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fas\documents\CARES Act\"/>
    </mc:Choice>
  </mc:AlternateContent>
  <bookViews>
    <workbookView xWindow="0" yWindow="0" windowWidth="28800" windowHeight="12456" tabRatio="827" firstSheet="4" activeTab="10"/>
  </bookViews>
  <sheets>
    <sheet name="Instructions" sheetId="17" r:id="rId1"/>
    <sheet name="3.b1 ESSER Expenditures" sheetId="1" r:id="rId2"/>
    <sheet name="3.b3 Planned Uses Rem ESSER I " sheetId="7" r:id="rId3"/>
    <sheet name="3.b4 Planned Uses Rem ESSER II" sheetId="8" r:id="rId4"/>
    <sheet name="3.b5 Planned Uses Rem ESSER III" sheetId="9" r:id="rId5"/>
    <sheet name="3.b6 Maint Safe In-Person Inst" sheetId="10" r:id="rId6"/>
    <sheet name="3.b7 Internet Access" sheetId="12" r:id="rId7"/>
    <sheet name="3.b8 Reengaging Students" sheetId="13" r:id="rId8"/>
    <sheet name="3.c Allocation of Resources" sheetId="11" r:id="rId9"/>
    <sheet name="3.d3 20% Set Aside Activities" sheetId="25" r:id="rId10"/>
    <sheet name="5.a FTE Positions" sheetId="14" r:id="rId11"/>
    <sheet name="ESSER I Answers" sheetId="21" state="hidden" r:id="rId12"/>
    <sheet name="ESSER II Answers" sheetId="19" state="hidden" r:id="rId13"/>
    <sheet name="ESSER III Answers" sheetId="18" state="hidden" r:id="rId14"/>
    <sheet name="CrossAct" sheetId="20" state="hidden" r:id="rId15"/>
    <sheet name="2020 Report - NLIU" sheetId="3" state="hidden" r:id="rId16"/>
    <sheet name="2021 ESSER I" sheetId="2" state="hidden" r:id="rId17"/>
    <sheet name="2021 ESSER II" sheetId="4" state="hidden" r:id="rId18"/>
    <sheet name="ESSER I reallocation" sheetId="22" state="hidden" r:id="rId19"/>
    <sheet name="ESSER II reallocation" sheetId="23" state="hidden" r:id="rId20"/>
    <sheet name="2021 ESSER III" sheetId="5" state="hidden" r:id="rId21"/>
    <sheet name="ESSER III Final from Web" sheetId="24" state="hidden" r:id="rId22"/>
    <sheet name="2021 Crossact" sheetId="6" state="hidden" r:id="rId23"/>
    <sheet name="Concordance" sheetId="16" state="hidden" r:id="rId24"/>
  </sheets>
  <externalReferences>
    <externalReference r:id="rId25"/>
    <externalReference r:id="rId26"/>
  </externalReferences>
  <definedNames>
    <definedName name="_xlnm._FilterDatabase" localSheetId="15" hidden="1">'2020 Report - NLIU'!$A$1:$EQ$555</definedName>
    <definedName name="_xlnm._FilterDatabase" localSheetId="16" hidden="1">'2021 ESSER I'!$A$1:$BU$556</definedName>
    <definedName name="_xlnm._FilterDatabase" localSheetId="17" hidden="1">'2021 ESSER II'!$A$1:$BQ$557</definedName>
    <definedName name="_xlnm._FilterDatabase" localSheetId="20" hidden="1">'2021 ESSER III'!$A$1:$EC$556</definedName>
    <definedName name="_xlnm._FilterDatabase" localSheetId="8" hidden="1">'3.c Allocation of Resources'!$B$10:$D$19</definedName>
    <definedName name="_xlnm._FilterDatabase" localSheetId="9" hidden="1">'3.d3 20% Set Aside Activities'!$B$10:$D$26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F7" i="18" l="1"/>
  <c r="ED7" i="18" l="1"/>
  <c r="EE7" i="18"/>
  <c r="DR7" i="18"/>
  <c r="DS7" i="18"/>
  <c r="DT7" i="18"/>
  <c r="DU7" i="18"/>
  <c r="DV7" i="18"/>
  <c r="DW7" i="18"/>
  <c r="DX7" i="18"/>
  <c r="DY7" i="18"/>
  <c r="DZ7" i="18"/>
  <c r="EA7" i="18"/>
  <c r="EB7" i="18"/>
  <c r="EC7" i="18"/>
  <c r="DQ7" i="18"/>
  <c r="B4" i="25" l="1"/>
  <c r="A4" i="25"/>
  <c r="B3" i="25"/>
  <c r="A3" i="25"/>
  <c r="B2" i="25"/>
  <c r="A2" i="25"/>
  <c r="B1" i="25"/>
  <c r="A1" i="25"/>
  <c r="A557" i="23" l="1"/>
  <c r="H557" i="23" s="1"/>
  <c r="I557" i="23" s="1"/>
  <c r="A556" i="23"/>
  <c r="H556" i="23" s="1"/>
  <c r="I556" i="23" s="1"/>
  <c r="A555" i="23"/>
  <c r="H555" i="23" s="1"/>
  <c r="I555" i="23" s="1"/>
  <c r="A554" i="23"/>
  <c r="H554" i="23" s="1"/>
  <c r="I554" i="23" s="1"/>
  <c r="A553" i="23"/>
  <c r="H553" i="23" s="1"/>
  <c r="I553" i="23" s="1"/>
  <c r="A552" i="23"/>
  <c r="H552" i="23" s="1"/>
  <c r="I552" i="23" s="1"/>
  <c r="A551" i="23"/>
  <c r="H551" i="23" s="1"/>
  <c r="I551" i="23" s="1"/>
  <c r="A550" i="23"/>
  <c r="H550" i="23" s="1"/>
  <c r="I550" i="23" s="1"/>
  <c r="A549" i="23"/>
  <c r="H549" i="23" s="1"/>
  <c r="I549" i="23" s="1"/>
  <c r="A548" i="23"/>
  <c r="H548" i="23" s="1"/>
  <c r="I548" i="23" s="1"/>
  <c r="A547" i="23"/>
  <c r="H547" i="23" s="1"/>
  <c r="I547" i="23" s="1"/>
  <c r="A546" i="23"/>
  <c r="H546" i="23" s="1"/>
  <c r="I546" i="23" s="1"/>
  <c r="A545" i="23"/>
  <c r="H545" i="23" s="1"/>
  <c r="I545" i="23" s="1"/>
  <c r="A544" i="23"/>
  <c r="H544" i="23" s="1"/>
  <c r="I544" i="23" s="1"/>
  <c r="A543" i="23"/>
  <c r="H543" i="23" s="1"/>
  <c r="I543" i="23" s="1"/>
  <c r="A542" i="23"/>
  <c r="H542" i="23" s="1"/>
  <c r="I542" i="23" s="1"/>
  <c r="A541" i="23"/>
  <c r="H541" i="23" s="1"/>
  <c r="I541" i="23" s="1"/>
  <c r="A540" i="23"/>
  <c r="H540" i="23" s="1"/>
  <c r="I540" i="23" s="1"/>
  <c r="A539" i="23"/>
  <c r="H539" i="23" s="1"/>
  <c r="I539" i="23" s="1"/>
  <c r="A538" i="23"/>
  <c r="H538" i="23" s="1"/>
  <c r="I538" i="23" s="1"/>
  <c r="A537" i="23"/>
  <c r="H537" i="23" s="1"/>
  <c r="I537" i="23" s="1"/>
  <c r="A536" i="23"/>
  <c r="H536" i="23" s="1"/>
  <c r="I536" i="23" s="1"/>
  <c r="A535" i="23"/>
  <c r="H535" i="23" s="1"/>
  <c r="I535" i="23" s="1"/>
  <c r="A534" i="23"/>
  <c r="H534" i="23" s="1"/>
  <c r="I534" i="23" s="1"/>
  <c r="A533" i="23"/>
  <c r="H533" i="23" s="1"/>
  <c r="I533" i="23" s="1"/>
  <c r="A532" i="23"/>
  <c r="H532" i="23" s="1"/>
  <c r="I532" i="23" s="1"/>
  <c r="A531" i="23"/>
  <c r="H531" i="23" s="1"/>
  <c r="I531" i="23" s="1"/>
  <c r="A530" i="23"/>
  <c r="H530" i="23" s="1"/>
  <c r="I530" i="23" s="1"/>
  <c r="A529" i="23"/>
  <c r="H529" i="23" s="1"/>
  <c r="I529" i="23" s="1"/>
  <c r="A528" i="23"/>
  <c r="H528" i="23" s="1"/>
  <c r="I528" i="23" s="1"/>
  <c r="A527" i="23"/>
  <c r="H527" i="23" s="1"/>
  <c r="I527" i="23" s="1"/>
  <c r="A526" i="23"/>
  <c r="H526" i="23" s="1"/>
  <c r="I526" i="23" s="1"/>
  <c r="A525" i="23"/>
  <c r="H525" i="23" s="1"/>
  <c r="I525" i="23" s="1"/>
  <c r="A524" i="23"/>
  <c r="H524" i="23" s="1"/>
  <c r="I524" i="23" s="1"/>
  <c r="A523" i="23"/>
  <c r="H523" i="23" s="1"/>
  <c r="I523" i="23" s="1"/>
  <c r="A522" i="23"/>
  <c r="H522" i="23" s="1"/>
  <c r="I522" i="23" s="1"/>
  <c r="A521" i="23"/>
  <c r="H521" i="23" s="1"/>
  <c r="I521" i="23" s="1"/>
  <c r="A520" i="23"/>
  <c r="H520" i="23" s="1"/>
  <c r="I520" i="23" s="1"/>
  <c r="A519" i="23"/>
  <c r="H519" i="23" s="1"/>
  <c r="I519" i="23" s="1"/>
  <c r="A518" i="23"/>
  <c r="H518" i="23" s="1"/>
  <c r="I518" i="23" s="1"/>
  <c r="A517" i="23"/>
  <c r="H517" i="23" s="1"/>
  <c r="I517" i="23" s="1"/>
  <c r="A516" i="23"/>
  <c r="H516" i="23" s="1"/>
  <c r="I516" i="23" s="1"/>
  <c r="A515" i="23"/>
  <c r="H515" i="23" s="1"/>
  <c r="I515" i="23" s="1"/>
  <c r="A514" i="23"/>
  <c r="H514" i="23" s="1"/>
  <c r="I514" i="23" s="1"/>
  <c r="A513" i="23"/>
  <c r="H513" i="23" s="1"/>
  <c r="I513" i="23" s="1"/>
  <c r="A512" i="23"/>
  <c r="H512" i="23" s="1"/>
  <c r="I512" i="23" s="1"/>
  <c r="A511" i="23"/>
  <c r="H511" i="23" s="1"/>
  <c r="I511" i="23" s="1"/>
  <c r="A510" i="23"/>
  <c r="H510" i="23" s="1"/>
  <c r="I510" i="23" s="1"/>
  <c r="A509" i="23"/>
  <c r="H509" i="23" s="1"/>
  <c r="I509" i="23" s="1"/>
  <c r="A508" i="23"/>
  <c r="H508" i="23" s="1"/>
  <c r="I508" i="23" s="1"/>
  <c r="A507" i="23"/>
  <c r="H507" i="23" s="1"/>
  <c r="I507" i="23" s="1"/>
  <c r="A506" i="23"/>
  <c r="H506" i="23" s="1"/>
  <c r="I506" i="23" s="1"/>
  <c r="A505" i="23"/>
  <c r="H505" i="23" s="1"/>
  <c r="I505" i="23" s="1"/>
  <c r="A504" i="23"/>
  <c r="H504" i="23" s="1"/>
  <c r="I504" i="23" s="1"/>
  <c r="A503" i="23"/>
  <c r="H503" i="23" s="1"/>
  <c r="I503" i="23" s="1"/>
  <c r="A502" i="23"/>
  <c r="H502" i="23" s="1"/>
  <c r="I502" i="23" s="1"/>
  <c r="A501" i="23"/>
  <c r="H501" i="23" s="1"/>
  <c r="I501" i="23" s="1"/>
  <c r="A500" i="23"/>
  <c r="H500" i="23" s="1"/>
  <c r="I500" i="23" s="1"/>
  <c r="A499" i="23"/>
  <c r="H499" i="23" s="1"/>
  <c r="I499" i="23" s="1"/>
  <c r="A498" i="23"/>
  <c r="H498" i="23" s="1"/>
  <c r="I498" i="23" s="1"/>
  <c r="A497" i="23"/>
  <c r="H497" i="23" s="1"/>
  <c r="I497" i="23" s="1"/>
  <c r="A496" i="23"/>
  <c r="H496" i="23" s="1"/>
  <c r="I496" i="23" s="1"/>
  <c r="A495" i="23"/>
  <c r="H495" i="23" s="1"/>
  <c r="I495" i="23" s="1"/>
  <c r="A494" i="23"/>
  <c r="H494" i="23" s="1"/>
  <c r="I494" i="23" s="1"/>
  <c r="A493" i="23"/>
  <c r="H493" i="23" s="1"/>
  <c r="I493" i="23" s="1"/>
  <c r="A492" i="23"/>
  <c r="H492" i="23" s="1"/>
  <c r="I492" i="23" s="1"/>
  <c r="A491" i="23"/>
  <c r="H491" i="23" s="1"/>
  <c r="I491" i="23" s="1"/>
  <c r="A490" i="23"/>
  <c r="H490" i="23" s="1"/>
  <c r="I490" i="23" s="1"/>
  <c r="A489" i="23"/>
  <c r="H489" i="23" s="1"/>
  <c r="I489" i="23" s="1"/>
  <c r="A488" i="23"/>
  <c r="H488" i="23" s="1"/>
  <c r="I488" i="23" s="1"/>
  <c r="A487" i="23"/>
  <c r="H487" i="23" s="1"/>
  <c r="I487" i="23" s="1"/>
  <c r="A486" i="23"/>
  <c r="H486" i="23" s="1"/>
  <c r="I486" i="23" s="1"/>
  <c r="A485" i="23"/>
  <c r="H485" i="23" s="1"/>
  <c r="I485" i="23" s="1"/>
  <c r="A484" i="23"/>
  <c r="H484" i="23" s="1"/>
  <c r="I484" i="23" s="1"/>
  <c r="A483" i="23"/>
  <c r="H483" i="23" s="1"/>
  <c r="I483" i="23" s="1"/>
  <c r="A482" i="23"/>
  <c r="H482" i="23" s="1"/>
  <c r="I482" i="23" s="1"/>
  <c r="A481" i="23"/>
  <c r="H481" i="23" s="1"/>
  <c r="I481" i="23" s="1"/>
  <c r="A480" i="23"/>
  <c r="H480" i="23" s="1"/>
  <c r="I480" i="23" s="1"/>
  <c r="A479" i="23"/>
  <c r="H479" i="23" s="1"/>
  <c r="I479" i="23" s="1"/>
  <c r="A478" i="23"/>
  <c r="H478" i="23" s="1"/>
  <c r="I478" i="23" s="1"/>
  <c r="A477" i="23"/>
  <c r="H477" i="23" s="1"/>
  <c r="I477" i="23" s="1"/>
  <c r="A476" i="23"/>
  <c r="H476" i="23" s="1"/>
  <c r="I476" i="23" s="1"/>
  <c r="A475" i="23"/>
  <c r="H475" i="23" s="1"/>
  <c r="I475" i="23" s="1"/>
  <c r="A474" i="23"/>
  <c r="H474" i="23" s="1"/>
  <c r="I474" i="23" s="1"/>
  <c r="A473" i="23"/>
  <c r="H473" i="23" s="1"/>
  <c r="I473" i="23" s="1"/>
  <c r="A472" i="23"/>
  <c r="H472" i="23" s="1"/>
  <c r="I472" i="23" s="1"/>
  <c r="A471" i="23"/>
  <c r="H471" i="23" s="1"/>
  <c r="I471" i="23" s="1"/>
  <c r="A470" i="23"/>
  <c r="H470" i="23" s="1"/>
  <c r="I470" i="23" s="1"/>
  <c r="A469" i="23"/>
  <c r="H469" i="23" s="1"/>
  <c r="I469" i="23" s="1"/>
  <c r="A468" i="23"/>
  <c r="H468" i="23" s="1"/>
  <c r="I468" i="23" s="1"/>
  <c r="A467" i="23"/>
  <c r="H467" i="23" s="1"/>
  <c r="I467" i="23" s="1"/>
  <c r="A466" i="23"/>
  <c r="H466" i="23" s="1"/>
  <c r="I466" i="23" s="1"/>
  <c r="A465" i="23"/>
  <c r="H465" i="23" s="1"/>
  <c r="I465" i="23" s="1"/>
  <c r="A464" i="23"/>
  <c r="H464" i="23" s="1"/>
  <c r="I464" i="23" s="1"/>
  <c r="A463" i="23"/>
  <c r="H463" i="23" s="1"/>
  <c r="I463" i="23" s="1"/>
  <c r="A462" i="23"/>
  <c r="H462" i="23" s="1"/>
  <c r="I462" i="23" s="1"/>
  <c r="A461" i="23"/>
  <c r="H461" i="23" s="1"/>
  <c r="I461" i="23" s="1"/>
  <c r="A460" i="23"/>
  <c r="H460" i="23" s="1"/>
  <c r="I460" i="23" s="1"/>
  <c r="A459" i="23"/>
  <c r="H459" i="23" s="1"/>
  <c r="I459" i="23" s="1"/>
  <c r="A458" i="23"/>
  <c r="H458" i="23" s="1"/>
  <c r="I458" i="23" s="1"/>
  <c r="A457" i="23"/>
  <c r="H457" i="23" s="1"/>
  <c r="I457" i="23" s="1"/>
  <c r="A456" i="23"/>
  <c r="H456" i="23" s="1"/>
  <c r="I456" i="23" s="1"/>
  <c r="A455" i="23"/>
  <c r="H455" i="23" s="1"/>
  <c r="I455" i="23" s="1"/>
  <c r="A454" i="23"/>
  <c r="H454" i="23" s="1"/>
  <c r="I454" i="23" s="1"/>
  <c r="A453" i="23"/>
  <c r="H453" i="23" s="1"/>
  <c r="I453" i="23" s="1"/>
  <c r="A452" i="23"/>
  <c r="H452" i="23" s="1"/>
  <c r="I452" i="23" s="1"/>
  <c r="A451" i="23"/>
  <c r="H451" i="23" s="1"/>
  <c r="I451" i="23" s="1"/>
  <c r="A450" i="23"/>
  <c r="H450" i="23" s="1"/>
  <c r="I450" i="23" s="1"/>
  <c r="A449" i="23"/>
  <c r="H449" i="23" s="1"/>
  <c r="I449" i="23" s="1"/>
  <c r="A448" i="23"/>
  <c r="H448" i="23" s="1"/>
  <c r="I448" i="23" s="1"/>
  <c r="A447" i="23"/>
  <c r="H447" i="23" s="1"/>
  <c r="I447" i="23" s="1"/>
  <c r="A446" i="23"/>
  <c r="H446" i="23" s="1"/>
  <c r="I446" i="23" s="1"/>
  <c r="A445" i="23"/>
  <c r="H445" i="23" s="1"/>
  <c r="I445" i="23" s="1"/>
  <c r="A444" i="23"/>
  <c r="H444" i="23" s="1"/>
  <c r="I444" i="23" s="1"/>
  <c r="A443" i="23"/>
  <c r="H443" i="23" s="1"/>
  <c r="I443" i="23" s="1"/>
  <c r="A442" i="23"/>
  <c r="H442" i="23" s="1"/>
  <c r="I442" i="23" s="1"/>
  <c r="A441" i="23"/>
  <c r="H441" i="23" s="1"/>
  <c r="I441" i="23" s="1"/>
  <c r="A440" i="23"/>
  <c r="H440" i="23" s="1"/>
  <c r="I440" i="23" s="1"/>
  <c r="A439" i="23"/>
  <c r="H439" i="23" s="1"/>
  <c r="I439" i="23" s="1"/>
  <c r="A438" i="23"/>
  <c r="H438" i="23" s="1"/>
  <c r="I438" i="23" s="1"/>
  <c r="A437" i="23"/>
  <c r="H437" i="23" s="1"/>
  <c r="I437" i="23" s="1"/>
  <c r="A436" i="23"/>
  <c r="H436" i="23" s="1"/>
  <c r="I436" i="23" s="1"/>
  <c r="A435" i="23"/>
  <c r="H435" i="23" s="1"/>
  <c r="I435" i="23" s="1"/>
  <c r="A434" i="23"/>
  <c r="H434" i="23" s="1"/>
  <c r="I434" i="23" s="1"/>
  <c r="A433" i="23"/>
  <c r="H433" i="23" s="1"/>
  <c r="I433" i="23" s="1"/>
  <c r="A432" i="23"/>
  <c r="H432" i="23" s="1"/>
  <c r="I432" i="23" s="1"/>
  <c r="A431" i="23"/>
  <c r="H431" i="23" s="1"/>
  <c r="I431" i="23" s="1"/>
  <c r="A430" i="23"/>
  <c r="H430" i="23" s="1"/>
  <c r="I430" i="23" s="1"/>
  <c r="A429" i="23"/>
  <c r="H429" i="23" s="1"/>
  <c r="I429" i="23" s="1"/>
  <c r="A428" i="23"/>
  <c r="H428" i="23" s="1"/>
  <c r="I428" i="23" s="1"/>
  <c r="A427" i="23"/>
  <c r="H427" i="23" s="1"/>
  <c r="I427" i="23" s="1"/>
  <c r="A426" i="23"/>
  <c r="H426" i="23" s="1"/>
  <c r="I426" i="23" s="1"/>
  <c r="A425" i="23"/>
  <c r="H425" i="23" s="1"/>
  <c r="I425" i="23" s="1"/>
  <c r="A424" i="23"/>
  <c r="H424" i="23" s="1"/>
  <c r="I424" i="23" s="1"/>
  <c r="A423" i="23"/>
  <c r="H423" i="23" s="1"/>
  <c r="I423" i="23" s="1"/>
  <c r="A422" i="23"/>
  <c r="H422" i="23" s="1"/>
  <c r="I422" i="23" s="1"/>
  <c r="A421" i="23"/>
  <c r="H421" i="23" s="1"/>
  <c r="I421" i="23" s="1"/>
  <c r="A420" i="23"/>
  <c r="H420" i="23" s="1"/>
  <c r="I420" i="23" s="1"/>
  <c r="A419" i="23"/>
  <c r="H419" i="23" s="1"/>
  <c r="I419" i="23" s="1"/>
  <c r="A418" i="23"/>
  <c r="H418" i="23" s="1"/>
  <c r="I418" i="23" s="1"/>
  <c r="A417" i="23"/>
  <c r="H417" i="23" s="1"/>
  <c r="I417" i="23" s="1"/>
  <c r="A416" i="23"/>
  <c r="H416" i="23" s="1"/>
  <c r="I416" i="23" s="1"/>
  <c r="A415" i="23"/>
  <c r="H415" i="23" s="1"/>
  <c r="I415" i="23" s="1"/>
  <c r="A414" i="23"/>
  <c r="H414" i="23" s="1"/>
  <c r="I414" i="23" s="1"/>
  <c r="A413" i="23"/>
  <c r="H413" i="23" s="1"/>
  <c r="I413" i="23" s="1"/>
  <c r="A412" i="23"/>
  <c r="H412" i="23" s="1"/>
  <c r="I412" i="23" s="1"/>
  <c r="A411" i="23"/>
  <c r="H411" i="23" s="1"/>
  <c r="I411" i="23" s="1"/>
  <c r="A410" i="23"/>
  <c r="H410" i="23" s="1"/>
  <c r="I410" i="23" s="1"/>
  <c r="A409" i="23"/>
  <c r="H409" i="23" s="1"/>
  <c r="I409" i="23" s="1"/>
  <c r="A408" i="23"/>
  <c r="H408" i="23" s="1"/>
  <c r="I408" i="23" s="1"/>
  <c r="A407" i="23"/>
  <c r="H407" i="23" s="1"/>
  <c r="I407" i="23" s="1"/>
  <c r="A406" i="23"/>
  <c r="H406" i="23" s="1"/>
  <c r="I406" i="23" s="1"/>
  <c r="A405" i="23"/>
  <c r="H405" i="23" s="1"/>
  <c r="I405" i="23" s="1"/>
  <c r="A404" i="23"/>
  <c r="H404" i="23" s="1"/>
  <c r="I404" i="23" s="1"/>
  <c r="A403" i="23"/>
  <c r="H403" i="23" s="1"/>
  <c r="I403" i="23" s="1"/>
  <c r="A402" i="23"/>
  <c r="H402" i="23" s="1"/>
  <c r="I402" i="23" s="1"/>
  <c r="A401" i="23"/>
  <c r="H401" i="23" s="1"/>
  <c r="I401" i="23" s="1"/>
  <c r="A400" i="23"/>
  <c r="H400" i="23" s="1"/>
  <c r="I400" i="23" s="1"/>
  <c r="A399" i="23"/>
  <c r="H399" i="23" s="1"/>
  <c r="I399" i="23" s="1"/>
  <c r="A398" i="23"/>
  <c r="H398" i="23" s="1"/>
  <c r="I398" i="23" s="1"/>
  <c r="A397" i="23"/>
  <c r="H397" i="23" s="1"/>
  <c r="I397" i="23" s="1"/>
  <c r="A396" i="23"/>
  <c r="H396" i="23" s="1"/>
  <c r="I396" i="23" s="1"/>
  <c r="A395" i="23"/>
  <c r="H395" i="23" s="1"/>
  <c r="I395" i="23" s="1"/>
  <c r="A394" i="23"/>
  <c r="H394" i="23" s="1"/>
  <c r="I394" i="23" s="1"/>
  <c r="A393" i="23"/>
  <c r="H393" i="23" s="1"/>
  <c r="I393" i="23" s="1"/>
  <c r="A392" i="23"/>
  <c r="H392" i="23" s="1"/>
  <c r="I392" i="23" s="1"/>
  <c r="A391" i="23"/>
  <c r="H391" i="23" s="1"/>
  <c r="I391" i="23" s="1"/>
  <c r="A390" i="23"/>
  <c r="H390" i="23" s="1"/>
  <c r="I390" i="23" s="1"/>
  <c r="A389" i="23"/>
  <c r="H389" i="23" s="1"/>
  <c r="I389" i="23" s="1"/>
  <c r="A388" i="23"/>
  <c r="H388" i="23" s="1"/>
  <c r="I388" i="23" s="1"/>
  <c r="A387" i="23"/>
  <c r="H387" i="23" s="1"/>
  <c r="I387" i="23" s="1"/>
  <c r="A386" i="23"/>
  <c r="H386" i="23" s="1"/>
  <c r="I386" i="23" s="1"/>
  <c r="A385" i="23"/>
  <c r="H385" i="23" s="1"/>
  <c r="I385" i="23" s="1"/>
  <c r="A384" i="23"/>
  <c r="H384" i="23" s="1"/>
  <c r="I384" i="23" s="1"/>
  <c r="A383" i="23"/>
  <c r="H383" i="23" s="1"/>
  <c r="I383" i="23" s="1"/>
  <c r="A382" i="23"/>
  <c r="H382" i="23" s="1"/>
  <c r="I382" i="23" s="1"/>
  <c r="A381" i="23"/>
  <c r="H381" i="23" s="1"/>
  <c r="I381" i="23" s="1"/>
  <c r="A380" i="23"/>
  <c r="H380" i="23" s="1"/>
  <c r="I380" i="23" s="1"/>
  <c r="A379" i="23"/>
  <c r="H379" i="23" s="1"/>
  <c r="I379" i="23" s="1"/>
  <c r="A378" i="23"/>
  <c r="H378" i="23" s="1"/>
  <c r="I378" i="23" s="1"/>
  <c r="A377" i="23"/>
  <c r="H377" i="23" s="1"/>
  <c r="I377" i="23" s="1"/>
  <c r="A376" i="23"/>
  <c r="H376" i="23" s="1"/>
  <c r="I376" i="23" s="1"/>
  <c r="A375" i="23"/>
  <c r="H375" i="23" s="1"/>
  <c r="I375" i="23" s="1"/>
  <c r="A374" i="23"/>
  <c r="H374" i="23" s="1"/>
  <c r="I374" i="23" s="1"/>
  <c r="A373" i="23"/>
  <c r="H373" i="23" s="1"/>
  <c r="I373" i="23" s="1"/>
  <c r="A372" i="23"/>
  <c r="H372" i="23" s="1"/>
  <c r="I372" i="23" s="1"/>
  <c r="A371" i="23"/>
  <c r="H371" i="23" s="1"/>
  <c r="I371" i="23" s="1"/>
  <c r="A370" i="23"/>
  <c r="H370" i="23" s="1"/>
  <c r="I370" i="23" s="1"/>
  <c r="A369" i="23"/>
  <c r="H369" i="23" s="1"/>
  <c r="I369" i="23" s="1"/>
  <c r="A368" i="23"/>
  <c r="H368" i="23" s="1"/>
  <c r="I368" i="23" s="1"/>
  <c r="A367" i="23"/>
  <c r="H367" i="23" s="1"/>
  <c r="I367" i="23" s="1"/>
  <c r="A366" i="23"/>
  <c r="H366" i="23" s="1"/>
  <c r="I366" i="23" s="1"/>
  <c r="A365" i="23"/>
  <c r="H365" i="23" s="1"/>
  <c r="I365" i="23" s="1"/>
  <c r="A364" i="23"/>
  <c r="H364" i="23" s="1"/>
  <c r="I364" i="23" s="1"/>
  <c r="A363" i="23"/>
  <c r="H363" i="23" s="1"/>
  <c r="I363" i="23" s="1"/>
  <c r="A362" i="23"/>
  <c r="H362" i="23" s="1"/>
  <c r="I362" i="23" s="1"/>
  <c r="A361" i="23"/>
  <c r="H361" i="23" s="1"/>
  <c r="I361" i="23" s="1"/>
  <c r="A360" i="23"/>
  <c r="H360" i="23" s="1"/>
  <c r="I360" i="23" s="1"/>
  <c r="A359" i="23"/>
  <c r="H359" i="23" s="1"/>
  <c r="I359" i="23" s="1"/>
  <c r="A358" i="23"/>
  <c r="H358" i="23" s="1"/>
  <c r="I358" i="23" s="1"/>
  <c r="A357" i="23"/>
  <c r="H357" i="23" s="1"/>
  <c r="I357" i="23" s="1"/>
  <c r="A356" i="23"/>
  <c r="H356" i="23" s="1"/>
  <c r="I356" i="23" s="1"/>
  <c r="A355" i="23"/>
  <c r="H355" i="23" s="1"/>
  <c r="I355" i="23" s="1"/>
  <c r="A354" i="23"/>
  <c r="H354" i="23" s="1"/>
  <c r="I354" i="23" s="1"/>
  <c r="A353" i="23"/>
  <c r="H353" i="23" s="1"/>
  <c r="I353" i="23" s="1"/>
  <c r="A352" i="23"/>
  <c r="H352" i="23" s="1"/>
  <c r="I352" i="23" s="1"/>
  <c r="A351" i="23"/>
  <c r="H351" i="23" s="1"/>
  <c r="I351" i="23" s="1"/>
  <c r="A350" i="23"/>
  <c r="H350" i="23" s="1"/>
  <c r="I350" i="23" s="1"/>
  <c r="A349" i="23"/>
  <c r="H349" i="23" s="1"/>
  <c r="I349" i="23" s="1"/>
  <c r="A348" i="23"/>
  <c r="H348" i="23" s="1"/>
  <c r="I348" i="23" s="1"/>
  <c r="A347" i="23"/>
  <c r="H347" i="23" s="1"/>
  <c r="I347" i="23" s="1"/>
  <c r="A346" i="23"/>
  <c r="H346" i="23" s="1"/>
  <c r="I346" i="23" s="1"/>
  <c r="A345" i="23"/>
  <c r="H345" i="23" s="1"/>
  <c r="I345" i="23" s="1"/>
  <c r="A344" i="23"/>
  <c r="H344" i="23" s="1"/>
  <c r="I344" i="23" s="1"/>
  <c r="A343" i="23"/>
  <c r="H343" i="23" s="1"/>
  <c r="I343" i="23" s="1"/>
  <c r="A342" i="23"/>
  <c r="H342" i="23" s="1"/>
  <c r="I342" i="23" s="1"/>
  <c r="A341" i="23"/>
  <c r="H341" i="23" s="1"/>
  <c r="I341" i="23" s="1"/>
  <c r="A340" i="23"/>
  <c r="H340" i="23" s="1"/>
  <c r="I340" i="23" s="1"/>
  <c r="A339" i="23"/>
  <c r="H339" i="23" s="1"/>
  <c r="I339" i="23" s="1"/>
  <c r="A338" i="23"/>
  <c r="H338" i="23" s="1"/>
  <c r="I338" i="23" s="1"/>
  <c r="A337" i="23"/>
  <c r="H337" i="23" s="1"/>
  <c r="I337" i="23" s="1"/>
  <c r="A336" i="23"/>
  <c r="H336" i="23" s="1"/>
  <c r="I336" i="23" s="1"/>
  <c r="A335" i="23"/>
  <c r="H335" i="23" s="1"/>
  <c r="I335" i="23" s="1"/>
  <c r="A334" i="23"/>
  <c r="H334" i="23" s="1"/>
  <c r="I334" i="23" s="1"/>
  <c r="A333" i="23"/>
  <c r="H333" i="23" s="1"/>
  <c r="I333" i="23" s="1"/>
  <c r="A332" i="23"/>
  <c r="H332" i="23" s="1"/>
  <c r="I332" i="23" s="1"/>
  <c r="A331" i="23"/>
  <c r="H331" i="23" s="1"/>
  <c r="I331" i="23" s="1"/>
  <c r="A330" i="23"/>
  <c r="H330" i="23" s="1"/>
  <c r="I330" i="23" s="1"/>
  <c r="A329" i="23"/>
  <c r="H329" i="23" s="1"/>
  <c r="I329" i="23" s="1"/>
  <c r="A328" i="23"/>
  <c r="H328" i="23" s="1"/>
  <c r="I328" i="23" s="1"/>
  <c r="A327" i="23"/>
  <c r="H327" i="23" s="1"/>
  <c r="I327" i="23" s="1"/>
  <c r="A326" i="23"/>
  <c r="H326" i="23" s="1"/>
  <c r="I326" i="23" s="1"/>
  <c r="A325" i="23"/>
  <c r="H325" i="23" s="1"/>
  <c r="I325" i="23" s="1"/>
  <c r="A324" i="23"/>
  <c r="H324" i="23" s="1"/>
  <c r="I324" i="23" s="1"/>
  <c r="A323" i="23"/>
  <c r="H323" i="23" s="1"/>
  <c r="I323" i="23" s="1"/>
  <c r="A322" i="23"/>
  <c r="H322" i="23" s="1"/>
  <c r="I322" i="23" s="1"/>
  <c r="A321" i="23"/>
  <c r="H321" i="23" s="1"/>
  <c r="I321" i="23" s="1"/>
  <c r="A320" i="23"/>
  <c r="H320" i="23" s="1"/>
  <c r="I320" i="23" s="1"/>
  <c r="A319" i="23"/>
  <c r="H319" i="23" s="1"/>
  <c r="I319" i="23" s="1"/>
  <c r="A318" i="23"/>
  <c r="H318" i="23" s="1"/>
  <c r="I318" i="23" s="1"/>
  <c r="A317" i="23"/>
  <c r="H317" i="23" s="1"/>
  <c r="I317" i="23" s="1"/>
  <c r="A316" i="23"/>
  <c r="H316" i="23" s="1"/>
  <c r="I316" i="23" s="1"/>
  <c r="A315" i="23"/>
  <c r="H315" i="23" s="1"/>
  <c r="I315" i="23" s="1"/>
  <c r="A314" i="23"/>
  <c r="H314" i="23" s="1"/>
  <c r="I314" i="23" s="1"/>
  <c r="A313" i="23"/>
  <c r="H313" i="23" s="1"/>
  <c r="I313" i="23" s="1"/>
  <c r="A312" i="23"/>
  <c r="H312" i="23" s="1"/>
  <c r="I312" i="23" s="1"/>
  <c r="A311" i="23"/>
  <c r="H311" i="23" s="1"/>
  <c r="I311" i="23" s="1"/>
  <c r="A310" i="23"/>
  <c r="H310" i="23" s="1"/>
  <c r="I310" i="23" s="1"/>
  <c r="A309" i="23"/>
  <c r="H309" i="23" s="1"/>
  <c r="I309" i="23" s="1"/>
  <c r="A308" i="23"/>
  <c r="H308" i="23" s="1"/>
  <c r="I308" i="23" s="1"/>
  <c r="A307" i="23"/>
  <c r="H307" i="23" s="1"/>
  <c r="I307" i="23" s="1"/>
  <c r="A306" i="23"/>
  <c r="H306" i="23" s="1"/>
  <c r="I306" i="23" s="1"/>
  <c r="A305" i="23"/>
  <c r="H305" i="23" s="1"/>
  <c r="I305" i="23" s="1"/>
  <c r="A304" i="23"/>
  <c r="H304" i="23" s="1"/>
  <c r="I304" i="23" s="1"/>
  <c r="A303" i="23"/>
  <c r="H303" i="23" s="1"/>
  <c r="I303" i="23" s="1"/>
  <c r="A302" i="23"/>
  <c r="H302" i="23" s="1"/>
  <c r="I302" i="23" s="1"/>
  <c r="A301" i="23"/>
  <c r="H301" i="23" s="1"/>
  <c r="I301" i="23" s="1"/>
  <c r="A300" i="23"/>
  <c r="H300" i="23" s="1"/>
  <c r="I300" i="23" s="1"/>
  <c r="A299" i="23"/>
  <c r="H299" i="23" s="1"/>
  <c r="I299" i="23" s="1"/>
  <c r="A298" i="23"/>
  <c r="H298" i="23" s="1"/>
  <c r="I298" i="23" s="1"/>
  <c r="A297" i="23"/>
  <c r="H297" i="23" s="1"/>
  <c r="I297" i="23" s="1"/>
  <c r="A296" i="23"/>
  <c r="H296" i="23" s="1"/>
  <c r="I296" i="23" s="1"/>
  <c r="A295" i="23"/>
  <c r="H295" i="23" s="1"/>
  <c r="I295" i="23" s="1"/>
  <c r="A294" i="23"/>
  <c r="H294" i="23" s="1"/>
  <c r="I294" i="23" s="1"/>
  <c r="A293" i="23"/>
  <c r="H293" i="23" s="1"/>
  <c r="I293" i="23" s="1"/>
  <c r="A292" i="23"/>
  <c r="H292" i="23" s="1"/>
  <c r="I292" i="23" s="1"/>
  <c r="A291" i="23"/>
  <c r="H291" i="23" s="1"/>
  <c r="I291" i="23" s="1"/>
  <c r="A290" i="23"/>
  <c r="H290" i="23" s="1"/>
  <c r="I290" i="23" s="1"/>
  <c r="A289" i="23"/>
  <c r="H289" i="23" s="1"/>
  <c r="I289" i="23" s="1"/>
  <c r="A288" i="23"/>
  <c r="H288" i="23" s="1"/>
  <c r="I288" i="23" s="1"/>
  <c r="A287" i="23"/>
  <c r="H287" i="23" s="1"/>
  <c r="I287" i="23" s="1"/>
  <c r="A286" i="23"/>
  <c r="H286" i="23" s="1"/>
  <c r="I286" i="23" s="1"/>
  <c r="A285" i="23"/>
  <c r="H285" i="23" s="1"/>
  <c r="I285" i="23" s="1"/>
  <c r="A284" i="23"/>
  <c r="H284" i="23" s="1"/>
  <c r="I284" i="23" s="1"/>
  <c r="A283" i="23"/>
  <c r="H283" i="23" s="1"/>
  <c r="I283" i="23" s="1"/>
  <c r="A282" i="23"/>
  <c r="H282" i="23" s="1"/>
  <c r="I282" i="23" s="1"/>
  <c r="A281" i="23"/>
  <c r="H281" i="23" s="1"/>
  <c r="I281" i="23" s="1"/>
  <c r="A280" i="23"/>
  <c r="H280" i="23" s="1"/>
  <c r="I280" i="23" s="1"/>
  <c r="A279" i="23"/>
  <c r="H279" i="23" s="1"/>
  <c r="I279" i="23" s="1"/>
  <c r="A278" i="23"/>
  <c r="H278" i="23" s="1"/>
  <c r="I278" i="23" s="1"/>
  <c r="A277" i="23"/>
  <c r="H277" i="23" s="1"/>
  <c r="I277" i="23" s="1"/>
  <c r="A276" i="23"/>
  <c r="H276" i="23" s="1"/>
  <c r="I276" i="23" s="1"/>
  <c r="A275" i="23"/>
  <c r="H275" i="23" s="1"/>
  <c r="I275" i="23" s="1"/>
  <c r="A274" i="23"/>
  <c r="H274" i="23" s="1"/>
  <c r="I274" i="23" s="1"/>
  <c r="A273" i="23"/>
  <c r="H273" i="23" s="1"/>
  <c r="I273" i="23" s="1"/>
  <c r="A272" i="23"/>
  <c r="H272" i="23" s="1"/>
  <c r="I272" i="23" s="1"/>
  <c r="A271" i="23"/>
  <c r="H271" i="23" s="1"/>
  <c r="I271" i="23" s="1"/>
  <c r="A270" i="23"/>
  <c r="H270" i="23" s="1"/>
  <c r="I270" i="23" s="1"/>
  <c r="A269" i="23"/>
  <c r="H269" i="23" s="1"/>
  <c r="I269" i="23" s="1"/>
  <c r="A268" i="23"/>
  <c r="H268" i="23" s="1"/>
  <c r="I268" i="23" s="1"/>
  <c r="A267" i="23"/>
  <c r="H267" i="23" s="1"/>
  <c r="I267" i="23" s="1"/>
  <c r="A266" i="23"/>
  <c r="H266" i="23" s="1"/>
  <c r="I266" i="23" s="1"/>
  <c r="A265" i="23"/>
  <c r="H265" i="23" s="1"/>
  <c r="I265" i="23" s="1"/>
  <c r="A264" i="23"/>
  <c r="H264" i="23" s="1"/>
  <c r="I264" i="23" s="1"/>
  <c r="A263" i="23"/>
  <c r="H263" i="23" s="1"/>
  <c r="I263" i="23" s="1"/>
  <c r="A262" i="23"/>
  <c r="H262" i="23" s="1"/>
  <c r="I262" i="23" s="1"/>
  <c r="A261" i="23"/>
  <c r="H261" i="23" s="1"/>
  <c r="I261" i="23" s="1"/>
  <c r="A260" i="23"/>
  <c r="H260" i="23" s="1"/>
  <c r="I260" i="23" s="1"/>
  <c r="A259" i="23"/>
  <c r="H259" i="23" s="1"/>
  <c r="I259" i="23" s="1"/>
  <c r="A258" i="23"/>
  <c r="H258" i="23" s="1"/>
  <c r="I258" i="23" s="1"/>
  <c r="A257" i="23"/>
  <c r="H257" i="23" s="1"/>
  <c r="I257" i="23" s="1"/>
  <c r="A256" i="23"/>
  <c r="H256" i="23" s="1"/>
  <c r="I256" i="23" s="1"/>
  <c r="A255" i="23"/>
  <c r="H255" i="23" s="1"/>
  <c r="I255" i="23" s="1"/>
  <c r="A254" i="23"/>
  <c r="H254" i="23" s="1"/>
  <c r="I254" i="23" s="1"/>
  <c r="A253" i="23"/>
  <c r="H253" i="23" s="1"/>
  <c r="I253" i="23" s="1"/>
  <c r="A252" i="23"/>
  <c r="H252" i="23" s="1"/>
  <c r="I252" i="23" s="1"/>
  <c r="A251" i="23"/>
  <c r="H251" i="23" s="1"/>
  <c r="I251" i="23" s="1"/>
  <c r="A250" i="23"/>
  <c r="H250" i="23" s="1"/>
  <c r="I250" i="23" s="1"/>
  <c r="A249" i="23"/>
  <c r="H249" i="23" s="1"/>
  <c r="I249" i="23" s="1"/>
  <c r="A248" i="23"/>
  <c r="H248" i="23" s="1"/>
  <c r="I248" i="23" s="1"/>
  <c r="A247" i="23"/>
  <c r="H247" i="23" s="1"/>
  <c r="I247" i="23" s="1"/>
  <c r="A246" i="23"/>
  <c r="H246" i="23" s="1"/>
  <c r="I246" i="23" s="1"/>
  <c r="A245" i="23"/>
  <c r="H245" i="23" s="1"/>
  <c r="I245" i="23" s="1"/>
  <c r="A244" i="23"/>
  <c r="H244" i="23" s="1"/>
  <c r="I244" i="23" s="1"/>
  <c r="A243" i="23"/>
  <c r="H243" i="23" s="1"/>
  <c r="I243" i="23" s="1"/>
  <c r="A242" i="23"/>
  <c r="H242" i="23" s="1"/>
  <c r="I242" i="23" s="1"/>
  <c r="A241" i="23"/>
  <c r="H241" i="23" s="1"/>
  <c r="I241" i="23" s="1"/>
  <c r="A240" i="23"/>
  <c r="H240" i="23" s="1"/>
  <c r="I240" i="23" s="1"/>
  <c r="A239" i="23"/>
  <c r="H239" i="23" s="1"/>
  <c r="I239" i="23" s="1"/>
  <c r="A238" i="23"/>
  <c r="H238" i="23" s="1"/>
  <c r="I238" i="23" s="1"/>
  <c r="A237" i="23"/>
  <c r="H237" i="23" s="1"/>
  <c r="I237" i="23" s="1"/>
  <c r="A236" i="23"/>
  <c r="H236" i="23" s="1"/>
  <c r="I236" i="23" s="1"/>
  <c r="A235" i="23"/>
  <c r="H235" i="23" s="1"/>
  <c r="I235" i="23" s="1"/>
  <c r="A234" i="23"/>
  <c r="H234" i="23" s="1"/>
  <c r="I234" i="23" s="1"/>
  <c r="A233" i="23"/>
  <c r="H233" i="23" s="1"/>
  <c r="I233" i="23" s="1"/>
  <c r="A232" i="23"/>
  <c r="H232" i="23" s="1"/>
  <c r="I232" i="23" s="1"/>
  <c r="A231" i="23"/>
  <c r="H231" i="23" s="1"/>
  <c r="I231" i="23" s="1"/>
  <c r="A230" i="23"/>
  <c r="H230" i="23" s="1"/>
  <c r="I230" i="23" s="1"/>
  <c r="A229" i="23"/>
  <c r="H229" i="23" s="1"/>
  <c r="I229" i="23" s="1"/>
  <c r="A228" i="23"/>
  <c r="H228" i="23" s="1"/>
  <c r="I228" i="23" s="1"/>
  <c r="A227" i="23"/>
  <c r="H227" i="23" s="1"/>
  <c r="I227" i="23" s="1"/>
  <c r="A226" i="23"/>
  <c r="H226" i="23" s="1"/>
  <c r="I226" i="23" s="1"/>
  <c r="A225" i="23"/>
  <c r="H225" i="23" s="1"/>
  <c r="I225" i="23" s="1"/>
  <c r="A224" i="23"/>
  <c r="H224" i="23" s="1"/>
  <c r="I224" i="23" s="1"/>
  <c r="A223" i="23"/>
  <c r="H223" i="23" s="1"/>
  <c r="I223" i="23" s="1"/>
  <c r="A222" i="23"/>
  <c r="H222" i="23" s="1"/>
  <c r="I222" i="23" s="1"/>
  <c r="A221" i="23"/>
  <c r="H221" i="23" s="1"/>
  <c r="I221" i="23" s="1"/>
  <c r="A220" i="23"/>
  <c r="H220" i="23" s="1"/>
  <c r="I220" i="23" s="1"/>
  <c r="A219" i="23"/>
  <c r="H219" i="23" s="1"/>
  <c r="I219" i="23" s="1"/>
  <c r="A218" i="23"/>
  <c r="H218" i="23" s="1"/>
  <c r="I218" i="23" s="1"/>
  <c r="A217" i="23"/>
  <c r="H217" i="23" s="1"/>
  <c r="I217" i="23" s="1"/>
  <c r="A216" i="23"/>
  <c r="H216" i="23" s="1"/>
  <c r="I216" i="23" s="1"/>
  <c r="A215" i="23"/>
  <c r="H215" i="23" s="1"/>
  <c r="I215" i="23" s="1"/>
  <c r="A214" i="23"/>
  <c r="H214" i="23" s="1"/>
  <c r="I214" i="23" s="1"/>
  <c r="A213" i="23"/>
  <c r="H213" i="23" s="1"/>
  <c r="I213" i="23" s="1"/>
  <c r="A212" i="23"/>
  <c r="H212" i="23" s="1"/>
  <c r="I212" i="23" s="1"/>
  <c r="A211" i="23"/>
  <c r="H211" i="23" s="1"/>
  <c r="I211" i="23" s="1"/>
  <c r="A210" i="23"/>
  <c r="H210" i="23" s="1"/>
  <c r="I210" i="23" s="1"/>
  <c r="A209" i="23"/>
  <c r="H209" i="23" s="1"/>
  <c r="I209" i="23" s="1"/>
  <c r="A208" i="23"/>
  <c r="H208" i="23" s="1"/>
  <c r="I208" i="23" s="1"/>
  <c r="A207" i="23"/>
  <c r="H207" i="23" s="1"/>
  <c r="I207" i="23" s="1"/>
  <c r="A206" i="23"/>
  <c r="H206" i="23" s="1"/>
  <c r="I206" i="23" s="1"/>
  <c r="A205" i="23"/>
  <c r="H205" i="23" s="1"/>
  <c r="I205" i="23" s="1"/>
  <c r="A204" i="23"/>
  <c r="H204" i="23" s="1"/>
  <c r="I204" i="23" s="1"/>
  <c r="A203" i="23"/>
  <c r="H203" i="23" s="1"/>
  <c r="I203" i="23" s="1"/>
  <c r="A202" i="23"/>
  <c r="H202" i="23" s="1"/>
  <c r="I202" i="23" s="1"/>
  <c r="A201" i="23"/>
  <c r="H201" i="23" s="1"/>
  <c r="I201" i="23" s="1"/>
  <c r="A200" i="23"/>
  <c r="H200" i="23" s="1"/>
  <c r="I200" i="23" s="1"/>
  <c r="A199" i="23"/>
  <c r="H199" i="23" s="1"/>
  <c r="I199" i="23" s="1"/>
  <c r="A198" i="23"/>
  <c r="H198" i="23" s="1"/>
  <c r="I198" i="23" s="1"/>
  <c r="A197" i="23"/>
  <c r="H197" i="23" s="1"/>
  <c r="I197" i="23" s="1"/>
  <c r="A196" i="23"/>
  <c r="H196" i="23" s="1"/>
  <c r="I196" i="23" s="1"/>
  <c r="A195" i="23"/>
  <c r="H195" i="23" s="1"/>
  <c r="I195" i="23" s="1"/>
  <c r="A194" i="23"/>
  <c r="H194" i="23" s="1"/>
  <c r="I194" i="23" s="1"/>
  <c r="A193" i="23"/>
  <c r="H193" i="23" s="1"/>
  <c r="I193" i="23" s="1"/>
  <c r="A192" i="23"/>
  <c r="H192" i="23" s="1"/>
  <c r="I192" i="23" s="1"/>
  <c r="A191" i="23"/>
  <c r="H191" i="23" s="1"/>
  <c r="I191" i="23" s="1"/>
  <c r="A190" i="23"/>
  <c r="H190" i="23" s="1"/>
  <c r="I190" i="23" s="1"/>
  <c r="A189" i="23"/>
  <c r="H189" i="23" s="1"/>
  <c r="I189" i="23" s="1"/>
  <c r="A188" i="23"/>
  <c r="H188" i="23" s="1"/>
  <c r="I188" i="23" s="1"/>
  <c r="A187" i="23"/>
  <c r="H187" i="23" s="1"/>
  <c r="I187" i="23" s="1"/>
  <c r="A186" i="23"/>
  <c r="H186" i="23" s="1"/>
  <c r="I186" i="23" s="1"/>
  <c r="A185" i="23"/>
  <c r="H185" i="23" s="1"/>
  <c r="I185" i="23" s="1"/>
  <c r="A184" i="23"/>
  <c r="H184" i="23" s="1"/>
  <c r="I184" i="23" s="1"/>
  <c r="A183" i="23"/>
  <c r="H183" i="23" s="1"/>
  <c r="I183" i="23" s="1"/>
  <c r="A182" i="23"/>
  <c r="H182" i="23" s="1"/>
  <c r="I182" i="23" s="1"/>
  <c r="A181" i="23"/>
  <c r="H181" i="23" s="1"/>
  <c r="I181" i="23" s="1"/>
  <c r="A180" i="23"/>
  <c r="H180" i="23" s="1"/>
  <c r="I180" i="23" s="1"/>
  <c r="A179" i="23"/>
  <c r="H179" i="23" s="1"/>
  <c r="I179" i="23" s="1"/>
  <c r="A178" i="23"/>
  <c r="H178" i="23" s="1"/>
  <c r="I178" i="23" s="1"/>
  <c r="A177" i="23"/>
  <c r="H177" i="23" s="1"/>
  <c r="I177" i="23" s="1"/>
  <c r="A176" i="23"/>
  <c r="H176" i="23" s="1"/>
  <c r="I176" i="23" s="1"/>
  <c r="A175" i="23"/>
  <c r="H175" i="23" s="1"/>
  <c r="I175" i="23" s="1"/>
  <c r="A174" i="23"/>
  <c r="H174" i="23" s="1"/>
  <c r="I174" i="23" s="1"/>
  <c r="A173" i="23"/>
  <c r="H173" i="23" s="1"/>
  <c r="I173" i="23" s="1"/>
  <c r="A172" i="23"/>
  <c r="H172" i="23" s="1"/>
  <c r="I172" i="23" s="1"/>
  <c r="A171" i="23"/>
  <c r="H171" i="23" s="1"/>
  <c r="I171" i="23" s="1"/>
  <c r="A170" i="23"/>
  <c r="H170" i="23" s="1"/>
  <c r="I170" i="23" s="1"/>
  <c r="A169" i="23"/>
  <c r="H169" i="23" s="1"/>
  <c r="I169" i="23" s="1"/>
  <c r="A168" i="23"/>
  <c r="H168" i="23" s="1"/>
  <c r="I168" i="23" s="1"/>
  <c r="A167" i="23"/>
  <c r="H167" i="23" s="1"/>
  <c r="I167" i="23" s="1"/>
  <c r="A166" i="23"/>
  <c r="H166" i="23" s="1"/>
  <c r="I166" i="23" s="1"/>
  <c r="A165" i="23"/>
  <c r="H165" i="23" s="1"/>
  <c r="I165" i="23" s="1"/>
  <c r="A164" i="23"/>
  <c r="H164" i="23" s="1"/>
  <c r="I164" i="23" s="1"/>
  <c r="A163" i="23"/>
  <c r="H163" i="23" s="1"/>
  <c r="I163" i="23" s="1"/>
  <c r="A162" i="23"/>
  <c r="H162" i="23" s="1"/>
  <c r="I162" i="23" s="1"/>
  <c r="A161" i="23"/>
  <c r="H161" i="23" s="1"/>
  <c r="I161" i="23" s="1"/>
  <c r="A160" i="23"/>
  <c r="H160" i="23" s="1"/>
  <c r="I160" i="23" s="1"/>
  <c r="A159" i="23"/>
  <c r="H159" i="23" s="1"/>
  <c r="I159" i="23" s="1"/>
  <c r="A158" i="23"/>
  <c r="H158" i="23" s="1"/>
  <c r="I158" i="23" s="1"/>
  <c r="A157" i="23"/>
  <c r="H157" i="23" s="1"/>
  <c r="I157" i="23" s="1"/>
  <c r="A156" i="23"/>
  <c r="H156" i="23" s="1"/>
  <c r="I156" i="23" s="1"/>
  <c r="A155" i="23"/>
  <c r="H155" i="23" s="1"/>
  <c r="I155" i="23" s="1"/>
  <c r="A154" i="23"/>
  <c r="H154" i="23" s="1"/>
  <c r="I154" i="23" s="1"/>
  <c r="A153" i="23"/>
  <c r="H153" i="23" s="1"/>
  <c r="I153" i="23" s="1"/>
  <c r="A152" i="23"/>
  <c r="H152" i="23" s="1"/>
  <c r="I152" i="23" s="1"/>
  <c r="A151" i="23"/>
  <c r="H151" i="23" s="1"/>
  <c r="I151" i="23" s="1"/>
  <c r="A150" i="23"/>
  <c r="H150" i="23" s="1"/>
  <c r="I150" i="23" s="1"/>
  <c r="A149" i="23"/>
  <c r="H149" i="23" s="1"/>
  <c r="I149" i="23" s="1"/>
  <c r="A148" i="23"/>
  <c r="H148" i="23" s="1"/>
  <c r="I148" i="23" s="1"/>
  <c r="A147" i="23"/>
  <c r="H147" i="23" s="1"/>
  <c r="I147" i="23" s="1"/>
  <c r="A146" i="23"/>
  <c r="H146" i="23" s="1"/>
  <c r="I146" i="23" s="1"/>
  <c r="A145" i="23"/>
  <c r="H145" i="23" s="1"/>
  <c r="I145" i="23" s="1"/>
  <c r="A144" i="23"/>
  <c r="H144" i="23" s="1"/>
  <c r="I144" i="23" s="1"/>
  <c r="A143" i="23"/>
  <c r="H143" i="23" s="1"/>
  <c r="I143" i="23" s="1"/>
  <c r="A142" i="23"/>
  <c r="H142" i="23" s="1"/>
  <c r="I142" i="23" s="1"/>
  <c r="A141" i="23"/>
  <c r="H141" i="23" s="1"/>
  <c r="I141" i="23" s="1"/>
  <c r="A140" i="23"/>
  <c r="H140" i="23" s="1"/>
  <c r="I140" i="23" s="1"/>
  <c r="A139" i="23"/>
  <c r="H139" i="23" s="1"/>
  <c r="I139" i="23" s="1"/>
  <c r="A138" i="23"/>
  <c r="H138" i="23" s="1"/>
  <c r="I138" i="23" s="1"/>
  <c r="A137" i="23"/>
  <c r="H137" i="23" s="1"/>
  <c r="I137" i="23" s="1"/>
  <c r="A136" i="23"/>
  <c r="H136" i="23" s="1"/>
  <c r="I136" i="23" s="1"/>
  <c r="A135" i="23"/>
  <c r="H135" i="23" s="1"/>
  <c r="I135" i="23" s="1"/>
  <c r="A134" i="23"/>
  <c r="H134" i="23" s="1"/>
  <c r="I134" i="23" s="1"/>
  <c r="A133" i="23"/>
  <c r="H133" i="23" s="1"/>
  <c r="I133" i="23" s="1"/>
  <c r="A132" i="23"/>
  <c r="H132" i="23" s="1"/>
  <c r="I132" i="23" s="1"/>
  <c r="A131" i="23"/>
  <c r="H131" i="23" s="1"/>
  <c r="I131" i="23" s="1"/>
  <c r="A130" i="23"/>
  <c r="H130" i="23" s="1"/>
  <c r="I130" i="23" s="1"/>
  <c r="A129" i="23"/>
  <c r="H129" i="23" s="1"/>
  <c r="I129" i="23" s="1"/>
  <c r="A128" i="23"/>
  <c r="H128" i="23" s="1"/>
  <c r="I128" i="23" s="1"/>
  <c r="A127" i="23"/>
  <c r="H127" i="23" s="1"/>
  <c r="I127" i="23" s="1"/>
  <c r="A126" i="23"/>
  <c r="H126" i="23" s="1"/>
  <c r="I126" i="23" s="1"/>
  <c r="A125" i="23"/>
  <c r="H125" i="23" s="1"/>
  <c r="I125" i="23" s="1"/>
  <c r="A124" i="23"/>
  <c r="H124" i="23" s="1"/>
  <c r="I124" i="23" s="1"/>
  <c r="A123" i="23"/>
  <c r="H123" i="23" s="1"/>
  <c r="I123" i="23" s="1"/>
  <c r="A122" i="23"/>
  <c r="H122" i="23" s="1"/>
  <c r="I122" i="23" s="1"/>
  <c r="A121" i="23"/>
  <c r="H121" i="23" s="1"/>
  <c r="I121" i="23" s="1"/>
  <c r="A120" i="23"/>
  <c r="H120" i="23" s="1"/>
  <c r="I120" i="23" s="1"/>
  <c r="A119" i="23"/>
  <c r="H119" i="23" s="1"/>
  <c r="I119" i="23" s="1"/>
  <c r="A118" i="23"/>
  <c r="H118" i="23" s="1"/>
  <c r="I118" i="23" s="1"/>
  <c r="A117" i="23"/>
  <c r="H117" i="23" s="1"/>
  <c r="I117" i="23" s="1"/>
  <c r="A116" i="23"/>
  <c r="H116" i="23" s="1"/>
  <c r="I116" i="23" s="1"/>
  <c r="A115" i="23"/>
  <c r="H115" i="23" s="1"/>
  <c r="I115" i="23" s="1"/>
  <c r="A114" i="23"/>
  <c r="H114" i="23" s="1"/>
  <c r="I114" i="23" s="1"/>
  <c r="A113" i="23"/>
  <c r="H113" i="23" s="1"/>
  <c r="I113" i="23" s="1"/>
  <c r="A112" i="23"/>
  <c r="H112" i="23" s="1"/>
  <c r="I112" i="23" s="1"/>
  <c r="A111" i="23"/>
  <c r="H111" i="23" s="1"/>
  <c r="I111" i="23" s="1"/>
  <c r="A110" i="23"/>
  <c r="H110" i="23" s="1"/>
  <c r="I110" i="23" s="1"/>
  <c r="A109" i="23"/>
  <c r="H109" i="23" s="1"/>
  <c r="I109" i="23" s="1"/>
  <c r="A108" i="23"/>
  <c r="H108" i="23" s="1"/>
  <c r="I108" i="23" s="1"/>
  <c r="A107" i="23"/>
  <c r="H107" i="23" s="1"/>
  <c r="I107" i="23" s="1"/>
  <c r="A106" i="23"/>
  <c r="H106" i="23" s="1"/>
  <c r="I106" i="23" s="1"/>
  <c r="A105" i="23"/>
  <c r="H105" i="23" s="1"/>
  <c r="I105" i="23" s="1"/>
  <c r="A104" i="23"/>
  <c r="H104" i="23" s="1"/>
  <c r="I104" i="23" s="1"/>
  <c r="A103" i="23"/>
  <c r="H103" i="23" s="1"/>
  <c r="I103" i="23" s="1"/>
  <c r="A102" i="23"/>
  <c r="H102" i="23" s="1"/>
  <c r="I102" i="23" s="1"/>
  <c r="A101" i="23"/>
  <c r="H101" i="23" s="1"/>
  <c r="I101" i="23" s="1"/>
  <c r="A100" i="23"/>
  <c r="H100" i="23" s="1"/>
  <c r="I100" i="23" s="1"/>
  <c r="A99" i="23"/>
  <c r="H99" i="23" s="1"/>
  <c r="I99" i="23" s="1"/>
  <c r="A98" i="23"/>
  <c r="H98" i="23" s="1"/>
  <c r="I98" i="23" s="1"/>
  <c r="A97" i="23"/>
  <c r="H97" i="23" s="1"/>
  <c r="I97" i="23" s="1"/>
  <c r="A96" i="23"/>
  <c r="H96" i="23" s="1"/>
  <c r="I96" i="23" s="1"/>
  <c r="A95" i="23"/>
  <c r="H95" i="23" s="1"/>
  <c r="I95" i="23" s="1"/>
  <c r="A94" i="23"/>
  <c r="H94" i="23" s="1"/>
  <c r="I94" i="23" s="1"/>
  <c r="A93" i="23"/>
  <c r="H93" i="23" s="1"/>
  <c r="I93" i="23" s="1"/>
  <c r="A92" i="23"/>
  <c r="H92" i="23" s="1"/>
  <c r="I92" i="23" s="1"/>
  <c r="A91" i="23"/>
  <c r="H91" i="23" s="1"/>
  <c r="I91" i="23" s="1"/>
  <c r="A90" i="23"/>
  <c r="H90" i="23" s="1"/>
  <c r="I90" i="23" s="1"/>
  <c r="A89" i="23"/>
  <c r="H89" i="23" s="1"/>
  <c r="I89" i="23" s="1"/>
  <c r="A88" i="23"/>
  <c r="H88" i="23" s="1"/>
  <c r="I88" i="23" s="1"/>
  <c r="A87" i="23"/>
  <c r="H87" i="23" s="1"/>
  <c r="I87" i="23" s="1"/>
  <c r="A86" i="23"/>
  <c r="H86" i="23" s="1"/>
  <c r="I86" i="23" s="1"/>
  <c r="A85" i="23"/>
  <c r="H85" i="23" s="1"/>
  <c r="I85" i="23" s="1"/>
  <c r="A84" i="23"/>
  <c r="H84" i="23" s="1"/>
  <c r="I84" i="23" s="1"/>
  <c r="A83" i="23"/>
  <c r="H83" i="23" s="1"/>
  <c r="I83" i="23" s="1"/>
  <c r="A82" i="23"/>
  <c r="H82" i="23" s="1"/>
  <c r="I82" i="23" s="1"/>
  <c r="A81" i="23"/>
  <c r="H81" i="23" s="1"/>
  <c r="I81" i="23" s="1"/>
  <c r="A80" i="23"/>
  <c r="H80" i="23" s="1"/>
  <c r="I80" i="23" s="1"/>
  <c r="A79" i="23"/>
  <c r="H79" i="23" s="1"/>
  <c r="I79" i="23" s="1"/>
  <c r="A78" i="23"/>
  <c r="H78" i="23" s="1"/>
  <c r="I78" i="23" s="1"/>
  <c r="A77" i="23"/>
  <c r="H77" i="23" s="1"/>
  <c r="I77" i="23" s="1"/>
  <c r="A76" i="23"/>
  <c r="H76" i="23" s="1"/>
  <c r="I76" i="23" s="1"/>
  <c r="A75" i="23"/>
  <c r="H75" i="23" s="1"/>
  <c r="I75" i="23" s="1"/>
  <c r="A74" i="23"/>
  <c r="H74" i="23" s="1"/>
  <c r="I74" i="23" s="1"/>
  <c r="A73" i="23"/>
  <c r="H73" i="23" s="1"/>
  <c r="I73" i="23" s="1"/>
  <c r="A72" i="23"/>
  <c r="H72" i="23" s="1"/>
  <c r="I72" i="23" s="1"/>
  <c r="A71" i="23"/>
  <c r="H71" i="23" s="1"/>
  <c r="I71" i="23" s="1"/>
  <c r="A70" i="23"/>
  <c r="H70" i="23" s="1"/>
  <c r="I70" i="23" s="1"/>
  <c r="A69" i="23"/>
  <c r="H69" i="23" s="1"/>
  <c r="I69" i="23" s="1"/>
  <c r="A68" i="23"/>
  <c r="H68" i="23" s="1"/>
  <c r="I68" i="23" s="1"/>
  <c r="A67" i="23"/>
  <c r="H67" i="23" s="1"/>
  <c r="I67" i="23" s="1"/>
  <c r="A66" i="23"/>
  <c r="H66" i="23" s="1"/>
  <c r="I66" i="23" s="1"/>
  <c r="A65" i="23"/>
  <c r="H65" i="23" s="1"/>
  <c r="I65" i="23" s="1"/>
  <c r="A64" i="23"/>
  <c r="H64" i="23" s="1"/>
  <c r="I64" i="23" s="1"/>
  <c r="A63" i="23"/>
  <c r="H63" i="23" s="1"/>
  <c r="I63" i="23" s="1"/>
  <c r="A62" i="23"/>
  <c r="H62" i="23" s="1"/>
  <c r="I62" i="23" s="1"/>
  <c r="A61" i="23"/>
  <c r="H61" i="23" s="1"/>
  <c r="I61" i="23" s="1"/>
  <c r="A60" i="23"/>
  <c r="H60" i="23" s="1"/>
  <c r="I60" i="23" s="1"/>
  <c r="A59" i="23"/>
  <c r="H59" i="23" s="1"/>
  <c r="I59" i="23" s="1"/>
  <c r="A58" i="23"/>
  <c r="H58" i="23" s="1"/>
  <c r="I58" i="23" s="1"/>
  <c r="A57" i="23"/>
  <c r="H57" i="23" s="1"/>
  <c r="I57" i="23" s="1"/>
  <c r="A56" i="23"/>
  <c r="H56" i="23" s="1"/>
  <c r="I56" i="23" s="1"/>
  <c r="A55" i="23"/>
  <c r="H55" i="23" s="1"/>
  <c r="I55" i="23" s="1"/>
  <c r="A54" i="23"/>
  <c r="H54" i="23" s="1"/>
  <c r="I54" i="23" s="1"/>
  <c r="A53" i="23"/>
  <c r="H53" i="23" s="1"/>
  <c r="I53" i="23" s="1"/>
  <c r="A52" i="23"/>
  <c r="H52" i="23" s="1"/>
  <c r="I52" i="23" s="1"/>
  <c r="A51" i="23"/>
  <c r="H51" i="23" s="1"/>
  <c r="I51" i="23" s="1"/>
  <c r="A50" i="23"/>
  <c r="H50" i="23" s="1"/>
  <c r="I50" i="23" s="1"/>
  <c r="A49" i="23"/>
  <c r="H49" i="23" s="1"/>
  <c r="I49" i="23" s="1"/>
  <c r="A48" i="23"/>
  <c r="H48" i="23" s="1"/>
  <c r="I48" i="23" s="1"/>
  <c r="A47" i="23"/>
  <c r="H47" i="23" s="1"/>
  <c r="I47" i="23" s="1"/>
  <c r="A46" i="23"/>
  <c r="H46" i="23" s="1"/>
  <c r="I46" i="23" s="1"/>
  <c r="A45" i="23"/>
  <c r="H45" i="23" s="1"/>
  <c r="I45" i="23" s="1"/>
  <c r="A44" i="23"/>
  <c r="H44" i="23" s="1"/>
  <c r="I44" i="23" s="1"/>
  <c r="A43" i="23"/>
  <c r="H43" i="23" s="1"/>
  <c r="I43" i="23" s="1"/>
  <c r="A42" i="23"/>
  <c r="H42" i="23" s="1"/>
  <c r="I42" i="23" s="1"/>
  <c r="A41" i="23"/>
  <c r="H41" i="23" s="1"/>
  <c r="I41" i="23" s="1"/>
  <c r="A40" i="23"/>
  <c r="H40" i="23" s="1"/>
  <c r="I40" i="23" s="1"/>
  <c r="A39" i="23"/>
  <c r="H39" i="23" s="1"/>
  <c r="I39" i="23" s="1"/>
  <c r="A38" i="23"/>
  <c r="H38" i="23" s="1"/>
  <c r="I38" i="23" s="1"/>
  <c r="A37" i="23"/>
  <c r="H37" i="23" s="1"/>
  <c r="I37" i="23" s="1"/>
  <c r="A36" i="23"/>
  <c r="H36" i="23" s="1"/>
  <c r="I36" i="23" s="1"/>
  <c r="A35" i="23"/>
  <c r="H35" i="23" s="1"/>
  <c r="I35" i="23" s="1"/>
  <c r="A34" i="23"/>
  <c r="H34" i="23" s="1"/>
  <c r="I34" i="23" s="1"/>
  <c r="A33" i="23"/>
  <c r="H33" i="23" s="1"/>
  <c r="I33" i="23" s="1"/>
  <c r="A32" i="23"/>
  <c r="H32" i="23" s="1"/>
  <c r="I32" i="23" s="1"/>
  <c r="A31" i="23"/>
  <c r="H31" i="23" s="1"/>
  <c r="I31" i="23" s="1"/>
  <c r="A30" i="23"/>
  <c r="H30" i="23" s="1"/>
  <c r="I30" i="23" s="1"/>
  <c r="A29" i="23"/>
  <c r="H29" i="23" s="1"/>
  <c r="I29" i="23" s="1"/>
  <c r="A28" i="23"/>
  <c r="H28" i="23" s="1"/>
  <c r="I28" i="23" s="1"/>
  <c r="A27" i="23"/>
  <c r="H27" i="23" s="1"/>
  <c r="I27" i="23" s="1"/>
  <c r="A26" i="23"/>
  <c r="H26" i="23" s="1"/>
  <c r="I26" i="23" s="1"/>
  <c r="A25" i="23"/>
  <c r="H25" i="23" s="1"/>
  <c r="I25" i="23" s="1"/>
  <c r="A24" i="23"/>
  <c r="H24" i="23" s="1"/>
  <c r="I24" i="23" s="1"/>
  <c r="A23" i="23"/>
  <c r="H23" i="23" s="1"/>
  <c r="I23" i="23" s="1"/>
  <c r="A22" i="23"/>
  <c r="H22" i="23" s="1"/>
  <c r="I22" i="23" s="1"/>
  <c r="A21" i="23"/>
  <c r="H21" i="23" s="1"/>
  <c r="I21" i="23" s="1"/>
  <c r="A20" i="23"/>
  <c r="H20" i="23" s="1"/>
  <c r="I20" i="23" s="1"/>
  <c r="A19" i="23"/>
  <c r="H19" i="23" s="1"/>
  <c r="I19" i="23" s="1"/>
  <c r="A18" i="23"/>
  <c r="H18" i="23" s="1"/>
  <c r="I18" i="23" s="1"/>
  <c r="A17" i="23"/>
  <c r="H17" i="23" s="1"/>
  <c r="I17" i="23" s="1"/>
  <c r="A16" i="23"/>
  <c r="H16" i="23" s="1"/>
  <c r="I16" i="23" s="1"/>
  <c r="A15" i="23"/>
  <c r="H15" i="23" s="1"/>
  <c r="I15" i="23" s="1"/>
  <c r="A14" i="23"/>
  <c r="H14" i="23" s="1"/>
  <c r="I14" i="23" s="1"/>
  <c r="A13" i="23"/>
  <c r="H13" i="23" s="1"/>
  <c r="I13" i="23" s="1"/>
  <c r="A12" i="23"/>
  <c r="H12" i="23" s="1"/>
  <c r="I12" i="23" s="1"/>
  <c r="A11" i="23"/>
  <c r="H11" i="23" s="1"/>
  <c r="I11" i="23" s="1"/>
  <c r="H10" i="23"/>
  <c r="I10" i="23" s="1"/>
  <c r="A10" i="23"/>
  <c r="A9" i="23"/>
  <c r="H9" i="23" s="1"/>
  <c r="I9" i="23" s="1"/>
  <c r="A8" i="23"/>
  <c r="H8" i="23" s="1"/>
  <c r="I8" i="23" s="1"/>
  <c r="A7" i="23"/>
  <c r="H7" i="23" s="1"/>
  <c r="I7" i="23" s="1"/>
  <c r="A6" i="23"/>
  <c r="H6" i="23" s="1"/>
  <c r="I6" i="23" s="1"/>
  <c r="A5" i="23"/>
  <c r="H5" i="23" s="1"/>
  <c r="I5" i="23" s="1"/>
  <c r="A4" i="23"/>
  <c r="H4" i="23" s="1"/>
  <c r="I4" i="23" s="1"/>
  <c r="A3" i="23"/>
  <c r="H3" i="23" s="1"/>
  <c r="I3" i="23" s="1"/>
  <c r="A2" i="23"/>
  <c r="H2" i="23" s="1"/>
  <c r="I2" i="23" s="1"/>
  <c r="A555" i="22"/>
  <c r="I555" i="22" s="1"/>
  <c r="J555" i="22" s="1"/>
  <c r="A554" i="22"/>
  <c r="I554" i="22" s="1"/>
  <c r="J554" i="22" s="1"/>
  <c r="A553" i="22"/>
  <c r="I553" i="22" s="1"/>
  <c r="J553" i="22" s="1"/>
  <c r="A552" i="22"/>
  <c r="I552" i="22" s="1"/>
  <c r="J552" i="22" s="1"/>
  <c r="A551" i="22"/>
  <c r="I551" i="22" s="1"/>
  <c r="J551" i="22" s="1"/>
  <c r="A550" i="22"/>
  <c r="I550" i="22" s="1"/>
  <c r="J550" i="22" s="1"/>
  <c r="A549" i="22"/>
  <c r="I549" i="22" s="1"/>
  <c r="J549" i="22" s="1"/>
  <c r="A548" i="22"/>
  <c r="I548" i="22" s="1"/>
  <c r="J548" i="22" s="1"/>
  <c r="A547" i="22"/>
  <c r="I547" i="22" s="1"/>
  <c r="J547" i="22" s="1"/>
  <c r="A546" i="22"/>
  <c r="I546" i="22" s="1"/>
  <c r="J546" i="22" s="1"/>
  <c r="A545" i="22"/>
  <c r="I545" i="22" s="1"/>
  <c r="J545" i="22" s="1"/>
  <c r="A544" i="22"/>
  <c r="I544" i="22" s="1"/>
  <c r="J544" i="22" s="1"/>
  <c r="A543" i="22"/>
  <c r="I543" i="22" s="1"/>
  <c r="J543" i="22" s="1"/>
  <c r="A542" i="22"/>
  <c r="I542" i="22" s="1"/>
  <c r="J542" i="22" s="1"/>
  <c r="A541" i="22"/>
  <c r="I541" i="22" s="1"/>
  <c r="J541" i="22" s="1"/>
  <c r="A540" i="22"/>
  <c r="I540" i="22" s="1"/>
  <c r="J540" i="22" s="1"/>
  <c r="A539" i="22"/>
  <c r="I539" i="22" s="1"/>
  <c r="J539" i="22" s="1"/>
  <c r="A538" i="22"/>
  <c r="I538" i="22" s="1"/>
  <c r="J538" i="22" s="1"/>
  <c r="A537" i="22"/>
  <c r="I537" i="22" s="1"/>
  <c r="J537" i="22" s="1"/>
  <c r="A536" i="22"/>
  <c r="I536" i="22" s="1"/>
  <c r="J536" i="22" s="1"/>
  <c r="A535" i="22"/>
  <c r="I535" i="22" s="1"/>
  <c r="J535" i="22" s="1"/>
  <c r="A534" i="22"/>
  <c r="I534" i="22" s="1"/>
  <c r="J534" i="22" s="1"/>
  <c r="A533" i="22"/>
  <c r="I533" i="22" s="1"/>
  <c r="J533" i="22" s="1"/>
  <c r="A532" i="22"/>
  <c r="I532" i="22" s="1"/>
  <c r="J532" i="22" s="1"/>
  <c r="A531" i="22"/>
  <c r="I531" i="22" s="1"/>
  <c r="J531" i="22" s="1"/>
  <c r="A530" i="22"/>
  <c r="I530" i="22" s="1"/>
  <c r="J530" i="22" s="1"/>
  <c r="A529" i="22"/>
  <c r="I529" i="22" s="1"/>
  <c r="J529" i="22" s="1"/>
  <c r="A528" i="22"/>
  <c r="I528" i="22" s="1"/>
  <c r="J528" i="22" s="1"/>
  <c r="A527" i="22"/>
  <c r="I527" i="22" s="1"/>
  <c r="J527" i="22" s="1"/>
  <c r="A526" i="22"/>
  <c r="I526" i="22" s="1"/>
  <c r="J526" i="22" s="1"/>
  <c r="A525" i="22"/>
  <c r="I525" i="22" s="1"/>
  <c r="J525" i="22" s="1"/>
  <c r="A524" i="22"/>
  <c r="I524" i="22" s="1"/>
  <c r="J524" i="22" s="1"/>
  <c r="A523" i="22"/>
  <c r="I523" i="22" s="1"/>
  <c r="J523" i="22" s="1"/>
  <c r="A522" i="22"/>
  <c r="I522" i="22" s="1"/>
  <c r="J522" i="22" s="1"/>
  <c r="A521" i="22"/>
  <c r="I521" i="22" s="1"/>
  <c r="J521" i="22" s="1"/>
  <c r="A520" i="22"/>
  <c r="I520" i="22" s="1"/>
  <c r="J520" i="22" s="1"/>
  <c r="A519" i="22"/>
  <c r="I519" i="22" s="1"/>
  <c r="J519" i="22" s="1"/>
  <c r="A518" i="22"/>
  <c r="I518" i="22" s="1"/>
  <c r="J518" i="22" s="1"/>
  <c r="A517" i="22"/>
  <c r="I517" i="22" s="1"/>
  <c r="J517" i="22" s="1"/>
  <c r="A516" i="22"/>
  <c r="I516" i="22" s="1"/>
  <c r="J516" i="22" s="1"/>
  <c r="A515" i="22"/>
  <c r="I515" i="22" s="1"/>
  <c r="J515" i="22" s="1"/>
  <c r="A514" i="22"/>
  <c r="I514" i="22" s="1"/>
  <c r="J514" i="22" s="1"/>
  <c r="A513" i="22"/>
  <c r="I513" i="22" s="1"/>
  <c r="J513" i="22" s="1"/>
  <c r="A512" i="22"/>
  <c r="I512" i="22" s="1"/>
  <c r="J512" i="22" s="1"/>
  <c r="A511" i="22"/>
  <c r="I511" i="22" s="1"/>
  <c r="J511" i="22" s="1"/>
  <c r="A510" i="22"/>
  <c r="I510" i="22" s="1"/>
  <c r="J510" i="22" s="1"/>
  <c r="A509" i="22"/>
  <c r="I509" i="22" s="1"/>
  <c r="J509" i="22" s="1"/>
  <c r="A508" i="22"/>
  <c r="I508" i="22" s="1"/>
  <c r="J508" i="22" s="1"/>
  <c r="A507" i="22"/>
  <c r="I507" i="22" s="1"/>
  <c r="J507" i="22" s="1"/>
  <c r="A506" i="22"/>
  <c r="I506" i="22" s="1"/>
  <c r="J506" i="22" s="1"/>
  <c r="A505" i="22"/>
  <c r="I505" i="22" s="1"/>
  <c r="J505" i="22" s="1"/>
  <c r="A504" i="22"/>
  <c r="I504" i="22" s="1"/>
  <c r="J504" i="22" s="1"/>
  <c r="A503" i="22"/>
  <c r="I503" i="22" s="1"/>
  <c r="J503" i="22" s="1"/>
  <c r="A502" i="22"/>
  <c r="I502" i="22" s="1"/>
  <c r="J502" i="22" s="1"/>
  <c r="A501" i="22"/>
  <c r="I501" i="22" s="1"/>
  <c r="J501" i="22" s="1"/>
  <c r="A500" i="22"/>
  <c r="I500" i="22" s="1"/>
  <c r="J500" i="22" s="1"/>
  <c r="A499" i="22"/>
  <c r="I499" i="22" s="1"/>
  <c r="J499" i="22" s="1"/>
  <c r="A498" i="22"/>
  <c r="I498" i="22" s="1"/>
  <c r="J498" i="22" s="1"/>
  <c r="A497" i="22"/>
  <c r="I497" i="22" s="1"/>
  <c r="J497" i="22" s="1"/>
  <c r="A496" i="22"/>
  <c r="I496" i="22" s="1"/>
  <c r="J496" i="22" s="1"/>
  <c r="A495" i="22"/>
  <c r="I495" i="22" s="1"/>
  <c r="J495" i="22" s="1"/>
  <c r="A494" i="22"/>
  <c r="I494" i="22" s="1"/>
  <c r="J494" i="22" s="1"/>
  <c r="A493" i="22"/>
  <c r="I493" i="22" s="1"/>
  <c r="J493" i="22" s="1"/>
  <c r="A492" i="22"/>
  <c r="I492" i="22" s="1"/>
  <c r="J492" i="22" s="1"/>
  <c r="A491" i="22"/>
  <c r="I491" i="22" s="1"/>
  <c r="J491" i="22" s="1"/>
  <c r="A490" i="22"/>
  <c r="I490" i="22" s="1"/>
  <c r="J490" i="22" s="1"/>
  <c r="A489" i="22"/>
  <c r="I489" i="22" s="1"/>
  <c r="J489" i="22" s="1"/>
  <c r="A488" i="22"/>
  <c r="I488" i="22" s="1"/>
  <c r="J488" i="22" s="1"/>
  <c r="A487" i="22"/>
  <c r="I487" i="22" s="1"/>
  <c r="J487" i="22" s="1"/>
  <c r="A486" i="22"/>
  <c r="I486" i="22" s="1"/>
  <c r="J486" i="22" s="1"/>
  <c r="A485" i="22"/>
  <c r="I485" i="22" s="1"/>
  <c r="J485" i="22" s="1"/>
  <c r="A484" i="22"/>
  <c r="I484" i="22" s="1"/>
  <c r="J484" i="22" s="1"/>
  <c r="A483" i="22"/>
  <c r="I483" i="22" s="1"/>
  <c r="J483" i="22" s="1"/>
  <c r="A482" i="22"/>
  <c r="I482" i="22" s="1"/>
  <c r="J482" i="22" s="1"/>
  <c r="A481" i="22"/>
  <c r="I481" i="22" s="1"/>
  <c r="J481" i="22" s="1"/>
  <c r="A480" i="22"/>
  <c r="I480" i="22" s="1"/>
  <c r="J480" i="22" s="1"/>
  <c r="A479" i="22"/>
  <c r="I479" i="22" s="1"/>
  <c r="J479" i="22" s="1"/>
  <c r="A478" i="22"/>
  <c r="I478" i="22" s="1"/>
  <c r="J478" i="22" s="1"/>
  <c r="A477" i="22"/>
  <c r="I477" i="22" s="1"/>
  <c r="J477" i="22" s="1"/>
  <c r="A476" i="22"/>
  <c r="I476" i="22" s="1"/>
  <c r="J476" i="22" s="1"/>
  <c r="A475" i="22"/>
  <c r="I475" i="22" s="1"/>
  <c r="J475" i="22" s="1"/>
  <c r="A474" i="22"/>
  <c r="I474" i="22" s="1"/>
  <c r="J474" i="22" s="1"/>
  <c r="A473" i="22"/>
  <c r="I473" i="22" s="1"/>
  <c r="J473" i="22" s="1"/>
  <c r="A472" i="22"/>
  <c r="I472" i="22" s="1"/>
  <c r="J472" i="22" s="1"/>
  <c r="A471" i="22"/>
  <c r="I471" i="22" s="1"/>
  <c r="J471" i="22" s="1"/>
  <c r="A470" i="22"/>
  <c r="I470" i="22" s="1"/>
  <c r="J470" i="22" s="1"/>
  <c r="A469" i="22"/>
  <c r="I469" i="22" s="1"/>
  <c r="J469" i="22" s="1"/>
  <c r="A468" i="22"/>
  <c r="I468" i="22" s="1"/>
  <c r="J468" i="22" s="1"/>
  <c r="A467" i="22"/>
  <c r="I467" i="22" s="1"/>
  <c r="J467" i="22" s="1"/>
  <c r="A466" i="22"/>
  <c r="I466" i="22" s="1"/>
  <c r="J466" i="22" s="1"/>
  <c r="A465" i="22"/>
  <c r="I465" i="22" s="1"/>
  <c r="J465" i="22" s="1"/>
  <c r="A464" i="22"/>
  <c r="I464" i="22" s="1"/>
  <c r="J464" i="22" s="1"/>
  <c r="A463" i="22"/>
  <c r="I463" i="22" s="1"/>
  <c r="J463" i="22" s="1"/>
  <c r="A462" i="22"/>
  <c r="I462" i="22" s="1"/>
  <c r="J462" i="22" s="1"/>
  <c r="A461" i="22"/>
  <c r="I461" i="22" s="1"/>
  <c r="J461" i="22" s="1"/>
  <c r="A460" i="22"/>
  <c r="I460" i="22" s="1"/>
  <c r="J460" i="22" s="1"/>
  <c r="A459" i="22"/>
  <c r="I459" i="22" s="1"/>
  <c r="J459" i="22" s="1"/>
  <c r="A458" i="22"/>
  <c r="I458" i="22" s="1"/>
  <c r="J458" i="22" s="1"/>
  <c r="A457" i="22"/>
  <c r="I457" i="22" s="1"/>
  <c r="J457" i="22" s="1"/>
  <c r="A456" i="22"/>
  <c r="I456" i="22" s="1"/>
  <c r="J456" i="22" s="1"/>
  <c r="A455" i="22"/>
  <c r="I455" i="22" s="1"/>
  <c r="J455" i="22" s="1"/>
  <c r="A454" i="22"/>
  <c r="I454" i="22" s="1"/>
  <c r="J454" i="22" s="1"/>
  <c r="A453" i="22"/>
  <c r="I453" i="22" s="1"/>
  <c r="J453" i="22" s="1"/>
  <c r="A452" i="22"/>
  <c r="I452" i="22" s="1"/>
  <c r="J452" i="22" s="1"/>
  <c r="A451" i="22"/>
  <c r="I451" i="22" s="1"/>
  <c r="J451" i="22" s="1"/>
  <c r="A450" i="22"/>
  <c r="I450" i="22" s="1"/>
  <c r="J450" i="22" s="1"/>
  <c r="A449" i="22"/>
  <c r="I449" i="22" s="1"/>
  <c r="J449" i="22" s="1"/>
  <c r="A448" i="22"/>
  <c r="I448" i="22" s="1"/>
  <c r="J448" i="22" s="1"/>
  <c r="A447" i="22"/>
  <c r="I447" i="22" s="1"/>
  <c r="J447" i="22" s="1"/>
  <c r="A446" i="22"/>
  <c r="I446" i="22" s="1"/>
  <c r="J446" i="22" s="1"/>
  <c r="A445" i="22"/>
  <c r="I445" i="22" s="1"/>
  <c r="J445" i="22" s="1"/>
  <c r="A444" i="22"/>
  <c r="I444" i="22" s="1"/>
  <c r="J444" i="22" s="1"/>
  <c r="A443" i="22"/>
  <c r="I443" i="22" s="1"/>
  <c r="J443" i="22" s="1"/>
  <c r="A442" i="22"/>
  <c r="I442" i="22" s="1"/>
  <c r="J442" i="22" s="1"/>
  <c r="A441" i="22"/>
  <c r="I441" i="22" s="1"/>
  <c r="J441" i="22" s="1"/>
  <c r="A440" i="22"/>
  <c r="I440" i="22" s="1"/>
  <c r="J440" i="22" s="1"/>
  <c r="A439" i="22"/>
  <c r="I439" i="22" s="1"/>
  <c r="J439" i="22" s="1"/>
  <c r="A438" i="22"/>
  <c r="I438" i="22" s="1"/>
  <c r="J438" i="22" s="1"/>
  <c r="A437" i="22"/>
  <c r="I437" i="22" s="1"/>
  <c r="J437" i="22" s="1"/>
  <c r="A436" i="22"/>
  <c r="I436" i="22" s="1"/>
  <c r="J436" i="22" s="1"/>
  <c r="A435" i="22"/>
  <c r="I435" i="22" s="1"/>
  <c r="J435" i="22" s="1"/>
  <c r="A434" i="22"/>
  <c r="I434" i="22" s="1"/>
  <c r="J434" i="22" s="1"/>
  <c r="A433" i="22"/>
  <c r="I433" i="22" s="1"/>
  <c r="J433" i="22" s="1"/>
  <c r="A432" i="22"/>
  <c r="I432" i="22" s="1"/>
  <c r="J432" i="22" s="1"/>
  <c r="A431" i="22"/>
  <c r="I431" i="22" s="1"/>
  <c r="J431" i="22" s="1"/>
  <c r="A430" i="22"/>
  <c r="I430" i="22" s="1"/>
  <c r="J430" i="22" s="1"/>
  <c r="A429" i="22"/>
  <c r="I429" i="22" s="1"/>
  <c r="J429" i="22" s="1"/>
  <c r="A428" i="22"/>
  <c r="I428" i="22" s="1"/>
  <c r="J428" i="22" s="1"/>
  <c r="A427" i="22"/>
  <c r="I427" i="22" s="1"/>
  <c r="J427" i="22" s="1"/>
  <c r="A426" i="22"/>
  <c r="I426" i="22" s="1"/>
  <c r="J426" i="22" s="1"/>
  <c r="A425" i="22"/>
  <c r="I425" i="22" s="1"/>
  <c r="J425" i="22" s="1"/>
  <c r="A424" i="22"/>
  <c r="I424" i="22" s="1"/>
  <c r="J424" i="22" s="1"/>
  <c r="A423" i="22"/>
  <c r="I423" i="22" s="1"/>
  <c r="J423" i="22" s="1"/>
  <c r="A422" i="22"/>
  <c r="I422" i="22" s="1"/>
  <c r="J422" i="22" s="1"/>
  <c r="A421" i="22"/>
  <c r="I421" i="22" s="1"/>
  <c r="J421" i="22" s="1"/>
  <c r="A420" i="22"/>
  <c r="I420" i="22" s="1"/>
  <c r="J420" i="22" s="1"/>
  <c r="A419" i="22"/>
  <c r="I419" i="22" s="1"/>
  <c r="J419" i="22" s="1"/>
  <c r="A418" i="22"/>
  <c r="I418" i="22" s="1"/>
  <c r="J418" i="22" s="1"/>
  <c r="A417" i="22"/>
  <c r="I417" i="22" s="1"/>
  <c r="J417" i="22" s="1"/>
  <c r="A416" i="22"/>
  <c r="I416" i="22" s="1"/>
  <c r="J416" i="22" s="1"/>
  <c r="A415" i="22"/>
  <c r="I415" i="22" s="1"/>
  <c r="J415" i="22" s="1"/>
  <c r="A414" i="22"/>
  <c r="I414" i="22" s="1"/>
  <c r="J414" i="22" s="1"/>
  <c r="A413" i="22"/>
  <c r="I413" i="22" s="1"/>
  <c r="J413" i="22" s="1"/>
  <c r="A412" i="22"/>
  <c r="I412" i="22" s="1"/>
  <c r="J412" i="22" s="1"/>
  <c r="A411" i="22"/>
  <c r="I411" i="22" s="1"/>
  <c r="J411" i="22" s="1"/>
  <c r="A410" i="22"/>
  <c r="I410" i="22" s="1"/>
  <c r="J410" i="22" s="1"/>
  <c r="A409" i="22"/>
  <c r="I409" i="22" s="1"/>
  <c r="J409" i="22" s="1"/>
  <c r="A408" i="22"/>
  <c r="I408" i="22" s="1"/>
  <c r="J408" i="22" s="1"/>
  <c r="A407" i="22"/>
  <c r="I407" i="22" s="1"/>
  <c r="J407" i="22" s="1"/>
  <c r="A406" i="22"/>
  <c r="I406" i="22" s="1"/>
  <c r="J406" i="22" s="1"/>
  <c r="A405" i="22"/>
  <c r="I405" i="22" s="1"/>
  <c r="J405" i="22" s="1"/>
  <c r="A404" i="22"/>
  <c r="I404" i="22" s="1"/>
  <c r="J404" i="22" s="1"/>
  <c r="A403" i="22"/>
  <c r="I403" i="22" s="1"/>
  <c r="J403" i="22" s="1"/>
  <c r="A402" i="22"/>
  <c r="I402" i="22" s="1"/>
  <c r="J402" i="22" s="1"/>
  <c r="A401" i="22"/>
  <c r="I401" i="22" s="1"/>
  <c r="J401" i="22" s="1"/>
  <c r="A400" i="22"/>
  <c r="I400" i="22" s="1"/>
  <c r="J400" i="22" s="1"/>
  <c r="A399" i="22"/>
  <c r="I399" i="22" s="1"/>
  <c r="J399" i="22" s="1"/>
  <c r="A398" i="22"/>
  <c r="I398" i="22" s="1"/>
  <c r="J398" i="22" s="1"/>
  <c r="A397" i="22"/>
  <c r="I397" i="22" s="1"/>
  <c r="J397" i="22" s="1"/>
  <c r="A396" i="22"/>
  <c r="I396" i="22" s="1"/>
  <c r="J396" i="22" s="1"/>
  <c r="A395" i="22"/>
  <c r="I395" i="22" s="1"/>
  <c r="J395" i="22" s="1"/>
  <c r="A394" i="22"/>
  <c r="I394" i="22" s="1"/>
  <c r="J394" i="22" s="1"/>
  <c r="A393" i="22"/>
  <c r="I393" i="22" s="1"/>
  <c r="J393" i="22" s="1"/>
  <c r="A392" i="22"/>
  <c r="I392" i="22" s="1"/>
  <c r="J392" i="22" s="1"/>
  <c r="A391" i="22"/>
  <c r="I391" i="22" s="1"/>
  <c r="J391" i="22" s="1"/>
  <c r="A390" i="22"/>
  <c r="I390" i="22" s="1"/>
  <c r="J390" i="22" s="1"/>
  <c r="A389" i="22"/>
  <c r="I389" i="22" s="1"/>
  <c r="J389" i="22" s="1"/>
  <c r="A388" i="22"/>
  <c r="I388" i="22" s="1"/>
  <c r="J388" i="22" s="1"/>
  <c r="A387" i="22"/>
  <c r="I387" i="22" s="1"/>
  <c r="J387" i="22" s="1"/>
  <c r="A386" i="22"/>
  <c r="I386" i="22" s="1"/>
  <c r="J386" i="22" s="1"/>
  <c r="A385" i="22"/>
  <c r="I385" i="22" s="1"/>
  <c r="J385" i="22" s="1"/>
  <c r="A384" i="22"/>
  <c r="I384" i="22" s="1"/>
  <c r="J384" i="22" s="1"/>
  <c r="A383" i="22"/>
  <c r="I383" i="22" s="1"/>
  <c r="J383" i="22" s="1"/>
  <c r="A382" i="22"/>
  <c r="I382" i="22" s="1"/>
  <c r="J382" i="22" s="1"/>
  <c r="A381" i="22"/>
  <c r="I381" i="22" s="1"/>
  <c r="J381" i="22" s="1"/>
  <c r="A380" i="22"/>
  <c r="I380" i="22" s="1"/>
  <c r="J380" i="22" s="1"/>
  <c r="A379" i="22"/>
  <c r="I379" i="22" s="1"/>
  <c r="J379" i="22" s="1"/>
  <c r="A378" i="22"/>
  <c r="I378" i="22" s="1"/>
  <c r="J378" i="22" s="1"/>
  <c r="A377" i="22"/>
  <c r="I377" i="22" s="1"/>
  <c r="J377" i="22" s="1"/>
  <c r="A376" i="22"/>
  <c r="I376" i="22" s="1"/>
  <c r="J376" i="22" s="1"/>
  <c r="A375" i="22"/>
  <c r="I375" i="22" s="1"/>
  <c r="J375" i="22" s="1"/>
  <c r="A374" i="22"/>
  <c r="I374" i="22" s="1"/>
  <c r="J374" i="22" s="1"/>
  <c r="A373" i="22"/>
  <c r="I373" i="22" s="1"/>
  <c r="J373" i="22" s="1"/>
  <c r="A372" i="22"/>
  <c r="I372" i="22" s="1"/>
  <c r="J372" i="22" s="1"/>
  <c r="A371" i="22"/>
  <c r="I371" i="22" s="1"/>
  <c r="J371" i="22" s="1"/>
  <c r="A370" i="22"/>
  <c r="I370" i="22" s="1"/>
  <c r="J370" i="22" s="1"/>
  <c r="A369" i="22"/>
  <c r="I369" i="22" s="1"/>
  <c r="J369" i="22" s="1"/>
  <c r="A368" i="22"/>
  <c r="I368" i="22" s="1"/>
  <c r="J368" i="22" s="1"/>
  <c r="A367" i="22"/>
  <c r="I367" i="22" s="1"/>
  <c r="J367" i="22" s="1"/>
  <c r="A366" i="22"/>
  <c r="I366" i="22" s="1"/>
  <c r="J366" i="22" s="1"/>
  <c r="A365" i="22"/>
  <c r="I365" i="22" s="1"/>
  <c r="J365" i="22" s="1"/>
  <c r="A364" i="22"/>
  <c r="I364" i="22" s="1"/>
  <c r="J364" i="22" s="1"/>
  <c r="A363" i="22"/>
  <c r="I363" i="22" s="1"/>
  <c r="J363" i="22" s="1"/>
  <c r="A362" i="22"/>
  <c r="I362" i="22" s="1"/>
  <c r="J362" i="22" s="1"/>
  <c r="A361" i="22"/>
  <c r="I361" i="22" s="1"/>
  <c r="J361" i="22" s="1"/>
  <c r="A360" i="22"/>
  <c r="I360" i="22" s="1"/>
  <c r="J360" i="22" s="1"/>
  <c r="A359" i="22"/>
  <c r="I359" i="22" s="1"/>
  <c r="J359" i="22" s="1"/>
  <c r="A358" i="22"/>
  <c r="I358" i="22" s="1"/>
  <c r="J358" i="22" s="1"/>
  <c r="A357" i="22"/>
  <c r="I357" i="22" s="1"/>
  <c r="J357" i="22" s="1"/>
  <c r="A356" i="22"/>
  <c r="I356" i="22" s="1"/>
  <c r="J356" i="22" s="1"/>
  <c r="A355" i="22"/>
  <c r="I355" i="22" s="1"/>
  <c r="J355" i="22" s="1"/>
  <c r="A354" i="22"/>
  <c r="I354" i="22" s="1"/>
  <c r="J354" i="22" s="1"/>
  <c r="A353" i="22"/>
  <c r="I353" i="22" s="1"/>
  <c r="J353" i="22" s="1"/>
  <c r="A352" i="22"/>
  <c r="I352" i="22" s="1"/>
  <c r="J352" i="22" s="1"/>
  <c r="A351" i="22"/>
  <c r="I351" i="22" s="1"/>
  <c r="J351" i="22" s="1"/>
  <c r="A350" i="22"/>
  <c r="I350" i="22" s="1"/>
  <c r="J350" i="22" s="1"/>
  <c r="A349" i="22"/>
  <c r="I349" i="22" s="1"/>
  <c r="J349" i="22" s="1"/>
  <c r="A348" i="22"/>
  <c r="I348" i="22" s="1"/>
  <c r="J348" i="22" s="1"/>
  <c r="A347" i="22"/>
  <c r="I347" i="22" s="1"/>
  <c r="J347" i="22" s="1"/>
  <c r="A346" i="22"/>
  <c r="I346" i="22" s="1"/>
  <c r="J346" i="22" s="1"/>
  <c r="A345" i="22"/>
  <c r="I345" i="22" s="1"/>
  <c r="J345" i="22" s="1"/>
  <c r="A344" i="22"/>
  <c r="I344" i="22" s="1"/>
  <c r="J344" i="22" s="1"/>
  <c r="A343" i="22"/>
  <c r="I343" i="22" s="1"/>
  <c r="J343" i="22" s="1"/>
  <c r="A342" i="22"/>
  <c r="I342" i="22" s="1"/>
  <c r="J342" i="22" s="1"/>
  <c r="A341" i="22"/>
  <c r="I341" i="22" s="1"/>
  <c r="J341" i="22" s="1"/>
  <c r="A340" i="22"/>
  <c r="I340" i="22" s="1"/>
  <c r="J340" i="22" s="1"/>
  <c r="A339" i="22"/>
  <c r="I339" i="22" s="1"/>
  <c r="J339" i="22" s="1"/>
  <c r="A338" i="22"/>
  <c r="I338" i="22" s="1"/>
  <c r="J338" i="22" s="1"/>
  <c r="A337" i="22"/>
  <c r="I337" i="22" s="1"/>
  <c r="J337" i="22" s="1"/>
  <c r="A336" i="22"/>
  <c r="I336" i="22" s="1"/>
  <c r="J336" i="22" s="1"/>
  <c r="A335" i="22"/>
  <c r="I335" i="22" s="1"/>
  <c r="J335" i="22" s="1"/>
  <c r="A334" i="22"/>
  <c r="I334" i="22" s="1"/>
  <c r="J334" i="22" s="1"/>
  <c r="A333" i="22"/>
  <c r="I333" i="22" s="1"/>
  <c r="J333" i="22" s="1"/>
  <c r="A332" i="22"/>
  <c r="I332" i="22" s="1"/>
  <c r="J332" i="22" s="1"/>
  <c r="A331" i="22"/>
  <c r="I331" i="22" s="1"/>
  <c r="J331" i="22" s="1"/>
  <c r="A330" i="22"/>
  <c r="I330" i="22" s="1"/>
  <c r="J330" i="22" s="1"/>
  <c r="A329" i="22"/>
  <c r="I329" i="22" s="1"/>
  <c r="J329" i="22" s="1"/>
  <c r="A328" i="22"/>
  <c r="I328" i="22" s="1"/>
  <c r="J328" i="22" s="1"/>
  <c r="A327" i="22"/>
  <c r="I327" i="22" s="1"/>
  <c r="J327" i="22" s="1"/>
  <c r="A326" i="22"/>
  <c r="I326" i="22" s="1"/>
  <c r="J326" i="22" s="1"/>
  <c r="A325" i="22"/>
  <c r="I325" i="22" s="1"/>
  <c r="J325" i="22" s="1"/>
  <c r="A324" i="22"/>
  <c r="I324" i="22" s="1"/>
  <c r="J324" i="22" s="1"/>
  <c r="A323" i="22"/>
  <c r="I323" i="22" s="1"/>
  <c r="J323" i="22" s="1"/>
  <c r="A322" i="22"/>
  <c r="I322" i="22" s="1"/>
  <c r="J322" i="22" s="1"/>
  <c r="A321" i="22"/>
  <c r="I321" i="22" s="1"/>
  <c r="J321" i="22" s="1"/>
  <c r="A320" i="22"/>
  <c r="I320" i="22" s="1"/>
  <c r="J320" i="22" s="1"/>
  <c r="A319" i="22"/>
  <c r="I319" i="22" s="1"/>
  <c r="J319" i="22" s="1"/>
  <c r="A318" i="22"/>
  <c r="I318" i="22" s="1"/>
  <c r="J318" i="22" s="1"/>
  <c r="A317" i="22"/>
  <c r="I317" i="22" s="1"/>
  <c r="J317" i="22" s="1"/>
  <c r="A316" i="22"/>
  <c r="I316" i="22" s="1"/>
  <c r="J316" i="22" s="1"/>
  <c r="A315" i="22"/>
  <c r="I315" i="22" s="1"/>
  <c r="J315" i="22" s="1"/>
  <c r="A314" i="22"/>
  <c r="I314" i="22" s="1"/>
  <c r="J314" i="22" s="1"/>
  <c r="A313" i="22"/>
  <c r="I313" i="22" s="1"/>
  <c r="J313" i="22" s="1"/>
  <c r="A312" i="22"/>
  <c r="I312" i="22" s="1"/>
  <c r="J312" i="22" s="1"/>
  <c r="A311" i="22"/>
  <c r="I311" i="22" s="1"/>
  <c r="J311" i="22" s="1"/>
  <c r="A310" i="22"/>
  <c r="I310" i="22" s="1"/>
  <c r="J310" i="22" s="1"/>
  <c r="A309" i="22"/>
  <c r="I309" i="22" s="1"/>
  <c r="J309" i="22" s="1"/>
  <c r="A308" i="22"/>
  <c r="I308" i="22" s="1"/>
  <c r="J308" i="22" s="1"/>
  <c r="A307" i="22"/>
  <c r="I307" i="22" s="1"/>
  <c r="J307" i="22" s="1"/>
  <c r="A306" i="22"/>
  <c r="I306" i="22" s="1"/>
  <c r="J306" i="22" s="1"/>
  <c r="A305" i="22"/>
  <c r="I305" i="22" s="1"/>
  <c r="J305" i="22" s="1"/>
  <c r="A304" i="22"/>
  <c r="I304" i="22" s="1"/>
  <c r="J304" i="22" s="1"/>
  <c r="A303" i="22"/>
  <c r="I303" i="22" s="1"/>
  <c r="J303" i="22" s="1"/>
  <c r="A302" i="22"/>
  <c r="I302" i="22" s="1"/>
  <c r="J302" i="22" s="1"/>
  <c r="A301" i="22"/>
  <c r="I301" i="22" s="1"/>
  <c r="J301" i="22" s="1"/>
  <c r="A300" i="22"/>
  <c r="I300" i="22" s="1"/>
  <c r="J300" i="22" s="1"/>
  <c r="A299" i="22"/>
  <c r="I299" i="22" s="1"/>
  <c r="J299" i="22" s="1"/>
  <c r="A298" i="22"/>
  <c r="I298" i="22" s="1"/>
  <c r="J298" i="22" s="1"/>
  <c r="A297" i="22"/>
  <c r="I297" i="22" s="1"/>
  <c r="J297" i="22" s="1"/>
  <c r="A296" i="22"/>
  <c r="I296" i="22" s="1"/>
  <c r="J296" i="22" s="1"/>
  <c r="A295" i="22"/>
  <c r="I295" i="22" s="1"/>
  <c r="J295" i="22" s="1"/>
  <c r="A294" i="22"/>
  <c r="I294" i="22" s="1"/>
  <c r="J294" i="22" s="1"/>
  <c r="A293" i="22"/>
  <c r="I293" i="22" s="1"/>
  <c r="J293" i="22" s="1"/>
  <c r="A292" i="22"/>
  <c r="I292" i="22" s="1"/>
  <c r="J292" i="22" s="1"/>
  <c r="A291" i="22"/>
  <c r="I291" i="22" s="1"/>
  <c r="J291" i="22" s="1"/>
  <c r="A290" i="22"/>
  <c r="I290" i="22" s="1"/>
  <c r="J290" i="22" s="1"/>
  <c r="A289" i="22"/>
  <c r="I289" i="22" s="1"/>
  <c r="J289" i="22" s="1"/>
  <c r="A288" i="22"/>
  <c r="I288" i="22" s="1"/>
  <c r="J288" i="22" s="1"/>
  <c r="A287" i="22"/>
  <c r="I287" i="22" s="1"/>
  <c r="J287" i="22" s="1"/>
  <c r="A286" i="22"/>
  <c r="I286" i="22" s="1"/>
  <c r="J286" i="22" s="1"/>
  <c r="A285" i="22"/>
  <c r="I285" i="22" s="1"/>
  <c r="J285" i="22" s="1"/>
  <c r="A284" i="22"/>
  <c r="I284" i="22" s="1"/>
  <c r="J284" i="22" s="1"/>
  <c r="A283" i="22"/>
  <c r="I283" i="22" s="1"/>
  <c r="J283" i="22" s="1"/>
  <c r="A282" i="22"/>
  <c r="I282" i="22" s="1"/>
  <c r="J282" i="22" s="1"/>
  <c r="A281" i="22"/>
  <c r="I281" i="22" s="1"/>
  <c r="J281" i="22" s="1"/>
  <c r="A280" i="22"/>
  <c r="I280" i="22" s="1"/>
  <c r="J280" i="22" s="1"/>
  <c r="A279" i="22"/>
  <c r="I279" i="22" s="1"/>
  <c r="J279" i="22" s="1"/>
  <c r="A278" i="22"/>
  <c r="I278" i="22" s="1"/>
  <c r="J278" i="22" s="1"/>
  <c r="A277" i="22"/>
  <c r="I277" i="22" s="1"/>
  <c r="J277" i="22" s="1"/>
  <c r="A276" i="22"/>
  <c r="I276" i="22" s="1"/>
  <c r="J276" i="22" s="1"/>
  <c r="A275" i="22"/>
  <c r="I275" i="22" s="1"/>
  <c r="J275" i="22" s="1"/>
  <c r="A274" i="22"/>
  <c r="I274" i="22" s="1"/>
  <c r="J274" i="22" s="1"/>
  <c r="A273" i="22"/>
  <c r="I273" i="22" s="1"/>
  <c r="J273" i="22" s="1"/>
  <c r="A272" i="22"/>
  <c r="I272" i="22" s="1"/>
  <c r="J272" i="22" s="1"/>
  <c r="A271" i="22"/>
  <c r="I271" i="22" s="1"/>
  <c r="J271" i="22" s="1"/>
  <c r="A270" i="22"/>
  <c r="I270" i="22" s="1"/>
  <c r="J270" i="22" s="1"/>
  <c r="A269" i="22"/>
  <c r="I269" i="22" s="1"/>
  <c r="J269" i="22" s="1"/>
  <c r="A268" i="22"/>
  <c r="I268" i="22" s="1"/>
  <c r="J268" i="22" s="1"/>
  <c r="A267" i="22"/>
  <c r="I267" i="22" s="1"/>
  <c r="J267" i="22" s="1"/>
  <c r="A266" i="22"/>
  <c r="I266" i="22" s="1"/>
  <c r="J266" i="22" s="1"/>
  <c r="A265" i="22"/>
  <c r="I265" i="22" s="1"/>
  <c r="J265" i="22" s="1"/>
  <c r="A264" i="22"/>
  <c r="I264" i="22" s="1"/>
  <c r="J264" i="22" s="1"/>
  <c r="A263" i="22"/>
  <c r="I263" i="22" s="1"/>
  <c r="J263" i="22" s="1"/>
  <c r="A262" i="22"/>
  <c r="I262" i="22" s="1"/>
  <c r="J262" i="22" s="1"/>
  <c r="A261" i="22"/>
  <c r="I261" i="22" s="1"/>
  <c r="J261" i="22" s="1"/>
  <c r="A260" i="22"/>
  <c r="I260" i="22" s="1"/>
  <c r="J260" i="22" s="1"/>
  <c r="A259" i="22"/>
  <c r="I259" i="22" s="1"/>
  <c r="J259" i="22" s="1"/>
  <c r="A258" i="22"/>
  <c r="I258" i="22" s="1"/>
  <c r="J258" i="22" s="1"/>
  <c r="A257" i="22"/>
  <c r="I257" i="22" s="1"/>
  <c r="J257" i="22" s="1"/>
  <c r="A256" i="22"/>
  <c r="I256" i="22" s="1"/>
  <c r="J256" i="22" s="1"/>
  <c r="A255" i="22"/>
  <c r="I255" i="22" s="1"/>
  <c r="J255" i="22" s="1"/>
  <c r="A254" i="22"/>
  <c r="I254" i="22" s="1"/>
  <c r="J254" i="22" s="1"/>
  <c r="A253" i="22"/>
  <c r="I253" i="22" s="1"/>
  <c r="J253" i="22" s="1"/>
  <c r="A252" i="22"/>
  <c r="I252" i="22" s="1"/>
  <c r="J252" i="22" s="1"/>
  <c r="A251" i="22"/>
  <c r="I251" i="22" s="1"/>
  <c r="J251" i="22" s="1"/>
  <c r="A250" i="22"/>
  <c r="I250" i="22" s="1"/>
  <c r="J250" i="22" s="1"/>
  <c r="A249" i="22"/>
  <c r="I249" i="22" s="1"/>
  <c r="J249" i="22" s="1"/>
  <c r="A248" i="22"/>
  <c r="I248" i="22" s="1"/>
  <c r="J248" i="22" s="1"/>
  <c r="A247" i="22"/>
  <c r="I247" i="22" s="1"/>
  <c r="J247" i="22" s="1"/>
  <c r="A246" i="22"/>
  <c r="I246" i="22" s="1"/>
  <c r="J246" i="22" s="1"/>
  <c r="A245" i="22"/>
  <c r="I245" i="22" s="1"/>
  <c r="J245" i="22" s="1"/>
  <c r="A244" i="22"/>
  <c r="I244" i="22" s="1"/>
  <c r="J244" i="22" s="1"/>
  <c r="A243" i="22"/>
  <c r="I243" i="22" s="1"/>
  <c r="J243" i="22" s="1"/>
  <c r="A242" i="22"/>
  <c r="I242" i="22" s="1"/>
  <c r="J242" i="22" s="1"/>
  <c r="A241" i="22"/>
  <c r="I241" i="22" s="1"/>
  <c r="J241" i="22" s="1"/>
  <c r="A240" i="22"/>
  <c r="I240" i="22" s="1"/>
  <c r="J240" i="22" s="1"/>
  <c r="A239" i="22"/>
  <c r="I239" i="22" s="1"/>
  <c r="J239" i="22" s="1"/>
  <c r="A238" i="22"/>
  <c r="I238" i="22" s="1"/>
  <c r="J238" i="22" s="1"/>
  <c r="A237" i="22"/>
  <c r="I237" i="22" s="1"/>
  <c r="J237" i="22" s="1"/>
  <c r="A236" i="22"/>
  <c r="I236" i="22" s="1"/>
  <c r="J236" i="22" s="1"/>
  <c r="A235" i="22"/>
  <c r="I235" i="22" s="1"/>
  <c r="J235" i="22" s="1"/>
  <c r="A234" i="22"/>
  <c r="I234" i="22" s="1"/>
  <c r="J234" i="22" s="1"/>
  <c r="A233" i="22"/>
  <c r="I233" i="22" s="1"/>
  <c r="J233" i="22" s="1"/>
  <c r="A232" i="22"/>
  <c r="I232" i="22" s="1"/>
  <c r="J232" i="22" s="1"/>
  <c r="A231" i="22"/>
  <c r="I231" i="22" s="1"/>
  <c r="J231" i="22" s="1"/>
  <c r="A230" i="22"/>
  <c r="I230" i="22" s="1"/>
  <c r="J230" i="22" s="1"/>
  <c r="A229" i="22"/>
  <c r="I229" i="22" s="1"/>
  <c r="J229" i="22" s="1"/>
  <c r="A228" i="22"/>
  <c r="I228" i="22" s="1"/>
  <c r="J228" i="22" s="1"/>
  <c r="A227" i="22"/>
  <c r="I227" i="22" s="1"/>
  <c r="J227" i="22" s="1"/>
  <c r="A226" i="22"/>
  <c r="I226" i="22" s="1"/>
  <c r="J226" i="22" s="1"/>
  <c r="A225" i="22"/>
  <c r="I225" i="22" s="1"/>
  <c r="J225" i="22" s="1"/>
  <c r="A224" i="22"/>
  <c r="I224" i="22" s="1"/>
  <c r="J224" i="22" s="1"/>
  <c r="A223" i="22"/>
  <c r="I223" i="22" s="1"/>
  <c r="J223" i="22" s="1"/>
  <c r="A222" i="22"/>
  <c r="I222" i="22" s="1"/>
  <c r="J222" i="22" s="1"/>
  <c r="A221" i="22"/>
  <c r="I221" i="22" s="1"/>
  <c r="J221" i="22" s="1"/>
  <c r="A220" i="22"/>
  <c r="I220" i="22" s="1"/>
  <c r="J220" i="22" s="1"/>
  <c r="A219" i="22"/>
  <c r="I219" i="22" s="1"/>
  <c r="J219" i="22" s="1"/>
  <c r="A218" i="22"/>
  <c r="I218" i="22" s="1"/>
  <c r="J218" i="22" s="1"/>
  <c r="A217" i="22"/>
  <c r="I217" i="22" s="1"/>
  <c r="J217" i="22" s="1"/>
  <c r="A216" i="22"/>
  <c r="I216" i="22" s="1"/>
  <c r="J216" i="22" s="1"/>
  <c r="A215" i="22"/>
  <c r="I215" i="22" s="1"/>
  <c r="J215" i="22" s="1"/>
  <c r="A214" i="22"/>
  <c r="I214" i="22" s="1"/>
  <c r="J214" i="22" s="1"/>
  <c r="A213" i="22"/>
  <c r="I213" i="22" s="1"/>
  <c r="J213" i="22" s="1"/>
  <c r="A212" i="22"/>
  <c r="I212" i="22" s="1"/>
  <c r="J212" i="22" s="1"/>
  <c r="A211" i="22"/>
  <c r="I211" i="22" s="1"/>
  <c r="J211" i="22" s="1"/>
  <c r="A210" i="22"/>
  <c r="I210" i="22" s="1"/>
  <c r="J210" i="22" s="1"/>
  <c r="A209" i="22"/>
  <c r="I209" i="22" s="1"/>
  <c r="J209" i="22" s="1"/>
  <c r="A208" i="22"/>
  <c r="I208" i="22" s="1"/>
  <c r="J208" i="22" s="1"/>
  <c r="A207" i="22"/>
  <c r="I207" i="22" s="1"/>
  <c r="J207" i="22" s="1"/>
  <c r="A206" i="22"/>
  <c r="I206" i="22" s="1"/>
  <c r="J206" i="22" s="1"/>
  <c r="A205" i="22"/>
  <c r="I205" i="22" s="1"/>
  <c r="J205" i="22" s="1"/>
  <c r="A204" i="22"/>
  <c r="I204" i="22" s="1"/>
  <c r="J204" i="22" s="1"/>
  <c r="A203" i="22"/>
  <c r="I203" i="22" s="1"/>
  <c r="J203" i="22" s="1"/>
  <c r="A202" i="22"/>
  <c r="I202" i="22" s="1"/>
  <c r="J202" i="22" s="1"/>
  <c r="A201" i="22"/>
  <c r="I201" i="22" s="1"/>
  <c r="J201" i="22" s="1"/>
  <c r="A200" i="22"/>
  <c r="I200" i="22" s="1"/>
  <c r="J200" i="22" s="1"/>
  <c r="A199" i="22"/>
  <c r="I199" i="22" s="1"/>
  <c r="J199" i="22" s="1"/>
  <c r="A198" i="22"/>
  <c r="I198" i="22" s="1"/>
  <c r="J198" i="22" s="1"/>
  <c r="A197" i="22"/>
  <c r="I197" i="22" s="1"/>
  <c r="J197" i="22" s="1"/>
  <c r="A196" i="22"/>
  <c r="I196" i="22" s="1"/>
  <c r="J196" i="22" s="1"/>
  <c r="A195" i="22"/>
  <c r="I195" i="22" s="1"/>
  <c r="J195" i="22" s="1"/>
  <c r="A194" i="22"/>
  <c r="I194" i="22" s="1"/>
  <c r="J194" i="22" s="1"/>
  <c r="A193" i="22"/>
  <c r="I193" i="22" s="1"/>
  <c r="J193" i="22" s="1"/>
  <c r="A192" i="22"/>
  <c r="I192" i="22" s="1"/>
  <c r="J192" i="22" s="1"/>
  <c r="A191" i="22"/>
  <c r="I191" i="22" s="1"/>
  <c r="J191" i="22" s="1"/>
  <c r="A190" i="22"/>
  <c r="I190" i="22" s="1"/>
  <c r="J190" i="22" s="1"/>
  <c r="A189" i="22"/>
  <c r="I189" i="22" s="1"/>
  <c r="J189" i="22" s="1"/>
  <c r="A188" i="22"/>
  <c r="I188" i="22" s="1"/>
  <c r="J188" i="22" s="1"/>
  <c r="A187" i="22"/>
  <c r="I187" i="22" s="1"/>
  <c r="J187" i="22" s="1"/>
  <c r="A186" i="22"/>
  <c r="I186" i="22" s="1"/>
  <c r="J186" i="22" s="1"/>
  <c r="A185" i="22"/>
  <c r="I185" i="22" s="1"/>
  <c r="J185" i="22" s="1"/>
  <c r="A184" i="22"/>
  <c r="I184" i="22" s="1"/>
  <c r="J184" i="22" s="1"/>
  <c r="A183" i="22"/>
  <c r="I183" i="22" s="1"/>
  <c r="J183" i="22" s="1"/>
  <c r="A182" i="22"/>
  <c r="I182" i="22" s="1"/>
  <c r="J182" i="22" s="1"/>
  <c r="A181" i="22"/>
  <c r="I181" i="22" s="1"/>
  <c r="J181" i="22" s="1"/>
  <c r="A180" i="22"/>
  <c r="I180" i="22" s="1"/>
  <c r="J180" i="22" s="1"/>
  <c r="A179" i="22"/>
  <c r="I179" i="22" s="1"/>
  <c r="J179" i="22" s="1"/>
  <c r="A178" i="22"/>
  <c r="I178" i="22" s="1"/>
  <c r="J178" i="22" s="1"/>
  <c r="A177" i="22"/>
  <c r="I177" i="22" s="1"/>
  <c r="J177" i="22" s="1"/>
  <c r="A176" i="22"/>
  <c r="I176" i="22" s="1"/>
  <c r="J176" i="22" s="1"/>
  <c r="A175" i="22"/>
  <c r="I175" i="22" s="1"/>
  <c r="J175" i="22" s="1"/>
  <c r="A174" i="22"/>
  <c r="I174" i="22" s="1"/>
  <c r="J174" i="22" s="1"/>
  <c r="A173" i="22"/>
  <c r="I173" i="22" s="1"/>
  <c r="J173" i="22" s="1"/>
  <c r="A172" i="22"/>
  <c r="I172" i="22" s="1"/>
  <c r="J172" i="22" s="1"/>
  <c r="A171" i="22"/>
  <c r="I171" i="22" s="1"/>
  <c r="J171" i="22" s="1"/>
  <c r="A170" i="22"/>
  <c r="I170" i="22" s="1"/>
  <c r="J170" i="22" s="1"/>
  <c r="A169" i="22"/>
  <c r="I169" i="22" s="1"/>
  <c r="J169" i="22" s="1"/>
  <c r="A168" i="22"/>
  <c r="I168" i="22" s="1"/>
  <c r="J168" i="22" s="1"/>
  <c r="A167" i="22"/>
  <c r="I167" i="22" s="1"/>
  <c r="J167" i="22" s="1"/>
  <c r="A166" i="22"/>
  <c r="I166" i="22" s="1"/>
  <c r="J166" i="22" s="1"/>
  <c r="A165" i="22"/>
  <c r="I165" i="22" s="1"/>
  <c r="J165" i="22" s="1"/>
  <c r="A164" i="22"/>
  <c r="I164" i="22" s="1"/>
  <c r="J164" i="22" s="1"/>
  <c r="A163" i="22"/>
  <c r="I163" i="22" s="1"/>
  <c r="J163" i="22" s="1"/>
  <c r="A162" i="22"/>
  <c r="I162" i="22" s="1"/>
  <c r="J162" i="22" s="1"/>
  <c r="A161" i="22"/>
  <c r="I161" i="22" s="1"/>
  <c r="J161" i="22" s="1"/>
  <c r="A160" i="22"/>
  <c r="I160" i="22" s="1"/>
  <c r="J160" i="22" s="1"/>
  <c r="A159" i="22"/>
  <c r="I159" i="22" s="1"/>
  <c r="J159" i="22" s="1"/>
  <c r="A158" i="22"/>
  <c r="I158" i="22" s="1"/>
  <c r="J158" i="22" s="1"/>
  <c r="A157" i="22"/>
  <c r="I157" i="22" s="1"/>
  <c r="J157" i="22" s="1"/>
  <c r="A156" i="22"/>
  <c r="I156" i="22" s="1"/>
  <c r="J156" i="22" s="1"/>
  <c r="A155" i="22"/>
  <c r="I155" i="22" s="1"/>
  <c r="J155" i="22" s="1"/>
  <c r="A154" i="22"/>
  <c r="I154" i="22" s="1"/>
  <c r="J154" i="22" s="1"/>
  <c r="A153" i="22"/>
  <c r="I153" i="22" s="1"/>
  <c r="J153" i="22" s="1"/>
  <c r="A152" i="22"/>
  <c r="I152" i="22" s="1"/>
  <c r="J152" i="22" s="1"/>
  <c r="A151" i="22"/>
  <c r="I151" i="22" s="1"/>
  <c r="J151" i="22" s="1"/>
  <c r="A150" i="22"/>
  <c r="I150" i="22" s="1"/>
  <c r="J150" i="22" s="1"/>
  <c r="A149" i="22"/>
  <c r="I149" i="22" s="1"/>
  <c r="J149" i="22" s="1"/>
  <c r="A148" i="22"/>
  <c r="I148" i="22" s="1"/>
  <c r="J148" i="22" s="1"/>
  <c r="A147" i="22"/>
  <c r="I147" i="22" s="1"/>
  <c r="J147" i="22" s="1"/>
  <c r="A146" i="22"/>
  <c r="I146" i="22" s="1"/>
  <c r="J146" i="22" s="1"/>
  <c r="A145" i="22"/>
  <c r="I145" i="22" s="1"/>
  <c r="J145" i="22" s="1"/>
  <c r="A144" i="22"/>
  <c r="I144" i="22" s="1"/>
  <c r="J144" i="22" s="1"/>
  <c r="A143" i="22"/>
  <c r="I143" i="22" s="1"/>
  <c r="J143" i="22" s="1"/>
  <c r="A142" i="22"/>
  <c r="I142" i="22" s="1"/>
  <c r="J142" i="22" s="1"/>
  <c r="A141" i="22"/>
  <c r="I141" i="22" s="1"/>
  <c r="J141" i="22" s="1"/>
  <c r="A140" i="22"/>
  <c r="I140" i="22" s="1"/>
  <c r="J140" i="22" s="1"/>
  <c r="A139" i="22"/>
  <c r="I139" i="22" s="1"/>
  <c r="J139" i="22" s="1"/>
  <c r="A138" i="22"/>
  <c r="I138" i="22" s="1"/>
  <c r="J138" i="22" s="1"/>
  <c r="A137" i="22"/>
  <c r="I137" i="22" s="1"/>
  <c r="J137" i="22" s="1"/>
  <c r="A136" i="22"/>
  <c r="I136" i="22" s="1"/>
  <c r="J136" i="22" s="1"/>
  <c r="A135" i="22"/>
  <c r="I135" i="22" s="1"/>
  <c r="J135" i="22" s="1"/>
  <c r="A134" i="22"/>
  <c r="I134" i="22" s="1"/>
  <c r="J134" i="22" s="1"/>
  <c r="A133" i="22"/>
  <c r="I133" i="22" s="1"/>
  <c r="J133" i="22" s="1"/>
  <c r="A132" i="22"/>
  <c r="I132" i="22" s="1"/>
  <c r="J132" i="22" s="1"/>
  <c r="A131" i="22"/>
  <c r="I131" i="22" s="1"/>
  <c r="J131" i="22" s="1"/>
  <c r="A130" i="22"/>
  <c r="I130" i="22" s="1"/>
  <c r="J130" i="22" s="1"/>
  <c r="A129" i="22"/>
  <c r="I129" i="22" s="1"/>
  <c r="J129" i="22" s="1"/>
  <c r="A128" i="22"/>
  <c r="I128" i="22" s="1"/>
  <c r="J128" i="22" s="1"/>
  <c r="A127" i="22"/>
  <c r="I127" i="22" s="1"/>
  <c r="J127" i="22" s="1"/>
  <c r="A126" i="22"/>
  <c r="I126" i="22" s="1"/>
  <c r="J126" i="22" s="1"/>
  <c r="A125" i="22"/>
  <c r="I125" i="22" s="1"/>
  <c r="J125" i="22" s="1"/>
  <c r="A124" i="22"/>
  <c r="I124" i="22" s="1"/>
  <c r="J124" i="22" s="1"/>
  <c r="A123" i="22"/>
  <c r="I123" i="22" s="1"/>
  <c r="J123" i="22" s="1"/>
  <c r="A122" i="22"/>
  <c r="I122" i="22" s="1"/>
  <c r="J122" i="22" s="1"/>
  <c r="A121" i="22"/>
  <c r="I121" i="22" s="1"/>
  <c r="J121" i="22" s="1"/>
  <c r="A120" i="22"/>
  <c r="I120" i="22" s="1"/>
  <c r="J120" i="22" s="1"/>
  <c r="A119" i="22"/>
  <c r="I119" i="22" s="1"/>
  <c r="J119" i="22" s="1"/>
  <c r="A118" i="22"/>
  <c r="I118" i="22" s="1"/>
  <c r="J118" i="22" s="1"/>
  <c r="A117" i="22"/>
  <c r="I117" i="22" s="1"/>
  <c r="J117" i="22" s="1"/>
  <c r="A116" i="22"/>
  <c r="I116" i="22" s="1"/>
  <c r="J116" i="22" s="1"/>
  <c r="A115" i="22"/>
  <c r="I115" i="22" s="1"/>
  <c r="J115" i="22" s="1"/>
  <c r="A114" i="22"/>
  <c r="I114" i="22" s="1"/>
  <c r="J114" i="22" s="1"/>
  <c r="A113" i="22"/>
  <c r="I113" i="22" s="1"/>
  <c r="J113" i="22" s="1"/>
  <c r="A112" i="22"/>
  <c r="I112" i="22" s="1"/>
  <c r="J112" i="22" s="1"/>
  <c r="A111" i="22"/>
  <c r="I111" i="22" s="1"/>
  <c r="J111" i="22" s="1"/>
  <c r="A110" i="22"/>
  <c r="I110" i="22" s="1"/>
  <c r="J110" i="22" s="1"/>
  <c r="A109" i="22"/>
  <c r="I109" i="22" s="1"/>
  <c r="J109" i="22" s="1"/>
  <c r="A108" i="22"/>
  <c r="I108" i="22" s="1"/>
  <c r="J108" i="22" s="1"/>
  <c r="A107" i="22"/>
  <c r="I107" i="22" s="1"/>
  <c r="J107" i="22" s="1"/>
  <c r="A106" i="22"/>
  <c r="I106" i="22" s="1"/>
  <c r="J106" i="22" s="1"/>
  <c r="A105" i="22"/>
  <c r="I105" i="22" s="1"/>
  <c r="J105" i="22" s="1"/>
  <c r="A104" i="22"/>
  <c r="I104" i="22" s="1"/>
  <c r="J104" i="22" s="1"/>
  <c r="A103" i="22"/>
  <c r="I103" i="22" s="1"/>
  <c r="J103" i="22" s="1"/>
  <c r="A102" i="22"/>
  <c r="I102" i="22" s="1"/>
  <c r="J102" i="22" s="1"/>
  <c r="A101" i="22"/>
  <c r="I101" i="22" s="1"/>
  <c r="J101" i="22" s="1"/>
  <c r="A100" i="22"/>
  <c r="I100" i="22" s="1"/>
  <c r="J100" i="22" s="1"/>
  <c r="A99" i="22"/>
  <c r="I99" i="22" s="1"/>
  <c r="J99" i="22" s="1"/>
  <c r="A98" i="22"/>
  <c r="I98" i="22" s="1"/>
  <c r="J98" i="22" s="1"/>
  <c r="A97" i="22"/>
  <c r="I97" i="22" s="1"/>
  <c r="J97" i="22" s="1"/>
  <c r="A96" i="22"/>
  <c r="I96" i="22" s="1"/>
  <c r="J96" i="22" s="1"/>
  <c r="A95" i="22"/>
  <c r="I95" i="22" s="1"/>
  <c r="J95" i="22" s="1"/>
  <c r="A94" i="22"/>
  <c r="I94" i="22" s="1"/>
  <c r="J94" i="22" s="1"/>
  <c r="A93" i="22"/>
  <c r="I93" i="22" s="1"/>
  <c r="J93" i="22" s="1"/>
  <c r="A92" i="22"/>
  <c r="I92" i="22" s="1"/>
  <c r="J92" i="22" s="1"/>
  <c r="A91" i="22"/>
  <c r="I91" i="22" s="1"/>
  <c r="J91" i="22" s="1"/>
  <c r="A90" i="22"/>
  <c r="I90" i="22" s="1"/>
  <c r="J90" i="22" s="1"/>
  <c r="A89" i="22"/>
  <c r="I89" i="22" s="1"/>
  <c r="J89" i="22" s="1"/>
  <c r="A88" i="22"/>
  <c r="I88" i="22" s="1"/>
  <c r="J88" i="22" s="1"/>
  <c r="A87" i="22"/>
  <c r="I87" i="22" s="1"/>
  <c r="J87" i="22" s="1"/>
  <c r="A86" i="22"/>
  <c r="I86" i="22" s="1"/>
  <c r="J86" i="22" s="1"/>
  <c r="A85" i="22"/>
  <c r="I85" i="22" s="1"/>
  <c r="J85" i="22" s="1"/>
  <c r="A84" i="22"/>
  <c r="I84" i="22" s="1"/>
  <c r="J84" i="22" s="1"/>
  <c r="A83" i="22"/>
  <c r="I83" i="22" s="1"/>
  <c r="J83" i="22" s="1"/>
  <c r="A82" i="22"/>
  <c r="I82" i="22" s="1"/>
  <c r="J82" i="22" s="1"/>
  <c r="A81" i="22"/>
  <c r="I81" i="22" s="1"/>
  <c r="J81" i="22" s="1"/>
  <c r="A80" i="22"/>
  <c r="I80" i="22" s="1"/>
  <c r="J80" i="22" s="1"/>
  <c r="A79" i="22"/>
  <c r="I79" i="22" s="1"/>
  <c r="J79" i="22" s="1"/>
  <c r="A78" i="22"/>
  <c r="I78" i="22" s="1"/>
  <c r="J78" i="22" s="1"/>
  <c r="A77" i="22"/>
  <c r="I77" i="22" s="1"/>
  <c r="J77" i="22" s="1"/>
  <c r="A76" i="22"/>
  <c r="I76" i="22" s="1"/>
  <c r="J76" i="22" s="1"/>
  <c r="A75" i="22"/>
  <c r="I75" i="22" s="1"/>
  <c r="J75" i="22" s="1"/>
  <c r="A74" i="22"/>
  <c r="I74" i="22" s="1"/>
  <c r="J74" i="22" s="1"/>
  <c r="A73" i="22"/>
  <c r="I73" i="22" s="1"/>
  <c r="J73" i="22" s="1"/>
  <c r="A72" i="22"/>
  <c r="I72" i="22" s="1"/>
  <c r="J72" i="22" s="1"/>
  <c r="A71" i="22"/>
  <c r="I71" i="22" s="1"/>
  <c r="J71" i="22" s="1"/>
  <c r="A70" i="22"/>
  <c r="I70" i="22" s="1"/>
  <c r="J70" i="22" s="1"/>
  <c r="A69" i="22"/>
  <c r="I69" i="22" s="1"/>
  <c r="J69" i="22" s="1"/>
  <c r="A68" i="22"/>
  <c r="I68" i="22" s="1"/>
  <c r="J68" i="22" s="1"/>
  <c r="A67" i="22"/>
  <c r="I67" i="22" s="1"/>
  <c r="J67" i="22" s="1"/>
  <c r="A66" i="22"/>
  <c r="I66" i="22" s="1"/>
  <c r="J66" i="22" s="1"/>
  <c r="A65" i="22"/>
  <c r="I65" i="22" s="1"/>
  <c r="J65" i="22" s="1"/>
  <c r="A64" i="22"/>
  <c r="I64" i="22" s="1"/>
  <c r="J64" i="22" s="1"/>
  <c r="A63" i="22"/>
  <c r="I63" i="22" s="1"/>
  <c r="J63" i="22" s="1"/>
  <c r="A62" i="22"/>
  <c r="I62" i="22" s="1"/>
  <c r="J62" i="22" s="1"/>
  <c r="A61" i="22"/>
  <c r="I61" i="22" s="1"/>
  <c r="J61" i="22" s="1"/>
  <c r="A60" i="22"/>
  <c r="I60" i="22" s="1"/>
  <c r="J60" i="22" s="1"/>
  <c r="A59" i="22"/>
  <c r="I59" i="22" s="1"/>
  <c r="J59" i="22" s="1"/>
  <c r="A58" i="22"/>
  <c r="I58" i="22" s="1"/>
  <c r="J58" i="22" s="1"/>
  <c r="A57" i="22"/>
  <c r="I57" i="22" s="1"/>
  <c r="J57" i="22" s="1"/>
  <c r="A56" i="22"/>
  <c r="I56" i="22" s="1"/>
  <c r="J56" i="22" s="1"/>
  <c r="A55" i="22"/>
  <c r="I55" i="22" s="1"/>
  <c r="J55" i="22" s="1"/>
  <c r="A54" i="22"/>
  <c r="I54" i="22" s="1"/>
  <c r="J54" i="22" s="1"/>
  <c r="A53" i="22"/>
  <c r="I53" i="22" s="1"/>
  <c r="J53" i="22" s="1"/>
  <c r="A52" i="22"/>
  <c r="I52" i="22" s="1"/>
  <c r="J52" i="22" s="1"/>
  <c r="A51" i="22"/>
  <c r="I51" i="22" s="1"/>
  <c r="J51" i="22" s="1"/>
  <c r="A50" i="22"/>
  <c r="I50" i="22" s="1"/>
  <c r="J50" i="22" s="1"/>
  <c r="A49" i="22"/>
  <c r="I49" i="22" s="1"/>
  <c r="J49" i="22" s="1"/>
  <c r="A48" i="22"/>
  <c r="I48" i="22" s="1"/>
  <c r="J48" i="22" s="1"/>
  <c r="A47" i="22"/>
  <c r="I47" i="22" s="1"/>
  <c r="J47" i="22" s="1"/>
  <c r="A46" i="22"/>
  <c r="I46" i="22" s="1"/>
  <c r="J46" i="22" s="1"/>
  <c r="A45" i="22"/>
  <c r="I45" i="22" s="1"/>
  <c r="J45" i="22" s="1"/>
  <c r="A44" i="22"/>
  <c r="I44" i="22" s="1"/>
  <c r="J44" i="22" s="1"/>
  <c r="A43" i="22"/>
  <c r="I43" i="22" s="1"/>
  <c r="J43" i="22" s="1"/>
  <c r="A42" i="22"/>
  <c r="I42" i="22" s="1"/>
  <c r="J42" i="22" s="1"/>
  <c r="A41" i="22"/>
  <c r="I41" i="22" s="1"/>
  <c r="J41" i="22" s="1"/>
  <c r="A40" i="22"/>
  <c r="I40" i="22" s="1"/>
  <c r="J40" i="22" s="1"/>
  <c r="A39" i="22"/>
  <c r="I39" i="22" s="1"/>
  <c r="J39" i="22" s="1"/>
  <c r="A38" i="22"/>
  <c r="I38" i="22" s="1"/>
  <c r="J38" i="22" s="1"/>
  <c r="A37" i="22"/>
  <c r="I37" i="22" s="1"/>
  <c r="J37" i="22" s="1"/>
  <c r="A36" i="22"/>
  <c r="I36" i="22" s="1"/>
  <c r="J36" i="22" s="1"/>
  <c r="A35" i="22"/>
  <c r="I35" i="22" s="1"/>
  <c r="J35" i="22" s="1"/>
  <c r="A34" i="22"/>
  <c r="I34" i="22" s="1"/>
  <c r="J34" i="22" s="1"/>
  <c r="A33" i="22"/>
  <c r="I33" i="22" s="1"/>
  <c r="J33" i="22" s="1"/>
  <c r="A32" i="22"/>
  <c r="I32" i="22" s="1"/>
  <c r="J32" i="22" s="1"/>
  <c r="A31" i="22"/>
  <c r="I31" i="22" s="1"/>
  <c r="J31" i="22" s="1"/>
  <c r="A30" i="22"/>
  <c r="I30" i="22" s="1"/>
  <c r="J30" i="22" s="1"/>
  <c r="A29" i="22"/>
  <c r="I29" i="22" s="1"/>
  <c r="J29" i="22" s="1"/>
  <c r="A28" i="22"/>
  <c r="I28" i="22" s="1"/>
  <c r="J28" i="22" s="1"/>
  <c r="A27" i="22"/>
  <c r="I27" i="22" s="1"/>
  <c r="J27" i="22" s="1"/>
  <c r="A26" i="22"/>
  <c r="I26" i="22" s="1"/>
  <c r="J26" i="22" s="1"/>
  <c r="A25" i="22"/>
  <c r="I25" i="22" s="1"/>
  <c r="J25" i="22" s="1"/>
  <c r="A24" i="22"/>
  <c r="I24" i="22" s="1"/>
  <c r="J24" i="22" s="1"/>
  <c r="A23" i="22"/>
  <c r="I23" i="22" s="1"/>
  <c r="J23" i="22" s="1"/>
  <c r="A22" i="22"/>
  <c r="I22" i="22" s="1"/>
  <c r="J22" i="22" s="1"/>
  <c r="A21" i="22"/>
  <c r="I21" i="22" s="1"/>
  <c r="J21" i="22" s="1"/>
  <c r="A20" i="22"/>
  <c r="I20" i="22" s="1"/>
  <c r="J20" i="22" s="1"/>
  <c r="A19" i="22"/>
  <c r="I19" i="22" s="1"/>
  <c r="J19" i="22" s="1"/>
  <c r="A18" i="22"/>
  <c r="I18" i="22" s="1"/>
  <c r="J18" i="22" s="1"/>
  <c r="A17" i="22"/>
  <c r="I17" i="22" s="1"/>
  <c r="J17" i="22" s="1"/>
  <c r="A16" i="22"/>
  <c r="I16" i="22" s="1"/>
  <c r="J16" i="22" s="1"/>
  <c r="A15" i="22"/>
  <c r="I15" i="22" s="1"/>
  <c r="J15" i="22" s="1"/>
  <c r="A14" i="22"/>
  <c r="I14" i="22" s="1"/>
  <c r="J14" i="22" s="1"/>
  <c r="A13" i="22"/>
  <c r="I13" i="22" s="1"/>
  <c r="J13" i="22" s="1"/>
  <c r="A12" i="22"/>
  <c r="I12" i="22" s="1"/>
  <c r="J12" i="22" s="1"/>
  <c r="A11" i="22"/>
  <c r="I11" i="22" s="1"/>
  <c r="J11" i="22" s="1"/>
  <c r="A10" i="22"/>
  <c r="I10" i="22" s="1"/>
  <c r="J10" i="22" s="1"/>
  <c r="A9" i="22"/>
  <c r="I9" i="22" s="1"/>
  <c r="J9" i="22" s="1"/>
  <c r="A8" i="22"/>
  <c r="I8" i="22" s="1"/>
  <c r="J8" i="22" s="1"/>
  <c r="A7" i="22"/>
  <c r="I7" i="22" s="1"/>
  <c r="J7" i="22" s="1"/>
  <c r="A6" i="22"/>
  <c r="I6" i="22" s="1"/>
  <c r="J6" i="22" s="1"/>
  <c r="A5" i="22"/>
  <c r="I5" i="22" s="1"/>
  <c r="J5" i="22" s="1"/>
  <c r="A4" i="22"/>
  <c r="I4" i="22" s="1"/>
  <c r="J4" i="22" s="1"/>
  <c r="A3" i="22"/>
  <c r="I3" i="22" s="1"/>
  <c r="J3" i="22" s="1"/>
  <c r="A2" i="22"/>
  <c r="I2" i="22" l="1"/>
  <c r="J2" i="22" s="1"/>
  <c r="DK7" i="18" l="1"/>
  <c r="DL7" i="18"/>
  <c r="DM7" i="18"/>
  <c r="DJ7" i="18"/>
  <c r="BL7" i="19"/>
  <c r="BM7" i="19"/>
  <c r="BN7" i="19"/>
  <c r="BK7" i="19"/>
  <c r="BL7" i="21"/>
  <c r="BM7" i="21"/>
  <c r="BN7" i="21"/>
  <c r="BK7" i="21"/>
  <c r="E38" i="1"/>
  <c r="B38" i="1"/>
  <c r="AS7" i="20"/>
  <c r="AM7" i="20"/>
  <c r="AN7" i="20"/>
  <c r="AO7" i="20"/>
  <c r="AP7" i="20"/>
  <c r="AQ7" i="20"/>
  <c r="AL7" i="20"/>
  <c r="AK7" i="20"/>
  <c r="AJ7" i="20"/>
  <c r="AD7" i="20"/>
  <c r="AE7" i="20"/>
  <c r="AF7" i="20"/>
  <c r="AG7" i="20"/>
  <c r="AH7" i="20"/>
  <c r="AC7" i="20"/>
  <c r="AB7" i="20"/>
  <c r="AA7" i="20"/>
  <c r="Z7" i="20"/>
  <c r="W7" i="20"/>
  <c r="X7" i="20"/>
  <c r="Y7" i="20"/>
  <c r="V7" i="20"/>
  <c r="U7" i="20"/>
  <c r="M7" i="20"/>
  <c r="N7" i="20"/>
  <c r="O7" i="20"/>
  <c r="P7" i="20"/>
  <c r="Q7" i="20"/>
  <c r="R7" i="20"/>
  <c r="S7" i="20"/>
  <c r="T7" i="20"/>
  <c r="L7" i="20"/>
  <c r="K7" i="20" l="1"/>
  <c r="AR7" i="20" l="1"/>
  <c r="AI7" i="20" l="1"/>
  <c r="CP7" i="18"/>
  <c r="CQ7" i="18"/>
  <c r="CR7" i="18"/>
  <c r="CS7" i="18"/>
  <c r="CT7" i="18"/>
  <c r="CU7" i="18"/>
  <c r="CV7" i="18"/>
  <c r="CW7" i="18"/>
  <c r="CX7" i="18"/>
  <c r="CF7" i="18"/>
  <c r="CG7" i="18"/>
  <c r="CH7" i="18"/>
  <c r="CI7" i="18"/>
  <c r="CJ7" i="18"/>
  <c r="CK7" i="18"/>
  <c r="CL7" i="18"/>
  <c r="CM7" i="18"/>
  <c r="CN7" i="18"/>
  <c r="BJ7" i="18"/>
  <c r="BK7" i="18"/>
  <c r="BL7" i="18"/>
  <c r="BM7" i="18"/>
  <c r="BN7" i="18"/>
  <c r="BO7" i="18"/>
  <c r="BP7" i="18"/>
  <c r="BQ7" i="18"/>
  <c r="BR7" i="18"/>
  <c r="AZ7" i="18"/>
  <c r="BA7" i="18"/>
  <c r="BB7" i="18"/>
  <c r="BC7" i="18"/>
  <c r="BD7" i="18"/>
  <c r="BE7" i="18"/>
  <c r="BF7" i="18"/>
  <c r="BG7" i="18"/>
  <c r="BH7" i="18"/>
  <c r="AP7" i="18"/>
  <c r="AQ7" i="18"/>
  <c r="AR7" i="18"/>
  <c r="AS7" i="18"/>
  <c r="AT7" i="18"/>
  <c r="AU7" i="18"/>
  <c r="AV7" i="18"/>
  <c r="AW7" i="18"/>
  <c r="AX7" i="18"/>
  <c r="AF7" i="18"/>
  <c r="AG7" i="18"/>
  <c r="AH7" i="18"/>
  <c r="AI7" i="18"/>
  <c r="AJ7" i="18"/>
  <c r="AK7" i="18"/>
  <c r="AL7" i="18"/>
  <c r="AM7" i="18"/>
  <c r="AN7" i="18"/>
  <c r="AC7" i="18"/>
  <c r="D28" i="1" l="1"/>
  <c r="AO7" i="18" s="1"/>
  <c r="BA7" i="19"/>
  <c r="BB7" i="19"/>
  <c r="BC7" i="19"/>
  <c r="BD7" i="19"/>
  <c r="BE7" i="19"/>
  <c r="BF7" i="19"/>
  <c r="BG7" i="19"/>
  <c r="BH7" i="19"/>
  <c r="BI7" i="19"/>
  <c r="AQ7" i="19"/>
  <c r="AR7" i="19"/>
  <c r="AS7" i="19"/>
  <c r="AT7" i="19"/>
  <c r="AU7" i="19"/>
  <c r="AV7" i="19"/>
  <c r="AW7" i="19"/>
  <c r="AX7" i="19"/>
  <c r="AY7" i="19"/>
  <c r="AG7" i="19"/>
  <c r="AH7" i="19"/>
  <c r="AI7" i="19"/>
  <c r="AJ7" i="19"/>
  <c r="AK7" i="19"/>
  <c r="AL7" i="19"/>
  <c r="AM7" i="19"/>
  <c r="AN7" i="19"/>
  <c r="AO7" i="19"/>
  <c r="W7" i="19"/>
  <c r="X7" i="19"/>
  <c r="Y7" i="19"/>
  <c r="Z7" i="19"/>
  <c r="AA7" i="19"/>
  <c r="AB7" i="19"/>
  <c r="AC7" i="19"/>
  <c r="AD7" i="19"/>
  <c r="AE7" i="19"/>
  <c r="W7" i="21"/>
  <c r="X7" i="21"/>
  <c r="Y7" i="21"/>
  <c r="Z7" i="21"/>
  <c r="AA7" i="21"/>
  <c r="AB7" i="21"/>
  <c r="AC7" i="21"/>
  <c r="AD7" i="21"/>
  <c r="AE7" i="21"/>
  <c r="AG7" i="21"/>
  <c r="AH7" i="21"/>
  <c r="AI7" i="21"/>
  <c r="AJ7" i="21"/>
  <c r="AK7" i="21"/>
  <c r="AL7" i="21"/>
  <c r="AM7" i="21"/>
  <c r="AN7" i="21"/>
  <c r="AO7" i="21"/>
  <c r="AQ7" i="21"/>
  <c r="AR7" i="21"/>
  <c r="AS7" i="21"/>
  <c r="AT7" i="21"/>
  <c r="AU7" i="21"/>
  <c r="AV7" i="21"/>
  <c r="AW7" i="21"/>
  <c r="AX7" i="21"/>
  <c r="AY7" i="21"/>
  <c r="BA7" i="21"/>
  <c r="BB7" i="21"/>
  <c r="BC7" i="21"/>
  <c r="BD7" i="21"/>
  <c r="BE7" i="21"/>
  <c r="BF7" i="21"/>
  <c r="BG7" i="21"/>
  <c r="BH7" i="21"/>
  <c r="BI7" i="21"/>
  <c r="B15" i="7" l="1"/>
  <c r="J78" i="3" l="1"/>
  <c r="J148" i="3"/>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2" i="3"/>
  <c r="D298" i="4" l="1"/>
  <c r="I511" i="3"/>
  <c r="I25" i="3"/>
  <c r="I17" i="3"/>
  <c r="I9" i="3"/>
  <c r="I27" i="3"/>
  <c r="I220" i="3"/>
  <c r="I212" i="3"/>
  <c r="I204" i="3"/>
  <c r="I196" i="3"/>
  <c r="I188" i="3"/>
  <c r="I180" i="3"/>
  <c r="I172" i="3"/>
  <c r="I164" i="3"/>
  <c r="I156" i="3"/>
  <c r="I148" i="3"/>
  <c r="I140" i="3"/>
  <c r="I132" i="3"/>
  <c r="I124" i="3"/>
  <c r="I116" i="3"/>
  <c r="I108" i="3"/>
  <c r="I100" i="3"/>
  <c r="I92" i="3"/>
  <c r="I84" i="3"/>
  <c r="I76" i="3"/>
  <c r="I68" i="3"/>
  <c r="I60" i="3"/>
  <c r="I52" i="3"/>
  <c r="I44" i="3"/>
  <c r="I36" i="3"/>
  <c r="I482" i="3"/>
  <c r="I474" i="3"/>
  <c r="I466" i="3"/>
  <c r="I458" i="3"/>
  <c r="I450" i="3"/>
  <c r="I442" i="3"/>
  <c r="I434" i="3"/>
  <c r="I426" i="3"/>
  <c r="I418" i="3"/>
  <c r="I410" i="3"/>
  <c r="I402" i="3"/>
  <c r="I394" i="3"/>
  <c r="I386" i="3"/>
  <c r="I378" i="3"/>
  <c r="I370" i="3"/>
  <c r="I362" i="3"/>
  <c r="I349" i="3"/>
  <c r="I325" i="3"/>
  <c r="I293" i="3"/>
  <c r="I261" i="3"/>
  <c r="I229" i="3"/>
  <c r="I519" i="3"/>
  <c r="D527" i="2"/>
  <c r="BT527" i="2" s="1"/>
  <c r="BU527" i="2" s="1"/>
  <c r="D463" i="2"/>
  <c r="BT463" i="2" s="1"/>
  <c r="BU463" i="2" s="1"/>
  <c r="D399" i="2"/>
  <c r="BT399" i="2" s="1"/>
  <c r="BU399" i="2" s="1"/>
  <c r="D335" i="2"/>
  <c r="BT335" i="2" s="1"/>
  <c r="BU335" i="2" s="1"/>
  <c r="D271" i="2"/>
  <c r="BT271" i="2" s="1"/>
  <c r="BU271" i="2" s="1"/>
  <c r="D207" i="2"/>
  <c r="BT207" i="2" s="1"/>
  <c r="BU207" i="2" s="1"/>
  <c r="D554" i="4"/>
  <c r="I24" i="3"/>
  <c r="I16" i="3"/>
  <c r="I8" i="3"/>
  <c r="I31" i="3"/>
  <c r="I219" i="3"/>
  <c r="I211" i="3"/>
  <c r="I203" i="3"/>
  <c r="I195" i="3"/>
  <c r="I187" i="3"/>
  <c r="I179" i="3"/>
  <c r="I171" i="3"/>
  <c r="I163" i="3"/>
  <c r="I155" i="3"/>
  <c r="I147" i="3"/>
  <c r="I139" i="3"/>
  <c r="I131" i="3"/>
  <c r="I123" i="3"/>
  <c r="I115" i="3"/>
  <c r="I107" i="3"/>
  <c r="I99" i="3"/>
  <c r="I91" i="3"/>
  <c r="I83" i="3"/>
  <c r="I75" i="3"/>
  <c r="I67" i="3"/>
  <c r="I59" i="3"/>
  <c r="I51" i="3"/>
  <c r="I43" i="3"/>
  <c r="I35" i="3"/>
  <c r="I481" i="3"/>
  <c r="I473" i="3"/>
  <c r="I465" i="3"/>
  <c r="I457" i="3"/>
  <c r="I449" i="3"/>
  <c r="I441" i="3"/>
  <c r="I433" i="3"/>
  <c r="I425" i="3"/>
  <c r="I417" i="3"/>
  <c r="I409" i="3"/>
  <c r="I401" i="3"/>
  <c r="I393" i="3"/>
  <c r="I385" i="3"/>
  <c r="I377" i="3"/>
  <c r="I369" i="3"/>
  <c r="I361" i="3"/>
  <c r="I348" i="3"/>
  <c r="I324" i="3"/>
  <c r="I292" i="3"/>
  <c r="I260" i="3"/>
  <c r="I228" i="3"/>
  <c r="D519" i="2"/>
  <c r="BT519" i="2" s="1"/>
  <c r="BU519" i="2" s="1"/>
  <c r="D455" i="2"/>
  <c r="BT455" i="2" s="1"/>
  <c r="BU455" i="2" s="1"/>
  <c r="D391" i="2"/>
  <c r="BT391" i="2" s="1"/>
  <c r="BU391" i="2" s="1"/>
  <c r="D327" i="2"/>
  <c r="BT327" i="2" s="1"/>
  <c r="BU327" i="2" s="1"/>
  <c r="D263" i="2"/>
  <c r="BT263" i="2" s="1"/>
  <c r="BU263" i="2" s="1"/>
  <c r="D199" i="2"/>
  <c r="BT199" i="2" s="1"/>
  <c r="BU199" i="2" s="1"/>
  <c r="D490" i="4"/>
  <c r="I488" i="3"/>
  <c r="I496" i="3"/>
  <c r="I504" i="3"/>
  <c r="I512" i="3"/>
  <c r="I520" i="3"/>
  <c r="I528" i="3"/>
  <c r="I536" i="3"/>
  <c r="I489" i="3"/>
  <c r="I497" i="3"/>
  <c r="I505" i="3"/>
  <c r="I513" i="3"/>
  <c r="I521" i="3"/>
  <c r="I529" i="3"/>
  <c r="I537" i="3"/>
  <c r="I545" i="3"/>
  <c r="I553" i="3"/>
  <c r="I230" i="3"/>
  <c r="I238" i="3"/>
  <c r="I246" i="3"/>
  <c r="I254" i="3"/>
  <c r="I262" i="3"/>
  <c r="I270" i="3"/>
  <c r="I278" i="3"/>
  <c r="I286" i="3"/>
  <c r="I294" i="3"/>
  <c r="I302" i="3"/>
  <c r="I310" i="3"/>
  <c r="I318" i="3"/>
  <c r="I326" i="3"/>
  <c r="I334" i="3"/>
  <c r="I342" i="3"/>
  <c r="I350" i="3"/>
  <c r="I490" i="3"/>
  <c r="I498" i="3"/>
  <c r="I506" i="3"/>
  <c r="I514" i="3"/>
  <c r="I522" i="3"/>
  <c r="I530" i="3"/>
  <c r="I538" i="3"/>
  <c r="I546" i="3"/>
  <c r="I554" i="3"/>
  <c r="I231" i="3"/>
  <c r="I239" i="3"/>
  <c r="I247" i="3"/>
  <c r="I255" i="3"/>
  <c r="I263" i="3"/>
  <c r="I271" i="3"/>
  <c r="I279" i="3"/>
  <c r="I287" i="3"/>
  <c r="I295" i="3"/>
  <c r="I303" i="3"/>
  <c r="I311" i="3"/>
  <c r="I319" i="3"/>
  <c r="I327" i="3"/>
  <c r="I335" i="3"/>
  <c r="I343" i="3"/>
  <c r="I351" i="3"/>
  <c r="I491" i="3"/>
  <c r="I499" i="3"/>
  <c r="I507" i="3"/>
  <c r="I515" i="3"/>
  <c r="I523" i="3"/>
  <c r="I531" i="3"/>
  <c r="I539" i="3"/>
  <c r="I547" i="3"/>
  <c r="I555" i="3"/>
  <c r="I232" i="3"/>
  <c r="I240" i="3"/>
  <c r="I248" i="3"/>
  <c r="I256" i="3"/>
  <c r="I264" i="3"/>
  <c r="I272" i="3"/>
  <c r="I280" i="3"/>
  <c r="I288" i="3"/>
  <c r="I296" i="3"/>
  <c r="I304" i="3"/>
  <c r="I312" i="3"/>
  <c r="I320" i="3"/>
  <c r="I328" i="3"/>
  <c r="I336" i="3"/>
  <c r="I344" i="3"/>
  <c r="I352" i="3"/>
  <c r="I492" i="3"/>
  <c r="I500" i="3"/>
  <c r="I508" i="3"/>
  <c r="I516" i="3"/>
  <c r="I524" i="3"/>
  <c r="I532" i="3"/>
  <c r="I540" i="3"/>
  <c r="I548" i="3"/>
  <c r="I485" i="3"/>
  <c r="I233" i="3"/>
  <c r="I241" i="3"/>
  <c r="I249" i="3"/>
  <c r="I257" i="3"/>
  <c r="I265" i="3"/>
  <c r="I273" i="3"/>
  <c r="I281" i="3"/>
  <c r="I289" i="3"/>
  <c r="I297" i="3"/>
  <c r="I305" i="3"/>
  <c r="I313" i="3"/>
  <c r="I321" i="3"/>
  <c r="I329" i="3"/>
  <c r="I493" i="3"/>
  <c r="I501" i="3"/>
  <c r="I509" i="3"/>
  <c r="I517" i="3"/>
  <c r="I525" i="3"/>
  <c r="I533" i="3"/>
  <c r="I541" i="3"/>
  <c r="I549" i="3"/>
  <c r="I226" i="3"/>
  <c r="I234" i="3"/>
  <c r="I242" i="3"/>
  <c r="I250" i="3"/>
  <c r="I258" i="3"/>
  <c r="I266" i="3"/>
  <c r="I274" i="3"/>
  <c r="I282" i="3"/>
  <c r="I290" i="3"/>
  <c r="I298" i="3"/>
  <c r="I306" i="3"/>
  <c r="I314" i="3"/>
  <c r="I322" i="3"/>
  <c r="I330" i="3"/>
  <c r="I338" i="3"/>
  <c r="I346" i="3"/>
  <c r="I354" i="3"/>
  <c r="I486" i="3"/>
  <c r="I494" i="3"/>
  <c r="I502" i="3"/>
  <c r="I510" i="3"/>
  <c r="I518" i="3"/>
  <c r="I526" i="3"/>
  <c r="I534" i="3"/>
  <c r="I542" i="3"/>
  <c r="I550" i="3"/>
  <c r="I227" i="3"/>
  <c r="I235" i="3"/>
  <c r="I243" i="3"/>
  <c r="I251" i="3"/>
  <c r="I259" i="3"/>
  <c r="I267" i="3"/>
  <c r="I275" i="3"/>
  <c r="I283" i="3"/>
  <c r="I291" i="3"/>
  <c r="I299" i="3"/>
  <c r="I307" i="3"/>
  <c r="I315" i="3"/>
  <c r="I323" i="3"/>
  <c r="I331" i="3"/>
  <c r="I339" i="3"/>
  <c r="I347" i="3"/>
  <c r="I355" i="3"/>
  <c r="I23" i="3"/>
  <c r="I15" i="3"/>
  <c r="I7" i="3"/>
  <c r="I30" i="3"/>
  <c r="I218" i="3"/>
  <c r="I210" i="3"/>
  <c r="I202" i="3"/>
  <c r="I194" i="3"/>
  <c r="I186" i="3"/>
  <c r="I178" i="3"/>
  <c r="I170" i="3"/>
  <c r="I162" i="3"/>
  <c r="I154" i="3"/>
  <c r="I146" i="3"/>
  <c r="I138" i="3"/>
  <c r="I130" i="3"/>
  <c r="I122" i="3"/>
  <c r="I114" i="3"/>
  <c r="I106" i="3"/>
  <c r="I98" i="3"/>
  <c r="I90" i="3"/>
  <c r="I82" i="3"/>
  <c r="I74" i="3"/>
  <c r="I66" i="3"/>
  <c r="I58" i="3"/>
  <c r="I50" i="3"/>
  <c r="I42" i="3"/>
  <c r="I34" i="3"/>
  <c r="I480" i="3"/>
  <c r="I472" i="3"/>
  <c r="I464" i="3"/>
  <c r="I456" i="3"/>
  <c r="I448" i="3"/>
  <c r="I440" i="3"/>
  <c r="I432" i="3"/>
  <c r="I424" i="3"/>
  <c r="I416" i="3"/>
  <c r="I408" i="3"/>
  <c r="I400" i="3"/>
  <c r="I392" i="3"/>
  <c r="I384" i="3"/>
  <c r="I376" i="3"/>
  <c r="I368" i="3"/>
  <c r="I360" i="3"/>
  <c r="I345" i="3"/>
  <c r="I317" i="3"/>
  <c r="I285" i="3"/>
  <c r="I253" i="3"/>
  <c r="I552" i="3"/>
  <c r="I503" i="3"/>
  <c r="D511" i="2"/>
  <c r="BT511" i="2" s="1"/>
  <c r="BU511" i="2" s="1"/>
  <c r="D447" i="2"/>
  <c r="BT447" i="2" s="1"/>
  <c r="BU447" i="2" s="1"/>
  <c r="D383" i="2"/>
  <c r="BT383" i="2" s="1"/>
  <c r="BU383" i="2" s="1"/>
  <c r="D319" i="2"/>
  <c r="BT319" i="2" s="1"/>
  <c r="BU319" i="2" s="1"/>
  <c r="D255" i="2"/>
  <c r="BT255" i="2" s="1"/>
  <c r="BU255" i="2" s="1"/>
  <c r="D191" i="2"/>
  <c r="BT191" i="2" s="1"/>
  <c r="BU191" i="2" s="1"/>
  <c r="D426" i="4"/>
  <c r="I22" i="3"/>
  <c r="I14" i="3"/>
  <c r="I6" i="3"/>
  <c r="I29" i="3"/>
  <c r="I217" i="3"/>
  <c r="I209" i="3"/>
  <c r="I201" i="3"/>
  <c r="I193" i="3"/>
  <c r="I185" i="3"/>
  <c r="I177" i="3"/>
  <c r="I169" i="3"/>
  <c r="I161" i="3"/>
  <c r="I153" i="3"/>
  <c r="I145" i="3"/>
  <c r="I137" i="3"/>
  <c r="I129" i="3"/>
  <c r="I121" i="3"/>
  <c r="I113" i="3"/>
  <c r="I105" i="3"/>
  <c r="I97" i="3"/>
  <c r="I89" i="3"/>
  <c r="I81" i="3"/>
  <c r="I73" i="3"/>
  <c r="I65" i="3"/>
  <c r="I57" i="3"/>
  <c r="I49" i="3"/>
  <c r="I41" i="3"/>
  <c r="I33" i="3"/>
  <c r="I479" i="3"/>
  <c r="I471" i="3"/>
  <c r="I463" i="3"/>
  <c r="I455" i="3"/>
  <c r="I447" i="3"/>
  <c r="I439" i="3"/>
  <c r="I431" i="3"/>
  <c r="I423" i="3"/>
  <c r="I415" i="3"/>
  <c r="I407" i="3"/>
  <c r="I399" i="3"/>
  <c r="I391" i="3"/>
  <c r="I383" i="3"/>
  <c r="I375" i="3"/>
  <c r="I367" i="3"/>
  <c r="I359" i="3"/>
  <c r="I341" i="3"/>
  <c r="I316" i="3"/>
  <c r="I284" i="3"/>
  <c r="I252" i="3"/>
  <c r="I551" i="3"/>
  <c r="I495" i="3"/>
  <c r="D503" i="2"/>
  <c r="BT503" i="2" s="1"/>
  <c r="BU503" i="2" s="1"/>
  <c r="D439" i="2"/>
  <c r="BT439" i="2" s="1"/>
  <c r="BU439" i="2" s="1"/>
  <c r="D375" i="2"/>
  <c r="BT375" i="2" s="1"/>
  <c r="BU375" i="2" s="1"/>
  <c r="D311" i="2"/>
  <c r="BT311" i="2" s="1"/>
  <c r="BU311" i="2" s="1"/>
  <c r="D247" i="2"/>
  <c r="BT247" i="2" s="1"/>
  <c r="BU247" i="2" s="1"/>
  <c r="D183" i="2"/>
  <c r="BT183" i="2" s="1"/>
  <c r="BU183" i="2" s="1"/>
  <c r="D362" i="4"/>
  <c r="I21" i="3"/>
  <c r="I13" i="3"/>
  <c r="I5" i="3"/>
  <c r="I224" i="3"/>
  <c r="I216" i="3"/>
  <c r="I208" i="3"/>
  <c r="I200" i="3"/>
  <c r="I192" i="3"/>
  <c r="I184" i="3"/>
  <c r="I176" i="3"/>
  <c r="I168" i="3"/>
  <c r="I160" i="3"/>
  <c r="I152" i="3"/>
  <c r="I144" i="3"/>
  <c r="I136" i="3"/>
  <c r="I128" i="3"/>
  <c r="I120" i="3"/>
  <c r="I112" i="3"/>
  <c r="I104" i="3"/>
  <c r="I96" i="3"/>
  <c r="I88" i="3"/>
  <c r="I80" i="3"/>
  <c r="I72" i="3"/>
  <c r="I64" i="3"/>
  <c r="I56" i="3"/>
  <c r="I48" i="3"/>
  <c r="I40" i="3"/>
  <c r="I32" i="3"/>
  <c r="I478" i="3"/>
  <c r="I470" i="3"/>
  <c r="I462" i="3"/>
  <c r="I454" i="3"/>
  <c r="I446" i="3"/>
  <c r="I438" i="3"/>
  <c r="I430" i="3"/>
  <c r="I422" i="3"/>
  <c r="I414" i="3"/>
  <c r="I406" i="3"/>
  <c r="I398" i="3"/>
  <c r="I390" i="3"/>
  <c r="I382" i="3"/>
  <c r="I374" i="3"/>
  <c r="I366" i="3"/>
  <c r="I358" i="3"/>
  <c r="I340" i="3"/>
  <c r="I309" i="3"/>
  <c r="I277" i="3"/>
  <c r="I245" i="3"/>
  <c r="I544" i="3"/>
  <c r="I487" i="3"/>
  <c r="D495" i="2"/>
  <c r="BT495" i="2" s="1"/>
  <c r="BU495" i="2" s="1"/>
  <c r="D431" i="2"/>
  <c r="BT431" i="2" s="1"/>
  <c r="BU431" i="2" s="1"/>
  <c r="D367" i="2"/>
  <c r="BT367" i="2" s="1"/>
  <c r="BU367" i="2" s="1"/>
  <c r="D303" i="2"/>
  <c r="BT303" i="2" s="1"/>
  <c r="BU303" i="2" s="1"/>
  <c r="D239" i="2"/>
  <c r="BT239" i="2" s="1"/>
  <c r="BU239" i="2" s="1"/>
  <c r="D175" i="2"/>
  <c r="BT175" i="2" s="1"/>
  <c r="BU175" i="2" s="1"/>
  <c r="D3" i="5"/>
  <c r="D11" i="5"/>
  <c r="D19" i="5"/>
  <c r="D27" i="5"/>
  <c r="D35" i="5"/>
  <c r="D43" i="5"/>
  <c r="D51" i="5"/>
  <c r="D59" i="5"/>
  <c r="D67" i="5"/>
  <c r="D75" i="5"/>
  <c r="D83" i="5"/>
  <c r="D91" i="5"/>
  <c r="D99" i="5"/>
  <c r="D107" i="5"/>
  <c r="D115" i="5"/>
  <c r="D123" i="5"/>
  <c r="D131" i="5"/>
  <c r="D139" i="5"/>
  <c r="D147" i="5"/>
  <c r="D155" i="5"/>
  <c r="D163" i="5"/>
  <c r="D171" i="5"/>
  <c r="D179" i="5"/>
  <c r="D187" i="5"/>
  <c r="D195" i="5"/>
  <c r="D203" i="5"/>
  <c r="D211" i="5"/>
  <c r="D219" i="5"/>
  <c r="D227" i="5"/>
  <c r="D235" i="5"/>
  <c r="D243" i="5"/>
  <c r="D251" i="5"/>
  <c r="D259" i="5"/>
  <c r="D267" i="5"/>
  <c r="D275" i="5"/>
  <c r="D283" i="5"/>
  <c r="D291" i="5"/>
  <c r="D299" i="5"/>
  <c r="D307" i="5"/>
  <c r="D315" i="5"/>
  <c r="D323" i="5"/>
  <c r="D331" i="5"/>
  <c r="D339" i="5"/>
  <c r="D347" i="5"/>
  <c r="D355" i="5"/>
  <c r="D363" i="5"/>
  <c r="D371" i="5"/>
  <c r="D379" i="5"/>
  <c r="D387" i="5"/>
  <c r="D395" i="5"/>
  <c r="D403" i="5"/>
  <c r="D411" i="5"/>
  <c r="D419" i="5"/>
  <c r="D427" i="5"/>
  <c r="D435" i="5"/>
  <c r="D443" i="5"/>
  <c r="D451" i="5"/>
  <c r="D459" i="5"/>
  <c r="D467" i="5"/>
  <c r="D475" i="5"/>
  <c r="D483" i="5"/>
  <c r="D491" i="5"/>
  <c r="D499" i="5"/>
  <c r="D507" i="5"/>
  <c r="D515" i="5"/>
  <c r="D523" i="5"/>
  <c r="D531" i="5"/>
  <c r="D539" i="5"/>
  <c r="D547" i="5"/>
  <c r="D555" i="5"/>
  <c r="D8" i="4"/>
  <c r="D16" i="4"/>
  <c r="D24" i="4"/>
  <c r="D32" i="4"/>
  <c r="D40" i="4"/>
  <c r="D48" i="4"/>
  <c r="D56" i="4"/>
  <c r="D64" i="4"/>
  <c r="D72" i="4"/>
  <c r="D80" i="4"/>
  <c r="D88" i="4"/>
  <c r="D96" i="4"/>
  <c r="D104" i="4"/>
  <c r="D112" i="4"/>
  <c r="D120" i="4"/>
  <c r="D4" i="5"/>
  <c r="D12" i="5"/>
  <c r="D20" i="5"/>
  <c r="D28" i="5"/>
  <c r="D36" i="5"/>
  <c r="D44" i="5"/>
  <c r="D52" i="5"/>
  <c r="D60" i="5"/>
  <c r="D68" i="5"/>
  <c r="D76" i="5"/>
  <c r="D84" i="5"/>
  <c r="D92" i="5"/>
  <c r="D100" i="5"/>
  <c r="D108" i="5"/>
  <c r="D116" i="5"/>
  <c r="D124" i="5"/>
  <c r="D132" i="5"/>
  <c r="D140" i="5"/>
  <c r="D148" i="5"/>
  <c r="D156" i="5"/>
  <c r="D164" i="5"/>
  <c r="D172" i="5"/>
  <c r="D180" i="5"/>
  <c r="D188" i="5"/>
  <c r="D196" i="5"/>
  <c r="D204" i="5"/>
  <c r="D212" i="5"/>
  <c r="D220" i="5"/>
  <c r="D228" i="5"/>
  <c r="D236" i="5"/>
  <c r="D244" i="5"/>
  <c r="D252" i="5"/>
  <c r="D260" i="5"/>
  <c r="D268" i="5"/>
  <c r="D276" i="5"/>
  <c r="D284" i="5"/>
  <c r="D292" i="5"/>
  <c r="D300" i="5"/>
  <c r="D308" i="5"/>
  <c r="D316" i="5"/>
  <c r="D324" i="5"/>
  <c r="D332" i="5"/>
  <c r="D340" i="5"/>
  <c r="D348" i="5"/>
  <c r="D356" i="5"/>
  <c r="D364" i="5"/>
  <c r="D372" i="5"/>
  <c r="D380" i="5"/>
  <c r="D388" i="5"/>
  <c r="D396" i="5"/>
  <c r="D404" i="5"/>
  <c r="D412" i="5"/>
  <c r="D420" i="5"/>
  <c r="D428" i="5"/>
  <c r="D436" i="5"/>
  <c r="D444" i="5"/>
  <c r="D452" i="5"/>
  <c r="D460" i="5"/>
  <c r="D468" i="5"/>
  <c r="D476" i="5"/>
  <c r="D484" i="5"/>
  <c r="D492" i="5"/>
  <c r="D500" i="5"/>
  <c r="D508" i="5"/>
  <c r="D516" i="5"/>
  <c r="D524" i="5"/>
  <c r="D532" i="5"/>
  <c r="D540" i="5"/>
  <c r="D548" i="5"/>
  <c r="D556" i="5"/>
  <c r="D9" i="4"/>
  <c r="D17" i="4"/>
  <c r="D25" i="4"/>
  <c r="D33" i="4"/>
  <c r="D41" i="4"/>
  <c r="D49" i="4"/>
  <c r="D57" i="4"/>
  <c r="D65" i="4"/>
  <c r="D73" i="4"/>
  <c r="D81" i="4"/>
  <c r="D89" i="4"/>
  <c r="D97" i="4"/>
  <c r="D105" i="4"/>
  <c r="D113" i="4"/>
  <c r="D121" i="4"/>
  <c r="D5" i="5"/>
  <c r="D13" i="5"/>
  <c r="D21" i="5"/>
  <c r="D29" i="5"/>
  <c r="D37" i="5"/>
  <c r="D45" i="5"/>
  <c r="D53" i="5"/>
  <c r="D61" i="5"/>
  <c r="D69" i="5"/>
  <c r="D77" i="5"/>
  <c r="D85" i="5"/>
  <c r="D93" i="5"/>
  <c r="D101" i="5"/>
  <c r="D109" i="5"/>
  <c r="D117" i="5"/>
  <c r="D125" i="5"/>
  <c r="D133" i="5"/>
  <c r="D141" i="5"/>
  <c r="D149" i="5"/>
  <c r="D157" i="5"/>
  <c r="D165" i="5"/>
  <c r="D173" i="5"/>
  <c r="D181" i="5"/>
  <c r="D189" i="5"/>
  <c r="D197" i="5"/>
  <c r="D205" i="5"/>
  <c r="D213" i="5"/>
  <c r="D221" i="5"/>
  <c r="D229" i="5"/>
  <c r="D237" i="5"/>
  <c r="D245" i="5"/>
  <c r="D253" i="5"/>
  <c r="D261" i="5"/>
  <c r="D269" i="5"/>
  <c r="D277" i="5"/>
  <c r="D285" i="5"/>
  <c r="D293" i="5"/>
  <c r="D301" i="5"/>
  <c r="D309" i="5"/>
  <c r="D317" i="5"/>
  <c r="D325" i="5"/>
  <c r="D333" i="5"/>
  <c r="D341" i="5"/>
  <c r="D349" i="5"/>
  <c r="D357" i="5"/>
  <c r="D365" i="5"/>
  <c r="D373" i="5"/>
  <c r="D381" i="5"/>
  <c r="D389" i="5"/>
  <c r="D397" i="5"/>
  <c r="D405" i="5"/>
  <c r="D413" i="5"/>
  <c r="D421" i="5"/>
  <c r="D429" i="5"/>
  <c r="D437" i="5"/>
  <c r="D445" i="5"/>
  <c r="D453" i="5"/>
  <c r="D461" i="5"/>
  <c r="D469" i="5"/>
  <c r="D477" i="5"/>
  <c r="D485" i="5"/>
  <c r="D493" i="5"/>
  <c r="D501" i="5"/>
  <c r="D509" i="5"/>
  <c r="D517" i="5"/>
  <c r="D525" i="5"/>
  <c r="D533" i="5"/>
  <c r="D541" i="5"/>
  <c r="D549" i="5"/>
  <c r="D2" i="5"/>
  <c r="D10" i="4"/>
  <c r="D18" i="4"/>
  <c r="D26" i="4"/>
  <c r="D34" i="4"/>
  <c r="D42" i="4"/>
  <c r="D50" i="4"/>
  <c r="D58" i="4"/>
  <c r="D66" i="4"/>
  <c r="D74" i="4"/>
  <c r="D82" i="4"/>
  <c r="D90" i="4"/>
  <c r="D98" i="4"/>
  <c r="D106" i="4"/>
  <c r="D114" i="4"/>
  <c r="D122" i="4"/>
  <c r="D6" i="5"/>
  <c r="D14" i="5"/>
  <c r="D22" i="5"/>
  <c r="D30" i="5"/>
  <c r="D38" i="5"/>
  <c r="D46" i="5"/>
  <c r="D54" i="5"/>
  <c r="D62" i="5"/>
  <c r="D70" i="5"/>
  <c r="D78" i="5"/>
  <c r="D86" i="5"/>
  <c r="D94" i="5"/>
  <c r="D102" i="5"/>
  <c r="D110" i="5"/>
  <c r="D118" i="5"/>
  <c r="D126" i="5"/>
  <c r="D134" i="5"/>
  <c r="D142" i="5"/>
  <c r="D150" i="5"/>
  <c r="D158" i="5"/>
  <c r="D166" i="5"/>
  <c r="D174" i="5"/>
  <c r="D182" i="5"/>
  <c r="D190" i="5"/>
  <c r="D198" i="5"/>
  <c r="D206" i="5"/>
  <c r="D214" i="5"/>
  <c r="D222" i="5"/>
  <c r="D230" i="5"/>
  <c r="D238" i="5"/>
  <c r="D246" i="5"/>
  <c r="D254" i="5"/>
  <c r="D262" i="5"/>
  <c r="D270" i="5"/>
  <c r="D278" i="5"/>
  <c r="D286" i="5"/>
  <c r="D294" i="5"/>
  <c r="D302" i="5"/>
  <c r="D310" i="5"/>
  <c r="D318" i="5"/>
  <c r="D326" i="5"/>
  <c r="D334" i="5"/>
  <c r="D342" i="5"/>
  <c r="D350" i="5"/>
  <c r="D358" i="5"/>
  <c r="D366" i="5"/>
  <c r="D374" i="5"/>
  <c r="D382" i="5"/>
  <c r="D390" i="5"/>
  <c r="D398" i="5"/>
  <c r="D406" i="5"/>
  <c r="D414" i="5"/>
  <c r="D422" i="5"/>
  <c r="D430" i="5"/>
  <c r="D438" i="5"/>
  <c r="D446" i="5"/>
  <c r="D454" i="5"/>
  <c r="D462" i="5"/>
  <c r="D470" i="5"/>
  <c r="D478" i="5"/>
  <c r="D486" i="5"/>
  <c r="D494" i="5"/>
  <c r="D502" i="5"/>
  <c r="D510" i="5"/>
  <c r="D518" i="5"/>
  <c r="D526" i="5"/>
  <c r="D534" i="5"/>
  <c r="D542" i="5"/>
  <c r="D550" i="5"/>
  <c r="D3" i="4"/>
  <c r="D11" i="4"/>
  <c r="D19" i="4"/>
  <c r="D27" i="4"/>
  <c r="D35" i="4"/>
  <c r="D43" i="4"/>
  <c r="D51" i="4"/>
  <c r="D59" i="4"/>
  <c r="D67" i="4"/>
  <c r="D75" i="4"/>
  <c r="D83" i="4"/>
  <c r="D91" i="4"/>
  <c r="D99" i="4"/>
  <c r="D107" i="4"/>
  <c r="D115" i="4"/>
  <c r="D123" i="4"/>
  <c r="D7" i="5"/>
  <c r="D15" i="5"/>
  <c r="D23" i="5"/>
  <c r="D31" i="5"/>
  <c r="D39" i="5"/>
  <c r="D47" i="5"/>
  <c r="D55" i="5"/>
  <c r="D63" i="5"/>
  <c r="D71" i="5"/>
  <c r="D79" i="5"/>
  <c r="D87" i="5"/>
  <c r="D95" i="5"/>
  <c r="D103" i="5"/>
  <c r="D111" i="5"/>
  <c r="D119" i="5"/>
  <c r="D127" i="5"/>
  <c r="D135" i="5"/>
  <c r="D143" i="5"/>
  <c r="D151" i="5"/>
  <c r="D159" i="5"/>
  <c r="D167" i="5"/>
  <c r="D175" i="5"/>
  <c r="D183" i="5"/>
  <c r="D191" i="5"/>
  <c r="D199" i="5"/>
  <c r="D207" i="5"/>
  <c r="D215" i="5"/>
  <c r="D223" i="5"/>
  <c r="D231" i="5"/>
  <c r="D239" i="5"/>
  <c r="D247" i="5"/>
  <c r="D255" i="5"/>
  <c r="D263" i="5"/>
  <c r="D271" i="5"/>
  <c r="D279" i="5"/>
  <c r="D287" i="5"/>
  <c r="D295" i="5"/>
  <c r="D303" i="5"/>
  <c r="D311" i="5"/>
  <c r="D319" i="5"/>
  <c r="D327" i="5"/>
  <c r="D335" i="5"/>
  <c r="D343" i="5"/>
  <c r="D351" i="5"/>
  <c r="D359" i="5"/>
  <c r="D367" i="5"/>
  <c r="D375" i="5"/>
  <c r="D383" i="5"/>
  <c r="D391" i="5"/>
  <c r="D399" i="5"/>
  <c r="D407" i="5"/>
  <c r="D415" i="5"/>
  <c r="D423" i="5"/>
  <c r="D431" i="5"/>
  <c r="D439" i="5"/>
  <c r="D447" i="5"/>
  <c r="D455" i="5"/>
  <c r="D463" i="5"/>
  <c r="D471" i="5"/>
  <c r="D479" i="5"/>
  <c r="D487" i="5"/>
  <c r="D495" i="5"/>
  <c r="D503" i="5"/>
  <c r="D511" i="5"/>
  <c r="D519" i="5"/>
  <c r="D527" i="5"/>
  <c r="D535" i="5"/>
  <c r="D543" i="5"/>
  <c r="D551" i="5"/>
  <c r="D4" i="4"/>
  <c r="D12" i="4"/>
  <c r="D20" i="4"/>
  <c r="D28" i="4"/>
  <c r="D36" i="4"/>
  <c r="D44" i="4"/>
  <c r="D52" i="4"/>
  <c r="D60" i="4"/>
  <c r="D68" i="4"/>
  <c r="D76" i="4"/>
  <c r="D84" i="4"/>
  <c r="D92" i="4"/>
  <c r="D100" i="4"/>
  <c r="D108" i="4"/>
  <c r="D116" i="4"/>
  <c r="D124" i="4"/>
  <c r="D8" i="5"/>
  <c r="D16" i="5"/>
  <c r="D24" i="5"/>
  <c r="D32" i="5"/>
  <c r="D40" i="5"/>
  <c r="D48" i="5"/>
  <c r="D56" i="5"/>
  <c r="D64" i="5"/>
  <c r="D72" i="5"/>
  <c r="D80" i="5"/>
  <c r="D88" i="5"/>
  <c r="D96" i="5"/>
  <c r="D104" i="5"/>
  <c r="D112" i="5"/>
  <c r="D120" i="5"/>
  <c r="D128" i="5"/>
  <c r="D136" i="5"/>
  <c r="D144" i="5"/>
  <c r="D152" i="5"/>
  <c r="D160" i="5"/>
  <c r="D168" i="5"/>
  <c r="D176" i="5"/>
  <c r="D184" i="5"/>
  <c r="D192" i="5"/>
  <c r="D200" i="5"/>
  <c r="D208" i="5"/>
  <c r="D216" i="5"/>
  <c r="D224" i="5"/>
  <c r="D232" i="5"/>
  <c r="D240" i="5"/>
  <c r="D248" i="5"/>
  <c r="D256" i="5"/>
  <c r="D264" i="5"/>
  <c r="D272" i="5"/>
  <c r="D280" i="5"/>
  <c r="D288" i="5"/>
  <c r="D296" i="5"/>
  <c r="D304" i="5"/>
  <c r="D312" i="5"/>
  <c r="D320" i="5"/>
  <c r="D328" i="5"/>
  <c r="D336" i="5"/>
  <c r="D344" i="5"/>
  <c r="D352" i="5"/>
  <c r="D360" i="5"/>
  <c r="D368" i="5"/>
  <c r="D376" i="5"/>
  <c r="D384" i="5"/>
  <c r="D392" i="5"/>
  <c r="D400" i="5"/>
  <c r="D408" i="5"/>
  <c r="D416" i="5"/>
  <c r="D424" i="5"/>
  <c r="D432" i="5"/>
  <c r="D440" i="5"/>
  <c r="D448" i="5"/>
  <c r="D456" i="5"/>
  <c r="D464" i="5"/>
  <c r="D472" i="5"/>
  <c r="D480" i="5"/>
  <c r="D488" i="5"/>
  <c r="D496" i="5"/>
  <c r="D504" i="5"/>
  <c r="D512" i="5"/>
  <c r="D520" i="5"/>
  <c r="D528" i="5"/>
  <c r="D536" i="5"/>
  <c r="D544" i="5"/>
  <c r="D552" i="5"/>
  <c r="D5" i="4"/>
  <c r="D13" i="4"/>
  <c r="D21" i="4"/>
  <c r="D29" i="4"/>
  <c r="D37" i="4"/>
  <c r="D45" i="4"/>
  <c r="D53" i="4"/>
  <c r="D61" i="4"/>
  <c r="D69" i="4"/>
  <c r="D77" i="4"/>
  <c r="D85" i="4"/>
  <c r="D93" i="4"/>
  <c r="D101" i="4"/>
  <c r="D109" i="4"/>
  <c r="D117" i="4"/>
  <c r="D125" i="4"/>
  <c r="D9" i="5"/>
  <c r="D17" i="5"/>
  <c r="D25" i="5"/>
  <c r="D33" i="5"/>
  <c r="D41" i="5"/>
  <c r="D49" i="5"/>
  <c r="D57" i="5"/>
  <c r="D65" i="5"/>
  <c r="D73" i="5"/>
  <c r="D81" i="5"/>
  <c r="D89" i="5"/>
  <c r="D97" i="5"/>
  <c r="D105" i="5"/>
  <c r="D113" i="5"/>
  <c r="D121" i="5"/>
  <c r="D129" i="5"/>
  <c r="D137" i="5"/>
  <c r="D145" i="5"/>
  <c r="D153" i="5"/>
  <c r="D161" i="5"/>
  <c r="D169" i="5"/>
  <c r="D177" i="5"/>
  <c r="D185" i="5"/>
  <c r="D193" i="5"/>
  <c r="D201" i="5"/>
  <c r="D209" i="5"/>
  <c r="D217" i="5"/>
  <c r="D225" i="5"/>
  <c r="D233" i="5"/>
  <c r="D241" i="5"/>
  <c r="D249" i="5"/>
  <c r="D257" i="5"/>
  <c r="D265" i="5"/>
  <c r="D273" i="5"/>
  <c r="D281" i="5"/>
  <c r="D289" i="5"/>
  <c r="D297" i="5"/>
  <c r="D305" i="5"/>
  <c r="D313" i="5"/>
  <c r="D321" i="5"/>
  <c r="D329" i="5"/>
  <c r="D337" i="5"/>
  <c r="D345" i="5"/>
  <c r="D353" i="5"/>
  <c r="D361" i="5"/>
  <c r="D369" i="5"/>
  <c r="D377" i="5"/>
  <c r="D385" i="5"/>
  <c r="D393" i="5"/>
  <c r="D401" i="5"/>
  <c r="D409" i="5"/>
  <c r="D417" i="5"/>
  <c r="D425" i="5"/>
  <c r="D433" i="5"/>
  <c r="D441" i="5"/>
  <c r="D449" i="5"/>
  <c r="D457" i="5"/>
  <c r="D465" i="5"/>
  <c r="D473" i="5"/>
  <c r="D481" i="5"/>
  <c r="D489" i="5"/>
  <c r="D497" i="5"/>
  <c r="D505" i="5"/>
  <c r="D513" i="5"/>
  <c r="D521" i="5"/>
  <c r="D529" i="5"/>
  <c r="D537" i="5"/>
  <c r="D545" i="5"/>
  <c r="D553" i="5"/>
  <c r="D6" i="4"/>
  <c r="D14" i="4"/>
  <c r="D22" i="4"/>
  <c r="D30" i="4"/>
  <c r="D38" i="4"/>
  <c r="D46" i="4"/>
  <c r="D54" i="4"/>
  <c r="D62" i="4"/>
  <c r="D70" i="4"/>
  <c r="D78" i="4"/>
  <c r="D86" i="4"/>
  <c r="D94" i="4"/>
  <c r="D102" i="4"/>
  <c r="D110" i="4"/>
  <c r="D118" i="4"/>
  <c r="D126" i="4"/>
  <c r="D10" i="5"/>
  <c r="D74" i="5"/>
  <c r="D138" i="5"/>
  <c r="D202" i="5"/>
  <c r="D266" i="5"/>
  <c r="D330" i="5"/>
  <c r="D394" i="5"/>
  <c r="D458" i="5"/>
  <c r="D522" i="5"/>
  <c r="D31" i="4"/>
  <c r="D95" i="4"/>
  <c r="D131" i="4"/>
  <c r="D139" i="4"/>
  <c r="D147" i="4"/>
  <c r="D155" i="4"/>
  <c r="D163" i="4"/>
  <c r="D171" i="4"/>
  <c r="D179" i="4"/>
  <c r="D187" i="4"/>
  <c r="D195" i="4"/>
  <c r="D203" i="4"/>
  <c r="D211" i="4"/>
  <c r="D219" i="4"/>
  <c r="D227" i="4"/>
  <c r="D235" i="4"/>
  <c r="D243" i="4"/>
  <c r="D251" i="4"/>
  <c r="D259" i="4"/>
  <c r="D267" i="4"/>
  <c r="D275" i="4"/>
  <c r="D283" i="4"/>
  <c r="D291" i="4"/>
  <c r="D299" i="4"/>
  <c r="D307" i="4"/>
  <c r="D315" i="4"/>
  <c r="D323" i="4"/>
  <c r="D331" i="4"/>
  <c r="D339" i="4"/>
  <c r="D347" i="4"/>
  <c r="D355" i="4"/>
  <c r="D363" i="4"/>
  <c r="D371" i="4"/>
  <c r="D379" i="4"/>
  <c r="D387" i="4"/>
  <c r="D395" i="4"/>
  <c r="D403" i="4"/>
  <c r="D411" i="4"/>
  <c r="D419" i="4"/>
  <c r="D427" i="4"/>
  <c r="D435" i="4"/>
  <c r="D443" i="4"/>
  <c r="D451" i="4"/>
  <c r="D459" i="4"/>
  <c r="D467" i="4"/>
  <c r="D475" i="4"/>
  <c r="D483" i="4"/>
  <c r="D491" i="4"/>
  <c r="D499" i="4"/>
  <c r="D507" i="4"/>
  <c r="D515" i="4"/>
  <c r="D523" i="4"/>
  <c r="D531" i="4"/>
  <c r="D539" i="4"/>
  <c r="D547" i="4"/>
  <c r="D555" i="4"/>
  <c r="D7" i="2"/>
  <c r="BT7" i="2" s="1"/>
  <c r="BU7" i="2" s="1"/>
  <c r="D15" i="2"/>
  <c r="BT15" i="2" s="1"/>
  <c r="BU15" i="2" s="1"/>
  <c r="D23" i="2"/>
  <c r="BT23" i="2" s="1"/>
  <c r="BU23" i="2" s="1"/>
  <c r="D31" i="2"/>
  <c r="BT31" i="2" s="1"/>
  <c r="BU31" i="2" s="1"/>
  <c r="D39" i="2"/>
  <c r="BT39" i="2" s="1"/>
  <c r="BU39" i="2" s="1"/>
  <c r="D47" i="2"/>
  <c r="BT47" i="2" s="1"/>
  <c r="BU47" i="2" s="1"/>
  <c r="D55" i="2"/>
  <c r="BT55" i="2" s="1"/>
  <c r="BU55" i="2" s="1"/>
  <c r="D63" i="2"/>
  <c r="BT63" i="2" s="1"/>
  <c r="BU63" i="2" s="1"/>
  <c r="D71" i="2"/>
  <c r="BT71" i="2" s="1"/>
  <c r="BU71" i="2" s="1"/>
  <c r="D79" i="2"/>
  <c r="BT79" i="2" s="1"/>
  <c r="BU79" i="2" s="1"/>
  <c r="D87" i="2"/>
  <c r="BT87" i="2" s="1"/>
  <c r="BU87" i="2" s="1"/>
  <c r="D95" i="2"/>
  <c r="BT95" i="2" s="1"/>
  <c r="BU95" i="2" s="1"/>
  <c r="D103" i="2"/>
  <c r="BT103" i="2" s="1"/>
  <c r="BU103" i="2" s="1"/>
  <c r="D111" i="2"/>
  <c r="BT111" i="2" s="1"/>
  <c r="BU111" i="2" s="1"/>
  <c r="D119" i="2"/>
  <c r="BT119" i="2" s="1"/>
  <c r="BU119" i="2" s="1"/>
  <c r="D127" i="2"/>
  <c r="BT127" i="2" s="1"/>
  <c r="BU127" i="2" s="1"/>
  <c r="D135" i="2"/>
  <c r="BT135" i="2" s="1"/>
  <c r="BU135" i="2" s="1"/>
  <c r="D143" i="2"/>
  <c r="BT143" i="2" s="1"/>
  <c r="BU143" i="2" s="1"/>
  <c r="D151" i="2"/>
  <c r="BT151" i="2" s="1"/>
  <c r="BU151" i="2" s="1"/>
  <c r="D159" i="2"/>
  <c r="BT159" i="2" s="1"/>
  <c r="BU159" i="2" s="1"/>
  <c r="D18" i="5"/>
  <c r="D82" i="5"/>
  <c r="D146" i="5"/>
  <c r="D210" i="5"/>
  <c r="D274" i="5"/>
  <c r="D338" i="5"/>
  <c r="D402" i="5"/>
  <c r="D466" i="5"/>
  <c r="D530" i="5"/>
  <c r="D39" i="4"/>
  <c r="D103" i="4"/>
  <c r="D132" i="4"/>
  <c r="D140" i="4"/>
  <c r="D148" i="4"/>
  <c r="D156" i="4"/>
  <c r="D164" i="4"/>
  <c r="D172" i="4"/>
  <c r="D180" i="4"/>
  <c r="D188" i="4"/>
  <c r="D196" i="4"/>
  <c r="D204" i="4"/>
  <c r="D212" i="4"/>
  <c r="D220" i="4"/>
  <c r="D228" i="4"/>
  <c r="D236" i="4"/>
  <c r="D244" i="4"/>
  <c r="D252" i="4"/>
  <c r="D260" i="4"/>
  <c r="D268" i="4"/>
  <c r="D276" i="4"/>
  <c r="D284" i="4"/>
  <c r="D292" i="4"/>
  <c r="D300" i="4"/>
  <c r="D308" i="4"/>
  <c r="D316" i="4"/>
  <c r="D324" i="4"/>
  <c r="D332" i="4"/>
  <c r="D340" i="4"/>
  <c r="D348" i="4"/>
  <c r="D356" i="4"/>
  <c r="D364" i="4"/>
  <c r="D372" i="4"/>
  <c r="D380" i="4"/>
  <c r="D388" i="4"/>
  <c r="D396" i="4"/>
  <c r="D404" i="4"/>
  <c r="D412" i="4"/>
  <c r="D420" i="4"/>
  <c r="D428" i="4"/>
  <c r="D436" i="4"/>
  <c r="D444" i="4"/>
  <c r="D452" i="4"/>
  <c r="D460" i="4"/>
  <c r="D468" i="4"/>
  <c r="D476" i="4"/>
  <c r="D484" i="4"/>
  <c r="D492" i="4"/>
  <c r="D500" i="4"/>
  <c r="D508" i="4"/>
  <c r="D516" i="4"/>
  <c r="D524" i="4"/>
  <c r="D532" i="4"/>
  <c r="D540" i="4"/>
  <c r="D548" i="4"/>
  <c r="D556" i="4"/>
  <c r="D8" i="2"/>
  <c r="BT8" i="2" s="1"/>
  <c r="BU8" i="2" s="1"/>
  <c r="D16" i="2"/>
  <c r="BT16" i="2" s="1"/>
  <c r="BU16" i="2" s="1"/>
  <c r="D24" i="2"/>
  <c r="BT24" i="2" s="1"/>
  <c r="BU24" i="2" s="1"/>
  <c r="D32" i="2"/>
  <c r="BT32" i="2" s="1"/>
  <c r="BU32" i="2" s="1"/>
  <c r="D40" i="2"/>
  <c r="BT40" i="2" s="1"/>
  <c r="BU40" i="2" s="1"/>
  <c r="D48" i="2"/>
  <c r="BT48" i="2" s="1"/>
  <c r="BU48" i="2" s="1"/>
  <c r="D56" i="2"/>
  <c r="BT56" i="2" s="1"/>
  <c r="BU56" i="2" s="1"/>
  <c r="D64" i="2"/>
  <c r="BT64" i="2" s="1"/>
  <c r="BU64" i="2" s="1"/>
  <c r="D72" i="2"/>
  <c r="BT72" i="2" s="1"/>
  <c r="BU72" i="2" s="1"/>
  <c r="D80" i="2"/>
  <c r="BT80" i="2" s="1"/>
  <c r="BU80" i="2" s="1"/>
  <c r="D88" i="2"/>
  <c r="BT88" i="2" s="1"/>
  <c r="BU88" i="2" s="1"/>
  <c r="D96" i="2"/>
  <c r="BT96" i="2" s="1"/>
  <c r="BU96" i="2" s="1"/>
  <c r="D104" i="2"/>
  <c r="BT104" i="2" s="1"/>
  <c r="BU104" i="2" s="1"/>
  <c r="D112" i="2"/>
  <c r="BT112" i="2" s="1"/>
  <c r="BU112" i="2" s="1"/>
  <c r="D120" i="2"/>
  <c r="BT120" i="2" s="1"/>
  <c r="BU120" i="2" s="1"/>
  <c r="D128" i="2"/>
  <c r="BT128" i="2" s="1"/>
  <c r="BU128" i="2" s="1"/>
  <c r="D136" i="2"/>
  <c r="BT136" i="2" s="1"/>
  <c r="BU136" i="2" s="1"/>
  <c r="D144" i="2"/>
  <c r="BT144" i="2" s="1"/>
  <c r="BU144" i="2" s="1"/>
  <c r="D26" i="5"/>
  <c r="D90" i="5"/>
  <c r="D154" i="5"/>
  <c r="D218" i="5"/>
  <c r="D282" i="5"/>
  <c r="D346" i="5"/>
  <c r="D410" i="5"/>
  <c r="D474" i="5"/>
  <c r="D538" i="5"/>
  <c r="D47" i="4"/>
  <c r="D111" i="4"/>
  <c r="D133" i="4"/>
  <c r="D141" i="4"/>
  <c r="D149" i="4"/>
  <c r="D157" i="4"/>
  <c r="D165" i="4"/>
  <c r="D173" i="4"/>
  <c r="D181" i="4"/>
  <c r="D189" i="4"/>
  <c r="D197" i="4"/>
  <c r="D205" i="4"/>
  <c r="D213" i="4"/>
  <c r="D221" i="4"/>
  <c r="D229" i="4"/>
  <c r="D237" i="4"/>
  <c r="D245" i="4"/>
  <c r="D253" i="4"/>
  <c r="D261" i="4"/>
  <c r="D269" i="4"/>
  <c r="D277" i="4"/>
  <c r="D285" i="4"/>
  <c r="D293" i="4"/>
  <c r="D301" i="4"/>
  <c r="D309" i="4"/>
  <c r="D317" i="4"/>
  <c r="D325" i="4"/>
  <c r="D333" i="4"/>
  <c r="D341" i="4"/>
  <c r="D349" i="4"/>
  <c r="D357" i="4"/>
  <c r="D365" i="4"/>
  <c r="D373" i="4"/>
  <c r="D381" i="4"/>
  <c r="D389" i="4"/>
  <c r="D397" i="4"/>
  <c r="D405" i="4"/>
  <c r="D413" i="4"/>
  <c r="D421" i="4"/>
  <c r="D429" i="4"/>
  <c r="D437" i="4"/>
  <c r="D445" i="4"/>
  <c r="D453" i="4"/>
  <c r="D461" i="4"/>
  <c r="D469" i="4"/>
  <c r="D477" i="4"/>
  <c r="D485" i="4"/>
  <c r="D493" i="4"/>
  <c r="D501" i="4"/>
  <c r="D509" i="4"/>
  <c r="D517" i="4"/>
  <c r="D525" i="4"/>
  <c r="D533" i="4"/>
  <c r="D541" i="4"/>
  <c r="D549" i="4"/>
  <c r="D557" i="4"/>
  <c r="D9" i="2"/>
  <c r="BT9" i="2" s="1"/>
  <c r="BU9" i="2" s="1"/>
  <c r="D17" i="2"/>
  <c r="BT17" i="2" s="1"/>
  <c r="BU17" i="2" s="1"/>
  <c r="D25" i="2"/>
  <c r="BT25" i="2" s="1"/>
  <c r="BU25" i="2" s="1"/>
  <c r="D33" i="2"/>
  <c r="BT33" i="2" s="1"/>
  <c r="BU33" i="2" s="1"/>
  <c r="D41" i="2"/>
  <c r="BT41" i="2" s="1"/>
  <c r="BU41" i="2" s="1"/>
  <c r="D49" i="2"/>
  <c r="BT49" i="2" s="1"/>
  <c r="BU49" i="2" s="1"/>
  <c r="D57" i="2"/>
  <c r="BT57" i="2" s="1"/>
  <c r="BU57" i="2" s="1"/>
  <c r="D65" i="2"/>
  <c r="BT65" i="2" s="1"/>
  <c r="BU65" i="2" s="1"/>
  <c r="D73" i="2"/>
  <c r="BT73" i="2" s="1"/>
  <c r="BU73" i="2" s="1"/>
  <c r="D81" i="2"/>
  <c r="BT81" i="2" s="1"/>
  <c r="BU81" i="2" s="1"/>
  <c r="D89" i="2"/>
  <c r="BT89" i="2" s="1"/>
  <c r="BU89" i="2" s="1"/>
  <c r="D97" i="2"/>
  <c r="BT97" i="2" s="1"/>
  <c r="BU97" i="2" s="1"/>
  <c r="D105" i="2"/>
  <c r="BT105" i="2" s="1"/>
  <c r="BU105" i="2" s="1"/>
  <c r="D113" i="2"/>
  <c r="BT113" i="2" s="1"/>
  <c r="BU113" i="2" s="1"/>
  <c r="D121" i="2"/>
  <c r="BT121" i="2" s="1"/>
  <c r="BU121" i="2" s="1"/>
  <c r="D129" i="2"/>
  <c r="BT129" i="2" s="1"/>
  <c r="BU129" i="2" s="1"/>
  <c r="D137" i="2"/>
  <c r="BT137" i="2" s="1"/>
  <c r="BU137" i="2" s="1"/>
  <c r="D145" i="2"/>
  <c r="BT145" i="2" s="1"/>
  <c r="BU145" i="2" s="1"/>
  <c r="D153" i="2"/>
  <c r="BT153" i="2" s="1"/>
  <c r="BU153" i="2" s="1"/>
  <c r="D161" i="2"/>
  <c r="BT161" i="2" s="1"/>
  <c r="BU161" i="2" s="1"/>
  <c r="D34" i="5"/>
  <c r="D98" i="5"/>
  <c r="D162" i="5"/>
  <c r="D226" i="5"/>
  <c r="D290" i="5"/>
  <c r="D354" i="5"/>
  <c r="D418" i="5"/>
  <c r="D482" i="5"/>
  <c r="D546" i="5"/>
  <c r="D55" i="4"/>
  <c r="D119" i="4"/>
  <c r="D134" i="4"/>
  <c r="D142" i="4"/>
  <c r="D150" i="4"/>
  <c r="D158" i="4"/>
  <c r="D166" i="4"/>
  <c r="D174" i="4"/>
  <c r="D182" i="4"/>
  <c r="D190" i="4"/>
  <c r="D198" i="4"/>
  <c r="D206" i="4"/>
  <c r="D214" i="4"/>
  <c r="D222" i="4"/>
  <c r="D230" i="4"/>
  <c r="D238" i="4"/>
  <c r="D246" i="4"/>
  <c r="D254" i="4"/>
  <c r="D262" i="4"/>
  <c r="D270" i="4"/>
  <c r="D278" i="4"/>
  <c r="D286" i="4"/>
  <c r="D294" i="4"/>
  <c r="D302" i="4"/>
  <c r="D310" i="4"/>
  <c r="D318" i="4"/>
  <c r="D326" i="4"/>
  <c r="D334" i="4"/>
  <c r="D342" i="4"/>
  <c r="D350" i="4"/>
  <c r="D358" i="4"/>
  <c r="D366" i="4"/>
  <c r="D374" i="4"/>
  <c r="D382" i="4"/>
  <c r="D390" i="4"/>
  <c r="D398" i="4"/>
  <c r="D406" i="4"/>
  <c r="D414" i="4"/>
  <c r="D422" i="4"/>
  <c r="D430" i="4"/>
  <c r="D438" i="4"/>
  <c r="D446" i="4"/>
  <c r="D454" i="4"/>
  <c r="D462" i="4"/>
  <c r="D470" i="4"/>
  <c r="D478" i="4"/>
  <c r="D486" i="4"/>
  <c r="D494" i="4"/>
  <c r="D502" i="4"/>
  <c r="D510" i="4"/>
  <c r="D518" i="4"/>
  <c r="D526" i="4"/>
  <c r="D534" i="4"/>
  <c r="D542" i="4"/>
  <c r="D550" i="4"/>
  <c r="D2" i="4"/>
  <c r="D10" i="2"/>
  <c r="BT10" i="2" s="1"/>
  <c r="BU10" i="2" s="1"/>
  <c r="D18" i="2"/>
  <c r="BT18" i="2" s="1"/>
  <c r="BU18" i="2" s="1"/>
  <c r="D26" i="2"/>
  <c r="BT26" i="2" s="1"/>
  <c r="BU26" i="2" s="1"/>
  <c r="D34" i="2"/>
  <c r="BT34" i="2" s="1"/>
  <c r="BU34" i="2" s="1"/>
  <c r="D42" i="2"/>
  <c r="BT42" i="2" s="1"/>
  <c r="BU42" i="2" s="1"/>
  <c r="D50" i="2"/>
  <c r="BT50" i="2" s="1"/>
  <c r="BU50" i="2" s="1"/>
  <c r="D58" i="2"/>
  <c r="BT58" i="2" s="1"/>
  <c r="BU58" i="2" s="1"/>
  <c r="D66" i="2"/>
  <c r="BT66" i="2" s="1"/>
  <c r="BU66" i="2" s="1"/>
  <c r="D74" i="2"/>
  <c r="BT74" i="2" s="1"/>
  <c r="BU74" i="2" s="1"/>
  <c r="D82" i="2"/>
  <c r="BT82" i="2" s="1"/>
  <c r="BU82" i="2" s="1"/>
  <c r="D90" i="2"/>
  <c r="BT90" i="2" s="1"/>
  <c r="BU90" i="2" s="1"/>
  <c r="D98" i="2"/>
  <c r="BT98" i="2" s="1"/>
  <c r="BU98" i="2" s="1"/>
  <c r="D106" i="2"/>
  <c r="BT106" i="2" s="1"/>
  <c r="BU106" i="2" s="1"/>
  <c r="D114" i="2"/>
  <c r="BT114" i="2" s="1"/>
  <c r="BU114" i="2" s="1"/>
  <c r="D122" i="2"/>
  <c r="BT122" i="2" s="1"/>
  <c r="BU122" i="2" s="1"/>
  <c r="D130" i="2"/>
  <c r="BT130" i="2" s="1"/>
  <c r="BU130" i="2" s="1"/>
  <c r="D138" i="2"/>
  <c r="BT138" i="2" s="1"/>
  <c r="BU138" i="2" s="1"/>
  <c r="D146" i="2"/>
  <c r="BT146" i="2" s="1"/>
  <c r="BU146" i="2" s="1"/>
  <c r="D154" i="2"/>
  <c r="BT154" i="2" s="1"/>
  <c r="BU154" i="2" s="1"/>
  <c r="D162" i="2"/>
  <c r="BT162" i="2" s="1"/>
  <c r="BU162" i="2" s="1"/>
  <c r="D42" i="5"/>
  <c r="D106" i="5"/>
  <c r="D170" i="5"/>
  <c r="D234" i="5"/>
  <c r="D298" i="5"/>
  <c r="D362" i="5"/>
  <c r="D426" i="5"/>
  <c r="D490" i="5"/>
  <c r="D554" i="5"/>
  <c r="D63" i="4"/>
  <c r="D127" i="4"/>
  <c r="D135" i="4"/>
  <c r="D143" i="4"/>
  <c r="D151" i="4"/>
  <c r="D159" i="4"/>
  <c r="D167" i="4"/>
  <c r="D175" i="4"/>
  <c r="D183" i="4"/>
  <c r="D191" i="4"/>
  <c r="D199" i="4"/>
  <c r="D207" i="4"/>
  <c r="D215" i="4"/>
  <c r="D223" i="4"/>
  <c r="D231" i="4"/>
  <c r="D239" i="4"/>
  <c r="D247" i="4"/>
  <c r="D255" i="4"/>
  <c r="D263" i="4"/>
  <c r="D271" i="4"/>
  <c r="D279" i="4"/>
  <c r="D287" i="4"/>
  <c r="D295" i="4"/>
  <c r="D303" i="4"/>
  <c r="D311" i="4"/>
  <c r="D319" i="4"/>
  <c r="D327" i="4"/>
  <c r="D335" i="4"/>
  <c r="D343" i="4"/>
  <c r="D351" i="4"/>
  <c r="D359" i="4"/>
  <c r="D367" i="4"/>
  <c r="D375" i="4"/>
  <c r="D383" i="4"/>
  <c r="D391" i="4"/>
  <c r="D399" i="4"/>
  <c r="D407" i="4"/>
  <c r="D415" i="4"/>
  <c r="D423" i="4"/>
  <c r="D431" i="4"/>
  <c r="D439" i="4"/>
  <c r="D447" i="4"/>
  <c r="D455" i="4"/>
  <c r="D463" i="4"/>
  <c r="D471" i="4"/>
  <c r="D479" i="4"/>
  <c r="D487" i="4"/>
  <c r="D495" i="4"/>
  <c r="D503" i="4"/>
  <c r="D511" i="4"/>
  <c r="D519" i="4"/>
  <c r="D527" i="4"/>
  <c r="D535" i="4"/>
  <c r="D543" i="4"/>
  <c r="D551" i="4"/>
  <c r="D3" i="2"/>
  <c r="BT3" i="2" s="1"/>
  <c r="BU3" i="2" s="1"/>
  <c r="D11" i="2"/>
  <c r="BT11" i="2" s="1"/>
  <c r="BU11" i="2" s="1"/>
  <c r="D19" i="2"/>
  <c r="BT19" i="2" s="1"/>
  <c r="BU19" i="2" s="1"/>
  <c r="D27" i="2"/>
  <c r="BT27" i="2" s="1"/>
  <c r="BU27" i="2" s="1"/>
  <c r="D35" i="2"/>
  <c r="BT35" i="2" s="1"/>
  <c r="BU35" i="2" s="1"/>
  <c r="D43" i="2"/>
  <c r="BT43" i="2" s="1"/>
  <c r="BU43" i="2" s="1"/>
  <c r="D51" i="2"/>
  <c r="BT51" i="2" s="1"/>
  <c r="BU51" i="2" s="1"/>
  <c r="D59" i="2"/>
  <c r="BT59" i="2" s="1"/>
  <c r="BU59" i="2" s="1"/>
  <c r="D67" i="2"/>
  <c r="BT67" i="2" s="1"/>
  <c r="BU67" i="2" s="1"/>
  <c r="D75" i="2"/>
  <c r="BT75" i="2" s="1"/>
  <c r="BU75" i="2" s="1"/>
  <c r="D83" i="2"/>
  <c r="BT83" i="2" s="1"/>
  <c r="BU83" i="2" s="1"/>
  <c r="D91" i="2"/>
  <c r="BT91" i="2" s="1"/>
  <c r="BU91" i="2" s="1"/>
  <c r="D99" i="2"/>
  <c r="BT99" i="2" s="1"/>
  <c r="BU99" i="2" s="1"/>
  <c r="D107" i="2"/>
  <c r="BT107" i="2" s="1"/>
  <c r="BU107" i="2" s="1"/>
  <c r="D115" i="2"/>
  <c r="BT115" i="2" s="1"/>
  <c r="BU115" i="2" s="1"/>
  <c r="D123" i="2"/>
  <c r="BT123" i="2" s="1"/>
  <c r="BU123" i="2" s="1"/>
  <c r="D131" i="2"/>
  <c r="BT131" i="2" s="1"/>
  <c r="BU131" i="2" s="1"/>
  <c r="D139" i="2"/>
  <c r="BT139" i="2" s="1"/>
  <c r="BU139" i="2" s="1"/>
  <c r="D147" i="2"/>
  <c r="BT147" i="2" s="1"/>
  <c r="BU147" i="2" s="1"/>
  <c r="D155" i="2"/>
  <c r="BT155" i="2" s="1"/>
  <c r="BU155" i="2" s="1"/>
  <c r="D163" i="2"/>
  <c r="BT163" i="2" s="1"/>
  <c r="BU163" i="2" s="1"/>
  <c r="D50" i="5"/>
  <c r="D114" i="5"/>
  <c r="D178" i="5"/>
  <c r="D242" i="5"/>
  <c r="D306" i="5"/>
  <c r="D370" i="5"/>
  <c r="D434" i="5"/>
  <c r="D498" i="5"/>
  <c r="D7" i="4"/>
  <c r="D71" i="4"/>
  <c r="D128" i="4"/>
  <c r="D136" i="4"/>
  <c r="D144" i="4"/>
  <c r="D152" i="4"/>
  <c r="D160" i="4"/>
  <c r="D168" i="4"/>
  <c r="D176" i="4"/>
  <c r="D184" i="4"/>
  <c r="D192" i="4"/>
  <c r="D200" i="4"/>
  <c r="D208" i="4"/>
  <c r="D216" i="4"/>
  <c r="D224" i="4"/>
  <c r="D232" i="4"/>
  <c r="D240" i="4"/>
  <c r="D248" i="4"/>
  <c r="D256" i="4"/>
  <c r="D264" i="4"/>
  <c r="D272" i="4"/>
  <c r="D280" i="4"/>
  <c r="D288" i="4"/>
  <c r="D296" i="4"/>
  <c r="D304" i="4"/>
  <c r="D312" i="4"/>
  <c r="D320" i="4"/>
  <c r="D328" i="4"/>
  <c r="D336" i="4"/>
  <c r="D344" i="4"/>
  <c r="D352" i="4"/>
  <c r="D360" i="4"/>
  <c r="D368" i="4"/>
  <c r="D376" i="4"/>
  <c r="D384" i="4"/>
  <c r="D392" i="4"/>
  <c r="D400" i="4"/>
  <c r="D408" i="4"/>
  <c r="D416" i="4"/>
  <c r="D424" i="4"/>
  <c r="D432" i="4"/>
  <c r="D440" i="4"/>
  <c r="D448" i="4"/>
  <c r="D456" i="4"/>
  <c r="D464" i="4"/>
  <c r="D472" i="4"/>
  <c r="D480" i="4"/>
  <c r="D488" i="4"/>
  <c r="D496" i="4"/>
  <c r="D504" i="4"/>
  <c r="D512" i="4"/>
  <c r="D520" i="4"/>
  <c r="D528" i="4"/>
  <c r="D536" i="4"/>
  <c r="D544" i="4"/>
  <c r="D552" i="4"/>
  <c r="D4" i="2"/>
  <c r="BT4" i="2" s="1"/>
  <c r="BU4" i="2" s="1"/>
  <c r="D12" i="2"/>
  <c r="BT12" i="2" s="1"/>
  <c r="BU12" i="2" s="1"/>
  <c r="D20" i="2"/>
  <c r="BT20" i="2" s="1"/>
  <c r="BU20" i="2" s="1"/>
  <c r="D28" i="2"/>
  <c r="BT28" i="2" s="1"/>
  <c r="BU28" i="2" s="1"/>
  <c r="D36" i="2"/>
  <c r="BT36" i="2" s="1"/>
  <c r="BU36" i="2" s="1"/>
  <c r="D44" i="2"/>
  <c r="BT44" i="2" s="1"/>
  <c r="BU44" i="2" s="1"/>
  <c r="D52" i="2"/>
  <c r="BT52" i="2" s="1"/>
  <c r="BU52" i="2" s="1"/>
  <c r="D60" i="2"/>
  <c r="BT60" i="2" s="1"/>
  <c r="BU60" i="2" s="1"/>
  <c r="D68" i="2"/>
  <c r="BT68" i="2" s="1"/>
  <c r="BU68" i="2" s="1"/>
  <c r="D76" i="2"/>
  <c r="BT76" i="2" s="1"/>
  <c r="BU76" i="2" s="1"/>
  <c r="D84" i="2"/>
  <c r="BT84" i="2" s="1"/>
  <c r="BU84" i="2" s="1"/>
  <c r="D92" i="2"/>
  <c r="BT92" i="2" s="1"/>
  <c r="BU92" i="2" s="1"/>
  <c r="D100" i="2"/>
  <c r="BT100" i="2" s="1"/>
  <c r="BU100" i="2" s="1"/>
  <c r="D108" i="2"/>
  <c r="BT108" i="2" s="1"/>
  <c r="BU108" i="2" s="1"/>
  <c r="D116" i="2"/>
  <c r="BT116" i="2" s="1"/>
  <c r="BU116" i="2" s="1"/>
  <c r="D124" i="2"/>
  <c r="BT124" i="2" s="1"/>
  <c r="BU124" i="2" s="1"/>
  <c r="D132" i="2"/>
  <c r="BT132" i="2" s="1"/>
  <c r="BU132" i="2" s="1"/>
  <c r="D140" i="2"/>
  <c r="BT140" i="2" s="1"/>
  <c r="BU140" i="2" s="1"/>
  <c r="D148" i="2"/>
  <c r="BT148" i="2" s="1"/>
  <c r="BU148" i="2" s="1"/>
  <c r="D156" i="2"/>
  <c r="BT156" i="2" s="1"/>
  <c r="BU156" i="2" s="1"/>
  <c r="D164" i="2"/>
  <c r="BT164" i="2" s="1"/>
  <c r="BU164" i="2" s="1"/>
  <c r="D58" i="5"/>
  <c r="D122" i="5"/>
  <c r="D186" i="5"/>
  <c r="D250" i="5"/>
  <c r="D314" i="5"/>
  <c r="D378" i="5"/>
  <c r="D442" i="5"/>
  <c r="D506" i="5"/>
  <c r="D15" i="4"/>
  <c r="D79" i="4"/>
  <c r="D129" i="4"/>
  <c r="D137" i="4"/>
  <c r="D145" i="4"/>
  <c r="D153" i="4"/>
  <c r="D161" i="4"/>
  <c r="D169" i="4"/>
  <c r="D177" i="4"/>
  <c r="D185" i="4"/>
  <c r="D193" i="4"/>
  <c r="D201" i="4"/>
  <c r="D209" i="4"/>
  <c r="D217" i="4"/>
  <c r="D225" i="4"/>
  <c r="D233" i="4"/>
  <c r="D241" i="4"/>
  <c r="D249" i="4"/>
  <c r="D257" i="4"/>
  <c r="D265" i="4"/>
  <c r="D273" i="4"/>
  <c r="D281" i="4"/>
  <c r="D289" i="4"/>
  <c r="D297" i="4"/>
  <c r="D305" i="4"/>
  <c r="D313" i="4"/>
  <c r="D321" i="4"/>
  <c r="D329" i="4"/>
  <c r="D337" i="4"/>
  <c r="D345" i="4"/>
  <c r="D353" i="4"/>
  <c r="D361" i="4"/>
  <c r="D369" i="4"/>
  <c r="D377" i="4"/>
  <c r="D385" i="4"/>
  <c r="D393" i="4"/>
  <c r="D401" i="4"/>
  <c r="D409" i="4"/>
  <c r="D417" i="4"/>
  <c r="D425" i="4"/>
  <c r="D433" i="4"/>
  <c r="D441" i="4"/>
  <c r="D449" i="4"/>
  <c r="D457" i="4"/>
  <c r="D465" i="4"/>
  <c r="D473" i="4"/>
  <c r="D481" i="4"/>
  <c r="D489" i="4"/>
  <c r="D497" i="4"/>
  <c r="D505" i="4"/>
  <c r="D513" i="4"/>
  <c r="D521" i="4"/>
  <c r="D529" i="4"/>
  <c r="D537" i="4"/>
  <c r="D545" i="4"/>
  <c r="D553" i="4"/>
  <c r="D5" i="2"/>
  <c r="BT5" i="2" s="1"/>
  <c r="BU5" i="2" s="1"/>
  <c r="D13" i="2"/>
  <c r="BT13" i="2" s="1"/>
  <c r="BU13" i="2" s="1"/>
  <c r="D21" i="2"/>
  <c r="BT21" i="2" s="1"/>
  <c r="BU21" i="2" s="1"/>
  <c r="D29" i="2"/>
  <c r="BT29" i="2" s="1"/>
  <c r="BU29" i="2" s="1"/>
  <c r="D37" i="2"/>
  <c r="BT37" i="2" s="1"/>
  <c r="BU37" i="2" s="1"/>
  <c r="D45" i="2"/>
  <c r="BT45" i="2" s="1"/>
  <c r="BU45" i="2" s="1"/>
  <c r="D53" i="2"/>
  <c r="BT53" i="2" s="1"/>
  <c r="BU53" i="2" s="1"/>
  <c r="D61" i="2"/>
  <c r="BT61" i="2" s="1"/>
  <c r="BU61" i="2" s="1"/>
  <c r="D69" i="2"/>
  <c r="BT69" i="2" s="1"/>
  <c r="BU69" i="2" s="1"/>
  <c r="D77" i="2"/>
  <c r="BT77" i="2" s="1"/>
  <c r="BU77" i="2" s="1"/>
  <c r="D85" i="2"/>
  <c r="BT85" i="2" s="1"/>
  <c r="BU85" i="2" s="1"/>
  <c r="D93" i="2"/>
  <c r="BT93" i="2" s="1"/>
  <c r="BU93" i="2" s="1"/>
  <c r="D101" i="2"/>
  <c r="BT101" i="2" s="1"/>
  <c r="BU101" i="2" s="1"/>
  <c r="D109" i="2"/>
  <c r="BT109" i="2" s="1"/>
  <c r="BU109" i="2" s="1"/>
  <c r="D117" i="2"/>
  <c r="BT117" i="2" s="1"/>
  <c r="BU117" i="2" s="1"/>
  <c r="D125" i="2"/>
  <c r="BT125" i="2" s="1"/>
  <c r="BU125" i="2" s="1"/>
  <c r="D133" i="2"/>
  <c r="BT133" i="2" s="1"/>
  <c r="BU133" i="2" s="1"/>
  <c r="D141" i="2"/>
  <c r="BT141" i="2" s="1"/>
  <c r="BU141" i="2" s="1"/>
  <c r="D149" i="2"/>
  <c r="BT149" i="2" s="1"/>
  <c r="BU149" i="2" s="1"/>
  <c r="D157" i="2"/>
  <c r="BT157" i="2" s="1"/>
  <c r="BU157" i="2" s="1"/>
  <c r="D165" i="2"/>
  <c r="BT165" i="2" s="1"/>
  <c r="BU165" i="2" s="1"/>
  <c r="D66" i="5"/>
  <c r="D23" i="4"/>
  <c r="D178" i="4"/>
  <c r="D242" i="4"/>
  <c r="D306" i="4"/>
  <c r="D370" i="4"/>
  <c r="D434" i="4"/>
  <c r="D498" i="4"/>
  <c r="D6" i="2"/>
  <c r="BT6" i="2" s="1"/>
  <c r="BU6" i="2" s="1"/>
  <c r="D70" i="2"/>
  <c r="BT70" i="2" s="1"/>
  <c r="BU70" i="2" s="1"/>
  <c r="D134" i="2"/>
  <c r="BT134" i="2" s="1"/>
  <c r="BU134" i="2" s="1"/>
  <c r="D168" i="2"/>
  <c r="BT168" i="2" s="1"/>
  <c r="BU168" i="2" s="1"/>
  <c r="D176" i="2"/>
  <c r="BT176" i="2" s="1"/>
  <c r="BU176" i="2" s="1"/>
  <c r="D184" i="2"/>
  <c r="BT184" i="2" s="1"/>
  <c r="BU184" i="2" s="1"/>
  <c r="D192" i="2"/>
  <c r="BT192" i="2" s="1"/>
  <c r="BU192" i="2" s="1"/>
  <c r="D200" i="2"/>
  <c r="BT200" i="2" s="1"/>
  <c r="BU200" i="2" s="1"/>
  <c r="D208" i="2"/>
  <c r="BT208" i="2" s="1"/>
  <c r="BU208" i="2" s="1"/>
  <c r="D216" i="2"/>
  <c r="BT216" i="2" s="1"/>
  <c r="BU216" i="2" s="1"/>
  <c r="D224" i="2"/>
  <c r="BT224" i="2" s="1"/>
  <c r="BU224" i="2" s="1"/>
  <c r="D232" i="2"/>
  <c r="BT232" i="2" s="1"/>
  <c r="BU232" i="2" s="1"/>
  <c r="D240" i="2"/>
  <c r="BT240" i="2" s="1"/>
  <c r="BU240" i="2" s="1"/>
  <c r="D248" i="2"/>
  <c r="BT248" i="2" s="1"/>
  <c r="BU248" i="2" s="1"/>
  <c r="D256" i="2"/>
  <c r="BT256" i="2" s="1"/>
  <c r="BU256" i="2" s="1"/>
  <c r="D264" i="2"/>
  <c r="BT264" i="2" s="1"/>
  <c r="BU264" i="2" s="1"/>
  <c r="D272" i="2"/>
  <c r="BT272" i="2" s="1"/>
  <c r="BU272" i="2" s="1"/>
  <c r="D280" i="2"/>
  <c r="BT280" i="2" s="1"/>
  <c r="BU280" i="2" s="1"/>
  <c r="D288" i="2"/>
  <c r="BT288" i="2" s="1"/>
  <c r="BU288" i="2" s="1"/>
  <c r="D296" i="2"/>
  <c r="BT296" i="2" s="1"/>
  <c r="BU296" i="2" s="1"/>
  <c r="D304" i="2"/>
  <c r="BT304" i="2" s="1"/>
  <c r="BU304" i="2" s="1"/>
  <c r="D312" i="2"/>
  <c r="BT312" i="2" s="1"/>
  <c r="BU312" i="2" s="1"/>
  <c r="D320" i="2"/>
  <c r="BT320" i="2" s="1"/>
  <c r="BU320" i="2" s="1"/>
  <c r="D328" i="2"/>
  <c r="BT328" i="2" s="1"/>
  <c r="BU328" i="2" s="1"/>
  <c r="D336" i="2"/>
  <c r="BT336" i="2" s="1"/>
  <c r="BU336" i="2" s="1"/>
  <c r="D344" i="2"/>
  <c r="BT344" i="2" s="1"/>
  <c r="BU344" i="2" s="1"/>
  <c r="D352" i="2"/>
  <c r="BT352" i="2" s="1"/>
  <c r="BU352" i="2" s="1"/>
  <c r="D360" i="2"/>
  <c r="BT360" i="2" s="1"/>
  <c r="BU360" i="2" s="1"/>
  <c r="D368" i="2"/>
  <c r="BT368" i="2" s="1"/>
  <c r="BU368" i="2" s="1"/>
  <c r="D376" i="2"/>
  <c r="BT376" i="2" s="1"/>
  <c r="BU376" i="2" s="1"/>
  <c r="D384" i="2"/>
  <c r="BT384" i="2" s="1"/>
  <c r="BU384" i="2" s="1"/>
  <c r="D392" i="2"/>
  <c r="BT392" i="2" s="1"/>
  <c r="BU392" i="2" s="1"/>
  <c r="D400" i="2"/>
  <c r="BT400" i="2" s="1"/>
  <c r="BU400" i="2" s="1"/>
  <c r="D408" i="2"/>
  <c r="BT408" i="2" s="1"/>
  <c r="BU408" i="2" s="1"/>
  <c r="D416" i="2"/>
  <c r="BT416" i="2" s="1"/>
  <c r="BU416" i="2" s="1"/>
  <c r="D424" i="2"/>
  <c r="BT424" i="2" s="1"/>
  <c r="BU424" i="2" s="1"/>
  <c r="D432" i="2"/>
  <c r="BT432" i="2" s="1"/>
  <c r="BU432" i="2" s="1"/>
  <c r="D440" i="2"/>
  <c r="BT440" i="2" s="1"/>
  <c r="BU440" i="2" s="1"/>
  <c r="D448" i="2"/>
  <c r="BT448" i="2" s="1"/>
  <c r="BU448" i="2" s="1"/>
  <c r="D456" i="2"/>
  <c r="BT456" i="2" s="1"/>
  <c r="BU456" i="2" s="1"/>
  <c r="D464" i="2"/>
  <c r="BT464" i="2" s="1"/>
  <c r="BU464" i="2" s="1"/>
  <c r="D472" i="2"/>
  <c r="BT472" i="2" s="1"/>
  <c r="BU472" i="2" s="1"/>
  <c r="D480" i="2"/>
  <c r="BT480" i="2" s="1"/>
  <c r="BU480" i="2" s="1"/>
  <c r="D488" i="2"/>
  <c r="BT488" i="2" s="1"/>
  <c r="BU488" i="2" s="1"/>
  <c r="D496" i="2"/>
  <c r="BT496" i="2" s="1"/>
  <c r="BU496" i="2" s="1"/>
  <c r="D504" i="2"/>
  <c r="BT504" i="2" s="1"/>
  <c r="BU504" i="2" s="1"/>
  <c r="D512" i="2"/>
  <c r="BT512" i="2" s="1"/>
  <c r="BU512" i="2" s="1"/>
  <c r="D520" i="2"/>
  <c r="BT520" i="2" s="1"/>
  <c r="BU520" i="2" s="1"/>
  <c r="D528" i="2"/>
  <c r="BT528" i="2" s="1"/>
  <c r="BU528" i="2" s="1"/>
  <c r="D536" i="2"/>
  <c r="BT536" i="2" s="1"/>
  <c r="BU536" i="2" s="1"/>
  <c r="D544" i="2"/>
  <c r="BT544" i="2" s="1"/>
  <c r="BU544" i="2" s="1"/>
  <c r="D552" i="2"/>
  <c r="BT552" i="2" s="1"/>
  <c r="BU552" i="2" s="1"/>
  <c r="D130" i="5"/>
  <c r="D87" i="4"/>
  <c r="D186" i="4"/>
  <c r="D250" i="4"/>
  <c r="D314" i="4"/>
  <c r="D378" i="4"/>
  <c r="D442" i="4"/>
  <c r="D506" i="4"/>
  <c r="D14" i="2"/>
  <c r="BT14" i="2" s="1"/>
  <c r="BU14" i="2" s="1"/>
  <c r="D78" i="2"/>
  <c r="BT78" i="2" s="1"/>
  <c r="BU78" i="2" s="1"/>
  <c r="D142" i="2"/>
  <c r="BT142" i="2" s="1"/>
  <c r="BU142" i="2" s="1"/>
  <c r="D169" i="2"/>
  <c r="BT169" i="2" s="1"/>
  <c r="BU169" i="2" s="1"/>
  <c r="D177" i="2"/>
  <c r="BT177" i="2" s="1"/>
  <c r="BU177" i="2" s="1"/>
  <c r="D185" i="2"/>
  <c r="BT185" i="2" s="1"/>
  <c r="BU185" i="2" s="1"/>
  <c r="D193" i="2"/>
  <c r="BT193" i="2" s="1"/>
  <c r="BU193" i="2" s="1"/>
  <c r="D201" i="2"/>
  <c r="BT201" i="2" s="1"/>
  <c r="BU201" i="2" s="1"/>
  <c r="D209" i="2"/>
  <c r="BT209" i="2" s="1"/>
  <c r="BU209" i="2" s="1"/>
  <c r="D217" i="2"/>
  <c r="BT217" i="2" s="1"/>
  <c r="BU217" i="2" s="1"/>
  <c r="D225" i="2"/>
  <c r="BT225" i="2" s="1"/>
  <c r="BU225" i="2" s="1"/>
  <c r="D233" i="2"/>
  <c r="BT233" i="2" s="1"/>
  <c r="BU233" i="2" s="1"/>
  <c r="D241" i="2"/>
  <c r="BT241" i="2" s="1"/>
  <c r="BU241" i="2" s="1"/>
  <c r="D249" i="2"/>
  <c r="BT249" i="2" s="1"/>
  <c r="BU249" i="2" s="1"/>
  <c r="D257" i="2"/>
  <c r="BT257" i="2" s="1"/>
  <c r="BU257" i="2" s="1"/>
  <c r="D265" i="2"/>
  <c r="BT265" i="2" s="1"/>
  <c r="BU265" i="2" s="1"/>
  <c r="D273" i="2"/>
  <c r="BT273" i="2" s="1"/>
  <c r="BU273" i="2" s="1"/>
  <c r="D281" i="2"/>
  <c r="BT281" i="2" s="1"/>
  <c r="BU281" i="2" s="1"/>
  <c r="D289" i="2"/>
  <c r="BT289" i="2" s="1"/>
  <c r="BU289" i="2" s="1"/>
  <c r="D297" i="2"/>
  <c r="BT297" i="2" s="1"/>
  <c r="BU297" i="2" s="1"/>
  <c r="D305" i="2"/>
  <c r="BT305" i="2" s="1"/>
  <c r="BU305" i="2" s="1"/>
  <c r="D313" i="2"/>
  <c r="BT313" i="2" s="1"/>
  <c r="BU313" i="2" s="1"/>
  <c r="D321" i="2"/>
  <c r="BT321" i="2" s="1"/>
  <c r="BU321" i="2" s="1"/>
  <c r="D329" i="2"/>
  <c r="BT329" i="2" s="1"/>
  <c r="BU329" i="2" s="1"/>
  <c r="D337" i="2"/>
  <c r="BT337" i="2" s="1"/>
  <c r="BU337" i="2" s="1"/>
  <c r="D345" i="2"/>
  <c r="BT345" i="2" s="1"/>
  <c r="BU345" i="2" s="1"/>
  <c r="D353" i="2"/>
  <c r="BT353" i="2" s="1"/>
  <c r="BU353" i="2" s="1"/>
  <c r="D361" i="2"/>
  <c r="BT361" i="2" s="1"/>
  <c r="BU361" i="2" s="1"/>
  <c r="D369" i="2"/>
  <c r="BT369" i="2" s="1"/>
  <c r="BU369" i="2" s="1"/>
  <c r="D377" i="2"/>
  <c r="BT377" i="2" s="1"/>
  <c r="BU377" i="2" s="1"/>
  <c r="D385" i="2"/>
  <c r="BT385" i="2" s="1"/>
  <c r="BU385" i="2" s="1"/>
  <c r="D393" i="2"/>
  <c r="BT393" i="2" s="1"/>
  <c r="BU393" i="2" s="1"/>
  <c r="D401" i="2"/>
  <c r="BT401" i="2" s="1"/>
  <c r="BU401" i="2" s="1"/>
  <c r="D409" i="2"/>
  <c r="BT409" i="2" s="1"/>
  <c r="BU409" i="2" s="1"/>
  <c r="D417" i="2"/>
  <c r="BT417" i="2" s="1"/>
  <c r="BU417" i="2" s="1"/>
  <c r="D425" i="2"/>
  <c r="BT425" i="2" s="1"/>
  <c r="BU425" i="2" s="1"/>
  <c r="D433" i="2"/>
  <c r="BT433" i="2" s="1"/>
  <c r="BU433" i="2" s="1"/>
  <c r="D441" i="2"/>
  <c r="BT441" i="2" s="1"/>
  <c r="BU441" i="2" s="1"/>
  <c r="D449" i="2"/>
  <c r="BT449" i="2" s="1"/>
  <c r="BU449" i="2" s="1"/>
  <c r="D457" i="2"/>
  <c r="BT457" i="2" s="1"/>
  <c r="BU457" i="2" s="1"/>
  <c r="D465" i="2"/>
  <c r="BT465" i="2" s="1"/>
  <c r="BU465" i="2" s="1"/>
  <c r="D473" i="2"/>
  <c r="BT473" i="2" s="1"/>
  <c r="BU473" i="2" s="1"/>
  <c r="D481" i="2"/>
  <c r="BT481" i="2" s="1"/>
  <c r="BU481" i="2" s="1"/>
  <c r="D489" i="2"/>
  <c r="BT489" i="2" s="1"/>
  <c r="BU489" i="2" s="1"/>
  <c r="D497" i="2"/>
  <c r="BT497" i="2" s="1"/>
  <c r="BU497" i="2" s="1"/>
  <c r="D505" i="2"/>
  <c r="BT505" i="2" s="1"/>
  <c r="BU505" i="2" s="1"/>
  <c r="D513" i="2"/>
  <c r="BT513" i="2" s="1"/>
  <c r="BU513" i="2" s="1"/>
  <c r="D521" i="2"/>
  <c r="BT521" i="2" s="1"/>
  <c r="BU521" i="2" s="1"/>
  <c r="D529" i="2"/>
  <c r="BT529" i="2" s="1"/>
  <c r="BU529" i="2" s="1"/>
  <c r="D537" i="2"/>
  <c r="BT537" i="2" s="1"/>
  <c r="BU537" i="2" s="1"/>
  <c r="D545" i="2"/>
  <c r="BT545" i="2" s="1"/>
  <c r="BU545" i="2" s="1"/>
  <c r="D553" i="2"/>
  <c r="BT553" i="2" s="1"/>
  <c r="BU553" i="2" s="1"/>
  <c r="D194" i="5"/>
  <c r="D130" i="4"/>
  <c r="D194" i="4"/>
  <c r="D258" i="4"/>
  <c r="D322" i="4"/>
  <c r="D386" i="4"/>
  <c r="D450" i="4"/>
  <c r="D514" i="4"/>
  <c r="D22" i="2"/>
  <c r="BT22" i="2" s="1"/>
  <c r="BU22" i="2" s="1"/>
  <c r="D86" i="2"/>
  <c r="BT86" i="2" s="1"/>
  <c r="BU86" i="2" s="1"/>
  <c r="D150" i="2"/>
  <c r="BT150" i="2" s="1"/>
  <c r="BU150" i="2" s="1"/>
  <c r="D170" i="2"/>
  <c r="BT170" i="2" s="1"/>
  <c r="BU170" i="2" s="1"/>
  <c r="D178" i="2"/>
  <c r="BT178" i="2" s="1"/>
  <c r="BU178" i="2" s="1"/>
  <c r="D186" i="2"/>
  <c r="BT186" i="2" s="1"/>
  <c r="BU186" i="2" s="1"/>
  <c r="D194" i="2"/>
  <c r="BT194" i="2" s="1"/>
  <c r="BU194" i="2" s="1"/>
  <c r="D202" i="2"/>
  <c r="BT202" i="2" s="1"/>
  <c r="BU202" i="2" s="1"/>
  <c r="D210" i="2"/>
  <c r="BT210" i="2" s="1"/>
  <c r="BU210" i="2" s="1"/>
  <c r="D218" i="2"/>
  <c r="BT218" i="2" s="1"/>
  <c r="BU218" i="2" s="1"/>
  <c r="D226" i="2"/>
  <c r="BT226" i="2" s="1"/>
  <c r="BU226" i="2" s="1"/>
  <c r="D234" i="2"/>
  <c r="BT234" i="2" s="1"/>
  <c r="BU234" i="2" s="1"/>
  <c r="D242" i="2"/>
  <c r="BT242" i="2" s="1"/>
  <c r="BU242" i="2" s="1"/>
  <c r="D250" i="2"/>
  <c r="BT250" i="2" s="1"/>
  <c r="BU250" i="2" s="1"/>
  <c r="D258" i="2"/>
  <c r="BT258" i="2" s="1"/>
  <c r="BU258" i="2" s="1"/>
  <c r="D266" i="2"/>
  <c r="BT266" i="2" s="1"/>
  <c r="BU266" i="2" s="1"/>
  <c r="D274" i="2"/>
  <c r="BT274" i="2" s="1"/>
  <c r="BU274" i="2" s="1"/>
  <c r="D282" i="2"/>
  <c r="BT282" i="2" s="1"/>
  <c r="BU282" i="2" s="1"/>
  <c r="D290" i="2"/>
  <c r="BT290" i="2" s="1"/>
  <c r="BU290" i="2" s="1"/>
  <c r="D298" i="2"/>
  <c r="BT298" i="2" s="1"/>
  <c r="BU298" i="2" s="1"/>
  <c r="D306" i="2"/>
  <c r="BT306" i="2" s="1"/>
  <c r="BU306" i="2" s="1"/>
  <c r="D314" i="2"/>
  <c r="BT314" i="2" s="1"/>
  <c r="BU314" i="2" s="1"/>
  <c r="D322" i="2"/>
  <c r="BT322" i="2" s="1"/>
  <c r="BU322" i="2" s="1"/>
  <c r="D330" i="2"/>
  <c r="BT330" i="2" s="1"/>
  <c r="BU330" i="2" s="1"/>
  <c r="D338" i="2"/>
  <c r="BT338" i="2" s="1"/>
  <c r="BU338" i="2" s="1"/>
  <c r="D346" i="2"/>
  <c r="BT346" i="2" s="1"/>
  <c r="BU346" i="2" s="1"/>
  <c r="D354" i="2"/>
  <c r="BT354" i="2" s="1"/>
  <c r="BU354" i="2" s="1"/>
  <c r="D362" i="2"/>
  <c r="BT362" i="2" s="1"/>
  <c r="BU362" i="2" s="1"/>
  <c r="D370" i="2"/>
  <c r="BT370" i="2" s="1"/>
  <c r="BU370" i="2" s="1"/>
  <c r="D378" i="2"/>
  <c r="BT378" i="2" s="1"/>
  <c r="BU378" i="2" s="1"/>
  <c r="D386" i="2"/>
  <c r="BT386" i="2" s="1"/>
  <c r="BU386" i="2" s="1"/>
  <c r="D394" i="2"/>
  <c r="BT394" i="2" s="1"/>
  <c r="BU394" i="2" s="1"/>
  <c r="D402" i="2"/>
  <c r="BT402" i="2" s="1"/>
  <c r="BU402" i="2" s="1"/>
  <c r="D410" i="2"/>
  <c r="BT410" i="2" s="1"/>
  <c r="BU410" i="2" s="1"/>
  <c r="D418" i="2"/>
  <c r="BT418" i="2" s="1"/>
  <c r="BU418" i="2" s="1"/>
  <c r="D426" i="2"/>
  <c r="BT426" i="2" s="1"/>
  <c r="BU426" i="2" s="1"/>
  <c r="D434" i="2"/>
  <c r="BT434" i="2" s="1"/>
  <c r="BU434" i="2" s="1"/>
  <c r="D442" i="2"/>
  <c r="BT442" i="2" s="1"/>
  <c r="BU442" i="2" s="1"/>
  <c r="D450" i="2"/>
  <c r="BT450" i="2" s="1"/>
  <c r="BU450" i="2" s="1"/>
  <c r="D458" i="2"/>
  <c r="BT458" i="2" s="1"/>
  <c r="BU458" i="2" s="1"/>
  <c r="D466" i="2"/>
  <c r="BT466" i="2" s="1"/>
  <c r="BU466" i="2" s="1"/>
  <c r="D474" i="2"/>
  <c r="BT474" i="2" s="1"/>
  <c r="BU474" i="2" s="1"/>
  <c r="D482" i="2"/>
  <c r="BT482" i="2" s="1"/>
  <c r="BU482" i="2" s="1"/>
  <c r="D490" i="2"/>
  <c r="BT490" i="2" s="1"/>
  <c r="BU490" i="2" s="1"/>
  <c r="D498" i="2"/>
  <c r="BT498" i="2" s="1"/>
  <c r="BU498" i="2" s="1"/>
  <c r="D506" i="2"/>
  <c r="BT506" i="2" s="1"/>
  <c r="BU506" i="2" s="1"/>
  <c r="D514" i="2"/>
  <c r="BT514" i="2" s="1"/>
  <c r="BU514" i="2" s="1"/>
  <c r="D522" i="2"/>
  <c r="BT522" i="2" s="1"/>
  <c r="BU522" i="2" s="1"/>
  <c r="D530" i="2"/>
  <c r="BT530" i="2" s="1"/>
  <c r="BU530" i="2" s="1"/>
  <c r="D538" i="2"/>
  <c r="BT538" i="2" s="1"/>
  <c r="BU538" i="2" s="1"/>
  <c r="D546" i="2"/>
  <c r="BT546" i="2" s="1"/>
  <c r="BU546" i="2" s="1"/>
  <c r="D554" i="2"/>
  <c r="BT554" i="2" s="1"/>
  <c r="BU554" i="2" s="1"/>
  <c r="D258" i="5"/>
  <c r="D138" i="4"/>
  <c r="D202" i="4"/>
  <c r="D266" i="4"/>
  <c r="D330" i="4"/>
  <c r="D394" i="4"/>
  <c r="D458" i="4"/>
  <c r="D522" i="4"/>
  <c r="D30" i="2"/>
  <c r="BT30" i="2" s="1"/>
  <c r="BU30" i="2" s="1"/>
  <c r="D94" i="2"/>
  <c r="BT94" i="2" s="1"/>
  <c r="BU94" i="2" s="1"/>
  <c r="D152" i="2"/>
  <c r="BT152" i="2" s="1"/>
  <c r="BU152" i="2" s="1"/>
  <c r="D171" i="2"/>
  <c r="BT171" i="2" s="1"/>
  <c r="BU171" i="2" s="1"/>
  <c r="D179" i="2"/>
  <c r="BT179" i="2" s="1"/>
  <c r="BU179" i="2" s="1"/>
  <c r="D187" i="2"/>
  <c r="BT187" i="2" s="1"/>
  <c r="BU187" i="2" s="1"/>
  <c r="D195" i="2"/>
  <c r="BT195" i="2" s="1"/>
  <c r="BU195" i="2" s="1"/>
  <c r="D203" i="2"/>
  <c r="BT203" i="2" s="1"/>
  <c r="BU203" i="2" s="1"/>
  <c r="D211" i="2"/>
  <c r="BT211" i="2" s="1"/>
  <c r="BU211" i="2" s="1"/>
  <c r="D219" i="2"/>
  <c r="BT219" i="2" s="1"/>
  <c r="BU219" i="2" s="1"/>
  <c r="D227" i="2"/>
  <c r="BT227" i="2" s="1"/>
  <c r="BU227" i="2" s="1"/>
  <c r="D235" i="2"/>
  <c r="BT235" i="2" s="1"/>
  <c r="BU235" i="2" s="1"/>
  <c r="D243" i="2"/>
  <c r="BT243" i="2" s="1"/>
  <c r="BU243" i="2" s="1"/>
  <c r="D251" i="2"/>
  <c r="BT251" i="2" s="1"/>
  <c r="BU251" i="2" s="1"/>
  <c r="D259" i="2"/>
  <c r="BT259" i="2" s="1"/>
  <c r="BU259" i="2" s="1"/>
  <c r="D267" i="2"/>
  <c r="BT267" i="2" s="1"/>
  <c r="BU267" i="2" s="1"/>
  <c r="D275" i="2"/>
  <c r="BT275" i="2" s="1"/>
  <c r="BU275" i="2" s="1"/>
  <c r="D283" i="2"/>
  <c r="BT283" i="2" s="1"/>
  <c r="BU283" i="2" s="1"/>
  <c r="D291" i="2"/>
  <c r="BT291" i="2" s="1"/>
  <c r="BU291" i="2" s="1"/>
  <c r="D299" i="2"/>
  <c r="BT299" i="2" s="1"/>
  <c r="BU299" i="2" s="1"/>
  <c r="D307" i="2"/>
  <c r="BT307" i="2" s="1"/>
  <c r="BU307" i="2" s="1"/>
  <c r="D315" i="2"/>
  <c r="BT315" i="2" s="1"/>
  <c r="BU315" i="2" s="1"/>
  <c r="D323" i="2"/>
  <c r="BT323" i="2" s="1"/>
  <c r="BU323" i="2" s="1"/>
  <c r="D331" i="2"/>
  <c r="BT331" i="2" s="1"/>
  <c r="BU331" i="2" s="1"/>
  <c r="D339" i="2"/>
  <c r="BT339" i="2" s="1"/>
  <c r="BU339" i="2" s="1"/>
  <c r="D347" i="2"/>
  <c r="BT347" i="2" s="1"/>
  <c r="BU347" i="2" s="1"/>
  <c r="D355" i="2"/>
  <c r="BT355" i="2" s="1"/>
  <c r="BU355" i="2" s="1"/>
  <c r="D363" i="2"/>
  <c r="BT363" i="2" s="1"/>
  <c r="BU363" i="2" s="1"/>
  <c r="D371" i="2"/>
  <c r="BT371" i="2" s="1"/>
  <c r="BU371" i="2" s="1"/>
  <c r="D379" i="2"/>
  <c r="BT379" i="2" s="1"/>
  <c r="BU379" i="2" s="1"/>
  <c r="D387" i="2"/>
  <c r="BT387" i="2" s="1"/>
  <c r="BU387" i="2" s="1"/>
  <c r="D395" i="2"/>
  <c r="BT395" i="2" s="1"/>
  <c r="BU395" i="2" s="1"/>
  <c r="D403" i="2"/>
  <c r="BT403" i="2" s="1"/>
  <c r="BU403" i="2" s="1"/>
  <c r="D411" i="2"/>
  <c r="BT411" i="2" s="1"/>
  <c r="BU411" i="2" s="1"/>
  <c r="D419" i="2"/>
  <c r="BT419" i="2" s="1"/>
  <c r="BU419" i="2" s="1"/>
  <c r="D427" i="2"/>
  <c r="BT427" i="2" s="1"/>
  <c r="BU427" i="2" s="1"/>
  <c r="D435" i="2"/>
  <c r="BT435" i="2" s="1"/>
  <c r="BU435" i="2" s="1"/>
  <c r="D443" i="2"/>
  <c r="BT443" i="2" s="1"/>
  <c r="BU443" i="2" s="1"/>
  <c r="D451" i="2"/>
  <c r="BT451" i="2" s="1"/>
  <c r="BU451" i="2" s="1"/>
  <c r="D459" i="2"/>
  <c r="BT459" i="2" s="1"/>
  <c r="BU459" i="2" s="1"/>
  <c r="D467" i="2"/>
  <c r="BT467" i="2" s="1"/>
  <c r="BU467" i="2" s="1"/>
  <c r="D475" i="2"/>
  <c r="BT475" i="2" s="1"/>
  <c r="BU475" i="2" s="1"/>
  <c r="D483" i="2"/>
  <c r="BT483" i="2" s="1"/>
  <c r="BU483" i="2" s="1"/>
  <c r="D491" i="2"/>
  <c r="BT491" i="2" s="1"/>
  <c r="BU491" i="2" s="1"/>
  <c r="D499" i="2"/>
  <c r="BT499" i="2" s="1"/>
  <c r="BU499" i="2" s="1"/>
  <c r="D507" i="2"/>
  <c r="BT507" i="2" s="1"/>
  <c r="BU507" i="2" s="1"/>
  <c r="D515" i="2"/>
  <c r="BT515" i="2" s="1"/>
  <c r="BU515" i="2" s="1"/>
  <c r="D523" i="2"/>
  <c r="BT523" i="2" s="1"/>
  <c r="BU523" i="2" s="1"/>
  <c r="D531" i="2"/>
  <c r="BT531" i="2" s="1"/>
  <c r="BU531" i="2" s="1"/>
  <c r="D539" i="2"/>
  <c r="BT539" i="2" s="1"/>
  <c r="BU539" i="2" s="1"/>
  <c r="D547" i="2"/>
  <c r="BT547" i="2" s="1"/>
  <c r="BU547" i="2" s="1"/>
  <c r="D555" i="2"/>
  <c r="BT555" i="2" s="1"/>
  <c r="BU555" i="2" s="1"/>
  <c r="D322" i="5"/>
  <c r="D146" i="4"/>
  <c r="D210" i="4"/>
  <c r="D274" i="4"/>
  <c r="D338" i="4"/>
  <c r="D402" i="4"/>
  <c r="D466" i="4"/>
  <c r="D530" i="4"/>
  <c r="D38" i="2"/>
  <c r="BT38" i="2" s="1"/>
  <c r="BU38" i="2" s="1"/>
  <c r="D102" i="2"/>
  <c r="BT102" i="2" s="1"/>
  <c r="BU102" i="2" s="1"/>
  <c r="D158" i="2"/>
  <c r="BT158" i="2" s="1"/>
  <c r="BU158" i="2" s="1"/>
  <c r="D172" i="2"/>
  <c r="BT172" i="2" s="1"/>
  <c r="BU172" i="2" s="1"/>
  <c r="D180" i="2"/>
  <c r="BT180" i="2" s="1"/>
  <c r="BU180" i="2" s="1"/>
  <c r="D188" i="2"/>
  <c r="BT188" i="2" s="1"/>
  <c r="BU188" i="2" s="1"/>
  <c r="D196" i="2"/>
  <c r="BT196" i="2" s="1"/>
  <c r="BU196" i="2" s="1"/>
  <c r="D204" i="2"/>
  <c r="BT204" i="2" s="1"/>
  <c r="BU204" i="2" s="1"/>
  <c r="D212" i="2"/>
  <c r="BT212" i="2" s="1"/>
  <c r="BU212" i="2" s="1"/>
  <c r="D220" i="2"/>
  <c r="BT220" i="2" s="1"/>
  <c r="BU220" i="2" s="1"/>
  <c r="D228" i="2"/>
  <c r="BT228" i="2" s="1"/>
  <c r="BU228" i="2" s="1"/>
  <c r="D236" i="2"/>
  <c r="BT236" i="2" s="1"/>
  <c r="BU236" i="2" s="1"/>
  <c r="D244" i="2"/>
  <c r="BT244" i="2" s="1"/>
  <c r="BU244" i="2" s="1"/>
  <c r="D252" i="2"/>
  <c r="BT252" i="2" s="1"/>
  <c r="BU252" i="2" s="1"/>
  <c r="D260" i="2"/>
  <c r="BT260" i="2" s="1"/>
  <c r="BU260" i="2" s="1"/>
  <c r="D268" i="2"/>
  <c r="BT268" i="2" s="1"/>
  <c r="BU268" i="2" s="1"/>
  <c r="D276" i="2"/>
  <c r="BT276" i="2" s="1"/>
  <c r="BU276" i="2" s="1"/>
  <c r="D284" i="2"/>
  <c r="BT284" i="2" s="1"/>
  <c r="BU284" i="2" s="1"/>
  <c r="D292" i="2"/>
  <c r="BT292" i="2" s="1"/>
  <c r="BU292" i="2" s="1"/>
  <c r="D300" i="2"/>
  <c r="BT300" i="2" s="1"/>
  <c r="BU300" i="2" s="1"/>
  <c r="D308" i="2"/>
  <c r="BT308" i="2" s="1"/>
  <c r="BU308" i="2" s="1"/>
  <c r="D316" i="2"/>
  <c r="BT316" i="2" s="1"/>
  <c r="BU316" i="2" s="1"/>
  <c r="D324" i="2"/>
  <c r="BT324" i="2" s="1"/>
  <c r="BU324" i="2" s="1"/>
  <c r="D332" i="2"/>
  <c r="BT332" i="2" s="1"/>
  <c r="BU332" i="2" s="1"/>
  <c r="D340" i="2"/>
  <c r="BT340" i="2" s="1"/>
  <c r="BU340" i="2" s="1"/>
  <c r="D348" i="2"/>
  <c r="BT348" i="2" s="1"/>
  <c r="BU348" i="2" s="1"/>
  <c r="D356" i="2"/>
  <c r="BT356" i="2" s="1"/>
  <c r="BU356" i="2" s="1"/>
  <c r="D364" i="2"/>
  <c r="BT364" i="2" s="1"/>
  <c r="BU364" i="2" s="1"/>
  <c r="D372" i="2"/>
  <c r="BT372" i="2" s="1"/>
  <c r="BU372" i="2" s="1"/>
  <c r="D380" i="2"/>
  <c r="BT380" i="2" s="1"/>
  <c r="BU380" i="2" s="1"/>
  <c r="D388" i="2"/>
  <c r="BT388" i="2" s="1"/>
  <c r="BU388" i="2" s="1"/>
  <c r="D396" i="2"/>
  <c r="BT396" i="2" s="1"/>
  <c r="BU396" i="2" s="1"/>
  <c r="D404" i="2"/>
  <c r="BT404" i="2" s="1"/>
  <c r="BU404" i="2" s="1"/>
  <c r="D412" i="2"/>
  <c r="BT412" i="2" s="1"/>
  <c r="BU412" i="2" s="1"/>
  <c r="D420" i="2"/>
  <c r="BT420" i="2" s="1"/>
  <c r="BU420" i="2" s="1"/>
  <c r="D428" i="2"/>
  <c r="BT428" i="2" s="1"/>
  <c r="BU428" i="2" s="1"/>
  <c r="D436" i="2"/>
  <c r="BT436" i="2" s="1"/>
  <c r="BU436" i="2" s="1"/>
  <c r="D444" i="2"/>
  <c r="BT444" i="2" s="1"/>
  <c r="BU444" i="2" s="1"/>
  <c r="D452" i="2"/>
  <c r="BT452" i="2" s="1"/>
  <c r="BU452" i="2" s="1"/>
  <c r="D460" i="2"/>
  <c r="BT460" i="2" s="1"/>
  <c r="BU460" i="2" s="1"/>
  <c r="D468" i="2"/>
  <c r="BT468" i="2" s="1"/>
  <c r="BU468" i="2" s="1"/>
  <c r="D476" i="2"/>
  <c r="BT476" i="2" s="1"/>
  <c r="BU476" i="2" s="1"/>
  <c r="D484" i="2"/>
  <c r="BT484" i="2" s="1"/>
  <c r="BU484" i="2" s="1"/>
  <c r="D492" i="2"/>
  <c r="BT492" i="2" s="1"/>
  <c r="BU492" i="2" s="1"/>
  <c r="D500" i="2"/>
  <c r="BT500" i="2" s="1"/>
  <c r="BU500" i="2" s="1"/>
  <c r="D508" i="2"/>
  <c r="BT508" i="2" s="1"/>
  <c r="BU508" i="2" s="1"/>
  <c r="D516" i="2"/>
  <c r="BT516" i="2" s="1"/>
  <c r="BU516" i="2" s="1"/>
  <c r="D524" i="2"/>
  <c r="BT524" i="2" s="1"/>
  <c r="BU524" i="2" s="1"/>
  <c r="D532" i="2"/>
  <c r="BT532" i="2" s="1"/>
  <c r="BU532" i="2" s="1"/>
  <c r="D540" i="2"/>
  <c r="BT540" i="2" s="1"/>
  <c r="BU540" i="2" s="1"/>
  <c r="D548" i="2"/>
  <c r="BT548" i="2" s="1"/>
  <c r="BU548" i="2" s="1"/>
  <c r="D556" i="2"/>
  <c r="BT556" i="2" s="1"/>
  <c r="BU556" i="2" s="1"/>
  <c r="D386" i="5"/>
  <c r="D154" i="4"/>
  <c r="D218" i="4"/>
  <c r="D282" i="4"/>
  <c r="D346" i="4"/>
  <c r="D410" i="4"/>
  <c r="D474" i="4"/>
  <c r="D538" i="4"/>
  <c r="D46" i="2"/>
  <c r="BT46" i="2" s="1"/>
  <c r="BU46" i="2" s="1"/>
  <c r="D110" i="2"/>
  <c r="BT110" i="2" s="1"/>
  <c r="BU110" i="2" s="1"/>
  <c r="D160" i="2"/>
  <c r="BT160" i="2" s="1"/>
  <c r="BU160" i="2" s="1"/>
  <c r="D173" i="2"/>
  <c r="BT173" i="2" s="1"/>
  <c r="BU173" i="2" s="1"/>
  <c r="D181" i="2"/>
  <c r="BT181" i="2" s="1"/>
  <c r="BU181" i="2" s="1"/>
  <c r="D189" i="2"/>
  <c r="BT189" i="2" s="1"/>
  <c r="BU189" i="2" s="1"/>
  <c r="D197" i="2"/>
  <c r="BT197" i="2" s="1"/>
  <c r="BU197" i="2" s="1"/>
  <c r="D205" i="2"/>
  <c r="BT205" i="2" s="1"/>
  <c r="BU205" i="2" s="1"/>
  <c r="D213" i="2"/>
  <c r="BT213" i="2" s="1"/>
  <c r="BU213" i="2" s="1"/>
  <c r="D221" i="2"/>
  <c r="BT221" i="2" s="1"/>
  <c r="BU221" i="2" s="1"/>
  <c r="D229" i="2"/>
  <c r="BT229" i="2" s="1"/>
  <c r="BU229" i="2" s="1"/>
  <c r="D237" i="2"/>
  <c r="BT237" i="2" s="1"/>
  <c r="BU237" i="2" s="1"/>
  <c r="D245" i="2"/>
  <c r="BT245" i="2" s="1"/>
  <c r="BU245" i="2" s="1"/>
  <c r="D253" i="2"/>
  <c r="BT253" i="2" s="1"/>
  <c r="BU253" i="2" s="1"/>
  <c r="D261" i="2"/>
  <c r="BT261" i="2" s="1"/>
  <c r="BU261" i="2" s="1"/>
  <c r="D269" i="2"/>
  <c r="BT269" i="2" s="1"/>
  <c r="BU269" i="2" s="1"/>
  <c r="D277" i="2"/>
  <c r="BT277" i="2" s="1"/>
  <c r="BU277" i="2" s="1"/>
  <c r="D285" i="2"/>
  <c r="BT285" i="2" s="1"/>
  <c r="BU285" i="2" s="1"/>
  <c r="D293" i="2"/>
  <c r="BT293" i="2" s="1"/>
  <c r="BU293" i="2" s="1"/>
  <c r="D301" i="2"/>
  <c r="BT301" i="2" s="1"/>
  <c r="BU301" i="2" s="1"/>
  <c r="D309" i="2"/>
  <c r="BT309" i="2" s="1"/>
  <c r="BU309" i="2" s="1"/>
  <c r="D317" i="2"/>
  <c r="BT317" i="2" s="1"/>
  <c r="BU317" i="2" s="1"/>
  <c r="D325" i="2"/>
  <c r="BT325" i="2" s="1"/>
  <c r="BU325" i="2" s="1"/>
  <c r="D333" i="2"/>
  <c r="BT333" i="2" s="1"/>
  <c r="BU333" i="2" s="1"/>
  <c r="D341" i="2"/>
  <c r="BT341" i="2" s="1"/>
  <c r="BU341" i="2" s="1"/>
  <c r="D349" i="2"/>
  <c r="BT349" i="2" s="1"/>
  <c r="BU349" i="2" s="1"/>
  <c r="D357" i="2"/>
  <c r="BT357" i="2" s="1"/>
  <c r="BU357" i="2" s="1"/>
  <c r="D365" i="2"/>
  <c r="BT365" i="2" s="1"/>
  <c r="BU365" i="2" s="1"/>
  <c r="D373" i="2"/>
  <c r="BT373" i="2" s="1"/>
  <c r="BU373" i="2" s="1"/>
  <c r="D381" i="2"/>
  <c r="BT381" i="2" s="1"/>
  <c r="BU381" i="2" s="1"/>
  <c r="D389" i="2"/>
  <c r="BT389" i="2" s="1"/>
  <c r="BU389" i="2" s="1"/>
  <c r="D397" i="2"/>
  <c r="BT397" i="2" s="1"/>
  <c r="BU397" i="2" s="1"/>
  <c r="D405" i="2"/>
  <c r="BT405" i="2" s="1"/>
  <c r="BU405" i="2" s="1"/>
  <c r="D413" i="2"/>
  <c r="BT413" i="2" s="1"/>
  <c r="BU413" i="2" s="1"/>
  <c r="D421" i="2"/>
  <c r="BT421" i="2" s="1"/>
  <c r="BU421" i="2" s="1"/>
  <c r="D429" i="2"/>
  <c r="BT429" i="2" s="1"/>
  <c r="BU429" i="2" s="1"/>
  <c r="D437" i="2"/>
  <c r="BT437" i="2" s="1"/>
  <c r="BU437" i="2" s="1"/>
  <c r="D445" i="2"/>
  <c r="BT445" i="2" s="1"/>
  <c r="BU445" i="2" s="1"/>
  <c r="D453" i="2"/>
  <c r="BT453" i="2" s="1"/>
  <c r="BU453" i="2" s="1"/>
  <c r="D461" i="2"/>
  <c r="BT461" i="2" s="1"/>
  <c r="BU461" i="2" s="1"/>
  <c r="D469" i="2"/>
  <c r="BT469" i="2" s="1"/>
  <c r="BU469" i="2" s="1"/>
  <c r="D477" i="2"/>
  <c r="BT477" i="2" s="1"/>
  <c r="BU477" i="2" s="1"/>
  <c r="D485" i="2"/>
  <c r="BT485" i="2" s="1"/>
  <c r="BU485" i="2" s="1"/>
  <c r="D493" i="2"/>
  <c r="BT493" i="2" s="1"/>
  <c r="BU493" i="2" s="1"/>
  <c r="D501" i="2"/>
  <c r="BT501" i="2" s="1"/>
  <c r="BU501" i="2" s="1"/>
  <c r="D509" i="2"/>
  <c r="BT509" i="2" s="1"/>
  <c r="BU509" i="2" s="1"/>
  <c r="D517" i="2"/>
  <c r="BT517" i="2" s="1"/>
  <c r="BU517" i="2" s="1"/>
  <c r="D525" i="2"/>
  <c r="BT525" i="2" s="1"/>
  <c r="BU525" i="2" s="1"/>
  <c r="D533" i="2"/>
  <c r="BT533" i="2" s="1"/>
  <c r="BU533" i="2" s="1"/>
  <c r="D541" i="2"/>
  <c r="BT541" i="2" s="1"/>
  <c r="BU541" i="2" s="1"/>
  <c r="D549" i="2"/>
  <c r="BT549" i="2" s="1"/>
  <c r="BU549" i="2" s="1"/>
  <c r="D2" i="2"/>
  <c r="BT2" i="2" s="1"/>
  <c r="BU2" i="2" s="1"/>
  <c r="D450" i="5"/>
  <c r="D162" i="4"/>
  <c r="D226" i="4"/>
  <c r="D290" i="4"/>
  <c r="D354" i="4"/>
  <c r="D418" i="4"/>
  <c r="D482" i="4"/>
  <c r="D546" i="4"/>
  <c r="D54" i="2"/>
  <c r="BT54" i="2" s="1"/>
  <c r="BU54" i="2" s="1"/>
  <c r="D118" i="2"/>
  <c r="BT118" i="2" s="1"/>
  <c r="BU118" i="2" s="1"/>
  <c r="D166" i="2"/>
  <c r="BT166" i="2" s="1"/>
  <c r="BU166" i="2" s="1"/>
  <c r="D174" i="2"/>
  <c r="BT174" i="2" s="1"/>
  <c r="BU174" i="2" s="1"/>
  <c r="D182" i="2"/>
  <c r="BT182" i="2" s="1"/>
  <c r="BU182" i="2" s="1"/>
  <c r="D190" i="2"/>
  <c r="BT190" i="2" s="1"/>
  <c r="BU190" i="2" s="1"/>
  <c r="D198" i="2"/>
  <c r="BT198" i="2" s="1"/>
  <c r="BU198" i="2" s="1"/>
  <c r="D206" i="2"/>
  <c r="BT206" i="2" s="1"/>
  <c r="BU206" i="2" s="1"/>
  <c r="D214" i="2"/>
  <c r="BT214" i="2" s="1"/>
  <c r="BU214" i="2" s="1"/>
  <c r="D222" i="2"/>
  <c r="BT222" i="2" s="1"/>
  <c r="BU222" i="2" s="1"/>
  <c r="D230" i="2"/>
  <c r="BT230" i="2" s="1"/>
  <c r="BU230" i="2" s="1"/>
  <c r="D238" i="2"/>
  <c r="BT238" i="2" s="1"/>
  <c r="BU238" i="2" s="1"/>
  <c r="D246" i="2"/>
  <c r="BT246" i="2" s="1"/>
  <c r="BU246" i="2" s="1"/>
  <c r="D254" i="2"/>
  <c r="BT254" i="2" s="1"/>
  <c r="BU254" i="2" s="1"/>
  <c r="D262" i="2"/>
  <c r="BT262" i="2" s="1"/>
  <c r="BU262" i="2" s="1"/>
  <c r="D270" i="2"/>
  <c r="BT270" i="2" s="1"/>
  <c r="BU270" i="2" s="1"/>
  <c r="D278" i="2"/>
  <c r="BT278" i="2" s="1"/>
  <c r="BU278" i="2" s="1"/>
  <c r="D286" i="2"/>
  <c r="BT286" i="2" s="1"/>
  <c r="BU286" i="2" s="1"/>
  <c r="D294" i="2"/>
  <c r="BT294" i="2" s="1"/>
  <c r="BU294" i="2" s="1"/>
  <c r="D302" i="2"/>
  <c r="BT302" i="2" s="1"/>
  <c r="BU302" i="2" s="1"/>
  <c r="D310" i="2"/>
  <c r="BT310" i="2" s="1"/>
  <c r="BU310" i="2" s="1"/>
  <c r="D318" i="2"/>
  <c r="BT318" i="2" s="1"/>
  <c r="BU318" i="2" s="1"/>
  <c r="D326" i="2"/>
  <c r="BT326" i="2" s="1"/>
  <c r="BU326" i="2" s="1"/>
  <c r="D334" i="2"/>
  <c r="BT334" i="2" s="1"/>
  <c r="BU334" i="2" s="1"/>
  <c r="D342" i="2"/>
  <c r="BT342" i="2" s="1"/>
  <c r="BU342" i="2" s="1"/>
  <c r="D350" i="2"/>
  <c r="BT350" i="2" s="1"/>
  <c r="BU350" i="2" s="1"/>
  <c r="D358" i="2"/>
  <c r="BT358" i="2" s="1"/>
  <c r="BU358" i="2" s="1"/>
  <c r="D366" i="2"/>
  <c r="BT366" i="2" s="1"/>
  <c r="BU366" i="2" s="1"/>
  <c r="D374" i="2"/>
  <c r="BT374" i="2" s="1"/>
  <c r="BU374" i="2" s="1"/>
  <c r="D382" i="2"/>
  <c r="BT382" i="2" s="1"/>
  <c r="BU382" i="2" s="1"/>
  <c r="D390" i="2"/>
  <c r="BT390" i="2" s="1"/>
  <c r="BU390" i="2" s="1"/>
  <c r="D398" i="2"/>
  <c r="BT398" i="2" s="1"/>
  <c r="BU398" i="2" s="1"/>
  <c r="D406" i="2"/>
  <c r="BT406" i="2" s="1"/>
  <c r="BU406" i="2" s="1"/>
  <c r="D414" i="2"/>
  <c r="BT414" i="2" s="1"/>
  <c r="BU414" i="2" s="1"/>
  <c r="D422" i="2"/>
  <c r="BT422" i="2" s="1"/>
  <c r="BU422" i="2" s="1"/>
  <c r="D430" i="2"/>
  <c r="BT430" i="2" s="1"/>
  <c r="BU430" i="2" s="1"/>
  <c r="D438" i="2"/>
  <c r="BT438" i="2" s="1"/>
  <c r="BU438" i="2" s="1"/>
  <c r="D446" i="2"/>
  <c r="BT446" i="2" s="1"/>
  <c r="BU446" i="2" s="1"/>
  <c r="D454" i="2"/>
  <c r="BT454" i="2" s="1"/>
  <c r="BU454" i="2" s="1"/>
  <c r="D462" i="2"/>
  <c r="BT462" i="2" s="1"/>
  <c r="BU462" i="2" s="1"/>
  <c r="D470" i="2"/>
  <c r="BT470" i="2" s="1"/>
  <c r="BU470" i="2" s="1"/>
  <c r="D478" i="2"/>
  <c r="BT478" i="2" s="1"/>
  <c r="BU478" i="2" s="1"/>
  <c r="D486" i="2"/>
  <c r="BT486" i="2" s="1"/>
  <c r="BU486" i="2" s="1"/>
  <c r="D494" i="2"/>
  <c r="BT494" i="2" s="1"/>
  <c r="BU494" i="2" s="1"/>
  <c r="D502" i="2"/>
  <c r="BT502" i="2" s="1"/>
  <c r="BU502" i="2" s="1"/>
  <c r="D510" i="2"/>
  <c r="BT510" i="2" s="1"/>
  <c r="BU510" i="2" s="1"/>
  <c r="D518" i="2"/>
  <c r="BT518" i="2" s="1"/>
  <c r="BU518" i="2" s="1"/>
  <c r="D526" i="2"/>
  <c r="BT526" i="2" s="1"/>
  <c r="BU526" i="2" s="1"/>
  <c r="D534" i="2"/>
  <c r="BT534" i="2" s="1"/>
  <c r="BU534" i="2" s="1"/>
  <c r="D542" i="2"/>
  <c r="BT542" i="2" s="1"/>
  <c r="BU542" i="2" s="1"/>
  <c r="D550" i="2"/>
  <c r="BT550" i="2" s="1"/>
  <c r="BU550" i="2" s="1"/>
  <c r="I20" i="3"/>
  <c r="I12" i="3"/>
  <c r="I4" i="3"/>
  <c r="I223" i="3"/>
  <c r="I215" i="3"/>
  <c r="I207" i="3"/>
  <c r="I199" i="3"/>
  <c r="I191" i="3"/>
  <c r="I183" i="3"/>
  <c r="I175" i="3"/>
  <c r="I167" i="3"/>
  <c r="I159" i="3"/>
  <c r="I151" i="3"/>
  <c r="I143" i="3"/>
  <c r="I135" i="3"/>
  <c r="I127" i="3"/>
  <c r="I119" i="3"/>
  <c r="I111" i="3"/>
  <c r="I103" i="3"/>
  <c r="I95" i="3"/>
  <c r="I87" i="3"/>
  <c r="I79" i="3"/>
  <c r="I71" i="3"/>
  <c r="I63" i="3"/>
  <c r="I55" i="3"/>
  <c r="I47" i="3"/>
  <c r="I39" i="3"/>
  <c r="I225" i="3"/>
  <c r="I477" i="3"/>
  <c r="I469" i="3"/>
  <c r="I461" i="3"/>
  <c r="I453" i="3"/>
  <c r="I445" i="3"/>
  <c r="I437" i="3"/>
  <c r="I429" i="3"/>
  <c r="I421" i="3"/>
  <c r="I413" i="3"/>
  <c r="I405" i="3"/>
  <c r="I397" i="3"/>
  <c r="I389" i="3"/>
  <c r="I381" i="3"/>
  <c r="I373" i="3"/>
  <c r="I365" i="3"/>
  <c r="I357" i="3"/>
  <c r="I337" i="3"/>
  <c r="I308" i="3"/>
  <c r="I276" i="3"/>
  <c r="I244" i="3"/>
  <c r="I543" i="3"/>
  <c r="D551" i="2"/>
  <c r="BT551" i="2" s="1"/>
  <c r="BU551" i="2" s="1"/>
  <c r="D487" i="2"/>
  <c r="BT487" i="2" s="1"/>
  <c r="BU487" i="2" s="1"/>
  <c r="D423" i="2"/>
  <c r="BT423" i="2" s="1"/>
  <c r="BU423" i="2" s="1"/>
  <c r="D359" i="2"/>
  <c r="BT359" i="2" s="1"/>
  <c r="BU359" i="2" s="1"/>
  <c r="D295" i="2"/>
  <c r="BT295" i="2" s="1"/>
  <c r="BU295" i="2" s="1"/>
  <c r="D231" i="2"/>
  <c r="BT231" i="2" s="1"/>
  <c r="BU231" i="2" s="1"/>
  <c r="D167" i="2"/>
  <c r="BT167" i="2" s="1"/>
  <c r="BU167" i="2" s="1"/>
  <c r="D234" i="4"/>
  <c r="I2" i="3"/>
  <c r="I19" i="3"/>
  <c r="I11" i="3"/>
  <c r="I3" i="3"/>
  <c r="I222" i="3"/>
  <c r="I214" i="3"/>
  <c r="I206" i="3"/>
  <c r="I198" i="3"/>
  <c r="I190" i="3"/>
  <c r="I182" i="3"/>
  <c r="I174" i="3"/>
  <c r="I166" i="3"/>
  <c r="I158" i="3"/>
  <c r="I150" i="3"/>
  <c r="I142" i="3"/>
  <c r="I134" i="3"/>
  <c r="I126" i="3"/>
  <c r="I118" i="3"/>
  <c r="I110" i="3"/>
  <c r="I102" i="3"/>
  <c r="I94" i="3"/>
  <c r="I86" i="3"/>
  <c r="I78" i="3"/>
  <c r="I70" i="3"/>
  <c r="I62" i="3"/>
  <c r="I54" i="3"/>
  <c r="I46" i="3"/>
  <c r="I38" i="3"/>
  <c r="I484" i="3"/>
  <c r="I476" i="3"/>
  <c r="I468" i="3"/>
  <c r="I460" i="3"/>
  <c r="I452" i="3"/>
  <c r="I444" i="3"/>
  <c r="I436" i="3"/>
  <c r="I428" i="3"/>
  <c r="I420" i="3"/>
  <c r="I412" i="3"/>
  <c r="I404" i="3"/>
  <c r="I396" i="3"/>
  <c r="I388" i="3"/>
  <c r="I380" i="3"/>
  <c r="I372" i="3"/>
  <c r="I364" i="3"/>
  <c r="I356" i="3"/>
  <c r="I333" i="3"/>
  <c r="I301" i="3"/>
  <c r="I269" i="3"/>
  <c r="I237" i="3"/>
  <c r="I535" i="3"/>
  <c r="D543" i="2"/>
  <c r="BT543" i="2" s="1"/>
  <c r="BU543" i="2" s="1"/>
  <c r="D479" i="2"/>
  <c r="BT479" i="2" s="1"/>
  <c r="BU479" i="2" s="1"/>
  <c r="D415" i="2"/>
  <c r="BT415" i="2" s="1"/>
  <c r="BU415" i="2" s="1"/>
  <c r="D351" i="2"/>
  <c r="BT351" i="2" s="1"/>
  <c r="BU351" i="2" s="1"/>
  <c r="D287" i="2"/>
  <c r="BT287" i="2" s="1"/>
  <c r="BU287" i="2" s="1"/>
  <c r="D223" i="2"/>
  <c r="BT223" i="2" s="1"/>
  <c r="BU223" i="2" s="1"/>
  <c r="D126" i="2"/>
  <c r="BT126" i="2" s="1"/>
  <c r="BU126" i="2" s="1"/>
  <c r="D170" i="4"/>
  <c r="I26" i="3"/>
  <c r="I18" i="3"/>
  <c r="I10" i="3"/>
  <c r="I28" i="3"/>
  <c r="I221" i="3"/>
  <c r="I213" i="3"/>
  <c r="I205" i="3"/>
  <c r="I197" i="3"/>
  <c r="I189" i="3"/>
  <c r="I181" i="3"/>
  <c r="I173" i="3"/>
  <c r="I165" i="3"/>
  <c r="I157" i="3"/>
  <c r="I149" i="3"/>
  <c r="I141" i="3"/>
  <c r="I133" i="3"/>
  <c r="I125" i="3"/>
  <c r="I117" i="3"/>
  <c r="I109" i="3"/>
  <c r="I101" i="3"/>
  <c r="I93" i="3"/>
  <c r="I85" i="3"/>
  <c r="I77" i="3"/>
  <c r="I69" i="3"/>
  <c r="I61" i="3"/>
  <c r="I53" i="3"/>
  <c r="I45" i="3"/>
  <c r="I37" i="3"/>
  <c r="I483" i="3"/>
  <c r="I475" i="3"/>
  <c r="I467" i="3"/>
  <c r="I459" i="3"/>
  <c r="I451" i="3"/>
  <c r="I443" i="3"/>
  <c r="I435" i="3"/>
  <c r="I427" i="3"/>
  <c r="I419" i="3"/>
  <c r="I411" i="3"/>
  <c r="I403" i="3"/>
  <c r="I395" i="3"/>
  <c r="I387" i="3"/>
  <c r="I379" i="3"/>
  <c r="I371" i="3"/>
  <c r="I363" i="3"/>
  <c r="I353" i="3"/>
  <c r="I332" i="3"/>
  <c r="I300" i="3"/>
  <c r="I268" i="3"/>
  <c r="I236" i="3"/>
  <c r="I527" i="3"/>
  <c r="D535" i="2"/>
  <c r="BT535" i="2" s="1"/>
  <c r="BU535" i="2" s="1"/>
  <c r="D471" i="2"/>
  <c r="BT471" i="2" s="1"/>
  <c r="BU471" i="2" s="1"/>
  <c r="D407" i="2"/>
  <c r="BT407" i="2" s="1"/>
  <c r="BU407" i="2" s="1"/>
  <c r="D343" i="2"/>
  <c r="BT343" i="2" s="1"/>
  <c r="BU343" i="2" s="1"/>
  <c r="D279" i="2"/>
  <c r="BT279" i="2" s="1"/>
  <c r="BU279" i="2" s="1"/>
  <c r="D215" i="2"/>
  <c r="BT215" i="2" s="1"/>
  <c r="BU215" i="2" s="1"/>
  <c r="D62" i="2"/>
  <c r="BT62" i="2" s="1"/>
  <c r="BU62" i="2" s="1"/>
  <c r="D514" i="5"/>
  <c r="A1" i="14"/>
  <c r="B1" i="14"/>
  <c r="A2" i="14"/>
  <c r="A3" i="14"/>
  <c r="A4" i="14"/>
  <c r="A1" i="11"/>
  <c r="B1" i="11"/>
  <c r="A2" i="11"/>
  <c r="A3" i="11"/>
  <c r="A4" i="11"/>
  <c r="A4" i="13"/>
  <c r="A3" i="13"/>
  <c r="A2" i="13"/>
  <c r="B1" i="13"/>
  <c r="A1" i="13"/>
  <c r="A4" i="12"/>
  <c r="A3" i="12"/>
  <c r="A2" i="12"/>
  <c r="B1" i="12"/>
  <c r="A1" i="12"/>
  <c r="A1" i="10"/>
  <c r="B1" i="10"/>
  <c r="A2" i="10"/>
  <c r="A3" i="10"/>
  <c r="A4" i="10"/>
  <c r="F15" i="9"/>
  <c r="A15" i="9"/>
  <c r="F15" i="8"/>
  <c r="A15" i="8"/>
  <c r="BQ185" i="4" l="1"/>
  <c r="BQ224" i="4"/>
  <c r="BQ290" i="4"/>
  <c r="BQ177" i="4"/>
  <c r="BQ408" i="4"/>
  <c r="BQ255" i="4"/>
  <c r="BQ422" i="4"/>
  <c r="BQ525" i="4"/>
  <c r="BQ333" i="4"/>
  <c r="BQ548" i="4"/>
  <c r="BQ356" i="4"/>
  <c r="BQ164" i="4"/>
  <c r="BQ523" i="4"/>
  <c r="BQ459" i="4"/>
  <c r="BQ395" i="4"/>
  <c r="BQ331" i="4"/>
  <c r="BQ267" i="4"/>
  <c r="BQ203" i="4"/>
  <c r="BQ139" i="4"/>
  <c r="BQ102" i="4"/>
  <c r="BQ38" i="4"/>
  <c r="BQ77" i="4"/>
  <c r="BQ13" i="4"/>
  <c r="BQ116" i="4"/>
  <c r="BQ52" i="4"/>
  <c r="BQ91" i="4"/>
  <c r="BQ27" i="4"/>
  <c r="BQ66" i="4"/>
  <c r="BQ105" i="4"/>
  <c r="BQ41" i="4"/>
  <c r="BQ80" i="4"/>
  <c r="BQ16" i="4"/>
  <c r="BQ362" i="4"/>
  <c r="BQ377" i="4"/>
  <c r="BQ480" i="4"/>
  <c r="BQ391" i="4"/>
  <c r="BQ522" i="4"/>
  <c r="BQ536" i="4"/>
  <c r="BQ319" i="4"/>
  <c r="BQ294" i="4"/>
  <c r="BQ205" i="4"/>
  <c r="BQ420" i="4"/>
  <c r="BQ210" i="4"/>
  <c r="BQ458" i="4"/>
  <c r="BQ194" i="4"/>
  <c r="BQ442" i="4"/>
  <c r="BQ178" i="4"/>
  <c r="BQ553" i="4"/>
  <c r="BQ489" i="4"/>
  <c r="BQ425" i="4"/>
  <c r="BQ361" i="4"/>
  <c r="BQ297" i="4"/>
  <c r="BQ233" i="4"/>
  <c r="BQ169" i="4"/>
  <c r="BQ528" i="4"/>
  <c r="BQ464" i="4"/>
  <c r="BQ400" i="4"/>
  <c r="BQ336" i="4"/>
  <c r="BQ272" i="4"/>
  <c r="BQ208" i="4"/>
  <c r="BQ144" i="4"/>
  <c r="BQ503" i="4"/>
  <c r="BQ439" i="4"/>
  <c r="BQ375" i="4"/>
  <c r="BQ311" i="4"/>
  <c r="BQ247" i="4"/>
  <c r="BQ183" i="4"/>
  <c r="BQ63" i="4"/>
  <c r="BQ542" i="4"/>
  <c r="BQ478" i="4"/>
  <c r="BQ414" i="4"/>
  <c r="BQ350" i="4"/>
  <c r="BQ286" i="4"/>
  <c r="BQ222" i="4"/>
  <c r="BQ158" i="4"/>
  <c r="BQ517" i="4"/>
  <c r="BQ453" i="4"/>
  <c r="BQ389" i="4"/>
  <c r="BQ325" i="4"/>
  <c r="BQ261" i="4"/>
  <c r="BQ197" i="4"/>
  <c r="BQ133" i="4"/>
  <c r="BQ540" i="4"/>
  <c r="BQ476" i="4"/>
  <c r="BQ412" i="4"/>
  <c r="BQ348" i="4"/>
  <c r="BQ284" i="4"/>
  <c r="BQ220" i="4"/>
  <c r="BQ156" i="4"/>
  <c r="BQ515" i="4"/>
  <c r="BQ451" i="4"/>
  <c r="BQ387" i="4"/>
  <c r="BQ323" i="4"/>
  <c r="BQ259" i="4"/>
  <c r="BQ195" i="4"/>
  <c r="BQ131" i="4"/>
  <c r="BQ94" i="4"/>
  <c r="BQ30" i="4"/>
  <c r="BQ69" i="4"/>
  <c r="BQ5" i="4"/>
  <c r="BQ108" i="4"/>
  <c r="BQ44" i="4"/>
  <c r="BQ83" i="4"/>
  <c r="BQ19" i="4"/>
  <c r="BQ122" i="4"/>
  <c r="BQ58" i="4"/>
  <c r="BQ97" i="4"/>
  <c r="BQ33" i="4"/>
  <c r="BQ72" i="4"/>
  <c r="BQ8" i="4"/>
  <c r="BQ426" i="4"/>
  <c r="BQ306" i="4"/>
  <c r="BQ505" i="4"/>
  <c r="BQ441" i="4"/>
  <c r="BQ544" i="4"/>
  <c r="BQ160" i="4"/>
  <c r="BQ263" i="4"/>
  <c r="BQ258" i="4"/>
  <c r="BQ369" i="4"/>
  <c r="BQ472" i="4"/>
  <c r="BQ191" i="4"/>
  <c r="BQ461" i="4"/>
  <c r="BQ269" i="4"/>
  <c r="BQ226" i="4"/>
  <c r="BQ162" i="4"/>
  <c r="BQ146" i="4"/>
  <c r="BQ394" i="4"/>
  <c r="BQ130" i="4"/>
  <c r="BQ378" i="4"/>
  <c r="BQ23" i="4"/>
  <c r="BQ545" i="4"/>
  <c r="BQ481" i="4"/>
  <c r="BQ417" i="4"/>
  <c r="BQ353" i="4"/>
  <c r="BQ289" i="4"/>
  <c r="BQ225" i="4"/>
  <c r="BQ161" i="4"/>
  <c r="BQ520" i="4"/>
  <c r="BQ456" i="4"/>
  <c r="BQ392" i="4"/>
  <c r="BQ328" i="4"/>
  <c r="BQ264" i="4"/>
  <c r="BQ200" i="4"/>
  <c r="BQ136" i="4"/>
  <c r="BQ495" i="4"/>
  <c r="BQ431" i="4"/>
  <c r="BQ367" i="4"/>
  <c r="BQ303" i="4"/>
  <c r="BQ239" i="4"/>
  <c r="BQ175" i="4"/>
  <c r="BQ534" i="4"/>
  <c r="BQ470" i="4"/>
  <c r="BQ406" i="4"/>
  <c r="BQ342" i="4"/>
  <c r="BQ278" i="4"/>
  <c r="BQ214" i="4"/>
  <c r="BQ150" i="4"/>
  <c r="BQ509" i="4"/>
  <c r="BQ445" i="4"/>
  <c r="BQ381" i="4"/>
  <c r="BQ317" i="4"/>
  <c r="BQ253" i="4"/>
  <c r="BQ189" i="4"/>
  <c r="BQ111" i="4"/>
  <c r="BQ532" i="4"/>
  <c r="BQ468" i="4"/>
  <c r="BQ404" i="4"/>
  <c r="BQ340" i="4"/>
  <c r="BQ276" i="4"/>
  <c r="BQ212" i="4"/>
  <c r="BQ148" i="4"/>
  <c r="BQ507" i="4"/>
  <c r="BQ443" i="4"/>
  <c r="BQ379" i="4"/>
  <c r="BQ315" i="4"/>
  <c r="BQ251" i="4"/>
  <c r="BQ187" i="4"/>
  <c r="BQ95" i="4"/>
  <c r="BQ86" i="4"/>
  <c r="BQ22" i="4"/>
  <c r="BQ125" i="4"/>
  <c r="BQ61" i="4"/>
  <c r="BQ100" i="4"/>
  <c r="BQ36" i="4"/>
  <c r="BQ75" i="4"/>
  <c r="BQ11" i="4"/>
  <c r="BQ114" i="4"/>
  <c r="BQ50" i="4"/>
  <c r="BQ89" i="4"/>
  <c r="BQ25" i="4"/>
  <c r="BQ64" i="4"/>
  <c r="BQ288" i="4"/>
  <c r="BQ199" i="4"/>
  <c r="BQ242" i="4"/>
  <c r="BQ280" i="4"/>
  <c r="BQ511" i="4"/>
  <c r="BQ550" i="4"/>
  <c r="BQ166" i="4"/>
  <c r="BQ397" i="4"/>
  <c r="BQ484" i="4"/>
  <c r="BQ228" i="4"/>
  <c r="BQ474" i="4"/>
  <c r="BQ410" i="4"/>
  <c r="BQ346" i="4"/>
  <c r="BQ330" i="4"/>
  <c r="BQ314" i="4"/>
  <c r="BQ537" i="4"/>
  <c r="BQ473" i="4"/>
  <c r="BQ409" i="4"/>
  <c r="BQ345" i="4"/>
  <c r="BQ281" i="4"/>
  <c r="BQ217" i="4"/>
  <c r="BQ153" i="4"/>
  <c r="BQ512" i="4"/>
  <c r="BQ448" i="4"/>
  <c r="BQ384" i="4"/>
  <c r="BQ320" i="4"/>
  <c r="BQ256" i="4"/>
  <c r="BQ192" i="4"/>
  <c r="BQ128" i="4"/>
  <c r="BQ551" i="4"/>
  <c r="BQ487" i="4"/>
  <c r="BQ423" i="4"/>
  <c r="BQ359" i="4"/>
  <c r="BQ295" i="4"/>
  <c r="BQ231" i="4"/>
  <c r="BQ167" i="4"/>
  <c r="BQ526" i="4"/>
  <c r="BQ462" i="4"/>
  <c r="BQ398" i="4"/>
  <c r="BQ334" i="4"/>
  <c r="BQ270" i="4"/>
  <c r="BQ206" i="4"/>
  <c r="BQ142" i="4"/>
  <c r="BQ501" i="4"/>
  <c r="BQ437" i="4"/>
  <c r="BQ373" i="4"/>
  <c r="BQ309" i="4"/>
  <c r="BQ245" i="4"/>
  <c r="BQ181" i="4"/>
  <c r="BQ47" i="4"/>
  <c r="BQ524" i="4"/>
  <c r="BQ460" i="4"/>
  <c r="BQ396" i="4"/>
  <c r="BQ332" i="4"/>
  <c r="BQ268" i="4"/>
  <c r="BQ204" i="4"/>
  <c r="BQ140" i="4"/>
  <c r="BQ499" i="4"/>
  <c r="BQ435" i="4"/>
  <c r="BQ371" i="4"/>
  <c r="BQ307" i="4"/>
  <c r="BQ243" i="4"/>
  <c r="BQ179" i="4"/>
  <c r="BQ31" i="4"/>
  <c r="BQ78" i="4"/>
  <c r="BQ14" i="4"/>
  <c r="BQ117" i="4"/>
  <c r="BQ53" i="4"/>
  <c r="BQ92" i="4"/>
  <c r="BQ28" i="4"/>
  <c r="BQ67" i="4"/>
  <c r="BQ3" i="4"/>
  <c r="BQ106" i="4"/>
  <c r="BQ42" i="4"/>
  <c r="BQ81" i="4"/>
  <c r="BQ17" i="4"/>
  <c r="BQ120" i="4"/>
  <c r="BQ56" i="4"/>
  <c r="BQ322" i="4"/>
  <c r="BQ313" i="4"/>
  <c r="BQ455" i="4"/>
  <c r="BQ234" i="4"/>
  <c r="BQ506" i="4"/>
  <c r="BQ497" i="4"/>
  <c r="BQ433" i="4"/>
  <c r="BQ447" i="4"/>
  <c r="BQ358" i="4"/>
  <c r="BQ230" i="4"/>
  <c r="BQ141" i="4"/>
  <c r="BQ292" i="4"/>
  <c r="BQ546" i="4"/>
  <c r="BQ282" i="4"/>
  <c r="BQ530" i="4"/>
  <c r="BQ266" i="4"/>
  <c r="BQ514" i="4"/>
  <c r="BQ250" i="4"/>
  <c r="BQ498" i="4"/>
  <c r="BQ529" i="4"/>
  <c r="BQ465" i="4"/>
  <c r="BQ401" i="4"/>
  <c r="BQ337" i="4"/>
  <c r="BQ273" i="4"/>
  <c r="BQ209" i="4"/>
  <c r="BQ145" i="4"/>
  <c r="BQ504" i="4"/>
  <c r="BQ440" i="4"/>
  <c r="BQ376" i="4"/>
  <c r="BQ312" i="4"/>
  <c r="BQ248" i="4"/>
  <c r="BQ184" i="4"/>
  <c r="BQ71" i="4"/>
  <c r="BQ543" i="4"/>
  <c r="BQ479" i="4"/>
  <c r="BQ415" i="4"/>
  <c r="BQ351" i="4"/>
  <c r="BQ287" i="4"/>
  <c r="BQ223" i="4"/>
  <c r="BQ159" i="4"/>
  <c r="BQ518" i="4"/>
  <c r="BQ454" i="4"/>
  <c r="BQ390" i="4"/>
  <c r="BQ326" i="4"/>
  <c r="BQ262" i="4"/>
  <c r="BQ198" i="4"/>
  <c r="BQ134" i="4"/>
  <c r="BQ557" i="4"/>
  <c r="BQ493" i="4"/>
  <c r="BQ429" i="4"/>
  <c r="BQ365" i="4"/>
  <c r="BQ301" i="4"/>
  <c r="BQ237" i="4"/>
  <c r="BQ173" i="4"/>
  <c r="BQ516" i="4"/>
  <c r="BQ452" i="4"/>
  <c r="BQ388" i="4"/>
  <c r="BQ324" i="4"/>
  <c r="BQ260" i="4"/>
  <c r="BQ196" i="4"/>
  <c r="BQ132" i="4"/>
  <c r="BQ555" i="4"/>
  <c r="BQ491" i="4"/>
  <c r="BQ427" i="4"/>
  <c r="BQ363" i="4"/>
  <c r="BQ299" i="4"/>
  <c r="BQ235" i="4"/>
  <c r="BQ171" i="4"/>
  <c r="BQ70" i="4"/>
  <c r="BQ6" i="4"/>
  <c r="BQ109" i="4"/>
  <c r="BQ45" i="4"/>
  <c r="BQ84" i="4"/>
  <c r="BQ20" i="4"/>
  <c r="BQ123" i="4"/>
  <c r="BQ59" i="4"/>
  <c r="BQ98" i="4"/>
  <c r="BQ34" i="4"/>
  <c r="BQ73" i="4"/>
  <c r="BQ9" i="4"/>
  <c r="BQ112" i="4"/>
  <c r="BQ48" i="4"/>
  <c r="BQ338" i="4"/>
  <c r="BQ79" i="4"/>
  <c r="BQ416" i="4"/>
  <c r="BQ327" i="4"/>
  <c r="BQ538" i="4"/>
  <c r="BQ305" i="4"/>
  <c r="BQ241" i="4"/>
  <c r="BQ15" i="4"/>
  <c r="BQ152" i="4"/>
  <c r="BQ127" i="4"/>
  <c r="BQ486" i="4"/>
  <c r="BQ482" i="4"/>
  <c r="BQ218" i="4"/>
  <c r="BQ466" i="4"/>
  <c r="BQ202" i="4"/>
  <c r="BQ450" i="4"/>
  <c r="BQ186" i="4"/>
  <c r="BQ434" i="4"/>
  <c r="BQ521" i="4"/>
  <c r="BQ457" i="4"/>
  <c r="BQ393" i="4"/>
  <c r="BQ329" i="4"/>
  <c r="BQ265" i="4"/>
  <c r="BQ201" i="4"/>
  <c r="BQ137" i="4"/>
  <c r="BQ496" i="4"/>
  <c r="BQ432" i="4"/>
  <c r="BQ368" i="4"/>
  <c r="BQ304" i="4"/>
  <c r="BQ240" i="4"/>
  <c r="BQ176" i="4"/>
  <c r="BQ7" i="4"/>
  <c r="BQ535" i="4"/>
  <c r="BQ471" i="4"/>
  <c r="BQ407" i="4"/>
  <c r="BQ343" i="4"/>
  <c r="BQ279" i="4"/>
  <c r="BQ215" i="4"/>
  <c r="BQ151" i="4"/>
  <c r="BQ510" i="4"/>
  <c r="BQ446" i="4"/>
  <c r="BQ382" i="4"/>
  <c r="BQ318" i="4"/>
  <c r="BQ254" i="4"/>
  <c r="BQ190" i="4"/>
  <c r="BQ119" i="4"/>
  <c r="BQ549" i="4"/>
  <c r="BQ485" i="4"/>
  <c r="BQ421" i="4"/>
  <c r="BQ357" i="4"/>
  <c r="BQ293" i="4"/>
  <c r="BQ229" i="4"/>
  <c r="BQ165" i="4"/>
  <c r="BQ508" i="4"/>
  <c r="BQ444" i="4"/>
  <c r="BQ380" i="4"/>
  <c r="BQ316" i="4"/>
  <c r="BQ252" i="4"/>
  <c r="BQ188" i="4"/>
  <c r="BQ103" i="4"/>
  <c r="BQ547" i="4"/>
  <c r="BQ483" i="4"/>
  <c r="BQ419" i="4"/>
  <c r="BQ355" i="4"/>
  <c r="BQ291" i="4"/>
  <c r="BQ227" i="4"/>
  <c r="BQ163" i="4"/>
  <c r="BQ126" i="4"/>
  <c r="BQ62" i="4"/>
  <c r="BQ101" i="4"/>
  <c r="BQ37" i="4"/>
  <c r="BQ76" i="4"/>
  <c r="BQ12" i="4"/>
  <c r="BQ115" i="4"/>
  <c r="BQ51" i="4"/>
  <c r="BQ90" i="4"/>
  <c r="BQ26" i="4"/>
  <c r="BQ65" i="4"/>
  <c r="BQ104" i="4"/>
  <c r="BQ40" i="4"/>
  <c r="BQ490" i="4"/>
  <c r="BQ554" i="4"/>
  <c r="BQ354" i="4"/>
  <c r="BQ249" i="4"/>
  <c r="BQ352" i="4"/>
  <c r="BQ519" i="4"/>
  <c r="BQ135" i="4"/>
  <c r="BQ274" i="4"/>
  <c r="BQ344" i="4"/>
  <c r="BQ216" i="4"/>
  <c r="BQ383" i="4"/>
  <c r="BQ170" i="4"/>
  <c r="BQ418" i="4"/>
  <c r="BQ154" i="4"/>
  <c r="BQ402" i="4"/>
  <c r="BQ138" i="4"/>
  <c r="BQ386" i="4"/>
  <c r="BQ87" i="4"/>
  <c r="BQ370" i="4"/>
  <c r="BQ513" i="4"/>
  <c r="BQ449" i="4"/>
  <c r="BQ385" i="4"/>
  <c r="BQ321" i="4"/>
  <c r="BQ257" i="4"/>
  <c r="BQ193" i="4"/>
  <c r="BQ129" i="4"/>
  <c r="BQ552" i="4"/>
  <c r="BQ488" i="4"/>
  <c r="BQ424" i="4"/>
  <c r="BQ360" i="4"/>
  <c r="BQ296" i="4"/>
  <c r="BQ232" i="4"/>
  <c r="BQ168" i="4"/>
  <c r="BQ527" i="4"/>
  <c r="BQ463" i="4"/>
  <c r="BQ399" i="4"/>
  <c r="BQ335" i="4"/>
  <c r="BQ271" i="4"/>
  <c r="BQ207" i="4"/>
  <c r="BQ143" i="4"/>
  <c r="BQ502" i="4"/>
  <c r="BQ438" i="4"/>
  <c r="BQ374" i="4"/>
  <c r="BQ310" i="4"/>
  <c r="BQ246" i="4"/>
  <c r="BQ182" i="4"/>
  <c r="BQ55" i="4"/>
  <c r="BQ541" i="4"/>
  <c r="BQ477" i="4"/>
  <c r="BQ413" i="4"/>
  <c r="BQ349" i="4"/>
  <c r="BQ285" i="4"/>
  <c r="BQ221" i="4"/>
  <c r="BQ157" i="4"/>
  <c r="BQ500" i="4"/>
  <c r="BQ436" i="4"/>
  <c r="BQ372" i="4"/>
  <c r="BQ308" i="4"/>
  <c r="BQ244" i="4"/>
  <c r="BQ180" i="4"/>
  <c r="BQ39" i="4"/>
  <c r="BQ539" i="4"/>
  <c r="BQ475" i="4"/>
  <c r="BQ411" i="4"/>
  <c r="BQ347" i="4"/>
  <c r="BQ283" i="4"/>
  <c r="BQ219" i="4"/>
  <c r="BQ155" i="4"/>
  <c r="BQ118" i="4"/>
  <c r="BQ54" i="4"/>
  <c r="BQ93" i="4"/>
  <c r="BQ29" i="4"/>
  <c r="BQ68" i="4"/>
  <c r="BQ4" i="4"/>
  <c r="BQ107" i="4"/>
  <c r="BQ43" i="4"/>
  <c r="BQ82" i="4"/>
  <c r="BQ18" i="4"/>
  <c r="BQ121" i="4"/>
  <c r="BQ57" i="4"/>
  <c r="BQ96" i="4"/>
  <c r="BQ32" i="4"/>
  <c r="BQ2" i="4"/>
  <c r="BQ494" i="4"/>
  <c r="BQ430" i="4"/>
  <c r="BQ366" i="4"/>
  <c r="BQ302" i="4"/>
  <c r="BQ238" i="4"/>
  <c r="BQ174" i="4"/>
  <c r="BQ533" i="4"/>
  <c r="BQ469" i="4"/>
  <c r="BQ405" i="4"/>
  <c r="BQ341" i="4"/>
  <c r="BQ277" i="4"/>
  <c r="BQ213" i="4"/>
  <c r="BQ149" i="4"/>
  <c r="BQ556" i="4"/>
  <c r="BQ492" i="4"/>
  <c r="BQ428" i="4"/>
  <c r="BQ364" i="4"/>
  <c r="BQ300" i="4"/>
  <c r="BQ236" i="4"/>
  <c r="BQ172" i="4"/>
  <c r="BQ531" i="4"/>
  <c r="BQ467" i="4"/>
  <c r="BQ403" i="4"/>
  <c r="BQ339" i="4"/>
  <c r="BQ275" i="4"/>
  <c r="BQ211" i="4"/>
  <c r="BQ147" i="4"/>
  <c r="BQ110" i="4"/>
  <c r="BQ46" i="4"/>
  <c r="BQ85" i="4"/>
  <c r="BQ21" i="4"/>
  <c r="BQ124" i="4"/>
  <c r="BQ60" i="4"/>
  <c r="BQ99" i="4"/>
  <c r="BQ35" i="4"/>
  <c r="BQ74" i="4"/>
  <c r="BQ10" i="4"/>
  <c r="BQ113" i="4"/>
  <c r="BQ49" i="4"/>
  <c r="BQ88" i="4"/>
  <c r="BQ24" i="4"/>
  <c r="BQ298" i="4"/>
  <c r="BS246" i="2"/>
  <c r="BS372" i="2"/>
  <c r="BS430" i="2"/>
  <c r="BS205" i="2"/>
  <c r="BS523" i="2"/>
  <c r="BS554" i="2"/>
  <c r="BS362" i="2"/>
  <c r="BS234" i="2"/>
  <c r="BS488" i="2"/>
  <c r="BS360" i="2"/>
  <c r="BS232" i="2"/>
  <c r="BS133" i="2"/>
  <c r="BS69" i="2"/>
  <c r="BS5" i="2"/>
  <c r="BS108" i="2"/>
  <c r="BS44" i="2"/>
  <c r="BS147" i="2"/>
  <c r="BS83" i="2"/>
  <c r="BS19" i="2"/>
  <c r="BS122" i="2"/>
  <c r="BS58" i="2"/>
  <c r="BS161" i="2"/>
  <c r="BS97" i="2"/>
  <c r="BS33" i="2"/>
  <c r="BS120" i="2"/>
  <c r="BS56" i="2"/>
  <c r="BS159" i="2"/>
  <c r="BS95" i="2"/>
  <c r="BS31" i="2"/>
  <c r="BS175" i="2"/>
  <c r="BS327" i="2"/>
  <c r="BS335" i="2"/>
  <c r="BS126" i="2"/>
  <c r="BS438" i="2"/>
  <c r="BS341" i="2"/>
  <c r="BS46" i="2"/>
  <c r="BS223" i="2"/>
  <c r="BS397" i="2"/>
  <c r="BS492" i="2"/>
  <c r="BS459" i="2"/>
  <c r="BS490" i="2"/>
  <c r="BS393" i="2"/>
  <c r="BS201" i="2"/>
  <c r="BS552" i="2"/>
  <c r="BS424" i="2"/>
  <c r="BS296" i="2"/>
  <c r="BS168" i="2"/>
  <c r="BS407" i="2"/>
  <c r="BS287" i="2"/>
  <c r="BS167" i="2"/>
  <c r="BS550" i="2"/>
  <c r="BS486" i="2"/>
  <c r="BS422" i="2"/>
  <c r="BS358" i="2"/>
  <c r="BS294" i="2"/>
  <c r="BS230" i="2"/>
  <c r="BS166" i="2"/>
  <c r="BS517" i="2"/>
  <c r="BS453" i="2"/>
  <c r="BS389" i="2"/>
  <c r="BS325" i="2"/>
  <c r="BS261" i="2"/>
  <c r="BS197" i="2"/>
  <c r="BS548" i="2"/>
  <c r="BS484" i="2"/>
  <c r="BS420" i="2"/>
  <c r="BS356" i="2"/>
  <c r="BS292" i="2"/>
  <c r="BS228" i="2"/>
  <c r="BS158" i="2"/>
  <c r="BS515" i="2"/>
  <c r="BS451" i="2"/>
  <c r="BS387" i="2"/>
  <c r="BS323" i="2"/>
  <c r="BS259" i="2"/>
  <c r="BS195" i="2"/>
  <c r="BS546" i="2"/>
  <c r="BS482" i="2"/>
  <c r="BS418" i="2"/>
  <c r="BS354" i="2"/>
  <c r="BS290" i="2"/>
  <c r="BS226" i="2"/>
  <c r="BS150" i="2"/>
  <c r="BS513" i="2"/>
  <c r="BS449" i="2"/>
  <c r="BS385" i="2"/>
  <c r="BS321" i="2"/>
  <c r="BS257" i="2"/>
  <c r="BS193" i="2"/>
  <c r="BS544" i="2"/>
  <c r="BS480" i="2"/>
  <c r="BS416" i="2"/>
  <c r="BS352" i="2"/>
  <c r="BS288" i="2"/>
  <c r="BS224" i="2"/>
  <c r="BS134" i="2"/>
  <c r="BS125" i="2"/>
  <c r="BS61" i="2"/>
  <c r="BS164" i="2"/>
  <c r="BS100" i="2"/>
  <c r="BS36" i="2"/>
  <c r="BS139" i="2"/>
  <c r="BS75" i="2"/>
  <c r="BS11" i="2"/>
  <c r="BS114" i="2"/>
  <c r="BS50" i="2"/>
  <c r="BS153" i="2"/>
  <c r="BS89" i="2"/>
  <c r="BS25" i="2"/>
  <c r="BS112" i="2"/>
  <c r="BS48" i="2"/>
  <c r="BS151" i="2"/>
  <c r="BS87" i="2"/>
  <c r="BS23" i="2"/>
  <c r="BS239" i="2"/>
  <c r="BS183" i="2"/>
  <c r="BS391" i="2"/>
  <c r="BS399" i="2"/>
  <c r="BS310" i="2"/>
  <c r="BS436" i="2"/>
  <c r="BS343" i="2"/>
  <c r="BS333" i="2"/>
  <c r="BS556" i="2"/>
  <c r="BS428" i="2"/>
  <c r="BS172" i="2"/>
  <c r="BS331" i="2"/>
  <c r="BS298" i="2"/>
  <c r="BS329" i="2"/>
  <c r="BS471" i="2"/>
  <c r="BS351" i="2"/>
  <c r="BS231" i="2"/>
  <c r="BS478" i="2"/>
  <c r="BS286" i="2"/>
  <c r="BS118" i="2"/>
  <c r="BS445" i="2"/>
  <c r="BS381" i="2"/>
  <c r="BS317" i="2"/>
  <c r="BS253" i="2"/>
  <c r="BS189" i="2"/>
  <c r="BS540" i="2"/>
  <c r="BS476" i="2"/>
  <c r="BS412" i="2"/>
  <c r="BS348" i="2"/>
  <c r="BS284" i="2"/>
  <c r="BS220" i="2"/>
  <c r="BS102" i="2"/>
  <c r="BS507" i="2"/>
  <c r="BS443" i="2"/>
  <c r="BS379" i="2"/>
  <c r="BS315" i="2"/>
  <c r="BS251" i="2"/>
  <c r="BS187" i="2"/>
  <c r="BS538" i="2"/>
  <c r="BS474" i="2"/>
  <c r="BS410" i="2"/>
  <c r="BS346" i="2"/>
  <c r="BS282" i="2"/>
  <c r="BS218" i="2"/>
  <c r="BS86" i="2"/>
  <c r="BS505" i="2"/>
  <c r="BS441" i="2"/>
  <c r="BS377" i="2"/>
  <c r="BS313" i="2"/>
  <c r="BS249" i="2"/>
  <c r="BS185" i="2"/>
  <c r="BS536" i="2"/>
  <c r="BS472" i="2"/>
  <c r="BS408" i="2"/>
  <c r="BS344" i="2"/>
  <c r="BS280" i="2"/>
  <c r="BS216" i="2"/>
  <c r="BS70" i="2"/>
  <c r="BS117" i="2"/>
  <c r="BS53" i="2"/>
  <c r="BS156" i="2"/>
  <c r="BS92" i="2"/>
  <c r="BS28" i="2"/>
  <c r="BS131" i="2"/>
  <c r="BS67" i="2"/>
  <c r="BS3" i="2"/>
  <c r="BS106" i="2"/>
  <c r="BS42" i="2"/>
  <c r="BS145" i="2"/>
  <c r="BS81" i="2"/>
  <c r="BS17" i="2"/>
  <c r="BS104" i="2"/>
  <c r="BS40" i="2"/>
  <c r="BS143" i="2"/>
  <c r="BS79" i="2"/>
  <c r="BS15" i="2"/>
  <c r="BS303" i="2"/>
  <c r="BS247" i="2"/>
  <c r="BS191" i="2"/>
  <c r="BS455" i="2"/>
  <c r="BS463" i="2"/>
  <c r="BS502" i="2"/>
  <c r="BS469" i="2"/>
  <c r="BS500" i="2"/>
  <c r="BS180" i="2"/>
  <c r="BS174" i="2"/>
  <c r="BS300" i="2"/>
  <c r="BS236" i="2"/>
  <c r="BS267" i="2"/>
  <c r="BS203" i="2"/>
  <c r="BS521" i="2"/>
  <c r="BS265" i="2"/>
  <c r="BS414" i="2"/>
  <c r="BS350" i="2"/>
  <c r="BS222" i="2"/>
  <c r="BS509" i="2"/>
  <c r="BS535" i="2"/>
  <c r="BS415" i="2"/>
  <c r="BS295" i="2"/>
  <c r="BS534" i="2"/>
  <c r="BS470" i="2"/>
  <c r="BS406" i="2"/>
  <c r="BS342" i="2"/>
  <c r="BS278" i="2"/>
  <c r="BS214" i="2"/>
  <c r="BS54" i="2"/>
  <c r="BS501" i="2"/>
  <c r="BS437" i="2"/>
  <c r="BS373" i="2"/>
  <c r="BS309" i="2"/>
  <c r="BS245" i="2"/>
  <c r="BS181" i="2"/>
  <c r="BS532" i="2"/>
  <c r="BS468" i="2"/>
  <c r="BS404" i="2"/>
  <c r="BS340" i="2"/>
  <c r="BS276" i="2"/>
  <c r="BS212" i="2"/>
  <c r="BS38" i="2"/>
  <c r="BS499" i="2"/>
  <c r="BS435" i="2"/>
  <c r="BS371" i="2"/>
  <c r="BS307" i="2"/>
  <c r="BS243" i="2"/>
  <c r="BS179" i="2"/>
  <c r="BS530" i="2"/>
  <c r="BS466" i="2"/>
  <c r="BS402" i="2"/>
  <c r="BS338" i="2"/>
  <c r="BS274" i="2"/>
  <c r="BS210" i="2"/>
  <c r="BS22" i="2"/>
  <c r="BS497" i="2"/>
  <c r="BS433" i="2"/>
  <c r="BS369" i="2"/>
  <c r="BS305" i="2"/>
  <c r="BS241" i="2"/>
  <c r="BS177" i="2"/>
  <c r="BS528" i="2"/>
  <c r="BS464" i="2"/>
  <c r="BS400" i="2"/>
  <c r="BS336" i="2"/>
  <c r="BS272" i="2"/>
  <c r="BS208" i="2"/>
  <c r="BS6" i="2"/>
  <c r="BS109" i="2"/>
  <c r="BS45" i="2"/>
  <c r="BS148" i="2"/>
  <c r="BS84" i="2"/>
  <c r="BS20" i="2"/>
  <c r="BS123" i="2"/>
  <c r="BS59" i="2"/>
  <c r="BS162" i="2"/>
  <c r="BS98" i="2"/>
  <c r="BS34" i="2"/>
  <c r="BS137" i="2"/>
  <c r="BS73" i="2"/>
  <c r="BS9" i="2"/>
  <c r="BS96" i="2"/>
  <c r="BS32" i="2"/>
  <c r="BS135" i="2"/>
  <c r="BS71" i="2"/>
  <c r="BS7" i="2"/>
  <c r="BS367" i="2"/>
  <c r="BS311" i="2"/>
  <c r="BS255" i="2"/>
  <c r="BS519" i="2"/>
  <c r="BS527" i="2"/>
  <c r="BS279" i="2"/>
  <c r="BS182" i="2"/>
  <c r="BS277" i="2"/>
  <c r="BS308" i="2"/>
  <c r="BS531" i="2"/>
  <c r="BS302" i="2"/>
  <c r="BS364" i="2"/>
  <c r="BS395" i="2"/>
  <c r="BS426" i="2"/>
  <c r="BS170" i="2"/>
  <c r="BS457" i="2"/>
  <c r="BS542" i="2"/>
  <c r="BS479" i="2"/>
  <c r="BS359" i="2"/>
  <c r="BS526" i="2"/>
  <c r="BS462" i="2"/>
  <c r="BS398" i="2"/>
  <c r="BS334" i="2"/>
  <c r="BS270" i="2"/>
  <c r="BS206" i="2"/>
  <c r="BS2" i="2"/>
  <c r="BS493" i="2"/>
  <c r="BS429" i="2"/>
  <c r="BS365" i="2"/>
  <c r="BS301" i="2"/>
  <c r="BS237" i="2"/>
  <c r="BS173" i="2"/>
  <c r="BS524" i="2"/>
  <c r="BS460" i="2"/>
  <c r="BS396" i="2"/>
  <c r="BS332" i="2"/>
  <c r="BS268" i="2"/>
  <c r="BS204" i="2"/>
  <c r="BS555" i="2"/>
  <c r="BS491" i="2"/>
  <c r="BS427" i="2"/>
  <c r="BS363" i="2"/>
  <c r="BS299" i="2"/>
  <c r="BS235" i="2"/>
  <c r="BS171" i="2"/>
  <c r="BS522" i="2"/>
  <c r="BS458" i="2"/>
  <c r="BS394" i="2"/>
  <c r="BS330" i="2"/>
  <c r="BS266" i="2"/>
  <c r="BS202" i="2"/>
  <c r="BS553" i="2"/>
  <c r="BS489" i="2"/>
  <c r="BS425" i="2"/>
  <c r="BS361" i="2"/>
  <c r="BS297" i="2"/>
  <c r="BS233" i="2"/>
  <c r="BS169" i="2"/>
  <c r="BS520" i="2"/>
  <c r="BS456" i="2"/>
  <c r="BS392" i="2"/>
  <c r="BS328" i="2"/>
  <c r="BS264" i="2"/>
  <c r="BS200" i="2"/>
  <c r="BS165" i="2"/>
  <c r="BS101" i="2"/>
  <c r="BS37" i="2"/>
  <c r="BS140" i="2"/>
  <c r="BS76" i="2"/>
  <c r="BS12" i="2"/>
  <c r="BS115" i="2"/>
  <c r="BS51" i="2"/>
  <c r="BS154" i="2"/>
  <c r="BS90" i="2"/>
  <c r="BS26" i="2"/>
  <c r="BS129" i="2"/>
  <c r="BS65" i="2"/>
  <c r="BS88" i="2"/>
  <c r="BS24" i="2"/>
  <c r="BS127" i="2"/>
  <c r="BS63" i="2"/>
  <c r="BS431" i="2"/>
  <c r="BS375" i="2"/>
  <c r="BS319" i="2"/>
  <c r="BS374" i="2"/>
  <c r="BS533" i="2"/>
  <c r="BS405" i="2"/>
  <c r="BS244" i="2"/>
  <c r="BS467" i="2"/>
  <c r="BS366" i="2"/>
  <c r="BS461" i="2"/>
  <c r="BS269" i="2"/>
  <c r="BS62" i="2"/>
  <c r="BS423" i="2"/>
  <c r="BS518" i="2"/>
  <c r="BS454" i="2"/>
  <c r="BS326" i="2"/>
  <c r="BS262" i="2"/>
  <c r="BS198" i="2"/>
  <c r="BS549" i="2"/>
  <c r="BS485" i="2"/>
  <c r="BS421" i="2"/>
  <c r="BS357" i="2"/>
  <c r="BS293" i="2"/>
  <c r="BS229" i="2"/>
  <c r="BS160" i="2"/>
  <c r="BS516" i="2"/>
  <c r="BS452" i="2"/>
  <c r="BS388" i="2"/>
  <c r="BS324" i="2"/>
  <c r="BS260" i="2"/>
  <c r="BS196" i="2"/>
  <c r="BS547" i="2"/>
  <c r="BS483" i="2"/>
  <c r="BS419" i="2"/>
  <c r="BS355" i="2"/>
  <c r="BS291" i="2"/>
  <c r="BS227" i="2"/>
  <c r="BS152" i="2"/>
  <c r="BS514" i="2"/>
  <c r="BS450" i="2"/>
  <c r="BS386" i="2"/>
  <c r="BS322" i="2"/>
  <c r="BS258" i="2"/>
  <c r="BS194" i="2"/>
  <c r="BS545" i="2"/>
  <c r="BS481" i="2"/>
  <c r="BS417" i="2"/>
  <c r="BS353" i="2"/>
  <c r="BS289" i="2"/>
  <c r="BS225" i="2"/>
  <c r="BS142" i="2"/>
  <c r="BS512" i="2"/>
  <c r="BS448" i="2"/>
  <c r="BS384" i="2"/>
  <c r="BS320" i="2"/>
  <c r="BS256" i="2"/>
  <c r="BS192" i="2"/>
  <c r="BS157" i="2"/>
  <c r="BS93" i="2"/>
  <c r="BS29" i="2"/>
  <c r="BS132" i="2"/>
  <c r="BS68" i="2"/>
  <c r="BS4" i="2"/>
  <c r="BS107" i="2"/>
  <c r="BS43" i="2"/>
  <c r="BS146" i="2"/>
  <c r="BS82" i="2"/>
  <c r="BS18" i="2"/>
  <c r="BS121" i="2"/>
  <c r="BS57" i="2"/>
  <c r="BS144" i="2"/>
  <c r="BS80" i="2"/>
  <c r="BS16" i="2"/>
  <c r="BS119" i="2"/>
  <c r="BS55" i="2"/>
  <c r="BS495" i="2"/>
  <c r="BS439" i="2"/>
  <c r="BS383" i="2"/>
  <c r="BS551" i="2"/>
  <c r="BS213" i="2"/>
  <c r="BS403" i="2"/>
  <c r="BS494" i="2"/>
  <c r="BS238" i="2"/>
  <c r="BS525" i="2"/>
  <c r="BS543" i="2"/>
  <c r="BS390" i="2"/>
  <c r="BS215" i="2"/>
  <c r="BS487" i="2"/>
  <c r="BS510" i="2"/>
  <c r="BS446" i="2"/>
  <c r="BS382" i="2"/>
  <c r="BS318" i="2"/>
  <c r="BS254" i="2"/>
  <c r="BS190" i="2"/>
  <c r="BS541" i="2"/>
  <c r="BS477" i="2"/>
  <c r="BS413" i="2"/>
  <c r="BS349" i="2"/>
  <c r="BS285" i="2"/>
  <c r="BS221" i="2"/>
  <c r="BS110" i="2"/>
  <c r="BS508" i="2"/>
  <c r="BS444" i="2"/>
  <c r="BS380" i="2"/>
  <c r="BS316" i="2"/>
  <c r="BS252" i="2"/>
  <c r="BS188" i="2"/>
  <c r="BS539" i="2"/>
  <c r="BS475" i="2"/>
  <c r="BS411" i="2"/>
  <c r="BS347" i="2"/>
  <c r="BS283" i="2"/>
  <c r="BS219" i="2"/>
  <c r="BS94" i="2"/>
  <c r="BS506" i="2"/>
  <c r="BS442" i="2"/>
  <c r="BS378" i="2"/>
  <c r="BS314" i="2"/>
  <c r="BS250" i="2"/>
  <c r="BS186" i="2"/>
  <c r="BS537" i="2"/>
  <c r="BS473" i="2"/>
  <c r="BS409" i="2"/>
  <c r="BS345" i="2"/>
  <c r="BS281" i="2"/>
  <c r="BS217" i="2"/>
  <c r="BS78" i="2"/>
  <c r="BS504" i="2"/>
  <c r="BS440" i="2"/>
  <c r="BS376" i="2"/>
  <c r="BS312" i="2"/>
  <c r="BS248" i="2"/>
  <c r="BS184" i="2"/>
  <c r="BS149" i="2"/>
  <c r="BS85" i="2"/>
  <c r="BS21" i="2"/>
  <c r="BS124" i="2"/>
  <c r="BS60" i="2"/>
  <c r="BS163" i="2"/>
  <c r="BS99" i="2"/>
  <c r="BS35" i="2"/>
  <c r="BS138" i="2"/>
  <c r="BS74" i="2"/>
  <c r="BS10" i="2"/>
  <c r="BS113" i="2"/>
  <c r="BS49" i="2"/>
  <c r="BS136" i="2"/>
  <c r="BS72" i="2"/>
  <c r="BS8" i="2"/>
  <c r="BS111" i="2"/>
  <c r="BS47" i="2"/>
  <c r="BS503" i="2"/>
  <c r="BS447" i="2"/>
  <c r="BS199" i="2"/>
  <c r="BS207" i="2"/>
  <c r="BS339" i="2"/>
  <c r="BS275" i="2"/>
  <c r="BS211" i="2"/>
  <c r="BS30" i="2"/>
  <c r="BS498" i="2"/>
  <c r="BS434" i="2"/>
  <c r="BS370" i="2"/>
  <c r="BS306" i="2"/>
  <c r="BS242" i="2"/>
  <c r="BS178" i="2"/>
  <c r="BS529" i="2"/>
  <c r="BS465" i="2"/>
  <c r="BS401" i="2"/>
  <c r="BS337" i="2"/>
  <c r="BS273" i="2"/>
  <c r="BS209" i="2"/>
  <c r="BS14" i="2"/>
  <c r="BS496" i="2"/>
  <c r="BS432" i="2"/>
  <c r="BS368" i="2"/>
  <c r="BS304" i="2"/>
  <c r="BS240" i="2"/>
  <c r="BS176" i="2"/>
  <c r="BS141" i="2"/>
  <c r="BS77" i="2"/>
  <c r="BS13" i="2"/>
  <c r="BS116" i="2"/>
  <c r="BS52" i="2"/>
  <c r="BS155" i="2"/>
  <c r="BS91" i="2"/>
  <c r="BS27" i="2"/>
  <c r="BS130" i="2"/>
  <c r="BS66" i="2"/>
  <c r="BS105" i="2"/>
  <c r="BS41" i="2"/>
  <c r="BS128" i="2"/>
  <c r="BS64" i="2"/>
  <c r="BS103" i="2"/>
  <c r="BS39" i="2"/>
  <c r="BS511" i="2"/>
  <c r="BS263" i="2"/>
  <c r="BS271" i="2"/>
  <c r="B10" i="9"/>
  <c r="B9" i="9"/>
  <c r="E15" i="9"/>
  <c r="D15" i="9"/>
  <c r="C15" i="9"/>
  <c r="B15" i="9"/>
  <c r="A12" i="9"/>
  <c r="A10" i="9"/>
  <c r="A9" i="9"/>
  <c r="A8" i="9"/>
  <c r="B7" i="9"/>
  <c r="A4" i="9"/>
  <c r="A3" i="9"/>
  <c r="A2" i="9"/>
  <c r="B1" i="9"/>
  <c r="A1" i="9"/>
  <c r="B9" i="8"/>
  <c r="B7" i="8"/>
  <c r="E15" i="8"/>
  <c r="D15" i="8"/>
  <c r="C15" i="8"/>
  <c r="B15" i="8"/>
  <c r="A12" i="8"/>
  <c r="A10" i="8"/>
  <c r="A9" i="8"/>
  <c r="A8" i="8"/>
  <c r="A4" i="8"/>
  <c r="A3" i="8"/>
  <c r="A2" i="8"/>
  <c r="B1" i="8"/>
  <c r="A1" i="8"/>
  <c r="E15" i="7"/>
  <c r="D15" i="7"/>
  <c r="C15" i="7"/>
  <c r="B7" i="7"/>
  <c r="A8" i="7"/>
  <c r="A9" i="7"/>
  <c r="A10" i="7"/>
  <c r="A12" i="7"/>
  <c r="A1" i="7"/>
  <c r="B1" i="7"/>
  <c r="A2" i="7"/>
  <c r="A3" i="7"/>
  <c r="A4" i="7"/>
  <c r="B3" i="1"/>
  <c r="B2" i="1"/>
  <c r="D18" i="1"/>
  <c r="AE7" i="18" s="1"/>
  <c r="C18" i="1"/>
  <c r="V7" i="19" s="1"/>
  <c r="B18" i="1"/>
  <c r="V7" i="21" s="1"/>
  <c r="B4" i="1" l="1"/>
  <c r="B2" i="14"/>
  <c r="A7" i="20"/>
  <c r="A7" i="18"/>
  <c r="A7" i="19"/>
  <c r="A7" i="21"/>
  <c r="B3" i="14"/>
  <c r="B7" i="18"/>
  <c r="B7" i="20"/>
  <c r="B7" i="21"/>
  <c r="B7" i="19"/>
  <c r="B2" i="9"/>
  <c r="B2" i="11"/>
  <c r="B2" i="13"/>
  <c r="B2" i="12"/>
  <c r="B2" i="10"/>
  <c r="B3" i="13"/>
  <c r="B3" i="12"/>
  <c r="B3" i="11"/>
  <c r="B3" i="10"/>
  <c r="B3" i="9"/>
  <c r="B3" i="7"/>
  <c r="B2" i="8"/>
  <c r="B2" i="7"/>
  <c r="B3" i="8"/>
  <c r="D11" i="1"/>
  <c r="C48" i="1"/>
  <c r="AZ7" i="19" s="1"/>
  <c r="D48" i="1"/>
  <c r="BI7" i="18" s="1"/>
  <c r="B48" i="1"/>
  <c r="AZ7" i="21" s="1"/>
  <c r="C38" i="1"/>
  <c r="AP7" i="19" s="1"/>
  <c r="D38" i="1"/>
  <c r="AY7" i="18" s="1"/>
  <c r="CO7" i="18"/>
  <c r="AP7" i="21"/>
  <c r="C28" i="1"/>
  <c r="AF7" i="19" s="1"/>
  <c r="E28" i="1"/>
  <c r="CE7" i="18" s="1"/>
  <c r="B28" i="1"/>
  <c r="AF7" i="21" s="1"/>
  <c r="B9" i="1" l="1"/>
  <c r="B8" i="1"/>
  <c r="B8" i="7" s="1"/>
  <c r="C8" i="1"/>
  <c r="C7" i="18"/>
  <c r="D7" i="18" s="1"/>
  <c r="C7" i="20"/>
  <c r="D7" i="20" s="1"/>
  <c r="C7" i="19"/>
  <c r="D7" i="19" s="1"/>
  <c r="C7" i="21"/>
  <c r="D7" i="21" s="1"/>
  <c r="D17" i="1"/>
  <c r="E17" i="1"/>
  <c r="BT7" i="18" s="1"/>
  <c r="C17" i="1"/>
  <c r="B11" i="8" s="1"/>
  <c r="B17" i="1"/>
  <c r="B11" i="7" s="1"/>
  <c r="B4" i="9"/>
  <c r="B4" i="14"/>
  <c r="B4" i="7"/>
  <c r="B4" i="8"/>
  <c r="D8" i="1"/>
  <c r="AB7" i="18" s="1"/>
  <c r="B4" i="13"/>
  <c r="B4" i="12"/>
  <c r="B4" i="11"/>
  <c r="B4" i="10"/>
  <c r="C10" i="1"/>
  <c r="B10" i="8" s="1"/>
  <c r="B10" i="1"/>
  <c r="B10" i="7" s="1"/>
  <c r="B9" i="7"/>
  <c r="S7" i="21" l="1"/>
  <c r="E8" i="14"/>
  <c r="I7" i="20" s="1"/>
  <c r="D8" i="14"/>
  <c r="H7" i="20" s="1"/>
  <c r="AD7" i="18"/>
  <c r="B8" i="8"/>
  <c r="S7" i="19"/>
  <c r="B11" i="9"/>
  <c r="B12" i="9" s="1"/>
  <c r="U7" i="19"/>
  <c r="B12" i="8"/>
  <c r="U7" i="21"/>
  <c r="F8" i="14"/>
  <c r="J7" i="20" s="1"/>
  <c r="C8" i="14"/>
  <c r="G7" i="20" s="1"/>
  <c r="B8" i="14"/>
  <c r="F7" i="20" s="1"/>
  <c r="C11" i="1"/>
  <c r="B12" i="7"/>
  <c r="B13" i="7" s="1"/>
  <c r="B11" i="1"/>
  <c r="B8" i="9"/>
  <c r="D12" i="1"/>
  <c r="C13" i="7" l="1"/>
  <c r="F16" i="7"/>
  <c r="B13" i="8"/>
  <c r="B12" i="1"/>
  <c r="T7" i="21"/>
  <c r="C12" i="1"/>
  <c r="T7" i="19"/>
  <c r="B13" i="9"/>
  <c r="BJ7" i="21"/>
  <c r="C13" i="8" l="1"/>
  <c r="F16" i="8"/>
  <c r="C13" i="9"/>
  <c r="F16" i="9"/>
  <c r="G16" i="7"/>
  <c r="BO7" i="21"/>
  <c r="BJ7" i="19"/>
  <c r="DI7" i="18"/>
  <c r="G16" i="8" l="1"/>
  <c r="BO7" i="19"/>
  <c r="G16" i="9"/>
  <c r="DN7" i="18"/>
</calcChain>
</file>

<file path=xl/sharedStrings.xml><?xml version="1.0" encoding="utf-8"?>
<sst xmlns="http://schemas.openxmlformats.org/spreadsheetml/2006/main" count="44691" uniqueCount="5165">
  <si>
    <t>Activities</t>
  </si>
  <si>
    <t>ESSER I (CARES)</t>
  </si>
  <si>
    <t>ESSER II (CRRSA)</t>
  </si>
  <si>
    <t>ESSER III (ARP)</t>
  </si>
  <si>
    <t>f. Supplies (6400s)</t>
  </si>
  <si>
    <t>i. Other (unlikely)</t>
  </si>
  <si>
    <t>e. Other Purchased Services (6320s and all other 6300s)</t>
  </si>
  <si>
    <t>Meeting Students' Academic, Social, Emotional, and Other Needs (Excluding Mental Health)</t>
  </si>
  <si>
    <t>Mental Health Supports for Students and Staff</t>
  </si>
  <si>
    <t>July 1, 2021 - June 30, 2022</t>
  </si>
  <si>
    <t>Expenses for the period:</t>
  </si>
  <si>
    <t>ESSER I</t>
  </si>
  <si>
    <t>ESSER II</t>
  </si>
  <si>
    <t>ESSER III</t>
  </si>
  <si>
    <t>Original Allocation</t>
  </si>
  <si>
    <t>County District Code</t>
  </si>
  <si>
    <t>LEA Name</t>
  </si>
  <si>
    <t>stateCode</t>
  </si>
  <si>
    <t>pk</t>
  </si>
  <si>
    <t>sk</t>
  </si>
  <si>
    <t>recordStatus</t>
  </si>
  <si>
    <t>lastModifiedDate</t>
  </si>
  <si>
    <t>reportingYear</t>
  </si>
  <si>
    <t>leaName</t>
  </si>
  <si>
    <t>nonLeaName</t>
  </si>
  <si>
    <t>dunsNumber</t>
  </si>
  <si>
    <t>awardedAmount</t>
  </si>
  <si>
    <t>awardedAmount_FLAG</t>
  </si>
  <si>
    <t>awardedAmountToLeaFromSeaReserve</t>
  </si>
  <si>
    <t>awardedAmountToLeaFromSeaReserve_FLAG</t>
  </si>
  <si>
    <t>totalSubgrantAwarded</t>
  </si>
  <si>
    <t>totalSubgrantAwarded_FLAG</t>
  </si>
  <si>
    <t>servedPopulation</t>
  </si>
  <si>
    <t>servedPopulation_FLAG</t>
  </si>
  <si>
    <t>fundsExpendedForPublicSchools</t>
  </si>
  <si>
    <t>fundsExpendedForPublicSchools_FLAG</t>
  </si>
  <si>
    <t>fundsExpendedForNonPublicSchools</t>
  </si>
  <si>
    <t>fundsExpendedForNonPublicSchools_FLAG</t>
  </si>
  <si>
    <t>fundsExpendedTotal</t>
  </si>
  <si>
    <t>fundsExpendedTotal_FLAG</t>
  </si>
  <si>
    <t>usedFundsForEducationalTechnology</t>
  </si>
  <si>
    <t>usedFundsForEducationalTechnology_FLAG</t>
  </si>
  <si>
    <t>usedFundsToAssistDisadvantaged</t>
  </si>
  <si>
    <t>usedFundsToAssistDisadvantaged_FLAG</t>
  </si>
  <si>
    <t>usedFundsForMentalHealth</t>
  </si>
  <si>
    <t>usedFundsForMentalHealth_FLAG</t>
  </si>
  <si>
    <t>usedFundsForSanitization</t>
  </si>
  <si>
    <t>usedFundsForSanitization_FLAG</t>
  </si>
  <si>
    <t>usedFundsForSummerAndAfterSchool</t>
  </si>
  <si>
    <t>usedFundsForSummerAndAfterSchool_FLAG</t>
  </si>
  <si>
    <t>usedFundsForOther</t>
  </si>
  <si>
    <t>usedFundsForOther_FLAG</t>
  </si>
  <si>
    <t>usedFundsToProvideInternet</t>
  </si>
  <si>
    <t>usedFundsToProvideInternet_FLAG</t>
  </si>
  <si>
    <t>usedFundsForMobileHotspots</t>
  </si>
  <si>
    <t>usedFundsForMobileHotspots_FLAG</t>
  </si>
  <si>
    <t>usedFundsForInternetDevices</t>
  </si>
  <si>
    <t>usedFundsForInternetDevices_FLAG</t>
  </si>
  <si>
    <t>usedFundsForHomeInternet</t>
  </si>
  <si>
    <t>usedFundsForHomeInternet_FLAG</t>
  </si>
  <si>
    <t>usedFundsForDistrictInternet</t>
  </si>
  <si>
    <t>usedFundsForDistrictInternet_FLAG</t>
  </si>
  <si>
    <t>usedFundsForOtherInternet</t>
  </si>
  <si>
    <t>usedFundsForOtherInternet_FLAG</t>
  </si>
  <si>
    <t>usedFundsForDedicatedLearningDevices</t>
  </si>
  <si>
    <t>usedFundsForDedicatedLearningDevices_FLAG</t>
  </si>
  <si>
    <t>elementaryStudentsWithDedicatedDevice</t>
  </si>
  <si>
    <t>elementaryStudentsWithDedicatedDevice_FLAG</t>
  </si>
  <si>
    <t>elementaryStudentsEnrolled</t>
  </si>
  <si>
    <t>elementaryStudentsEnrolled_FLAG</t>
  </si>
  <si>
    <t>elementaryStudentProportionWithDevices_calc</t>
  </si>
  <si>
    <t>elementaryStudentProportionWithDevices_calc_FLAG</t>
  </si>
  <si>
    <t>secondaryStudentsWithDedicatedDevice</t>
  </si>
  <si>
    <t>secondaryStudentsWithDedicatedDevice_FLAG</t>
  </si>
  <si>
    <t>secondaryStudentsEnrolled</t>
  </si>
  <si>
    <t>secondaryStudentsEnrolled_FLAG</t>
  </si>
  <si>
    <t>secondaryStudentProportionWithDevices_calc</t>
  </si>
  <si>
    <t>secondaryStudentProportionWithDevices_calc_FLAG</t>
  </si>
  <si>
    <t>totalAmountExpendedByActivity_calc</t>
  </si>
  <si>
    <t>totalAmountExpendedByActivity_calc_FLAG</t>
  </si>
  <si>
    <t>subGrantfundsExpendedForPublicSchools</t>
  </si>
  <si>
    <t>subGrantfundsExpendedForPublicSchools_FLAG</t>
  </si>
  <si>
    <t>subGrantfundsExpendedForNonPublicSchools</t>
  </si>
  <si>
    <t>subGrantfundsExpendedForNonPublicSchools_FLAG</t>
  </si>
  <si>
    <t>subGrantusedFundsForEducationalTechnology</t>
  </si>
  <si>
    <t>subGrantusedFundsForEducationalTechnology_FLAG</t>
  </si>
  <si>
    <t>subGrantusedFundsToAssistDisadvantaged</t>
  </si>
  <si>
    <t>subGrantusedFundsToAssistDisadvantaged_FLAG</t>
  </si>
  <si>
    <t>subGrantusedFundsForMentalHealth</t>
  </si>
  <si>
    <t>subGrantusedFundsForMentalHealth_FLAG</t>
  </si>
  <si>
    <t>subGrantusedFundsForSanitization</t>
  </si>
  <si>
    <t>subGrantusedFundsForSanitization_FLAG</t>
  </si>
  <si>
    <t>subGrantusedFundsForSummerAndAfterSchool</t>
  </si>
  <si>
    <t>subGrantusedFundsForSummerAndAfterSchool_FLAG</t>
  </si>
  <si>
    <t>subGrantusedFundsForOther</t>
  </si>
  <si>
    <t>subGrantusedFundsForOther_FLAG</t>
  </si>
  <si>
    <t>subGrantusedFundsToProvideInternet</t>
  </si>
  <si>
    <t>subGrantusedFundsToProvideInternet_FLAG</t>
  </si>
  <si>
    <t>subGrantusedFundsForMobileHotspots</t>
  </si>
  <si>
    <t>subGrantusedFundsForMobileHotspots_FLAG</t>
  </si>
  <si>
    <t>subGrantusedFundsForInternetDevices</t>
  </si>
  <si>
    <t>subGrantusedFundsForInternetDevices_FLAG</t>
  </si>
  <si>
    <t>subGrantusedFundsForHomeInternet</t>
  </si>
  <si>
    <t>subGrantusedFundsForHomeInternet_FLAG</t>
  </si>
  <si>
    <t>subGrantusedFundsForDistrictInternet</t>
  </si>
  <si>
    <t>subGrantusedFundsForDistrictInternet_FLAG</t>
  </si>
  <si>
    <t>subGrantusedFundsForOtherInternet</t>
  </si>
  <si>
    <t>subGrantusedFundsForOtherInternet_FLAG</t>
  </si>
  <si>
    <t>subGrantusedFundsForDedicatedLearningDevices</t>
  </si>
  <si>
    <t>subGrantusedFundsForDedicatedLearningDevices_FLAG</t>
  </si>
  <si>
    <t>subGrantelementaryStudentsWithDedicatedDevice</t>
  </si>
  <si>
    <t>subGrantelementaryStudentsWithDedicatedDevice_FLAG</t>
  </si>
  <si>
    <t>subGrantelementaryStudentsEnrolled</t>
  </si>
  <si>
    <t>subGrantelementaryStudentsEnrolled_FLAG</t>
  </si>
  <si>
    <t>subGrantelementaryStudentProportionWithDevices_calc</t>
  </si>
  <si>
    <t>subGrantelementaryStudentProportionWithDevices_calc_FLAG</t>
  </si>
  <si>
    <t>subGrantsecondaryStudentsWithDedicatedDevice</t>
  </si>
  <si>
    <t>subGrantsecondaryStudentsWithDedicatedDevice_FLAG</t>
  </si>
  <si>
    <t>subGrantsecondaryStudentsEnrolled</t>
  </si>
  <si>
    <t>subGrantsecondaryStudentsEnrolled_FLAG</t>
  </si>
  <si>
    <t>subGrantsecondaryStudentProportionWithDevices_calc</t>
  </si>
  <si>
    <t>subGrantsecondaryStudentProportionWithDevices_calc_FLAG</t>
  </si>
  <si>
    <t>elementarySubmissionOfAssignments</t>
  </si>
  <si>
    <t>elementarySubmissionOfAssignments_FLAG</t>
  </si>
  <si>
    <t>elementaryParticipationInAssignments</t>
  </si>
  <si>
    <t>elementaryParticipationInAssignments_FLAG</t>
  </si>
  <si>
    <t>elementaryTrackingStudentLogins</t>
  </si>
  <si>
    <t>elementaryTrackingStudentLogins_FLAG</t>
  </si>
  <si>
    <t>elementaryParticipationInCoaching</t>
  </si>
  <si>
    <t>elementaryParticipationInCoaching_FLAG</t>
  </si>
  <si>
    <t>elementaryParticipationInCommunication</t>
  </si>
  <si>
    <t>elementaryParticipationInCommunication_FLAG</t>
  </si>
  <si>
    <t>elementaryParticiptionInRemoteHelp</t>
  </si>
  <si>
    <t>elementaryParticiptionInRemoteHelp_FLAG</t>
  </si>
  <si>
    <t>elementaryParticipationInOnlineClass</t>
  </si>
  <si>
    <t>elementaryParticipationInOnlineClass_FLAG</t>
  </si>
  <si>
    <t>elementaryOtherParticipation</t>
  </si>
  <si>
    <t>elementaryOtherParticipation_FLAG</t>
  </si>
  <si>
    <t>secondarySubmissionOfAssignments</t>
  </si>
  <si>
    <t>secondarySubmissionOfAssignments_FLAG</t>
  </si>
  <si>
    <t>secondaryParticipationInAssignments</t>
  </si>
  <si>
    <t>secondaryParticipationInAssignments_FLAG</t>
  </si>
  <si>
    <t>secondaryTrackingStudentLogins</t>
  </si>
  <si>
    <t>secondaryTrackingStudentLogins_FLAG</t>
  </si>
  <si>
    <t>secondaryParticipationInCoaching</t>
  </si>
  <si>
    <t>secondaryParticipationInCoaching_FLAG</t>
  </si>
  <si>
    <t>secondaryParticipationInCommunication</t>
  </si>
  <si>
    <t>secondaryParticipationInCommunication_FLAG</t>
  </si>
  <si>
    <t>secondaryParticiptionInRemoteHelp</t>
  </si>
  <si>
    <t>secondaryParticiptionInRemoteHelp_FLAG</t>
  </si>
  <si>
    <t>secondaryParticipationInOnlineClass</t>
  </si>
  <si>
    <t>secondaryParticipationInOnlineClass_FLAG</t>
  </si>
  <si>
    <t>secondaryOtherParticipation</t>
  </si>
  <si>
    <t>secondaryOtherParticipation_FLAG</t>
  </si>
  <si>
    <t>ftePositionsAsOf09302018</t>
  </si>
  <si>
    <t>ftePositionsAsOf09302018_FLAG</t>
  </si>
  <si>
    <t>ftePositionsAsOf09302019</t>
  </si>
  <si>
    <t>ftePositionsAsOf09302019_FLAG</t>
  </si>
  <si>
    <t>ftePositionsAsOf03132020</t>
  </si>
  <si>
    <t>ftePositionsAsOf03132020_FLAG</t>
  </si>
  <si>
    <t>ftePositionsAsOf09302020</t>
  </si>
  <si>
    <t>ftePositionsAsOf09302020_FLAG</t>
  </si>
  <si>
    <t>MO</t>
  </si>
  <si>
    <t>MO#ESSER#SUBGRANTEE</t>
  </si>
  <si>
    <t>2020#LEA#006451046#0</t>
  </si>
  <si>
    <t>2020</t>
  </si>
  <si>
    <t>ACADEMIE LAFAYETTE</t>
  </si>
  <si>
    <t>006451046</t>
  </si>
  <si>
    <t>Derived</t>
  </si>
  <si>
    <t>2020#LEA#078425503#0</t>
  </si>
  <si>
    <t>ACADEMY FOR INTEGRATED ARTS</t>
  </si>
  <si>
    <t>078425503</t>
  </si>
  <si>
    <t>2020#LEA#100654698#0</t>
  </si>
  <si>
    <t>ADAIR COUNTY R-I SCHOOL DISTRICT</t>
  </si>
  <si>
    <t>100654698</t>
  </si>
  <si>
    <t>2020#LEA#100653757#0</t>
  </si>
  <si>
    <t>ADAIR COUNTY R-II SCHOOL DISTRICT</t>
  </si>
  <si>
    <t>100653757</t>
  </si>
  <si>
    <t>2020#LEA#073070872#0</t>
  </si>
  <si>
    <t>ADRIAN SCHOOL R3</t>
  </si>
  <si>
    <t>073070872</t>
  </si>
  <si>
    <t>2020#LEA#100653641#0</t>
  </si>
  <si>
    <t>ADVANCE SCHOOL DISTRICT R4</t>
  </si>
  <si>
    <t>100653641</t>
  </si>
  <si>
    <t>2020#LEA#014475875#0</t>
  </si>
  <si>
    <t>AFFTON SCHOOL DISTRICT 101</t>
  </si>
  <si>
    <t>014475875</t>
  </si>
  <si>
    <t>2020#LEA#100040518#0</t>
  </si>
  <si>
    <t>ALBANY R-III SCHOOL DISTRICT</t>
  </si>
  <si>
    <t>100040518</t>
  </si>
  <si>
    <t>2020#LEA#830803883#0</t>
  </si>
  <si>
    <t>ALLEN VILLAGE SCHOOL</t>
  </si>
  <si>
    <t>830803883</t>
  </si>
  <si>
    <t>2020#LEA#189349152#0</t>
  </si>
  <si>
    <t>ALTENBURG 48</t>
  </si>
  <si>
    <t>189349152</t>
  </si>
  <si>
    <t>2020#LEA#100653666#0</t>
  </si>
  <si>
    <t>ALTON R-IV PUBLIC SCHOOL DISTRICT</t>
  </si>
  <si>
    <t>100653666</t>
  </si>
  <si>
    <t>2020#LEA#100040534#0</t>
  </si>
  <si>
    <t>APPLETON CITY PUBLIC SCHOOL</t>
  </si>
  <si>
    <t>100040534</t>
  </si>
  <si>
    <t>2020#LEA#025108499#0</t>
  </si>
  <si>
    <t>ARCADIA VALLEY SCH DIST</t>
  </si>
  <si>
    <t>025108499</t>
  </si>
  <si>
    <t>2020#LEA#044825834#0</t>
  </si>
  <si>
    <t>ARCHIE R-V SCHOOL DISTRICT</t>
  </si>
  <si>
    <t>044825834</t>
  </si>
  <si>
    <t>2020#LEA#100040542#0</t>
  </si>
  <si>
    <t>ASH GROVE SCHOOL DISTRICT R4</t>
  </si>
  <si>
    <t>100040542</t>
  </si>
  <si>
    <t>2020#LEA#100653674#0</t>
  </si>
  <si>
    <t>ATLANTA SCHOOL DISTRICT C3</t>
  </si>
  <si>
    <t>100653674</t>
  </si>
  <si>
    <t>2020#LEA#092844208#0</t>
  </si>
  <si>
    <t>AURORA R-VIII SCHOOL DISTRICT</t>
  </si>
  <si>
    <t>092844208</t>
  </si>
  <si>
    <t>2020#LEA#100040567#0</t>
  </si>
  <si>
    <t>AVENUE CITY R-IX</t>
  </si>
  <si>
    <t>100040567</t>
  </si>
  <si>
    <t>2020#LEA#100653682#0</t>
  </si>
  <si>
    <t>AVILLA R-XIII SCHOOL DISTRICT</t>
  </si>
  <si>
    <t>100653682</t>
  </si>
  <si>
    <t>2020#LEA#184207363#0</t>
  </si>
  <si>
    <t>BAKERSFIELD SCH DIST R4</t>
  </si>
  <si>
    <t>184207363</t>
  </si>
  <si>
    <t>2020#LEA#130717440#0</t>
  </si>
  <si>
    <t>BALLARD R-II SCHOOL DISTRICT</t>
  </si>
  <si>
    <t>130717440</t>
  </si>
  <si>
    <t>2020#LEA#026929281#0</t>
  </si>
  <si>
    <t>BAYLESS CONSOLIDATED SCHOOL DISTRICT</t>
  </si>
  <si>
    <t>026929281</t>
  </si>
  <si>
    <t>2020#LEA#088712765#0</t>
  </si>
  <si>
    <t>BELL CITY SCHOOL DISTRICT R2</t>
  </si>
  <si>
    <t>088712765</t>
  </si>
  <si>
    <t>2020#LEA#932941420#0</t>
  </si>
  <si>
    <t>BELLVIEW R3 SCHOOL DISTRICT</t>
  </si>
  <si>
    <t>932941420</t>
  </si>
  <si>
    <t>2020#LEA#073061038#0</t>
  </si>
  <si>
    <t>BELTON SCHOOL DISTRICT</t>
  </si>
  <si>
    <t>073061038</t>
  </si>
  <si>
    <t>2020#LEA#100653849#0</t>
  </si>
  <si>
    <t>BENTON COUNTY R1 SCHOOL DISTRICT</t>
  </si>
  <si>
    <t>100653849</t>
  </si>
  <si>
    <t>2020#LEA#798969353#0</t>
  </si>
  <si>
    <t>BENTON COUNTY SCHOOL DISTRICT R2</t>
  </si>
  <si>
    <t>798969353</t>
  </si>
  <si>
    <t>2020#LEA#098640105#0</t>
  </si>
  <si>
    <t>BERNIE R-XIII SCHOOL DISTRICT</t>
  </si>
  <si>
    <t>098640105</t>
  </si>
  <si>
    <t>2020#LEA#054420013#0</t>
  </si>
  <si>
    <t>BEVIER SCHOOL DISTRICT C 4</t>
  </si>
  <si>
    <t>054420013</t>
  </si>
  <si>
    <t>2020#LEA#100338839#0</t>
  </si>
  <si>
    <t>BILLINGS R4 SCHOOL DISTRICT</t>
  </si>
  <si>
    <t>100338839</t>
  </si>
  <si>
    <t>2020#LEA#079567435#0</t>
  </si>
  <si>
    <t>BIOME, THE</t>
  </si>
  <si>
    <t>079567435</t>
  </si>
  <si>
    <t>2020#LEA#933003451#0</t>
  </si>
  <si>
    <t>BISMARCK R-V</t>
  </si>
  <si>
    <t>933003451</t>
  </si>
  <si>
    <t>2020#LEA#189348659#0</t>
  </si>
  <si>
    <t>BLACKWATER R-II</t>
  </si>
  <si>
    <t>189348659</t>
  </si>
  <si>
    <t>2020#LEA#193010642#0</t>
  </si>
  <si>
    <t>BLOOMFIELD R- 14 SCHOOL DISTRICT</t>
  </si>
  <si>
    <t>193010642</t>
  </si>
  <si>
    <t>2020#LEA#193010683#0</t>
  </si>
  <si>
    <t>BLUE EYE R-V SCHOOL DISTRICT, THE</t>
  </si>
  <si>
    <t>193010683</t>
  </si>
  <si>
    <t>2020#LEA#086047743#0</t>
  </si>
  <si>
    <t>BLUE SPRINGS R-IV SCHOOL DISTRICT</t>
  </si>
  <si>
    <t>086047743</t>
  </si>
  <si>
    <t>2020#LEA#830851486#0</t>
  </si>
  <si>
    <t>BOARD OF EDUCATION OF BOWLING GREEN</t>
  </si>
  <si>
    <t>830851486</t>
  </si>
  <si>
    <t>2020#LEA#193295185#0</t>
  </si>
  <si>
    <t>BONCL R-X</t>
  </si>
  <si>
    <t>193295185</t>
  </si>
  <si>
    <t>2020#LEA#092994276#0</t>
  </si>
  <si>
    <t>BOONVILLE R-1 SCHOOL DISTRICT</t>
  </si>
  <si>
    <t>092994276</t>
  </si>
  <si>
    <t>2020#LEA#800496262#0</t>
  </si>
  <si>
    <t>BOSWORTH R-V</t>
  </si>
  <si>
    <t>800496262</t>
  </si>
  <si>
    <t>2020#LEA#159339902#0</t>
  </si>
  <si>
    <t>BRADLEYVILLE SCHOOL DISTRICT R1</t>
  </si>
  <si>
    <t>159339902</t>
  </si>
  <si>
    <t>2020#LEA#048458756#0</t>
  </si>
  <si>
    <t>BRANSON REORGANIZED SCHL DST R-4</t>
  </si>
  <si>
    <t>048458756</t>
  </si>
  <si>
    <t>2020#LEA#928432186#0</t>
  </si>
  <si>
    <t>BRAYMER SCHOOL DISTRICT C4</t>
  </si>
  <si>
    <t>928432186</t>
  </si>
  <si>
    <t>2020#LEA#179481064#0</t>
  </si>
  <si>
    <t>BRECKENRIDGE R-I</t>
  </si>
  <si>
    <t>179481064</t>
  </si>
  <si>
    <t>2020#LEA#084390590#0</t>
  </si>
  <si>
    <t>BRENTWOOD SCHOOL DISTRICT (INC)</t>
  </si>
  <si>
    <t>084390590</t>
  </si>
  <si>
    <t>2020#LEA#021216437#0</t>
  </si>
  <si>
    <t>BRONAUGH R-7 SCHOOL DISTRICT INC</t>
  </si>
  <si>
    <t>021216437</t>
  </si>
  <si>
    <t>2020#LEA#080701014#0</t>
  </si>
  <si>
    <t>BROOKFIELD R III SCHOOL DISTRICT</t>
  </si>
  <si>
    <t>080701014</t>
  </si>
  <si>
    <t>2020#LEA#832289594#0</t>
  </si>
  <si>
    <t>BROOKSIDE CHARTER SCH.</t>
  </si>
  <si>
    <t>832289594</t>
  </si>
  <si>
    <t>2020#LEA#100653781#0</t>
  </si>
  <si>
    <t>BRUNSWICK SCHOOL DISTRICT R2</t>
  </si>
  <si>
    <t>100653781</t>
  </si>
  <si>
    <t>2020#LEA#801811258#0</t>
  </si>
  <si>
    <t>BUCKLIN SCHOOL DIST R2</t>
  </si>
  <si>
    <t>801811258</t>
  </si>
  <si>
    <t>2020#LEA#045406675#0</t>
  </si>
  <si>
    <t>BUNKER R-III SCHOOL DISTRICT</t>
  </si>
  <si>
    <t>045406675</t>
  </si>
  <si>
    <t>2020#LEA#100040740#0</t>
  </si>
  <si>
    <t>BUTLER SCHOOL DISTRICT</t>
  </si>
  <si>
    <t>100040740</t>
  </si>
  <si>
    <t>2020#LEA#050105915#0</t>
  </si>
  <si>
    <t>CABOOL R-IV SCHOOL DISTRICT</t>
  </si>
  <si>
    <t>050105915</t>
  </si>
  <si>
    <t>2020#LEA#102496056#0</t>
  </si>
  <si>
    <t>CAINSVILLE R-I</t>
  </si>
  <si>
    <t>102496056</t>
  </si>
  <si>
    <t>2020#LEA#052599933#0</t>
  </si>
  <si>
    <t>CALHOUN R8 SCHOOL DISTRICT</t>
  </si>
  <si>
    <t>052599933</t>
  </si>
  <si>
    <t>2020#LEA#100040781#0</t>
  </si>
  <si>
    <t>CALLAO C-8</t>
  </si>
  <si>
    <t>100040781</t>
  </si>
  <si>
    <t>2020#LEA#159256510#0</t>
  </si>
  <si>
    <t>CAMDENTON R3 SCHOOL DISTRICT</t>
  </si>
  <si>
    <t>159256510</t>
  </si>
  <si>
    <t>2020#LEA#100040807#0</t>
  </si>
  <si>
    <t>CAMERON R-1 SCHOOL DISTRICT</t>
  </si>
  <si>
    <t>100040807</t>
  </si>
  <si>
    <t>2020#LEA#184206142#0</t>
  </si>
  <si>
    <t>CAMPBELL SCHOOL DISTRICT R2</t>
  </si>
  <si>
    <t>184206142</t>
  </si>
  <si>
    <t>2020#LEA#027202019#0</t>
  </si>
  <si>
    <t>CANTON SCHOOL DISTRICT R5</t>
  </si>
  <si>
    <t>027202019</t>
  </si>
  <si>
    <t>2020#LEA#073821928#0</t>
  </si>
  <si>
    <t>CAPE GIRARDEAU SCHOOL DISTRICT</t>
  </si>
  <si>
    <t>073821928</t>
  </si>
  <si>
    <t>2020#LEA#083126573#0</t>
  </si>
  <si>
    <t>CARL JUNCTION R-1 SCHOOL DIST</t>
  </si>
  <si>
    <t>083126573</t>
  </si>
  <si>
    <t>2020#LEA#043401975#0</t>
  </si>
  <si>
    <t>CARROLLTON SCHOOL DISTRICT R 7</t>
  </si>
  <si>
    <t>043401975</t>
  </si>
  <si>
    <t>2020#LEA#884179334#0</t>
  </si>
  <si>
    <t>CARTHAGE R-IX</t>
  </si>
  <si>
    <t>884179334</t>
  </si>
  <si>
    <t>2020#LEA#045472016#0</t>
  </si>
  <si>
    <t>CARUTHERSVILLE SCHOOL DISTRICT #18</t>
  </si>
  <si>
    <t>045472016</t>
  </si>
  <si>
    <t>2020#LEA#084096338#0</t>
  </si>
  <si>
    <t>CASS COUNTY R-8 SCHOOLS</t>
  </si>
  <si>
    <t>084096338</t>
  </si>
  <si>
    <t>2020#LEA#053191425#0</t>
  </si>
  <si>
    <t>CASSVILLE R-4 SCHOOL DISTRICT</t>
  </si>
  <si>
    <t>053191425</t>
  </si>
  <si>
    <t>2020#LEA#076280866#0</t>
  </si>
  <si>
    <t>CENTER SCHOOL DISTRICT 58</t>
  </si>
  <si>
    <t>076280866</t>
  </si>
  <si>
    <t>2020#LEA#878557487#0</t>
  </si>
  <si>
    <t>CENTERVILLE SCHOOL DISTRICT R 1</t>
  </si>
  <si>
    <t>878557487</t>
  </si>
  <si>
    <t>2020#LEA#099668337#0</t>
  </si>
  <si>
    <t>CENTRAL R-III SCHOOL DISTRICT</t>
  </si>
  <si>
    <t>099668337</t>
  </si>
  <si>
    <t>2020#LEA#011998846#0</t>
  </si>
  <si>
    <t>CENTRALIA R-VI SCHOOL DISTRICT</t>
  </si>
  <si>
    <t>011998846</t>
  </si>
  <si>
    <t>2020#LEA#051027563#0</t>
  </si>
  <si>
    <t>CHADWICK SCHOOL DISTRICT R1</t>
  </si>
  <si>
    <t>051027563</t>
  </si>
  <si>
    <t>2020#LEA#100040914#0</t>
  </si>
  <si>
    <t>CHAFFEE R-2 SCHOOL DISTRICT</t>
  </si>
  <si>
    <t>100040914</t>
  </si>
  <si>
    <t>2020#LEA#035248491#0</t>
  </si>
  <si>
    <t>CHARLESTON R 1 SCHOOL DISTRICT</t>
  </si>
  <si>
    <t>035248491</t>
  </si>
  <si>
    <t>2020#LEA#193009321#0</t>
  </si>
  <si>
    <t>CHILHOWEE SCHOOL DISTRICT R4</t>
  </si>
  <si>
    <t>193009321</t>
  </si>
  <si>
    <t>2020#LEA#030642094#0</t>
  </si>
  <si>
    <t>CHILLICOTHE R-II</t>
  </si>
  <si>
    <t>030642094</t>
  </si>
  <si>
    <t>Students and teachers in both Title I and Non-Title I Schools</t>
  </si>
  <si>
    <t>2020#LEA#108450934#0</t>
  </si>
  <si>
    <t>CITIZENS OF THE WORLD CHARTER SCHOOLS KANSAS CITY</t>
  </si>
  <si>
    <t>2020#LEA#006055260#0</t>
  </si>
  <si>
    <t>CITY GARDEN MONTESSORI</t>
  </si>
  <si>
    <t>006055260</t>
  </si>
  <si>
    <t>2020#LEA#053911004#0</t>
  </si>
  <si>
    <t>CLARK COUNTY R-1 SCHOOL DISTRICT</t>
  </si>
  <si>
    <t>053911004</t>
  </si>
  <si>
    <t>2020#LEA#035436823#0</t>
  </si>
  <si>
    <t>CLARKSBURG C-2</t>
  </si>
  <si>
    <t>035436823</t>
  </si>
  <si>
    <t>2020#LEA#045082070#0</t>
  </si>
  <si>
    <t>CLARKTON C-4 SCHOOL DISTRICT</t>
  </si>
  <si>
    <t>045082070</t>
  </si>
  <si>
    <t>2020#LEA#193010899#0</t>
  </si>
  <si>
    <t>CLEARWATER R-1 SCHOOL DISTRICT</t>
  </si>
  <si>
    <t>193010899</t>
  </si>
  <si>
    <t>2020#LEA#051027837#0</t>
  </si>
  <si>
    <t>CLEVER SCHOOL DISTRICT R5</t>
  </si>
  <si>
    <t>051027837</t>
  </si>
  <si>
    <t>2020#LEA#069604395#0</t>
  </si>
  <si>
    <t>CLIMAX SPRINGS R-IV SCHOOL DISTRICT</t>
  </si>
  <si>
    <t>069604395</t>
  </si>
  <si>
    <t>2020#LEA#076279827#0</t>
  </si>
  <si>
    <t>CLINTON COUNTY R-III SCHOOL DISTRICT</t>
  </si>
  <si>
    <t>076279827</t>
  </si>
  <si>
    <t>2020#LEA#082126855#0</t>
  </si>
  <si>
    <t>CLINTON PUBLIC SCHOOL DISTRICT</t>
  </si>
  <si>
    <t>082126855</t>
  </si>
  <si>
    <t>2020#LEA#100042126#0</t>
  </si>
  <si>
    <t>COLE COUNTY SCHOOL DISTRICT R-1</t>
  </si>
  <si>
    <t>100042126</t>
  </si>
  <si>
    <t>2020#LEA#800490216#0</t>
  </si>
  <si>
    <t>COLE R-V SCHOOL DISTRICT</t>
  </si>
  <si>
    <t>800490216</t>
  </si>
  <si>
    <t>2020#LEA#611668278#0</t>
  </si>
  <si>
    <t>COLE, COUNTY OF</t>
  </si>
  <si>
    <t>611668278</t>
  </si>
  <si>
    <t>2020#LEA#159259035#0</t>
  </si>
  <si>
    <t>COLUMBIA SCHOOL DISTRICT</t>
  </si>
  <si>
    <t>159259035</t>
  </si>
  <si>
    <t>2020#LEA#060564440#0</t>
  </si>
  <si>
    <t>COMMUNITY R-VI SCHOOL DISTRICT</t>
  </si>
  <si>
    <t>060564440</t>
  </si>
  <si>
    <t>2020#LEA#048930606#0</t>
  </si>
  <si>
    <t>CONCORDIA R-II SCHOOL DISTRICT</t>
  </si>
  <si>
    <t>048930606</t>
  </si>
  <si>
    <t>2020#LEA#801447181#0</t>
  </si>
  <si>
    <t>CONFLUENCE ACADEMIES</t>
  </si>
  <si>
    <t>801447181</t>
  </si>
  <si>
    <t>2020#LEA#067947267#0</t>
  </si>
  <si>
    <t>CONSOLIDATED SCHOOL DISTRICT #4</t>
  </si>
  <si>
    <t>067947267</t>
  </si>
  <si>
    <t>2020#LEA#150952505#0</t>
  </si>
  <si>
    <t>CONSOLIDATED SCHOOL DISTRICT NO.2</t>
  </si>
  <si>
    <t>150952505</t>
  </si>
  <si>
    <t>2020#LEA#100040732#0</t>
  </si>
  <si>
    <t>COOPER CO. R-IV</t>
  </si>
  <si>
    <t>100040732</t>
  </si>
  <si>
    <t>2020#LEA#046243358#0</t>
  </si>
  <si>
    <t>COOTER SCHOOL DISTRICT R 4</t>
  </si>
  <si>
    <t>046243358</t>
  </si>
  <si>
    <t>2020#LEA#798974320#0</t>
  </si>
  <si>
    <t>COUCH SCHOOL DISTRICT R1</t>
  </si>
  <si>
    <t>798974320</t>
  </si>
  <si>
    <t>2020#LEA#807503107#0</t>
  </si>
  <si>
    <t>COUNTY OF BUCHANAN SCHOOL DIST R-5</t>
  </si>
  <si>
    <t>807503107</t>
  </si>
  <si>
    <t>2020#LEA#184206076#0</t>
  </si>
  <si>
    <t>COUNTY OF CRAWFORD PUBLIC SCHOOLS CONS DIST R1</t>
  </si>
  <si>
    <t>184206076</t>
  </si>
  <si>
    <t>2020#LEA#193463841#0</t>
  </si>
  <si>
    <t>COWGILL R-VI</t>
  </si>
  <si>
    <t>193463841</t>
  </si>
  <si>
    <t>2020#LEA#800524063#0</t>
  </si>
  <si>
    <t>CRAIG R-III</t>
  </si>
  <si>
    <t>800524063</t>
  </si>
  <si>
    <t>2020#LEA#034462705#0</t>
  </si>
  <si>
    <t>CRANE RIII SCHOOL DISTRICT</t>
  </si>
  <si>
    <t>034462705</t>
  </si>
  <si>
    <t>2020#LEA#009400243#0</t>
  </si>
  <si>
    <t>CRAWFORD COUNTY R-II SCHOOL DISTRICT</t>
  </si>
  <si>
    <t>009400243</t>
  </si>
  <si>
    <t>2020#LEA#184207538#0</t>
  </si>
  <si>
    <t>CROCKER R-II SCHOOL DISTRICT</t>
  </si>
  <si>
    <t>184207538</t>
  </si>
  <si>
    <t>2020#LEA#078409731#0</t>
  </si>
  <si>
    <t>CROSSROADS ACADEMY OF KANSAS CITY, INC.</t>
  </si>
  <si>
    <t>078409731</t>
  </si>
  <si>
    <t>2020#LEA#059654905#0</t>
  </si>
  <si>
    <t>CRYSTAL CITY 47 PUBLIC SCHOOLS</t>
  </si>
  <si>
    <t>059654905</t>
  </si>
  <si>
    <t>2020#LEA#012928545#0</t>
  </si>
  <si>
    <t>DADEVILLE R-II SCHOOL DISTRICT</t>
  </si>
  <si>
    <t>012928545</t>
  </si>
  <si>
    <t>2020#LEA#088702303#0</t>
  </si>
  <si>
    <t>DALLAS COUNTY R-I SCHOOL DISTRICT</t>
  </si>
  <si>
    <t>088702303</t>
  </si>
  <si>
    <t>2020#LEA#184206316#0</t>
  </si>
  <si>
    <t>DAVIS R-XII</t>
  </si>
  <si>
    <t>184206316</t>
  </si>
  <si>
    <t>2020#LEA#035150986#0</t>
  </si>
  <si>
    <t>DE SOTO PUBLIC SCHOOL DISTRICT 73</t>
  </si>
  <si>
    <t>035150986</t>
  </si>
  <si>
    <t>2020#LEA#054003047#0</t>
  </si>
  <si>
    <t>DELASALLE EDUCATION CENTER</t>
  </si>
  <si>
    <t>054003047</t>
  </si>
  <si>
    <t>2020#LEA#046406922#0</t>
  </si>
  <si>
    <t>DELTA CONSOLIDATED SCHOOL DISTRICT NO. 7</t>
  </si>
  <si>
    <t>046406922</t>
  </si>
  <si>
    <t>2020#LEA#031552060#0</t>
  </si>
  <si>
    <t>DELTA REORGANIZED SCHOOL DISTRICT 5</t>
  </si>
  <si>
    <t>031552060</t>
  </si>
  <si>
    <t>2020#LEA#036043347#0</t>
  </si>
  <si>
    <t>DENT-PHELPS R-III SCHOOL DISTRICT</t>
  </si>
  <si>
    <t>036043347</t>
  </si>
  <si>
    <t>2020#LEA#053587291#0</t>
  </si>
  <si>
    <t>DEXTER R-XI SCHOOL DISTRICT</t>
  </si>
  <si>
    <t>053587291</t>
  </si>
  <si>
    <t>2020#LEA#027870872#0</t>
  </si>
  <si>
    <t>DIAMOND SCHOOL DISTRICT R4</t>
  </si>
  <si>
    <t>027870872</t>
  </si>
  <si>
    <t>2020#LEA#083030171#0</t>
  </si>
  <si>
    <t>DIXON R-1 SCHOOL DISTRICT</t>
  </si>
  <si>
    <t>083030171</t>
  </si>
  <si>
    <t>2020#LEA#088710355#0</t>
  </si>
  <si>
    <t>DONIPHAN REORGANIZED SCHOOL DISTRICT 1</t>
  </si>
  <si>
    <t>088710355</t>
  </si>
  <si>
    <t>2020#LEA#100600568#0</t>
  </si>
  <si>
    <t>DREXEL R-IV SCHOOL DISTRICT</t>
  </si>
  <si>
    <t>100600568</t>
  </si>
  <si>
    <t>2020#LEA#100654235#0</t>
  </si>
  <si>
    <t>DUNKLIN SCHOOL DISTRICT R-5</t>
  </si>
  <si>
    <t>100654235</t>
  </si>
  <si>
    <t>2020#LEA#078678655#0</t>
  </si>
  <si>
    <t>EAGLE COLLEGE PREP ENDEAVOR INC</t>
  </si>
  <si>
    <t>078678655</t>
  </si>
  <si>
    <t>2020#LEA#073035040#0</t>
  </si>
  <si>
    <t>EAST BUCHANAN SCHOOL DIST C1</t>
  </si>
  <si>
    <t>073035040</t>
  </si>
  <si>
    <t>2020#LEA#100653971#0</t>
  </si>
  <si>
    <t>EAST CARTER COUNTY R2</t>
  </si>
  <si>
    <t>100653971</t>
  </si>
  <si>
    <t>2020#LEA#159604503#0</t>
  </si>
  <si>
    <t>EAST LYNNE 40</t>
  </si>
  <si>
    <t>159604503</t>
  </si>
  <si>
    <t>2020#LEA#073023848#0</t>
  </si>
  <si>
    <t>EAST NEWTON R-VI SCHOOL DISTRICT</t>
  </si>
  <si>
    <t>073023848</t>
  </si>
  <si>
    <t>2020#LEA#081630642#0</t>
  </si>
  <si>
    <t>EAST PRAIRIE R-2 SCHOOL DISTRICT</t>
  </si>
  <si>
    <t>081630642</t>
  </si>
  <si>
    <t>2020#LEA#095045340#0</t>
  </si>
  <si>
    <t>EL DORADO SPRINGS R-2 SCHOOL DISTRICT</t>
  </si>
  <si>
    <t>095045340</t>
  </si>
  <si>
    <t>2020#LEA#016621831#0</t>
  </si>
  <si>
    <t>ELDON R1 SCHOOL DISTRICT</t>
  </si>
  <si>
    <t>016621831</t>
  </si>
  <si>
    <t>2020#LEA#044917615#0</t>
  </si>
  <si>
    <t>EMINENCE R-I SCHOOL DISTRICT</t>
  </si>
  <si>
    <t>044917615</t>
  </si>
  <si>
    <t>2020#LEA#100654003#0</t>
  </si>
  <si>
    <t>EVERTON R-III SCHOOL DISTRICT</t>
  </si>
  <si>
    <t>100654003</t>
  </si>
  <si>
    <t>2020#LEA#963579854#0</t>
  </si>
  <si>
    <t>EWING MARION KAUFFMAN SCHOOL, INC.</t>
  </si>
  <si>
    <t>963579854</t>
  </si>
  <si>
    <t>2020#LEA#030707731#0</t>
  </si>
  <si>
    <t>EXCELSIOR SPRINGS 40 SCHOOL DISTRICT</t>
  </si>
  <si>
    <t>030707731</t>
  </si>
  <si>
    <t>2020#LEA#621538784#0</t>
  </si>
  <si>
    <t>EXETER R-VI</t>
  </si>
  <si>
    <t>621538784</t>
  </si>
  <si>
    <t>2020#LEA#053025805#0</t>
  </si>
  <si>
    <t>FAIR GROVE SCHOOL DISTRICT R10</t>
  </si>
  <si>
    <t>053025805</t>
  </si>
  <si>
    <t>2020#LEA#053160537#0</t>
  </si>
  <si>
    <t>FAIR PLAY R2 SCHOOL DISTRICT</t>
  </si>
  <si>
    <t>053160537</t>
  </si>
  <si>
    <t>2020#LEA#051432110#0</t>
  </si>
  <si>
    <t>FAIRFAX R-III</t>
  </si>
  <si>
    <t>051432110</t>
  </si>
  <si>
    <t>2020#LEA#193294428#0</t>
  </si>
  <si>
    <t>FAIRVIEW ELEM SCHOOL DIST R11</t>
  </si>
  <si>
    <t>193294428</t>
  </si>
  <si>
    <t>2020#LEA#011718251#0</t>
  </si>
  <si>
    <t>FARMINGTON SCHOOL DISTRICT R-7</t>
  </si>
  <si>
    <t>011718251</t>
  </si>
  <si>
    <t>2020#LEA#097941421#0</t>
  </si>
  <si>
    <t>FAYETTE SCHOOL DISTRICT R3</t>
  </si>
  <si>
    <t>097941421</t>
  </si>
  <si>
    <t>2020#LEA#079896577#0</t>
  </si>
  <si>
    <t>FERGUSON-FLORISSANT R-II SCHOOL DISTRICT</t>
  </si>
  <si>
    <t>079896577</t>
  </si>
  <si>
    <t>2020#LEA#060579372#0</t>
  </si>
  <si>
    <t>FESTUS R-VI SCHOOL DISTRICT</t>
  </si>
  <si>
    <t>060579372</t>
  </si>
  <si>
    <t>2020#LEA#100654045#0</t>
  </si>
  <si>
    <t>FORDLAND R3 SCHOOL DISTRICT</t>
  </si>
  <si>
    <t>100654045</t>
  </si>
  <si>
    <t>2020#LEA#048859284#0</t>
  </si>
  <si>
    <t>FORSYTH SCHOOL DISTRICT R3</t>
  </si>
  <si>
    <t>048859284</t>
  </si>
  <si>
    <t>2020#LEA#067949750#0</t>
  </si>
  <si>
    <t>FORT OSAGE R1 SCHOOL DISTRICT</t>
  </si>
  <si>
    <t>067949750</t>
  </si>
  <si>
    <t>2020#LEA#051779221#0</t>
  </si>
  <si>
    <t>FOX C-6 SCHOOL DISTRICT</t>
  </si>
  <si>
    <t>051779221</t>
  </si>
  <si>
    <t>2020#LEA#092351733#0</t>
  </si>
  <si>
    <t>FRANCIS HOWELL SCHOOL DISTRICT EDUCATIONAL FACILITIES AUTHORITY</t>
  </si>
  <si>
    <t>2020#LEA#079777561#0</t>
  </si>
  <si>
    <t>FRANKLIN CO. R-II</t>
  </si>
  <si>
    <t>079777561</t>
  </si>
  <si>
    <t>2020#LEA#100041144#0</t>
  </si>
  <si>
    <t>FREDERICKTOWN R1 SCHOOL DISTRICT</t>
  </si>
  <si>
    <t>100041144</t>
  </si>
  <si>
    <t>2020#LEA#002173061#0</t>
  </si>
  <si>
    <t>FRONTIER SCHOOLS INC.</t>
  </si>
  <si>
    <t>002173061</t>
  </si>
  <si>
    <t>2020#LEA#079907713#0</t>
  </si>
  <si>
    <t>FT. ZUMWALT R-II SCHOOL DISTRICT</t>
  </si>
  <si>
    <t>079907713</t>
  </si>
  <si>
    <t>2020#LEA#084394311#0</t>
  </si>
  <si>
    <t>FULTON SCHOOL DISTRICT 58</t>
  </si>
  <si>
    <t>084394311</t>
  </si>
  <si>
    <t>2020#LEA#100654094#0</t>
  </si>
  <si>
    <t>GAINESVILLE R5 SCHOOL DISTRICT</t>
  </si>
  <si>
    <t>100654094</t>
  </si>
  <si>
    <t>2020#LEA#800482767#0</t>
  </si>
  <si>
    <t>GALENA R-II SCHOOLS</t>
  </si>
  <si>
    <t>800482767</t>
  </si>
  <si>
    <t>2020#LEA#089297774#0</t>
  </si>
  <si>
    <t>GALLATIN SCHOOL DISTRICT R5</t>
  </si>
  <si>
    <t>089297774</t>
  </si>
  <si>
    <t>2020#LEA#193009396#0</t>
  </si>
  <si>
    <t>GASCONADE C-4 SCHOOL DISTRICT</t>
  </si>
  <si>
    <t>193009396</t>
  </si>
  <si>
    <t>2020#LEA#800490224#0</t>
  </si>
  <si>
    <t>GASCONADE CO. R-I</t>
  </si>
  <si>
    <t>800490224</t>
  </si>
  <si>
    <t>2020#LEA#063713812#0</t>
  </si>
  <si>
    <t>GASCONADE COUNTY REORGANIZED SCHOOL DISTRICT R-2</t>
  </si>
  <si>
    <t>063713812</t>
  </si>
  <si>
    <t>2020#LEA#012268162#0</t>
  </si>
  <si>
    <t>GATEWAY SCIENCE ACADEMY OF SAINT LOUIS</t>
  </si>
  <si>
    <t>012268162</t>
  </si>
  <si>
    <t>2020#LEA#065326670#0</t>
  </si>
  <si>
    <t>GENESIS SCHOOL, INC.</t>
  </si>
  <si>
    <t>065326670</t>
  </si>
  <si>
    <t>2020#LEA#147882799#0</t>
  </si>
  <si>
    <t>GIDEON SCHOOL DISTRICT 37</t>
  </si>
  <si>
    <t>147882799</t>
  </si>
  <si>
    <t>2020#LEA#184207850#0</t>
  </si>
  <si>
    <t>GILLIAM C-4</t>
  </si>
  <si>
    <t>184207850</t>
  </si>
  <si>
    <t>2020#LEA#125812248#0</t>
  </si>
  <si>
    <t>GLASGOW SCHOOL DISTRICT</t>
  </si>
  <si>
    <t>125812248</t>
  </si>
  <si>
    <t>2020#LEA#876254025#0</t>
  </si>
  <si>
    <t>GLENWOOD SCHOOL DISTRICT</t>
  </si>
  <si>
    <t>876254025</t>
  </si>
  <si>
    <t>2020#LEA#105364074#0</t>
  </si>
  <si>
    <t>GOLDEN CITY R-III SCHOOL DISTRICT</t>
  </si>
  <si>
    <t>105364074</t>
  </si>
  <si>
    <t>2020#LEA#112095893#0</t>
  </si>
  <si>
    <t>GORDON PARKS ELEMENTARY SCHOOL</t>
  </si>
  <si>
    <t>112095893</t>
  </si>
  <si>
    <t>2020#LEA#093921302#0</t>
  </si>
  <si>
    <t>GRAIN VALLEY R-V SCHOOL DISTRICT</t>
  </si>
  <si>
    <t>093921302</t>
  </si>
  <si>
    <t>2020#LEA#037352135#0</t>
  </si>
  <si>
    <t>GRANDVIEW R-II SCHOOL DISTRICT</t>
  </si>
  <si>
    <t>037352135</t>
  </si>
  <si>
    <t>2020#LEA#047790134#0</t>
  </si>
  <si>
    <t>GREEN CITY R-I SCHOOLS</t>
  </si>
  <si>
    <t>047790134</t>
  </si>
  <si>
    <t>2020#LEA#800490430#0</t>
  </si>
  <si>
    <t>GREEN FOREST R-2 SCHOOL DISTRICT</t>
  </si>
  <si>
    <t>800490430</t>
  </si>
  <si>
    <t>2020#LEA#100041201#0</t>
  </si>
  <si>
    <t>GREEN RIDGE SCHOOL DISTRICT R 8</t>
  </si>
  <si>
    <t>100041201</t>
  </si>
  <si>
    <t>2020#LEA#100041219#0</t>
  </si>
  <si>
    <t>GREENFIELD SCHOOL DISTRICT R-4</t>
  </si>
  <si>
    <t>100041219</t>
  </si>
  <si>
    <t>2020#LEA#159255256#0</t>
  </si>
  <si>
    <t>GREENVILLE ELEMENTARY SCHOOL</t>
  </si>
  <si>
    <t>159255256</t>
  </si>
  <si>
    <t>2020#LEA#053590980#0</t>
  </si>
  <si>
    <t>GRUNDY COUNTY R-V SCHOOL DISTRICT</t>
  </si>
  <si>
    <t>053590980</t>
  </si>
  <si>
    <t>2020#LEA#095043139#0</t>
  </si>
  <si>
    <t>GUADALUPE CENTERS, INC.</t>
  </si>
  <si>
    <t>095043139</t>
  </si>
  <si>
    <t>2020#LEA#092849181#0</t>
  </si>
  <si>
    <t>HALE SCHOOL DISTRICT R1</t>
  </si>
  <si>
    <t>092849181</t>
  </si>
  <si>
    <t>2020#LEA#091346577#0</t>
  </si>
  <si>
    <t>HALFWAY R 3 SCHOOL DISTRICT</t>
  </si>
  <si>
    <t>091346577</t>
  </si>
  <si>
    <t>2020#LEA#830648965#0</t>
  </si>
  <si>
    <t>HALLSVILLE R-IV SCHOOL DISTRICT</t>
  </si>
  <si>
    <t>830648965</t>
  </si>
  <si>
    <t>2020#LEA#193008158#0</t>
  </si>
  <si>
    <t>HAMILTON SCHOOL DISTRICT R2</t>
  </si>
  <si>
    <t>193008158</t>
  </si>
  <si>
    <t>2020#LEA#084389345#0</t>
  </si>
  <si>
    <t>HANCOCK PLACE SCHOOL DISTRICT</t>
  </si>
  <si>
    <t>084389345</t>
  </si>
  <si>
    <t>2020#LEA#093755940#0</t>
  </si>
  <si>
    <t>HANNIBAL SCHOOL DISTRICT</t>
  </si>
  <si>
    <t>093755940</t>
  </si>
  <si>
    <t>2020#LEA#035433929#0</t>
  </si>
  <si>
    <t>HARDEMAN R-X</t>
  </si>
  <si>
    <t>035433929</t>
  </si>
  <si>
    <t>2020#LEA#159601335#0</t>
  </si>
  <si>
    <t>HARDIN-CENTRAL SCHOOL DIST C2</t>
  </si>
  <si>
    <t>159601335</t>
  </si>
  <si>
    <t>2020#LEA#011350600#0</t>
  </si>
  <si>
    <t>HARRISBURG R 8 SCHOOL DISTRICT</t>
  </si>
  <si>
    <t>011350600</t>
  </si>
  <si>
    <t>2020#LEA#788967610#0</t>
  </si>
  <si>
    <t>HARRISON COUNTY R 4 SCHOOL DISTRICT</t>
  </si>
  <si>
    <t>788967610</t>
  </si>
  <si>
    <t>2020#LEA#082128083#0</t>
  </si>
  <si>
    <t>HARRISONVILLE CASS R-IX SCHOOL DISTRICT</t>
  </si>
  <si>
    <t>082128083</t>
  </si>
  <si>
    <t>2020#LEA#792966855#0</t>
  </si>
  <si>
    <t>HARTVILLE R-II SCHOOL DISTRICT</t>
  </si>
  <si>
    <t>792966855</t>
  </si>
  <si>
    <t>2020#LEA#079459932#0</t>
  </si>
  <si>
    <t>HAWTHORN LEADERSHIP SCHOOL FOR GIRLS</t>
  </si>
  <si>
    <t>079459932</t>
  </si>
  <si>
    <t>2020#LEA#100041235#0</t>
  </si>
  <si>
    <t>HAYTI SCHOOL DISTRICT R-2</t>
  </si>
  <si>
    <t>100041235</t>
  </si>
  <si>
    <t>2020#LEA#071954176#0</t>
  </si>
  <si>
    <t>HAZELWOOD SCHOOL DISTRICT FOUNDATION</t>
  </si>
  <si>
    <t>071954176</t>
  </si>
  <si>
    <t>2020#LEA#100350305#0</t>
  </si>
  <si>
    <t>HENRY COUNTY R1</t>
  </si>
  <si>
    <t>100350305</t>
  </si>
  <si>
    <t>2020#LEA#100776129#0</t>
  </si>
  <si>
    <t>HERMITAGE R-IV SCHOOL DISTRICT</t>
  </si>
  <si>
    <t>100776129</t>
  </si>
  <si>
    <t>2020#LEA#067947507#0</t>
  </si>
  <si>
    <t>HICKMAN MILLS C-1 SCHOOL DISTRICT</t>
  </si>
  <si>
    <t>067947507</t>
  </si>
  <si>
    <t>2020#LEA#123684136#0</t>
  </si>
  <si>
    <t>HICKORY COUNTY R1 SCHOOL DISTRICT</t>
  </si>
  <si>
    <t>123684136</t>
  </si>
  <si>
    <t>2020#LEA#159601699#0</t>
  </si>
  <si>
    <t>HIGBEE R-VIII SCHOOL DISTRICT</t>
  </si>
  <si>
    <t>159601699</t>
  </si>
  <si>
    <t>2020#LEA#023203961#0</t>
  </si>
  <si>
    <t>HIGH POINT R-III SCHOOL DISTRICT</t>
  </si>
  <si>
    <t>023203961</t>
  </si>
  <si>
    <t>2020#LEA#042919795#0</t>
  </si>
  <si>
    <t>HILLSBORO R-3 SCHOOL DISTRICT</t>
  </si>
  <si>
    <t>042919795</t>
  </si>
  <si>
    <t>2020#LEA#127393234#0</t>
  </si>
  <si>
    <t>HOGAN PREPARATORY ACADEMY</t>
  </si>
  <si>
    <t>127393234</t>
  </si>
  <si>
    <t>2020#LEA#159263755#0</t>
  </si>
  <si>
    <t>HOLCOMB R-III SCHOOL DISTRICT</t>
  </si>
  <si>
    <t>159263755</t>
  </si>
  <si>
    <t>2020#LEA#100041300#0</t>
  </si>
  <si>
    <t>HOLDEN R3 SCHOOL DISTRICT</t>
  </si>
  <si>
    <t>100041300</t>
  </si>
  <si>
    <t>2020#LEA#159600279#0</t>
  </si>
  <si>
    <t xml:space="preserve">HOLLIDAY C-2 </t>
  </si>
  <si>
    <t>159600279</t>
  </si>
  <si>
    <t>2020#LEA#049080336#0</t>
  </si>
  <si>
    <t>HOLLISTER SCHOOL DISTRICT 5</t>
  </si>
  <si>
    <t>049080336</t>
  </si>
  <si>
    <t>2020#LEA#966874740#0</t>
  </si>
  <si>
    <t>HOPE LEADERSHIP ACADEMY CHARTER SCHOOL</t>
  </si>
  <si>
    <t>966874740</t>
  </si>
  <si>
    <t>2020#LEA#026648170#0</t>
  </si>
  <si>
    <t>HOUSTON REORGANIZED SCHOOL DISTRICT R-1</t>
  </si>
  <si>
    <t>026648170</t>
  </si>
  <si>
    <t>2020#LEA#100041334#0</t>
  </si>
  <si>
    <t>HOWELL VALLEY SCHOOL</t>
  </si>
  <si>
    <t>100041334</t>
  </si>
  <si>
    <t>2020#LEA#193007945#0</t>
  </si>
  <si>
    <t>HUDSON R-IX SCHOOL DISTRICT</t>
  </si>
  <si>
    <t>193007945</t>
  </si>
  <si>
    <t>2020#LEA#053371662#0</t>
  </si>
  <si>
    <t>HUMANSVILLE SCHOOL DISTRICT R4</t>
  </si>
  <si>
    <t>053371662</t>
  </si>
  <si>
    <t>2020#LEA#159602861#0</t>
  </si>
  <si>
    <t>HUME R8 SCHOOL DISTRICT</t>
  </si>
  <si>
    <t>159602861</t>
  </si>
  <si>
    <t>2020#LEA#091346403#0</t>
  </si>
  <si>
    <t>HURLEY R-I SCHOOL DISTRICT</t>
  </si>
  <si>
    <t>091346403</t>
  </si>
  <si>
    <t>2020#LEA#100041342#0</t>
  </si>
  <si>
    <t>IBERIA SCHOOL DISTRICT R5</t>
  </si>
  <si>
    <t>100041342</t>
  </si>
  <si>
    <t>2020#LEA#076260082#0</t>
  </si>
  <si>
    <t>INDEPENDENCE SCHOOL BOARD OF EDUCATION</t>
  </si>
  <si>
    <t>076260082</t>
  </si>
  <si>
    <t>2020#LEA#193293917#0</t>
  </si>
  <si>
    <t>IRON COUNTY C-4 SCHOOL DISTRICT</t>
  </si>
  <si>
    <t>193293917</t>
  </si>
  <si>
    <t>2020#LEA#032497794#0</t>
  </si>
  <si>
    <t>JACKSON R-2 SCHOOL DISTRICT</t>
  </si>
  <si>
    <t>032497794</t>
  </si>
  <si>
    <t>2020#LEA#095487351#0</t>
  </si>
  <si>
    <t>JAMESTOWN C-1</t>
  </si>
  <si>
    <t>095487351</t>
  </si>
  <si>
    <t>2020#LEA#038288866#0</t>
  </si>
  <si>
    <t>JASPER COUNTY SCHOOL DISTRICT R5</t>
  </si>
  <si>
    <t>038288866</t>
  </si>
  <si>
    <t>2020#LEA#193293552#0</t>
  </si>
  <si>
    <t>JEFFERSON C-123</t>
  </si>
  <si>
    <t>193293552</t>
  </si>
  <si>
    <t>2020#LEA#070342183#0</t>
  </si>
  <si>
    <t>JEFFERSON CITY PUBLIC SCHOOLS</t>
  </si>
  <si>
    <t>070342183</t>
  </si>
  <si>
    <t>2020#LEA#100654334#0</t>
  </si>
  <si>
    <t>JEFFERSON SCHOOL DISTRICT R-7</t>
  </si>
  <si>
    <t>100654334</t>
  </si>
  <si>
    <t>2020#LEA#079927414#0</t>
  </si>
  <si>
    <t>JENNINGS SCHOOL DISTRICT</t>
  </si>
  <si>
    <t>079927414</t>
  </si>
  <si>
    <t>2020#LEA#100653807#0</t>
  </si>
  <si>
    <t>JOHNSON COUNTY R7 SCHOOL DISTRICT</t>
  </si>
  <si>
    <t>100653807</t>
  </si>
  <si>
    <t>2020#LEA#067956102#0</t>
  </si>
  <si>
    <t>JOPLIN SCHOOL</t>
  </si>
  <si>
    <t>067956102</t>
  </si>
  <si>
    <t>2020#LEA#021507892#0</t>
  </si>
  <si>
    <t>JUNCTION HILL SCHOOL DISTRICT C12</t>
  </si>
  <si>
    <t>021507892</t>
  </si>
  <si>
    <t>2020#LEA#080902277#0</t>
  </si>
  <si>
    <t>KAIROS ACADEMIES</t>
  </si>
  <si>
    <t>080902277</t>
  </si>
  <si>
    <t>2020#LEA#043667385#0</t>
  </si>
  <si>
    <t>KANSAS CITY 33</t>
  </si>
  <si>
    <t>043667385</t>
  </si>
  <si>
    <t>2020#LEA#077370069#0</t>
  </si>
  <si>
    <t>KANSAS CITY GIRLS PREPARATORY ACADEMY</t>
  </si>
  <si>
    <t>077370069</t>
  </si>
  <si>
    <t>2020#LEA#094280025#0</t>
  </si>
  <si>
    <t>KC INTERNATIONAL ACADEMY</t>
  </si>
  <si>
    <t>094280025</t>
  </si>
  <si>
    <t>2020#LEA#053504858#0</t>
  </si>
  <si>
    <t>KEARNEY R-1 BOARD OF EDUCATION</t>
  </si>
  <si>
    <t>053504858</t>
  </si>
  <si>
    <t>2020#LEA#878700996#0</t>
  </si>
  <si>
    <t>KELSO C-7</t>
  </si>
  <si>
    <t>878700996</t>
  </si>
  <si>
    <t>2020#LEA#126025121#0</t>
  </si>
  <si>
    <t>KENNETT SCHOOL DISTRICT #39</t>
  </si>
  <si>
    <t>126025121</t>
  </si>
  <si>
    <t>2020#LEA#050124460#0</t>
  </si>
  <si>
    <t>KEYTESVILLE SCHOOL DISTRICT R3</t>
  </si>
  <si>
    <t>050124460</t>
  </si>
  <si>
    <t>2020#LEA#100041391#0</t>
  </si>
  <si>
    <t>KING CITY SCHOOL DISTRICT</t>
  </si>
  <si>
    <t>100041391</t>
  </si>
  <si>
    <t>2020#LEA#026628396#0</t>
  </si>
  <si>
    <t>KINGSTON 42</t>
  </si>
  <si>
    <t>026628396</t>
  </si>
  <si>
    <t>2020#LEA#052839818#0</t>
  </si>
  <si>
    <t>KINGSTON K-14 SCHOOL DISTRICT</t>
  </si>
  <si>
    <t>052839818</t>
  </si>
  <si>
    <t>2020#LEA#046583811#0</t>
  </si>
  <si>
    <t>KINGSVILLE SCHOOL DISTRICT R 1</t>
  </si>
  <si>
    <t>046583811</t>
  </si>
  <si>
    <t>2020#LEA#078358917#0</t>
  </si>
  <si>
    <t>KIPP ST. LOUIS</t>
  </si>
  <si>
    <t>078358917</t>
  </si>
  <si>
    <t>2020#LEA#800544772#0</t>
  </si>
  <si>
    <t xml:space="preserve">KIPP: ENDEAVOR ACADEMY </t>
  </si>
  <si>
    <t>800544772</t>
  </si>
  <si>
    <t>2020#LEA#189349343#0</t>
  </si>
  <si>
    <t>KIRBYVILLE SCHOOL DISTRICT</t>
  </si>
  <si>
    <t>189349343</t>
  </si>
  <si>
    <t>2020#LEA#039448618#0</t>
  </si>
  <si>
    <t>KIRKSVILLE R-III SCHOOL DISTRICT</t>
  </si>
  <si>
    <t>039448618</t>
  </si>
  <si>
    <t>2020#LEA#086786738#0</t>
  </si>
  <si>
    <t>KIRKWOOD SCHOOL DISTRICT R-7</t>
  </si>
  <si>
    <t>086786738</t>
  </si>
  <si>
    <t>2020#LEA#046838884#0</t>
  </si>
  <si>
    <t>KNOB NOSTER SCH DIST R 8</t>
  </si>
  <si>
    <t>046838884</t>
  </si>
  <si>
    <t>2020#LEA#084398288#0</t>
  </si>
  <si>
    <t>KNOX COUNTY R-I SCHOOL DISTRICT</t>
  </si>
  <si>
    <t>084398288</t>
  </si>
  <si>
    <t>2020#LEA#100041953#0</t>
  </si>
  <si>
    <t>LA MONTE R-IV SCHOOL DISTRICT</t>
  </si>
  <si>
    <t>100041953</t>
  </si>
  <si>
    <t>2020#LEA#193284890#0</t>
  </si>
  <si>
    <t>LA PLATA R-II</t>
  </si>
  <si>
    <t>193284890</t>
  </si>
  <si>
    <t>2020#LEA#080081518#0</t>
  </si>
  <si>
    <t>LA SALLE CHARTER SCHOOLS, INC.</t>
  </si>
  <si>
    <t>080081518</t>
  </si>
  <si>
    <t>2020#LEA#798970260#0</t>
  </si>
  <si>
    <t>LACLEDE CO. C-5</t>
  </si>
  <si>
    <t>798970260</t>
  </si>
  <si>
    <t>2020#LEA#069560654#0</t>
  </si>
  <si>
    <t>LACLEDE COUNTY R-I SCHOOL DISTRICT</t>
  </si>
  <si>
    <t>069560654</t>
  </si>
  <si>
    <t>2020#LEA#055873657#0</t>
  </si>
  <si>
    <t>LADUE SCHOOLS</t>
  </si>
  <si>
    <t>055873657</t>
  </si>
  <si>
    <t>2020#LEA#049235237#0</t>
  </si>
  <si>
    <t>LAFAYETTE COUNTY SCHOOL DISTRICT C-1</t>
  </si>
  <si>
    <t>049235237</t>
  </si>
  <si>
    <t>2020#LEA#064841750#0</t>
  </si>
  <si>
    <t>LAFAYETTE PREPARATORY ACADEMY INC</t>
  </si>
  <si>
    <t>064841750</t>
  </si>
  <si>
    <t>2020#LEA#193008901#0</t>
  </si>
  <si>
    <t>LAKELAND R-3 SCHOOL DISTRICT</t>
  </si>
  <si>
    <t>193008901</t>
  </si>
  <si>
    <t>2020#LEA#100041474#0</t>
  </si>
  <si>
    <t>LAMAR SCHOOL DISTRICT R1</t>
  </si>
  <si>
    <t>100041474</t>
  </si>
  <si>
    <t>2020#LEA#080016967#0</t>
  </si>
  <si>
    <t>LAQUEY SCHOOL DISTRICT OF PULASKI COUNTY</t>
  </si>
  <si>
    <t>080016967</t>
  </si>
  <si>
    <t>2020#LEA#065359549#0</t>
  </si>
  <si>
    <t>LAREDO SCHOOL DISTRICT R7</t>
  </si>
  <si>
    <t>065359549</t>
  </si>
  <si>
    <t>2020#LEA#800506367#0</t>
  </si>
  <si>
    <t>LATHROP R-II</t>
  </si>
  <si>
    <t>800506367</t>
  </si>
  <si>
    <t>2020#LEA#033219718#0</t>
  </si>
  <si>
    <t>LAWSON REORGANIZE SCHOOL DISTRICT #R14 OF RAY COUNTY, MO</t>
  </si>
  <si>
    <t>033219718</t>
  </si>
  <si>
    <t>2020#LEA#079925038#0</t>
  </si>
  <si>
    <t>LEBANON R-III SCHOOL DISTRICT</t>
  </si>
  <si>
    <t>079925038</t>
  </si>
  <si>
    <t>2020#LEA#080693591#0</t>
  </si>
  <si>
    <t>LEE'S SUMMIT R-7 SCHOOL DISTRICT</t>
  </si>
  <si>
    <t>080693591</t>
  </si>
  <si>
    <t>2020#LEA#193465283#0</t>
  </si>
  <si>
    <t>LEESVILLE R9 SCHOOL DISTRICT</t>
  </si>
  <si>
    <t>193465283</t>
  </si>
  <si>
    <t>2020#LEA#843914941#0</t>
  </si>
  <si>
    <t>LEETON SCHOOL DISTRICT</t>
  </si>
  <si>
    <t>843914941</t>
  </si>
  <si>
    <t>2020#LEA#100654409#0</t>
  </si>
  <si>
    <t>LEOPOLD R-III</t>
  </si>
  <si>
    <t>100654409</t>
  </si>
  <si>
    <t>2020#LEA#042528851#0</t>
  </si>
  <si>
    <t>LESTERVILLE R-IV SCHOOL DISTRICT</t>
  </si>
  <si>
    <t>042528851</t>
  </si>
  <si>
    <t>2020#LEA#084400225#0</t>
  </si>
  <si>
    <t>LEWIS COUNTY C1 SCHOOL DISTRICT</t>
  </si>
  <si>
    <t>084400225</t>
  </si>
  <si>
    <t>2020#LEA#049305329#0</t>
  </si>
  <si>
    <t>LEXINGTON R-5 SCHOOL DISTRICT</t>
  </si>
  <si>
    <t>049305329</t>
  </si>
  <si>
    <t>2020#LEA#053525457#0</t>
  </si>
  <si>
    <t>LIBERAL R 2 SCHOOL DISTRICT INC</t>
  </si>
  <si>
    <t>053525457</t>
  </si>
  <si>
    <t>2020#LEA#131575961#0</t>
  </si>
  <si>
    <t>LIBERTY PUBLIC SCHOOL DISTRICT NO. 53</t>
  </si>
  <si>
    <t>131575961</t>
  </si>
  <si>
    <t>2020#LEA#019639798#0</t>
  </si>
  <si>
    <t>LICKING SCHOOL DISTRICT R8</t>
  </si>
  <si>
    <t>019639798</t>
  </si>
  <si>
    <t>2020#LEA#109758339#0</t>
  </si>
  <si>
    <t>LIFT FOR LIFE ACADEMY, INC.</t>
  </si>
  <si>
    <t>109758339</t>
  </si>
  <si>
    <t>2020#LEA#053488482#0</t>
  </si>
  <si>
    <t>LINCOLN COUNTY R-IV SCHOOL DISTRICT</t>
  </si>
  <si>
    <t>053488482</t>
  </si>
  <si>
    <t>2020#LEA#027059526#0</t>
  </si>
  <si>
    <t>ELSBERRY R-II SCHOOL DISTRICT</t>
  </si>
  <si>
    <t>027059526</t>
  </si>
  <si>
    <t>2020#LEA#804231467#0</t>
  </si>
  <si>
    <t>LINDBERGH SCHOOLS</t>
  </si>
  <si>
    <t>804231467</t>
  </si>
  <si>
    <t>2020#LEA#800496056#0</t>
  </si>
  <si>
    <t>LINN CO. R-I</t>
  </si>
  <si>
    <t>800496056</t>
  </si>
  <si>
    <t>2020#LEA#100040930#0</t>
  </si>
  <si>
    <t>LIVINGSTON COUNTY SCHOOL DISTRICT R3</t>
  </si>
  <si>
    <t>100040930</t>
  </si>
  <si>
    <t>2020#LEA#184206100#0</t>
  </si>
  <si>
    <t>LOCKWOOD R-I SCHOOL DISTRICT</t>
  </si>
  <si>
    <t>184206100</t>
  </si>
  <si>
    <t>2020#LEA#125134999#0</t>
  </si>
  <si>
    <t>LOGAN ROGERSVILLE R 8 SCHOOL DISTRICT</t>
  </si>
  <si>
    <t>125134999</t>
  </si>
  <si>
    <t>2020#LEA#028228088#0</t>
  </si>
  <si>
    <t>LONE JACK C6 SCHOOL DISTRICT</t>
  </si>
  <si>
    <t>028228088</t>
  </si>
  <si>
    <t>2020#LEA#100654466#0</t>
  </si>
  <si>
    <t>LONEDELL R 14 SCHOOL DISTRICT</t>
  </si>
  <si>
    <t>100654466</t>
  </si>
  <si>
    <t>2020#LEA#013582853#0</t>
  </si>
  <si>
    <t>LOUISIANA R-11 SCHOOL DISTRICT</t>
  </si>
  <si>
    <t>013582853</t>
  </si>
  <si>
    <t>2020#LEA#135785017#0</t>
  </si>
  <si>
    <t>LUTIE R6 SCHOOL DISTRICT</t>
  </si>
  <si>
    <t>135785017</t>
  </si>
  <si>
    <t>2020#LEA#031457021#0</t>
  </si>
  <si>
    <t>MACKS CREEK SCHOOL DISTRICT R5</t>
  </si>
  <si>
    <t>031457021</t>
  </si>
  <si>
    <t>2020#LEA#086918414#0</t>
  </si>
  <si>
    <t>MACON COUNTY R-1 SCHOOL DISTRICT</t>
  </si>
  <si>
    <t>086918414</t>
  </si>
  <si>
    <t>2020#LEA#043866631#0</t>
  </si>
  <si>
    <t>MACON COUNTY SCHOOL DISTRICT R4</t>
  </si>
  <si>
    <t>043866631</t>
  </si>
  <si>
    <t>2020#LEA#007626299#0</t>
  </si>
  <si>
    <t>MADISON SCHOOL DISTRICT C-3</t>
  </si>
  <si>
    <t>007626299</t>
  </si>
  <si>
    <t>2020#LEA#079908521#0</t>
  </si>
  <si>
    <t>MALDEN R-1 SCHOOL DISTRICT</t>
  </si>
  <si>
    <t>079908521</t>
  </si>
  <si>
    <t>2020#LEA#963417709#0</t>
  </si>
  <si>
    <t>MALTA BEND R-V</t>
  </si>
  <si>
    <t>963417709</t>
  </si>
  <si>
    <t>2020#LEA#195866470#0</t>
  </si>
  <si>
    <t>MANES R 5 SCHOOL DISTRICT</t>
  </si>
  <si>
    <t>195866470</t>
  </si>
  <si>
    <t>2020#LEA#053862058#0</t>
  </si>
  <si>
    <t>MANSFIELD SCHOOL DISTRICT R4</t>
  </si>
  <si>
    <t>053862058</t>
  </si>
  <si>
    <t>2020#LEA#060562287#0</t>
  </si>
  <si>
    <t>MAPLEWOOD-RICHMOND HEIGHTS SCHOOL DISTRICT</t>
  </si>
  <si>
    <t>060562287</t>
  </si>
  <si>
    <t>2020#LEA#181042040#0</t>
  </si>
  <si>
    <t>MARCELINE RV SCHOOL DIST</t>
  </si>
  <si>
    <t>181042040</t>
  </si>
  <si>
    <t>2020#LEA#184206951#0</t>
  </si>
  <si>
    <t>MARIES COUNTY R-2 SCHOOL DISTRICT</t>
  </si>
  <si>
    <t>184206951</t>
  </si>
  <si>
    <t>2020#LEA#184206985#0</t>
  </si>
  <si>
    <t>MARIES COUNTY R-I SCHOOL DISTRICT</t>
  </si>
  <si>
    <t>184206985</t>
  </si>
  <si>
    <t>2020#LEA#053419206#0</t>
  </si>
  <si>
    <t>MARION C EARLY SCHOOL DST R5</t>
  </si>
  <si>
    <t>053419206</t>
  </si>
  <si>
    <t>2020#LEA#009441403#0</t>
  </si>
  <si>
    <t>MARION COUNTY R II SCHOOL DISTRICT</t>
  </si>
  <si>
    <t>009441403</t>
  </si>
  <si>
    <t>2020#LEA#051779296#0</t>
  </si>
  <si>
    <t>MARIONVILLE R-9 SCHOOL DISTRICT</t>
  </si>
  <si>
    <t>051779296</t>
  </si>
  <si>
    <t>2020#LEA#100777754#0</t>
  </si>
  <si>
    <t>MARK TWAIN R-VIII</t>
  </si>
  <si>
    <t>100777754</t>
  </si>
  <si>
    <t>2020#LEA#184206936#0</t>
  </si>
  <si>
    <t>MARQUAND-ZION SCHOOL DISTRICT R6</t>
  </si>
  <si>
    <t>184206936</t>
  </si>
  <si>
    <t>2020#LEA#053581898#0</t>
  </si>
  <si>
    <t>MARSHFIELD R-1 SCHOOL DISTRICT</t>
  </si>
  <si>
    <t>053581898</t>
  </si>
  <si>
    <t>2020#LEA#032716466#0</t>
  </si>
  <si>
    <t>MARYVILLE R-II SCHOOL DISTRICT</t>
  </si>
  <si>
    <t>032716466</t>
  </si>
  <si>
    <t>2020#LEA#028018331#0</t>
  </si>
  <si>
    <t>MAYSVILLE R-I SCHOOL DISTRICT</t>
  </si>
  <si>
    <t>028018331</t>
  </si>
  <si>
    <t>2020#LEA#184206910#0</t>
  </si>
  <si>
    <t>MC DONALD COUNTY R1 SCHOOL DISTRICT</t>
  </si>
  <si>
    <t>184206910</t>
  </si>
  <si>
    <t>2020#LEA#193454352#0</t>
  </si>
  <si>
    <t>MEADOW HEIGHTS SCHOOL DISTRICT</t>
  </si>
  <si>
    <t>193454352</t>
  </si>
  <si>
    <t>2020#LEA#100041672#0</t>
  </si>
  <si>
    <t>MEADVILLE R-4 SCHOOL DISTRICT</t>
  </si>
  <si>
    <t>100041672</t>
  </si>
  <si>
    <t>2020#LEA#079909925#0</t>
  </si>
  <si>
    <t>MEHLVILLE SCHOOL DISTRICT (INC)</t>
  </si>
  <si>
    <t>079909925</t>
  </si>
  <si>
    <t>2020#LEA#070333877#0</t>
  </si>
  <si>
    <t>MERAMEC VALLEY R-3 SCHOOL DISTRICT</t>
  </si>
  <si>
    <t>070333877</t>
  </si>
  <si>
    <t>2020#LEA#100041680#0</t>
  </si>
  <si>
    <t>MEXICO SCHOOL DISTRICT 59</t>
  </si>
  <si>
    <t>100041680</t>
  </si>
  <si>
    <t>2020#LEA#054147327#0</t>
  </si>
  <si>
    <t>MIAMI R-I</t>
  </si>
  <si>
    <t>054147327</t>
  </si>
  <si>
    <t>2020#LEA#100041698#0</t>
  </si>
  <si>
    <t>MIAMI R-I SCHOOL DISTRICT</t>
  </si>
  <si>
    <t>100041698</t>
  </si>
  <si>
    <t>2020#LEA#100654565#0</t>
  </si>
  <si>
    <t>MIDDLE GROVE SCHOOL DISTRICT C1</t>
  </si>
  <si>
    <t>100654565</t>
  </si>
  <si>
    <t>2020#LEA#083122994#0</t>
  </si>
  <si>
    <t>MIDWAY R-I SCHOOL DISTRICT</t>
  </si>
  <si>
    <t>083122994</t>
  </si>
  <si>
    <t>2020#LEA#084105261#0</t>
  </si>
  <si>
    <t>MILAN SCHOOL DISTRICT</t>
  </si>
  <si>
    <t>084105261</t>
  </si>
  <si>
    <t>2020#LEA#193285038#0</t>
  </si>
  <si>
    <t>MILLER CO. R-III</t>
  </si>
  <si>
    <t>193285038</t>
  </si>
  <si>
    <t>2020#LEA#171662984#0</t>
  </si>
  <si>
    <t>MILLER R-II</t>
  </si>
  <si>
    <t>2020#LEA#100041714#0</t>
  </si>
  <si>
    <t>MIRABILE C-1</t>
  </si>
  <si>
    <t>100041714</t>
  </si>
  <si>
    <t>2020#LEA#969870062#0</t>
  </si>
  <si>
    <t>MISSOURI CITY 56</t>
  </si>
  <si>
    <t>969870062</t>
  </si>
  <si>
    <t>2020#LEA#026927319#0</t>
  </si>
  <si>
    <t>MOBERLY PUBLIC SCHOOL DISTRICT</t>
  </si>
  <si>
    <t>026927319</t>
  </si>
  <si>
    <t>2020#LEA#053393088#0</t>
  </si>
  <si>
    <t>MONETT R-1 SCHOOL DISTRICT</t>
  </si>
  <si>
    <t>053393088</t>
  </si>
  <si>
    <t>2020#LEA#193465218#0</t>
  </si>
  <si>
    <t>MONITEAU COUNTY ELEMENTARY SCHOOL DISTRICT R5</t>
  </si>
  <si>
    <t>193465218</t>
  </si>
  <si>
    <t>2020#LEA#027071091#0</t>
  </si>
  <si>
    <t>MONROE CITY R-I SCHOOL DISTRICT</t>
  </si>
  <si>
    <t>027071091</t>
  </si>
  <si>
    <t>2020#LEA#800533239#0</t>
  </si>
  <si>
    <t>MONTGOMERY CO. R-II</t>
  </si>
  <si>
    <t>800533239</t>
  </si>
  <si>
    <t>2020#LEA#966921256#0</t>
  </si>
  <si>
    <t>MONTROSE R-XIV</t>
  </si>
  <si>
    <t>966921256</t>
  </si>
  <si>
    <t>2020#LEA#100042365#0</t>
  </si>
  <si>
    <t>MORGAN COUNTY R1 SCHOOL DST</t>
  </si>
  <si>
    <t>100042365</t>
  </si>
  <si>
    <t>2020#LEA#082260837#0</t>
  </si>
  <si>
    <t>MORGAN COUNTY R-II PUBLIC SCHOOL DISTRICT</t>
  </si>
  <si>
    <t>082260837</t>
  </si>
  <si>
    <t>2020#LEA#193465309#0</t>
  </si>
  <si>
    <t>MOUND CITY SCHOOL DISTRICT R2</t>
  </si>
  <si>
    <t>193465309</t>
  </si>
  <si>
    <t>2020#LEA#137457631#0</t>
  </si>
  <si>
    <t>MOUNTAIN GROVE R-III SCHOOLS</t>
  </si>
  <si>
    <t>137457631</t>
  </si>
  <si>
    <t>2020#LEA#184633451#0</t>
  </si>
  <si>
    <t>MOUNTAIN VIEW-BIRCH TREE R-III SCHOOL DISTRICT</t>
  </si>
  <si>
    <t>184633451</t>
  </si>
  <si>
    <t>2020#LEA#052115250#0</t>
  </si>
  <si>
    <t>MT. VERNON R-V SCHOOL DISTRICT</t>
  </si>
  <si>
    <t>052115250</t>
  </si>
  <si>
    <t>2020#LEA#100041797#0</t>
  </si>
  <si>
    <t>NAYLOR SCHOOL DISTRICT R2</t>
  </si>
  <si>
    <t>100041797</t>
  </si>
  <si>
    <t>2020#LEA#789096559#0</t>
  </si>
  <si>
    <t>NEELYVILLE SCHOOL DISTRICT R-4</t>
  </si>
  <si>
    <t>789096559</t>
  </si>
  <si>
    <t>2020#LEA#878023811#0</t>
  </si>
  <si>
    <t>NELL HOLCOMB R-IV</t>
  </si>
  <si>
    <t>878023811</t>
  </si>
  <si>
    <t>2020#LEA#084101013#0</t>
  </si>
  <si>
    <t>NEOSHO R-5 SCHOOL DISTRICT</t>
  </si>
  <si>
    <t>084101013</t>
  </si>
  <si>
    <t>2020#LEA#932941545#0</t>
  </si>
  <si>
    <t>NEVADA R5 SCHOOL DISTRICT</t>
  </si>
  <si>
    <t>932941545</t>
  </si>
  <si>
    <t>2020#LEA#835820507#0</t>
  </si>
  <si>
    <t>NEW BLOOMFIELD SCHOOL DISTRICT R3</t>
  </si>
  <si>
    <t>835820507</t>
  </si>
  <si>
    <t>2020#LEA#100041839#0</t>
  </si>
  <si>
    <t>NEW FRANKLIN SCHOOL DISTRICT R1</t>
  </si>
  <si>
    <t>100041839</t>
  </si>
  <si>
    <t>2020#LEA#782640643#0</t>
  </si>
  <si>
    <t>NEW HAVEN</t>
  </si>
  <si>
    <t>782640643</t>
  </si>
  <si>
    <t>2020#LEA#025539719#0</t>
  </si>
  <si>
    <t>NEW MADRID CO SCHOOL DIST R1</t>
  </si>
  <si>
    <t>025539719</t>
  </si>
  <si>
    <t>2020#LEA#193008166#0</t>
  </si>
  <si>
    <t>NEW YORK R-IV</t>
  </si>
  <si>
    <t>193008166</t>
  </si>
  <si>
    <t>2020#LEA#050852698#0</t>
  </si>
  <si>
    <t>NEWBURG SCHOOL DISTRICT R2</t>
  </si>
  <si>
    <t>050852698</t>
  </si>
  <si>
    <t>2020#LEA#193010733#0</t>
  </si>
  <si>
    <t>NEWTON-HARRIS SCHOOL DISTRICT R3</t>
  </si>
  <si>
    <t>193010733</t>
  </si>
  <si>
    <t>2020#LEA#800482775#0</t>
  </si>
  <si>
    <t>NIANGUA R-V</t>
  </si>
  <si>
    <t>800482775</t>
  </si>
  <si>
    <t>2020#LEA#100041862#0</t>
  </si>
  <si>
    <t>NIXA SCHOOL DIST R-2</t>
  </si>
  <si>
    <t>100041862</t>
  </si>
  <si>
    <t>2020#LEA#159605476#0</t>
  </si>
  <si>
    <t>NODAWAY HOLT SCHOOL DIST R 7</t>
  </si>
  <si>
    <t>159605476</t>
  </si>
  <si>
    <t>2020#LEA#178004636#0</t>
  </si>
  <si>
    <t>NORBORNE R-VIII SCHOOL DISTRICT</t>
  </si>
  <si>
    <t>178004636</t>
  </si>
  <si>
    <t>2020#LEA#075895193#0</t>
  </si>
  <si>
    <t>NORMANDY SCHOOLS COLLABORATIVE</t>
  </si>
  <si>
    <t>075895193</t>
  </si>
  <si>
    <t>2020#LEA#100041870#0</t>
  </si>
  <si>
    <t>NORTH ANDREW SCHOOL DISTRICT R6</t>
  </si>
  <si>
    <t>100041870</t>
  </si>
  <si>
    <t>2020#LEA#176850865#0</t>
  </si>
  <si>
    <t>NORTH CALLAWAY SCHOOL DISTRICT R1</t>
  </si>
  <si>
    <t>176850865</t>
  </si>
  <si>
    <t>2020#LEA#083123760#0</t>
  </si>
  <si>
    <t>NORTH DAVIES R3 SCHOOL</t>
  </si>
  <si>
    <t>083123760</t>
  </si>
  <si>
    <t>2020#LEA#168819084#0</t>
  </si>
  <si>
    <t>NORTH HARRISON R3 SCHOOL DISTRICT</t>
  </si>
  <si>
    <t>168819084</t>
  </si>
  <si>
    <t>2020#LEA#010654168#0</t>
  </si>
  <si>
    <t>NORTH KANSAS CITY SCHOOL DISTRICT NO. 74</t>
  </si>
  <si>
    <t>010654168</t>
  </si>
  <si>
    <t>2020#LEA#038286274#0</t>
  </si>
  <si>
    <t>NORTH MERCER R-III SCHOOL DISTRICT</t>
  </si>
  <si>
    <t>038286274</t>
  </si>
  <si>
    <t>2020#LEA#159603976#0</t>
  </si>
  <si>
    <t>NORTH NODAWAY CO. R-VI</t>
  </si>
  <si>
    <t>159603976</t>
  </si>
  <si>
    <t>2020#LEA#159261247#0</t>
  </si>
  <si>
    <t>NORTH PEMISCOT CO SD R1</t>
  </si>
  <si>
    <t>159261247</t>
  </si>
  <si>
    <t>2020#LEA#193010097#0</t>
  </si>
  <si>
    <t>NORTH PLATTE CO. R-I</t>
  </si>
  <si>
    <t>193010097</t>
  </si>
  <si>
    <t>2020#LEA#045129863#0</t>
  </si>
  <si>
    <t>NORTH SHELBY COUNTY SCHOOL DISTRICT C 1</t>
  </si>
  <si>
    <t>045129863</t>
  </si>
  <si>
    <t>2020#LEA#011617917#0</t>
  </si>
  <si>
    <t>NORTH ST FRANCIS COUNTY SCHOOL DISTRICT R-1</t>
  </si>
  <si>
    <t>011617917</t>
  </si>
  <si>
    <t>2020#LEA#184206118#0</t>
  </si>
  <si>
    <t>NORTH WOOD R-IV SCHOOL DISTRICT</t>
  </si>
  <si>
    <t>184206118</t>
  </si>
  <si>
    <t>2020#LEA#100041789#0</t>
  </si>
  <si>
    <t>NORTHEAST NODAWAY R-V SCHOOL DISTRICT</t>
  </si>
  <si>
    <t>100041789</t>
  </si>
  <si>
    <t>2020#LEA#556430734#0</t>
  </si>
  <si>
    <t>NORTHEAST R4</t>
  </si>
  <si>
    <t>556430734</t>
  </si>
  <si>
    <t>2020#LEA#100655240#0</t>
  </si>
  <si>
    <t>NORTHEAST VERNON COUNTY R1 SCHOOL DISTRICT</t>
  </si>
  <si>
    <t>100655240</t>
  </si>
  <si>
    <t>2020#LEA#091520254#0</t>
  </si>
  <si>
    <t>NORTHWEST R-1 SCHOOL DISTRICT</t>
  </si>
  <si>
    <t>091520254</t>
  </si>
  <si>
    <t>2020#LEA#159600295#0</t>
  </si>
  <si>
    <t>NORTHWESTERN R-1 SCHOOL DISTRICT</t>
  </si>
  <si>
    <t>159600295</t>
  </si>
  <si>
    <t>2020#LEA#193294089#0</t>
  </si>
  <si>
    <t>NORWOOD SCH DISTRICT R1</t>
  </si>
  <si>
    <t>193294089</t>
  </si>
  <si>
    <t>2020#LEA#780571910#0</t>
  </si>
  <si>
    <t>OAK GROVE SCHOOL DISTRICT</t>
  </si>
  <si>
    <t>780571910</t>
  </si>
  <si>
    <t>2020#LEA#100654706#0</t>
  </si>
  <si>
    <t>OAK HILL R-I SCHOOL DISTRICT</t>
  </si>
  <si>
    <t>100654706</t>
  </si>
  <si>
    <t>2020#LEA#193008174#0</t>
  </si>
  <si>
    <t>OAK RIDGE SCHOOL DISTRICT R6</t>
  </si>
  <si>
    <t>193008174</t>
  </si>
  <si>
    <t>2020#LEA#083117853#0</t>
  </si>
  <si>
    <t>ODESSA R-7 SCHOOL DISTRICT</t>
  </si>
  <si>
    <t>083117853</t>
  </si>
  <si>
    <t>2020#LEA#060551728#0</t>
  </si>
  <si>
    <t>ORCHARD FARM R-V SCHOOL DISTRICT</t>
  </si>
  <si>
    <t>060551728</t>
  </si>
  <si>
    <t>2020#LEA#613854132#0</t>
  </si>
  <si>
    <t>OREARVILLE R-IV</t>
  </si>
  <si>
    <t>613854132</t>
  </si>
  <si>
    <t>2020#LEA#800483153#0</t>
  </si>
  <si>
    <t>OREGON-HOWELL R-III</t>
  </si>
  <si>
    <t>800483153</t>
  </si>
  <si>
    <t>2020#LEA#082130741#0</t>
  </si>
  <si>
    <t>ORRICK R-XI SCHOOL DISTRICT</t>
  </si>
  <si>
    <t>082130741</t>
  </si>
  <si>
    <t>2020#LEA#100042530#0</t>
  </si>
  <si>
    <t>OSAGE COUNTY R3 SCHOOL DISTRICT</t>
  </si>
  <si>
    <t>100042530</t>
  </si>
  <si>
    <t>2020#LEA#184207322#0</t>
  </si>
  <si>
    <t>OSAGE COUNTY R-II SCHOOL DISTRICT</t>
  </si>
  <si>
    <t>184207322</t>
  </si>
  <si>
    <t>2020#LEA#086822327#0</t>
  </si>
  <si>
    <t>OSAGE R-1 SCHOOL DISTRICT</t>
  </si>
  <si>
    <t>086822327</t>
  </si>
  <si>
    <t>2020#LEA#193008497#0</t>
  </si>
  <si>
    <t>OSBORN R-O</t>
  </si>
  <si>
    <t>193008497</t>
  </si>
  <si>
    <t>2020#LEA#011352986#0</t>
  </si>
  <si>
    <t>OSCEOLA PUBLIC SCHOOLS</t>
  </si>
  <si>
    <t>011352986</t>
  </si>
  <si>
    <t>2020#LEA#100654755#0</t>
  </si>
  <si>
    <t>OTTERVILLE SCHOOL DISTRICT R 6</t>
  </si>
  <si>
    <t>100654755</t>
  </si>
  <si>
    <t>2020#LEA#827167615#0</t>
  </si>
  <si>
    <t>OZARK R-VI SCHOOL DISTRICT</t>
  </si>
  <si>
    <t>827167615</t>
  </si>
  <si>
    <t>2020#LEA#100775212#0</t>
  </si>
  <si>
    <t>OZARK, COUNTY OF</t>
  </si>
  <si>
    <t>100775212</t>
  </si>
  <si>
    <t>2020#LEA#023820319#0</t>
  </si>
  <si>
    <t>PARIS R-II SCHOOL DISTRICT</t>
  </si>
  <si>
    <t>023820319</t>
  </si>
  <si>
    <t>2020#LEA#096741269#0</t>
  </si>
  <si>
    <t>PARK HILL SCHOOL DISTRICT</t>
  </si>
  <si>
    <t>096741269</t>
  </si>
  <si>
    <t>2020#LEA#068540350#0</t>
  </si>
  <si>
    <t>PARKWAY SCHOOL DISTRICT</t>
  </si>
  <si>
    <t>068540350</t>
  </si>
  <si>
    <t>2020#LEA#039408351#0</t>
  </si>
  <si>
    <t>PATTONSBURG SCHOOL DISTRICT</t>
  </si>
  <si>
    <t>039408351</t>
  </si>
  <si>
    <t>2020#LEA#020373783#0</t>
  </si>
  <si>
    <t>PATTONVILLE R-III SCHOOL DISTRICT</t>
  </si>
  <si>
    <t>020373783</t>
  </si>
  <si>
    <t>2020#LEA#046782918#0</t>
  </si>
  <si>
    <t>PEMISCOT COUNTY R-3 SCHOOL DISTRICT</t>
  </si>
  <si>
    <t>046782918</t>
  </si>
  <si>
    <t>2020#LEA#070343025#0</t>
  </si>
  <si>
    <t>PERRY COUNTY SCHOOL DISTRICT 32</t>
  </si>
  <si>
    <t>070343025</t>
  </si>
  <si>
    <t>2020#LEA#100654813#0</t>
  </si>
  <si>
    <t>PETTIS CO SCHOOL DISTRICT R12</t>
  </si>
  <si>
    <t>100654813</t>
  </si>
  <si>
    <t>2020#LEA#037120896#0</t>
  </si>
  <si>
    <t>PETTIS COUNTY SCHOOL DISTRICT R5</t>
  </si>
  <si>
    <t>037120896</t>
  </si>
  <si>
    <t>2020#LEA#100654821#0</t>
  </si>
  <si>
    <t>PHELPS COUNTY R-III SCHOOL DISTRICT</t>
  </si>
  <si>
    <t>100654821</t>
  </si>
  <si>
    <t>2020#LEA#100346089#0</t>
  </si>
  <si>
    <t>PIERCE CITY R-VI SCHOOL DISTRICT</t>
  </si>
  <si>
    <t>100346089</t>
  </si>
  <si>
    <t>2020#LEA#100779057#0</t>
  </si>
  <si>
    <t>PIKE COUNTY R 3 SCHOOL DISTRICT</t>
  </si>
  <si>
    <t>100779057</t>
  </si>
  <si>
    <t>2020#LEA#089383061#0</t>
  </si>
  <si>
    <t>PILOT GROVE SCHOOL DISTRICT C-4</t>
  </si>
  <si>
    <t>089383061</t>
  </si>
  <si>
    <t>2020#LEA#193008562#0</t>
  </si>
  <si>
    <t>PLAINVIEW R-VIII</t>
  </si>
  <si>
    <t>193008562</t>
  </si>
  <si>
    <t>2020#LEA#197717507#0</t>
  </si>
  <si>
    <t>PLATO R-V</t>
  </si>
  <si>
    <t>197717507</t>
  </si>
  <si>
    <t>2020#LEA#010666428#0</t>
  </si>
  <si>
    <t>PLATTE COUNTY R-3 SCHOOL DISTRICT INC.</t>
  </si>
  <si>
    <t>010666428</t>
  </si>
  <si>
    <t>2020#LEA#100041987#0</t>
  </si>
  <si>
    <t>PLEASANT HILL SCHOOL DISTRICT R3</t>
  </si>
  <si>
    <t>100041987</t>
  </si>
  <si>
    <t>2020#LEA#178467148#0</t>
  </si>
  <si>
    <t>PLEASANT HOPE SCHOOL DISTRICT R-VI</t>
  </si>
  <si>
    <t>178467148</t>
  </si>
  <si>
    <t>2020#LEA#100654177#0</t>
  </si>
  <si>
    <t>PLEASANT VIEW R-VI</t>
  </si>
  <si>
    <t>100654177</t>
  </si>
  <si>
    <t>2020#LEA#082139544#0</t>
  </si>
  <si>
    <t>POLK COUNTY REORGANIZED SCHOOL DISTRICT RI</t>
  </si>
  <si>
    <t>082139544</t>
  </si>
  <si>
    <t>2020#LEA#159600758#0</t>
  </si>
  <si>
    <t>POLO R-VII SCHOOL DISTRICT</t>
  </si>
  <si>
    <t>159600758</t>
  </si>
  <si>
    <t>2020#LEA#020349650#0</t>
  </si>
  <si>
    <t>POPLAR BLUFF R-I</t>
  </si>
  <si>
    <t>020349650</t>
  </si>
  <si>
    <t>2020#LEA#159257096#0</t>
  </si>
  <si>
    <t>PORTAGEVILLE SCHOOL DISTRICT</t>
  </si>
  <si>
    <t>159257096</t>
  </si>
  <si>
    <t>2020#LEA#052843042#0</t>
  </si>
  <si>
    <t>POTOSI R-3 SCHOOL BOARD OF EDUCATION</t>
  </si>
  <si>
    <t>052843042</t>
  </si>
  <si>
    <t>2020#LEA#100654870#0</t>
  </si>
  <si>
    <t>PRAIRIE HOME R 5 SCHOOL DISTRICT</t>
  </si>
  <si>
    <t>100654870</t>
  </si>
  <si>
    <t>2020#LEA#159603588#0</t>
  </si>
  <si>
    <t>PRINCETON R-V SCHOOL DISTRICT</t>
  </si>
  <si>
    <t>159603588</t>
  </si>
  <si>
    <t>2020#LEA#802577341#0</t>
  </si>
  <si>
    <t>PROGRESS IN EDUCATION, INC.</t>
  </si>
  <si>
    <t>802577341</t>
  </si>
  <si>
    <t>2020#LEA#033855479#0</t>
  </si>
  <si>
    <t>PURDY R-2 SCHOOL DISTRICT</t>
  </si>
  <si>
    <t>033855479</t>
  </si>
  <si>
    <t>2020#LEA#825398142#0</t>
  </si>
  <si>
    <t>PUTNAM COUNTY R1 SCHOOL DISTRICT</t>
  </si>
  <si>
    <t>825398142</t>
  </si>
  <si>
    <t>2020#LEA#159255223#0</t>
  </si>
  <si>
    <t>PUXICO SCHOOL DISTRICT R8</t>
  </si>
  <si>
    <t>159255223</t>
  </si>
  <si>
    <t>2020#LEA#049090348#0</t>
  </si>
  <si>
    <t>R I PALMYRA SCHOOL DISTRICT</t>
  </si>
  <si>
    <t>2020#LEA#073042558#0</t>
  </si>
  <si>
    <t>R-7 SCHOOL DISTRICT</t>
  </si>
  <si>
    <t>073042558</t>
  </si>
  <si>
    <t>2020#LEA#948802566#0</t>
  </si>
  <si>
    <t>RALLS CO. R-II</t>
  </si>
  <si>
    <t>948802566</t>
  </si>
  <si>
    <t>2020#LEA#100346378#0</t>
  </si>
  <si>
    <t>RAYMONDVILLE R-VII SCHOOL DISTRICT</t>
  </si>
  <si>
    <t>100346378</t>
  </si>
  <si>
    <t>2020#LEA#780451261#0</t>
  </si>
  <si>
    <t>RAYMORE-PECULIAR SCHOOL DISTRICT</t>
  </si>
  <si>
    <t>780451261</t>
  </si>
  <si>
    <t>2020#LEA#601969350#0</t>
  </si>
  <si>
    <t>REEDS SPRING R-IV</t>
  </si>
  <si>
    <t>2020#LEA#189349210#0</t>
  </si>
  <si>
    <t>RENICK REORGANIZED SCHOOL DISTRICT 5</t>
  </si>
  <si>
    <t>189349210</t>
  </si>
  <si>
    <t>2020#LEA#100654946#0</t>
  </si>
  <si>
    <t>REORGANIZED SCHOOL DISTRICT 4 OF RIPLEY CO</t>
  </si>
  <si>
    <t>100654946</t>
  </si>
  <si>
    <t>2020#LEA#100339555#0</t>
  </si>
  <si>
    <t>REORGANIZED SCHOOL DISTRICT R-1 OF MONITEAU COUNTY</t>
  </si>
  <si>
    <t>100339555</t>
  </si>
  <si>
    <t>2020#LEA#039411277#0</t>
  </si>
  <si>
    <t>REORGANIZED SCHOOL DISTRICT R-4 OF BUCHANAN COUNTY</t>
  </si>
  <si>
    <t>039411277</t>
  </si>
  <si>
    <t>2020#LEA#100042068#0</t>
  </si>
  <si>
    <t>REPUBLIC R-III SCHOOL DISTRICT</t>
  </si>
  <si>
    <t>100042068</t>
  </si>
  <si>
    <t>2020#LEA#069273456#0</t>
  </si>
  <si>
    <t>RICH HILL R4 SCHOOL DIST</t>
  </si>
  <si>
    <t>069273456</t>
  </si>
  <si>
    <t>2020#LEA#189348832#0</t>
  </si>
  <si>
    <t>RICHARDS R-V</t>
  </si>
  <si>
    <t>2020#LEA#046756037#0</t>
  </si>
  <si>
    <t>RICHLAND R-I SCHOOL DISTRICT</t>
  </si>
  <si>
    <t>046756037</t>
  </si>
  <si>
    <t>2020#LEA#053852570#0</t>
  </si>
  <si>
    <t>RICHLAND R-IV SCHOOL DISTRICT</t>
  </si>
  <si>
    <t>053852570</t>
  </si>
  <si>
    <t>2020#LEA#034192096#0</t>
  </si>
  <si>
    <t>RICHMOND R-XVI SCHOOL DISTRICT</t>
  </si>
  <si>
    <t>034192096</t>
  </si>
  <si>
    <t>2020#LEA#184208064#0</t>
  </si>
  <si>
    <t>RICHWOODS R-VII SCHOOL DISTRICT</t>
  </si>
  <si>
    <t>184208064</t>
  </si>
  <si>
    <t>2020#LEA#100654920#0</t>
  </si>
  <si>
    <t>RIDGEWAY SCHOOL DISTRICT R5</t>
  </si>
  <si>
    <t>100654920</t>
  </si>
  <si>
    <t>2020#LEA#193010352#0</t>
  </si>
  <si>
    <t>RIPLEY COUNTY R-3 SCHOOL</t>
  </si>
  <si>
    <t>193010352</t>
  </si>
  <si>
    <t>2020#LEA#100042100#0</t>
  </si>
  <si>
    <t>RISCO R-II SCHOOL DISTRICT</t>
  </si>
  <si>
    <t>100042100</t>
  </si>
  <si>
    <t>2020#LEA#083033738#0</t>
  </si>
  <si>
    <t>RITENOUR SCHOOL DISTRICT</t>
  </si>
  <si>
    <t>083033738</t>
  </si>
  <si>
    <t>2020#LEA#094395811#0</t>
  </si>
  <si>
    <t>RIVERVIEW GARDENS SCHOOL DISTRICT</t>
  </si>
  <si>
    <t>094395811</t>
  </si>
  <si>
    <t>2020#LEA#010661403#0</t>
  </si>
  <si>
    <t>ROCK PORT REORGANIZED SCHOOL DISTRICT 2</t>
  </si>
  <si>
    <t>010661403</t>
  </si>
  <si>
    <t>2020#LEA#040115610#0</t>
  </si>
  <si>
    <t>ROCKWOOD SCHOOL DISTRICT R-6 (INC)</t>
  </si>
  <si>
    <t>040115610</t>
  </si>
  <si>
    <t>2020#LEA#080021876#0</t>
  </si>
  <si>
    <t>ROLLA PUBLIC SCHOOL DISTRICT</t>
  </si>
  <si>
    <t>080021876</t>
  </si>
  <si>
    <t>2020#LEA#184207603#0</t>
  </si>
  <si>
    <t>ROSCOE ELEMENTARY SCHOOL DISTRICT C1</t>
  </si>
  <si>
    <t>184207603</t>
  </si>
  <si>
    <t>2020#LEA#029257706#0</t>
  </si>
  <si>
    <t>SALEM REORGANIZED SCHOOL DISTRICT #80</t>
  </si>
  <si>
    <t>029257706</t>
  </si>
  <si>
    <t>2020#LEA#050897560#0</t>
  </si>
  <si>
    <t>SALISBURY R-IV SCHOOL DISTRICT</t>
  </si>
  <si>
    <t>050897560</t>
  </si>
  <si>
    <t>2020#LEA#100040526#0</t>
  </si>
  <si>
    <t>SANTA FE R-X SCHOOL DISTRICT</t>
  </si>
  <si>
    <t>100040526</t>
  </si>
  <si>
    <t>2020#LEA#034030908#0</t>
  </si>
  <si>
    <t>SARCOXIE SCHOOL DISTRICT R2</t>
  </si>
  <si>
    <t>034030908</t>
  </si>
  <si>
    <t>2020#LEA#808936053#0</t>
  </si>
  <si>
    <t>SAVANNAH R-III</t>
  </si>
  <si>
    <t>808936053</t>
  </si>
  <si>
    <t>2020#LEA#039448717#0</t>
  </si>
  <si>
    <t>SCHOOL DISTRICT OF CLAYTON INC</t>
  </si>
  <si>
    <t>039448717</t>
  </si>
  <si>
    <t>2020#LEA#063669212#0</t>
  </si>
  <si>
    <t>SCHOOL DISTRICT OF MARSHALL, MO</t>
  </si>
  <si>
    <t>063669212</t>
  </si>
  <si>
    <t>2020#LEA#079783791#0</t>
  </si>
  <si>
    <t>SCHOOL DISTRICT OF UNIVERSITY CITY</t>
  </si>
  <si>
    <t>079783791</t>
  </si>
  <si>
    <t>2020#LEA#086825700#0</t>
  </si>
  <si>
    <t>SCHOOL DISTRICT OF WASHINGTON PUBLIC BUILDING CORPORATION</t>
  </si>
  <si>
    <t>086825700</t>
  </si>
  <si>
    <t>2020#LEA#956898043#0</t>
  </si>
  <si>
    <t>SCHOOL DISTRICT R 1 AVA</t>
  </si>
  <si>
    <t>956898043</t>
  </si>
  <si>
    <t>2020#LEA#193574845#0</t>
  </si>
  <si>
    <t>SCHOOL OF THE OSAGE</t>
  </si>
  <si>
    <t>193574845</t>
  </si>
  <si>
    <t>2020#LEA#159603893#0</t>
  </si>
  <si>
    <t>SCHUYLER SCHOOL DISTRICT R1</t>
  </si>
  <si>
    <t>159603893</t>
  </si>
  <si>
    <t>2020#LEA#788964674#0</t>
  </si>
  <si>
    <t>SCOTLAND COUNTY R-I SCHOOL DISTRICT</t>
  </si>
  <si>
    <t>788964674</t>
  </si>
  <si>
    <t>2020#LEA#123191678#0</t>
  </si>
  <si>
    <t>SCOTT CITY R1 SCHOOL DISTRICT</t>
  </si>
  <si>
    <t>123191678</t>
  </si>
  <si>
    <t>2020#LEA#829484091#0</t>
  </si>
  <si>
    <t>SCOTT CO. CENTRAL</t>
  </si>
  <si>
    <t>829484091</t>
  </si>
  <si>
    <t>2020#LEA#621028943#0</t>
  </si>
  <si>
    <t>SCOTT CO. R-IV</t>
  </si>
  <si>
    <t>621028943</t>
  </si>
  <si>
    <t>2020#LEA#021505169#0</t>
  </si>
  <si>
    <t>SCOTT COUNTY R III SCHOOL DIST</t>
  </si>
  <si>
    <t>021505169</t>
  </si>
  <si>
    <t>2020#LEA#843926556#0</t>
  </si>
  <si>
    <t>SCUOLA VITA NUOVA</t>
  </si>
  <si>
    <t>843926556</t>
  </si>
  <si>
    <t>2020#LEA#093804615#0</t>
  </si>
  <si>
    <t>SEDALIA SCHOOL DISTRICT #200</t>
  </si>
  <si>
    <t>093804615</t>
  </si>
  <si>
    <t>2020#LEA#193008596#0</t>
  </si>
  <si>
    <t>SENATH-HORNERVILLE SCH DIST C8</t>
  </si>
  <si>
    <t>193008596</t>
  </si>
  <si>
    <t>2020#LEA#028593846#0</t>
  </si>
  <si>
    <t>SENECA R-VII SCHOOL DISTRICT</t>
  </si>
  <si>
    <t>028593846</t>
  </si>
  <si>
    <t>2020#LEA#053617973#0</t>
  </si>
  <si>
    <t>SEYMOUR R-II SCHOOL DISTRICT</t>
  </si>
  <si>
    <t>053617973</t>
  </si>
  <si>
    <t>2020#LEA#800496478#0</t>
  </si>
  <si>
    <t>SHAWNEE R-III</t>
  </si>
  <si>
    <t>800496478</t>
  </si>
  <si>
    <t>2020#LEA#048064000#0</t>
  </si>
  <si>
    <t>SHELBY COUNTY R4 SCHOOL DISTRICT</t>
  </si>
  <si>
    <t>048064000</t>
  </si>
  <si>
    <t>2020#LEA#052196912#0</t>
  </si>
  <si>
    <t>SHELDON R-VIII SCHOOL DISTRICT</t>
  </si>
  <si>
    <t>052196912</t>
  </si>
  <si>
    <t>2020#LEA#800159571#0</t>
  </si>
  <si>
    <t>SHELL KNOB SCHOOL DISTRICT 78</t>
  </si>
  <si>
    <t>800159571</t>
  </si>
  <si>
    <t>2020#LEA#075898825#0</t>
  </si>
  <si>
    <t>SIKESTON R6 SCHOOL DISTRICT</t>
  </si>
  <si>
    <t>075898825</t>
  </si>
  <si>
    <t>2020#LEA#049722812#0</t>
  </si>
  <si>
    <t>SILEX R1 SCHOOL DISTRICT</t>
  </si>
  <si>
    <t>049722812</t>
  </si>
  <si>
    <t>2020#LEA#043009562#0</t>
  </si>
  <si>
    <t>SKYLINE SCHOOL DISTRICT R2</t>
  </si>
  <si>
    <t>043009562</t>
  </si>
  <si>
    <t>2020#LEA#100042233#0</t>
  </si>
  <si>
    <t>SLATER SCHOOL DISTRICT</t>
  </si>
  <si>
    <t>100042233</t>
  </si>
  <si>
    <t>2020#LEA#050696046#0</t>
  </si>
  <si>
    <t>SMITHTON SCHOOL DISTRICT REORGANIZED 6</t>
  </si>
  <si>
    <t>050696046</t>
  </si>
  <si>
    <t>2020#LEA#100042258#0</t>
  </si>
  <si>
    <t>SMITHVILLE R-II SCHOOL DISTRICT</t>
  </si>
  <si>
    <t>100042258</t>
  </si>
  <si>
    <t>2020#LEA#159262112#0</t>
  </si>
  <si>
    <t>SOUTH CALLAWAY R-II SCHOOL DISTRICT</t>
  </si>
  <si>
    <t>159262112</t>
  </si>
  <si>
    <t>2020#LEA#053907143#0</t>
  </si>
  <si>
    <t>SOUTH HARRISON SCHOOL DISTRICT R-2</t>
  </si>
  <si>
    <t>053907143</t>
  </si>
  <si>
    <t>2020#LEA#835820531#0</t>
  </si>
  <si>
    <t>SOUTH HOLT R-1 SCHOOL DISTRICT</t>
  </si>
  <si>
    <t>835820531</t>
  </si>
  <si>
    <t>2020#LEA#175632082#0</t>
  </si>
  <si>
    <t>SOUTH IRON SCHOOL DISTRICT R1</t>
  </si>
  <si>
    <t>175632082</t>
  </si>
  <si>
    <t>2020#LEA#034076299#0</t>
  </si>
  <si>
    <t>SOUTH NODAWAY CO. R-IV</t>
  </si>
  <si>
    <t>034076299</t>
  </si>
  <si>
    <t>2020#LEA#100042274#0</t>
  </si>
  <si>
    <t>SOUTH PEMISCOT SCH DIST R-5</t>
  </si>
  <si>
    <t>100042274</t>
  </si>
  <si>
    <t>2020#LEA#800490380#0</t>
  </si>
  <si>
    <t>SOUTHERN BOONE CO. R-I</t>
  </si>
  <si>
    <t>800490380</t>
  </si>
  <si>
    <t>2020#LEA#085910719#0</t>
  </si>
  <si>
    <t>SOUTHERN REYNOLDS COUNTY SCHOOL DISTRICT R-II</t>
  </si>
  <si>
    <t>085910719</t>
  </si>
  <si>
    <t>2020#LEA#193008604#0</t>
  </si>
  <si>
    <t>SOUTHLAND C-9</t>
  </si>
  <si>
    <t>193008604</t>
  </si>
  <si>
    <t>2020#LEA#100655067#0</t>
  </si>
  <si>
    <t>SOUTHWEST LIVINGSTON CO SD R1</t>
  </si>
  <si>
    <t>100655067</t>
  </si>
  <si>
    <t>2020#LEA#039820048#0</t>
  </si>
  <si>
    <t>SOUTHWEST R V SCHOOL DISTRICT</t>
  </si>
  <si>
    <t>039820048</t>
  </si>
  <si>
    <t>2020#LEA#800482908#0</t>
  </si>
  <si>
    <t>SPARTA SCHOOL DISTRICT R3</t>
  </si>
  <si>
    <t>800482908</t>
  </si>
  <si>
    <t>2020#LEA#077119055#0</t>
  </si>
  <si>
    <t>SPECIAL SCHOOL DISTRICT OF ST. LOUIS COUNTY</t>
  </si>
  <si>
    <t>077119055</t>
  </si>
  <si>
    <t>2020#LEA#053556965#0</t>
  </si>
  <si>
    <t>SPICKARD SCHOOL DISTRICT R2</t>
  </si>
  <si>
    <t>053556965</t>
  </si>
  <si>
    <t>2020#LEA#793706818#0</t>
  </si>
  <si>
    <t>SPOKANE R-VII SCHOOL DISTRICT</t>
  </si>
  <si>
    <t>793706818</t>
  </si>
  <si>
    <t>2020#LEA#100989339#0</t>
  </si>
  <si>
    <t>SPRING BLUFF R-XV</t>
  </si>
  <si>
    <t>100989339</t>
  </si>
  <si>
    <t>2020#LEA#083120477#0</t>
  </si>
  <si>
    <t>SPRINGFIELD SCHOOL DISTRICT R12</t>
  </si>
  <si>
    <t>083120477</t>
  </si>
  <si>
    <t>2020#LEA#040112989#0</t>
  </si>
  <si>
    <t>ST CLAIR R 13 REORGANIZED SCHOOL DISTRICT</t>
  </si>
  <si>
    <t>040112989</t>
  </si>
  <si>
    <t>2020#LEA#088708383#0</t>
  </si>
  <si>
    <t>ST JAMES R 1 SCHOOL DISTRICT</t>
  </si>
  <si>
    <t>088708383</t>
  </si>
  <si>
    <t>2020#LEA#079906178#0</t>
  </si>
  <si>
    <t>ST LOUIS CITY PUBLIC SCHOOL DISTRICT</t>
  </si>
  <si>
    <t>079906178</t>
  </si>
  <si>
    <t>2020#LEA#100347848#0</t>
  </si>
  <si>
    <t>ST. CHARLES R-VI SCHOOL DISTRICT</t>
  </si>
  <si>
    <t>100347848</t>
  </si>
  <si>
    <t>2020#LEA#136313272#0</t>
  </si>
  <si>
    <t>ST. ELIZABETH R-IV</t>
  </si>
  <si>
    <t>136313272</t>
  </si>
  <si>
    <t>2020#LEA#073023277#0</t>
  </si>
  <si>
    <t>ST. JOSEPH</t>
  </si>
  <si>
    <t>073023277</t>
  </si>
  <si>
    <t>2020#LEA#078534749#0</t>
  </si>
  <si>
    <t>PREMIER CHARTER SCHOOL</t>
  </si>
  <si>
    <t>078534749</t>
  </si>
  <si>
    <t>2020#LEA#827391215#0</t>
  </si>
  <si>
    <t>ST. LOUIS LANGUAGE IMMERSION SCHOOLS, INC.</t>
  </si>
  <si>
    <t>827391215</t>
  </si>
  <si>
    <t>2020#LEA#100349190#0</t>
  </si>
  <si>
    <t>STANBERRY R-II SCHOOL DISTRICT</t>
  </si>
  <si>
    <t>100349190</t>
  </si>
  <si>
    <t>2020#LEA#829255087#0</t>
  </si>
  <si>
    <t>STE GENEVIEVE R-II SCHOOL DISTRICT</t>
  </si>
  <si>
    <t>829255087</t>
  </si>
  <si>
    <t>2020#LEA#100655109#0</t>
  </si>
  <si>
    <t>STEELVILLE R-III SCHOOL DISTRICT</t>
  </si>
  <si>
    <t>100655109</t>
  </si>
  <si>
    <t>2020#LEA#100655117#0</t>
  </si>
  <si>
    <t>STEWARTSVILLE C-2</t>
  </si>
  <si>
    <t>100655117</t>
  </si>
  <si>
    <t>2020#LEA#613278258#0</t>
  </si>
  <si>
    <t>STOCKTON R1 SCHOOL DISTRICT</t>
  </si>
  <si>
    <t>613278258</t>
  </si>
  <si>
    <t>2020#LEA#100655125#0</t>
  </si>
  <si>
    <t>STOUTLAND SCHOOL DISTRICT R 2</t>
  </si>
  <si>
    <t>100655125</t>
  </si>
  <si>
    <t>2020#LEA#093807840#0</t>
  </si>
  <si>
    <t>STRAFFORD SCHOOL DISTRICT R6</t>
  </si>
  <si>
    <t>093807840</t>
  </si>
  <si>
    <t>2020#LEA#193008653#0</t>
  </si>
  <si>
    <t>STRAIN-JAPAN</t>
  </si>
  <si>
    <t>193008653</t>
  </si>
  <si>
    <t>2020#LEA#189348584#0</t>
  </si>
  <si>
    <t>STRASBURG C-3 SCHOOL DISTRICT</t>
  </si>
  <si>
    <t>189348584</t>
  </si>
  <si>
    <t>2020#LEA#053369005#0</t>
  </si>
  <si>
    <t>STURGEON R 5 SCHOOL DISTRICT</t>
  </si>
  <si>
    <t>053369005</t>
  </si>
  <si>
    <t>2020#LEA#051079317#0</t>
  </si>
  <si>
    <t>SUCCESS SCHOOL DISTRICT R 6</t>
  </si>
  <si>
    <t>051079317</t>
  </si>
  <si>
    <t>2020#LEA#838185585#0</t>
  </si>
  <si>
    <t>SULLIVAN</t>
  </si>
  <si>
    <t>838185585</t>
  </si>
  <si>
    <t>2020#LEA#051557601#0</t>
  </si>
  <si>
    <t>SUMMERSVILLE R-II SCHOOL DISTRICT</t>
  </si>
  <si>
    <t>051557601</t>
  </si>
  <si>
    <t>2020#LEA#100655158#0</t>
  </si>
  <si>
    <t>SUNRISE ELEM SCHOOL DIST R9</t>
  </si>
  <si>
    <t>100655158</t>
  </si>
  <si>
    <t>2020#LEA#053877627#0</t>
  </si>
  <si>
    <t>SWEDEBORG R-III</t>
  </si>
  <si>
    <t>053877627</t>
  </si>
  <si>
    <t>2020#LEA#049254006#0</t>
  </si>
  <si>
    <t>TANEYVILLE R-II SCHOOL DISTRICT</t>
  </si>
  <si>
    <t>049254006</t>
  </si>
  <si>
    <t>2020#LEA#093804540#0</t>
  </si>
  <si>
    <t>TARKIO R-1 SCHOOL DISTRICT</t>
  </si>
  <si>
    <t>093804540</t>
  </si>
  <si>
    <t>2020#LEA#798972282#0</t>
  </si>
  <si>
    <t>THAYER R-II</t>
  </si>
  <si>
    <t>798972282</t>
  </si>
  <si>
    <t>2020#LEA#080685445#0</t>
  </si>
  <si>
    <t>THE ARCH COMMUNITY SCHOOL</t>
  </si>
  <si>
    <t>080685445</t>
  </si>
  <si>
    <t>2020#LEA#824928225#0</t>
  </si>
  <si>
    <t>THE SOULARD SCHOOL</t>
  </si>
  <si>
    <t>824928225</t>
  </si>
  <si>
    <t>2020#LEA#045054251#0</t>
  </si>
  <si>
    <t>THORNFIELD R-I SCHOOL DISTRICT</t>
  </si>
  <si>
    <t>045054251</t>
  </si>
  <si>
    <t>2020#LEA#044524023#0</t>
  </si>
  <si>
    <t>TINA-AVALON R-II</t>
  </si>
  <si>
    <t>044524023</t>
  </si>
  <si>
    <t>2020#LEA#100042415#0</t>
  </si>
  <si>
    <t>TIPTON R 6 SCHOOL DISTRICT</t>
  </si>
  <si>
    <t>100042415</t>
  </si>
  <si>
    <t>2020#LEA#078797346#0</t>
  </si>
  <si>
    <t>TOLBERT EDUCATIONAL SERVICES, INC.</t>
  </si>
  <si>
    <t>078797346</t>
  </si>
  <si>
    <t>2020#LEA#096749635#0</t>
  </si>
  <si>
    <t>TRENTON SCHOOL DISTRICT R9</t>
  </si>
  <si>
    <t>096749635</t>
  </si>
  <si>
    <t>2020#LEA#622135630#0</t>
  </si>
  <si>
    <t>TRI CO SCHOOL DISTRICT R7</t>
  </si>
  <si>
    <t>622135630</t>
  </si>
  <si>
    <t>2020#LEA#621280564#0</t>
  </si>
  <si>
    <t>TROY R-III</t>
  </si>
  <si>
    <t>621280564</t>
  </si>
  <si>
    <t>2020#LEA#949875348#0</t>
  </si>
  <si>
    <t>TWIN RIVERS R-X</t>
  </si>
  <si>
    <t>949875348</t>
  </si>
  <si>
    <t>2020#LEA#097940761#0</t>
  </si>
  <si>
    <t>UNION R-XI SCHOOL DISTRICT</t>
  </si>
  <si>
    <t>097940761</t>
  </si>
  <si>
    <t>2020#LEA#100655182#0</t>
  </si>
  <si>
    <t>UNION STAR R-2 SCHOOL DISTRIC</t>
  </si>
  <si>
    <t>100655182</t>
  </si>
  <si>
    <t>2020#LEA#800506516#0</t>
  </si>
  <si>
    <t>UNIVERSITY LEADERSHIP ACADEMY CHARTER SCHOOL</t>
  </si>
  <si>
    <t>800506516</t>
  </si>
  <si>
    <t>2020#LEA#830274556#0</t>
  </si>
  <si>
    <t>VALLEY PARK SCHOOL DISTRICT</t>
  </si>
  <si>
    <t>830274556</t>
  </si>
  <si>
    <t>2020#LEA#053132353#0</t>
  </si>
  <si>
    <t>VALLEY SCHOOL DISTRICT R6</t>
  </si>
  <si>
    <t>053132353</t>
  </si>
  <si>
    <t>2020#LEA#100655216#0</t>
  </si>
  <si>
    <t>VAN BUREN R-I SCHOOL DISTRICT</t>
  </si>
  <si>
    <t>2020#LEA#606511327#0</t>
  </si>
  <si>
    <t>VAN-FAR R-I</t>
  </si>
  <si>
    <t>606511327</t>
  </si>
  <si>
    <t>2020#LEA#052648441#0</t>
  </si>
  <si>
    <t>VERONA SCHOOL DISTRICT R7</t>
  </si>
  <si>
    <t>052648441</t>
  </si>
  <si>
    <t>2020#LEA#176672335#0</t>
  </si>
  <si>
    <t>WALNUT GROVE R-V</t>
  </si>
  <si>
    <t>176672335</t>
  </si>
  <si>
    <t>2020#LEA#100042480#0</t>
  </si>
  <si>
    <t>WARREN COUNTY R-III SCHOOL DISTRICT</t>
  </si>
  <si>
    <t>100042480</t>
  </si>
  <si>
    <t>2020#LEA#067954933#0</t>
  </si>
  <si>
    <t>WARRENSBURG R-VI SCHOOL DISTRICT</t>
  </si>
  <si>
    <t>067954933</t>
  </si>
  <si>
    <t>2020#LEA#007840184#0</t>
  </si>
  <si>
    <t>WARSAW R-IX SCHOOL DISTRICT</t>
  </si>
  <si>
    <t>007840184</t>
  </si>
  <si>
    <t>2020#LEA#097938187#0</t>
  </si>
  <si>
    <t>WAYNESVILLE R-6 SCHOOL DISTRICT</t>
  </si>
  <si>
    <t>097938187</t>
  </si>
  <si>
    <t>2020#LEA#147294631#0</t>
  </si>
  <si>
    <t>WEAUBLEAU R-III SCHOOL DISTRICT</t>
  </si>
  <si>
    <t>147294631</t>
  </si>
  <si>
    <t>2020#LEA#098474794#0</t>
  </si>
  <si>
    <t>WEBB CITY R7 SCHOOL DISTRICT</t>
  </si>
  <si>
    <t>098474794</t>
  </si>
  <si>
    <t>2020#LEA#150201648#0</t>
  </si>
  <si>
    <t>WEBSTER GROVES SCHOOL DISTRICT INC</t>
  </si>
  <si>
    <t>150201648</t>
  </si>
  <si>
    <t>2020#LEA#051057859#0</t>
  </si>
  <si>
    <t>WELLINGTON NAPOLEON R-9</t>
  </si>
  <si>
    <t>051057859</t>
  </si>
  <si>
    <t>2020#LEA#075910513#0</t>
  </si>
  <si>
    <t>WELLSVILLE-MIDDLETOWN R-1 SCHOOL DISTRICT</t>
  </si>
  <si>
    <t>075910513</t>
  </si>
  <si>
    <t>2020#LEA#020371266#0</t>
  </si>
  <si>
    <t>WENTZVILLE SCHOOL DISTRICT NO R-4</t>
  </si>
  <si>
    <t>020371266</t>
  </si>
  <si>
    <t>2020#LEA#193293578#0</t>
  </si>
  <si>
    <t>WEST NODAWAY R1 SCHOOL DISTRICT</t>
  </si>
  <si>
    <t>193293578</t>
  </si>
  <si>
    <t>2020#LEA#039448519#0</t>
  </si>
  <si>
    <t>WEST PLAINS R-7 SCHOOL DISTRICT</t>
  </si>
  <si>
    <t>039448519</t>
  </si>
  <si>
    <t>2020#LEA#053129581#0</t>
  </si>
  <si>
    <t>WEST PLATTE SCHOOL DISTRICT R2</t>
  </si>
  <si>
    <t>053129581</t>
  </si>
  <si>
    <t>2020#LEA#878512300#0</t>
  </si>
  <si>
    <t>WEST ST. FRANCOIS CO. R-IV</t>
  </si>
  <si>
    <t>878512300</t>
  </si>
  <si>
    <t>2020#LEA#009619578#0</t>
  </si>
  <si>
    <t>WESTRAN SCHOOL DISTRICT R1</t>
  </si>
  <si>
    <t>009619578</t>
  </si>
  <si>
    <t>2020#LEA#193009883#0</t>
  </si>
  <si>
    <t>WESTVIEW SCHOOL DISTRICT C-6</t>
  </si>
  <si>
    <t>193009883</t>
  </si>
  <si>
    <t>2020#LEA#008007395#0</t>
  </si>
  <si>
    <t>WHEATLAND R-II SCHOOL DISTRICT</t>
  </si>
  <si>
    <t>008007395</t>
  </si>
  <si>
    <t>2020#LEA#053518767#0</t>
  </si>
  <si>
    <t>WHEATON SCHOOL DISTRICT R3</t>
  </si>
  <si>
    <t>053518767</t>
  </si>
  <si>
    <t>2020#LEA#091355891#0</t>
  </si>
  <si>
    <t>WILLARD R-2 SCHOOL DISTRICT</t>
  </si>
  <si>
    <t>091355891</t>
  </si>
  <si>
    <t>2020#LEA#130482107#0</t>
  </si>
  <si>
    <t>WILLOW SPRINGS SCHOOL DISTRICT</t>
  </si>
  <si>
    <t>130482107</t>
  </si>
  <si>
    <t>2020#LEA#193465317#0</t>
  </si>
  <si>
    <t>WINDSOR C-1</t>
  </si>
  <si>
    <t>193465317</t>
  </si>
  <si>
    <t>2020#LEA#044917672#0</t>
  </si>
  <si>
    <t>WINONA R-III SCHOOL DISTRICT</t>
  </si>
  <si>
    <t>044917672</t>
  </si>
  <si>
    <t>2020#LEA#189348691#0</t>
  </si>
  <si>
    <t>WINSTON R-VI SCHOOL DISTRICT</t>
  </si>
  <si>
    <t>189348691</t>
  </si>
  <si>
    <t>2020#LEA#178469409#0</t>
  </si>
  <si>
    <t>WOODLAND SCHOOL DISTRICT R4 INC.</t>
  </si>
  <si>
    <t>178469409</t>
  </si>
  <si>
    <t>2020#LEA#100042605#0</t>
  </si>
  <si>
    <t>WORTH CO SCHOOL DISTRICT R3</t>
  </si>
  <si>
    <t>100042605</t>
  </si>
  <si>
    <t>2020#LEA#020015863#0</t>
  </si>
  <si>
    <t>WRIGHT CITY R-2 SCHOOL DISTRICT</t>
  </si>
  <si>
    <t>020015863</t>
  </si>
  <si>
    <t>2020#LEA#002199750#0</t>
  </si>
  <si>
    <t>ZALMA SCHOOL DISTRICT R5</t>
  </si>
  <si>
    <t>002199750</t>
  </si>
  <si>
    <t>2020#NONLEA#081111834#0</t>
  </si>
  <si>
    <t>ALIVE AND WELL COMMUNITIES</t>
  </si>
  <si>
    <t>081111834</t>
  </si>
  <si>
    <t>CDC</t>
  </si>
  <si>
    <t>entityName</t>
  </si>
  <si>
    <t>ueiNumber</t>
  </si>
  <si>
    <t>ncesNumber</t>
  </si>
  <si>
    <t>isLea</t>
  </si>
  <si>
    <t>esser1SeaReserveAwarded</t>
  </si>
  <si>
    <t>esser1SeaReserveExpendedPrior</t>
  </si>
  <si>
    <t>esser1SeaReserveExpendedCurrent</t>
  </si>
  <si>
    <t>esser1SeaReserveUsedPhysical</t>
  </si>
  <si>
    <t>esser1SeaReserveUsedAcademic</t>
  </si>
  <si>
    <t>esser1SeaReserveUsedMental</t>
  </si>
  <si>
    <t>esser1SeaReserveUsedOperational</t>
  </si>
  <si>
    <t>esser1SeaReserveRemaining</t>
  </si>
  <si>
    <t>esser1SeaReserveRemainingPhysical</t>
  </si>
  <si>
    <t>esser1SeaReserveRemainingAcademic</t>
  </si>
  <si>
    <t>esser1SeaReserveRemainingMental</t>
  </si>
  <si>
    <t>esser1SeaReserveRemainingOperational</t>
  </si>
  <si>
    <t>esser1SeaReserveRemainingUndetermined</t>
  </si>
  <si>
    <t>esser1MandatorySubgrantAwarded</t>
  </si>
  <si>
    <t>esser1MandatoryExpendedPrior</t>
  </si>
  <si>
    <t>esser1MandatoryExpendedCurrent</t>
  </si>
  <si>
    <t>esser1MandPhysicalExpendedTotal</t>
  </si>
  <si>
    <t>esser1MandPhysicalPersonnelSalaries</t>
  </si>
  <si>
    <t>esser1MandPhysicalPersonnelBenefits</t>
  </si>
  <si>
    <t>esser1MandPhysicalTechnical</t>
  </si>
  <si>
    <t>esser1MandPhysicalPropertyServices</t>
  </si>
  <si>
    <t>esser1MandPhysicalOtherServices</t>
  </si>
  <si>
    <t>esser1MandPhysicalSupplies</t>
  </si>
  <si>
    <t>esser1MandPhysicalProperty</t>
  </si>
  <si>
    <t>esser1MandPhysicalDebtService</t>
  </si>
  <si>
    <t>esser1MandPhysicalOtherItems</t>
  </si>
  <si>
    <t>esser1MandAcademicExpendedTotal</t>
  </si>
  <si>
    <t>esser1MandAcademicPersonnelSalaries</t>
  </si>
  <si>
    <t>esser1MandAcademicPersonnelBenefits</t>
  </si>
  <si>
    <t>esser1MandAcademicTechnical</t>
  </si>
  <si>
    <t>esser1MandAcademicPropertyServices</t>
  </si>
  <si>
    <t>esser1MandAcademicOtherServices</t>
  </si>
  <si>
    <t>esser1MandAcademicSupplies</t>
  </si>
  <si>
    <t>esser1MandAcademicProperty</t>
  </si>
  <si>
    <t>esser1MandAcademicDebtService</t>
  </si>
  <si>
    <t>esser1MandAcademicOtherItems</t>
  </si>
  <si>
    <t>esser1MandMentalExpendedTotal</t>
  </si>
  <si>
    <t>esser1MandMentalPersonnelSalaries</t>
  </si>
  <si>
    <t>esser1MandMentalPersonnelBenefits</t>
  </si>
  <si>
    <t>esser1MandMentalTechnical</t>
  </si>
  <si>
    <t>esser1MandMentalPropertyServices</t>
  </si>
  <si>
    <t>esser1MandMentalOtherServices</t>
  </si>
  <si>
    <t>esser1MandMentalSupplies</t>
  </si>
  <si>
    <t>esser1MandMentalProperty</t>
  </si>
  <si>
    <t>esser1MandMentalDebtService</t>
  </si>
  <si>
    <t>esser1MandMentalOtherItems</t>
  </si>
  <si>
    <t>esser1MandOperationalExpendedTotal</t>
  </si>
  <si>
    <t>esser1MandOperationalPersonnelSalaries</t>
  </si>
  <si>
    <t>esser1MandOperationalPersonnelBenefits</t>
  </si>
  <si>
    <t>esser1MandOperationalTechnical</t>
  </si>
  <si>
    <t>esser1MandOperationalPropertyServices</t>
  </si>
  <si>
    <t>esser1MandOperationalOtherServices</t>
  </si>
  <si>
    <t>esser1MandOperationalSupplies</t>
  </si>
  <si>
    <t>esser1MandOperationalProperty</t>
  </si>
  <si>
    <t>esser1MandOperationalDebtService</t>
  </si>
  <si>
    <t>esser1MandOperationalOtherItems</t>
  </si>
  <si>
    <t>esser1MandatoryRemaining</t>
  </si>
  <si>
    <t>esser1MandatoryRemainingPhysical</t>
  </si>
  <si>
    <t>esser1MandatoryRemainingAcademic</t>
  </si>
  <si>
    <t>esser1MandatoryRemainingMental</t>
  </si>
  <si>
    <t>esser1MandatoryRemainingOperational</t>
  </si>
  <si>
    <t>esser1MandatoryRemainingUndetermined</t>
  </si>
  <si>
    <t>Academie Lafayette</t>
  </si>
  <si>
    <t>F3LRGJ4RMU24</t>
  </si>
  <si>
    <t>2900017</t>
  </si>
  <si>
    <t>True</t>
  </si>
  <si>
    <t>Academy Integrated Arts</t>
  </si>
  <si>
    <t>KRLGMYNFMGR6</t>
  </si>
  <si>
    <t>2900604</t>
  </si>
  <si>
    <t>Adair Co. R-I</t>
  </si>
  <si>
    <t>Q6LNQWSVJXW1</t>
  </si>
  <si>
    <t>2922980</t>
  </si>
  <si>
    <t>Adair Co. R-Ii</t>
  </si>
  <si>
    <t>VR14EF9UB144</t>
  </si>
  <si>
    <t>2905790</t>
  </si>
  <si>
    <t>Adrian R-Iii</t>
  </si>
  <si>
    <t>XF4NJNRBAXY5</t>
  </si>
  <si>
    <t>2902850</t>
  </si>
  <si>
    <t>Advance R-Iv</t>
  </si>
  <si>
    <t>NGYTWHXP39V7</t>
  </si>
  <si>
    <t>2902880</t>
  </si>
  <si>
    <t>Affton 101</t>
  </si>
  <si>
    <t>MWTUQ7FNPLN3</t>
  </si>
  <si>
    <t>2902910</t>
  </si>
  <si>
    <t>False</t>
  </si>
  <si>
    <t>Albany R-Iii</t>
  </si>
  <si>
    <t>LWGSZM5EQ1R5</t>
  </si>
  <si>
    <t>2902970</t>
  </si>
  <si>
    <t>Alive And Well Communities</t>
  </si>
  <si>
    <t>LEEVQ9N89885</t>
  </si>
  <si>
    <t>Allen Village</t>
  </si>
  <si>
    <t>XF3CFFJBVNN8</t>
  </si>
  <si>
    <t>2900025</t>
  </si>
  <si>
    <t>Altenburg 48</t>
  </si>
  <si>
    <t>KKM4VL277BN9</t>
  </si>
  <si>
    <t>2903040</t>
  </si>
  <si>
    <t>Alton R-Iv</t>
  </si>
  <si>
    <t>CAMNK2FA73Q4</t>
  </si>
  <si>
    <t>2903060</t>
  </si>
  <si>
    <t>Appleton City R-Ii</t>
  </si>
  <si>
    <t>KD7GKZHM2FG5</t>
  </si>
  <si>
    <t>2903120</t>
  </si>
  <si>
    <t>Arcadia Valley R-Ii</t>
  </si>
  <si>
    <t>GTAAFMC9B2M8</t>
  </si>
  <si>
    <t>2903150</t>
  </si>
  <si>
    <t>Archie R-V</t>
  </si>
  <si>
    <t>RYEXBA7ULCZ8</t>
  </si>
  <si>
    <t>2903200</t>
  </si>
  <si>
    <t>Ash Grove R-Iv</t>
  </si>
  <si>
    <t>F5ZYH57TNZF1</t>
  </si>
  <si>
    <t>2903270</t>
  </si>
  <si>
    <t>Atlanta C-3</t>
  </si>
  <si>
    <t>TSW5M11772V5</t>
  </si>
  <si>
    <t>2903480</t>
  </si>
  <si>
    <t>Atlas Public Schools</t>
  </si>
  <si>
    <t>117565766</t>
  </si>
  <si>
    <t>VBSPD6CHFXA6</t>
  </si>
  <si>
    <t>2900618</t>
  </si>
  <si>
    <t>Aurora R-Viii</t>
  </si>
  <si>
    <t>YZVJENWJ95J7</t>
  </si>
  <si>
    <t>2904020</t>
  </si>
  <si>
    <t>Ava R-I</t>
  </si>
  <si>
    <t>FDUNBBQF4KX8</t>
  </si>
  <si>
    <t>2904050</t>
  </si>
  <si>
    <t>Avenue City R-Ix</t>
  </si>
  <si>
    <t>QLMTFFUEVZG6</t>
  </si>
  <si>
    <t>2904080</t>
  </si>
  <si>
    <t>Avilla R-Xiii</t>
  </si>
  <si>
    <t>VBFMQK4LL8H3</t>
  </si>
  <si>
    <t>2904110</t>
  </si>
  <si>
    <t>Bakersfield R-Iv</t>
  </si>
  <si>
    <t>XUN4CAL5P187</t>
  </si>
  <si>
    <t>2904140</t>
  </si>
  <si>
    <t>Ballard R-Ii</t>
  </si>
  <si>
    <t>NKKQUH4A1H95</t>
  </si>
  <si>
    <t>2904170</t>
  </si>
  <si>
    <t>Bayless</t>
  </si>
  <si>
    <t>UK5WETC7T8W3</t>
  </si>
  <si>
    <t>2904500</t>
  </si>
  <si>
    <t>Bell City R-Ii</t>
  </si>
  <si>
    <t>QD5MRVRAH731</t>
  </si>
  <si>
    <t>2904530</t>
  </si>
  <si>
    <t>Belleview R-Iii</t>
  </si>
  <si>
    <t>JNXDUT4RZK63</t>
  </si>
  <si>
    <t>2904590</t>
  </si>
  <si>
    <t>Belton 124</t>
  </si>
  <si>
    <t>C9M5M9BW5HJ4</t>
  </si>
  <si>
    <t>2904620</t>
  </si>
  <si>
    <t>Bernie R-Xiii</t>
  </si>
  <si>
    <t>L9MGGQFN5181</t>
  </si>
  <si>
    <t>2904950</t>
  </si>
  <si>
    <t>Bevier C-4</t>
  </si>
  <si>
    <t>RJEAMQED9MY8</t>
  </si>
  <si>
    <t>2904980</t>
  </si>
  <si>
    <t>Billings R-Iv</t>
  </si>
  <si>
    <t>EFXHAWCXLH17</t>
  </si>
  <si>
    <t>2905070</t>
  </si>
  <si>
    <t>Bismarck R-V</t>
  </si>
  <si>
    <t>DNNEAZWM5MV9</t>
  </si>
  <si>
    <t>2905130</t>
  </si>
  <si>
    <t>Blackwater R-Ii</t>
  </si>
  <si>
    <t>NR9CALU437N6</t>
  </si>
  <si>
    <t>2905190</t>
  </si>
  <si>
    <t>Blair Oaks R-Ii</t>
  </si>
  <si>
    <t>RNDKW9KBYHK9</t>
  </si>
  <si>
    <t>2909930</t>
  </si>
  <si>
    <t>Bloomfield R-Xiv</t>
  </si>
  <si>
    <t>GTVAYEJK2E57</t>
  </si>
  <si>
    <t>2905250</t>
  </si>
  <si>
    <t>Blue Eye R-V</t>
  </si>
  <si>
    <t>LH61J37GT6L5</t>
  </si>
  <si>
    <t>2905280</t>
  </si>
  <si>
    <t>Blue Springs R-Iv</t>
  </si>
  <si>
    <t>M19ZGCMFQ241</t>
  </si>
  <si>
    <t>2905310</t>
  </si>
  <si>
    <t>Bolivar R-I</t>
  </si>
  <si>
    <t>HQ8PN71NWNE5</t>
  </si>
  <si>
    <t>2905370</t>
  </si>
  <si>
    <t>Boncl R-X</t>
  </si>
  <si>
    <t>KSSLCHMBAK37</t>
  </si>
  <si>
    <t>2905400</t>
  </si>
  <si>
    <t>Boonville R-I</t>
  </si>
  <si>
    <t>E5Y3TALJZBN9</t>
  </si>
  <si>
    <t>2905580</t>
  </si>
  <si>
    <t>Bosworth R-V</t>
  </si>
  <si>
    <t>S4J3UB8LPF33</t>
  </si>
  <si>
    <t>2905610</t>
  </si>
  <si>
    <t>Bowling Green R-I</t>
  </si>
  <si>
    <t>ZDC3UNNF86N8</t>
  </si>
  <si>
    <t>2905660</t>
  </si>
  <si>
    <t>Bradleyville R-I</t>
  </si>
  <si>
    <t>M61PKFNE6JX5</t>
  </si>
  <si>
    <t>2905700</t>
  </si>
  <si>
    <t>Branson R-Iv</t>
  </si>
  <si>
    <t>K2M7CKGCTEA3</t>
  </si>
  <si>
    <t>2905760</t>
  </si>
  <si>
    <t>Braymer C-4</t>
  </si>
  <si>
    <t>F3R5V6P3UH89</t>
  </si>
  <si>
    <t>2905820</t>
  </si>
  <si>
    <t>Breckenridge R-I</t>
  </si>
  <si>
    <t>ETX2JSGQJWK5</t>
  </si>
  <si>
    <t>2905850</t>
  </si>
  <si>
    <t>Brentwood</t>
  </si>
  <si>
    <t>QN4JFQ7RFYR9</t>
  </si>
  <si>
    <t>2905880</t>
  </si>
  <si>
    <t>Bronaugh R-Vii</t>
  </si>
  <si>
    <t>X9FJKVNPN9X4</t>
  </si>
  <si>
    <t>2905910</t>
  </si>
  <si>
    <t>Brookfield R-Iii</t>
  </si>
  <si>
    <t>YF9TFYVQYEUS</t>
  </si>
  <si>
    <t>2905940</t>
  </si>
  <si>
    <t>Brookside Charter Sch.</t>
  </si>
  <si>
    <t>HNZALUZSNJF9</t>
  </si>
  <si>
    <t>2900024</t>
  </si>
  <si>
    <t>Brunswick R-Ii</t>
  </si>
  <si>
    <t>NFX7DBA7GHV9</t>
  </si>
  <si>
    <t>2906030</t>
  </si>
  <si>
    <t>Buchanan Co. R-Iv</t>
  </si>
  <si>
    <t>ZUR2GFEAWRL8</t>
  </si>
  <si>
    <t>2910590</t>
  </si>
  <si>
    <t>Bucklin R-Ii</t>
  </si>
  <si>
    <t>F6JABHQ5BNF6</t>
  </si>
  <si>
    <t>2906090</t>
  </si>
  <si>
    <t>Bunker R-Iii</t>
  </si>
  <si>
    <t>QCNKCBPUNZE5</t>
  </si>
  <si>
    <t>2906170</t>
  </si>
  <si>
    <t>Butler R-V</t>
  </si>
  <si>
    <t>KJLFPNR3AKX7</t>
  </si>
  <si>
    <t>2906360</t>
  </si>
  <si>
    <t>Cabool R-Iv</t>
  </si>
  <si>
    <t>NPH5HFNSULG7</t>
  </si>
  <si>
    <t>2906430</t>
  </si>
  <si>
    <t>Cainsville R-I</t>
  </si>
  <si>
    <t>EB31Q499FEJ6</t>
  </si>
  <si>
    <t>2906450</t>
  </si>
  <si>
    <t>Calhoun R-Viii</t>
  </si>
  <si>
    <t>FFF5AAYUAT84</t>
  </si>
  <si>
    <t>2906480</t>
  </si>
  <si>
    <t>Callao C-8</t>
  </si>
  <si>
    <t>YMZNNAXJXYA3</t>
  </si>
  <si>
    <t>2906540</t>
  </si>
  <si>
    <t>Camdenton R-Iii</t>
  </si>
  <si>
    <t>CDGJX58EQLZ1</t>
  </si>
  <si>
    <t>2906990</t>
  </si>
  <si>
    <t>Cameron R-I</t>
  </si>
  <si>
    <t>JLLUVAFXC662</t>
  </si>
  <si>
    <t>2907020</t>
  </si>
  <si>
    <t>Campbell R-Ii</t>
  </si>
  <si>
    <t>Z5QQKC3ZHK23</t>
  </si>
  <si>
    <t>2907050</t>
  </si>
  <si>
    <t>Canton R-V</t>
  </si>
  <si>
    <t>CLJCLEKFEGT9</t>
  </si>
  <si>
    <t>2907080</t>
  </si>
  <si>
    <t>Cape Girardeau 63</t>
  </si>
  <si>
    <t>L4WTJ2BXK283</t>
  </si>
  <si>
    <t>2907120</t>
  </si>
  <si>
    <t>Carl Junction R-I</t>
  </si>
  <si>
    <t>LHC7ETCP3ZK1</t>
  </si>
  <si>
    <t>2907350</t>
  </si>
  <si>
    <t>Carrollton R-Vii</t>
  </si>
  <si>
    <t>S13MLCT22ZG9</t>
  </si>
  <si>
    <t>2907380</t>
  </si>
  <si>
    <t>Carthage R-Ix</t>
  </si>
  <si>
    <t>MZUAHATY5BT9</t>
  </si>
  <si>
    <t>2907460</t>
  </si>
  <si>
    <t>Caruthersville 18</t>
  </si>
  <si>
    <t>RLQVM3B2WWL9</t>
  </si>
  <si>
    <t>2907470</t>
  </si>
  <si>
    <t>Cassville R-Iv</t>
  </si>
  <si>
    <t>PYE1LZTZCV27</t>
  </si>
  <si>
    <t>2908170</t>
  </si>
  <si>
    <t>Center 58</t>
  </si>
  <si>
    <t>U8TDAQ5ZVN41</t>
  </si>
  <si>
    <t>2908250</t>
  </si>
  <si>
    <t>Centerville R-I</t>
  </si>
  <si>
    <t>YP8KMAXHY6F3</t>
  </si>
  <si>
    <t>2908340</t>
  </si>
  <si>
    <t>Central R-Iii</t>
  </si>
  <si>
    <t>D6QBYLJUWNE7</t>
  </si>
  <si>
    <t>2929170</t>
  </si>
  <si>
    <t>Centralia R-Vi</t>
  </si>
  <si>
    <t>UNFLY3PVC7K8</t>
  </si>
  <si>
    <t>2908400</t>
  </si>
  <si>
    <t>Chadwick R-I</t>
  </si>
  <si>
    <t>EHBFAGMGHMB5</t>
  </si>
  <si>
    <t>2908430</t>
  </si>
  <si>
    <t>Chaffee R-Ii</t>
  </si>
  <si>
    <t>F2A5F3PL7ZR8</t>
  </si>
  <si>
    <t>2908460</t>
  </si>
  <si>
    <t>Charleston R-I</t>
  </si>
  <si>
    <t>HMRTGRFXNGM9</t>
  </si>
  <si>
    <t>2908670</t>
  </si>
  <si>
    <t>Chilhowee R-Iv</t>
  </si>
  <si>
    <t>MAQCU6559UD1</t>
  </si>
  <si>
    <t>2908730</t>
  </si>
  <si>
    <t>Chillicothe R-Ii</t>
  </si>
  <si>
    <t>MYCEK8LNJTN3</t>
  </si>
  <si>
    <t>2908760</t>
  </si>
  <si>
    <t>Citizens Of The World Kansas City</t>
  </si>
  <si>
    <t>080154153</t>
  </si>
  <si>
    <t>HF32CF1V8GU3</t>
  </si>
  <si>
    <t>2900612</t>
  </si>
  <si>
    <t>City Garden Montessori</t>
  </si>
  <si>
    <t>SXJFYJGH8CE6</t>
  </si>
  <si>
    <t>2900585</t>
  </si>
  <si>
    <t>Clark Co. R-I</t>
  </si>
  <si>
    <t>CRARS9SFN1M6</t>
  </si>
  <si>
    <t>2916380</t>
  </si>
  <si>
    <t>Clarksburg C-2</t>
  </si>
  <si>
    <t>LLPGJMA39HZ3</t>
  </si>
  <si>
    <t>2909090</t>
  </si>
  <si>
    <t>Clarkton C-4</t>
  </si>
  <si>
    <t>K2W4LN9AL447</t>
  </si>
  <si>
    <t>2909120</t>
  </si>
  <si>
    <t>Clayton</t>
  </si>
  <si>
    <t>F81NDL26KKC5</t>
  </si>
  <si>
    <t>2909720</t>
  </si>
  <si>
    <t>Clearwater R-I</t>
  </si>
  <si>
    <t>T1M5MQGQQJK5</t>
  </si>
  <si>
    <t>2909750</t>
  </si>
  <si>
    <t>Clever R-V</t>
  </si>
  <si>
    <t>C1RGJKN1VJZ7</t>
  </si>
  <si>
    <t>2909780</t>
  </si>
  <si>
    <t>Climax Springs R-Iv</t>
  </si>
  <si>
    <t>KE2MX21KSEF5</t>
  </si>
  <si>
    <t>2909810</t>
  </si>
  <si>
    <t>Clinton</t>
  </si>
  <si>
    <t>LQGHC6AZPY79</t>
  </si>
  <si>
    <t>2909860</t>
  </si>
  <si>
    <t>Clinton Co. R-Iii</t>
  </si>
  <si>
    <t>MMKCKAER2GF9</t>
  </si>
  <si>
    <t>2925290</t>
  </si>
  <si>
    <t>Cole Camp R-I</t>
  </si>
  <si>
    <t>XM7NDHEEHJM6</t>
  </si>
  <si>
    <t>2909900</t>
  </si>
  <si>
    <t>Cole Co. R-I</t>
  </si>
  <si>
    <t>FFG7L2K4FCY8</t>
  </si>
  <si>
    <t>2926970</t>
  </si>
  <si>
    <t>Cole Co. R-V</t>
  </si>
  <si>
    <t>GEC9G6MX59J7</t>
  </si>
  <si>
    <t>2911550</t>
  </si>
  <si>
    <t>Columbia 93</t>
  </si>
  <si>
    <t>SY35U6K9HBT1</t>
  </si>
  <si>
    <t>2901000</t>
  </si>
  <si>
    <t>Community R-Vi</t>
  </si>
  <si>
    <t>EZ8JEVLGQX69</t>
  </si>
  <si>
    <t>2910020</t>
  </si>
  <si>
    <t>Concordia R-Ii</t>
  </si>
  <si>
    <t>KTR7Q2JW8FA8</t>
  </si>
  <si>
    <t>2910080</t>
  </si>
  <si>
    <t>Confluence Academies</t>
  </si>
  <si>
    <t>R715MNA5G7Z8</t>
  </si>
  <si>
    <t>2900579</t>
  </si>
  <si>
    <t>Cooper Co. R-Iv</t>
  </si>
  <si>
    <t>X58PGNHDG6C7</t>
  </si>
  <si>
    <t>2906150</t>
  </si>
  <si>
    <t>Cooter R-Iv</t>
  </si>
  <si>
    <t>JUTSA4QFJG55</t>
  </si>
  <si>
    <t>2910140</t>
  </si>
  <si>
    <t>Couch R-I</t>
  </si>
  <si>
    <t>GZC7KFV3Y2Z7</t>
  </si>
  <si>
    <t>2910200</t>
  </si>
  <si>
    <t>Cowgill R-Vi</t>
  </si>
  <si>
    <t>KBAQB16BY9N4</t>
  </si>
  <si>
    <t>2910230</t>
  </si>
  <si>
    <t>Craig R-Iii</t>
  </si>
  <si>
    <t>QCD4FAW57MV6</t>
  </si>
  <si>
    <t>2910260</t>
  </si>
  <si>
    <t>Crane R-Iii</t>
  </si>
  <si>
    <t>ZMLYMCFZGBF3</t>
  </si>
  <si>
    <t>2910290</t>
  </si>
  <si>
    <t>Crawford Co. R-I</t>
  </si>
  <si>
    <t>K5TMUZJR55D5</t>
  </si>
  <si>
    <t>2905640</t>
  </si>
  <si>
    <t>Crawford Co. R-Ii</t>
  </si>
  <si>
    <t>PW9HDLJJK7T9</t>
  </si>
  <si>
    <t>2910410</t>
  </si>
  <si>
    <t>Crocker R-Ii</t>
  </si>
  <si>
    <t>W89ME9FAJN87</t>
  </si>
  <si>
    <t>2910350</t>
  </si>
  <si>
    <t>Crossroads Academy</t>
  </si>
  <si>
    <t>DK1QHNVQNHZ3</t>
  </si>
  <si>
    <t>2900603</t>
  </si>
  <si>
    <t>Crystal City 47</t>
  </si>
  <si>
    <t>DUB3LALJAPC5</t>
  </si>
  <si>
    <t>2910380</t>
  </si>
  <si>
    <t>Dadeville R-Ii</t>
  </si>
  <si>
    <t>R5U7MUU4FRQ3</t>
  </si>
  <si>
    <t>2910440</t>
  </si>
  <si>
    <t>Dallas Co. R-I</t>
  </si>
  <si>
    <t>E1PSJT1NG584</t>
  </si>
  <si>
    <t>2906120</t>
  </si>
  <si>
    <t>Davis R-Xii</t>
  </si>
  <si>
    <t>VGCWMNUJHK75</t>
  </si>
  <si>
    <t>2910470</t>
  </si>
  <si>
    <t>Delasalle Charter School</t>
  </si>
  <si>
    <t>UFTWHNFV7LK6</t>
  </si>
  <si>
    <t>2900593</t>
  </si>
  <si>
    <t>Delta C-7</t>
  </si>
  <si>
    <t>GQABA6NUKM53</t>
  </si>
  <si>
    <t>2905730</t>
  </si>
  <si>
    <t>Delta R-V</t>
  </si>
  <si>
    <t>UQW7GUC1P195</t>
  </si>
  <si>
    <t>2910620</t>
  </si>
  <si>
    <t>Dent-Phelps R-Iii</t>
  </si>
  <si>
    <t>S6GHPZ7U84L7</t>
  </si>
  <si>
    <t>2910710</t>
  </si>
  <si>
    <t>Desoto 73</t>
  </si>
  <si>
    <t>L1JZCQBXG545</t>
  </si>
  <si>
    <t>2910500</t>
  </si>
  <si>
    <t>Dexter R-Xi</t>
  </si>
  <si>
    <t>H56MGZ5AKGS7</t>
  </si>
  <si>
    <t>2910770</t>
  </si>
  <si>
    <t>Diamond R-Iv</t>
  </si>
  <si>
    <t>QW1VK2F8KGA3</t>
  </si>
  <si>
    <t>2910800</t>
  </si>
  <si>
    <t>Dixon R-I</t>
  </si>
  <si>
    <t>E3DEKF8VBB86</t>
  </si>
  <si>
    <t>2910830</t>
  </si>
  <si>
    <t>Doniphan R-I</t>
  </si>
  <si>
    <t>DNLPULKDGME6</t>
  </si>
  <si>
    <t>2910920</t>
  </si>
  <si>
    <t>Dora R-Iii</t>
  </si>
  <si>
    <t>WD5LNGL51YH6</t>
  </si>
  <si>
    <t>2910950</t>
  </si>
  <si>
    <t>Drexel R-Iv</t>
  </si>
  <si>
    <t>JVDNENFWDQ83</t>
  </si>
  <si>
    <t>2911070</t>
  </si>
  <si>
    <t>Dunklin R-V</t>
  </si>
  <si>
    <t>CAK9FFC7Q429</t>
  </si>
  <si>
    <t>2914250</t>
  </si>
  <si>
    <t>Eagle College Prep Endeavor</t>
  </si>
  <si>
    <t>SLDBP8GYWJY4</t>
  </si>
  <si>
    <t>2900605</t>
  </si>
  <si>
    <t>East Buchanan Co. C-1</t>
  </si>
  <si>
    <t>HJKASYKFL5C4</t>
  </si>
  <si>
    <t>2911250</t>
  </si>
  <si>
    <t>East Carter Co. R-Ii</t>
  </si>
  <si>
    <t>G9G2HM5FL8M6</t>
  </si>
  <si>
    <t>2911100</t>
  </si>
  <si>
    <t>East Lynne 40</t>
  </si>
  <si>
    <t>MVBPZRZNMVJ3</t>
  </si>
  <si>
    <t>2911160</t>
  </si>
  <si>
    <t>East Newton Co. R-Vi</t>
  </si>
  <si>
    <t>NMS2D6UFLJ73</t>
  </si>
  <si>
    <t>2930420</t>
  </si>
  <si>
    <t>East Prairie R-Ii</t>
  </si>
  <si>
    <t>F3NPUCMUC6Q4</t>
  </si>
  <si>
    <t>2911220</t>
  </si>
  <si>
    <t>El Dorado Springs R-Ii</t>
  </si>
  <si>
    <t>YFSRVNXT8889</t>
  </si>
  <si>
    <t>2911310</t>
  </si>
  <si>
    <t>Eldon R-I</t>
  </si>
  <si>
    <t>ZRJ2AXTB7CC8</t>
  </si>
  <si>
    <t>2911340</t>
  </si>
  <si>
    <t>Elsberry R-Ii</t>
  </si>
  <si>
    <t>MJX6ZSFL1DV1</t>
  </si>
  <si>
    <t>2911400</t>
  </si>
  <si>
    <t>Eminence R-I</t>
  </si>
  <si>
    <t>QYGRNXMFPH81</t>
  </si>
  <si>
    <t>2911450</t>
  </si>
  <si>
    <t>Everton R-Iii</t>
  </si>
  <si>
    <t>VLZRZSXRVNS1</t>
  </si>
  <si>
    <t>2911580</t>
  </si>
  <si>
    <t>Ewing Marion Kauffman School</t>
  </si>
  <si>
    <t>MMECTSRLJAG3</t>
  </si>
  <si>
    <t>2900597</t>
  </si>
  <si>
    <t>Excelsior Springs 40</t>
  </si>
  <si>
    <t>M4GRH8XVPT28</t>
  </si>
  <si>
    <t>2911650</t>
  </si>
  <si>
    <t>Exeter R-Vi</t>
  </si>
  <si>
    <t>F9SAJRJNJZT7</t>
  </si>
  <si>
    <t>2911670</t>
  </si>
  <si>
    <t>Fair Grove R-X</t>
  </si>
  <si>
    <t>Z7LHQZPGQDC4</t>
  </si>
  <si>
    <t>2911700</t>
  </si>
  <si>
    <t>Fair Play R-Ii</t>
  </si>
  <si>
    <t>Q66ZCEQJ3ZN6</t>
  </si>
  <si>
    <t>2911730</t>
  </si>
  <si>
    <t>Fairfax R-Iii</t>
  </si>
  <si>
    <t>FXSJRGR56T38</t>
  </si>
  <si>
    <t>2911760</t>
  </si>
  <si>
    <t>Fairview R-Xi</t>
  </si>
  <si>
    <t>MQZ9L7HNJSB7</t>
  </si>
  <si>
    <t>2911850</t>
  </si>
  <si>
    <t>Farmington R-Vii</t>
  </si>
  <si>
    <t>E9RKPLJLLEP4</t>
  </si>
  <si>
    <t>2911910</t>
  </si>
  <si>
    <t>Fayette R-Iii</t>
  </si>
  <si>
    <t>KK7FSKQK1UU8</t>
  </si>
  <si>
    <t>2911990</t>
  </si>
  <si>
    <t>Ferguson-Florissant R-Ii</t>
  </si>
  <si>
    <t>K5EEW2YK5KM6</t>
  </si>
  <si>
    <t>2912010</t>
  </si>
  <si>
    <t>Festus R-Vi</t>
  </si>
  <si>
    <t>HKAQK3WGKAD9</t>
  </si>
  <si>
    <t>2912030</t>
  </si>
  <si>
    <t>Fordland R-Iii</t>
  </si>
  <si>
    <t>GJGFRREL87B3</t>
  </si>
  <si>
    <t>2912180</t>
  </si>
  <si>
    <t>Forsyth R-Iii</t>
  </si>
  <si>
    <t>TJ3EUAD29PX1</t>
  </si>
  <si>
    <t>2912240</t>
  </si>
  <si>
    <t>Fort Osage R-I</t>
  </si>
  <si>
    <t>HZHBWSV2M1Y3</t>
  </si>
  <si>
    <t>2912290</t>
  </si>
  <si>
    <t>Fox C-6</t>
  </si>
  <si>
    <t>ZCKAME1MXW73</t>
  </si>
  <si>
    <t>2912300</t>
  </si>
  <si>
    <t>Francis Howell R-Iii</t>
  </si>
  <si>
    <t>968650379</t>
  </si>
  <si>
    <t>MJ9KR5DMASU6</t>
  </si>
  <si>
    <t>2928950</t>
  </si>
  <si>
    <t>Franklin Co. R-Ii</t>
  </si>
  <si>
    <t>DNHMQMAEQJM3</t>
  </si>
  <si>
    <t>2912510</t>
  </si>
  <si>
    <t>Fredericktown R-I</t>
  </si>
  <si>
    <t>M22FYZCKULH8</t>
  </si>
  <si>
    <t>2912540</t>
  </si>
  <si>
    <t>Frontier School Of Innovation</t>
  </si>
  <si>
    <t>JNH5Z6DTKXY5</t>
  </si>
  <si>
    <t>2900590</t>
  </si>
  <si>
    <t>Ft. Zumwalt R-Ii</t>
  </si>
  <si>
    <t>C33BZ3N9Z657</t>
  </si>
  <si>
    <t>2908370</t>
  </si>
  <si>
    <t>Fulton 58</t>
  </si>
  <si>
    <t>PN54N3F4FPV6</t>
  </si>
  <si>
    <t>2912550</t>
  </si>
  <si>
    <t>Gainesville R-V</t>
  </si>
  <si>
    <t>WJ2DM42NEKV3</t>
  </si>
  <si>
    <t>2912600</t>
  </si>
  <si>
    <t>Galena R-Ii</t>
  </si>
  <si>
    <t>HFUMDD2CW1L9</t>
  </si>
  <si>
    <t>2912630</t>
  </si>
  <si>
    <t>Gallatin R-V</t>
  </si>
  <si>
    <t>N8Y8CFT4X445</t>
  </si>
  <si>
    <t>2912660</t>
  </si>
  <si>
    <t>Gasconade C-4</t>
  </si>
  <si>
    <t>HGA1MP8T28E9</t>
  </si>
  <si>
    <t>2912720</t>
  </si>
  <si>
    <t>Gasconade Co. R-I</t>
  </si>
  <si>
    <t>X3YLGJFGLUZ8</t>
  </si>
  <si>
    <t>2914280</t>
  </si>
  <si>
    <t>Gasconade Co. R-Ii</t>
  </si>
  <si>
    <t>UZHSEKNV1X29</t>
  </si>
  <si>
    <t>2923340</t>
  </si>
  <si>
    <t>Gateway Science Acad/St Louis</t>
  </si>
  <si>
    <t>F3XAU11PJDL3</t>
  </si>
  <si>
    <t>2900592</t>
  </si>
  <si>
    <t>Genesis School Inc.</t>
  </si>
  <si>
    <t>Z4J4D94LB989</t>
  </si>
  <si>
    <t>2900016</t>
  </si>
  <si>
    <t>Gideon 37</t>
  </si>
  <si>
    <t>DD66QPTTBH64</t>
  </si>
  <si>
    <t>2912780</t>
  </si>
  <si>
    <t>Gilliam C-4</t>
  </si>
  <si>
    <t>JPCDZLFRG7A9</t>
  </si>
  <si>
    <t>2912840</t>
  </si>
  <si>
    <t>Gilman City R-Iv</t>
  </si>
  <si>
    <t>LN9MXGRUVV59</t>
  </si>
  <si>
    <t>2912870</t>
  </si>
  <si>
    <t>Glasgow</t>
  </si>
  <si>
    <t>P9YGUTGQFT58</t>
  </si>
  <si>
    <t>2912900</t>
  </si>
  <si>
    <t>Glenwood R-Viii</t>
  </si>
  <si>
    <t>HNXNTYHUZ8K6</t>
  </si>
  <si>
    <t>2915180</t>
  </si>
  <si>
    <t>Golden City R-Iii</t>
  </si>
  <si>
    <t>NCASLJUH7JF3</t>
  </si>
  <si>
    <t>2912930</t>
  </si>
  <si>
    <t>Gordon Parks Elem.</t>
  </si>
  <si>
    <t>T9JRDCBRNXJ3</t>
  </si>
  <si>
    <t>2900015</t>
  </si>
  <si>
    <t>Grain Valley R-V</t>
  </si>
  <si>
    <t>RZZ3BXJWE757</t>
  </si>
  <si>
    <t>2913080</t>
  </si>
  <si>
    <t>Grandview C-4</t>
  </si>
  <si>
    <t>LR1HFNKSVFM3</t>
  </si>
  <si>
    <t>2913140</t>
  </si>
  <si>
    <t>Grandview R-Ii</t>
  </si>
  <si>
    <t>TKDLFZ5TBFA1</t>
  </si>
  <si>
    <t>2913170</t>
  </si>
  <si>
    <t>Green City R-I</t>
  </si>
  <si>
    <t>NL7TXMJRUB66</t>
  </si>
  <si>
    <t>2913230</t>
  </si>
  <si>
    <t>Green Forest R-Ii</t>
  </si>
  <si>
    <t>H9EJJDQ4DD54</t>
  </si>
  <si>
    <t>2913260</t>
  </si>
  <si>
    <t>Green Ridge R-Viii</t>
  </si>
  <si>
    <t>PS82GG2RYB53</t>
  </si>
  <si>
    <t>2913290</t>
  </si>
  <si>
    <t>Greenfield R-Iv</t>
  </si>
  <si>
    <t>HRZMNB4DTZ57</t>
  </si>
  <si>
    <t>2913320</t>
  </si>
  <si>
    <t>Greenville R-Ii</t>
  </si>
  <si>
    <t>088705934</t>
  </si>
  <si>
    <t>SH1TN1KZKK73</t>
  </si>
  <si>
    <t>2913380</t>
  </si>
  <si>
    <t>Grundy Co. R-V</t>
  </si>
  <si>
    <t>CSJ7KFQNMY23</t>
  </si>
  <si>
    <t>2912690</t>
  </si>
  <si>
    <t>Guadalupe Centers School</t>
  </si>
  <si>
    <t>P2LMN188G5H6</t>
  </si>
  <si>
    <t>2900029</t>
  </si>
  <si>
    <t>Hale R-I</t>
  </si>
  <si>
    <t>DNGLKM1T23K9</t>
  </si>
  <si>
    <t>2913500</t>
  </si>
  <si>
    <t>Halfway R-Iii</t>
  </si>
  <si>
    <t>YZ9AP8AT9L99</t>
  </si>
  <si>
    <t>2913530</t>
  </si>
  <si>
    <t>Hallsville R-Iv</t>
  </si>
  <si>
    <t>C9MRFNRSGTN3</t>
  </si>
  <si>
    <t>2913560</t>
  </si>
  <si>
    <t>Hamilton R-Ii</t>
  </si>
  <si>
    <t>KBMVDMM663J3</t>
  </si>
  <si>
    <t>2913590</t>
  </si>
  <si>
    <t>Hancock Place</t>
  </si>
  <si>
    <t>Z37EPDWK6LT4</t>
  </si>
  <si>
    <t>2913620</t>
  </si>
  <si>
    <t>Hannibal 60</t>
  </si>
  <si>
    <t>LJ8CQE7FWQX5</t>
  </si>
  <si>
    <t>2913650</t>
  </si>
  <si>
    <t>Hardeman R-X</t>
  </si>
  <si>
    <t>CCT1HKNJYR31</t>
  </si>
  <si>
    <t>2927330</t>
  </si>
  <si>
    <t>Hardin-Central C-2</t>
  </si>
  <si>
    <t>NN1HHGFH23B8</t>
  </si>
  <si>
    <t>2913680</t>
  </si>
  <si>
    <t>Harrisburg R-Viii</t>
  </si>
  <si>
    <t>H5WLJQA55XD1</t>
  </si>
  <si>
    <t>2913710</t>
  </si>
  <si>
    <t>Harrisonville R-Ix</t>
  </si>
  <si>
    <t>QNM9Y99EKC34</t>
  </si>
  <si>
    <t>2913760</t>
  </si>
  <si>
    <t>Hartville R-Ii</t>
  </si>
  <si>
    <t>CNWFCVLHP7C4</t>
  </si>
  <si>
    <t>2913770</t>
  </si>
  <si>
    <t>Hawthorn Leadership For Girls</t>
  </si>
  <si>
    <t>VA4NCNKNGXB7</t>
  </si>
  <si>
    <t>2900608</t>
  </si>
  <si>
    <t>Hayti R-Ii</t>
  </si>
  <si>
    <t>PFF4DGGHSXH5</t>
  </si>
  <si>
    <t>2913800</t>
  </si>
  <si>
    <t>Hazelwood</t>
  </si>
  <si>
    <t>E3Y7LEMLMH66</t>
  </si>
  <si>
    <t>2913830</t>
  </si>
  <si>
    <t>Henry Co. R-I</t>
  </si>
  <si>
    <t>XAAXJJMFSDV6</t>
  </si>
  <si>
    <t>2932110</t>
  </si>
  <si>
    <t>Hermitage R-Iv</t>
  </si>
  <si>
    <t>FEPXWYEJHJW3</t>
  </si>
  <si>
    <t>2914310</t>
  </si>
  <si>
    <t>Hickman Mills C-1</t>
  </si>
  <si>
    <t>CSG9MJJN6PJ5</t>
  </si>
  <si>
    <t>2914340</t>
  </si>
  <si>
    <t>Hickory Co. R-I</t>
  </si>
  <si>
    <t>VJDELEYJJAT1</t>
  </si>
  <si>
    <t>2914320</t>
  </si>
  <si>
    <t>Higbee R-Viii</t>
  </si>
  <si>
    <t>XNUFZ5LPXW99</t>
  </si>
  <si>
    <t>2914370</t>
  </si>
  <si>
    <t>High Point R-Iii</t>
  </si>
  <si>
    <t>EYK8C1FNL6L5</t>
  </si>
  <si>
    <t>2921150</t>
  </si>
  <si>
    <t>Hillsboro R-Iii</t>
  </si>
  <si>
    <t>JMV1KLTPY3Z8</t>
  </si>
  <si>
    <t>2914430</t>
  </si>
  <si>
    <t>Hogan Preparatory Academy</t>
  </si>
  <si>
    <t>MGFKSNK9E7S7</t>
  </si>
  <si>
    <t>2900014</t>
  </si>
  <si>
    <t>Holcomb R-Iii</t>
  </si>
  <si>
    <t>H9MZP9DBGU27</t>
  </si>
  <si>
    <t>2914460</t>
  </si>
  <si>
    <t>Holden R-Iii</t>
  </si>
  <si>
    <t>KS92RTGF8G26</t>
  </si>
  <si>
    <t>2914490</t>
  </si>
  <si>
    <t>Holliday C-2</t>
  </si>
  <si>
    <t>ZUCEA22AF675</t>
  </si>
  <si>
    <t>2914520</t>
  </si>
  <si>
    <t>Hollister R-V</t>
  </si>
  <si>
    <t>SG8YGQBC83L1</t>
  </si>
  <si>
    <t>2914550</t>
  </si>
  <si>
    <t>Hope Leadership Academy</t>
  </si>
  <si>
    <t>KQAPRJ5MZGL1</t>
  </si>
  <si>
    <t>2900601</t>
  </si>
  <si>
    <t>Houston R-I</t>
  </si>
  <si>
    <t>HJXMDW2AQMT7</t>
  </si>
  <si>
    <t>2914840</t>
  </si>
  <si>
    <t>Howell Valley R-I</t>
  </si>
  <si>
    <t>L281SJRFKWV5</t>
  </si>
  <si>
    <t>2915210</t>
  </si>
  <si>
    <t>Hudson R-Ix</t>
  </si>
  <si>
    <t>Q5T6R449NW21</t>
  </si>
  <si>
    <t>2915240</t>
  </si>
  <si>
    <t>Humansville R-Iv</t>
  </si>
  <si>
    <t>CJN2MDPUBGL8</t>
  </si>
  <si>
    <t>2915300</t>
  </si>
  <si>
    <t>Hume R-Viii</t>
  </si>
  <si>
    <t>R5WVE4CR3WS8</t>
  </si>
  <si>
    <t>2915330</t>
  </si>
  <si>
    <t>Hurley R-I</t>
  </si>
  <si>
    <t>CE2EMK7NMLC4</t>
  </si>
  <si>
    <t>2915390</t>
  </si>
  <si>
    <t>Iberia R-V</t>
  </si>
  <si>
    <t>NJ6WSMYLBN73</t>
  </si>
  <si>
    <t>2915420</t>
  </si>
  <si>
    <t>Independence 30</t>
  </si>
  <si>
    <t>WN2MVJNM9624</t>
  </si>
  <si>
    <t>2915480</t>
  </si>
  <si>
    <t>Iron Co. C-4</t>
  </si>
  <si>
    <t>V3BNZKXJWKU3</t>
  </si>
  <si>
    <t>2915510</t>
  </si>
  <si>
    <t>Jackson R-Ii</t>
  </si>
  <si>
    <t>UTGDL3KNJVH6</t>
  </si>
  <si>
    <t>2915600</t>
  </si>
  <si>
    <t>Jamestown C-1</t>
  </si>
  <si>
    <t>DGJLTBBZ8B17</t>
  </si>
  <si>
    <t>2915660</t>
  </si>
  <si>
    <t>Jasper Co. R-V</t>
  </si>
  <si>
    <t>YW1AGSMX9BW7</t>
  </si>
  <si>
    <t>2916140</t>
  </si>
  <si>
    <t>Jefferson C-123</t>
  </si>
  <si>
    <t>GX5XMWMM7DX3</t>
  </si>
  <si>
    <t>2916200</t>
  </si>
  <si>
    <t>Jefferson City</t>
  </si>
  <si>
    <t>DNNEEN828MX7</t>
  </si>
  <si>
    <t>2916190</t>
  </si>
  <si>
    <t>Jefferson Co. R-Vii</t>
  </si>
  <si>
    <t>FPBFG8H3JP95</t>
  </si>
  <si>
    <t>2916230</t>
  </si>
  <si>
    <t>Jennings</t>
  </si>
  <si>
    <t>U1DKPTBHL9Y8</t>
  </si>
  <si>
    <t>2916290</t>
  </si>
  <si>
    <t>Johnson Co. R-Vii</t>
  </si>
  <si>
    <t>VMT2ENN8HCC7</t>
  </si>
  <si>
    <t>2908320</t>
  </si>
  <si>
    <t>Joplin Schools</t>
  </si>
  <si>
    <t>JYRYTMNNSU44</t>
  </si>
  <si>
    <t>2916350</t>
  </si>
  <si>
    <t>Junction Hill C-12</t>
  </si>
  <si>
    <t>DEL7CUAA2269</t>
  </si>
  <si>
    <t>2915060</t>
  </si>
  <si>
    <t>Kairos Academy</t>
  </si>
  <si>
    <t>GN1NPE7WJZ81</t>
  </si>
  <si>
    <t>2900616</t>
  </si>
  <si>
    <t>Kansas City 33</t>
  </si>
  <si>
    <t>HGM6RN7EW395</t>
  </si>
  <si>
    <t>2916400</t>
  </si>
  <si>
    <t>Kansas City Girls Prep Academy</t>
  </si>
  <si>
    <t>MPFAM5CD6NK5</t>
  </si>
  <si>
    <t>2900615</t>
  </si>
  <si>
    <t>Kc International Academy</t>
  </si>
  <si>
    <t>CNHYNU3FTV29</t>
  </si>
  <si>
    <t>2900013</t>
  </si>
  <si>
    <t>Kearney R-I</t>
  </si>
  <si>
    <t>EL5JT7AVHJE7</t>
  </si>
  <si>
    <t>2916450</t>
  </si>
  <si>
    <t>Kelso C-7</t>
  </si>
  <si>
    <t>XEC1PQGMECL5</t>
  </si>
  <si>
    <t>2916470</t>
  </si>
  <si>
    <t>Kennett 39</t>
  </si>
  <si>
    <t>MK6KLL655KY1</t>
  </si>
  <si>
    <t>2916500</t>
  </si>
  <si>
    <t>Keytesville R-Iii</t>
  </si>
  <si>
    <t>DTJZCZDNMPF5</t>
  </si>
  <si>
    <t>2916530</t>
  </si>
  <si>
    <t>King City R-I</t>
  </si>
  <si>
    <t>FFAKXMUZFCE4</t>
  </si>
  <si>
    <t>2916590</t>
  </si>
  <si>
    <t>Kingston 42</t>
  </si>
  <si>
    <t>SXZMBX7RJDW5</t>
  </si>
  <si>
    <t>2916620</t>
  </si>
  <si>
    <t>Kingston K-14</t>
  </si>
  <si>
    <t>DET1D4MUM5U1</t>
  </si>
  <si>
    <t>2931140</t>
  </si>
  <si>
    <t>Kingsville R-I</t>
  </si>
  <si>
    <t>MW9ES85GG4A9</t>
  </si>
  <si>
    <t>2916660</t>
  </si>
  <si>
    <t>Kipp St Louis</t>
  </si>
  <si>
    <t>RTCPYKVM3HF9</t>
  </si>
  <si>
    <t>2900591</t>
  </si>
  <si>
    <t>Kipp: Endeavor Academy</t>
  </si>
  <si>
    <t>DZ3RHBHZPZY9</t>
  </si>
  <si>
    <t>2900031</t>
  </si>
  <si>
    <t>Kirbyville R-Vi</t>
  </si>
  <si>
    <t>FMGKMTJM1JK5</t>
  </si>
  <si>
    <t>2916710</t>
  </si>
  <si>
    <t>Kirksville R-Iii</t>
  </si>
  <si>
    <t>CEXMHN8Y31F1</t>
  </si>
  <si>
    <t>2916740</t>
  </si>
  <si>
    <t>Kirkwood R-Vii</t>
  </si>
  <si>
    <t>HETEMMXDG9B5</t>
  </si>
  <si>
    <t>2916770</t>
  </si>
  <si>
    <t>Knob Noster R-Viii</t>
  </si>
  <si>
    <t>M47JBEFXL969</t>
  </si>
  <si>
    <t>2916830</t>
  </si>
  <si>
    <t>Knox Co. R-I</t>
  </si>
  <si>
    <t>PF1LDWN18TF2</t>
  </si>
  <si>
    <t>2911280</t>
  </si>
  <si>
    <t>La Monte R-Iv</t>
  </si>
  <si>
    <t>MRF8ATM9TPB7</t>
  </si>
  <si>
    <t>2916920</t>
  </si>
  <si>
    <t>La Plata R-Ii</t>
  </si>
  <si>
    <t>WV12JEMKVHR3</t>
  </si>
  <si>
    <t>2916950</t>
  </si>
  <si>
    <t>La Salle Charter School</t>
  </si>
  <si>
    <t>KK7CVA4LZQ35</t>
  </si>
  <si>
    <t>2900611</t>
  </si>
  <si>
    <t>Laclede Co. C-5</t>
  </si>
  <si>
    <t>NKS1K218JAS1</t>
  </si>
  <si>
    <t>2917000</t>
  </si>
  <si>
    <t>Laclede Co. R-I</t>
  </si>
  <si>
    <t>ENSBYDVL24L9</t>
  </si>
  <si>
    <t>2910110</t>
  </si>
  <si>
    <t>Ladue</t>
  </si>
  <si>
    <t>JP6LTQAK4M95</t>
  </si>
  <si>
    <t>2917820</t>
  </si>
  <si>
    <t>Lafayette Co. C-1</t>
  </si>
  <si>
    <t>DDAETS4MEAM7</t>
  </si>
  <si>
    <t>2914400</t>
  </si>
  <si>
    <t>Lafayette Preparatory Academy</t>
  </si>
  <si>
    <t>WMPHNPLYMJ75</t>
  </si>
  <si>
    <t>2900606</t>
  </si>
  <si>
    <t>Lakeland R-Iii</t>
  </si>
  <si>
    <t>H6VCR2RNML66</t>
  </si>
  <si>
    <t>2910520</t>
  </si>
  <si>
    <t>Lamar R-I</t>
  </si>
  <si>
    <t>NXXLEDPF3S13</t>
  </si>
  <si>
    <t>2917850</t>
  </si>
  <si>
    <t>Laquey R-V</t>
  </si>
  <si>
    <t>MSSQRKLLEN66</t>
  </si>
  <si>
    <t>2917880</t>
  </si>
  <si>
    <t>Laredo R-Vii</t>
  </si>
  <si>
    <t>CDB7QHQRK565</t>
  </si>
  <si>
    <t>2917910</t>
  </si>
  <si>
    <t>Lathrop R-Ii</t>
  </si>
  <si>
    <t>KX6JNSPPJUP9</t>
  </si>
  <si>
    <t>2917970</t>
  </si>
  <si>
    <t>Lawson R-Xiv</t>
  </si>
  <si>
    <t>WSG7SPLZUYQ1</t>
  </si>
  <si>
    <t>2918220</t>
  </si>
  <si>
    <t>Lebanon R-Iii</t>
  </si>
  <si>
    <t>KNGAKD4G1BL6</t>
  </si>
  <si>
    <t>2918270</t>
  </si>
  <si>
    <t>Lee A. Tolbert Com. Academy</t>
  </si>
  <si>
    <t>JV1AZL84J7P9</t>
  </si>
  <si>
    <t>2900028</t>
  </si>
  <si>
    <t>Lee'S Summit R-Vii</t>
  </si>
  <si>
    <t>PFDBRU8L3Q38</t>
  </si>
  <si>
    <t>2918300</t>
  </si>
  <si>
    <t>Leesville R-Ix</t>
  </si>
  <si>
    <t>GVSXJ6CPBC75</t>
  </si>
  <si>
    <t>2918330</t>
  </si>
  <si>
    <t>Leeton R-X</t>
  </si>
  <si>
    <t>ZEDGRP9JUW16</t>
  </si>
  <si>
    <t>2918360</t>
  </si>
  <si>
    <t>Leopold R-Iii</t>
  </si>
  <si>
    <t>F7UYKMBYZ3X3</t>
  </si>
  <si>
    <t>2918420</t>
  </si>
  <si>
    <t>Lesterville R-Iv</t>
  </si>
  <si>
    <t>M2F2SMENHM21</t>
  </si>
  <si>
    <t>2918450</t>
  </si>
  <si>
    <t>Lewis Co. C-1</t>
  </si>
  <si>
    <t>NQMKYQW8TDQ6</t>
  </si>
  <si>
    <t>2918460</t>
  </si>
  <si>
    <t>Lexington R-V</t>
  </si>
  <si>
    <t>YY9LG587XHL4</t>
  </si>
  <si>
    <t>2918480</t>
  </si>
  <si>
    <t>Liberal R-Ii</t>
  </si>
  <si>
    <t>DAKWH6BDKDB8</t>
  </si>
  <si>
    <t>2918510</t>
  </si>
  <si>
    <t>Liberty 53</t>
  </si>
  <si>
    <t>ZKNKHTKQVDL5</t>
  </si>
  <si>
    <t>2918540</t>
  </si>
  <si>
    <t>Licking R-Viii</t>
  </si>
  <si>
    <t>FHUPTTDJ4XK3</t>
  </si>
  <si>
    <t>2918600</t>
  </si>
  <si>
    <t>Lift For Life Academy</t>
  </si>
  <si>
    <t>DZM7WJNUHZK7</t>
  </si>
  <si>
    <t>2900574</t>
  </si>
  <si>
    <t>Lincoln R-Ii</t>
  </si>
  <si>
    <t>YFULGCRUAGS7</t>
  </si>
  <si>
    <t>2918670</t>
  </si>
  <si>
    <t>Lindbergh R-Viii</t>
  </si>
  <si>
    <t>UMR4KMG6LLA1</t>
  </si>
  <si>
    <t>2918690</t>
  </si>
  <si>
    <t>Linn Co. R-I</t>
  </si>
  <si>
    <t>XHLRKQ2C64Y6</t>
  </si>
  <si>
    <t>2906000</t>
  </si>
  <si>
    <t>Livingston Co. R-Iii</t>
  </si>
  <si>
    <t>KJE9ENE4VDX1</t>
  </si>
  <si>
    <t>2908790</t>
  </si>
  <si>
    <t>Lockwood R-I</t>
  </si>
  <si>
    <t>K2MTH82HCA41</t>
  </si>
  <si>
    <t>2919140</t>
  </si>
  <si>
    <t>Logan-Rogersville R-Viii</t>
  </si>
  <si>
    <t>KHNUU9MLXMH6</t>
  </si>
  <si>
    <t>2919170</t>
  </si>
  <si>
    <t>Lone Jack C-6</t>
  </si>
  <si>
    <t>GYJBF3RKP3K3</t>
  </si>
  <si>
    <t>2919230</t>
  </si>
  <si>
    <t>Lonedell R-Xiv</t>
  </si>
  <si>
    <t>KDQTDVX1KGM6</t>
  </si>
  <si>
    <t>2919200</t>
  </si>
  <si>
    <t>Louisiana R-Ii</t>
  </si>
  <si>
    <t>MALYTJJ1HCC5</t>
  </si>
  <si>
    <t>2919260</t>
  </si>
  <si>
    <t>Lutie R-Vi</t>
  </si>
  <si>
    <t>HQE8Q33VNNC5</t>
  </si>
  <si>
    <t>2923400</t>
  </si>
  <si>
    <t>Macks Creek R-V</t>
  </si>
  <si>
    <t>FKJJCVMJH9L5</t>
  </si>
  <si>
    <t>2919380</t>
  </si>
  <si>
    <t>Macon Co. R-I</t>
  </si>
  <si>
    <t>PEDZN4AB1X28</t>
  </si>
  <si>
    <t>2919410</t>
  </si>
  <si>
    <t>Macon Co. R-Iv</t>
  </si>
  <si>
    <t>D8EEKUJXYML8</t>
  </si>
  <si>
    <t>2921880</t>
  </si>
  <si>
    <t>Madison C-3</t>
  </si>
  <si>
    <t>N7V5YKTDMUK1</t>
  </si>
  <si>
    <t>2919840</t>
  </si>
  <si>
    <t>Malden R-I</t>
  </si>
  <si>
    <t>GEL4FWDE6J15</t>
  </si>
  <si>
    <t>2919890</t>
  </si>
  <si>
    <t>Malta Bend R-V</t>
  </si>
  <si>
    <t>T73UMHUPLA54</t>
  </si>
  <si>
    <t>2919920</t>
  </si>
  <si>
    <t>Manes R-V</t>
  </si>
  <si>
    <t>HVNXD37NL4S7</t>
  </si>
  <si>
    <t>2919950</t>
  </si>
  <si>
    <t>Mansfield R-Iv</t>
  </si>
  <si>
    <t>MDS1L68B9DL7</t>
  </si>
  <si>
    <t>2919980</t>
  </si>
  <si>
    <t>Maplewood-Richmond Heights</t>
  </si>
  <si>
    <t>DG4FMF8M1NG5</t>
  </si>
  <si>
    <t>2920010</t>
  </si>
  <si>
    <t>Marceline R-V</t>
  </si>
  <si>
    <t>FT2ZEBRM76N8</t>
  </si>
  <si>
    <t>2920050</t>
  </si>
  <si>
    <t>Maries Co. R-I</t>
  </si>
  <si>
    <t>N1DDQMLH3PG8</t>
  </si>
  <si>
    <t>2930870</t>
  </si>
  <si>
    <t>Maries Co. R-Ii</t>
  </si>
  <si>
    <t>SNT3R7M1CHT9</t>
  </si>
  <si>
    <t>2900001</t>
  </si>
  <si>
    <t>Marion C. Early R-V</t>
  </si>
  <si>
    <t>DSF2M44TD369</t>
  </si>
  <si>
    <t>2920160</t>
  </si>
  <si>
    <t>Marion Co. R-Ii</t>
  </si>
  <si>
    <t>KQRDEBBFHVM1</t>
  </si>
  <si>
    <t>2920280</t>
  </si>
  <si>
    <t>Marionville R-Ix</t>
  </si>
  <si>
    <t>MJSAJ7KMXAZ7</t>
  </si>
  <si>
    <t>2920310</t>
  </si>
  <si>
    <t>Mark Twain R-Viii</t>
  </si>
  <si>
    <t>LBMGANNLJHL9</t>
  </si>
  <si>
    <t>2920340</t>
  </si>
  <si>
    <t>Marquand-Zion R-Vi</t>
  </si>
  <si>
    <t>M4L8J4SXC6G3</t>
  </si>
  <si>
    <t>2920370</t>
  </si>
  <si>
    <t>Marshall</t>
  </si>
  <si>
    <t>WXEDLAXY9L55</t>
  </si>
  <si>
    <t>2920410</t>
  </si>
  <si>
    <t>Marshfield R-I</t>
  </si>
  <si>
    <t>JVGKF2CQWVM5</t>
  </si>
  <si>
    <t>2920430</t>
  </si>
  <si>
    <t>Maryville R-Ii</t>
  </si>
  <si>
    <t>L9AHDALUWW67</t>
  </si>
  <si>
    <t>2920490</t>
  </si>
  <si>
    <t>Maysville R-I</t>
  </si>
  <si>
    <t>W9JFV9LFPKU6</t>
  </si>
  <si>
    <t>2920550</t>
  </si>
  <si>
    <t>Mcdonald Co. R-I</t>
  </si>
  <si>
    <t>GE7FWXWESWL7</t>
  </si>
  <si>
    <t>2920610</t>
  </si>
  <si>
    <t>Meadow Heights R-Ii</t>
  </si>
  <si>
    <t>CF5MWWT5VG79</t>
  </si>
  <si>
    <t>2923640</t>
  </si>
  <si>
    <t>Meadville R-Iv</t>
  </si>
  <si>
    <t>R2FJE91ZGTU7</t>
  </si>
  <si>
    <t>2920640</t>
  </si>
  <si>
    <t>Mehlville R-Ix</t>
  </si>
  <si>
    <t>CK43X4K1HXM6</t>
  </si>
  <si>
    <t>2920670</t>
  </si>
  <si>
    <t>Meramec Valley R-Iii</t>
  </si>
  <si>
    <t>GG46GDVCSLQ5</t>
  </si>
  <si>
    <t>2923460</t>
  </si>
  <si>
    <t>Mexico 59</t>
  </si>
  <si>
    <t>DNLHG2N2QYC9</t>
  </si>
  <si>
    <t>2920810</t>
  </si>
  <si>
    <t>Miami R-I</t>
  </si>
  <si>
    <t>J7APXZKAV1T6</t>
  </si>
  <si>
    <t>2920840</t>
  </si>
  <si>
    <t>FZJJVGEEEDA2</t>
  </si>
  <si>
    <t>2920820</t>
  </si>
  <si>
    <t>Mid-Buchanan Co. R-V</t>
  </si>
  <si>
    <t>N23EAZWHSDE3</t>
  </si>
  <si>
    <t>2911940</t>
  </si>
  <si>
    <t>Middle Grove C-1</t>
  </si>
  <si>
    <t>PRXEKJJF49C6</t>
  </si>
  <si>
    <t>2920880</t>
  </si>
  <si>
    <t>Midway R-I</t>
  </si>
  <si>
    <t>G72CELP8NMX9</t>
  </si>
  <si>
    <t>2931800</t>
  </si>
  <si>
    <t>Milan C-2</t>
  </si>
  <si>
    <t>LN2TBML51DS3</t>
  </si>
  <si>
    <t>2920940</t>
  </si>
  <si>
    <t>Miller Co. R-Iii</t>
  </si>
  <si>
    <t>LKKHDNAKUV39</t>
  </si>
  <si>
    <t>2930510</t>
  </si>
  <si>
    <t>Miller R-Ii</t>
  </si>
  <si>
    <t>797622136</t>
  </si>
  <si>
    <t>CK64D4NJJQL3</t>
  </si>
  <si>
    <t>2921000</t>
  </si>
  <si>
    <t>Mirabile C-1</t>
  </si>
  <si>
    <t>JGGYZ4Z5MVN7</t>
  </si>
  <si>
    <t>2921030</t>
  </si>
  <si>
    <t>Missouri City 56</t>
  </si>
  <si>
    <t>TMHHKJRXJAM9</t>
  </si>
  <si>
    <t>2921060</t>
  </si>
  <si>
    <t>Moberly</t>
  </si>
  <si>
    <t>VSH9ADKMN5U9</t>
  </si>
  <si>
    <t>2921100</t>
  </si>
  <si>
    <t>Monett R-I</t>
  </si>
  <si>
    <t>LVVGFKVEN787</t>
  </si>
  <si>
    <t>2921120</t>
  </si>
  <si>
    <t>Moniteau Co. R-I</t>
  </si>
  <si>
    <t>XEWFL32EAK63</t>
  </si>
  <si>
    <t>2906510</t>
  </si>
  <si>
    <t>Moniteau Co. R-V</t>
  </si>
  <si>
    <t>SH6EALC7YG37</t>
  </si>
  <si>
    <t>2921180</t>
  </si>
  <si>
    <t>Monroe City R-I</t>
  </si>
  <si>
    <t>JCRKBKAC2873</t>
  </si>
  <si>
    <t>2921210</t>
  </si>
  <si>
    <t>Montgomery Co. R-Ii</t>
  </si>
  <si>
    <t>RCJ7XBD83EN4</t>
  </si>
  <si>
    <t>2921330</t>
  </si>
  <si>
    <t>Montrose R-Xiv</t>
  </si>
  <si>
    <t>F4ZLT5CVU5H4</t>
  </si>
  <si>
    <t>2921360</t>
  </si>
  <si>
    <t>Morgan Co. R-I</t>
  </si>
  <si>
    <t>M19LD18S7V86</t>
  </si>
  <si>
    <t>2929610</t>
  </si>
  <si>
    <t>Morgan Co. R-Ii</t>
  </si>
  <si>
    <t>N83BTH9YNGW3</t>
  </si>
  <si>
    <t>2930840</t>
  </si>
  <si>
    <t>Mound City R-Ii</t>
  </si>
  <si>
    <t>F8Y6CVXGCPM5</t>
  </si>
  <si>
    <t>2921480</t>
  </si>
  <si>
    <t>Mountain Grove R-Iii</t>
  </si>
  <si>
    <t>PVLHPFWNVN74</t>
  </si>
  <si>
    <t>2921510</t>
  </si>
  <si>
    <t>Mountain View-Birch Tree R-Iii</t>
  </si>
  <si>
    <t>FMJ2ZNNWPDJ3</t>
  </si>
  <si>
    <t>2921540</t>
  </si>
  <si>
    <t>Mt. Vernon R-V</t>
  </si>
  <si>
    <t>FT99EFNS1JX6</t>
  </si>
  <si>
    <t>2921600</t>
  </si>
  <si>
    <t>Naylor R-Ii</t>
  </si>
  <si>
    <t>KSYSSQED16P3</t>
  </si>
  <si>
    <t>2921720</t>
  </si>
  <si>
    <t>Neelyville R-Iv</t>
  </si>
  <si>
    <t>MKE6ELVF2L94</t>
  </si>
  <si>
    <t>2921750</t>
  </si>
  <si>
    <t>Nell Holcomb R-Iv</t>
  </si>
  <si>
    <t>C5FJVSJK4DB5</t>
  </si>
  <si>
    <t>2907320</t>
  </si>
  <si>
    <t>Neosho R-V</t>
  </si>
  <si>
    <t>HYVKY6DD4E99</t>
  </si>
  <si>
    <t>2921810</t>
  </si>
  <si>
    <t>Nevada R-V</t>
  </si>
  <si>
    <t>CWQJJA9G4NN3</t>
  </si>
  <si>
    <t>2921840</t>
  </si>
  <si>
    <t>New Bloomfield R-Iii</t>
  </si>
  <si>
    <t>LNFFQKSGTUS3</t>
  </si>
  <si>
    <t>2921875</t>
  </si>
  <si>
    <t>New Franklin R-I</t>
  </si>
  <si>
    <t>E48CAD3AU8F7</t>
  </si>
  <si>
    <t>2921940</t>
  </si>
  <si>
    <t>New Haven</t>
  </si>
  <si>
    <t>C5HPBN8LJJ71</t>
  </si>
  <si>
    <t>2921960</t>
  </si>
  <si>
    <t>New Madrid Co. R-I</t>
  </si>
  <si>
    <t>F7YTDBS4SX79</t>
  </si>
  <si>
    <t>2900004</t>
  </si>
  <si>
    <t>New York R-Iv</t>
  </si>
  <si>
    <t>PYHJCKLD8EK4</t>
  </si>
  <si>
    <t>2922110</t>
  </si>
  <si>
    <t>Newburg R-Ii</t>
  </si>
  <si>
    <t>D72TLS2F1R42</t>
  </si>
  <si>
    <t>2922140</t>
  </si>
  <si>
    <t>Newtown-Harris R-Iii</t>
  </si>
  <si>
    <t>KYCVLM8TLNP8</t>
  </si>
  <si>
    <t>2922470</t>
  </si>
  <si>
    <t>Niangua R-V</t>
  </si>
  <si>
    <t>G8GJQJBACMZ4</t>
  </si>
  <si>
    <t>2922500</t>
  </si>
  <si>
    <t>Nixa R-Ii</t>
  </si>
  <si>
    <t>M9AMHW7Y1P84</t>
  </si>
  <si>
    <t>2922530</t>
  </si>
  <si>
    <t>Nodaway-Holt R-Vii</t>
  </si>
  <si>
    <t>MNTCYX2LMDJ7</t>
  </si>
  <si>
    <t>2922560</t>
  </si>
  <si>
    <t>Norborne R-Viii</t>
  </si>
  <si>
    <t>EYFWL5GSH129</t>
  </si>
  <si>
    <t>2922620</t>
  </si>
  <si>
    <t>Normandy</t>
  </si>
  <si>
    <t>CKEJFJ7KYRM7</t>
  </si>
  <si>
    <t>2922650</t>
  </si>
  <si>
    <t>North Andrew Co. R-Vi</t>
  </si>
  <si>
    <t>N6KNL8KBNCQ4</t>
  </si>
  <si>
    <t>2922710</t>
  </si>
  <si>
    <t>North Callaway Co. R-I</t>
  </si>
  <si>
    <t>CTWLFT15M9D8</t>
  </si>
  <si>
    <t>2922740</t>
  </si>
  <si>
    <t>North Daviess R-Iii</t>
  </si>
  <si>
    <t>WLX7PKMVNBJ5</t>
  </si>
  <si>
    <t>2915630</t>
  </si>
  <si>
    <t>North Harrison R-Iii</t>
  </si>
  <si>
    <t>KDQ1BF4VGWJ5</t>
  </si>
  <si>
    <t>2922770</t>
  </si>
  <si>
    <t>North Kansas City 74</t>
  </si>
  <si>
    <t>Q363KSJ7HBS6</t>
  </si>
  <si>
    <t>2922800</t>
  </si>
  <si>
    <t>North Mercer Co. R-Iii</t>
  </si>
  <si>
    <t>JQ56NNSNR3M5</t>
  </si>
  <si>
    <t>2920750</t>
  </si>
  <si>
    <t>North Nodaway Co. R-Vi</t>
  </si>
  <si>
    <t>D7EGKAJA9935</t>
  </si>
  <si>
    <t>2921690</t>
  </si>
  <si>
    <t>North Pemiscot Co. R-I</t>
  </si>
  <si>
    <t>DA4YRJNUEJR9</t>
  </si>
  <si>
    <t>2923760</t>
  </si>
  <si>
    <t>North Platte Co. R-I</t>
  </si>
  <si>
    <t>MCRFZJBCNNE4</t>
  </si>
  <si>
    <t>2922830</t>
  </si>
  <si>
    <t>North Shelby</t>
  </si>
  <si>
    <t>2KM5D6GS7J42</t>
  </si>
  <si>
    <t>2928140</t>
  </si>
  <si>
    <t>North Side Community School</t>
  </si>
  <si>
    <t>SMZLHCT9UKF7</t>
  </si>
  <si>
    <t>2900589</t>
  </si>
  <si>
    <t>North St. Francois Co. R-I</t>
  </si>
  <si>
    <t>Q2YMZLN4HRA8</t>
  </si>
  <si>
    <t>2905430</t>
  </si>
  <si>
    <t>North Wood R-Iv</t>
  </si>
  <si>
    <t>JJRLS7H2DUS5</t>
  </si>
  <si>
    <t>2910650</t>
  </si>
  <si>
    <t>Northeast Nodaway Co. R-V</t>
  </si>
  <si>
    <t>ZKSGX7UP5BN9</t>
  </si>
  <si>
    <t>2921660</t>
  </si>
  <si>
    <t>Northeast Randolph Co. R-Iv</t>
  </si>
  <si>
    <t>H6ZMWGKM5X67</t>
  </si>
  <si>
    <t>2922860</t>
  </si>
  <si>
    <t>Northeast Vernon Co. R-I</t>
  </si>
  <si>
    <t>PD4CEJ1ARNJ5</t>
  </si>
  <si>
    <t>2927600</t>
  </si>
  <si>
    <t>Northwest R-I</t>
  </si>
  <si>
    <t>FN8WMCX562L7</t>
  </si>
  <si>
    <t>2922890</t>
  </si>
  <si>
    <t>Northwestern R-I</t>
  </si>
  <si>
    <t>NNM9LZRLUZ51</t>
  </si>
  <si>
    <t>2922920</t>
  </si>
  <si>
    <t>Norwood R-I</t>
  </si>
  <si>
    <t>VRGPZLJ3MQZ9</t>
  </si>
  <si>
    <t>2922950</t>
  </si>
  <si>
    <t>Oak Grove R-Vi</t>
  </si>
  <si>
    <t>CTCAMNQQFPQ4</t>
  </si>
  <si>
    <t>2923010</t>
  </si>
  <si>
    <t>Oak Hill R-I</t>
  </si>
  <si>
    <t>KZM4S6A5WL15</t>
  </si>
  <si>
    <t>2923040</t>
  </si>
  <si>
    <t>Oak Ridge R-Vi</t>
  </si>
  <si>
    <t>EGYUYFNQMG65</t>
  </si>
  <si>
    <t>2923070</t>
  </si>
  <si>
    <t>Odessa R-Vii</t>
  </si>
  <si>
    <t>JXJCDAQCP755</t>
  </si>
  <si>
    <t>2923100</t>
  </si>
  <si>
    <t>Oran R-Iii</t>
  </si>
  <si>
    <t>XZNXAJMR76J8</t>
  </si>
  <si>
    <t>2923130</t>
  </si>
  <si>
    <t>Orchard Farm R-V</t>
  </si>
  <si>
    <t>N3UJFGFYZYJ9</t>
  </si>
  <si>
    <t>2923160</t>
  </si>
  <si>
    <t>Orearville R-Iv</t>
  </si>
  <si>
    <t>TJQRTC7VDK51</t>
  </si>
  <si>
    <t>2927450</t>
  </si>
  <si>
    <t>Oregon-Howell R-Iii</t>
  </si>
  <si>
    <t>C16AD5WQ83N7</t>
  </si>
  <si>
    <t>2916860</t>
  </si>
  <si>
    <t>Orrick R-Xi</t>
  </si>
  <si>
    <t>H2QKJBMTCKN9</t>
  </si>
  <si>
    <t>2923220</t>
  </si>
  <si>
    <t>Osage Co. R-I</t>
  </si>
  <si>
    <t>DHFXBSDEQBC6</t>
  </si>
  <si>
    <t>2908490</t>
  </si>
  <si>
    <t>Osage Co. R-Ii</t>
  </si>
  <si>
    <t>LDD5NNWMGDC9</t>
  </si>
  <si>
    <t>2919080</t>
  </si>
  <si>
    <t>Osage Co. R-Iii</t>
  </si>
  <si>
    <t>JF8WTC1LCKV8</t>
  </si>
  <si>
    <t>2931830</t>
  </si>
  <si>
    <t>Osborn R-O</t>
  </si>
  <si>
    <t>D712LYHF5J85</t>
  </si>
  <si>
    <t>2923250</t>
  </si>
  <si>
    <t>Osceola</t>
  </si>
  <si>
    <t>ZM1TC4SFJM53</t>
  </si>
  <si>
    <t>2923270</t>
  </si>
  <si>
    <t>Otterville R-Vi</t>
  </si>
  <si>
    <t>DXMNZELR3WJ8</t>
  </si>
  <si>
    <t>2923310</t>
  </si>
  <si>
    <t>Ozark R-Vi</t>
  </si>
  <si>
    <t>WJNLAMTS2YL1</t>
  </si>
  <si>
    <t>2923430</t>
  </si>
  <si>
    <t>Palmyra R-I</t>
  </si>
  <si>
    <t>092992577</t>
  </si>
  <si>
    <t>HY1GVJM5T1R6</t>
  </si>
  <si>
    <t>2923490</t>
  </si>
  <si>
    <t>Paris R-Ii</t>
  </si>
  <si>
    <t>KC5BABMJGKT9</t>
  </si>
  <si>
    <t>2923530</t>
  </si>
  <si>
    <t>Park Hill</t>
  </si>
  <si>
    <t>WCBBNGHU4XE5</t>
  </si>
  <si>
    <t>2923550</t>
  </si>
  <si>
    <t>Parkway C-2</t>
  </si>
  <si>
    <t>C59JRG4ECCV6</t>
  </si>
  <si>
    <t>2923580</t>
  </si>
  <si>
    <t>Pattonsburg R-Ii</t>
  </si>
  <si>
    <t>F1PVDH47JCX7</t>
  </si>
  <si>
    <t>2923670</t>
  </si>
  <si>
    <t>Pattonville R-Iii</t>
  </si>
  <si>
    <t>YH7QT3JKMFQ4</t>
  </si>
  <si>
    <t>2923700</t>
  </si>
  <si>
    <t>Pemiscot Co. R-Iii</t>
  </si>
  <si>
    <t>RUWRM34R78M5</t>
  </si>
  <si>
    <t>2923790</t>
  </si>
  <si>
    <t>Perry Co. 32</t>
  </si>
  <si>
    <t>ETTBB7K8C6Y1</t>
  </si>
  <si>
    <t>2924530</t>
  </si>
  <si>
    <t>Pettis Co. R-V</t>
  </si>
  <si>
    <t>FJPEUKXLL3G9</t>
  </si>
  <si>
    <t>2915270</t>
  </si>
  <si>
    <t>Pettis Co. R-Xii</t>
  </si>
  <si>
    <t>YHP2GAJUA3Q7</t>
  </si>
  <si>
    <t>2924690</t>
  </si>
  <si>
    <t>Phelps Co. R-Iii</t>
  </si>
  <si>
    <t>HSJQUJKB7WY5</t>
  </si>
  <si>
    <t>2925080</t>
  </si>
  <si>
    <t>Pierce City R-Vi</t>
  </si>
  <si>
    <t>SNCLSVSLCLY6</t>
  </si>
  <si>
    <t>2925110</t>
  </si>
  <si>
    <t>Pike Co. R-Iii</t>
  </si>
  <si>
    <t>MJSP2MNP72C5</t>
  </si>
  <si>
    <t>2925140</t>
  </si>
  <si>
    <t>Pilot Grove C-4</t>
  </si>
  <si>
    <t>KB1DDLJRH1J1</t>
  </si>
  <si>
    <t>2925170</t>
  </si>
  <si>
    <t>Plainview R-Viii</t>
  </si>
  <si>
    <t>WHXDNLH8D6N4</t>
  </si>
  <si>
    <t>2911040</t>
  </si>
  <si>
    <t>Plato R-V</t>
  </si>
  <si>
    <t>NZ12KWVMG458</t>
  </si>
  <si>
    <t>2925210</t>
  </si>
  <si>
    <t>Platte Co. R-Iii</t>
  </si>
  <si>
    <t>CR48R5SMK8D5</t>
  </si>
  <si>
    <t>2925230</t>
  </si>
  <si>
    <t>Pleasant Hill R-Iii</t>
  </si>
  <si>
    <t>PVCDJYU2U9F9</t>
  </si>
  <si>
    <t>2925330</t>
  </si>
  <si>
    <t>Pleasant Hope R-Vi</t>
  </si>
  <si>
    <t>C9SVXZAC74Z4</t>
  </si>
  <si>
    <t>2925350</t>
  </si>
  <si>
    <t>Pleasant View R-Vi</t>
  </si>
  <si>
    <t>VYKYSKN6GPN5</t>
  </si>
  <si>
    <t>2913440</t>
  </si>
  <si>
    <t>Polo R-Vii</t>
  </si>
  <si>
    <t>NVUNC59U94K8</t>
  </si>
  <si>
    <t>2925410</t>
  </si>
  <si>
    <t>Poplar Bluff R-I</t>
  </si>
  <si>
    <t>CMZUK26LT394</t>
  </si>
  <si>
    <t>2925450</t>
  </si>
  <si>
    <t>Portageville</t>
  </si>
  <si>
    <t>WB2BWJAM9914</t>
  </si>
  <si>
    <t>2900003</t>
  </si>
  <si>
    <t>Potosi R-Iii</t>
  </si>
  <si>
    <t>DPTKMXSMMGQ3</t>
  </si>
  <si>
    <t>2925500</t>
  </si>
  <si>
    <t>Prairie Home R-V</t>
  </si>
  <si>
    <t>CPKSF8ZF66J3</t>
  </si>
  <si>
    <t>2925530</t>
  </si>
  <si>
    <t>Premier Charter School</t>
  </si>
  <si>
    <t>W3CYKK7D2B85</t>
  </si>
  <si>
    <t>2900576</t>
  </si>
  <si>
    <t>Princeton R-V</t>
  </si>
  <si>
    <t>EUVMJ7GCFKW4</t>
  </si>
  <si>
    <t>2925590</t>
  </si>
  <si>
    <t>Purdy R-Ii</t>
  </si>
  <si>
    <t>RB1CGLKM8QK5</t>
  </si>
  <si>
    <t>2925620</t>
  </si>
  <si>
    <t>Putnam Co. R-I</t>
  </si>
  <si>
    <t>NEA7LVK98PV1</t>
  </si>
  <si>
    <t>2925640</t>
  </si>
  <si>
    <t>Puxico R-Viii</t>
  </si>
  <si>
    <t>U4G3BEWNSSL6</t>
  </si>
  <si>
    <t>2925650</t>
  </si>
  <si>
    <t>Ralls Co. R-Ii</t>
  </si>
  <si>
    <t>J5DJTPB518L9</t>
  </si>
  <si>
    <t>2925710</t>
  </si>
  <si>
    <t>Raymondville R-Vii</t>
  </si>
  <si>
    <t>NMMVKERALLN8</t>
  </si>
  <si>
    <t>2926040</t>
  </si>
  <si>
    <t>Raymore-Peculiar R-Ii</t>
  </si>
  <si>
    <t>QHB2QY6JKJH3</t>
  </si>
  <si>
    <t>2923730</t>
  </si>
  <si>
    <t>Raytown C-2</t>
  </si>
  <si>
    <t>MQR4DS26K6T8</t>
  </si>
  <si>
    <t>2926070</t>
  </si>
  <si>
    <t>Reeds Spring R-Iv</t>
  </si>
  <si>
    <t>002354561</t>
  </si>
  <si>
    <t>JTAGLJEZGF27</t>
  </si>
  <si>
    <t>2926160</t>
  </si>
  <si>
    <t>Renick R-V</t>
  </si>
  <si>
    <t>NMN4MLDAMSL5</t>
  </si>
  <si>
    <t>2926190</t>
  </si>
  <si>
    <t>Republic R-Iii</t>
  </si>
  <si>
    <t>NFWMT8NWGHN9</t>
  </si>
  <si>
    <t>2926220</t>
  </si>
  <si>
    <t>Rich Hill R-Iv</t>
  </si>
  <si>
    <t>M536GXM6YAN5</t>
  </si>
  <si>
    <t>2926310</t>
  </si>
  <si>
    <t>Richards R-V</t>
  </si>
  <si>
    <t>829471130</t>
  </si>
  <si>
    <t>KZJNWNN6JSK6</t>
  </si>
  <si>
    <t>2926370</t>
  </si>
  <si>
    <t>Richland R-I</t>
  </si>
  <si>
    <t>XXG2S63VLZG6</t>
  </si>
  <si>
    <t>2926400</t>
  </si>
  <si>
    <t>Richland R-Iv</t>
  </si>
  <si>
    <t>SMU1FQUMU3Y5</t>
  </si>
  <si>
    <t>2926430</t>
  </si>
  <si>
    <t>Richmond R-Xvi</t>
  </si>
  <si>
    <t>S3T2HM9J3E21</t>
  </si>
  <si>
    <t>2926480</t>
  </si>
  <si>
    <t>Richwoods R-Vii</t>
  </si>
  <si>
    <t>FDNJPKTXTA57</t>
  </si>
  <si>
    <t>2931230</t>
  </si>
  <si>
    <t>Ridgeway R-V</t>
  </si>
  <si>
    <t>EUV7NMNACD31</t>
  </si>
  <si>
    <t>2926490</t>
  </si>
  <si>
    <t>Ripley Co. R-Iii</t>
  </si>
  <si>
    <t>DLFRQKUB2GV8</t>
  </si>
  <si>
    <t>2926550</t>
  </si>
  <si>
    <t>Ripley Co. R-Iv</t>
  </si>
  <si>
    <t>X8EBLKRAGC73</t>
  </si>
  <si>
    <t>2926580</t>
  </si>
  <si>
    <t>Risco R-Ii</t>
  </si>
  <si>
    <t>J1J5NJYJPGL5</t>
  </si>
  <si>
    <t>2926610</t>
  </si>
  <si>
    <t>Ritenour</t>
  </si>
  <si>
    <t>D6RFXANT7YD1</t>
  </si>
  <si>
    <t>2926640</t>
  </si>
  <si>
    <t>Riverview Gardens</t>
  </si>
  <si>
    <t>S39UDGUYMZT4</t>
  </si>
  <si>
    <t>2926670</t>
  </si>
  <si>
    <t>Rock Port R-Ii</t>
  </si>
  <si>
    <t>CA66LN3873B5</t>
  </si>
  <si>
    <t>2926790</t>
  </si>
  <si>
    <t>Rockwood R-Vi</t>
  </si>
  <si>
    <t>MCCFXW8JZMB1</t>
  </si>
  <si>
    <t>2926850</t>
  </si>
  <si>
    <t>Rolla 31</t>
  </si>
  <si>
    <t>J1QKE47MKUK1</t>
  </si>
  <si>
    <t>2926890</t>
  </si>
  <si>
    <t>Roscoe C-1</t>
  </si>
  <si>
    <t>YSK3BRKZWGT9</t>
  </si>
  <si>
    <t>2926940</t>
  </si>
  <si>
    <t>Salem R-80</t>
  </si>
  <si>
    <t>JNTMLPTBRM25</t>
  </si>
  <si>
    <t>2927090</t>
  </si>
  <si>
    <t>Salisbury R-Iv</t>
  </si>
  <si>
    <t>HQPTKJMW21L4</t>
  </si>
  <si>
    <t>2927520</t>
  </si>
  <si>
    <t>Santa Fe R-X</t>
  </si>
  <si>
    <t>EAQ3W2ZSYCK5</t>
  </si>
  <si>
    <t>2903000</t>
  </si>
  <si>
    <t>Sarcoxie R-Ii</t>
  </si>
  <si>
    <t>EC74FXBNMQQ5</t>
  </si>
  <si>
    <t>2927540</t>
  </si>
  <si>
    <t>Savannah R-Iii</t>
  </si>
  <si>
    <t>C6ULL637MTH4</t>
  </si>
  <si>
    <t>2927570</t>
  </si>
  <si>
    <t>School Of The Osage</t>
  </si>
  <si>
    <t>UCF3VMWVGEL8</t>
  </si>
  <si>
    <t>2927630</t>
  </si>
  <si>
    <t>Schuyler Co. R-I</t>
  </si>
  <si>
    <t>XF4THC8HHX71</t>
  </si>
  <si>
    <t>2927660</t>
  </si>
  <si>
    <t>Scotland Co. R-I</t>
  </si>
  <si>
    <t>ZA8JNDX6KFN1</t>
  </si>
  <si>
    <t>2920700</t>
  </si>
  <si>
    <t>Scott City R-I</t>
  </si>
  <si>
    <t>MAR2N7V8QU65</t>
  </si>
  <si>
    <t>2915450</t>
  </si>
  <si>
    <t>Scott Co. Central</t>
  </si>
  <si>
    <t>Z2FQGA9CNL24</t>
  </si>
  <si>
    <t>2921420</t>
  </si>
  <si>
    <t>Scott Co. R-Iv</t>
  </si>
  <si>
    <t>N3FKVM8EA7E3</t>
  </si>
  <si>
    <t>2904890</t>
  </si>
  <si>
    <t>Scuola Vita Nuova</t>
  </si>
  <si>
    <t>M9F5BKMFHK59</t>
  </si>
  <si>
    <t>2900019</t>
  </si>
  <si>
    <t>Sedalia 200</t>
  </si>
  <si>
    <t>GX3ZCA726SA5</t>
  </si>
  <si>
    <t>2927830</t>
  </si>
  <si>
    <t>Senath-Hornersville C-8</t>
  </si>
  <si>
    <t>LDJWVH3K4KH6</t>
  </si>
  <si>
    <t>2927870</t>
  </si>
  <si>
    <t>Seneca R-Vii</t>
  </si>
  <si>
    <t>WJRJFEB3JJB3</t>
  </si>
  <si>
    <t>2927900</t>
  </si>
  <si>
    <t>Seymour R-Ii</t>
  </si>
  <si>
    <t>RP9HANJUM2B6</t>
  </si>
  <si>
    <t>2927930</t>
  </si>
  <si>
    <t>Shawnee R-Iii</t>
  </si>
  <si>
    <t>P5WQPVHRX321</t>
  </si>
  <si>
    <t>2928080</t>
  </si>
  <si>
    <t>Shelby Co. R-Iv</t>
  </si>
  <si>
    <t>HW7NMAKKR1A5</t>
  </si>
  <si>
    <t>2928110</t>
  </si>
  <si>
    <t>Sheldon R-Viii</t>
  </si>
  <si>
    <t>KXCCAHK7MHH7</t>
  </si>
  <si>
    <t>2928170</t>
  </si>
  <si>
    <t>Shell Knob 78</t>
  </si>
  <si>
    <t>F4DGNMDR18V9</t>
  </si>
  <si>
    <t>2928200</t>
  </si>
  <si>
    <t>Sherwood Cass R-Viii</t>
  </si>
  <si>
    <t>M5UZYCLCE784</t>
  </si>
  <si>
    <t>2910320</t>
  </si>
  <si>
    <t>Sikeston R-6</t>
  </si>
  <si>
    <t>CLVYJM7DA4P3</t>
  </si>
  <si>
    <t>2928260</t>
  </si>
  <si>
    <t>Silex R-I</t>
  </si>
  <si>
    <t>YL9LK4QLLKB1</t>
  </si>
  <si>
    <t>2928290</t>
  </si>
  <si>
    <t>Skyline R-Ii</t>
  </si>
  <si>
    <t>C1M6UFJ7L6L4</t>
  </si>
  <si>
    <t>2911010</t>
  </si>
  <si>
    <t>Slater</t>
  </si>
  <si>
    <t>D1HZRLH5SGK1</t>
  </si>
  <si>
    <t>2928360</t>
  </si>
  <si>
    <t>Smithton R-Vi</t>
  </si>
  <si>
    <t>D2RREW4S3P15</t>
  </si>
  <si>
    <t>2928380</t>
  </si>
  <si>
    <t>Smithville R-Ii</t>
  </si>
  <si>
    <t>HBGKXZN4H353</t>
  </si>
  <si>
    <t>2928410</t>
  </si>
  <si>
    <t>South Callaway Co. R-Ii</t>
  </si>
  <si>
    <t>UXECZBZSTLM5</t>
  </si>
  <si>
    <t>2928430</t>
  </si>
  <si>
    <t>South Harrison Co. R-Ii</t>
  </si>
  <si>
    <t>MM3MZZL1EL89</t>
  </si>
  <si>
    <t>2900002</t>
  </si>
  <si>
    <t>South Holt Co. R-I</t>
  </si>
  <si>
    <t>CF3XBAU58BE3</t>
  </si>
  <si>
    <t>2923190</t>
  </si>
  <si>
    <t>South Iron Co. R-I</t>
  </si>
  <si>
    <t>K734TYYENRL9</t>
  </si>
  <si>
    <t>2928470</t>
  </si>
  <si>
    <t>South Nodaway Co. R-Iv</t>
  </si>
  <si>
    <t>RC94SSDDJAR6</t>
  </si>
  <si>
    <t>2928500</t>
  </si>
  <si>
    <t>South Pemiscot Co. R-V</t>
  </si>
  <si>
    <t>M7HKGKUU8VS3</t>
  </si>
  <si>
    <t>2928530</t>
  </si>
  <si>
    <t>Southern Boone Co. R-I</t>
  </si>
  <si>
    <t>J17LLW285Q85</t>
  </si>
  <si>
    <t>2928560</t>
  </si>
  <si>
    <t>Southern Reynolds Co. R-Ii</t>
  </si>
  <si>
    <t>VLW9KZ24EXN7</t>
  </si>
  <si>
    <t>2928590</t>
  </si>
  <si>
    <t>Southland C-9</t>
  </si>
  <si>
    <t>DFRRH1N552K1</t>
  </si>
  <si>
    <t>2928620</t>
  </si>
  <si>
    <t>Southwest Livingston Co. R-I</t>
  </si>
  <si>
    <t>JSD6AKGKXXN8</t>
  </si>
  <si>
    <t>2928680</t>
  </si>
  <si>
    <t>Southwest R-V</t>
  </si>
  <si>
    <t>GUTGL57DHFK7</t>
  </si>
  <si>
    <t>2928710</t>
  </si>
  <si>
    <t>Sparta R-Iii</t>
  </si>
  <si>
    <t>LZQDZGB4EAL7</t>
  </si>
  <si>
    <t>2928740</t>
  </si>
  <si>
    <t>Specl. Sch. Dst. St. Louis Co.</t>
  </si>
  <si>
    <t>VE6TKW6A4FM9</t>
  </si>
  <si>
    <t>2926760</t>
  </si>
  <si>
    <t>Spickard R-Ii</t>
  </si>
  <si>
    <t>JH1MZX3E2PW8</t>
  </si>
  <si>
    <t>2928770</t>
  </si>
  <si>
    <t>Spokane R-Vii</t>
  </si>
  <si>
    <t>H1LEHLPC3665</t>
  </si>
  <si>
    <t>2928800</t>
  </si>
  <si>
    <t>Spring Bluff R-Xv</t>
  </si>
  <si>
    <t>KSKVVTAB3EM3</t>
  </si>
  <si>
    <t>2912450</t>
  </si>
  <si>
    <t>Springfield R-Xii</t>
  </si>
  <si>
    <t>EMUDM5DEZMH1</t>
  </si>
  <si>
    <t>2928860</t>
  </si>
  <si>
    <t>St Louis Lang Immersion School</t>
  </si>
  <si>
    <t>969602874</t>
  </si>
  <si>
    <t>S4PQBJK3QMC5</t>
  </si>
  <si>
    <t>2900586</t>
  </si>
  <si>
    <t>St. Charles R-Vi</t>
  </si>
  <si>
    <t>H28MURA8K4N7</t>
  </si>
  <si>
    <t>2928920</t>
  </si>
  <si>
    <t>St. Clair R-Xiii</t>
  </si>
  <si>
    <t>TJCEFJGN9FH3</t>
  </si>
  <si>
    <t>2929100</t>
  </si>
  <si>
    <t>St. Elizabeth R-Iv</t>
  </si>
  <si>
    <t>HKYECW94YK85</t>
  </si>
  <si>
    <t>2929130</t>
  </si>
  <si>
    <t>St. James R-I</t>
  </si>
  <si>
    <t>SL6NCYAAYEA1</t>
  </si>
  <si>
    <t>2929250</t>
  </si>
  <si>
    <t>St. Joseph</t>
  </si>
  <si>
    <t>CBCGW61SVPS7</t>
  </si>
  <si>
    <t>2927060</t>
  </si>
  <si>
    <t>St. Louis City</t>
  </si>
  <si>
    <t>KSAZCPTPXPW9</t>
  </si>
  <si>
    <t>2929280</t>
  </si>
  <si>
    <t>Stanberry R-Ii</t>
  </si>
  <si>
    <t>VTVNARBBL5U5</t>
  </si>
  <si>
    <t>2929340</t>
  </si>
  <si>
    <t>Ste. Genevieve Co. R-Ii</t>
  </si>
  <si>
    <t>NTJQFA7KSNP3</t>
  </si>
  <si>
    <t>2929370</t>
  </si>
  <si>
    <t>Steelville R-Iii</t>
  </si>
  <si>
    <t>GEMFNPMAJN13</t>
  </si>
  <si>
    <t>2929430</t>
  </si>
  <si>
    <t>Stewartsville C-2</t>
  </si>
  <si>
    <t>XEDSWJS32JD1</t>
  </si>
  <si>
    <t>2929490</t>
  </si>
  <si>
    <t>Stockton R-I</t>
  </si>
  <si>
    <t>LWCLH3AZKBN3</t>
  </si>
  <si>
    <t>2929520</t>
  </si>
  <si>
    <t>Stoutland R-Ii</t>
  </si>
  <si>
    <t>KKLKTLUDA4E8</t>
  </si>
  <si>
    <t>2929580</t>
  </si>
  <si>
    <t>Strafford R-Vi</t>
  </si>
  <si>
    <t>MMDEX727MW32</t>
  </si>
  <si>
    <t>2929640</t>
  </si>
  <si>
    <t>Strain-Japan R-Xvi</t>
  </si>
  <si>
    <t>GZ6VC89T9239</t>
  </si>
  <si>
    <t>2912480</t>
  </si>
  <si>
    <t>Strasburg C-3</t>
  </si>
  <si>
    <t>TLSMYF3JESR4</t>
  </si>
  <si>
    <t>2929670</t>
  </si>
  <si>
    <t>Sturgeon R-V</t>
  </si>
  <si>
    <t>D168EL74H8Y8</t>
  </si>
  <si>
    <t>2929700</t>
  </si>
  <si>
    <t>Success R-Vi</t>
  </si>
  <si>
    <t>SH5NNNZ1X5W7</t>
  </si>
  <si>
    <t>2929730</t>
  </si>
  <si>
    <t>Sullivan</t>
  </si>
  <si>
    <t>HH5NHZ8CACF3</t>
  </si>
  <si>
    <t>2929760</t>
  </si>
  <si>
    <t>Summersville R-Ii</t>
  </si>
  <si>
    <t>LKKRFN67YZD5</t>
  </si>
  <si>
    <t>2929810</t>
  </si>
  <si>
    <t>Sunrise R-Ix</t>
  </si>
  <si>
    <t>SS58RG73B2S1</t>
  </si>
  <si>
    <t>2929820</t>
  </si>
  <si>
    <t>Swedeborg R-Iii</t>
  </si>
  <si>
    <t>YC6CANS13NN7</t>
  </si>
  <si>
    <t>2929850</t>
  </si>
  <si>
    <t>Sweet Springs R-Vii</t>
  </si>
  <si>
    <t>TV1JR9Q1M6L3</t>
  </si>
  <si>
    <t>2929880</t>
  </si>
  <si>
    <t>Taneyville R-Ii</t>
  </si>
  <si>
    <t>SUM5J86DLB79</t>
  </si>
  <si>
    <t>2929910</t>
  </si>
  <si>
    <t>Tarkio R-I</t>
  </si>
  <si>
    <t>LSRLNQ5H7NW8</t>
  </si>
  <si>
    <t>2929940</t>
  </si>
  <si>
    <t>Thayer R-Ii</t>
  </si>
  <si>
    <t>LFVNUCHKFPD3</t>
  </si>
  <si>
    <t>2930270</t>
  </si>
  <si>
    <t>The Arch Community School</t>
  </si>
  <si>
    <t>TYBGMNGZW1Z8</t>
  </si>
  <si>
    <t>2900614</t>
  </si>
  <si>
    <t>The Biome</t>
  </si>
  <si>
    <t>H31XKCJA6S33</t>
  </si>
  <si>
    <t>2900609</t>
  </si>
  <si>
    <t>The Soulard School</t>
  </si>
  <si>
    <t>WM14PMZFK8D6</t>
  </si>
  <si>
    <t>2900617</t>
  </si>
  <si>
    <t>Thornfield R-I</t>
  </si>
  <si>
    <t>UY9XZHAULZ41</t>
  </si>
  <si>
    <t>2923370</t>
  </si>
  <si>
    <t>Tina-Avalon R-Ii</t>
  </si>
  <si>
    <t>K4H4GQY6HAJ7</t>
  </si>
  <si>
    <t>2930300</t>
  </si>
  <si>
    <t>Tipton R-Vi</t>
  </si>
  <si>
    <t>H3MKSHVJNCC2</t>
  </si>
  <si>
    <t>2930330</t>
  </si>
  <si>
    <t>Trenton R-Ix</t>
  </si>
  <si>
    <t>TJFKL8KM9GS3</t>
  </si>
  <si>
    <t>2930360</t>
  </si>
  <si>
    <t>Tri-County R-Vii</t>
  </si>
  <si>
    <t>Z57KBM64N2C5</t>
  </si>
  <si>
    <t>2930390</t>
  </si>
  <si>
    <t>Troy R-Iii</t>
  </si>
  <si>
    <t>VVRNFPG5B8F5</t>
  </si>
  <si>
    <t>2930450</t>
  </si>
  <si>
    <t>Twin Rivers R-X</t>
  </si>
  <si>
    <t>SWBKZ7KCH5Y1</t>
  </si>
  <si>
    <t>2930520</t>
  </si>
  <si>
    <t>Union R-Xi</t>
  </si>
  <si>
    <t>Y98KZDPC9ZN6</t>
  </si>
  <si>
    <t>2930570</t>
  </si>
  <si>
    <t>Union Star R-Ii</t>
  </si>
  <si>
    <t>S8BNF2DVH3M5</t>
  </si>
  <si>
    <t>2930600</t>
  </si>
  <si>
    <t>University Academy</t>
  </si>
  <si>
    <t>RS7LKQE186L1</t>
  </si>
  <si>
    <t>2900027</t>
  </si>
  <si>
    <t>University City</t>
  </si>
  <si>
    <t>KKJRKPBE2F71</t>
  </si>
  <si>
    <t>2930660</t>
  </si>
  <si>
    <t>Valley Park</t>
  </si>
  <si>
    <t>DFWNDMFL2636</t>
  </si>
  <si>
    <t>2930690</t>
  </si>
  <si>
    <t>Valley R-Vi</t>
  </si>
  <si>
    <t>T3NAJ6KGPHN3</t>
  </si>
  <si>
    <t>2930720</t>
  </si>
  <si>
    <t>Van Buren R-I</t>
  </si>
  <si>
    <t>967817214</t>
  </si>
  <si>
    <t>P1FKJN3MN9M9</t>
  </si>
  <si>
    <t>2930750</t>
  </si>
  <si>
    <t>Van-Far R-I</t>
  </si>
  <si>
    <t>XKP3LCNA9D78</t>
  </si>
  <si>
    <t>2930780</t>
  </si>
  <si>
    <t>Verona R-Vii</t>
  </si>
  <si>
    <t>NECRQAZ33KK9</t>
  </si>
  <si>
    <t>2930810</t>
  </si>
  <si>
    <t>Walnut Grove R-V</t>
  </si>
  <si>
    <t>TH3CD543UEU5</t>
  </si>
  <si>
    <t>2930990</t>
  </si>
  <si>
    <t>Warren Co. R-Iii</t>
  </si>
  <si>
    <t>NB13YJBCWYF6</t>
  </si>
  <si>
    <t>2931050</t>
  </si>
  <si>
    <t>Warrensburg R-Vi</t>
  </si>
  <si>
    <t>F6XFJK6F9D93</t>
  </si>
  <si>
    <t>2931020</t>
  </si>
  <si>
    <t>Warsaw R-Ix</t>
  </si>
  <si>
    <t>XLJTRYM1NGN1</t>
  </si>
  <si>
    <t>2931070</t>
  </si>
  <si>
    <t>Washington</t>
  </si>
  <si>
    <t>CCCEF8615R76</t>
  </si>
  <si>
    <t>2931110</t>
  </si>
  <si>
    <t>Waynesville R-Vi</t>
  </si>
  <si>
    <t>CJUHHRE1QWX9</t>
  </si>
  <si>
    <t>2931440</t>
  </si>
  <si>
    <t>Weaubleau R-Iii</t>
  </si>
  <si>
    <t>P2GWRXVXHTJ7</t>
  </si>
  <si>
    <t>2931460</t>
  </si>
  <si>
    <t>Webb City R-Vii</t>
  </si>
  <si>
    <t>M552VQLKZKU3</t>
  </si>
  <si>
    <t>2931500</t>
  </si>
  <si>
    <t>Webster Groves</t>
  </si>
  <si>
    <t>TGFJKNMFR4Y7</t>
  </si>
  <si>
    <t>2931530</t>
  </si>
  <si>
    <t>Wellington-Napoleon R-Ix</t>
  </si>
  <si>
    <t>MUETVF8JQV55</t>
  </si>
  <si>
    <t>2931560</t>
  </si>
  <si>
    <t>Wellsville Middletown R-I</t>
  </si>
  <si>
    <t>JEB1TLMM68L7</t>
  </si>
  <si>
    <t>2931620</t>
  </si>
  <si>
    <t>Wentzville R-Iv</t>
  </si>
  <si>
    <t>KDX5JJ7JEBC5</t>
  </si>
  <si>
    <t>2931650</t>
  </si>
  <si>
    <t>West Nodaway Co. R-I</t>
  </si>
  <si>
    <t>DK81XLCDFR76</t>
  </si>
  <si>
    <t>2930900</t>
  </si>
  <si>
    <t>West Plains R-Vii</t>
  </si>
  <si>
    <t>T44KFD5E9TL3</t>
  </si>
  <si>
    <t>2931680</t>
  </si>
  <si>
    <t>West Platte Co. R-Ii</t>
  </si>
  <si>
    <t>KG34NRVL6HY4</t>
  </si>
  <si>
    <t>2931710</t>
  </si>
  <si>
    <t>West St. Francois Co. R-Iv</t>
  </si>
  <si>
    <t>ZLF1TL7UA1W5</t>
  </si>
  <si>
    <t>2918240</t>
  </si>
  <si>
    <t>Westran R-I</t>
  </si>
  <si>
    <t>REAEQJCVQZ95</t>
  </si>
  <si>
    <t>2931860</t>
  </si>
  <si>
    <t>Westview C-6</t>
  </si>
  <si>
    <t>UALEYUHM75Q4</t>
  </si>
  <si>
    <t>2931890</t>
  </si>
  <si>
    <t>Wheatland R-Ii</t>
  </si>
  <si>
    <t>M535T4FE3KV7</t>
  </si>
  <si>
    <t>2931920</t>
  </si>
  <si>
    <t>Wheaton R-Iii</t>
  </si>
  <si>
    <t>LLUXNAGZX444</t>
  </si>
  <si>
    <t>2931950</t>
  </si>
  <si>
    <t>Willard R-Ii</t>
  </si>
  <si>
    <t>MJ8NEZ4UKZA5</t>
  </si>
  <si>
    <t>2932010</t>
  </si>
  <si>
    <t>Willow Springs R-Iv</t>
  </si>
  <si>
    <t>CUNMPNUJF0V4</t>
  </si>
  <si>
    <t>2932070</t>
  </si>
  <si>
    <t>Windsor C-1</t>
  </si>
  <si>
    <t>LF5FDHFD3AF3</t>
  </si>
  <si>
    <t>2932100</t>
  </si>
  <si>
    <t>Winfield R-Iv</t>
  </si>
  <si>
    <t>CPN7DKHFL368</t>
  </si>
  <si>
    <t>2932190</t>
  </si>
  <si>
    <t>Winona R-Iii</t>
  </si>
  <si>
    <t>GFZ2QPKKNUH1</t>
  </si>
  <si>
    <t>2932220</t>
  </si>
  <si>
    <t>Winston R-Vi</t>
  </si>
  <si>
    <t>JMZQPUJBS386</t>
  </si>
  <si>
    <t>2932250</t>
  </si>
  <si>
    <t>Woodland R-Iv</t>
  </si>
  <si>
    <t>LLXNVD5UUKU9</t>
  </si>
  <si>
    <t>2919350</t>
  </si>
  <si>
    <t>Worth Co. R-Iii</t>
  </si>
  <si>
    <t>H9UXCM3BBUQ4</t>
  </si>
  <si>
    <t>2932300</t>
  </si>
  <si>
    <t>Wright City R-Ii</t>
  </si>
  <si>
    <t>ZDD5KM6GH7W5</t>
  </si>
  <si>
    <t>2932310</t>
  </si>
  <si>
    <t>Zalma R-V</t>
  </si>
  <si>
    <t>DJNETVF1HKW5</t>
  </si>
  <si>
    <t>2932490</t>
  </si>
  <si>
    <t>esser2SeaReserveAwarded</t>
  </si>
  <si>
    <t>esser2SeaReserveExpendedCurrent</t>
  </si>
  <si>
    <t>esser2SeaReserveUsedPhysical</t>
  </si>
  <si>
    <t>esser2SeaReserveUsedAcademic</t>
  </si>
  <si>
    <t>esser2SeaReserveUsedMental</t>
  </si>
  <si>
    <t>esser2SeaReserveUsedOperational</t>
  </si>
  <si>
    <t>esser2SeaReserveRemaining</t>
  </si>
  <si>
    <t>esser2SeaReserveRemainingPhysical</t>
  </si>
  <si>
    <t>esser2SeaReserveRemainingAcademic</t>
  </si>
  <si>
    <t>esser2SeaReserveRemainingMental</t>
  </si>
  <si>
    <t>esser2SeaReserveRemainingOperational</t>
  </si>
  <si>
    <t>esser2SeaReserveRemainingUndetermined</t>
  </si>
  <si>
    <t>esser2MandatorySubgrantAwarded</t>
  </si>
  <si>
    <t>esser2MandatoryExpendedCurrent</t>
  </si>
  <si>
    <t>esser2MandPhysicalExpendedTotal</t>
  </si>
  <si>
    <t>esser2MandPhysicalPersonnelSalaries</t>
  </si>
  <si>
    <t>esser2MandPhysicalPersonnelBenefits</t>
  </si>
  <si>
    <t>esser2MandPhysicalTechnical</t>
  </si>
  <si>
    <t>esser2MandPhysicalPropertyServices</t>
  </si>
  <si>
    <t>esser2MandPhysicalOtherServices</t>
  </si>
  <si>
    <t>esser2MandPhysicalSupplies</t>
  </si>
  <si>
    <t>esser2MandPhysicalProperty</t>
  </si>
  <si>
    <t>esser2MandPhysicalDebtService</t>
  </si>
  <si>
    <t>esser2MandPhysicalOtherItems</t>
  </si>
  <si>
    <t>esser2MandAcademicExpendedTotal</t>
  </si>
  <si>
    <t>esser2MandAcademicPersonnelSalaries</t>
  </si>
  <si>
    <t>esser2MandAcademicPersonnelBenefits</t>
  </si>
  <si>
    <t>esser2MandAcademicTechnical</t>
  </si>
  <si>
    <t>esser2MandAcademicPropertyServices</t>
  </si>
  <si>
    <t>esser2MandAcademicOtherServices</t>
  </si>
  <si>
    <t>esser2MandAcademicSupplies</t>
  </si>
  <si>
    <t>esser2MandAcademicProperty</t>
  </si>
  <si>
    <t>esser2MandAcademicDebtService</t>
  </si>
  <si>
    <t>esser2MandAcademicOtherItems</t>
  </si>
  <si>
    <t>esser2MandMentalExpendedTotal</t>
  </si>
  <si>
    <t>esser2MandMentalPersonnelSalaries</t>
  </si>
  <si>
    <t>esser2MandMentalPersonnelBenefits</t>
  </si>
  <si>
    <t>esser2MandMentalTechnical</t>
  </si>
  <si>
    <t>esser2MandMentalPropertyServices</t>
  </si>
  <si>
    <t>esser2MandMentalOtherServices</t>
  </si>
  <si>
    <t>esser2MandMentalSupplies</t>
  </si>
  <si>
    <t>esser2MandMentalProperty</t>
  </si>
  <si>
    <t>esser2MandMentalDebtService</t>
  </si>
  <si>
    <t>esser2MandMentalOtherItems</t>
  </si>
  <si>
    <t>esser2MandOperationalExpendedTotal</t>
  </si>
  <si>
    <t>esser2MandOperationalPersonnelSalaries</t>
  </si>
  <si>
    <t>esser2MandOperationalPersonnelBenefits</t>
  </si>
  <si>
    <t>esser2MandOperationalTechnical</t>
  </si>
  <si>
    <t>esser2MandOperationalPropertyServices</t>
  </si>
  <si>
    <t>esser2MandOperationalOtherServices</t>
  </si>
  <si>
    <t>esser2MandOperationalSupplies</t>
  </si>
  <si>
    <t>esser2MandOperationalProperty</t>
  </si>
  <si>
    <t>esser2MandOperationalDebtService</t>
  </si>
  <si>
    <t>esser2MandOperationalOtherItems</t>
  </si>
  <si>
    <t>esser2MandatoryRemaining</t>
  </si>
  <si>
    <t>esser2MandatoryRemainingPhysical</t>
  </si>
  <si>
    <t>esser2MandatoryRemainingAcademic</t>
  </si>
  <si>
    <t>esser2MandatoryRemainingMental</t>
  </si>
  <si>
    <t>esser2MandatoryRemainingOperational</t>
  </si>
  <si>
    <t>esser2MandatoryRemainingUndetermined</t>
  </si>
  <si>
    <t>Mo Schls For The Sev Disabled, Blind, &amp; Deaf</t>
  </si>
  <si>
    <t>093746923</t>
  </si>
  <si>
    <t>T8XNGD5MB9N5</t>
  </si>
  <si>
    <t>Pemiscot Co. Spec. Sch. Dist.</t>
  </si>
  <si>
    <t>800974362</t>
  </si>
  <si>
    <t>KP54ZKVVBM64</t>
  </si>
  <si>
    <t>2923780</t>
  </si>
  <si>
    <t>esser3SeaReserveTotalAwarded</t>
  </si>
  <si>
    <t>esser3SeaReserveTotalExpendedCurrent</t>
  </si>
  <si>
    <t>esser3SeaReserveLostTimeAwarded</t>
  </si>
  <si>
    <t>esser3SeaReserveLostTimeExpendedCurrent</t>
  </si>
  <si>
    <t>esser3SeaReserveSummerAwarded</t>
  </si>
  <si>
    <t>esser3SeaReserveSummerExpendedCurrent</t>
  </si>
  <si>
    <t>esser3SeaReserveAftSchAwarded</t>
  </si>
  <si>
    <t>esser3SeaReserveAftSchExpendedCurrent</t>
  </si>
  <si>
    <t>esser3SeaReserveOtherAwarded</t>
  </si>
  <si>
    <t>esser3SeaReserveOtherExpendedCurrent</t>
  </si>
  <si>
    <t>esser3SeaReserveUsedPhysical</t>
  </si>
  <si>
    <t>esser3SeaReserveUsedAcademic</t>
  </si>
  <si>
    <t>esser3SeaReserveUsedMental</t>
  </si>
  <si>
    <t>esser3SeaReserveUsedOperational</t>
  </si>
  <si>
    <t>esser3SeaReserveRemaining</t>
  </si>
  <si>
    <t>esser3SeaReserveRemainingPhysical</t>
  </si>
  <si>
    <t>esser3SeaReserveRemainingAcademic</t>
  </si>
  <si>
    <t>esser3SeaReserveRemainingMental</t>
  </si>
  <si>
    <t>esser3SeaReserveRemainingOperational</t>
  </si>
  <si>
    <t>esser3SeaReserveRemainingUndetermined</t>
  </si>
  <si>
    <t>esser3MandatorySubgrantAwarded</t>
  </si>
  <si>
    <t>esser3MandatoryExpendedCurrent</t>
  </si>
  <si>
    <t>esser3MandPhysicalExpendedTotal</t>
  </si>
  <si>
    <t>esser3MandPhysicalPersonnelSalaries</t>
  </si>
  <si>
    <t>esser3MandPhysicalPersonnelBenefits</t>
  </si>
  <si>
    <t>esser3MandPhysicalTechnical</t>
  </si>
  <si>
    <t>esser3MandPhysicalPropertyServices</t>
  </si>
  <si>
    <t>esser3MandPhysicalOtherServices</t>
  </si>
  <si>
    <t>esser3MandPhysicalSupplies</t>
  </si>
  <si>
    <t>esser3MandPhysicalProperty</t>
  </si>
  <si>
    <t>esser3MandPhysicalDebtService</t>
  </si>
  <si>
    <t>esser3MandPhysicalOtherItems</t>
  </si>
  <si>
    <t>esser3MandAcademicExpendedTotal</t>
  </si>
  <si>
    <t>esser3MandAcademicPersonnelSalaries</t>
  </si>
  <si>
    <t>esser3MandAcademicPersonnelBenefits</t>
  </si>
  <si>
    <t>esser3MandAcademicTechnical</t>
  </si>
  <si>
    <t>esser3MandAcademicPropertyServices</t>
  </si>
  <si>
    <t>esser3MandAcademicOtherServices</t>
  </si>
  <si>
    <t>esser3MandAcademicSupplies</t>
  </si>
  <si>
    <t>esser3MandAcademicProperty</t>
  </si>
  <si>
    <t>esser3MandAcademicDebtService</t>
  </si>
  <si>
    <t>esser3MandAcademicOtherItems</t>
  </si>
  <si>
    <t>esser3MandMentalExpendedTotal</t>
  </si>
  <si>
    <t>esser3MandMentalPersonnelSalaries</t>
  </si>
  <si>
    <t>esser3MandMentalPersonnelBenefits</t>
  </si>
  <si>
    <t>esser3MandMentalTechnical</t>
  </si>
  <si>
    <t>esser3MandMentalPropertyServices</t>
  </si>
  <si>
    <t>esser3MandMentalOtherServices</t>
  </si>
  <si>
    <t>esser3MandMentalSupplies</t>
  </si>
  <si>
    <t>esser3MandMentalProperty</t>
  </si>
  <si>
    <t>esser3MandMentalDebtService</t>
  </si>
  <si>
    <t>esser3MandMentalOtherItems</t>
  </si>
  <si>
    <t>esser3MandOperationalExpendedTotal</t>
  </si>
  <si>
    <t>esser3MandOperationalPersonnelSalaries</t>
  </si>
  <si>
    <t>esser3MandOperationalPersonnelBenefits</t>
  </si>
  <si>
    <t>esser3MandOperationalTechnical</t>
  </si>
  <si>
    <t>esser3MandOperationalPropertyServices</t>
  </si>
  <si>
    <t>esser3MandOperationalOtherServices</t>
  </si>
  <si>
    <t>esser3MandOperationalSupplies</t>
  </si>
  <si>
    <t>esser3MandOperationalProperty</t>
  </si>
  <si>
    <t>esser3MandOperationalDebtService</t>
  </si>
  <si>
    <t>esser3MandOperationalOtherItems</t>
  </si>
  <si>
    <t>esser3Mand20ExpendedCurrent</t>
  </si>
  <si>
    <t>esser3Mand20PhysicalExpendedTotal</t>
  </si>
  <si>
    <t>esser3Mand20PhysicalPersonnelSalaries</t>
  </si>
  <si>
    <t>esser3Mand20PhysicalPersonnelBenefits</t>
  </si>
  <si>
    <t>esser3Mand20PhysicalTechnical</t>
  </si>
  <si>
    <t>esser3Mand20PhysicalPropertyServices</t>
  </si>
  <si>
    <t>esser3Mand20PhysicalOtherServices</t>
  </si>
  <si>
    <t>esser3Mand20PhysicalSupplies</t>
  </si>
  <si>
    <t>esser3Mand20PhysicalProperty</t>
  </si>
  <si>
    <t>esser3Mand20PhysicalDebtService</t>
  </si>
  <si>
    <t>esser3Mand20PhysicalOtherItems</t>
  </si>
  <si>
    <t>esser3Mand20AcademicExpendedTotal</t>
  </si>
  <si>
    <t>esser3Mand20AcademicPersonnelSalaries</t>
  </si>
  <si>
    <t>esser3Mand20AcademicPersonnelBenefits</t>
  </si>
  <si>
    <t>esser3Mand20AcademicTechnical</t>
  </si>
  <si>
    <t>esser3Mand20AcademicPropertyServices</t>
  </si>
  <si>
    <t>esser3Mand20AcademicOtherServices</t>
  </si>
  <si>
    <t>esser3Mand20AcademicSupplies</t>
  </si>
  <si>
    <t>esser3Mand20AcademicProperty</t>
  </si>
  <si>
    <t>esser3Mand20AcademicDebtService</t>
  </si>
  <si>
    <t>esser3Mand20AcademicOtherItems</t>
  </si>
  <si>
    <t>esser3Mand20MentalExpendedTotal</t>
  </si>
  <si>
    <t>esser3Mand20MentalPersonnelSalaries</t>
  </si>
  <si>
    <t>esser3Mand20MentalPersonnelBenefits</t>
  </si>
  <si>
    <t>esser3Mand20MentalTechnical</t>
  </si>
  <si>
    <t>esser3Mand20MentalPropertyServices</t>
  </si>
  <si>
    <t>esser3Mand20MentalOtherServices</t>
  </si>
  <si>
    <t>esser3Mand20MentalSupplies</t>
  </si>
  <si>
    <t>esser3Mand20MentalProperty</t>
  </si>
  <si>
    <t>esser3Mand20MentalDebtService</t>
  </si>
  <si>
    <t>esser3Mand20MentalOtherItems</t>
  </si>
  <si>
    <t>esser3Mand20OperationalExpendedTotal</t>
  </si>
  <si>
    <t>esser3Mand20OperationalPersonnelSalaries</t>
  </si>
  <si>
    <t>esser3Mand20OperationalPersonnelBenefits</t>
  </si>
  <si>
    <t>esser3Mand20OperationalTechnical</t>
  </si>
  <si>
    <t>esser3Mand20OperationalPropertyServices</t>
  </si>
  <si>
    <t>esser3Mand20OperationalOtherServices</t>
  </si>
  <si>
    <t>esser3Mand20OperationalSupplies</t>
  </si>
  <si>
    <t>esser3Mand20OperationalProperty</t>
  </si>
  <si>
    <t>esser3Mand20OperationalDebtService</t>
  </si>
  <si>
    <t>esser3Mand20OperationalOtherItems</t>
  </si>
  <si>
    <t>esser3MandatoryRemaining</t>
  </si>
  <si>
    <t>esser3MandatoryRemainingPhysical</t>
  </si>
  <si>
    <t>esser3MandatoryRemainingAcademic</t>
  </si>
  <si>
    <t>esser3MandatoryRemainingMental</t>
  </si>
  <si>
    <t>esser3MandatoryRemainingOperational</t>
  </si>
  <si>
    <t>esser3MandatoryRemainingUndetermined</t>
  </si>
  <si>
    <t>esser3Mand20Reserve</t>
  </si>
  <si>
    <t>esser3Mand20ReserveExpendedCurrent</t>
  </si>
  <si>
    <t>isEsser3Mand20Summer</t>
  </si>
  <si>
    <t>isEsser3Mand20AftSch</t>
  </si>
  <si>
    <t>isEsser3Mand20ExtendedTime</t>
  </si>
  <si>
    <t>isEsser3Mand20Tutoring</t>
  </si>
  <si>
    <t>isEsser3Mand20AddlTeachers</t>
  </si>
  <si>
    <t>isEsser3Mand20StaffSocial</t>
  </si>
  <si>
    <t>isEsser3Mand20StaffMental</t>
  </si>
  <si>
    <t>isEsser3Mand20StaffStudentNeeds</t>
  </si>
  <si>
    <t>isEsser3Mand20Screening</t>
  </si>
  <si>
    <t>isEsser3Mand20Coordination</t>
  </si>
  <si>
    <t>isEsser3Mand20EarlyChildhood</t>
  </si>
  <si>
    <t>isEsser3Mand20Curriculum</t>
  </si>
  <si>
    <t>isEsser3Mand20Capacity</t>
  </si>
  <si>
    <t>isEsser3Mand20Other</t>
  </si>
  <si>
    <t>DUNS</t>
  </si>
  <si>
    <t>UEI</t>
  </si>
  <si>
    <t>Year 1 Expenditures</t>
  </si>
  <si>
    <t>Year 2 Expenditures</t>
  </si>
  <si>
    <t>Total Expenditures</t>
  </si>
  <si>
    <t>Current Expenditures</t>
  </si>
  <si>
    <t>Remaining ESSER I Funds</t>
  </si>
  <si>
    <t>Operational Continuity and Other Allowed Uses</t>
  </si>
  <si>
    <t>Enter Percentage in Each Area</t>
  </si>
  <si>
    <t>Not Yet Planned for Specific Use</t>
  </si>
  <si>
    <t>Promoting vaccination</t>
  </si>
  <si>
    <t>Consistent and correct mask use</t>
  </si>
  <si>
    <t>Physical distancing</t>
  </si>
  <si>
    <t>Screening testing to promptly identify cases, clusters, and outbreaks</t>
  </si>
  <si>
    <t>Ventilation</t>
  </si>
  <si>
    <t>Handwashing and respiratory etiquette</t>
  </si>
  <si>
    <t>Contact tracing</t>
  </si>
  <si>
    <t>Cleaning and disinfection</t>
  </si>
  <si>
    <t>Mobile hotspots with paid data plans</t>
  </si>
  <si>
    <t>Internet connected devices with paid data plans</t>
  </si>
  <si>
    <t>Other (please explain)</t>
  </si>
  <si>
    <t>Full-time equivalent (FTE) positions as of September 30, 2018</t>
  </si>
  <si>
    <t>Full-time equivalent (FTE) positions as of September 30, 2019</t>
  </si>
  <si>
    <t>Full-time equivalent (FTE) positions as of September 30, 2020</t>
  </si>
  <si>
    <t>Full-time equivalent (FTE) positions as of September 30, 2021</t>
  </si>
  <si>
    <t>ftePositionsAsOf09302021</t>
  </si>
  <si>
    <t>isEsserAUsedFundsVaccination</t>
  </si>
  <si>
    <t>isEsserAUsedFundsMasks</t>
  </si>
  <si>
    <t>isEsserAUsedFundsPhysicalDistancing</t>
  </si>
  <si>
    <t>isEsserAUsedFundsScreeningTests</t>
  </si>
  <si>
    <t>isEsserAUsedFundsVentilation</t>
  </si>
  <si>
    <t>isEsserAUsedFundsHealthPractices</t>
  </si>
  <si>
    <t>isEsserAUsedFundsStayHome</t>
  </si>
  <si>
    <t>isEsserAUsedFundsContactTracing</t>
  </si>
  <si>
    <t>isEsserAUsedFundsCleaning</t>
  </si>
  <si>
    <t>isEsserAUsedFundsInternet</t>
  </si>
  <si>
    <t>isEsserAUsedFundsMobileHotspots</t>
  </si>
  <si>
    <t>isEsserAUsedFundsDataPlans</t>
  </si>
  <si>
    <t>isEsserAUsedFundsHomeInternet</t>
  </si>
  <si>
    <t>isEsserAUsedFundsDistrictInternet</t>
  </si>
  <si>
    <t>isEsserAUsedFundsInternetOther</t>
  </si>
  <si>
    <t>isEsserAEngageStudentsPoorAttendance</t>
  </si>
  <si>
    <t>isEsserAEngageStudentsDirectOutreach</t>
  </si>
  <si>
    <t>isEsserAEngageStudentsHomelessLiaison</t>
  </si>
  <si>
    <t>isEsserAEngageStudentsCommunityOrgs</t>
  </si>
  <si>
    <t>isEsserAEngageStudentsHomeInternet</t>
  </si>
  <si>
    <t>isEsserAEngageStudentsNewCurriculum</t>
  </si>
  <si>
    <t>isEsserAEngageStudentsCreditRecovery</t>
  </si>
  <si>
    <t>isEsserAEngageStudentsOther</t>
  </si>
  <si>
    <t>isEsserAAllocatedToSchools</t>
  </si>
  <si>
    <t>isEsserALeaAllocatedFlatAmount</t>
  </si>
  <si>
    <t>isEsserALeaAllocatedSpecificNeeds</t>
  </si>
  <si>
    <t>isEsserALeaAllocatedFrpl</t>
  </si>
  <si>
    <t>isEsserALeaAllocatedLostTime</t>
  </si>
  <si>
    <t>isEsserALeaAllocatedStakeholderInput</t>
  </si>
  <si>
    <t>isEsserALeaAllocatedTitleI</t>
  </si>
  <si>
    <t>isEsserALeaAllocatedOther</t>
  </si>
  <si>
    <t>esserAAmountExpendedStaff</t>
  </si>
  <si>
    <t>esserANumberEmployedSpecialEd</t>
  </si>
  <si>
    <t>esserANumberEmployedParaprofessionals</t>
  </si>
  <si>
    <t>esserANumberEmployedBilingual</t>
  </si>
  <si>
    <t>esserANumberEmployedCounselors</t>
  </si>
  <si>
    <t>esserANumberEmployedNurses</t>
  </si>
  <si>
    <t>esserANumberEmployedContractors</t>
  </si>
  <si>
    <t>esserANumberEmployedOtherTeachers</t>
  </si>
  <si>
    <t>esserANumberEmployedSupportPersonnel</t>
  </si>
  <si>
    <t>esserANumberEmployedAdminStaff</t>
  </si>
  <si>
    <t>g. Property (Capital; 6500s)</t>
  </si>
  <si>
    <t>DUNS Value</t>
  </si>
  <si>
    <t>Atlas Public School</t>
  </si>
  <si>
    <t>THE LEADERSHIP SCHOOL</t>
  </si>
  <si>
    <t>92992577</t>
  </si>
  <si>
    <t>2354561</t>
  </si>
  <si>
    <t>34584305</t>
  </si>
  <si>
    <t>ADAIR CO. R-I</t>
  </si>
  <si>
    <t>KIRKSVILLE R-III</t>
  </si>
  <si>
    <t>ADAIR CO. R-II</t>
  </si>
  <si>
    <t>NORTH ANDREW CO. R-VI</t>
  </si>
  <si>
    <t>TARKIO R-I</t>
  </si>
  <si>
    <t>ROCK PORT R-II</t>
  </si>
  <si>
    <t>COMMUNITY R-VI</t>
  </si>
  <si>
    <t>MEXICO 59</t>
  </si>
  <si>
    <t>WHEATON R-III</t>
  </si>
  <si>
    <t>SOUTHWEST R-V</t>
  </si>
  <si>
    <t>CASSVILLE R-IV</t>
  </si>
  <si>
    <t>PURDY R-II</t>
  </si>
  <si>
    <t>SHELL KNOB 78</t>
  </si>
  <si>
    <t>MONETT R-I</t>
  </si>
  <si>
    <t>LIBERAL R-II</t>
  </si>
  <si>
    <t>GOLDEN CITY R-III</t>
  </si>
  <si>
    <t>LAMAR R-I</t>
  </si>
  <si>
    <t>BALLARD R-II</t>
  </si>
  <si>
    <t>ADRIAN R-III</t>
  </si>
  <si>
    <t>RICH HILL R-IV</t>
  </si>
  <si>
    <t>HUME R-VIII</t>
  </si>
  <si>
    <t>HUDSON R-IX</t>
  </si>
  <si>
    <t>BUTLER R-V</t>
  </si>
  <si>
    <t>LINCOLN R-II</t>
  </si>
  <si>
    <t>WARSAW R-IX</t>
  </si>
  <si>
    <t>COLE CAMP R-I</t>
  </si>
  <si>
    <t>MEADOW HEIGHTS R-II</t>
  </si>
  <si>
    <t>ZALMA R-V</t>
  </si>
  <si>
    <t>WOODLAND R-IV</t>
  </si>
  <si>
    <t>HALLSVILLE R-IV</t>
  </si>
  <si>
    <t>STURGEON R-V</t>
  </si>
  <si>
    <t>CENTRALIA R-VI</t>
  </si>
  <si>
    <t>HARRISBURG R-VIII</t>
  </si>
  <si>
    <t>COLUMBIA 93</t>
  </si>
  <si>
    <t>EAST BUCHANAN CO. C-1</t>
  </si>
  <si>
    <t>MID-BUCHANAN CO. R-V</t>
  </si>
  <si>
    <t>BUCHANAN CO. R-IV</t>
  </si>
  <si>
    <t>NEELYVILLE R-IV</t>
  </si>
  <si>
    <t>HAMILTON R-II</t>
  </si>
  <si>
    <t>POLO R-VII</t>
  </si>
  <si>
    <t>BRAYMER C-4</t>
  </si>
  <si>
    <t>NORTH CALLAWAY CO. R-I</t>
  </si>
  <si>
    <t>NEW BLOOMFIELD R-III</t>
  </si>
  <si>
    <t>FULTON 58</t>
  </si>
  <si>
    <t>SOUTH CALLAWAY CO. R-II</t>
  </si>
  <si>
    <t>STOUTLAND R-II</t>
  </si>
  <si>
    <t>CAMDENTON R-III</t>
  </si>
  <si>
    <t>CLIMAX SPRINGS R-IV</t>
  </si>
  <si>
    <t>MACKS CREEK R-V</t>
  </si>
  <si>
    <t>JACKSON R-II</t>
  </si>
  <si>
    <t>DELTA R-V</t>
  </si>
  <si>
    <t>OAK RIDGE R-VI</t>
  </si>
  <si>
    <t>CAPE GIRARDEAU 63</t>
  </si>
  <si>
    <t>HALE R-I</t>
  </si>
  <si>
    <t>CARROLLTON R-VII</t>
  </si>
  <si>
    <t>NORBORNE R-VIII</t>
  </si>
  <si>
    <t>EAST CARTER CO. R-II</t>
  </si>
  <si>
    <t>VAN BUREN R-I</t>
  </si>
  <si>
    <t>ARCHIE R-V</t>
  </si>
  <si>
    <t>STRASBURG C-3</t>
  </si>
  <si>
    <t>RAYMORE-PECULIAR R-II</t>
  </si>
  <si>
    <t>SHERWOOD CASS R-VIII</t>
  </si>
  <si>
    <t>PLEASANT HILL R-III</t>
  </si>
  <si>
    <t>pvcdjyu2u9f9</t>
  </si>
  <si>
    <t>HARRISONVILLE R-IX</t>
  </si>
  <si>
    <t>DREXEL R-IV</t>
  </si>
  <si>
    <t>MIDWAY R-I</t>
  </si>
  <si>
    <t>BELTON 124</t>
  </si>
  <si>
    <t>STOCKTON R-I</t>
  </si>
  <si>
    <t>EL DORADO SPRINGS R-II</t>
  </si>
  <si>
    <t>NORTHWESTERN R-I</t>
  </si>
  <si>
    <t>BRUNSWICK R-II</t>
  </si>
  <si>
    <t>KEYTESVILLE R-III</t>
  </si>
  <si>
    <t>SALISBURY R-IV</t>
  </si>
  <si>
    <t>CHADWICK R-I</t>
  </si>
  <si>
    <t>NIXA PUBLIC SCHOOLS</t>
  </si>
  <si>
    <t>SPARTA R-III</t>
  </si>
  <si>
    <t>BILLINGS R-IV</t>
  </si>
  <si>
    <t>CLEVER R-V</t>
  </si>
  <si>
    <t>OZARK R-VI</t>
  </si>
  <si>
    <t>SPOKANE R-VII</t>
  </si>
  <si>
    <t>CLARK CO. R-I</t>
  </si>
  <si>
    <t>KEARNEY R-I</t>
  </si>
  <si>
    <t>SMITHVILLE R-II</t>
  </si>
  <si>
    <t>EXCELSIOR SPRINGS 40</t>
  </si>
  <si>
    <t>LIBERTY 53</t>
  </si>
  <si>
    <t>NORTH KANSAS CITY 74</t>
  </si>
  <si>
    <t>CAMERON R-I</t>
  </si>
  <si>
    <t>CLINTON CO. R-III</t>
  </si>
  <si>
    <t>COLE CO. R-I</t>
  </si>
  <si>
    <t>BLAIR OAKS R-II</t>
  </si>
  <si>
    <t>COLE CO. R-V</t>
  </si>
  <si>
    <t>JEFFERSON CITY</t>
  </si>
  <si>
    <t>PRAIRIE HOME R-V</t>
  </si>
  <si>
    <t>OTTERVILLE R-VI</t>
  </si>
  <si>
    <t>PILOT GROVE C-4</t>
  </si>
  <si>
    <t>BOONVILLE R-I</t>
  </si>
  <si>
    <t>CRAWFORD CO. R-I</t>
  </si>
  <si>
    <t>CRAWFORD CO. R-II</t>
  </si>
  <si>
    <t>STEELVILLE R-III</t>
  </si>
  <si>
    <t>LOCKWOOD R-I</t>
  </si>
  <si>
    <t>DADEVILLE R-II</t>
  </si>
  <si>
    <t>EVERTON R-III</t>
  </si>
  <si>
    <t>GREENFIELD R-IV</t>
  </si>
  <si>
    <t>DALLAS CO. R-I</t>
  </si>
  <si>
    <t>PATTONSBURG R-II</t>
  </si>
  <si>
    <t>WINSTON R-VI</t>
  </si>
  <si>
    <t>NORTH DAVIESS R-III</t>
  </si>
  <si>
    <t>GALLATIN R-V</t>
  </si>
  <si>
    <t>TRI-COUNTY R-VII</t>
  </si>
  <si>
    <t>MAYSVILLE R-I</t>
  </si>
  <si>
    <t>UNION STAR R-II</t>
  </si>
  <si>
    <t>SALEM R-80</t>
  </si>
  <si>
    <t>OAK HILL R-I</t>
  </si>
  <si>
    <t>GREEN FOREST R-II</t>
  </si>
  <si>
    <t>DENT-PHELPS R-III</t>
  </si>
  <si>
    <t>NORTH WOOD R-IV</t>
  </si>
  <si>
    <t>SKYLINE R-II</t>
  </si>
  <si>
    <t>AVA R-I</t>
  </si>
  <si>
    <t>MALDEN R-I</t>
  </si>
  <si>
    <t>CAMPBELL R-II</t>
  </si>
  <si>
    <t>HOLCOMB R-III</t>
  </si>
  <si>
    <t>CLARKTON C-4</t>
  </si>
  <si>
    <t>SENATH-HORNERSVILLE C-8</t>
  </si>
  <si>
    <t>KENNETT 39</t>
  </si>
  <si>
    <t>MERAMEC VALLEY R-III</t>
  </si>
  <si>
    <t>UNION R-XI</t>
  </si>
  <si>
    <t>LONEDELL R-14</t>
  </si>
  <si>
    <t>STRAIN-JAPAN R-XVI</t>
  </si>
  <si>
    <t>ST. CLAIR R-XIII</t>
  </si>
  <si>
    <t>WASHINGTON</t>
  </si>
  <si>
    <t>GASCONADE CO. R-II</t>
  </si>
  <si>
    <t>KING CITY R-I</t>
  </si>
  <si>
    <t>STANBERRY R-II</t>
  </si>
  <si>
    <t>ALBANY R-III</t>
  </si>
  <si>
    <t>WILLARD R-II</t>
  </si>
  <si>
    <t>REPUBLIC R-III</t>
  </si>
  <si>
    <t>ASH GROVE R-IV</t>
  </si>
  <si>
    <t>STRAFFORD R-VI</t>
  </si>
  <si>
    <t>LOGAN-ROGERSVILLE R-VIII</t>
  </si>
  <si>
    <t>SPRINGFIELD R-XII</t>
  </si>
  <si>
    <t>FAIR GROVE R-X</t>
  </si>
  <si>
    <t>GRUNDY CO. R-V</t>
  </si>
  <si>
    <t>SPICKARD R-II</t>
  </si>
  <si>
    <t>LAREDO R-VII</t>
  </si>
  <si>
    <t>TRENTON R-IX</t>
  </si>
  <si>
    <t>SOUTH HARRISON CO. R-II</t>
  </si>
  <si>
    <t>NORTH HARRISON R-III</t>
  </si>
  <si>
    <t>GILMAN CITY R-IV</t>
  </si>
  <si>
    <t>RIDGEWAY R-V</t>
  </si>
  <si>
    <t>HENRY CO. R-I</t>
  </si>
  <si>
    <t>CALHOUN R-VIII</t>
  </si>
  <si>
    <t>LEESVILLE R-IX</t>
  </si>
  <si>
    <t>CLINTON</t>
  </si>
  <si>
    <t>HICKORY CO. R-I</t>
  </si>
  <si>
    <t>WHEATLAND R-II</t>
  </si>
  <si>
    <t>WEAUBLEAU R-III</t>
  </si>
  <si>
    <t>HERMITAGE R-IV</t>
  </si>
  <si>
    <t>MOUND CITY R-II</t>
  </si>
  <si>
    <t>SOUTH HOLT CO. R-I</t>
  </si>
  <si>
    <t>NEW FRANKLIN R-I</t>
  </si>
  <si>
    <t>FAYETTE R-III</t>
  </si>
  <si>
    <t>GLASGOW</t>
  </si>
  <si>
    <t>HOWELL VALLEY R-I</t>
  </si>
  <si>
    <t>MOUNTAIN VIEW-BIRCH TREE R-III</t>
  </si>
  <si>
    <t>WILLOW SPRINGS R-IV</t>
  </si>
  <si>
    <t>WEST PLAINS R-VII</t>
  </si>
  <si>
    <t>GLENWOOD R-VIII</t>
  </si>
  <si>
    <t>JUNCTION HILL C-12</t>
  </si>
  <si>
    <t>FAIRVIEW R-XI</t>
  </si>
  <si>
    <t>SOUTH IRON CO. R-I</t>
  </si>
  <si>
    <t>ARCADIA VALLEY R-II</t>
  </si>
  <si>
    <t>BELLEVIEW R-III</t>
  </si>
  <si>
    <t>IRON CO. C-4</t>
  </si>
  <si>
    <t>FORT OSAGE R-I</t>
  </si>
  <si>
    <t>BLUE SPRINGS R-IV</t>
  </si>
  <si>
    <t>GRAIN VALLEY R-V</t>
  </si>
  <si>
    <t>OAK GROVE R-VI</t>
  </si>
  <si>
    <t>LEE'S SUMMIT R-VII</t>
  </si>
  <si>
    <t>HICKMAN MILLS C-1</t>
  </si>
  <si>
    <t>RAYTOWN C-2</t>
  </si>
  <si>
    <t>GRANDVIEW C-4</t>
  </si>
  <si>
    <t>LONE JACK C-6</t>
  </si>
  <si>
    <t>INDEPENDENCE 30</t>
  </si>
  <si>
    <t>CENTER 58</t>
  </si>
  <si>
    <t>UNIVERSITY ACADEMY</t>
  </si>
  <si>
    <t>GUADALUPE CENTERS SCHOOLS</t>
  </si>
  <si>
    <t>GENESIS SCHOOL INC.</t>
  </si>
  <si>
    <t>ALLEN VILLAGE</t>
  </si>
  <si>
    <t>LEE A. TOLBERT COM. ACADEMY</t>
  </si>
  <si>
    <t>GORDON PARKS ELEM.</t>
  </si>
  <si>
    <t>KIPP: ENDEAVOR ACADEMY</t>
  </si>
  <si>
    <t>FRONTIER SCHOOLS</t>
  </si>
  <si>
    <t>DELASALLE CHARTER SCHOOL</t>
  </si>
  <si>
    <t>EWING MARION KAUFFMAN SCHOOL</t>
  </si>
  <si>
    <t>HOPE LEADERSHIP ACADEMY</t>
  </si>
  <si>
    <t>CROSSROADS CHARTER SCHOOLS</t>
  </si>
  <si>
    <t>CITIZENS OF THE WORLD CHARTER</t>
  </si>
  <si>
    <t>KANSAS CITY GIRLS PREP ACADEMY</t>
  </si>
  <si>
    <t>CARL JUNCTION R-I</t>
  </si>
  <si>
    <t>AVILLA R-XIII</t>
  </si>
  <si>
    <t>JASPER CO. R-V</t>
  </si>
  <si>
    <t>SARCOXIE R-II</t>
  </si>
  <si>
    <t>WEBB CITY R-VII</t>
  </si>
  <si>
    <t>JOPLIN SCHOOLS</t>
  </si>
  <si>
    <t>NORTHWEST R-I</t>
  </si>
  <si>
    <t>GRANDVIEW R-II</t>
  </si>
  <si>
    <t>HILLSBORO R-III</t>
  </si>
  <si>
    <t>DUNKLIN R-V</t>
  </si>
  <si>
    <t>FESTUS R-VI</t>
  </si>
  <si>
    <t>JEFFERSON CO. R-VII</t>
  </si>
  <si>
    <t>SUNRISE R-IX</t>
  </si>
  <si>
    <t>FOX C-6</t>
  </si>
  <si>
    <t>CRYSTAL CITY 47</t>
  </si>
  <si>
    <t>DESOTO 73</t>
  </si>
  <si>
    <t>KINGSVILLE R-I</t>
  </si>
  <si>
    <t>HOLDEN R-III</t>
  </si>
  <si>
    <t>CHILHOWEE R-IV</t>
  </si>
  <si>
    <t>JOHNSON CO. R-VII</t>
  </si>
  <si>
    <t>KNOB NOSTER R-VIII</t>
  </si>
  <si>
    <t>LEETON R-X</t>
  </si>
  <si>
    <t>WARRENSBURG R-VI</t>
  </si>
  <si>
    <t>KNOX CO. R-I</t>
  </si>
  <si>
    <t>LACLEDE CO. R-I</t>
  </si>
  <si>
    <t>GASCONADE C-4</t>
  </si>
  <si>
    <t>LEBANON R-III</t>
  </si>
  <si>
    <t>CONCORDIA R-II</t>
  </si>
  <si>
    <t>LAFAYETTE CO. C-1</t>
  </si>
  <si>
    <t>ODESSA R-VII</t>
  </si>
  <si>
    <t>SANTA FE R-X</t>
  </si>
  <si>
    <t>WELLINGTON-NAPOLEON R-IX</t>
  </si>
  <si>
    <t>LEXINGTON R-V</t>
  </si>
  <si>
    <t>PIERCE CITY R-VI</t>
  </si>
  <si>
    <t>MARIONVILLE R-IX</t>
  </si>
  <si>
    <t>MT. VERNON R-V</t>
  </si>
  <si>
    <t>AURORA R-VIII</t>
  </si>
  <si>
    <t>VERONA R-VII</t>
  </si>
  <si>
    <t>CANTON R-V</t>
  </si>
  <si>
    <t>LEWIS CO. C-1</t>
  </si>
  <si>
    <t>SILEX R-I</t>
  </si>
  <si>
    <t>ELSBERRY R-II</t>
  </si>
  <si>
    <t>MJX6zsfl1dv1</t>
  </si>
  <si>
    <t>WINFIELD R-IV</t>
  </si>
  <si>
    <t>BUCKLIN R-II</t>
  </si>
  <si>
    <t>MEADVILLE R-IV</t>
  </si>
  <si>
    <t>MARCELINE R-V</t>
  </si>
  <si>
    <t>BROOKFIELD R-III</t>
  </si>
  <si>
    <t>SOUTHWEST LIVINGSTON CO. R-I</t>
  </si>
  <si>
    <t>LIVINGSTON CO. R-III</t>
  </si>
  <si>
    <t>MCDONALD CO. R-I</t>
  </si>
  <si>
    <t>ATLANTA C-3</t>
  </si>
  <si>
    <t>BEVIER C-4</t>
  </si>
  <si>
    <t>MACON CO. R-I</t>
  </si>
  <si>
    <t>MACON CO. R-IV</t>
  </si>
  <si>
    <t>MARQUAND-ZION R-VI</t>
  </si>
  <si>
    <t>FREDERICKTOWN R-I</t>
  </si>
  <si>
    <t>MARIES CO. R-I</t>
  </si>
  <si>
    <t>MARIES CO. R-II</t>
  </si>
  <si>
    <t>MARION CO. R-II</t>
  </si>
  <si>
    <t>PALMYRA R-I</t>
  </si>
  <si>
    <t>HANNIBAL 60</t>
  </si>
  <si>
    <t>NORTH MERCER CO. R-III</t>
  </si>
  <si>
    <t>PRINCETON R-V</t>
  </si>
  <si>
    <t>ELDON R-I</t>
  </si>
  <si>
    <t>IBERIA R-V</t>
  </si>
  <si>
    <t>EAST PRAIRIE R-II</t>
  </si>
  <si>
    <t>CHARLESTON R-I</t>
  </si>
  <si>
    <t>MONITEAU CO. R-I</t>
  </si>
  <si>
    <t>HIGH POINT R-III</t>
  </si>
  <si>
    <t>MONITEAU CO. R-V</t>
  </si>
  <si>
    <t>TIPTON R-VI</t>
  </si>
  <si>
    <t>MIDDLE GROVE C-1</t>
  </si>
  <si>
    <t>MONROE CITY R-I</t>
  </si>
  <si>
    <t>HOLLIDAY C-2</t>
  </si>
  <si>
    <t>MADISON C-3</t>
  </si>
  <si>
    <t>PARIS R-II</t>
  </si>
  <si>
    <t>WELLSVILLE MIDDLETOWN R-I</t>
  </si>
  <si>
    <t>MORGAN CO. R-I</t>
  </si>
  <si>
    <t>MORGAN CO. R-II</t>
  </si>
  <si>
    <t>RISCO R-II</t>
  </si>
  <si>
    <t>PORTAGEVILLE</t>
  </si>
  <si>
    <t>GIDEON 37</t>
  </si>
  <si>
    <t>NEW MADRID CO. R-I</t>
  </si>
  <si>
    <t>EAST NEWTON CO. R-VI</t>
  </si>
  <si>
    <t>DIAMOND R-IV</t>
  </si>
  <si>
    <t>WESTVIEW C-6</t>
  </si>
  <si>
    <t>SENECA R-VII</t>
  </si>
  <si>
    <t>NEOSHO SCHOOL DISTRICT</t>
  </si>
  <si>
    <t>NODAWAY-HOLT R-VII</t>
  </si>
  <si>
    <t>WEST NODAWAY CO. R-I</t>
  </si>
  <si>
    <t>NORTHEAST NODAWAY CO. R-V</t>
  </si>
  <si>
    <t>MARYVILLE R-II</t>
  </si>
  <si>
    <t>COUCH R-I</t>
  </si>
  <si>
    <t>ALTON R-IV</t>
  </si>
  <si>
    <t>OSAGE CO. R-I</t>
  </si>
  <si>
    <t>OSAGE CO. R-II</t>
  </si>
  <si>
    <t>OSAGE CO. R-III</t>
  </si>
  <si>
    <t>THORNFIELD R-I</t>
  </si>
  <si>
    <t>BAKERSFIELD R-IV</t>
  </si>
  <si>
    <t>GAINESVILLE R-V</t>
  </si>
  <si>
    <t>DORA R-III</t>
  </si>
  <si>
    <t>LUTIE R-VI</t>
  </si>
  <si>
    <t>NORTH PEMISCOT CO. R-I</t>
  </si>
  <si>
    <t>HAYTI R-II</t>
  </si>
  <si>
    <t>PEMISCOT CO. R-III</t>
  </si>
  <si>
    <t>COOTER R-IV</t>
  </si>
  <si>
    <t>SOUTH PEMISCOT CO. R-V</t>
  </si>
  <si>
    <t>DELTA C-7</t>
  </si>
  <si>
    <t>CARUTHERSVILLE 18</t>
  </si>
  <si>
    <t>PERRY CO. 32</t>
  </si>
  <si>
    <t>PETTIS CO. R-V</t>
  </si>
  <si>
    <t>LA MONTE R-IV</t>
  </si>
  <si>
    <t>SMITHTON R-VI</t>
  </si>
  <si>
    <t>GREEN RIDGE R-VIII</t>
  </si>
  <si>
    <t>PETTIS CO. R-XII</t>
  </si>
  <si>
    <t>SEDALIA 200</t>
  </si>
  <si>
    <t>ST. JAMES R-I</t>
  </si>
  <si>
    <t>NEWBURG R-II</t>
  </si>
  <si>
    <t>ROLLA 31</t>
  </si>
  <si>
    <t>PHELPS CO. R-III</t>
  </si>
  <si>
    <t>BOWLING GREEN R-I</t>
  </si>
  <si>
    <t>PIKE CO. R-III</t>
  </si>
  <si>
    <t>LOUISIANA R-II</t>
  </si>
  <si>
    <t>WEST PLATTE CO. R-II</t>
  </si>
  <si>
    <t>PLATTE CO. R-III</t>
  </si>
  <si>
    <t>PARK HILL</t>
  </si>
  <si>
    <t>BOLIVAR R-I</t>
  </si>
  <si>
    <t>FAIR PLAY R-II</t>
  </si>
  <si>
    <t>HALFWAY R-III</t>
  </si>
  <si>
    <t>HUMANSVILLE R-IV</t>
  </si>
  <si>
    <t>MARION C. EARLY R-V</t>
  </si>
  <si>
    <t>PLEASANT HOPE R-VI</t>
  </si>
  <si>
    <t>RICHLAND R-IV</t>
  </si>
  <si>
    <t>LAQUEY R-V</t>
  </si>
  <si>
    <t>WAYNESVILLE R-VI</t>
  </si>
  <si>
    <t>DIXON R-I</t>
  </si>
  <si>
    <t>CROCKER R-II</t>
  </si>
  <si>
    <t>PUTNAM CO. R-I</t>
  </si>
  <si>
    <t>NORTHEAST RANDOLPH CO. R-IV</t>
  </si>
  <si>
    <t>RENICK R-V</t>
  </si>
  <si>
    <t>HIGBEE R-VIII</t>
  </si>
  <si>
    <t>WESTRAN R-I</t>
  </si>
  <si>
    <t>MOBERLY</t>
  </si>
  <si>
    <t>LAWSON R-XIV</t>
  </si>
  <si>
    <t>ORRICK R-XI</t>
  </si>
  <si>
    <t>HARDIN-CENTRAL C-2</t>
  </si>
  <si>
    <t>RICHMOND R-XVI</t>
  </si>
  <si>
    <t>CENTERVILLE R-I</t>
  </si>
  <si>
    <t>SOUTHERN REYNOLDS CO. R-II</t>
  </si>
  <si>
    <t>BUNKER R-III</t>
  </si>
  <si>
    <t>LESTERVILLE R-IV</t>
  </si>
  <si>
    <t>NAYLOR R-II</t>
  </si>
  <si>
    <t>DONIPHAN R-I</t>
  </si>
  <si>
    <t>RIPLEY CO. R-IV</t>
  </si>
  <si>
    <t>RIPLEY CO. R-III</t>
  </si>
  <si>
    <t>FT. ZUMWALT R-II</t>
  </si>
  <si>
    <t>FRANCIS HOWELL R-III</t>
  </si>
  <si>
    <t>WENTZVILLE R-IV</t>
  </si>
  <si>
    <t>ST. CHARLES R-VI</t>
  </si>
  <si>
    <t>ORCHARD FARM R-V</t>
  </si>
  <si>
    <t>APPLETON CITY R-II</t>
  </si>
  <si>
    <t>ROSCOE C-1</t>
  </si>
  <si>
    <t>LAKELAND R-III</t>
  </si>
  <si>
    <t>OSCEOLA</t>
  </si>
  <si>
    <t>FARMINGTON R-VII</t>
  </si>
  <si>
    <t>NORTH ST. FRANCOIS CO. R-I</t>
  </si>
  <si>
    <t>CENTRAL R-III</t>
  </si>
  <si>
    <t>STE. GENEVIEVE CO. R-II</t>
  </si>
  <si>
    <t>HAZELWOOD</t>
  </si>
  <si>
    <t>FERGUSON-FLORISSANT R-II</t>
  </si>
  <si>
    <t>PATTONVILLE R-III</t>
  </si>
  <si>
    <t>ROCKWOOD R-VI</t>
  </si>
  <si>
    <t>KIRKWOOD R-VII</t>
  </si>
  <si>
    <t>MEHLVILLE R-IX</t>
  </si>
  <si>
    <t>PARKWAY C-2</t>
  </si>
  <si>
    <t>AFFTON 101</t>
  </si>
  <si>
    <t>BAYLESS</t>
  </si>
  <si>
    <t>BRENTWOOD</t>
  </si>
  <si>
    <t>CLAYTON</t>
  </si>
  <si>
    <t>HANCOCK PLACE</t>
  </si>
  <si>
    <t>JENNINGS</t>
  </si>
  <si>
    <t>LADUE</t>
  </si>
  <si>
    <t>MAPLEWOOD-RICHMOND HEIGHTS</t>
  </si>
  <si>
    <t>RITENOUR</t>
  </si>
  <si>
    <t>RIVERVIEW GARDENS</t>
  </si>
  <si>
    <t>UNIVERSITY CITY</t>
  </si>
  <si>
    <t>VALLEY PARK</t>
  </si>
  <si>
    <t>WEBSTER GROVES</t>
  </si>
  <si>
    <t>SPECL. SCH. DST. ST. LOUIS CO.</t>
  </si>
  <si>
    <t>MARSHALL</t>
  </si>
  <si>
    <t>SLATER</t>
  </si>
  <si>
    <t>SWEET SPRINGS R-VII</t>
  </si>
  <si>
    <t>SCHUYLER CO. R-I</t>
  </si>
  <si>
    <t>SCOTLAND CO. R-I</t>
  </si>
  <si>
    <t>SCOTT CITY R-I</t>
  </si>
  <si>
    <t>CHAFFEE R-II</t>
  </si>
  <si>
    <t>SIKESTON R-6</t>
  </si>
  <si>
    <t>ORAN R-III</t>
  </si>
  <si>
    <t>WINONA R-III</t>
  </si>
  <si>
    <t>EMINENCE R-I</t>
  </si>
  <si>
    <t>NORTH SHELBY</t>
  </si>
  <si>
    <t>SHELBY CO. R-IV</t>
  </si>
  <si>
    <t>RICHLAND R-I</t>
  </si>
  <si>
    <t>BELL CITY R-II</t>
  </si>
  <si>
    <t>ADVANCE R-IV</t>
  </si>
  <si>
    <t>PUXICO R-VIII</t>
  </si>
  <si>
    <t>BLOOMFIELD R-XIV</t>
  </si>
  <si>
    <t>DEXTER R-XI</t>
  </si>
  <si>
    <t>BERNIE R-XIII</t>
  </si>
  <si>
    <t>HURLEY R-I</t>
  </si>
  <si>
    <t>GALENA R-II</t>
  </si>
  <si>
    <t>CRANE R-III</t>
  </si>
  <si>
    <t>BLUE EYE R-V</t>
  </si>
  <si>
    <t>GREEN CITY R-I</t>
  </si>
  <si>
    <t>MILAN C-2</t>
  </si>
  <si>
    <t>NEWTOWN-HARRIS R-III</t>
  </si>
  <si>
    <t>BRADLEYVILLE R-I</t>
  </si>
  <si>
    <t>TANEYVILLE R-II</t>
  </si>
  <si>
    <t>FORSYTH R-III</t>
  </si>
  <si>
    <t>BRANSON R-IV</t>
  </si>
  <si>
    <t>HOLLISTER R-V</t>
  </si>
  <si>
    <t>KIRBYVILLE R-VI</t>
  </si>
  <si>
    <t>SUCCESS R-VI</t>
  </si>
  <si>
    <t>HOUSTON R-I</t>
  </si>
  <si>
    <t>SUMMERSVILLE R-II</t>
  </si>
  <si>
    <t>LICKING R-VIII</t>
  </si>
  <si>
    <t>CABOOL R-IV</t>
  </si>
  <si>
    <t>RAYMONDVILLE R-VII</t>
  </si>
  <si>
    <t>NEVADA R-V</t>
  </si>
  <si>
    <t>BRONAUGH R-VII</t>
  </si>
  <si>
    <t>SHELDON R-VIII</t>
  </si>
  <si>
    <t>NORTHEAST VERNON CO. R-I</t>
  </si>
  <si>
    <t>WRIGHT CITY R-II OF WARREN CO.</t>
  </si>
  <si>
    <t>WARREN CO. R-III</t>
  </si>
  <si>
    <t>KINGSTON K-14</t>
  </si>
  <si>
    <t>POTOSI R-III</t>
  </si>
  <si>
    <t>RICHWOODS R-VII</t>
  </si>
  <si>
    <t>VALLEY R-VI</t>
  </si>
  <si>
    <t>GREENVILLE R-II</t>
  </si>
  <si>
    <t>CLEARWATER R-I</t>
  </si>
  <si>
    <t>FORDLAND R-III</t>
  </si>
  <si>
    <t>MARSHFIELD R-I</t>
  </si>
  <si>
    <t>SEYMOUR R-II</t>
  </si>
  <si>
    <t>WORTH CO. R-III</t>
  </si>
  <si>
    <t>NORWOOD R-I</t>
  </si>
  <si>
    <t>HARTVILLE R-II</t>
  </si>
  <si>
    <t>MOUNTAIN GROVE R-III</t>
  </si>
  <si>
    <t>MANSFIELD R-IV</t>
  </si>
  <si>
    <t>MANES R-V</t>
  </si>
  <si>
    <t>ST. LOUIS CITY</t>
  </si>
  <si>
    <t>LIFT FOR LIFE ACADEMY</t>
  </si>
  <si>
    <t>ST. LOUIS LANG IMMERSION SCH</t>
  </si>
  <si>
    <t>NORTH SIDE COMMUNITY SCHOOL</t>
  </si>
  <si>
    <t>KIPP ST LOUIS PUBLIC SCHOOLS</t>
  </si>
  <si>
    <t>GATEWAY SCIENCE ACAD/ST LOUIS</t>
  </si>
  <si>
    <t>EAGLE COLLEGE PREP ENDEAVOR</t>
  </si>
  <si>
    <t>LAFAYETTE PREPARATORY ACADEMY</t>
  </si>
  <si>
    <t>HAWTHORN LEADERSHIP SCHL GIRLS</t>
  </si>
  <si>
    <t>THE BIOME</t>
  </si>
  <si>
    <t>LA SALLE CHARTER SCHOOL</t>
  </si>
  <si>
    <t>Total Amount Expended by Activity</t>
  </si>
  <si>
    <t>Total Amount Expended by Activity (not including Set-Aside for Learning Loss)</t>
  </si>
  <si>
    <t>Total Amount Expended by Activity Toward Required Set-Aside for Learning Loss</t>
  </si>
  <si>
    <t>a. Personnel Services - Salaries (6100s)</t>
  </si>
  <si>
    <t>b. Personnel Services - Benefits (6200s)</t>
  </si>
  <si>
    <t>c. Purchased Professional and Technical Services (631Xs)</t>
  </si>
  <si>
    <t>d. Purchased Property Services (633Xs)</t>
  </si>
  <si>
    <t>h. Debt Service and Miscellaneous (6600s)</t>
  </si>
  <si>
    <t>Addressing Physical Health and Safety</t>
  </si>
  <si>
    <t>The percentage of planned uses reflects the Remaining ESSER I Funds identified in cell B13. The total percentages cannot be greater than 100%. If you have remaining ESSER I funds, you must complete this table.</t>
  </si>
  <si>
    <t>Planned Uses as of July 1, 2021</t>
  </si>
  <si>
    <t>Staying home when sick and getting tested</t>
  </si>
  <si>
    <r>
      <t xml:space="preserve">During the </t>
    </r>
    <r>
      <rPr>
        <b/>
        <sz val="11"/>
        <color theme="1"/>
        <rFont val="Calibri"/>
        <family val="2"/>
        <scheme val="minor"/>
      </rPr>
      <t xml:space="preserve">current reporting period (between July 1, 2021 and June 30, 2022), </t>
    </r>
    <r>
      <rPr>
        <sz val="11"/>
        <color theme="1"/>
        <rFont val="Calibri"/>
        <family val="2"/>
        <scheme val="minor"/>
      </rPr>
      <t>did the LEA spend ESSER funds on:  (Place a Y or N as appropriate)</t>
    </r>
  </si>
  <si>
    <t>District provided home Internet access through district-managed wireless network</t>
  </si>
  <si>
    <r>
      <t xml:space="preserve">During the </t>
    </r>
    <r>
      <rPr>
        <b/>
        <sz val="11"/>
        <color theme="1"/>
        <rFont val="Calibri"/>
        <family val="2"/>
        <scheme val="minor"/>
      </rPr>
      <t xml:space="preserve">current reporting period (between July 1, 2021 and June 30, 2022), </t>
    </r>
    <r>
      <rPr>
        <sz val="11"/>
        <color theme="1"/>
        <rFont val="Calibri"/>
        <family val="2"/>
        <scheme val="minor"/>
      </rPr>
      <t>did the LEA spend ESSER funds to reengage students with poor attendance or participation?</t>
    </r>
  </si>
  <si>
    <t>Did the LEA allocate some portion of ESSER funds to schools in this reporting period (July 1, 2021 - June 30, 2022)?</t>
  </si>
  <si>
    <t>a. Flat amount per school or per pupil</t>
  </si>
  <si>
    <t>b. Number or proportion of students at the school with specific curricular needs, such as students with disabilities or English language learners</t>
  </si>
  <si>
    <t>e. Stakeholder or community input</t>
  </si>
  <si>
    <t>f. Title I status</t>
  </si>
  <si>
    <t>g. Other</t>
  </si>
  <si>
    <t>3.b1</t>
  </si>
  <si>
    <t>3.b3</t>
  </si>
  <si>
    <t>3.b4</t>
  </si>
  <si>
    <t>General</t>
  </si>
  <si>
    <t>Step</t>
  </si>
  <si>
    <t>Instructions</t>
  </si>
  <si>
    <t>3.b5</t>
  </si>
  <si>
    <t>3.b6</t>
  </si>
  <si>
    <t>Answer each prompt with a Y or N, based on the reporting period of July 1, 2021 through June 30, 2022. A dropdown list is provided.</t>
  </si>
  <si>
    <t>3.b7</t>
  </si>
  <si>
    <t>Answer Y or N to the first question. A dropdown list is provided.</t>
  </si>
  <si>
    <t>3.b8</t>
  </si>
  <si>
    <t>5.a</t>
  </si>
  <si>
    <t>Total ARP ESSER Mandatory Subgrant Amount Awarded to LEA</t>
  </si>
  <si>
    <t>ARP ESSER Mandatory Subgrant Expenditures in Prior Reporting Periods
(exclusive of amount expended toward required set-aside to address learning loss)</t>
  </si>
  <si>
    <t>Total Mandatory Subgrant Amount Expended in Current Reporting Period
(exclusive of amount expended toward required set-aside to address learning loss)</t>
  </si>
  <si>
    <t>Amount Expended by Activity</t>
  </si>
  <si>
    <t>Total Mandatory Subgrant Amount Expended Toward Required Set-Aside to Address Learning Loss in Prior Reporting Periods</t>
  </si>
  <si>
    <t>Total Mandatory Subgrant Amount Expended Toward Required Set-Aside to Address Learning Loss in Current Reporting Period</t>
  </si>
  <si>
    <t>Amount Expended Toward Required Set-Aside by Activity</t>
  </si>
  <si>
    <r>
      <rPr>
        <b/>
        <sz val="10"/>
        <rFont val="Calibri"/>
        <family val="2"/>
        <scheme val="minor"/>
      </rPr>
      <t xml:space="preserve">Remaining ARP ESSER Mandatory Subgrant Funds
</t>
    </r>
    <r>
      <rPr>
        <b/>
        <sz val="10"/>
        <color rgb="FFFF0000"/>
        <rFont val="Calibri"/>
        <family val="2"/>
        <scheme val="minor"/>
      </rPr>
      <t xml:space="preserve">
&lt;auto-calc: 
AB - SUM(AC, AD, BS, BT)&gt;</t>
    </r>
  </si>
  <si>
    <t>Planned Uses of Remaining ARP ESSER Mandatory Subgrant Funds (% of Remaining Funds)
Note: Categories must sum to 100%</t>
  </si>
  <si>
    <t>The total amount reserved by the LEA to address the impact of learning loss</t>
  </si>
  <si>
    <r>
      <rPr>
        <b/>
        <sz val="10"/>
        <rFont val="Calibri"/>
        <family val="2"/>
        <scheme val="minor"/>
      </rPr>
      <t>Total expenditures of ARP ESSER LEA Reserve in this reporting period</t>
    </r>
    <r>
      <rPr>
        <b/>
        <sz val="10"/>
        <color rgb="FFFF0000"/>
        <rFont val="Calibri"/>
        <family val="2"/>
        <scheme val="minor"/>
      </rPr>
      <t xml:space="preserve">
&lt;auto-calc: SUM(BU,CE,CO,CY)&gt;</t>
    </r>
  </si>
  <si>
    <t>Activities or interventions the LEA implemented to satisfy the LEA’s mandatory set-aside requirements of ARP ESSER funds</t>
  </si>
  <si>
    <t>Please describe how the selected activities or interventions respond to students’ academic, social, and emotional needs. (3000 character limit)</t>
  </si>
  <si>
    <r>
      <t>Addressing Physical Health and Safety
(</t>
    </r>
    <r>
      <rPr>
        <b/>
        <u/>
        <sz val="10"/>
        <color theme="1"/>
        <rFont val="Calibri"/>
        <family val="2"/>
        <scheme val="minor"/>
      </rPr>
      <t>exclusive</t>
    </r>
    <r>
      <rPr>
        <b/>
        <sz val="10"/>
        <color theme="1"/>
        <rFont val="Calibri"/>
        <family val="2"/>
        <scheme val="minor"/>
      </rPr>
      <t xml:space="preserve"> of amount expended toward required set-aside to address learning loss)</t>
    </r>
  </si>
  <si>
    <r>
      <t>Meeting Students’ Academic, Social, Emotional, and Other Needs (Excluding Mental Health Supports)
(</t>
    </r>
    <r>
      <rPr>
        <b/>
        <u/>
        <sz val="10"/>
        <color theme="1"/>
        <rFont val="Calibri"/>
        <family val="2"/>
        <scheme val="minor"/>
      </rPr>
      <t>exclusive</t>
    </r>
    <r>
      <rPr>
        <b/>
        <sz val="10"/>
        <color theme="1"/>
        <rFont val="Calibri"/>
        <family val="2"/>
        <scheme val="minor"/>
      </rPr>
      <t xml:space="preserve"> of amount expended toward required set-aside to address learning loss)</t>
    </r>
  </si>
  <si>
    <r>
      <t>Mental Health Supports for Students and Staff
(</t>
    </r>
    <r>
      <rPr>
        <b/>
        <u/>
        <sz val="10"/>
        <color theme="1"/>
        <rFont val="Calibri"/>
        <family val="2"/>
        <scheme val="minor"/>
      </rPr>
      <t>exclusive</t>
    </r>
    <r>
      <rPr>
        <b/>
        <sz val="10"/>
        <color theme="1"/>
        <rFont val="Calibri"/>
        <family val="2"/>
        <scheme val="minor"/>
      </rPr>
      <t xml:space="preserve"> of amount expended toward required set-aside to address learning loss)</t>
    </r>
  </si>
  <si>
    <r>
      <t>Operational Continuity and Other Allowed Uses
(</t>
    </r>
    <r>
      <rPr>
        <b/>
        <u/>
        <sz val="10"/>
        <color theme="1"/>
        <rFont val="Calibri"/>
        <family val="2"/>
        <scheme val="minor"/>
      </rPr>
      <t>exclusive</t>
    </r>
    <r>
      <rPr>
        <b/>
        <sz val="10"/>
        <color theme="1"/>
        <rFont val="Calibri"/>
        <family val="2"/>
        <scheme val="minor"/>
      </rPr>
      <t xml:space="preserve"> of amount expended toward required set-aside to address learning loss)</t>
    </r>
  </si>
  <si>
    <t>Addressing Physical Health and Safety
(amount expended toward required set-aside to address learning loss)</t>
  </si>
  <si>
    <t>Meeting Students’ Academic, Social, Emotional, and Other Needs (Excluding Mental Health Supports)
(amount expended toward required set-aside to address learning loss)</t>
  </si>
  <si>
    <t>Mental Health Supports for Students and Staff
(amount expended toward required set-aside to address learning loss)</t>
  </si>
  <si>
    <t>Operational Continuity and Other Allowed Uses
(amount expended toward required set-aside to address learning loss)</t>
  </si>
  <si>
    <t>% Remaining Funds Planned for Addressing Physical Health and Safety</t>
  </si>
  <si>
    <t>% Remaining Funds Planned for Meeting Students’ Academic, Social, Emotional, and Other Needs (Excluding Mental Health Supports)</t>
  </si>
  <si>
    <t>% Remaining Funds Planned for Mental Health Supports for Students and Staff</t>
  </si>
  <si>
    <t>% Remaining Funds Planned for Operational Continuity and Other Uses</t>
  </si>
  <si>
    <t>% Remaining Funds Not Yet Planned for Specific Use</t>
  </si>
  <si>
    <t>a. Summer learning or summer enrichment</t>
  </si>
  <si>
    <t>b. Afterschool programs</t>
  </si>
  <si>
    <t>c. Extended instructional time (school day, school week, or school year)</t>
  </si>
  <si>
    <t>d. Tutoring</t>
  </si>
  <si>
    <t>e. Additional classroom teachers</t>
  </si>
  <si>
    <t xml:space="preserve">f. Other additional staffing and/or activities to assess and support social-emotional well-being (excluding mental health supports), for students, educators and/or families </t>
  </si>
  <si>
    <t xml:space="preserve">g. Other additional staffing and/or activities to assess and support mental health needs, for students, educators and/or families </t>
  </si>
  <si>
    <t xml:space="preserve">h. Other additional staffing and/or activities to identify and/or respond to unique student needs and/or provide targeted support for vulnerable students (including low-income children or students, students with disabilities, English learners, racial and ethnic minorities, students experiencing homelessness, and children and youth in foster care) </t>
  </si>
  <si>
    <t>i. Universal screening, academic assessments, and intervention data systems, such as early warning systems and/or opportunity to learn data systems.</t>
  </si>
  <si>
    <t xml:space="preserve">j. Improved coordination of services for students with multiple types of needs, such as full-service community schools or improved coordination with partner agencies, such as foster care services </t>
  </si>
  <si>
    <t xml:space="preserve">k. Early childhood programs </t>
  </si>
  <si>
    <t xml:space="preserve">l. Curriculum adoption and learning materials </t>
  </si>
  <si>
    <t xml:space="preserve">m. Core staff capacity building/training to increase instructional quality and advance investments in talent pipelines for teachers and/or classified staff </t>
  </si>
  <si>
    <t>n. Other</t>
  </si>
  <si>
    <t>n. Description of other activities</t>
  </si>
  <si>
    <r>
      <t xml:space="preserve">Amount Expended Addressing Physical Health and Safety </t>
    </r>
    <r>
      <rPr>
        <b/>
        <sz val="10"/>
        <color rgb="FFFF0000"/>
        <rFont val="Calibri"/>
        <family val="2"/>
        <scheme val="minor"/>
      </rPr>
      <t xml:space="preserve">
&lt;auto-calc: SUM(AF:AN)&gt;</t>
    </r>
  </si>
  <si>
    <t>a. Personnel Services – Salaries</t>
  </si>
  <si>
    <t>b. Personnel Services – Benefits</t>
  </si>
  <si>
    <t>c. Purchased Professional and Technical Services</t>
  </si>
  <si>
    <t>d. Purchased Property Services</t>
  </si>
  <si>
    <t>e. Other Purchased Services</t>
  </si>
  <si>
    <t>f. Supplies</t>
  </si>
  <si>
    <t>g. Property</t>
  </si>
  <si>
    <t>h. Debt Service and Miscellaneous</t>
  </si>
  <si>
    <t>i. Other Items</t>
  </si>
  <si>
    <r>
      <t>Amount Expended Meeting Students’ Academic, Social, Emotional, and Other Needs (Excluding Mental Health Supports)</t>
    </r>
    <r>
      <rPr>
        <b/>
        <sz val="10"/>
        <color rgb="FFFF0000"/>
        <rFont val="Calibri"/>
        <family val="2"/>
        <scheme val="minor"/>
      </rPr>
      <t xml:space="preserve">
&lt;auto-calc: SUM(AP:AX)&gt;</t>
    </r>
  </si>
  <si>
    <t>j. Personnel Services – Salaries</t>
  </si>
  <si>
    <t>k. Personnel Services – Benefits</t>
  </si>
  <si>
    <t>l. Purchased Professional and Technical Services</t>
  </si>
  <si>
    <t>m. Purchased Property Services</t>
  </si>
  <si>
    <t>n. Other Purchased Services</t>
  </si>
  <si>
    <t>o. Supplies</t>
  </si>
  <si>
    <t>p. Property</t>
  </si>
  <si>
    <t>q. Debt Service and Miscellaneous</t>
  </si>
  <si>
    <t>r. Other Items</t>
  </si>
  <si>
    <r>
      <t>Amount Expended on Mental Health Supports for Students and Staff</t>
    </r>
    <r>
      <rPr>
        <b/>
        <sz val="10"/>
        <color rgb="FFFF0000"/>
        <rFont val="Calibri"/>
        <family val="2"/>
        <scheme val="minor"/>
      </rPr>
      <t xml:space="preserve">
&lt;auto-calc: SUM(AZ:BH)&gt;</t>
    </r>
  </si>
  <si>
    <t>s. Personnel Services – Salaries</t>
  </si>
  <si>
    <t>t. Personnel Services – Benefits</t>
  </si>
  <si>
    <t>u. Purchased Professional and Technical Services</t>
  </si>
  <si>
    <t>v. Purchased Property Services</t>
  </si>
  <si>
    <t>w. Other Purchased Services</t>
  </si>
  <si>
    <t>x. Supplies</t>
  </si>
  <si>
    <t>y. Property</t>
  </si>
  <si>
    <t>z. Debt Service and Miscellaneous</t>
  </si>
  <si>
    <t>aa. Other Items</t>
  </si>
  <si>
    <r>
      <t xml:space="preserve">Amount Expended on Operational Continuity and Other Allowed Uses
</t>
    </r>
    <r>
      <rPr>
        <b/>
        <sz val="10"/>
        <color rgb="FFFF0000"/>
        <rFont val="Calibri"/>
        <family val="2"/>
        <scheme val="minor"/>
      </rPr>
      <t xml:space="preserve">
&lt;auto-calc: SUM(BJ:BR)&gt;</t>
    </r>
  </si>
  <si>
    <t>bb. Personnel Services – Salaries</t>
  </si>
  <si>
    <t>cc. Personnel Services – Benefits</t>
  </si>
  <si>
    <t>dd. Purchased Professional and Technical Services</t>
  </si>
  <si>
    <t>ee. Purchased Property Services</t>
  </si>
  <si>
    <t>ff. Other Purchased Services</t>
  </si>
  <si>
    <t>gg. Supplies</t>
  </si>
  <si>
    <t>hh. Property</t>
  </si>
  <si>
    <t>ii. Debt Service and Miscellaneous</t>
  </si>
  <si>
    <t>jj. Other Items</t>
  </si>
  <si>
    <r>
      <t xml:space="preserve">Amount expended toward required set-aside 
</t>
    </r>
    <r>
      <rPr>
        <b/>
        <sz val="10"/>
        <color rgb="FFFF0000"/>
        <rFont val="Calibri"/>
        <family val="2"/>
        <scheme val="minor"/>
      </rPr>
      <t>&lt;auto-calc: SUM(BV:CD)&gt;</t>
    </r>
  </si>
  <si>
    <r>
      <t xml:space="preserve">Amount expended toward required set-aside 
</t>
    </r>
    <r>
      <rPr>
        <b/>
        <sz val="10"/>
        <color rgb="FFFF0000"/>
        <rFont val="Calibri"/>
        <family val="2"/>
        <scheme val="minor"/>
      </rPr>
      <t>&lt;auto-calc: SUM(CF:CN)&gt;</t>
    </r>
  </si>
  <si>
    <r>
      <t xml:space="preserve">Amount expended toward required set-aside 
</t>
    </r>
    <r>
      <rPr>
        <b/>
        <sz val="10"/>
        <color rgb="FFFF0000"/>
        <rFont val="Calibri"/>
        <family val="2"/>
        <scheme val="minor"/>
      </rPr>
      <t>&lt;auto-calc: SUM(CP:CX)&gt;</t>
    </r>
  </si>
  <si>
    <r>
      <t xml:space="preserve">Amount expended toward required set-aside 
</t>
    </r>
    <r>
      <rPr>
        <b/>
        <sz val="10"/>
        <color rgb="FFFF0000"/>
        <rFont val="Calibri"/>
        <family val="2"/>
        <scheme val="minor"/>
      </rPr>
      <t>&lt;auto-calc: SUM(CZ:DH)&gt;</t>
    </r>
  </si>
  <si>
    <t>decimal (2)</t>
  </si>
  <si>
    <t>TRUE, FALSE</t>
  </si>
  <si>
    <t>string (1,500 char limit)</t>
  </si>
  <si>
    <t>string (3,000 char limit)</t>
  </si>
  <si>
    <t>Description of how activities impacted underserved student groups</t>
  </si>
  <si>
    <t>esser3MandatoryExpendedPrior</t>
  </si>
  <si>
    <t>esser3Mand20ExpendedPrior</t>
  </si>
  <si>
    <t>esser3Mand20OtherDescription</t>
  </si>
  <si>
    <t>esser3UnderservedGroupsDescription</t>
  </si>
  <si>
    <t>Name of Entity</t>
  </si>
  <si>
    <t>DUNS #</t>
  </si>
  <si>
    <t>UEI (SAM) #</t>
  </si>
  <si>
    <t>NCES ID #</t>
  </si>
  <si>
    <t>Is this entity an LEA?</t>
  </si>
  <si>
    <r>
      <t>F</t>
    </r>
    <r>
      <rPr>
        <b/>
        <sz val="10"/>
        <color rgb="FF000000"/>
        <rFont val="Calibri"/>
        <family val="2"/>
        <scheme val="minor"/>
      </rPr>
      <t>ull-time equivalent (FTE) positions as of September 30, 2018</t>
    </r>
  </si>
  <si>
    <t>Full-time equivalent (FTE) positions as of March 13, 2020</t>
  </si>
  <si>
    <t xml:space="preserve">Full-time equivalent (FTE) positions on September 30, 2020 </t>
  </si>
  <si>
    <t>Full-time equivalent (FTE) positions on September 30, 2021</t>
  </si>
  <si>
    <t>Full-time equivalent (FTE) positions on September 30, 2022</t>
  </si>
  <si>
    <t>Did the LEA expend ESSER funds on any of the items below in the current reporting period?</t>
  </si>
  <si>
    <t>Did the LEA use ESSER funds to provide home Internet access for any students in the current reporting period?</t>
  </si>
  <si>
    <t>What types of home Internet services were provided by the district using ESSER funds?</t>
  </si>
  <si>
    <t>Did the LEA seek to re-engage students with poor attendance or participation?</t>
  </si>
  <si>
    <t>How did the LEA seek to re-engage students with poor attendance or participation?</t>
  </si>
  <si>
    <t>Did the LEA allocate some portion of ESSER funds to schools in this reporting period?</t>
  </si>
  <si>
    <t>Criteria Used to Allocate Funds to Schools Within LEA</t>
  </si>
  <si>
    <t>Total Amount Expended for Specific Staff (cumulative across all ESSER funds)
*Note: this question is optional for the CARES Years 2 and 3, CRRSA Years 1 and 2, &amp; ARP Years 1 and 2 annual performance reports</t>
  </si>
  <si>
    <t>Indicate the total number of these specific positions supported with any of the ESSER funds for the current reporting period. Support indicates salaries and/or benefits were partially or fully paid with ESSER funds. 
*Note: this question is optional for the CARES Years 2 and 3, CRRSA Years 1 and 2, &amp; ARP Years 1 and 2 annual performance reports</t>
  </si>
  <si>
    <t>a. Promoting vaccination</t>
  </si>
  <si>
    <t>b. Consistent and correct mask use</t>
  </si>
  <si>
    <t>c. Physical distancing</t>
  </si>
  <si>
    <t>d. Screening testing to promptly identify cases, clusters, and outbreaks</t>
  </si>
  <si>
    <t>e. Ventilation</t>
  </si>
  <si>
    <t>f. Handwashing and respiratory etiquette</t>
  </si>
  <si>
    <t>g. Staying home when sick and getting tested</t>
  </si>
  <si>
    <t>h. Contact tracing</t>
  </si>
  <si>
    <t>i. Cleaning and disinfection</t>
  </si>
  <si>
    <t>a. Mobile hotspots with paid data plans</t>
  </si>
  <si>
    <t>b. Internet connected devices with paid data plans</t>
  </si>
  <si>
    <t>c. District pays for the cost of home Internet subscription for student</t>
  </si>
  <si>
    <t>d. District provides home Internet access through a district-managed wireless network</t>
  </si>
  <si>
    <t>e. Other</t>
  </si>
  <si>
    <t>e. Description of other Internet services</t>
  </si>
  <si>
    <t>a. Direct outreach to families</t>
  </si>
  <si>
    <t>b. Engaging the school district homeless liaison</t>
  </si>
  <si>
    <t>c. Partnering with community-based organizations</t>
  </si>
  <si>
    <t>d. Offering home internet service and/or devices</t>
  </si>
  <si>
    <t>e. Implementing new curricular strategies to improve student engagement</t>
  </si>
  <si>
    <t>f. Offering credit recovery and/or acceleration strategies</t>
  </si>
  <si>
    <t>g. Description of other re-engagement strategies</t>
  </si>
  <si>
    <t>c. Number or proportion of students at the school who are eligible for Free or Reduced-Price Lunch and/or other indicators of low-income background</t>
  </si>
  <si>
    <t>d. Measure(s) of lost instructional time (“learning loss”)</t>
  </si>
  <si>
    <t>g. Other data</t>
  </si>
  <si>
    <t>g. Description of other data used</t>
  </si>
  <si>
    <t xml:space="preserve">Special educators and related service personnel </t>
  </si>
  <si>
    <t>Paraprofessionals</t>
  </si>
  <si>
    <t>Bilingual or English as a second language educators</t>
  </si>
  <si>
    <t>School counselors, school psychologists and/or social workers</t>
  </si>
  <si>
    <t>Nurses</t>
  </si>
  <si>
    <t>Short term contractors</t>
  </si>
  <si>
    <t>Classroom educators, not covered by previous categories</t>
  </si>
  <si>
    <t>Support personnel, not covered by previous categories</t>
  </si>
  <si>
    <t>Administrative staff, not covered by previous categories</t>
  </si>
  <si>
    <t>string</t>
  </si>
  <si>
    <t>string (9 char)</t>
  </si>
  <si>
    <t>string (12 char)</t>
  </si>
  <si>
    <t>string (7 char)</t>
  </si>
  <si>
    <t>decimal (1)</t>
  </si>
  <si>
    <t>Marion</t>
  </si>
  <si>
    <t>999999999</t>
  </si>
  <si>
    <t>F7RX12P99999</t>
  </si>
  <si>
    <t>Wifi on buses setup daily in housing areas throughout the school district</t>
  </si>
  <si>
    <t>ftePositionsAsOf09302022</t>
  </si>
  <si>
    <t>esserAUsedFundsInternetOtherDescription</t>
  </si>
  <si>
    <t>esserAEngageStudentsOtherDescription</t>
  </si>
  <si>
    <t>esserALeaAllocatedOtherDescription</t>
  </si>
  <si>
    <t>NCES ID#</t>
  </si>
  <si>
    <t>Total amount awarded to the LEA or non-LEA from the ESSER II SEA Reserve</t>
  </si>
  <si>
    <t>Total ESSER II SEA Reserve Expenditures in Prior Reporting Periods</t>
  </si>
  <si>
    <t>Total ESSER II SEA Reserve amount expended by the LEA or non-LEA in Current Reporting Period</t>
  </si>
  <si>
    <t>Uses of ESSER II SEA Reserve Funds</t>
  </si>
  <si>
    <r>
      <rPr>
        <b/>
        <sz val="10"/>
        <rFont val="Calibri"/>
        <family val="2"/>
        <scheme val="minor"/>
      </rPr>
      <t xml:space="preserve">Remaining SEA Reserve Funds </t>
    </r>
    <r>
      <rPr>
        <b/>
        <sz val="10"/>
        <color rgb="FFFF0000"/>
        <rFont val="Calibri"/>
        <family val="2"/>
        <scheme val="minor"/>
      </rPr>
      <t xml:space="preserve">
&lt;auto-calc: F - (G+H)&gt;</t>
    </r>
  </si>
  <si>
    <t>Planned Uses of Remaining ESSER II SEA Reserve Funds (% of Remaining Funds)
Note: Categories must sum to 100%</t>
  </si>
  <si>
    <t>Total ESSER II Mandatory Subgrant Amount Awarded to LEA</t>
  </si>
  <si>
    <t>ESSER II Mandatory Subgrant Expenditures in Prior Reporting Periods</t>
  </si>
  <si>
    <t>Total Mandatory Subgrant Amount Expended in Current Reporting Period</t>
  </si>
  <si>
    <r>
      <rPr>
        <b/>
        <sz val="10"/>
        <rFont val="Calibri"/>
        <family val="2"/>
        <scheme val="minor"/>
      </rPr>
      <t xml:space="preserve">Remaining ESSER II Mandatory Subgrant Funds
</t>
    </r>
    <r>
      <rPr>
        <b/>
        <sz val="10"/>
        <color rgb="FFFF0000"/>
        <rFont val="Calibri"/>
        <family val="2"/>
        <scheme val="minor"/>
      </rPr>
      <t xml:space="preserve">
&lt;auto-calc: S - (T+U)&gt;</t>
    </r>
  </si>
  <si>
    <t>Planned Uses of Remaining ESSER II Mandatory Subgrant Funds (% of Remaining Funds)
Note: Categories must sum to 100%</t>
  </si>
  <si>
    <t>Meeting Students’ Academic, Social, Emotional, and Other Needs (Excluding Mental Health Supports)</t>
  </si>
  <si>
    <t>Operational Continuity and Other Uses</t>
  </si>
  <si>
    <r>
      <rPr>
        <b/>
        <sz val="10"/>
        <rFont val="Calibri"/>
        <family val="2"/>
        <scheme val="minor"/>
      </rPr>
      <t xml:space="preserve">Amount Expended Addressing Physical Health and Safety </t>
    </r>
    <r>
      <rPr>
        <b/>
        <sz val="10"/>
        <color rgb="FFFF0000"/>
        <rFont val="Calibri"/>
        <family val="2"/>
        <scheme val="minor"/>
      </rPr>
      <t xml:space="preserve">
&lt;auto-calc: SUM(W:AE)&gt;</t>
    </r>
  </si>
  <si>
    <r>
      <rPr>
        <b/>
        <sz val="10"/>
        <rFont val="Calibri"/>
        <family val="2"/>
        <scheme val="minor"/>
      </rPr>
      <t>Amount Expended Meeting Students’ Academic, Social, Emotional, and Other Needs (Excluding Mental Health Supports)</t>
    </r>
    <r>
      <rPr>
        <b/>
        <sz val="10"/>
        <color rgb="FFFF0000"/>
        <rFont val="Calibri"/>
        <family val="2"/>
        <scheme val="minor"/>
      </rPr>
      <t xml:space="preserve">
&lt;auto-calc: SUM(AG:AO)&gt;</t>
    </r>
  </si>
  <si>
    <r>
      <rPr>
        <b/>
        <sz val="10"/>
        <rFont val="Calibri"/>
        <family val="2"/>
        <scheme val="minor"/>
      </rPr>
      <t>Amount Expended on Mental Health Supports for Students and Staff</t>
    </r>
    <r>
      <rPr>
        <b/>
        <sz val="10"/>
        <color rgb="FFFF0000"/>
        <rFont val="Calibri"/>
        <family val="2"/>
        <scheme val="minor"/>
      </rPr>
      <t xml:space="preserve">
&lt;auto-calc: SUM(AQ:AY)&gt;</t>
    </r>
  </si>
  <si>
    <r>
      <rPr>
        <b/>
        <sz val="10"/>
        <rFont val="Calibri"/>
        <family val="2"/>
        <scheme val="minor"/>
      </rPr>
      <t>Amount Expended on Operational Continuity and Other Allowed Uses</t>
    </r>
    <r>
      <rPr>
        <b/>
        <sz val="10"/>
        <color rgb="FFFF0000"/>
        <rFont val="Calibri"/>
        <family val="2"/>
        <scheme val="minor"/>
      </rPr>
      <t xml:space="preserve">
&lt;auto-calc: SUM(BA:BI)&gt;</t>
    </r>
  </si>
  <si>
    <t>Benson Inc.</t>
  </si>
  <si>
    <t>MD651SR99999</t>
  </si>
  <si>
    <t>esser2SeaReserveExpendedPrior</t>
  </si>
  <si>
    <t>esser2MandatoryExpendedPrior</t>
  </si>
  <si>
    <t>Total amount awarded to the LEA or non-LEA from the ESSER I SEA Reserve</t>
  </si>
  <si>
    <t>Total ESSER I SEA Reserve Expenditures in Prior Reporting Periods</t>
  </si>
  <si>
    <t>Total ESSER I SEA Reserve amount expended by the LEA or non-LEA in Current Reporting Period</t>
  </si>
  <si>
    <t>Uses of ESSER I SEA Reserve Funds</t>
  </si>
  <si>
    <t>Planned Uses of Remaining ESSER I SEA Reserve Funds (% of Remaining Funds)
Note: Categories must sum to 100%</t>
  </si>
  <si>
    <t>Total ESSER I Mandatory Subgrant Amount Awarded to LEA</t>
  </si>
  <si>
    <t>ESSER I Mandatory Subgrant Expenditures in Prior Reporting Periods</t>
  </si>
  <si>
    <r>
      <rPr>
        <b/>
        <sz val="10"/>
        <rFont val="Calibri"/>
        <family val="2"/>
        <scheme val="minor"/>
      </rPr>
      <t xml:space="preserve">Remaining ESSER I Mandatory Subgrant Funds
</t>
    </r>
    <r>
      <rPr>
        <b/>
        <sz val="10"/>
        <color rgb="FFFF0000"/>
        <rFont val="Calibri"/>
        <family val="2"/>
        <scheme val="minor"/>
      </rPr>
      <t xml:space="preserve">
&lt;auto-calc: S - (T+U)&gt;</t>
    </r>
  </si>
  <si>
    <t>Planned Uses of Remaining ESSER I Mandatory Subgrant Funds (% of Remaining Funds)
Note: Categories must sum to 100%</t>
  </si>
  <si>
    <t>Woodloch</t>
  </si>
  <si>
    <t>JS5448799999</t>
  </si>
  <si>
    <t>Total Amount Awarded/Expended from ARP ESSER SEA Reserve Fund to LEAs or non-LEAs</t>
  </si>
  <si>
    <t>Uses of ARP ESSER SEA Other Reserve funds</t>
  </si>
  <si>
    <r>
      <rPr>
        <b/>
        <sz val="10"/>
        <rFont val="Calibri"/>
        <family val="2"/>
        <scheme val="minor"/>
      </rPr>
      <t xml:space="preserve">Remaining ARP ESSER SEA Other Reserve Funds </t>
    </r>
    <r>
      <rPr>
        <b/>
        <sz val="10"/>
        <color rgb="FFFF0000"/>
        <rFont val="Calibri"/>
        <family val="2"/>
        <scheme val="minor"/>
      </rPr>
      <t xml:space="preserve">
&lt;auto-calc: O - (P + Q)&gt;</t>
    </r>
  </si>
  <si>
    <t>Planned Uses of Remaining ARP ESSER SEA Other Reserve funds (% of Remaining Funds)
Note: Categories must sum to 100%</t>
  </si>
  <si>
    <t>Learning Loss Activities Set-Aside</t>
  </si>
  <si>
    <t>Summer Enrichment Set-Aside</t>
  </si>
  <si>
    <t>Afterschool Programs Set-Aside</t>
  </si>
  <si>
    <t>Other SEA Reserve Award</t>
  </si>
  <si>
    <t xml:space="preserve">Meeting Students’ Academic, Social, Emotional, and Other Needs (Excluding Mental Health Supports) </t>
  </si>
  <si>
    <t xml:space="preserve">Mental Health Supports for Students and Staff </t>
  </si>
  <si>
    <t>% Remaining Funds Planned for Meeting Students’ Academic, Social, Emotional, and Other Needs (Excluding Mental Health Supports</t>
  </si>
  <si>
    <t>Awarded</t>
  </si>
  <si>
    <t>Expended in Prior Reporting Periods</t>
  </si>
  <si>
    <t>Expended in Current Reporting Period</t>
  </si>
  <si>
    <t>esser3SeaReserveLostTimeExpendedPrior</t>
  </si>
  <si>
    <t>esser3SeaReserveSummerExpendedPrior</t>
  </si>
  <si>
    <t>esser3SeaReserveAftSchExpendedPrior</t>
  </si>
  <si>
    <t>esser3SeaReserveOtherExpendedPrior</t>
  </si>
  <si>
    <t>Other (describe)</t>
  </si>
  <si>
    <t>3.b2</t>
  </si>
  <si>
    <t xml:space="preserve">Select your district's County District Code from the list in cell B1.  </t>
  </si>
  <si>
    <r>
      <t xml:space="preserve">Remaining Funds: </t>
    </r>
    <r>
      <rPr>
        <b/>
        <sz val="11"/>
        <color theme="1"/>
        <rFont val="Calibri"/>
        <family val="2"/>
        <scheme val="minor"/>
      </rPr>
      <t>Maximum expenditures for this report (Year 3)</t>
    </r>
  </si>
  <si>
    <t>Worksheet Reference</t>
  </si>
  <si>
    <t>Answer (Y/N)</t>
  </si>
  <si>
    <t>LEA paid cost of home internet subscription for a student</t>
  </si>
  <si>
    <r>
      <t xml:space="preserve">If the answer is </t>
    </r>
    <r>
      <rPr>
        <b/>
        <sz val="11"/>
        <color theme="1"/>
        <rFont val="Calibri"/>
        <family val="2"/>
        <scheme val="minor"/>
      </rPr>
      <t>'Y' in cell M6, complete the below with if the funds were spent</t>
    </r>
    <r>
      <rPr>
        <sz val="11"/>
        <color theme="1"/>
        <rFont val="Calibri"/>
        <family val="2"/>
        <scheme val="minor"/>
      </rPr>
      <t>?</t>
    </r>
  </si>
  <si>
    <r>
      <t xml:space="preserve">During the </t>
    </r>
    <r>
      <rPr>
        <b/>
        <sz val="11"/>
        <color theme="1"/>
        <rFont val="Calibri"/>
        <family val="2"/>
        <scheme val="minor"/>
      </rPr>
      <t xml:space="preserve">current reporting period (between July 1, 2021 and June 30, 2022), </t>
    </r>
    <r>
      <rPr>
        <sz val="11"/>
        <color theme="1"/>
        <rFont val="Calibri"/>
        <family val="2"/>
        <scheme val="minor"/>
      </rPr>
      <t xml:space="preserve">did the LEA spend ESSER funds to provide </t>
    </r>
    <r>
      <rPr>
        <b/>
        <sz val="11"/>
        <color theme="1"/>
        <rFont val="Calibri"/>
        <family val="2"/>
        <scheme val="minor"/>
      </rPr>
      <t>students with</t>
    </r>
    <r>
      <rPr>
        <sz val="11"/>
        <color theme="1"/>
        <rFont val="Calibri"/>
        <family val="2"/>
        <scheme val="minor"/>
      </rPr>
      <t xml:space="preserve"> home internet connectivity?</t>
    </r>
  </si>
  <si>
    <t>If the answer in Step 1 is Y, then answer the additional questions with Y or N. A dropdown list is provided. The item of 'Other' is for narrative explanation, if applicable.</t>
  </si>
  <si>
    <t>Direct Outreach to families</t>
  </si>
  <si>
    <t>Engaging LEA's Homeless Liaison</t>
  </si>
  <si>
    <t>Implementing new curricular strategies to improve student engagement</t>
  </si>
  <si>
    <t>Offering home internet services and/or devices</t>
  </si>
  <si>
    <t>Partnering with community-based organizations</t>
  </si>
  <si>
    <t>Offering credit recovery and/or acceleration strategies</t>
  </si>
  <si>
    <r>
      <t xml:space="preserve">If the answer is </t>
    </r>
    <r>
      <rPr>
        <b/>
        <sz val="11"/>
        <color theme="1"/>
        <rFont val="Calibri"/>
        <family val="2"/>
        <scheme val="minor"/>
      </rPr>
      <t>'Y' in cell K6, complete the below with if the funds were spent.</t>
    </r>
  </si>
  <si>
    <r>
      <t xml:space="preserve">If the answer is </t>
    </r>
    <r>
      <rPr>
        <b/>
        <sz val="11"/>
        <color theme="1"/>
        <rFont val="Calibri"/>
        <family val="2"/>
        <scheme val="minor"/>
      </rPr>
      <t>'Y' in cell G6, complete the below with if the funds were spent.</t>
    </r>
  </si>
  <si>
    <t>Flat amount per school or per pupil</t>
  </si>
  <si>
    <t>Number or proportion of students at the school with specific curricular needs, such as students with disabilities or English language learners</t>
  </si>
  <si>
    <t>Measure(s) of lost instructional time ("learning loss")</t>
  </si>
  <si>
    <t>Stakeholder or community input</t>
  </si>
  <si>
    <t>Title I status</t>
  </si>
  <si>
    <t>Supply the total FTE employed by the LEA on September 30, 2022.</t>
  </si>
  <si>
    <t>Full-time equivalent (FTE) positions as of September 30, 2022*</t>
  </si>
  <si>
    <t>a</t>
  </si>
  <si>
    <t>Full-time equivalent (FTE) positions as of March 30, 2020</t>
  </si>
  <si>
    <t>*Provide the numbr of full-time equivalent (FTE) positions for the LEA, or non-LEA Entity as of the listed date. The number of FTE positions includes all staff, regardless of whether the position is funded by Federal, State, local or other funds - and equals the sum of the number of full-time positions plus the full-time equivalent of the number of part-time positions.</t>
  </si>
  <si>
    <t>The percentage of planned uses reflects the Remaining ESSER III Funds identified in cell B13. The total percentages cannot be
 greater than 100%. If you have remaining ESSER III funds, you must complete this table.  If you have since spent all of the ESSER III funds, then do not enter anything.</t>
  </si>
  <si>
    <t>The percentage of planned uses reflects the Remaining ESSER II Funds identified in cell B13. The total percentages cannot be greater than 100%. If you have remaining ESSER II funds, you must complete this table.  If you have since spent all of the ESSER I funds, then do not enter anything.</t>
  </si>
  <si>
    <t>Number or proportion of students at the school who are eligible for Free or Reduced-Price Lunch and/or other indicators of low-income background</t>
  </si>
  <si>
    <t>Intentionally omitted section in this reporting period.</t>
  </si>
  <si>
    <t>Other data (please specify in 1500 characters or less.)</t>
  </si>
  <si>
    <r>
      <t xml:space="preserve">Enter ESSER I expenses in Column B by activity and object codes. Please note that expenditures are subtotaled at the activity level and totaled by the ESSER generation on line 17. The total on line 17 cannot exceed the amount of funds in cell B12. Cell B12 will turn </t>
    </r>
    <r>
      <rPr>
        <sz val="11"/>
        <color rgb="FFFF0000"/>
        <rFont val="Calibri"/>
        <family val="2"/>
        <scheme val="minor"/>
      </rPr>
      <t>red</t>
    </r>
    <r>
      <rPr>
        <sz val="11"/>
        <color theme="1"/>
        <rFont val="Calibri"/>
        <family val="2"/>
        <scheme val="minor"/>
      </rPr>
      <t xml:space="preserve"> if cell B17 is greater than B12.</t>
    </r>
  </si>
  <si>
    <r>
      <t xml:space="preserve">Enter ESSER II expenses in Column C by activity and object codes. Please note that expenditures are subtotaled at the activity level and totaled by the ESSER generation on line 17. The total on line 17 cannot exceed the amount of funds in cell C12. Cell C12 will turn </t>
    </r>
    <r>
      <rPr>
        <sz val="11"/>
        <color rgb="FFFF0000"/>
        <rFont val="Calibri"/>
        <family val="2"/>
        <scheme val="minor"/>
      </rPr>
      <t>red</t>
    </r>
    <r>
      <rPr>
        <sz val="11"/>
        <color theme="1"/>
        <rFont val="Calibri"/>
        <family val="2"/>
        <scheme val="minor"/>
      </rPr>
      <t xml:space="preserve"> if cell C17 is greater than C12.</t>
    </r>
  </si>
  <si>
    <r>
      <t xml:space="preserve">Enter ESSER III expenses in Column D by activity and object codes. Please note that expenditures are subtotaled at the activity level and totaled by the ESSER generation on line 17. The total on line 17 cannot exceed the amount of funds in cell D12. Cell D12 will turn </t>
    </r>
    <r>
      <rPr>
        <sz val="11"/>
        <color rgb="FFFF0000"/>
        <rFont val="Calibri"/>
        <family val="2"/>
        <scheme val="minor"/>
      </rPr>
      <t>red</t>
    </r>
    <r>
      <rPr>
        <sz val="11"/>
        <color theme="1"/>
        <rFont val="Calibri"/>
        <family val="2"/>
        <scheme val="minor"/>
      </rPr>
      <t xml:space="preserve"> if cell D17 is greater than D12.
Please note that ESSER III expenditures must be divided between the mandatory reserve for learning loss (often referred to the 20%) and the remaining funds (often referred to as the other 80%). Expenditures must be entered only in one of the two ESSER III columns, D or E. 
The areas of Health and Physical Safety and Operational Continuity and Other Allowed Uses are closed for the learning loss column because expenditures in these areas are not part of addressing learning loss.</t>
    </r>
  </si>
  <si>
    <r>
      <t xml:space="preserve">The remaining ESSER I funds as of June 30, 2022 are shown in cell B13, based on expenditures entered in the activities listed in 3.b1. Please enter the planned use of funds, expressed as a percentage, in each activity's category. </t>
    </r>
    <r>
      <rPr>
        <b/>
        <sz val="11"/>
        <color theme="1"/>
        <rFont val="Calibri"/>
        <family val="2"/>
        <scheme val="minor"/>
      </rPr>
      <t>Planned uses are as of June 30, 2022</t>
    </r>
    <r>
      <rPr>
        <sz val="11"/>
        <color theme="1"/>
        <rFont val="Calibri"/>
        <family val="2"/>
        <scheme val="minor"/>
      </rPr>
      <t>. If no funds remain, do not enter any data.</t>
    </r>
  </si>
  <si>
    <r>
      <t xml:space="preserve">The remaining ESSER II funds as of June 30, 2022 are shown in cell B13, based on expenditures entered in the activities listed in 3.b1. Please enter the planned use of funds, expressed as a percentage, in each activity's category. </t>
    </r>
    <r>
      <rPr>
        <b/>
        <sz val="11"/>
        <color theme="1"/>
        <rFont val="Calibri"/>
        <family val="2"/>
        <scheme val="minor"/>
      </rPr>
      <t>Planned uses are as of June 30, 2022</t>
    </r>
    <r>
      <rPr>
        <sz val="11"/>
        <color theme="1"/>
        <rFont val="Calibri"/>
        <family val="2"/>
        <scheme val="minor"/>
      </rPr>
      <t>. If no funds remain, do not enter any data.</t>
    </r>
  </si>
  <si>
    <r>
      <t xml:space="preserve">The remaining ESSER III funds as of June 30, 2022 are shown in cell B13, based on expenditures entered in the activities listed in 3.b1. Please enter the planned use of funds, expressed as a percentage, in each activity's category. </t>
    </r>
    <r>
      <rPr>
        <b/>
        <sz val="11"/>
        <color theme="1"/>
        <rFont val="Calibri"/>
        <family val="2"/>
        <scheme val="minor"/>
      </rPr>
      <t>Planned uses are as of June 30, 2022</t>
    </r>
    <r>
      <rPr>
        <sz val="11"/>
        <color theme="1"/>
        <rFont val="Calibri"/>
        <family val="2"/>
        <scheme val="minor"/>
      </rPr>
      <t>. If no funds remain, do not enter any data.</t>
    </r>
  </si>
  <si>
    <t>All data are in regard to the reporting period of July 1, 2021 through June 30, 2022. Expenditures must have occurred during the period. Planned uses are remaining funds as of June 30, 2022. Enter information on each worksheet. The worksheet reference  in column A depicts the reference to each worksheet.</t>
  </si>
  <si>
    <t>Updated Allocation</t>
  </si>
  <si>
    <t>Updated Amount</t>
  </si>
  <si>
    <t>Difference</t>
  </si>
  <si>
    <t>*</t>
  </si>
  <si>
    <t>$                               -</t>
  </si>
  <si>
    <t>Revised Allocation</t>
  </si>
  <si>
    <t>Compare Expenses 2020 BL to 2021 W</t>
  </si>
  <si>
    <t>Expenses 2020 BL</t>
  </si>
  <si>
    <r>
      <rPr>
        <b/>
        <sz val="7"/>
        <rFont val="Calibri"/>
        <family val="2"/>
      </rPr>
      <t xml:space="preserve">COUNTY-
</t>
    </r>
    <r>
      <rPr>
        <b/>
        <sz val="7"/>
        <rFont val="Calibri"/>
        <family val="2"/>
      </rPr>
      <t>DISTRICT</t>
    </r>
  </si>
  <si>
    <r>
      <rPr>
        <b/>
        <sz val="7"/>
        <rFont val="Calibri"/>
        <family val="2"/>
      </rPr>
      <t>SCHOOL DISTRICT</t>
    </r>
  </si>
  <si>
    <r>
      <rPr>
        <b/>
        <sz val="7"/>
        <rFont val="Calibri"/>
        <family val="2"/>
      </rPr>
      <t xml:space="preserve">FINAL ESSER III
</t>
    </r>
    <r>
      <rPr>
        <b/>
        <sz val="7"/>
        <rFont val="Calibri"/>
        <family val="2"/>
      </rPr>
      <t>ALLOCATION</t>
    </r>
  </si>
  <si>
    <r>
      <rPr>
        <b/>
        <sz val="7"/>
        <rFont val="Calibri"/>
        <family val="2"/>
      </rPr>
      <t>DUNS NUMBER</t>
    </r>
  </si>
  <si>
    <r>
      <rPr>
        <b/>
        <sz val="7"/>
        <rFont val="Calibri"/>
        <family val="2"/>
      </rPr>
      <t>INDIRECT COST RATE</t>
    </r>
  </si>
  <si>
    <r>
      <rPr>
        <sz val="7"/>
        <rFont val="Calibri"/>
        <family val="2"/>
      </rPr>
      <t>ADAIR CO. R-I</t>
    </r>
  </si>
  <si>
    <r>
      <rPr>
        <sz val="7"/>
        <rFont val="Calibri"/>
        <family val="2"/>
      </rPr>
      <t>KIRKSVILLE R-III</t>
    </r>
  </si>
  <si>
    <r>
      <rPr>
        <sz val="7"/>
        <rFont val="Calibri"/>
        <family val="2"/>
      </rPr>
      <t>ADAIR CO. R-II</t>
    </r>
  </si>
  <si>
    <r>
      <rPr>
        <sz val="7"/>
        <rFont val="Calibri"/>
        <family val="2"/>
      </rPr>
      <t>NORTH ANDREW CO. R-VI</t>
    </r>
  </si>
  <si>
    <r>
      <rPr>
        <sz val="7"/>
        <rFont val="Calibri"/>
        <family val="2"/>
      </rPr>
      <t>AVENUE CITY R-IX</t>
    </r>
  </si>
  <si>
    <r>
      <rPr>
        <sz val="7"/>
        <rFont val="Calibri"/>
        <family val="2"/>
      </rPr>
      <t>SAVANNAH R-III</t>
    </r>
  </si>
  <si>
    <r>
      <rPr>
        <sz val="7"/>
        <rFont val="Calibri"/>
        <family val="2"/>
      </rPr>
      <t>TARKIO R-I</t>
    </r>
  </si>
  <si>
    <r>
      <rPr>
        <sz val="7"/>
        <rFont val="Calibri"/>
        <family val="2"/>
      </rPr>
      <t>ROCK PORT R-II</t>
    </r>
  </si>
  <si>
    <r>
      <rPr>
        <sz val="7"/>
        <rFont val="Calibri"/>
        <family val="2"/>
      </rPr>
      <t>FAIRFAX R-III</t>
    </r>
  </si>
  <si>
    <r>
      <rPr>
        <sz val="7"/>
        <rFont val="Calibri"/>
        <family val="2"/>
      </rPr>
      <t>COMMUNITY R-VI</t>
    </r>
  </si>
  <si>
    <r>
      <rPr>
        <sz val="7"/>
        <rFont val="Calibri"/>
        <family val="2"/>
      </rPr>
      <t>VAN-FAR R-I</t>
    </r>
  </si>
  <si>
    <r>
      <rPr>
        <sz val="7"/>
        <rFont val="Calibri"/>
        <family val="2"/>
      </rPr>
      <t>MEXICO 59</t>
    </r>
  </si>
  <si>
    <r>
      <rPr>
        <sz val="7"/>
        <rFont val="Calibri"/>
        <family val="2"/>
      </rPr>
      <t>WHEATON R-III</t>
    </r>
  </si>
  <si>
    <r>
      <rPr>
        <sz val="7"/>
        <rFont val="Calibri"/>
        <family val="2"/>
      </rPr>
      <t>SOUTHWEST R-V</t>
    </r>
  </si>
  <si>
    <r>
      <rPr>
        <sz val="7"/>
        <rFont val="Calibri"/>
        <family val="2"/>
      </rPr>
      <t>EXETER R-VI</t>
    </r>
  </si>
  <si>
    <r>
      <rPr>
        <sz val="7"/>
        <rFont val="Calibri"/>
        <family val="2"/>
      </rPr>
      <t>CASSVILLE R-IV</t>
    </r>
  </si>
  <si>
    <r>
      <rPr>
        <sz val="7"/>
        <rFont val="Calibri"/>
        <family val="2"/>
      </rPr>
      <t>PURDY R-II</t>
    </r>
  </si>
  <si>
    <r>
      <rPr>
        <sz val="7"/>
        <rFont val="Calibri"/>
        <family val="2"/>
      </rPr>
      <t>SHELL KNOB 78</t>
    </r>
  </si>
  <si>
    <r>
      <rPr>
        <sz val="7"/>
        <rFont val="Calibri"/>
        <family val="2"/>
      </rPr>
      <t>MONETT R-I</t>
    </r>
  </si>
  <si>
    <r>
      <rPr>
        <sz val="7"/>
        <rFont val="Calibri"/>
        <family val="2"/>
      </rPr>
      <t>LIBERAL R-II</t>
    </r>
  </si>
  <si>
    <r>
      <rPr>
        <sz val="7"/>
        <rFont val="Calibri"/>
        <family val="2"/>
      </rPr>
      <t>GOLDEN CITY R-III</t>
    </r>
  </si>
  <si>
    <r>
      <rPr>
        <sz val="7"/>
        <rFont val="Calibri"/>
        <family val="2"/>
      </rPr>
      <t>LAMAR R-I</t>
    </r>
  </si>
  <si>
    <r>
      <rPr>
        <sz val="7"/>
        <rFont val="Calibri"/>
        <family val="2"/>
      </rPr>
      <t>MIAMI R-I</t>
    </r>
  </si>
  <si>
    <r>
      <rPr>
        <sz val="7"/>
        <rFont val="Calibri"/>
        <family val="2"/>
      </rPr>
      <t>BALLARD R-II</t>
    </r>
  </si>
  <si>
    <r>
      <rPr>
        <sz val="7"/>
        <rFont val="Calibri"/>
        <family val="2"/>
      </rPr>
      <t>ADRIAN R-III</t>
    </r>
  </si>
  <si>
    <r>
      <rPr>
        <sz val="7"/>
        <rFont val="Calibri"/>
        <family val="2"/>
      </rPr>
      <t>RICH HILL R-IV</t>
    </r>
  </si>
  <si>
    <r>
      <rPr>
        <sz val="7"/>
        <rFont val="Calibri"/>
        <family val="2"/>
      </rPr>
      <t>HUME R-VIII</t>
    </r>
  </si>
  <si>
    <r>
      <rPr>
        <sz val="7"/>
        <rFont val="Calibri"/>
        <family val="2"/>
      </rPr>
      <t>HUDSON R-IX</t>
    </r>
  </si>
  <si>
    <r>
      <rPr>
        <sz val="7"/>
        <rFont val="Calibri"/>
        <family val="2"/>
      </rPr>
      <t>BUTLER R-V</t>
    </r>
  </si>
  <si>
    <r>
      <rPr>
        <sz val="7"/>
        <rFont val="Calibri"/>
        <family val="2"/>
      </rPr>
      <t>LINCOLN R-II</t>
    </r>
  </si>
  <si>
    <r>
      <rPr>
        <sz val="7"/>
        <rFont val="Calibri"/>
        <family val="2"/>
      </rPr>
      <t>WARSAW R-IX</t>
    </r>
  </si>
  <si>
    <r>
      <rPr>
        <sz val="7"/>
        <rFont val="Calibri"/>
        <family val="2"/>
      </rPr>
      <t>COLE CAMP R-I</t>
    </r>
  </si>
  <si>
    <r>
      <rPr>
        <sz val="7"/>
        <rFont val="Calibri"/>
        <family val="2"/>
      </rPr>
      <t>MEADOW HEIGHTS R-II</t>
    </r>
  </si>
  <si>
    <r>
      <rPr>
        <sz val="7"/>
        <rFont val="Calibri"/>
        <family val="2"/>
      </rPr>
      <t>LEOPOLD R-III</t>
    </r>
  </si>
  <si>
    <r>
      <rPr>
        <sz val="7"/>
        <rFont val="Calibri"/>
        <family val="2"/>
      </rPr>
      <t>ZALMA R-V</t>
    </r>
  </si>
  <si>
    <r>
      <rPr>
        <sz val="7"/>
        <rFont val="Calibri"/>
        <family val="2"/>
      </rPr>
      <t>WOODLAND R-IV</t>
    </r>
  </si>
  <si>
    <r>
      <rPr>
        <sz val="7"/>
        <rFont val="Calibri"/>
        <family val="2"/>
      </rPr>
      <t>SOUTHERN BOONE CO. R-I</t>
    </r>
  </si>
  <si>
    <r>
      <rPr>
        <sz val="7"/>
        <rFont val="Calibri"/>
        <family val="2"/>
      </rPr>
      <t>HALLSVILLE R-IV</t>
    </r>
  </si>
  <si>
    <r>
      <rPr>
        <sz val="7"/>
        <rFont val="Calibri"/>
        <family val="2"/>
      </rPr>
      <t>STURGEON R-V</t>
    </r>
  </si>
  <si>
    <r>
      <rPr>
        <sz val="7"/>
        <rFont val="Calibri"/>
        <family val="2"/>
      </rPr>
      <t>CENTRALIA R-VI</t>
    </r>
  </si>
  <si>
    <r>
      <rPr>
        <sz val="7"/>
        <rFont val="Calibri"/>
        <family val="2"/>
      </rPr>
      <t>HARRISBURG R-VIII</t>
    </r>
  </si>
  <si>
    <r>
      <rPr>
        <sz val="7"/>
        <rFont val="Calibri"/>
        <family val="2"/>
      </rPr>
      <t>COLUMBIA 93</t>
    </r>
  </si>
  <si>
    <r>
      <rPr>
        <sz val="7"/>
        <rFont val="Calibri"/>
        <family val="2"/>
      </rPr>
      <t>EAST BUCHANAN CO. C-1</t>
    </r>
  </si>
  <si>
    <r>
      <rPr>
        <sz val="7"/>
        <rFont val="Calibri"/>
        <family val="2"/>
      </rPr>
      <t>MID-BUCHANAN CO. R-V</t>
    </r>
  </si>
  <si>
    <r>
      <rPr>
        <sz val="7"/>
        <rFont val="Calibri"/>
        <family val="2"/>
      </rPr>
      <t>BUCHANAN CO. R-IV</t>
    </r>
  </si>
  <si>
    <r>
      <rPr>
        <sz val="7"/>
        <rFont val="Calibri"/>
        <family val="2"/>
      </rPr>
      <t>ST. JOSEPH</t>
    </r>
  </si>
  <si>
    <r>
      <rPr>
        <sz val="7"/>
        <rFont val="Calibri"/>
        <family val="2"/>
      </rPr>
      <t>NEELYVILLE R-IV</t>
    </r>
  </si>
  <si>
    <r>
      <rPr>
        <sz val="7"/>
        <rFont val="Calibri"/>
        <family val="2"/>
      </rPr>
      <t>POPLAR BLUFF R-I</t>
    </r>
  </si>
  <si>
    <r>
      <rPr>
        <sz val="7"/>
        <rFont val="Calibri"/>
        <family val="2"/>
      </rPr>
      <t>TWIN RIVERS R-X</t>
    </r>
  </si>
  <si>
    <r>
      <rPr>
        <sz val="7"/>
        <rFont val="Calibri"/>
        <family val="2"/>
      </rPr>
      <t>BRECKENRIDGE R-I</t>
    </r>
  </si>
  <si>
    <r>
      <rPr>
        <sz val="7"/>
        <rFont val="Calibri"/>
        <family val="2"/>
      </rPr>
      <t>HAMILTON R-II</t>
    </r>
  </si>
  <si>
    <r>
      <rPr>
        <sz val="7"/>
        <rFont val="Calibri"/>
        <family val="2"/>
      </rPr>
      <t>NEW YORK R-IV</t>
    </r>
  </si>
  <si>
    <r>
      <rPr>
        <sz val="7"/>
        <rFont val="Calibri"/>
        <family val="2"/>
      </rPr>
      <t>COWGILL R-VI</t>
    </r>
  </si>
  <si>
    <r>
      <rPr>
        <sz val="7"/>
        <rFont val="Calibri"/>
        <family val="2"/>
      </rPr>
      <t>POLO R-VII</t>
    </r>
  </si>
  <si>
    <r>
      <rPr>
        <sz val="7"/>
        <rFont val="Calibri"/>
        <family val="2"/>
      </rPr>
      <t>MIRABILE C-1</t>
    </r>
  </si>
  <si>
    <r>
      <rPr>
        <sz val="7"/>
        <rFont val="Calibri"/>
        <family val="2"/>
      </rPr>
      <t>BRAYMER C-4</t>
    </r>
  </si>
  <si>
    <r>
      <rPr>
        <sz val="7"/>
        <rFont val="Calibri"/>
        <family val="2"/>
      </rPr>
      <t>KINGSTON 42</t>
    </r>
  </si>
  <si>
    <r>
      <rPr>
        <sz val="7"/>
        <rFont val="Calibri"/>
        <family val="2"/>
      </rPr>
      <t>NORTH CALLAWAY CO. R-I</t>
    </r>
  </si>
  <si>
    <r>
      <rPr>
        <sz val="7"/>
        <rFont val="Calibri"/>
        <family val="2"/>
      </rPr>
      <t>NEW BLOOMFIELD R-III</t>
    </r>
  </si>
  <si>
    <r>
      <rPr>
        <sz val="7"/>
        <rFont val="Calibri"/>
        <family val="2"/>
      </rPr>
      <t>FULTON 58</t>
    </r>
  </si>
  <si>
    <r>
      <rPr>
        <sz val="7"/>
        <rFont val="Calibri"/>
        <family val="2"/>
      </rPr>
      <t>SOUTH CALLAWAY CO. R-II</t>
    </r>
  </si>
  <si>
    <r>
      <rPr>
        <sz val="7"/>
        <rFont val="Calibri"/>
        <family val="2"/>
      </rPr>
      <t>STOUTLAND R-II</t>
    </r>
  </si>
  <si>
    <r>
      <rPr>
        <sz val="7"/>
        <rFont val="Calibri"/>
        <family val="2"/>
      </rPr>
      <t>CAMDENTON R-III</t>
    </r>
  </si>
  <si>
    <r>
      <rPr>
        <sz val="7"/>
        <rFont val="Calibri"/>
        <family val="2"/>
      </rPr>
      <t>*</t>
    </r>
  </si>
  <si>
    <r>
      <rPr>
        <sz val="7"/>
        <rFont val="Calibri"/>
        <family val="2"/>
      </rPr>
      <t>CLIMAX SPRINGS R-IV</t>
    </r>
  </si>
  <si>
    <r>
      <rPr>
        <sz val="7"/>
        <rFont val="Calibri"/>
        <family val="2"/>
      </rPr>
      <t>MACKS CREEK R-V</t>
    </r>
  </si>
  <si>
    <r>
      <rPr>
        <sz val="7"/>
        <rFont val="Calibri"/>
        <family val="2"/>
      </rPr>
      <t>JACKSON R-II</t>
    </r>
  </si>
  <si>
    <r>
      <rPr>
        <sz val="7"/>
        <rFont val="Calibri"/>
        <family val="2"/>
      </rPr>
      <t>DELTA R-V</t>
    </r>
  </si>
  <si>
    <r>
      <rPr>
        <sz val="7"/>
        <rFont val="Calibri"/>
        <family val="2"/>
      </rPr>
      <t>OAK RIDGE R-VI</t>
    </r>
  </si>
  <si>
    <r>
      <rPr>
        <sz val="7"/>
        <rFont val="Calibri"/>
        <family val="2"/>
      </rPr>
      <t>CAPE GIRARDEAU 63</t>
    </r>
  </si>
  <si>
    <r>
      <rPr>
        <sz val="7"/>
        <rFont val="Calibri"/>
        <family val="2"/>
      </rPr>
      <t>NELL HOLCOMB R-IV</t>
    </r>
  </si>
  <si>
    <r>
      <rPr>
        <sz val="7"/>
        <rFont val="Calibri"/>
        <family val="2"/>
      </rPr>
      <t>HALE R-I</t>
    </r>
  </si>
  <si>
    <r>
      <rPr>
        <sz val="7"/>
        <rFont val="Calibri"/>
        <family val="2"/>
      </rPr>
      <t>TINA-AVALON R-II</t>
    </r>
  </si>
  <si>
    <r>
      <rPr>
        <sz val="7"/>
        <rFont val="Calibri"/>
        <family val="2"/>
      </rPr>
      <t>BOSWORTH R-V</t>
    </r>
  </si>
  <si>
    <r>
      <rPr>
        <sz val="7"/>
        <rFont val="Calibri"/>
        <family val="2"/>
      </rPr>
      <t>CARROLLTON R-VII</t>
    </r>
  </si>
  <si>
    <r>
      <rPr>
        <sz val="7"/>
        <rFont val="Calibri"/>
        <family val="2"/>
      </rPr>
      <t>NORBORNE R-VIII</t>
    </r>
  </si>
  <si>
    <r>
      <rPr>
        <sz val="7"/>
        <rFont val="Calibri"/>
        <family val="2"/>
      </rPr>
      <t>EAST CARTER CO. R-II</t>
    </r>
  </si>
  <si>
    <r>
      <rPr>
        <sz val="7"/>
        <rFont val="Calibri"/>
        <family val="2"/>
      </rPr>
      <t>VAN BUREN R-I</t>
    </r>
  </si>
  <si>
    <r>
      <rPr>
        <sz val="7"/>
        <rFont val="Calibri"/>
        <family val="2"/>
      </rPr>
      <t>ARCHIE R-V</t>
    </r>
  </si>
  <si>
    <r>
      <rPr>
        <sz val="7"/>
        <rFont val="Calibri"/>
        <family val="2"/>
      </rPr>
      <t>STRASBURG C-3</t>
    </r>
  </si>
  <si>
    <r>
      <rPr>
        <sz val="7"/>
        <rFont val="Calibri"/>
        <family val="2"/>
      </rPr>
      <t>RAYMORE-PECULIAR R-II</t>
    </r>
  </si>
  <si>
    <r>
      <rPr>
        <sz val="7"/>
        <rFont val="Calibri"/>
        <family val="2"/>
      </rPr>
      <t>SHERWOOD CASS R-VIII</t>
    </r>
  </si>
  <si>
    <r>
      <rPr>
        <sz val="7"/>
        <rFont val="Calibri"/>
        <family val="2"/>
      </rPr>
      <t>EAST LYNNE 40</t>
    </r>
  </si>
  <si>
    <r>
      <rPr>
        <sz val="7"/>
        <rFont val="Calibri"/>
        <family val="2"/>
      </rPr>
      <t>PLEASANT HILL R-III</t>
    </r>
  </si>
  <si>
    <r>
      <rPr>
        <sz val="7"/>
        <rFont val="Calibri"/>
        <family val="2"/>
      </rPr>
      <t>HARRISONVILLE R-IX</t>
    </r>
  </si>
  <si>
    <r>
      <rPr>
        <sz val="7"/>
        <rFont val="Calibri"/>
        <family val="2"/>
      </rPr>
      <t>DREXEL R-IV</t>
    </r>
  </si>
  <si>
    <r>
      <rPr>
        <sz val="7"/>
        <rFont val="Calibri"/>
        <family val="2"/>
      </rPr>
      <t>MIDWAY R-I</t>
    </r>
  </si>
  <si>
    <r>
      <rPr>
        <sz val="7"/>
        <rFont val="Calibri"/>
        <family val="2"/>
      </rPr>
      <t>BELTON 124</t>
    </r>
  </si>
  <si>
    <r>
      <rPr>
        <sz val="7"/>
        <rFont val="Calibri"/>
        <family val="2"/>
      </rPr>
      <t>STOCKTON R-I</t>
    </r>
  </si>
  <si>
    <r>
      <rPr>
        <sz val="7"/>
        <rFont val="Calibri"/>
        <family val="2"/>
      </rPr>
      <t>EL DORADO SPRINGS R-II</t>
    </r>
  </si>
  <si>
    <r>
      <rPr>
        <sz val="7"/>
        <rFont val="Calibri"/>
        <family val="2"/>
      </rPr>
      <t>NORTHWESTERN R-I</t>
    </r>
  </si>
  <si>
    <r>
      <rPr>
        <sz val="7"/>
        <rFont val="Calibri"/>
        <family val="2"/>
      </rPr>
      <t>BRUNSWICK R-II</t>
    </r>
  </si>
  <si>
    <r>
      <rPr>
        <sz val="7"/>
        <rFont val="Calibri"/>
        <family val="2"/>
      </rPr>
      <t>KEYTESVILLE R-III</t>
    </r>
  </si>
  <si>
    <r>
      <rPr>
        <sz val="7"/>
        <rFont val="Calibri"/>
        <family val="2"/>
      </rPr>
      <t>SALISBURY R-IV</t>
    </r>
  </si>
  <si>
    <r>
      <rPr>
        <sz val="7"/>
        <rFont val="Calibri"/>
        <family val="2"/>
      </rPr>
      <t>CHADWICK R-I</t>
    </r>
  </si>
  <si>
    <r>
      <rPr>
        <sz val="7"/>
        <rFont val="Calibri"/>
        <family val="2"/>
      </rPr>
      <t>NIXA PUBLIC SCHOOLS</t>
    </r>
  </si>
  <si>
    <r>
      <rPr>
        <sz val="7"/>
        <rFont val="Calibri"/>
        <family val="2"/>
      </rPr>
      <t>SPARTA R-III</t>
    </r>
  </si>
  <si>
    <r>
      <rPr>
        <sz val="7"/>
        <rFont val="Calibri"/>
        <family val="2"/>
      </rPr>
      <t>BILLINGS R-IV</t>
    </r>
  </si>
  <si>
    <r>
      <rPr>
        <sz val="7"/>
        <rFont val="Calibri"/>
        <family val="2"/>
      </rPr>
      <t>CLEVER R-V</t>
    </r>
  </si>
  <si>
    <r>
      <rPr>
        <sz val="7"/>
        <rFont val="Calibri"/>
        <family val="2"/>
      </rPr>
      <t>OZARK R-VI</t>
    </r>
  </si>
  <si>
    <r>
      <rPr>
        <sz val="7"/>
        <rFont val="Calibri"/>
        <family val="2"/>
      </rPr>
      <t>SPOKANE R-VII</t>
    </r>
  </si>
  <si>
    <r>
      <rPr>
        <sz val="7"/>
        <rFont val="Calibri"/>
        <family val="2"/>
      </rPr>
      <t>CLARK CO. R-I</t>
    </r>
  </si>
  <si>
    <r>
      <rPr>
        <sz val="7"/>
        <rFont val="Calibri"/>
        <family val="2"/>
      </rPr>
      <t>KEARNEY R-I</t>
    </r>
  </si>
  <si>
    <r>
      <rPr>
        <sz val="7"/>
        <rFont val="Calibri"/>
        <family val="2"/>
      </rPr>
      <t>SMITHVILLE R-II</t>
    </r>
  </si>
  <si>
    <r>
      <rPr>
        <sz val="7"/>
        <rFont val="Calibri"/>
        <family val="2"/>
      </rPr>
      <t>EXCELSIOR SPRINGS 40</t>
    </r>
  </si>
  <si>
    <r>
      <rPr>
        <sz val="7"/>
        <rFont val="Calibri"/>
        <family val="2"/>
      </rPr>
      <t>LIBERTY 53</t>
    </r>
  </si>
  <si>
    <r>
      <rPr>
        <sz val="7"/>
        <rFont val="Calibri"/>
        <family val="2"/>
      </rPr>
      <t>MISSOURI CITY 56</t>
    </r>
  </si>
  <si>
    <r>
      <rPr>
        <sz val="7"/>
        <rFont val="Calibri"/>
        <family val="2"/>
      </rPr>
      <t>$                                      -</t>
    </r>
  </si>
  <si>
    <r>
      <rPr>
        <sz val="7"/>
        <rFont val="Calibri"/>
        <family val="2"/>
      </rPr>
      <t>NORTH KANSAS CITY 74</t>
    </r>
  </si>
  <si>
    <r>
      <rPr>
        <sz val="7"/>
        <rFont val="Calibri"/>
        <family val="2"/>
      </rPr>
      <t>CAMERON R-I</t>
    </r>
  </si>
  <si>
    <r>
      <rPr>
        <sz val="7"/>
        <rFont val="Calibri"/>
        <family val="2"/>
      </rPr>
      <t>LATHROP R-II</t>
    </r>
  </si>
  <si>
    <r>
      <rPr>
        <sz val="7"/>
        <rFont val="Calibri"/>
        <family val="2"/>
      </rPr>
      <t>CLINTON CO. R-III</t>
    </r>
  </si>
  <si>
    <r>
      <rPr>
        <sz val="7"/>
        <rFont val="Calibri"/>
        <family val="2"/>
      </rPr>
      <t>COLE CO. R-I</t>
    </r>
  </si>
  <si>
    <r>
      <rPr>
        <sz val="7"/>
        <rFont val="Calibri"/>
        <family val="2"/>
      </rPr>
      <t>BLAIR OAKS R-II</t>
    </r>
  </si>
  <si>
    <r>
      <rPr>
        <sz val="7"/>
        <rFont val="Calibri"/>
        <family val="2"/>
      </rPr>
      <t>COLE CO. R-V</t>
    </r>
  </si>
  <si>
    <r>
      <rPr>
        <sz val="7"/>
        <rFont val="Calibri"/>
        <family val="2"/>
      </rPr>
      <t>JEFFERSON CITY</t>
    </r>
  </si>
  <si>
    <r>
      <rPr>
        <sz val="7"/>
        <rFont val="Calibri"/>
        <family val="2"/>
      </rPr>
      <t>BLACKWATER R-II</t>
    </r>
  </si>
  <si>
    <r>
      <rPr>
        <sz val="7"/>
        <rFont val="Calibri"/>
        <family val="2"/>
      </rPr>
      <t>COOPER CO. R-IV</t>
    </r>
  </si>
  <si>
    <r>
      <rPr>
        <sz val="7"/>
        <rFont val="Calibri"/>
        <family val="2"/>
      </rPr>
      <t>PRAIRIE HOME R-V</t>
    </r>
  </si>
  <si>
    <r>
      <rPr>
        <sz val="7"/>
        <rFont val="Calibri"/>
        <family val="2"/>
      </rPr>
      <t>OTTERVILLE R-VI</t>
    </r>
  </si>
  <si>
    <r>
      <rPr>
        <sz val="7"/>
        <rFont val="Calibri"/>
        <family val="2"/>
      </rPr>
      <t>PILOT GROVE C-4</t>
    </r>
  </si>
  <si>
    <r>
      <rPr>
        <sz val="7"/>
        <rFont val="Calibri"/>
        <family val="2"/>
      </rPr>
      <t>BOONVILLE R-I</t>
    </r>
  </si>
  <si>
    <r>
      <rPr>
        <sz val="7"/>
        <rFont val="Calibri"/>
        <family val="2"/>
      </rPr>
      <t>CRAWFORD CO. R-I</t>
    </r>
  </si>
  <si>
    <r>
      <rPr>
        <sz val="7"/>
        <rFont val="Calibri"/>
        <family val="2"/>
      </rPr>
      <t>CRAWFORD CO. R-II</t>
    </r>
  </si>
  <si>
    <r>
      <rPr>
        <sz val="7"/>
        <rFont val="Calibri"/>
        <family val="2"/>
      </rPr>
      <t>STEELVILLE R-III</t>
    </r>
  </si>
  <si>
    <r>
      <rPr>
        <sz val="7"/>
        <rFont val="Calibri"/>
        <family val="2"/>
      </rPr>
      <t>LOCKWOOD R-I</t>
    </r>
  </si>
  <si>
    <r>
      <rPr>
        <sz val="7"/>
        <rFont val="Calibri"/>
        <family val="2"/>
      </rPr>
      <t>DADEVILLE R-II</t>
    </r>
  </si>
  <si>
    <r>
      <rPr>
        <sz val="7"/>
        <rFont val="Calibri"/>
        <family val="2"/>
      </rPr>
      <t>EVERTON R-III</t>
    </r>
  </si>
  <si>
    <r>
      <rPr>
        <sz val="7"/>
        <rFont val="Calibri"/>
        <family val="2"/>
      </rPr>
      <t>GREENFIELD R-IV</t>
    </r>
  </si>
  <si>
    <r>
      <rPr>
        <sz val="7"/>
        <rFont val="Calibri"/>
        <family val="2"/>
      </rPr>
      <t>DALLAS CO. R-I</t>
    </r>
  </si>
  <si>
    <r>
      <rPr>
        <sz val="7"/>
        <rFont val="Calibri"/>
        <family val="2"/>
      </rPr>
      <t>PATTONSBURG R-II</t>
    </r>
  </si>
  <si>
    <r>
      <rPr>
        <sz val="7"/>
        <rFont val="Calibri"/>
        <family val="2"/>
      </rPr>
      <t>WINSTON R-VI</t>
    </r>
  </si>
  <si>
    <r>
      <rPr>
        <sz val="7"/>
        <rFont val="Calibri"/>
        <family val="2"/>
      </rPr>
      <t>NORTH DAVIESS R-III</t>
    </r>
  </si>
  <si>
    <r>
      <rPr>
        <sz val="7"/>
        <rFont val="Calibri"/>
        <family val="2"/>
      </rPr>
      <t>GALLATIN R-V</t>
    </r>
  </si>
  <si>
    <r>
      <rPr>
        <sz val="7"/>
        <rFont val="Calibri"/>
        <family val="2"/>
      </rPr>
      <t>TRI-COUNTY R-VII</t>
    </r>
  </si>
  <si>
    <r>
      <rPr>
        <sz val="7"/>
        <rFont val="Calibri"/>
        <family val="2"/>
      </rPr>
      <t>OSBORN R-O</t>
    </r>
  </si>
  <si>
    <r>
      <rPr>
        <sz val="7"/>
        <rFont val="Calibri"/>
        <family val="2"/>
      </rPr>
      <t>MAYSVILLE R-I</t>
    </r>
  </si>
  <si>
    <r>
      <rPr>
        <sz val="7"/>
        <rFont val="Calibri"/>
        <family val="2"/>
      </rPr>
      <t>UNION STAR R-II</t>
    </r>
  </si>
  <si>
    <r>
      <rPr>
        <sz val="7"/>
        <rFont val="Calibri"/>
        <family val="2"/>
      </rPr>
      <t>STEWARTSVILLE C-2</t>
    </r>
  </si>
  <si>
    <r>
      <rPr>
        <sz val="7"/>
        <rFont val="Calibri"/>
        <family val="2"/>
      </rPr>
      <t>SALEM R-80</t>
    </r>
  </si>
  <si>
    <r>
      <rPr>
        <sz val="7"/>
        <rFont val="Calibri"/>
        <family val="2"/>
      </rPr>
      <t>OAK HILL R-I</t>
    </r>
  </si>
  <si>
    <r>
      <rPr>
        <sz val="7"/>
        <rFont val="Calibri"/>
        <family val="2"/>
      </rPr>
      <t>GREEN FOREST R-II</t>
    </r>
  </si>
  <si>
    <r>
      <rPr>
        <sz val="7"/>
        <rFont val="Calibri"/>
        <family val="2"/>
      </rPr>
      <t>DENT-PHELPS R-III</t>
    </r>
  </si>
  <si>
    <r>
      <rPr>
        <sz val="7"/>
        <rFont val="Calibri"/>
        <family val="2"/>
      </rPr>
      <t>NORTH WOOD R-IV</t>
    </r>
  </si>
  <si>
    <r>
      <rPr>
        <sz val="7"/>
        <rFont val="Calibri"/>
        <family val="2"/>
      </rPr>
      <t>SKYLINE R-II</t>
    </r>
  </si>
  <si>
    <r>
      <rPr>
        <sz val="7"/>
        <rFont val="Calibri"/>
        <family val="2"/>
      </rPr>
      <t>PLAINVIEW R-VIII</t>
    </r>
  </si>
  <si>
    <r>
      <rPr>
        <sz val="7"/>
        <rFont val="Calibri"/>
        <family val="2"/>
      </rPr>
      <t>AVA R-I</t>
    </r>
  </si>
  <si>
    <r>
      <rPr>
        <sz val="7"/>
        <rFont val="Calibri"/>
        <family val="2"/>
      </rPr>
      <t>MALDEN R-I</t>
    </r>
  </si>
  <si>
    <r>
      <rPr>
        <sz val="7"/>
        <rFont val="Calibri"/>
        <family val="2"/>
      </rPr>
      <t>CAMPBELL R-II</t>
    </r>
  </si>
  <si>
    <r>
      <rPr>
        <sz val="7"/>
        <rFont val="Calibri"/>
        <family val="2"/>
      </rPr>
      <t>HOLCOMB R-III</t>
    </r>
  </si>
  <si>
    <r>
      <rPr>
        <sz val="7"/>
        <rFont val="Calibri"/>
        <family val="2"/>
      </rPr>
      <t>CLARKTON C-4</t>
    </r>
  </si>
  <si>
    <r>
      <rPr>
        <sz val="7"/>
        <rFont val="Calibri"/>
        <family val="2"/>
      </rPr>
      <t>SENATH-HORNERSVILLE C-8</t>
    </r>
  </si>
  <si>
    <r>
      <rPr>
        <sz val="7"/>
        <rFont val="Calibri"/>
        <family val="2"/>
      </rPr>
      <t>SOUTHLAND C-9</t>
    </r>
  </si>
  <si>
    <r>
      <rPr>
        <sz val="7"/>
        <rFont val="Calibri"/>
        <family val="2"/>
      </rPr>
      <t>KENNETT 39</t>
    </r>
  </si>
  <si>
    <r>
      <rPr>
        <sz val="7"/>
        <rFont val="Calibri"/>
        <family val="2"/>
      </rPr>
      <t>FRANKLIN CO. R-II</t>
    </r>
  </si>
  <si>
    <r>
      <rPr>
        <sz val="7"/>
        <rFont val="Calibri"/>
        <family val="2"/>
      </rPr>
      <t>MERAMEC VALLEY R-III</t>
    </r>
  </si>
  <si>
    <r>
      <rPr>
        <sz val="7"/>
        <rFont val="Calibri"/>
        <family val="2"/>
      </rPr>
      <t>UNION R-XI</t>
    </r>
  </si>
  <si>
    <r>
      <rPr>
        <sz val="7"/>
        <rFont val="Calibri"/>
        <family val="2"/>
      </rPr>
      <t>LONEDELL R-14</t>
    </r>
  </si>
  <si>
    <r>
      <rPr>
        <sz val="7"/>
        <rFont val="Calibri"/>
        <family val="2"/>
      </rPr>
      <t>SPRING BLUFF R-XV</t>
    </r>
  </si>
  <si>
    <r>
      <rPr>
        <sz val="7"/>
        <rFont val="Calibri"/>
        <family val="2"/>
      </rPr>
      <t>STRAIN-JAPAN R-XVI</t>
    </r>
  </si>
  <si>
    <r>
      <rPr>
        <sz val="7"/>
        <rFont val="Calibri"/>
        <family val="2"/>
      </rPr>
      <t>ST. CLAIR R-XIII</t>
    </r>
  </si>
  <si>
    <r>
      <rPr>
        <sz val="7"/>
        <rFont val="Calibri"/>
        <family val="2"/>
      </rPr>
      <t>SULLIVAN</t>
    </r>
  </si>
  <si>
    <r>
      <rPr>
        <sz val="7"/>
        <rFont val="Calibri"/>
        <family val="2"/>
      </rPr>
      <t>NEW HAVEN</t>
    </r>
  </si>
  <si>
    <r>
      <rPr>
        <sz val="7"/>
        <rFont val="Calibri"/>
        <family val="2"/>
      </rPr>
      <t>WASHINGTON</t>
    </r>
  </si>
  <si>
    <r>
      <rPr>
        <sz val="7"/>
        <rFont val="Calibri"/>
        <family val="2"/>
      </rPr>
      <t>GASCONADE CO. R-II</t>
    </r>
  </si>
  <si>
    <r>
      <rPr>
        <sz val="7"/>
        <rFont val="Calibri"/>
        <family val="2"/>
      </rPr>
      <t>GASCONADE CO. R-I</t>
    </r>
  </si>
  <si>
    <r>
      <rPr>
        <sz val="7"/>
        <rFont val="Calibri"/>
        <family val="2"/>
      </rPr>
      <t>KING CITY R-I</t>
    </r>
  </si>
  <si>
    <r>
      <rPr>
        <sz val="7"/>
        <rFont val="Calibri"/>
        <family val="2"/>
      </rPr>
      <t>STANBERRY R-II</t>
    </r>
  </si>
  <si>
    <r>
      <rPr>
        <sz val="7"/>
        <rFont val="Calibri"/>
        <family val="2"/>
      </rPr>
      <t>ALBANY R-III</t>
    </r>
  </si>
  <si>
    <r>
      <rPr>
        <sz val="7"/>
        <rFont val="Calibri"/>
        <family val="2"/>
      </rPr>
      <t>WILLARD R-II</t>
    </r>
  </si>
  <si>
    <r>
      <rPr>
        <sz val="7"/>
        <rFont val="Calibri"/>
        <family val="2"/>
      </rPr>
      <t>REPUBLIC R-III</t>
    </r>
  </si>
  <si>
    <r>
      <rPr>
        <sz val="7"/>
        <rFont val="Calibri"/>
        <family val="2"/>
      </rPr>
      <t>ASH GROVE R-IV</t>
    </r>
  </si>
  <si>
    <r>
      <rPr>
        <sz val="7"/>
        <rFont val="Calibri"/>
        <family val="2"/>
      </rPr>
      <t>WALNUT GROVE R-V</t>
    </r>
  </si>
  <si>
    <r>
      <rPr>
        <sz val="7"/>
        <rFont val="Calibri"/>
        <family val="2"/>
      </rPr>
      <t>STRAFFORD R-VI</t>
    </r>
  </si>
  <si>
    <r>
      <rPr>
        <sz val="7"/>
        <rFont val="Calibri"/>
        <family val="2"/>
      </rPr>
      <t>LOGAN-ROGERSVILLE R-VIII</t>
    </r>
  </si>
  <si>
    <r>
      <rPr>
        <sz val="7"/>
        <rFont val="Calibri"/>
        <family val="2"/>
      </rPr>
      <t>SPRINGFIELD R-XII</t>
    </r>
  </si>
  <si>
    <r>
      <rPr>
        <sz val="7"/>
        <rFont val="Calibri"/>
        <family val="2"/>
      </rPr>
      <t>FAIR GROVE R-X</t>
    </r>
  </si>
  <si>
    <r>
      <rPr>
        <sz val="7"/>
        <rFont val="Calibri"/>
        <family val="2"/>
      </rPr>
      <t>GRUNDY CO. R-V</t>
    </r>
  </si>
  <si>
    <r>
      <rPr>
        <sz val="7"/>
        <rFont val="Calibri"/>
        <family val="2"/>
      </rPr>
      <t>SPICKARD R-II</t>
    </r>
  </si>
  <si>
    <r>
      <rPr>
        <sz val="7"/>
        <rFont val="Calibri"/>
        <family val="2"/>
      </rPr>
      <t>PLEASANT VIEW R-VI</t>
    </r>
  </si>
  <si>
    <r>
      <rPr>
        <sz val="7"/>
        <rFont val="Calibri"/>
        <family val="2"/>
      </rPr>
      <t>LAREDO R-VII</t>
    </r>
  </si>
  <si>
    <r>
      <rPr>
        <sz val="7"/>
        <rFont val="Calibri"/>
        <family val="2"/>
      </rPr>
      <t>TRENTON R-IX</t>
    </r>
  </si>
  <si>
    <r>
      <rPr>
        <sz val="7"/>
        <rFont val="Calibri"/>
        <family val="2"/>
      </rPr>
      <t>CAINSVILLE R-I</t>
    </r>
  </si>
  <si>
    <r>
      <rPr>
        <sz val="7"/>
        <rFont val="Calibri"/>
        <family val="2"/>
      </rPr>
      <t>SOUTH HARRISON CO. R-II</t>
    </r>
  </si>
  <si>
    <r>
      <rPr>
        <sz val="7"/>
        <rFont val="Calibri"/>
        <family val="2"/>
      </rPr>
      <t>NORTH HARRISON R-III</t>
    </r>
  </si>
  <si>
    <r>
      <rPr>
        <sz val="7"/>
        <rFont val="Calibri"/>
        <family val="2"/>
      </rPr>
      <t>GILMAN CITY R-IV</t>
    </r>
  </si>
  <si>
    <r>
      <rPr>
        <sz val="7"/>
        <rFont val="Calibri"/>
        <family val="2"/>
      </rPr>
      <t>RIDGEWAY R-V</t>
    </r>
  </si>
  <si>
    <r>
      <rPr>
        <sz val="7"/>
        <rFont val="Calibri"/>
        <family val="2"/>
      </rPr>
      <t>HENRY CO. R-I</t>
    </r>
  </si>
  <si>
    <r>
      <rPr>
        <sz val="7"/>
        <rFont val="Calibri"/>
        <family val="2"/>
      </rPr>
      <t>SHAWNEE R-III</t>
    </r>
  </si>
  <si>
    <r>
      <rPr>
        <sz val="7"/>
        <rFont val="Calibri"/>
        <family val="2"/>
      </rPr>
      <t>CALHOUN R-VIII</t>
    </r>
  </si>
  <si>
    <r>
      <rPr>
        <sz val="7"/>
        <rFont val="Calibri"/>
        <family val="2"/>
      </rPr>
      <t>LEESVILLE R-IX</t>
    </r>
  </si>
  <si>
    <r>
      <rPr>
        <sz val="7"/>
        <rFont val="Calibri"/>
        <family val="2"/>
      </rPr>
      <t>DAVIS R-XII</t>
    </r>
  </si>
  <si>
    <r>
      <rPr>
        <sz val="7"/>
        <rFont val="Calibri"/>
        <family val="2"/>
      </rPr>
      <t>MONTROSE R-XIV</t>
    </r>
  </si>
  <si>
    <r>
      <rPr>
        <sz val="7"/>
        <rFont val="Calibri"/>
        <family val="2"/>
      </rPr>
      <t>CLINTON</t>
    </r>
  </si>
  <si>
    <r>
      <rPr>
        <sz val="7"/>
        <rFont val="Calibri"/>
        <family val="2"/>
      </rPr>
      <t>HICKORY CO. R-I</t>
    </r>
  </si>
  <si>
    <r>
      <rPr>
        <sz val="7"/>
        <rFont val="Calibri"/>
        <family val="2"/>
      </rPr>
      <t>WHEATLAND R-II</t>
    </r>
  </si>
  <si>
    <r>
      <rPr>
        <sz val="7"/>
        <rFont val="Calibri"/>
        <family val="2"/>
      </rPr>
      <t>WEAUBLEAU R-III</t>
    </r>
  </si>
  <si>
    <r>
      <rPr>
        <sz val="7"/>
        <rFont val="Calibri"/>
        <family val="2"/>
      </rPr>
      <t>HERMITAGE R-IV</t>
    </r>
  </si>
  <si>
    <r>
      <rPr>
        <sz val="7"/>
        <rFont val="Calibri"/>
        <family val="2"/>
      </rPr>
      <t>CRAIG R-III</t>
    </r>
  </si>
  <si>
    <r>
      <rPr>
        <sz val="7"/>
        <rFont val="Calibri"/>
        <family val="2"/>
      </rPr>
      <t>MOUND CITY R-II</t>
    </r>
  </si>
  <si>
    <r>
      <rPr>
        <sz val="7"/>
        <rFont val="Calibri"/>
        <family val="2"/>
      </rPr>
      <t>SOUTH HOLT CO. R-I</t>
    </r>
  </si>
  <si>
    <r>
      <rPr>
        <sz val="7"/>
        <rFont val="Calibri"/>
        <family val="2"/>
      </rPr>
      <t>NEW FRANKLIN R-I</t>
    </r>
  </si>
  <si>
    <r>
      <rPr>
        <sz val="7"/>
        <rFont val="Calibri"/>
        <family val="2"/>
      </rPr>
      <t>FAYETTE R-III</t>
    </r>
  </si>
  <si>
    <r>
      <rPr>
        <sz val="7"/>
        <rFont val="Calibri"/>
        <family val="2"/>
      </rPr>
      <t>GLASGOW</t>
    </r>
  </si>
  <si>
    <r>
      <rPr>
        <sz val="7"/>
        <rFont val="Calibri"/>
        <family val="2"/>
      </rPr>
      <t>HOWELL VALLEY R-I</t>
    </r>
  </si>
  <si>
    <r>
      <rPr>
        <sz val="7"/>
        <rFont val="Calibri"/>
        <family val="2"/>
      </rPr>
      <t>MOUNTAIN VIEW-BIRCH TREE R-III</t>
    </r>
  </si>
  <si>
    <r>
      <rPr>
        <sz val="7"/>
        <rFont val="Calibri"/>
        <family val="2"/>
      </rPr>
      <t>WILLOW SPRINGS R-IV</t>
    </r>
  </si>
  <si>
    <r>
      <rPr>
        <sz val="7"/>
        <rFont val="Calibri"/>
        <family val="2"/>
      </rPr>
      <t>RICHARDS R-V</t>
    </r>
  </si>
  <si>
    <r>
      <rPr>
        <sz val="7"/>
        <rFont val="Calibri"/>
        <family val="2"/>
      </rPr>
      <t>WEST PLAINS R-VII</t>
    </r>
  </si>
  <si>
    <r>
      <rPr>
        <sz val="7"/>
        <rFont val="Calibri"/>
        <family val="2"/>
      </rPr>
      <t>GLENWOOD R-VIII</t>
    </r>
  </si>
  <si>
    <r>
      <rPr>
        <sz val="7"/>
        <rFont val="Calibri"/>
        <family val="2"/>
      </rPr>
      <t>JUNCTION HILL C-12</t>
    </r>
  </si>
  <si>
    <r>
      <rPr>
        <sz val="7"/>
        <rFont val="Calibri"/>
        <family val="2"/>
      </rPr>
      <t>FAIRVIEW R-XI</t>
    </r>
  </si>
  <si>
    <r>
      <rPr>
        <sz val="7"/>
        <rFont val="Calibri"/>
        <family val="2"/>
      </rPr>
      <t>SOUTH IRON CO. R-I</t>
    </r>
  </si>
  <si>
    <r>
      <rPr>
        <sz val="7"/>
        <rFont val="Calibri"/>
        <family val="2"/>
      </rPr>
      <t>ARCADIA VALLEY R-II</t>
    </r>
  </si>
  <si>
    <r>
      <rPr>
        <sz val="7"/>
        <rFont val="Calibri"/>
        <family val="2"/>
      </rPr>
      <t>BELLEVIEW R-III</t>
    </r>
  </si>
  <si>
    <r>
      <rPr>
        <sz val="7"/>
        <rFont val="Calibri"/>
        <family val="2"/>
      </rPr>
      <t>IRON CO. C-4</t>
    </r>
  </si>
  <si>
    <r>
      <rPr>
        <sz val="7"/>
        <rFont val="Calibri"/>
        <family val="2"/>
      </rPr>
      <t>FORT OSAGE R-I</t>
    </r>
  </si>
  <si>
    <r>
      <rPr>
        <sz val="7"/>
        <rFont val="Calibri"/>
        <family val="2"/>
      </rPr>
      <t>BLUE SPRINGS R-IV</t>
    </r>
  </si>
  <si>
    <r>
      <rPr>
        <sz val="7"/>
        <rFont val="Calibri"/>
        <family val="2"/>
      </rPr>
      <t>GRAIN VALLEY R-V</t>
    </r>
  </si>
  <si>
    <r>
      <rPr>
        <sz val="7"/>
        <rFont val="Calibri"/>
        <family val="2"/>
      </rPr>
      <t>OAK GROVE R-VI</t>
    </r>
  </si>
  <si>
    <r>
      <rPr>
        <sz val="7"/>
        <rFont val="Calibri"/>
        <family val="2"/>
      </rPr>
      <t>LEE'S SUMMIT R-VII</t>
    </r>
  </si>
  <si>
    <r>
      <rPr>
        <sz val="7"/>
        <rFont val="Calibri"/>
        <family val="2"/>
      </rPr>
      <t>HICKMAN MILLS C-1</t>
    </r>
  </si>
  <si>
    <r>
      <rPr>
        <sz val="7"/>
        <rFont val="Calibri"/>
        <family val="2"/>
      </rPr>
      <t>RAYTOWN C-2</t>
    </r>
  </si>
  <si>
    <r>
      <rPr>
        <sz val="7"/>
        <rFont val="Calibri"/>
        <family val="2"/>
      </rPr>
      <t>GRANDVIEW C-4</t>
    </r>
  </si>
  <si>
    <r>
      <rPr>
        <sz val="7"/>
        <rFont val="Calibri"/>
        <family val="2"/>
      </rPr>
      <t>LONE JACK C-6</t>
    </r>
  </si>
  <si>
    <r>
      <rPr>
        <sz val="7"/>
        <rFont val="Calibri"/>
        <family val="2"/>
      </rPr>
      <t>INDEPENDENCE 30</t>
    </r>
  </si>
  <si>
    <r>
      <rPr>
        <sz val="7"/>
        <rFont val="Calibri"/>
        <family val="2"/>
      </rPr>
      <t>KANSAS CITY 33</t>
    </r>
  </si>
  <si>
    <r>
      <rPr>
        <sz val="7"/>
        <rFont val="Calibri"/>
        <family val="2"/>
      </rPr>
      <t>CENTER 58</t>
    </r>
  </si>
  <si>
    <r>
      <rPr>
        <sz val="7"/>
        <rFont val="Calibri"/>
        <family val="2"/>
      </rPr>
      <t>UNIVERSITY ACADEMY</t>
    </r>
  </si>
  <si>
    <r>
      <rPr>
        <sz val="7"/>
        <rFont val="Calibri"/>
        <family val="2"/>
      </rPr>
      <t>GUADALUPE CENTERS SCHOOLS</t>
    </r>
  </si>
  <si>
    <r>
      <rPr>
        <sz val="7"/>
        <rFont val="Calibri"/>
        <family val="2"/>
      </rPr>
      <t>HOGAN PREPARATORY ACADEMY</t>
    </r>
  </si>
  <si>
    <r>
      <rPr>
        <sz val="7"/>
        <rFont val="Calibri"/>
        <family val="2"/>
      </rPr>
      <t>GENESIS SCHOOL INC.</t>
    </r>
  </si>
  <si>
    <r>
      <rPr>
        <sz val="7"/>
        <rFont val="Calibri"/>
        <family val="2"/>
      </rPr>
      <t>ALLEN VILLAGE</t>
    </r>
  </si>
  <si>
    <r>
      <rPr>
        <sz val="7"/>
        <rFont val="Calibri"/>
        <family val="2"/>
      </rPr>
      <t>LEE A. TOLBERT COM. ACADEMY</t>
    </r>
  </si>
  <si>
    <r>
      <rPr>
        <sz val="7"/>
        <rFont val="Calibri"/>
        <family val="2"/>
      </rPr>
      <t>KC INTERNATIONAL ACADEMY</t>
    </r>
  </si>
  <si>
    <r>
      <rPr>
        <sz val="7"/>
        <rFont val="Calibri"/>
        <family val="2"/>
      </rPr>
      <t>GORDON PARKS ELEM.</t>
    </r>
  </si>
  <si>
    <r>
      <rPr>
        <sz val="7"/>
        <rFont val="Calibri"/>
        <family val="2"/>
      </rPr>
      <t>ACADEMIE LAFAYETTE</t>
    </r>
  </si>
  <si>
    <r>
      <rPr>
        <sz val="7"/>
        <rFont val="Calibri"/>
        <family val="2"/>
      </rPr>
      <t>SCUOLA VITA NUOVA</t>
    </r>
  </si>
  <si>
    <r>
      <rPr>
        <sz val="7"/>
        <rFont val="Calibri"/>
        <family val="2"/>
      </rPr>
      <t>BROOKSIDE CHARTER SCH.</t>
    </r>
  </si>
  <si>
    <r>
      <rPr>
        <sz val="7"/>
        <rFont val="Calibri"/>
        <family val="2"/>
      </rPr>
      <t>KIPP: ENDEAVOR ACADEMY</t>
    </r>
  </si>
  <si>
    <r>
      <rPr>
        <sz val="7"/>
        <rFont val="Calibri"/>
        <family val="2"/>
      </rPr>
      <t>FRONTIER SCHOOLS</t>
    </r>
  </si>
  <si>
    <r>
      <rPr>
        <sz val="7"/>
        <rFont val="Calibri"/>
        <family val="2"/>
      </rPr>
      <t>DELASALLE CHARTER SCHOOL</t>
    </r>
  </si>
  <si>
    <r>
      <rPr>
        <sz val="7"/>
        <rFont val="Calibri"/>
        <family val="2"/>
      </rPr>
      <t>EWING MARION KAUFFMAN SCHOOL</t>
    </r>
  </si>
  <si>
    <r>
      <rPr>
        <sz val="7"/>
        <rFont val="Calibri"/>
        <family val="2"/>
      </rPr>
      <t>HOPE LEADERSHIP ACADEMY</t>
    </r>
  </si>
  <si>
    <r>
      <rPr>
        <sz val="7"/>
        <rFont val="Calibri"/>
        <family val="2"/>
      </rPr>
      <t>CROSSROADS CHARTER SCHOOLS</t>
    </r>
  </si>
  <si>
    <r>
      <rPr>
        <sz val="7"/>
        <rFont val="Calibri"/>
        <family val="2"/>
      </rPr>
      <t>ACADEMY FOR INTEGRATED ARTS</t>
    </r>
  </si>
  <si>
    <r>
      <rPr>
        <sz val="7"/>
        <rFont val="Calibri"/>
        <family val="2"/>
      </rPr>
      <t>CITIZENS OF THE WORLD CHARTER</t>
    </r>
  </si>
  <si>
    <r>
      <rPr>
        <sz val="7"/>
        <rFont val="Calibri"/>
        <family val="2"/>
      </rPr>
      <t>KANSAS CITY GIRLS PREP ACADEMY</t>
    </r>
  </si>
  <si>
    <r>
      <rPr>
        <sz val="7"/>
        <rFont val="Calibri"/>
        <family val="2"/>
      </rPr>
      <t>CARL JUNCTION R-I</t>
    </r>
  </si>
  <si>
    <r>
      <rPr>
        <sz val="7"/>
        <rFont val="Calibri"/>
        <family val="2"/>
      </rPr>
      <t>AVILLA R-XIII</t>
    </r>
  </si>
  <si>
    <r>
      <rPr>
        <sz val="7"/>
        <rFont val="Calibri"/>
        <family val="2"/>
      </rPr>
      <t>JASPER CO. R-V</t>
    </r>
  </si>
  <si>
    <r>
      <rPr>
        <sz val="7"/>
        <rFont val="Calibri"/>
        <family val="2"/>
      </rPr>
      <t>SARCOXIE R-II</t>
    </r>
  </si>
  <si>
    <r>
      <rPr>
        <sz val="7"/>
        <rFont val="Calibri"/>
        <family val="2"/>
      </rPr>
      <t>CARTHAGE R-IX</t>
    </r>
  </si>
  <si>
    <r>
      <rPr>
        <sz val="7"/>
        <rFont val="Calibri"/>
        <family val="2"/>
      </rPr>
      <t>WEBB CITY R-VII</t>
    </r>
  </si>
  <si>
    <r>
      <rPr>
        <sz val="7"/>
        <rFont val="Calibri"/>
        <family val="2"/>
      </rPr>
      <t>JOPLIN SCHOOLS</t>
    </r>
  </si>
  <si>
    <r>
      <rPr>
        <sz val="7"/>
        <rFont val="Calibri"/>
        <family val="2"/>
      </rPr>
      <t>NORTHWEST R-I</t>
    </r>
  </si>
  <si>
    <r>
      <rPr>
        <sz val="7"/>
        <rFont val="Calibri"/>
        <family val="2"/>
      </rPr>
      <t>GRANDVIEW R-II</t>
    </r>
  </si>
  <si>
    <r>
      <rPr>
        <sz val="7"/>
        <rFont val="Calibri"/>
        <family val="2"/>
      </rPr>
      <t>HILLSBORO R-III</t>
    </r>
  </si>
  <si>
    <r>
      <rPr>
        <sz val="7"/>
        <rFont val="Calibri"/>
        <family val="2"/>
      </rPr>
      <t>DUNKLIN R-V</t>
    </r>
  </si>
  <si>
    <r>
      <rPr>
        <sz val="7"/>
        <rFont val="Calibri"/>
        <family val="2"/>
      </rPr>
      <t>FESTUS R-VI</t>
    </r>
  </si>
  <si>
    <r>
      <rPr>
        <sz val="7"/>
        <rFont val="Calibri"/>
        <family val="2"/>
      </rPr>
      <t>JEFFERSON CO. R-VII</t>
    </r>
  </si>
  <si>
    <r>
      <rPr>
        <sz val="7"/>
        <rFont val="Calibri"/>
        <family val="2"/>
      </rPr>
      <t>SUNRISE R-IX</t>
    </r>
  </si>
  <si>
    <r>
      <rPr>
        <sz val="7"/>
        <rFont val="Calibri"/>
        <family val="2"/>
      </rPr>
      <t>WINDSOR C-1</t>
    </r>
  </si>
  <si>
    <r>
      <rPr>
        <sz val="7"/>
        <rFont val="Calibri"/>
        <family val="2"/>
      </rPr>
      <t>FOX C-6</t>
    </r>
  </si>
  <si>
    <r>
      <rPr>
        <sz val="7"/>
        <rFont val="Calibri"/>
        <family val="2"/>
      </rPr>
      <t>CRYSTAL CITY 47</t>
    </r>
  </si>
  <si>
    <r>
      <rPr>
        <sz val="7"/>
        <rFont val="Calibri"/>
        <family val="2"/>
      </rPr>
      <t>DESOTO 73</t>
    </r>
  </si>
  <si>
    <r>
      <rPr>
        <sz val="7"/>
        <rFont val="Calibri"/>
        <family val="2"/>
      </rPr>
      <t>KINGSVILLE R-I</t>
    </r>
  </si>
  <si>
    <r>
      <rPr>
        <sz val="7"/>
        <rFont val="Calibri"/>
        <family val="2"/>
      </rPr>
      <t>HOLDEN R-III</t>
    </r>
  </si>
  <si>
    <r>
      <rPr>
        <sz val="7"/>
        <rFont val="Calibri"/>
        <family val="2"/>
      </rPr>
      <t>CHILHOWEE R-IV</t>
    </r>
  </si>
  <si>
    <r>
      <rPr>
        <sz val="7"/>
        <rFont val="Calibri"/>
        <family val="2"/>
      </rPr>
      <t>JOHNSON CO. R-VII</t>
    </r>
  </si>
  <si>
    <r>
      <rPr>
        <sz val="7"/>
        <rFont val="Calibri"/>
        <family val="2"/>
      </rPr>
      <t>KNOB NOSTER R-VIII</t>
    </r>
  </si>
  <si>
    <r>
      <rPr>
        <sz val="7"/>
        <rFont val="Calibri"/>
        <family val="2"/>
      </rPr>
      <t>LEETON R-X</t>
    </r>
  </si>
  <si>
    <r>
      <rPr>
        <sz val="7"/>
        <rFont val="Calibri"/>
        <family val="2"/>
      </rPr>
      <t>WARRENSBURG R-VI</t>
    </r>
  </si>
  <si>
    <r>
      <rPr>
        <sz val="7"/>
        <rFont val="Calibri"/>
        <family val="2"/>
      </rPr>
      <t>KNOX CO. R-I</t>
    </r>
  </si>
  <si>
    <r>
      <rPr>
        <sz val="7"/>
        <rFont val="Calibri"/>
        <family val="2"/>
      </rPr>
      <t>LACLEDE CO. R-I</t>
    </r>
  </si>
  <si>
    <r>
      <rPr>
        <sz val="7"/>
        <rFont val="Calibri"/>
        <family val="2"/>
      </rPr>
      <t>GASCONADE C-4</t>
    </r>
  </si>
  <si>
    <r>
      <rPr>
        <sz val="7"/>
        <rFont val="Calibri"/>
        <family val="2"/>
      </rPr>
      <t>LEBANON R-III</t>
    </r>
  </si>
  <si>
    <r>
      <rPr>
        <sz val="7"/>
        <rFont val="Calibri"/>
        <family val="2"/>
      </rPr>
      <t>LACLEDE CO. C-5</t>
    </r>
  </si>
  <si>
    <r>
      <rPr>
        <sz val="7"/>
        <rFont val="Calibri"/>
        <family val="2"/>
      </rPr>
      <t>CONCORDIA R-II</t>
    </r>
  </si>
  <si>
    <r>
      <rPr>
        <sz val="7"/>
        <rFont val="Calibri"/>
        <family val="2"/>
      </rPr>
      <t>LAFAYETTE CO. C-1</t>
    </r>
  </si>
  <si>
    <r>
      <rPr>
        <sz val="7"/>
        <rFont val="Calibri"/>
        <family val="2"/>
      </rPr>
      <t>ODESSA R-VII</t>
    </r>
  </si>
  <si>
    <r>
      <rPr>
        <sz val="7"/>
        <rFont val="Calibri"/>
        <family val="2"/>
      </rPr>
      <t>SANTA FE R-X</t>
    </r>
  </si>
  <si>
    <r>
      <rPr>
        <sz val="7"/>
        <rFont val="Calibri"/>
        <family val="2"/>
      </rPr>
      <t>WELLINGTON-NAPOLEON R-IX</t>
    </r>
  </si>
  <si>
    <r>
      <rPr>
        <sz val="7"/>
        <rFont val="Calibri"/>
        <family val="2"/>
      </rPr>
      <t>LEXINGTON R-V</t>
    </r>
  </si>
  <si>
    <r>
      <rPr>
        <sz val="7"/>
        <rFont val="Calibri"/>
        <family val="2"/>
      </rPr>
      <t>MILLER R-II</t>
    </r>
  </si>
  <si>
    <r>
      <rPr>
        <sz val="7"/>
        <rFont val="Calibri"/>
        <family val="2"/>
      </rPr>
      <t>PIERCE CITY R-VI</t>
    </r>
  </si>
  <si>
    <r>
      <rPr>
        <sz val="7"/>
        <rFont val="Calibri"/>
        <family val="2"/>
      </rPr>
      <t>MARIONVILLE R-IX</t>
    </r>
  </si>
  <si>
    <r>
      <rPr>
        <sz val="7"/>
        <rFont val="Calibri"/>
        <family val="2"/>
      </rPr>
      <t>MT. VERNON R-V</t>
    </r>
  </si>
  <si>
    <r>
      <rPr>
        <sz val="7"/>
        <rFont val="Calibri"/>
        <family val="2"/>
      </rPr>
      <t>AURORA R-VIII</t>
    </r>
  </si>
  <si>
    <r>
      <rPr>
        <sz val="7"/>
        <rFont val="Calibri"/>
        <family val="2"/>
      </rPr>
      <t>VERONA R-VII</t>
    </r>
  </si>
  <si>
    <r>
      <rPr>
        <sz val="7"/>
        <rFont val="Calibri"/>
        <family val="2"/>
      </rPr>
      <t>CANTON R-V</t>
    </r>
  </si>
  <si>
    <r>
      <rPr>
        <sz val="7"/>
        <rFont val="Calibri"/>
        <family val="2"/>
      </rPr>
      <t>LEWIS CO. C-1</t>
    </r>
  </si>
  <si>
    <r>
      <rPr>
        <sz val="7"/>
        <rFont val="Calibri"/>
        <family val="2"/>
      </rPr>
      <t>SILEX R-I</t>
    </r>
  </si>
  <si>
    <r>
      <rPr>
        <sz val="7"/>
        <rFont val="Calibri"/>
        <family val="2"/>
      </rPr>
      <t>ELSBERRY R-II</t>
    </r>
  </si>
  <si>
    <r>
      <rPr>
        <sz val="7"/>
        <rFont val="Calibri"/>
        <family val="2"/>
      </rPr>
      <t>TROY R-III</t>
    </r>
  </si>
  <si>
    <r>
      <rPr>
        <sz val="7"/>
        <rFont val="Calibri"/>
        <family val="2"/>
      </rPr>
      <t>WINFIELD R-IV</t>
    </r>
  </si>
  <si>
    <r>
      <rPr>
        <sz val="7"/>
        <rFont val="Calibri"/>
        <family val="2"/>
      </rPr>
      <t>LINN CO. R-I</t>
    </r>
  </si>
  <si>
    <r>
      <rPr>
        <sz val="7"/>
        <rFont val="Calibri"/>
        <family val="2"/>
      </rPr>
      <t>BUCKLIN R-II</t>
    </r>
  </si>
  <si>
    <r>
      <rPr>
        <sz val="7"/>
        <rFont val="Calibri"/>
        <family val="2"/>
      </rPr>
      <t>MEADVILLE R-IV</t>
    </r>
  </si>
  <si>
    <r>
      <rPr>
        <sz val="7"/>
        <rFont val="Calibri"/>
        <family val="2"/>
      </rPr>
      <t>MARCELINE R-V</t>
    </r>
  </si>
  <si>
    <r>
      <rPr>
        <sz val="7"/>
        <rFont val="Calibri"/>
        <family val="2"/>
      </rPr>
      <t>BROOKFIELD R-III</t>
    </r>
  </si>
  <si>
    <r>
      <rPr>
        <sz val="7"/>
        <rFont val="Calibri"/>
        <family val="2"/>
      </rPr>
      <t>SOUTHWEST LIVINGSTON CO. R-I</t>
    </r>
  </si>
  <si>
    <r>
      <rPr>
        <sz val="7"/>
        <rFont val="Calibri"/>
        <family val="2"/>
      </rPr>
      <t>LIVINGSTON CO. R-III</t>
    </r>
  </si>
  <si>
    <r>
      <rPr>
        <sz val="7"/>
        <rFont val="Calibri"/>
        <family val="2"/>
      </rPr>
      <t>CHILLICOTHE R-II</t>
    </r>
  </si>
  <si>
    <r>
      <rPr>
        <sz val="7"/>
        <rFont val="Calibri"/>
        <family val="2"/>
      </rPr>
      <t>MCDONALD CO. R-I</t>
    </r>
  </si>
  <si>
    <r>
      <rPr>
        <sz val="7"/>
        <rFont val="Calibri"/>
        <family val="2"/>
      </rPr>
      <t>ATLANTA C-3</t>
    </r>
  </si>
  <si>
    <r>
      <rPr>
        <sz val="7"/>
        <rFont val="Calibri"/>
        <family val="2"/>
      </rPr>
      <t>BEVIER C-4</t>
    </r>
  </si>
  <si>
    <r>
      <rPr>
        <sz val="7"/>
        <rFont val="Calibri"/>
        <family val="2"/>
      </rPr>
      <t>LA PLATA R-II</t>
    </r>
  </si>
  <si>
    <r>
      <rPr>
        <sz val="7"/>
        <rFont val="Calibri"/>
        <family val="2"/>
      </rPr>
      <t>MACON CO. R-I</t>
    </r>
  </si>
  <si>
    <r>
      <rPr>
        <sz val="7"/>
        <rFont val="Calibri"/>
        <family val="2"/>
      </rPr>
      <t>CALLAO C-8</t>
    </r>
  </si>
  <si>
    <r>
      <rPr>
        <sz val="7"/>
        <rFont val="Calibri"/>
        <family val="2"/>
      </rPr>
      <t>MACON CO. R-IV</t>
    </r>
  </si>
  <si>
    <r>
      <rPr>
        <sz val="7"/>
        <rFont val="Calibri"/>
        <family val="2"/>
      </rPr>
      <t>MARQUAND-ZION R-VI</t>
    </r>
  </si>
  <si>
    <r>
      <rPr>
        <sz val="7"/>
        <rFont val="Calibri"/>
        <family val="2"/>
      </rPr>
      <t>FREDERICKTOWN R-I</t>
    </r>
  </si>
  <si>
    <r>
      <rPr>
        <sz val="7"/>
        <rFont val="Calibri"/>
        <family val="2"/>
      </rPr>
      <t>MARIES CO. R-I</t>
    </r>
  </si>
  <si>
    <r>
      <rPr>
        <sz val="7"/>
        <rFont val="Calibri"/>
        <family val="2"/>
      </rPr>
      <t>MARIES CO. R-II</t>
    </r>
  </si>
  <si>
    <r>
      <rPr>
        <sz val="7"/>
        <rFont val="Calibri"/>
        <family val="2"/>
      </rPr>
      <t>MARION CO. R-II</t>
    </r>
  </si>
  <si>
    <r>
      <rPr>
        <sz val="7"/>
        <rFont val="Calibri"/>
        <family val="2"/>
      </rPr>
      <t>PALMYRA R-I</t>
    </r>
  </si>
  <si>
    <r>
      <rPr>
        <sz val="7"/>
        <rFont val="Calibri"/>
        <family val="2"/>
      </rPr>
      <t>HANNIBAL 60</t>
    </r>
  </si>
  <si>
    <r>
      <rPr>
        <sz val="7"/>
        <rFont val="Calibri"/>
        <family val="2"/>
      </rPr>
      <t>NORTH MERCER CO. R-III</t>
    </r>
  </si>
  <si>
    <r>
      <rPr>
        <sz val="7"/>
        <rFont val="Calibri"/>
        <family val="2"/>
      </rPr>
      <t>PRINCETON R-V</t>
    </r>
  </si>
  <si>
    <r>
      <rPr>
        <sz val="7"/>
        <rFont val="Calibri"/>
        <family val="2"/>
      </rPr>
      <t>ELDON R-I</t>
    </r>
  </si>
  <si>
    <r>
      <rPr>
        <sz val="7"/>
        <rFont val="Calibri"/>
        <family val="2"/>
      </rPr>
      <t>MILLER CO. R-III</t>
    </r>
  </si>
  <si>
    <r>
      <rPr>
        <sz val="7"/>
        <rFont val="Calibri"/>
        <family val="2"/>
      </rPr>
      <t>ST. ELIZABETH R-IV</t>
    </r>
  </si>
  <si>
    <r>
      <rPr>
        <sz val="7"/>
        <rFont val="Calibri"/>
        <family val="2"/>
      </rPr>
      <t>SCHOOL OF THE OSAGE</t>
    </r>
  </si>
  <si>
    <r>
      <rPr>
        <sz val="7"/>
        <rFont val="Calibri"/>
        <family val="2"/>
      </rPr>
      <t>IBERIA R-V</t>
    </r>
  </si>
  <si>
    <r>
      <rPr>
        <sz val="7"/>
        <rFont val="Calibri"/>
        <family val="2"/>
      </rPr>
      <t>EAST PRAIRIE R-II</t>
    </r>
  </si>
  <si>
    <r>
      <rPr>
        <sz val="7"/>
        <rFont val="Calibri"/>
        <family val="2"/>
      </rPr>
      <t>CHARLESTON R-I</t>
    </r>
  </si>
  <si>
    <r>
      <rPr>
        <sz val="7"/>
        <rFont val="Calibri"/>
        <family val="2"/>
      </rPr>
      <t>MONITEAU CO. R-I</t>
    </r>
  </si>
  <si>
    <r>
      <rPr>
        <sz val="7"/>
        <rFont val="Calibri"/>
        <family val="2"/>
      </rPr>
      <t>HIGH POINT R-III</t>
    </r>
  </si>
  <si>
    <r>
      <rPr>
        <sz val="7"/>
        <rFont val="Calibri"/>
        <family val="2"/>
      </rPr>
      <t>MONITEAU CO. R-V</t>
    </r>
  </si>
  <si>
    <r>
      <rPr>
        <sz val="7"/>
        <rFont val="Calibri"/>
        <family val="2"/>
      </rPr>
      <t>TIPTON R-VI</t>
    </r>
  </si>
  <si>
    <r>
      <rPr>
        <sz val="7"/>
        <rFont val="Calibri"/>
        <family val="2"/>
      </rPr>
      <t>JAMESTOWN C-1</t>
    </r>
  </si>
  <si>
    <r>
      <rPr>
        <sz val="7"/>
        <rFont val="Calibri"/>
        <family val="2"/>
      </rPr>
      <t>CLARKSBURG C-2</t>
    </r>
  </si>
  <si>
    <r>
      <rPr>
        <sz val="7"/>
        <rFont val="Calibri"/>
        <family val="2"/>
      </rPr>
      <t>MIDDLE GROVE C-1</t>
    </r>
  </si>
  <si>
    <r>
      <rPr>
        <sz val="7"/>
        <rFont val="Calibri"/>
        <family val="2"/>
      </rPr>
      <t>MONROE CITY R-I</t>
    </r>
  </si>
  <si>
    <r>
      <rPr>
        <sz val="7"/>
        <rFont val="Calibri"/>
        <family val="2"/>
      </rPr>
      <t>HOLLIDAY C-2</t>
    </r>
  </si>
  <si>
    <r>
      <rPr>
        <sz val="7"/>
        <rFont val="Calibri"/>
        <family val="2"/>
      </rPr>
      <t>MADISON C-3</t>
    </r>
  </si>
  <si>
    <r>
      <rPr>
        <sz val="7"/>
        <rFont val="Calibri"/>
        <family val="2"/>
      </rPr>
      <t>PARIS R-II</t>
    </r>
  </si>
  <si>
    <r>
      <rPr>
        <sz val="7"/>
        <rFont val="Calibri"/>
        <family val="2"/>
      </rPr>
      <t>WELLSVILLE MIDDLETOWN R-I</t>
    </r>
  </si>
  <si>
    <r>
      <rPr>
        <sz val="7"/>
        <rFont val="Calibri"/>
        <family val="2"/>
      </rPr>
      <t>MONTGOMERY CO. R-II</t>
    </r>
  </si>
  <si>
    <r>
      <rPr>
        <sz val="7"/>
        <rFont val="Calibri"/>
        <family val="2"/>
      </rPr>
      <t>MORGAN CO. R-I</t>
    </r>
  </si>
  <si>
    <r>
      <rPr>
        <sz val="7"/>
        <rFont val="Calibri"/>
        <family val="2"/>
      </rPr>
      <t>MORGAN CO. R-II</t>
    </r>
  </si>
  <si>
    <r>
      <rPr>
        <sz val="7"/>
        <rFont val="Calibri"/>
        <family val="2"/>
      </rPr>
      <t>RISCO R-II</t>
    </r>
  </si>
  <si>
    <r>
      <rPr>
        <sz val="7"/>
        <rFont val="Calibri"/>
        <family val="2"/>
      </rPr>
      <t>PORTAGEVILLE</t>
    </r>
  </si>
  <si>
    <r>
      <rPr>
        <sz val="7"/>
        <rFont val="Calibri"/>
        <family val="2"/>
      </rPr>
      <t>GIDEON 37</t>
    </r>
  </si>
  <si>
    <r>
      <rPr>
        <sz val="7"/>
        <rFont val="Calibri"/>
        <family val="2"/>
      </rPr>
      <t>NEW MADRID CO. R-I</t>
    </r>
  </si>
  <si>
    <r>
      <rPr>
        <sz val="7"/>
        <rFont val="Calibri"/>
        <family val="2"/>
      </rPr>
      <t>EAST NEWTON CO. R-VI</t>
    </r>
  </si>
  <si>
    <r>
      <rPr>
        <sz val="7"/>
        <rFont val="Calibri"/>
        <family val="2"/>
      </rPr>
      <t>DIAMOND R-IV</t>
    </r>
  </si>
  <si>
    <r>
      <rPr>
        <sz val="7"/>
        <rFont val="Calibri"/>
        <family val="2"/>
      </rPr>
      <t>WESTVIEW C-6</t>
    </r>
  </si>
  <si>
    <r>
      <rPr>
        <sz val="7"/>
        <rFont val="Calibri"/>
        <family val="2"/>
      </rPr>
      <t>SENECA R-VII</t>
    </r>
  </si>
  <si>
    <r>
      <rPr>
        <sz val="7"/>
        <rFont val="Calibri"/>
        <family val="2"/>
      </rPr>
      <t>NEOSHO SCHOOL DISTRICT</t>
    </r>
  </si>
  <si>
    <r>
      <rPr>
        <sz val="7"/>
        <rFont val="Calibri"/>
        <family val="2"/>
      </rPr>
      <t>NODAWAY-HOLT R-VII</t>
    </r>
  </si>
  <si>
    <r>
      <rPr>
        <sz val="7"/>
        <rFont val="Calibri"/>
        <family val="2"/>
      </rPr>
      <t>WEST NODAWAY CO. R-I</t>
    </r>
  </si>
  <si>
    <r>
      <rPr>
        <sz val="7"/>
        <rFont val="Calibri"/>
        <family val="2"/>
      </rPr>
      <t>NORTHEAST NODAWAY CO. R-V</t>
    </r>
  </si>
  <si>
    <r>
      <rPr>
        <sz val="7"/>
        <rFont val="Calibri"/>
        <family val="2"/>
      </rPr>
      <t>JEFFERSON C-123</t>
    </r>
  </si>
  <si>
    <r>
      <rPr>
        <sz val="7"/>
        <rFont val="Calibri"/>
        <family val="2"/>
      </rPr>
      <t>NORTH NODAWAY CO. R-VI</t>
    </r>
  </si>
  <si>
    <r>
      <rPr>
        <sz val="7"/>
        <rFont val="Calibri"/>
        <family val="2"/>
      </rPr>
      <t>MARYVILLE R-II</t>
    </r>
  </si>
  <si>
    <r>
      <rPr>
        <sz val="7"/>
        <rFont val="Calibri"/>
        <family val="2"/>
      </rPr>
      <t>SOUTH NODAWAY CO. R-IV</t>
    </r>
  </si>
  <si>
    <r>
      <rPr>
        <sz val="7"/>
        <rFont val="Calibri"/>
        <family val="2"/>
      </rPr>
      <t>COUCH R-I</t>
    </r>
  </si>
  <si>
    <r>
      <rPr>
        <sz val="7"/>
        <rFont val="Calibri"/>
        <family val="2"/>
      </rPr>
      <t>THAYER R-II</t>
    </r>
  </si>
  <si>
    <r>
      <rPr>
        <sz val="7"/>
        <rFont val="Calibri"/>
        <family val="2"/>
      </rPr>
      <t>OREGON-HOWELL R-III</t>
    </r>
  </si>
  <si>
    <r>
      <rPr>
        <sz val="7"/>
        <rFont val="Calibri"/>
        <family val="2"/>
      </rPr>
      <t>ALTON R-IV</t>
    </r>
  </si>
  <si>
    <r>
      <rPr>
        <sz val="7"/>
        <rFont val="Calibri"/>
        <family val="2"/>
      </rPr>
      <t>OSAGE CO. R-I</t>
    </r>
  </si>
  <si>
    <r>
      <rPr>
        <sz val="7"/>
        <rFont val="Calibri"/>
        <family val="2"/>
      </rPr>
      <t>OSAGE CO. R-II</t>
    </r>
  </si>
  <si>
    <r>
      <rPr>
        <sz val="7"/>
        <rFont val="Calibri"/>
        <family val="2"/>
      </rPr>
      <t>OSAGE CO. R-III</t>
    </r>
  </si>
  <si>
    <r>
      <rPr>
        <sz val="7"/>
        <rFont val="Calibri"/>
        <family val="2"/>
      </rPr>
      <t>THORNFIELD R-I</t>
    </r>
  </si>
  <si>
    <r>
      <rPr>
        <sz val="7"/>
        <rFont val="Calibri"/>
        <family val="2"/>
      </rPr>
      <t>BAKERSFIELD R-IV</t>
    </r>
  </si>
  <si>
    <r>
      <rPr>
        <sz val="7"/>
        <rFont val="Calibri"/>
        <family val="2"/>
      </rPr>
      <t>GAINESVILLE R-V</t>
    </r>
  </si>
  <si>
    <r>
      <rPr>
        <sz val="7"/>
        <rFont val="Calibri"/>
        <family val="2"/>
      </rPr>
      <t>DORA R-III</t>
    </r>
  </si>
  <si>
    <r>
      <rPr>
        <sz val="7"/>
        <rFont val="Calibri"/>
        <family val="2"/>
      </rPr>
      <t>LUTIE R-VI</t>
    </r>
  </si>
  <si>
    <r>
      <rPr>
        <sz val="7"/>
        <rFont val="Calibri"/>
        <family val="2"/>
      </rPr>
      <t>NORTH PEMISCOT CO. R-I</t>
    </r>
  </si>
  <si>
    <r>
      <rPr>
        <sz val="7"/>
        <rFont val="Calibri"/>
        <family val="2"/>
      </rPr>
      <t>HAYTI R-II</t>
    </r>
  </si>
  <si>
    <r>
      <rPr>
        <sz val="7"/>
        <rFont val="Calibri"/>
        <family val="2"/>
      </rPr>
      <t>PEMISCOT CO. R-III</t>
    </r>
  </si>
  <si>
    <r>
      <rPr>
        <sz val="7"/>
        <rFont val="Calibri"/>
        <family val="2"/>
      </rPr>
      <t>COOTER R-IV</t>
    </r>
  </si>
  <si>
    <r>
      <rPr>
        <sz val="7"/>
        <rFont val="Calibri"/>
        <family val="2"/>
      </rPr>
      <t>SOUTH PEMISCOT CO. R-V</t>
    </r>
  </si>
  <si>
    <r>
      <rPr>
        <sz val="7"/>
        <rFont val="Calibri"/>
        <family val="2"/>
      </rPr>
      <t>DELTA C-7</t>
    </r>
  </si>
  <si>
    <r>
      <rPr>
        <sz val="7"/>
        <rFont val="Calibri"/>
        <family val="2"/>
      </rPr>
      <t>CARUTHERSVILLE 18</t>
    </r>
  </si>
  <si>
    <r>
      <rPr>
        <sz val="7"/>
        <rFont val="Calibri"/>
        <family val="2"/>
      </rPr>
      <t>PERRY CO. 32</t>
    </r>
  </si>
  <si>
    <r>
      <rPr>
        <sz val="7"/>
        <rFont val="Calibri"/>
        <family val="2"/>
      </rPr>
      <t>ALTENBURG 48</t>
    </r>
  </si>
  <si>
    <r>
      <rPr>
        <sz val="7"/>
        <rFont val="Calibri"/>
        <family val="2"/>
      </rPr>
      <t>PETTIS CO. R-V</t>
    </r>
  </si>
  <si>
    <r>
      <rPr>
        <sz val="7"/>
        <rFont val="Calibri"/>
        <family val="2"/>
      </rPr>
      <t>LA MONTE R-IV</t>
    </r>
  </si>
  <si>
    <r>
      <rPr>
        <sz val="7"/>
        <rFont val="Calibri"/>
        <family val="2"/>
      </rPr>
      <t>SMITHTON R-VI</t>
    </r>
  </si>
  <si>
    <r>
      <rPr>
        <sz val="7"/>
        <rFont val="Calibri"/>
        <family val="2"/>
      </rPr>
      <t>GREEN RIDGE R-VIII</t>
    </r>
  </si>
  <si>
    <r>
      <rPr>
        <sz val="7"/>
        <rFont val="Calibri"/>
        <family val="2"/>
      </rPr>
      <t>PETTIS CO. R-XII</t>
    </r>
  </si>
  <si>
    <r>
      <rPr>
        <sz val="7"/>
        <rFont val="Calibri"/>
        <family val="2"/>
      </rPr>
      <t>SEDALIA 200</t>
    </r>
  </si>
  <si>
    <r>
      <rPr>
        <sz val="7"/>
        <rFont val="Calibri"/>
        <family val="2"/>
      </rPr>
      <t>ST. JAMES R-I</t>
    </r>
  </si>
  <si>
    <r>
      <rPr>
        <sz val="7"/>
        <rFont val="Calibri"/>
        <family val="2"/>
      </rPr>
      <t>NEWBURG R-II</t>
    </r>
  </si>
  <si>
    <r>
      <rPr>
        <sz val="7"/>
        <rFont val="Calibri"/>
        <family val="2"/>
      </rPr>
      <t>ROLLA 31</t>
    </r>
  </si>
  <si>
    <r>
      <rPr>
        <sz val="7"/>
        <rFont val="Calibri"/>
        <family val="2"/>
      </rPr>
      <t>PHELPS CO. R-III</t>
    </r>
  </si>
  <si>
    <r>
      <rPr>
        <sz val="7"/>
        <rFont val="Calibri"/>
        <family val="2"/>
      </rPr>
      <t>BOWLING GREEN R-I</t>
    </r>
  </si>
  <si>
    <r>
      <rPr>
        <sz val="7"/>
        <rFont val="Calibri"/>
        <family val="2"/>
      </rPr>
      <t>PIKE CO. R-III</t>
    </r>
  </si>
  <si>
    <r>
      <rPr>
        <sz val="7"/>
        <rFont val="Calibri"/>
        <family val="2"/>
      </rPr>
      <t>BONCL R-X</t>
    </r>
  </si>
  <si>
    <r>
      <rPr>
        <sz val="7"/>
        <rFont val="Calibri"/>
        <family val="2"/>
      </rPr>
      <t>LOUISIANA R-II</t>
    </r>
  </si>
  <si>
    <r>
      <rPr>
        <sz val="7"/>
        <rFont val="Calibri"/>
        <family val="2"/>
      </rPr>
      <t>NORTH PLATTE CO. R-I</t>
    </r>
  </si>
  <si>
    <r>
      <rPr>
        <sz val="7"/>
        <rFont val="Calibri"/>
        <family val="2"/>
      </rPr>
      <t>WEST PLATTE CO. R-II</t>
    </r>
  </si>
  <si>
    <r>
      <rPr>
        <sz val="7"/>
        <rFont val="Calibri"/>
        <family val="2"/>
      </rPr>
      <t>PLATTE CO. R-III</t>
    </r>
  </si>
  <si>
    <r>
      <rPr>
        <sz val="7"/>
        <rFont val="Calibri"/>
        <family val="2"/>
      </rPr>
      <t>PARK HILL</t>
    </r>
  </si>
  <si>
    <r>
      <rPr>
        <sz val="7"/>
        <rFont val="Calibri"/>
        <family val="2"/>
      </rPr>
      <t>BOLIVAR R-I</t>
    </r>
  </si>
  <si>
    <r>
      <rPr>
        <sz val="7"/>
        <rFont val="Calibri"/>
        <family val="2"/>
      </rPr>
      <t>FAIR PLAY R-II</t>
    </r>
  </si>
  <si>
    <r>
      <rPr>
        <sz val="7"/>
        <rFont val="Calibri"/>
        <family val="2"/>
      </rPr>
      <t>HALFWAY R-III</t>
    </r>
  </si>
  <si>
    <r>
      <rPr>
        <sz val="7"/>
        <rFont val="Calibri"/>
        <family val="2"/>
      </rPr>
      <t>HUMANSVILLE R-IV</t>
    </r>
  </si>
  <si>
    <r>
      <rPr>
        <sz val="7"/>
        <rFont val="Calibri"/>
        <family val="2"/>
      </rPr>
      <t>MARION C. EARLY R-V</t>
    </r>
  </si>
  <si>
    <r>
      <rPr>
        <sz val="7"/>
        <rFont val="Calibri"/>
        <family val="2"/>
      </rPr>
      <t>PLEASANT HOPE R-VI</t>
    </r>
  </si>
  <si>
    <r>
      <rPr>
        <sz val="7"/>
        <rFont val="Calibri"/>
        <family val="2"/>
      </rPr>
      <t>SWEDEBORG R-III</t>
    </r>
  </si>
  <si>
    <r>
      <rPr>
        <sz val="7"/>
        <rFont val="Calibri"/>
        <family val="2"/>
      </rPr>
      <t>RICHLAND R-IV</t>
    </r>
  </si>
  <si>
    <r>
      <rPr>
        <sz val="7"/>
        <rFont val="Calibri"/>
        <family val="2"/>
      </rPr>
      <t>LAQUEY R-V</t>
    </r>
  </si>
  <si>
    <r>
      <rPr>
        <sz val="7"/>
        <rFont val="Calibri"/>
        <family val="2"/>
      </rPr>
      <t>WAYNESVILLE R-VI</t>
    </r>
  </si>
  <si>
    <r>
      <rPr>
        <sz val="7"/>
        <rFont val="Calibri"/>
        <family val="2"/>
      </rPr>
      <t>DIXON R-I</t>
    </r>
  </si>
  <si>
    <r>
      <rPr>
        <sz val="7"/>
        <rFont val="Calibri"/>
        <family val="2"/>
      </rPr>
      <t>CROCKER R-II</t>
    </r>
  </si>
  <si>
    <r>
      <rPr>
        <sz val="7"/>
        <rFont val="Calibri"/>
        <family val="2"/>
      </rPr>
      <t>PUTNAM CO. R-I</t>
    </r>
  </si>
  <si>
    <r>
      <rPr>
        <sz val="7"/>
        <rFont val="Calibri"/>
        <family val="2"/>
      </rPr>
      <t>RALLS CO. R-II</t>
    </r>
  </si>
  <si>
    <r>
      <rPr>
        <sz val="7"/>
        <rFont val="Calibri"/>
        <family val="2"/>
      </rPr>
      <t>NORTHEAST RANDOLPH CO. R-IV</t>
    </r>
  </si>
  <si>
    <r>
      <rPr>
        <sz val="7"/>
        <rFont val="Calibri"/>
        <family val="2"/>
      </rPr>
      <t>RENICK R-V</t>
    </r>
  </si>
  <si>
    <r>
      <rPr>
        <sz val="7"/>
        <rFont val="Calibri"/>
        <family val="2"/>
      </rPr>
      <t>HIGBEE R-VIII</t>
    </r>
  </si>
  <si>
    <r>
      <rPr>
        <sz val="7"/>
        <rFont val="Calibri"/>
        <family val="2"/>
      </rPr>
      <t>WESTRAN R-I</t>
    </r>
  </si>
  <si>
    <r>
      <rPr>
        <sz val="7"/>
        <rFont val="Calibri"/>
        <family val="2"/>
      </rPr>
      <t>MOBERLY</t>
    </r>
  </si>
  <si>
    <r>
      <rPr>
        <sz val="7"/>
        <rFont val="Calibri"/>
        <family val="2"/>
      </rPr>
      <t>LAWSON R-XIV</t>
    </r>
  </si>
  <si>
    <r>
      <rPr>
        <sz val="7"/>
        <rFont val="Calibri"/>
        <family val="2"/>
      </rPr>
      <t>ORRICK R-XI</t>
    </r>
  </si>
  <si>
    <r>
      <rPr>
        <sz val="7"/>
        <rFont val="Calibri"/>
        <family val="2"/>
      </rPr>
      <t>HARDIN-CENTRAL C-2</t>
    </r>
  </si>
  <si>
    <r>
      <rPr>
        <sz val="7"/>
        <rFont val="Calibri"/>
        <family val="2"/>
      </rPr>
      <t>RICHMOND R-XVI</t>
    </r>
  </si>
  <si>
    <r>
      <rPr>
        <sz val="7"/>
        <rFont val="Calibri"/>
        <family val="2"/>
      </rPr>
      <t>CENTERVILLE R-I</t>
    </r>
  </si>
  <si>
    <r>
      <rPr>
        <sz val="7"/>
        <rFont val="Calibri"/>
        <family val="2"/>
      </rPr>
      <t>SOUTHERN REYNOLDS CO. R-II</t>
    </r>
  </si>
  <si>
    <r>
      <rPr>
        <sz val="7"/>
        <rFont val="Calibri"/>
        <family val="2"/>
      </rPr>
      <t>BUNKER R-III</t>
    </r>
  </si>
  <si>
    <r>
      <rPr>
        <sz val="7"/>
        <rFont val="Calibri"/>
        <family val="2"/>
      </rPr>
      <t>LESTERVILLE R-IV</t>
    </r>
  </si>
  <si>
    <r>
      <rPr>
        <sz val="7"/>
        <rFont val="Calibri"/>
        <family val="2"/>
      </rPr>
      <t>NAYLOR R-II</t>
    </r>
  </si>
  <si>
    <r>
      <rPr>
        <sz val="7"/>
        <rFont val="Calibri"/>
        <family val="2"/>
      </rPr>
      <t>DONIPHAN R-I</t>
    </r>
  </si>
  <si>
    <r>
      <rPr>
        <sz val="7"/>
        <rFont val="Calibri"/>
        <family val="2"/>
      </rPr>
      <t>RIPLEY CO. R-IV</t>
    </r>
  </si>
  <si>
    <r>
      <rPr>
        <sz val="7"/>
        <rFont val="Calibri"/>
        <family val="2"/>
      </rPr>
      <t>RIPLEY CO. R-III</t>
    </r>
  </si>
  <si>
    <r>
      <rPr>
        <sz val="7"/>
        <rFont val="Calibri"/>
        <family val="2"/>
      </rPr>
      <t>FT. ZUMWALT R-II</t>
    </r>
  </si>
  <si>
    <r>
      <rPr>
        <sz val="7"/>
        <rFont val="Calibri"/>
        <family val="2"/>
      </rPr>
      <t>FRANCIS HOWELL R-III</t>
    </r>
  </si>
  <si>
    <r>
      <rPr>
        <sz val="7"/>
        <rFont val="Calibri"/>
        <family val="2"/>
      </rPr>
      <t>WENTZVILLE R-IV</t>
    </r>
  </si>
  <si>
    <r>
      <rPr>
        <sz val="7"/>
        <rFont val="Calibri"/>
        <family val="2"/>
      </rPr>
      <t>ST. CHARLES R-VI</t>
    </r>
  </si>
  <si>
    <r>
      <rPr>
        <sz val="7"/>
        <rFont val="Calibri"/>
        <family val="2"/>
      </rPr>
      <t>ORCHARD FARM R-V</t>
    </r>
  </si>
  <si>
    <r>
      <rPr>
        <sz val="7"/>
        <rFont val="Calibri"/>
        <family val="2"/>
      </rPr>
      <t>APPLETON CITY R-II</t>
    </r>
  </si>
  <si>
    <r>
      <rPr>
        <sz val="7"/>
        <rFont val="Calibri"/>
        <family val="2"/>
      </rPr>
      <t>ROSCOE C-1</t>
    </r>
  </si>
  <si>
    <r>
      <rPr>
        <sz val="7"/>
        <rFont val="Calibri"/>
        <family val="2"/>
      </rPr>
      <t>LAKELAND R-III</t>
    </r>
  </si>
  <si>
    <r>
      <rPr>
        <sz val="7"/>
        <rFont val="Calibri"/>
        <family val="2"/>
      </rPr>
      <t>OSCEOLA</t>
    </r>
  </si>
  <si>
    <r>
      <rPr>
        <sz val="7"/>
        <rFont val="Calibri"/>
        <family val="2"/>
      </rPr>
      <t>BISMARCK R-V</t>
    </r>
  </si>
  <si>
    <r>
      <rPr>
        <sz val="7"/>
        <rFont val="Calibri"/>
        <family val="2"/>
      </rPr>
      <t>FARMINGTON R-VII</t>
    </r>
  </si>
  <si>
    <r>
      <rPr>
        <sz val="7"/>
        <rFont val="Calibri"/>
        <family val="2"/>
      </rPr>
      <t>NORTH ST. FRANCOIS CO. R-I</t>
    </r>
  </si>
  <si>
    <r>
      <rPr>
        <sz val="7"/>
        <rFont val="Calibri"/>
        <family val="2"/>
      </rPr>
      <t>CENTRAL R-III</t>
    </r>
  </si>
  <si>
    <r>
      <rPr>
        <sz val="7"/>
        <rFont val="Calibri"/>
        <family val="2"/>
      </rPr>
      <t>WEST ST. FRANCOIS CO. R-IV</t>
    </r>
  </si>
  <si>
    <r>
      <rPr>
        <sz val="7"/>
        <rFont val="Calibri"/>
        <family val="2"/>
      </rPr>
      <t>STE. GENEVIEVE CO. R-II</t>
    </r>
  </si>
  <si>
    <r>
      <rPr>
        <sz val="7"/>
        <rFont val="Calibri"/>
        <family val="2"/>
      </rPr>
      <t>HAZELWOOD</t>
    </r>
  </si>
  <si>
    <r>
      <rPr>
        <sz val="7"/>
        <rFont val="Calibri"/>
        <family val="2"/>
      </rPr>
      <t>FERGUSON-FLORISSANT R-II</t>
    </r>
  </si>
  <si>
    <r>
      <rPr>
        <sz val="7"/>
        <rFont val="Calibri"/>
        <family val="2"/>
      </rPr>
      <t>PATTONVILLE R-III</t>
    </r>
  </si>
  <si>
    <r>
      <rPr>
        <sz val="7"/>
        <rFont val="Calibri"/>
        <family val="2"/>
      </rPr>
      <t>ROCKWOOD R-VI</t>
    </r>
  </si>
  <si>
    <r>
      <rPr>
        <sz val="7"/>
        <rFont val="Calibri"/>
        <family val="2"/>
      </rPr>
      <t>KIRKWOOD R-VII</t>
    </r>
  </si>
  <si>
    <r>
      <rPr>
        <sz val="7"/>
        <rFont val="Calibri"/>
        <family val="2"/>
      </rPr>
      <t>LINDBERGH SCHOOLS</t>
    </r>
  </si>
  <si>
    <r>
      <rPr>
        <sz val="7"/>
        <rFont val="Calibri"/>
        <family val="2"/>
      </rPr>
      <t>MEHLVILLE R-IX</t>
    </r>
  </si>
  <si>
    <r>
      <rPr>
        <sz val="7"/>
        <rFont val="Calibri"/>
        <family val="2"/>
      </rPr>
      <t>PARKWAY C-2</t>
    </r>
  </si>
  <si>
    <r>
      <rPr>
        <sz val="7"/>
        <rFont val="Calibri"/>
        <family val="2"/>
      </rPr>
      <t>AFFTON 101</t>
    </r>
  </si>
  <si>
    <r>
      <rPr>
        <sz val="7"/>
        <rFont val="Calibri"/>
        <family val="2"/>
      </rPr>
      <t>BAYLESS</t>
    </r>
  </si>
  <si>
    <r>
      <rPr>
        <sz val="7"/>
        <rFont val="Calibri"/>
        <family val="2"/>
      </rPr>
      <t>BRENTWOOD</t>
    </r>
  </si>
  <si>
    <r>
      <rPr>
        <sz val="7"/>
        <rFont val="Calibri"/>
        <family val="2"/>
      </rPr>
      <t>CLAYTON</t>
    </r>
  </si>
  <si>
    <r>
      <rPr>
        <sz val="7"/>
        <rFont val="Calibri"/>
        <family val="2"/>
      </rPr>
      <t>HANCOCK PLACE</t>
    </r>
  </si>
  <si>
    <r>
      <rPr>
        <sz val="7"/>
        <rFont val="Calibri"/>
        <family val="2"/>
      </rPr>
      <t>JENNINGS</t>
    </r>
  </si>
  <si>
    <r>
      <rPr>
        <sz val="7"/>
        <rFont val="Calibri"/>
        <family val="2"/>
      </rPr>
      <t>LADUE</t>
    </r>
  </si>
  <si>
    <r>
      <rPr>
        <sz val="7"/>
        <rFont val="Calibri"/>
        <family val="2"/>
      </rPr>
      <t>MAPLEWOOD-RICHMOND HEIGHTS</t>
    </r>
  </si>
  <si>
    <r>
      <rPr>
        <sz val="7"/>
        <rFont val="Calibri"/>
        <family val="2"/>
      </rPr>
      <t>NORMANDY SCHOOLS COLLABORATIVE</t>
    </r>
  </si>
  <si>
    <r>
      <rPr>
        <sz val="7"/>
        <rFont val="Calibri"/>
        <family val="2"/>
      </rPr>
      <t>RITENOUR</t>
    </r>
  </si>
  <si>
    <r>
      <rPr>
        <sz val="7"/>
        <rFont val="Calibri"/>
        <family val="2"/>
      </rPr>
      <t>RIVERVIEW GARDENS</t>
    </r>
  </si>
  <si>
    <r>
      <rPr>
        <sz val="7"/>
        <rFont val="Calibri"/>
        <family val="2"/>
      </rPr>
      <t>UNIVERSITY CITY</t>
    </r>
  </si>
  <si>
    <r>
      <rPr>
        <sz val="7"/>
        <rFont val="Calibri"/>
        <family val="2"/>
      </rPr>
      <t>VALLEY PARK</t>
    </r>
  </si>
  <si>
    <r>
      <rPr>
        <sz val="7"/>
        <rFont val="Calibri"/>
        <family val="2"/>
      </rPr>
      <t>WEBSTER GROVES</t>
    </r>
  </si>
  <si>
    <r>
      <rPr>
        <sz val="7"/>
        <rFont val="Calibri"/>
        <family val="2"/>
      </rPr>
      <t>SPECL. SCH. DST. ST. LOUIS CO.</t>
    </r>
  </si>
  <si>
    <r>
      <rPr>
        <sz val="7"/>
        <rFont val="Calibri"/>
        <family val="2"/>
      </rPr>
      <t>OREARVILLE R-IV</t>
    </r>
  </si>
  <si>
    <r>
      <rPr>
        <sz val="7"/>
        <rFont val="Calibri"/>
        <family val="2"/>
      </rPr>
      <t>MALTA BEND R-V</t>
    </r>
  </si>
  <si>
    <r>
      <rPr>
        <sz val="7"/>
        <rFont val="Calibri"/>
        <family val="2"/>
      </rPr>
      <t>HARDEMAN R-X</t>
    </r>
  </si>
  <si>
    <r>
      <rPr>
        <sz val="7"/>
        <rFont val="Calibri"/>
        <family val="2"/>
      </rPr>
      <t>GILLIAM C-4</t>
    </r>
  </si>
  <si>
    <r>
      <rPr>
        <sz val="7"/>
        <rFont val="Calibri"/>
        <family val="2"/>
      </rPr>
      <t>MARSHALL</t>
    </r>
  </si>
  <si>
    <r>
      <rPr>
        <sz val="7"/>
        <rFont val="Calibri"/>
        <family val="2"/>
      </rPr>
      <t>SLATER</t>
    </r>
  </si>
  <si>
    <r>
      <rPr>
        <sz val="7"/>
        <rFont val="Calibri"/>
        <family val="2"/>
      </rPr>
      <t>SWEET SPRINGS R-VII</t>
    </r>
  </si>
  <si>
    <r>
      <rPr>
        <sz val="7"/>
        <rFont val="Calibri"/>
        <family val="2"/>
      </rPr>
      <t>SCHUYLER CO. R-I</t>
    </r>
  </si>
  <si>
    <r>
      <rPr>
        <sz val="7"/>
        <rFont val="Calibri"/>
        <family val="2"/>
      </rPr>
      <t>SCOTLAND CO. R-I</t>
    </r>
  </si>
  <si>
    <r>
      <rPr>
        <sz val="7"/>
        <rFont val="Calibri"/>
        <family val="2"/>
      </rPr>
      <t>SCOTT CITY R-I</t>
    </r>
  </si>
  <si>
    <r>
      <rPr>
        <sz val="7"/>
        <rFont val="Calibri"/>
        <family val="2"/>
      </rPr>
      <t>CHAFFEE R-II</t>
    </r>
  </si>
  <si>
    <r>
      <rPr>
        <sz val="7"/>
        <rFont val="Calibri"/>
        <family val="2"/>
      </rPr>
      <t>SCOTT CO. R-IV</t>
    </r>
  </si>
  <si>
    <r>
      <rPr>
        <sz val="7"/>
        <rFont val="Calibri"/>
        <family val="2"/>
      </rPr>
      <t>SCOTT CO. CENTRAL</t>
    </r>
  </si>
  <si>
    <r>
      <rPr>
        <sz val="7"/>
        <rFont val="Calibri"/>
        <family val="2"/>
      </rPr>
      <t>SIKESTON R-6</t>
    </r>
  </si>
  <si>
    <r>
      <rPr>
        <sz val="7"/>
        <rFont val="Calibri"/>
        <family val="2"/>
      </rPr>
      <t>KELSO C-7</t>
    </r>
  </si>
  <si>
    <r>
      <rPr>
        <sz val="7"/>
        <rFont val="Calibri"/>
        <family val="2"/>
      </rPr>
      <t>ORAN R-III</t>
    </r>
  </si>
  <si>
    <r>
      <rPr>
        <sz val="7"/>
        <rFont val="Calibri"/>
        <family val="2"/>
      </rPr>
      <t>WINONA R-III</t>
    </r>
  </si>
  <si>
    <r>
      <rPr>
        <sz val="7"/>
        <rFont val="Calibri"/>
        <family val="2"/>
      </rPr>
      <t>EMINENCE R-I</t>
    </r>
  </si>
  <si>
    <r>
      <rPr>
        <sz val="7"/>
        <rFont val="Calibri"/>
        <family val="2"/>
      </rPr>
      <t>NORTH SHELBY</t>
    </r>
  </si>
  <si>
    <r>
      <rPr>
        <sz val="7"/>
        <rFont val="Calibri"/>
        <family val="2"/>
      </rPr>
      <t>SHELBY CO. R-IV</t>
    </r>
  </si>
  <si>
    <r>
      <rPr>
        <sz val="7"/>
        <rFont val="Calibri"/>
        <family val="2"/>
      </rPr>
      <t>RICHLAND R-I</t>
    </r>
  </si>
  <si>
    <r>
      <rPr>
        <sz val="7"/>
        <rFont val="Calibri"/>
        <family val="2"/>
      </rPr>
      <t>BELL CITY R-II</t>
    </r>
  </si>
  <si>
    <r>
      <rPr>
        <sz val="7"/>
        <rFont val="Calibri"/>
        <family val="2"/>
      </rPr>
      <t>ADVANCE R-IV</t>
    </r>
  </si>
  <si>
    <r>
      <rPr>
        <sz val="7"/>
        <rFont val="Calibri"/>
        <family val="2"/>
      </rPr>
      <t>PUXICO R-VIII</t>
    </r>
  </si>
  <si>
    <r>
      <rPr>
        <sz val="7"/>
        <rFont val="Calibri"/>
        <family val="2"/>
      </rPr>
      <t>BLOOMFIELD R-XIV</t>
    </r>
  </si>
  <si>
    <r>
      <rPr>
        <sz val="7"/>
        <rFont val="Calibri"/>
        <family val="2"/>
      </rPr>
      <t>DEXTER R-XI</t>
    </r>
  </si>
  <si>
    <r>
      <rPr>
        <sz val="7"/>
        <rFont val="Calibri"/>
        <family val="2"/>
      </rPr>
      <t>BERNIE R-XIII</t>
    </r>
  </si>
  <si>
    <r>
      <rPr>
        <sz val="7"/>
        <rFont val="Calibri"/>
        <family val="2"/>
      </rPr>
      <t>HURLEY R-I</t>
    </r>
  </si>
  <si>
    <r>
      <rPr>
        <sz val="7"/>
        <rFont val="Calibri"/>
        <family val="2"/>
      </rPr>
      <t>GALENA R-II</t>
    </r>
  </si>
  <si>
    <r>
      <rPr>
        <sz val="7"/>
        <rFont val="Calibri"/>
        <family val="2"/>
      </rPr>
      <t>CRANE R-III</t>
    </r>
  </si>
  <si>
    <r>
      <rPr>
        <sz val="7"/>
        <rFont val="Calibri"/>
        <family val="2"/>
      </rPr>
      <t>REEDS SPRING R-IV</t>
    </r>
  </si>
  <si>
    <r>
      <rPr>
        <sz val="7"/>
        <rFont val="Calibri"/>
        <family val="2"/>
      </rPr>
      <t>BLUE EYE R-V</t>
    </r>
  </si>
  <si>
    <r>
      <rPr>
        <sz val="7"/>
        <rFont val="Calibri"/>
        <family val="2"/>
      </rPr>
      <t>GREEN CITY R-I</t>
    </r>
  </si>
  <si>
    <r>
      <rPr>
        <sz val="7"/>
        <rFont val="Calibri"/>
        <family val="2"/>
      </rPr>
      <t>MILAN C-2</t>
    </r>
  </si>
  <si>
    <r>
      <rPr>
        <sz val="7"/>
        <rFont val="Calibri"/>
        <family val="2"/>
      </rPr>
      <t>NEWTOWN-HARRIS R-III</t>
    </r>
  </si>
  <si>
    <r>
      <rPr>
        <sz val="7"/>
        <rFont val="Calibri"/>
        <family val="2"/>
      </rPr>
      <t>BRADLEYVILLE R-I</t>
    </r>
  </si>
  <si>
    <r>
      <rPr>
        <sz val="7"/>
        <rFont val="Calibri"/>
        <family val="2"/>
      </rPr>
      <t>TANEYVILLE R-II</t>
    </r>
  </si>
  <si>
    <r>
      <rPr>
        <sz val="7"/>
        <rFont val="Calibri"/>
        <family val="2"/>
      </rPr>
      <t>FORSYTH R-III</t>
    </r>
  </si>
  <si>
    <r>
      <rPr>
        <sz val="7"/>
        <rFont val="Calibri"/>
        <family val="2"/>
      </rPr>
      <t>BRANSON R-IV</t>
    </r>
  </si>
  <si>
    <r>
      <rPr>
        <sz val="7"/>
        <rFont val="Calibri"/>
        <family val="2"/>
      </rPr>
      <t>HOLLISTER R-V</t>
    </r>
  </si>
  <si>
    <r>
      <rPr>
        <sz val="7"/>
        <rFont val="Calibri"/>
        <family val="2"/>
      </rPr>
      <t>KIRBYVILLE R-VI</t>
    </r>
  </si>
  <si>
    <r>
      <rPr>
        <sz val="7"/>
        <rFont val="Calibri"/>
        <family val="2"/>
      </rPr>
      <t>MARK TWAIN R-VIII</t>
    </r>
  </si>
  <si>
    <r>
      <rPr>
        <sz val="7"/>
        <rFont val="Calibri"/>
        <family val="2"/>
      </rPr>
      <t>SUCCESS R-VI</t>
    </r>
  </si>
  <si>
    <r>
      <rPr>
        <sz val="7"/>
        <rFont val="Calibri"/>
        <family val="2"/>
      </rPr>
      <t>HOUSTON R-I</t>
    </r>
  </si>
  <si>
    <r>
      <rPr>
        <sz val="7"/>
        <rFont val="Calibri"/>
        <family val="2"/>
      </rPr>
      <t>SUMMERSVILLE R-II</t>
    </r>
  </si>
  <si>
    <r>
      <rPr>
        <sz val="7"/>
        <rFont val="Calibri"/>
        <family val="2"/>
      </rPr>
      <t>LICKING R-VIII</t>
    </r>
  </si>
  <si>
    <r>
      <rPr>
        <sz val="7"/>
        <rFont val="Calibri"/>
        <family val="2"/>
      </rPr>
      <t>CABOOL R-IV</t>
    </r>
  </si>
  <si>
    <r>
      <rPr>
        <sz val="7"/>
        <rFont val="Calibri"/>
        <family val="2"/>
      </rPr>
      <t>PLATO R-V</t>
    </r>
  </si>
  <si>
    <r>
      <rPr>
        <sz val="7"/>
        <rFont val="Calibri"/>
        <family val="2"/>
      </rPr>
      <t>RAYMONDVILLE R-VII</t>
    </r>
  </si>
  <si>
    <r>
      <rPr>
        <sz val="7"/>
        <rFont val="Calibri"/>
        <family val="2"/>
      </rPr>
      <t>NEVADA R-V</t>
    </r>
  </si>
  <si>
    <r>
      <rPr>
        <sz val="7"/>
        <rFont val="Calibri"/>
        <family val="2"/>
      </rPr>
      <t>BRONAUGH R-VII</t>
    </r>
  </si>
  <si>
    <r>
      <rPr>
        <sz val="7"/>
        <rFont val="Calibri"/>
        <family val="2"/>
      </rPr>
      <t>SHELDON R-VIII</t>
    </r>
  </si>
  <si>
    <r>
      <rPr>
        <sz val="7"/>
        <rFont val="Calibri"/>
        <family val="2"/>
      </rPr>
      <t>NORTHEAST VERNON CO. R-I</t>
    </r>
  </si>
  <si>
    <r>
      <rPr>
        <sz val="7"/>
        <rFont val="Calibri"/>
        <family val="2"/>
      </rPr>
      <t>WRIGHT CITY R-II OF WARREN CO.</t>
    </r>
  </si>
  <si>
    <r>
      <rPr>
        <sz val="7"/>
        <rFont val="Calibri"/>
        <family val="2"/>
      </rPr>
      <t>WARREN CO. R-III</t>
    </r>
  </si>
  <si>
    <r>
      <rPr>
        <sz val="7"/>
        <rFont val="Calibri"/>
        <family val="2"/>
      </rPr>
      <t>KINGSTON K-14</t>
    </r>
  </si>
  <si>
    <r>
      <rPr>
        <sz val="7"/>
        <rFont val="Calibri"/>
        <family val="2"/>
      </rPr>
      <t>POTOSI R-III</t>
    </r>
  </si>
  <si>
    <r>
      <rPr>
        <sz val="7"/>
        <rFont val="Calibri"/>
        <family val="2"/>
      </rPr>
      <t>RICHWOODS R-VII</t>
    </r>
  </si>
  <si>
    <r>
      <rPr>
        <sz val="7"/>
        <rFont val="Calibri"/>
        <family val="2"/>
      </rPr>
      <t>VALLEY R-VI</t>
    </r>
  </si>
  <si>
    <r>
      <rPr>
        <sz val="7"/>
        <rFont val="Calibri"/>
        <family val="2"/>
      </rPr>
      <t>GREENVILLE R-II</t>
    </r>
  </si>
  <si>
    <r>
      <rPr>
        <sz val="7"/>
        <rFont val="Calibri"/>
        <family val="2"/>
      </rPr>
      <t>CLEARWATER R-I</t>
    </r>
  </si>
  <si>
    <r>
      <rPr>
        <sz val="7"/>
        <rFont val="Calibri"/>
        <family val="2"/>
      </rPr>
      <t>NIANGUA R-V</t>
    </r>
  </si>
  <si>
    <r>
      <rPr>
        <sz val="7"/>
        <rFont val="Calibri"/>
        <family val="2"/>
      </rPr>
      <t>FORDLAND R-III</t>
    </r>
  </si>
  <si>
    <r>
      <rPr>
        <sz val="7"/>
        <rFont val="Calibri"/>
        <family val="2"/>
      </rPr>
      <t>MARSHFIELD R-I</t>
    </r>
  </si>
  <si>
    <r>
      <rPr>
        <sz val="7"/>
        <rFont val="Calibri"/>
        <family val="2"/>
      </rPr>
      <t>SEYMOUR R-II</t>
    </r>
  </si>
  <si>
    <r>
      <rPr>
        <sz val="7"/>
        <rFont val="Calibri"/>
        <family val="2"/>
      </rPr>
      <t>WORTH CO. R-III</t>
    </r>
  </si>
  <si>
    <r>
      <rPr>
        <sz val="7"/>
        <rFont val="Calibri"/>
        <family val="2"/>
      </rPr>
      <t>NORWOOD R-I</t>
    </r>
  </si>
  <si>
    <r>
      <rPr>
        <sz val="7"/>
        <rFont val="Calibri"/>
        <family val="2"/>
      </rPr>
      <t>HARTVILLE R-II</t>
    </r>
  </si>
  <si>
    <r>
      <rPr>
        <sz val="7"/>
        <rFont val="Calibri"/>
        <family val="2"/>
      </rPr>
      <t>MOUNTAIN GROVE R-III</t>
    </r>
  </si>
  <si>
    <r>
      <rPr>
        <sz val="7"/>
        <rFont val="Calibri"/>
        <family val="2"/>
      </rPr>
      <t>MANSFIELD R-IV</t>
    </r>
  </si>
  <si>
    <r>
      <rPr>
        <sz val="7"/>
        <rFont val="Calibri"/>
        <family val="2"/>
      </rPr>
      <t>MANES R-V</t>
    </r>
  </si>
  <si>
    <r>
      <rPr>
        <sz val="7"/>
        <rFont val="Calibri"/>
        <family val="2"/>
      </rPr>
      <t>ST. LOUIS CITY</t>
    </r>
  </si>
  <si>
    <r>
      <rPr>
        <sz val="7"/>
        <rFont val="Calibri"/>
        <family val="2"/>
      </rPr>
      <t>LIFT FOR LIFE ACADEMY</t>
    </r>
  </si>
  <si>
    <r>
      <rPr>
        <sz val="7"/>
        <rFont val="Calibri"/>
        <family val="2"/>
      </rPr>
      <t>PREMIER CHARTER SCHOOL</t>
    </r>
  </si>
  <si>
    <r>
      <rPr>
        <sz val="7"/>
        <rFont val="Calibri"/>
        <family val="2"/>
      </rPr>
      <t>CONFLUENCE ACADEMIES</t>
    </r>
  </si>
  <si>
    <r>
      <rPr>
        <sz val="7"/>
        <rFont val="Calibri"/>
        <family val="2"/>
      </rPr>
      <t>CITY GARDEN MONTESSORI</t>
    </r>
  </si>
  <si>
    <r>
      <rPr>
        <sz val="7"/>
        <rFont val="Calibri"/>
        <family val="2"/>
      </rPr>
      <t>ST. LOUIS LANG IMMERSION SCH</t>
    </r>
  </si>
  <si>
    <r>
      <rPr>
        <sz val="7"/>
        <rFont val="Calibri"/>
        <family val="2"/>
      </rPr>
      <t>NORTH SIDE COMMUNITY SCHOOL</t>
    </r>
  </si>
  <si>
    <r>
      <rPr>
        <sz val="7"/>
        <rFont val="Calibri"/>
        <family val="2"/>
      </rPr>
      <t>KIPP ST LOUIS PUBLIC SCHOOLS</t>
    </r>
  </si>
  <si>
    <r>
      <rPr>
        <sz val="7"/>
        <rFont val="Calibri"/>
        <family val="2"/>
      </rPr>
      <t>GATEWAY SCIENCE ACAD/ST LOUIS</t>
    </r>
  </si>
  <si>
    <r>
      <rPr>
        <sz val="7"/>
        <rFont val="Calibri"/>
        <family val="2"/>
      </rPr>
      <t>EAGLE COLLEGE PREP ENDEAVOR</t>
    </r>
  </si>
  <si>
    <r>
      <rPr>
        <sz val="7"/>
        <rFont val="Calibri"/>
        <family val="2"/>
      </rPr>
      <t>LAFAYETTE PREPARATORY ACADEMY</t>
    </r>
  </si>
  <si>
    <r>
      <rPr>
        <sz val="7"/>
        <rFont val="Calibri"/>
        <family val="2"/>
      </rPr>
      <t>HAWTHORN LEADERSHIP SCHL GIRLS</t>
    </r>
  </si>
  <si>
    <r>
      <rPr>
        <sz val="7"/>
        <rFont val="Calibri"/>
        <family val="2"/>
      </rPr>
      <t>THE BIOME</t>
    </r>
  </si>
  <si>
    <r>
      <rPr>
        <sz val="7"/>
        <rFont val="Calibri"/>
        <family val="2"/>
      </rPr>
      <t>LA SALLE CHARTER SCHOOL</t>
    </r>
  </si>
  <si>
    <r>
      <rPr>
        <sz val="7"/>
        <rFont val="Calibri"/>
        <family val="2"/>
      </rPr>
      <t>THE ARCH COMMUNITY SCHOOL</t>
    </r>
  </si>
  <si>
    <r>
      <rPr>
        <sz val="7"/>
        <rFont val="Calibri"/>
        <family val="2"/>
      </rPr>
      <t>KAIROS ACADEMIES</t>
    </r>
  </si>
  <si>
    <r>
      <rPr>
        <sz val="7"/>
        <rFont val="Calibri"/>
        <family val="2"/>
      </rPr>
      <t>THE SOULARD SCHOOL</t>
    </r>
  </si>
  <si>
    <r>
      <rPr>
        <sz val="7"/>
        <rFont val="Calibri"/>
        <family val="2"/>
      </rPr>
      <t>Atlas</t>
    </r>
  </si>
  <si>
    <t>Summer learning or summer enrichment</t>
  </si>
  <si>
    <t>Afterschool programs</t>
  </si>
  <si>
    <t>Extended instructional time (school day, school week, or school year)</t>
  </si>
  <si>
    <t>Tutoring</t>
  </si>
  <si>
    <t>Additional classroom teachers</t>
  </si>
  <si>
    <t>Other additional staffing and/or activities to assess and support social-emotional well-being for students, educators and/or families.</t>
  </si>
  <si>
    <t>Other additional staffing and/or activities to assess and support mental health needs, for students, educators and/or families.</t>
  </si>
  <si>
    <t>Other additional staffing and/or activities to identify and/or respond to unique student needs and/or provide targeted support for vulnerable students.</t>
  </si>
  <si>
    <t>Universal screening, academic assessments, and intervention data systems, such as early warning systems and/or opportunity to learn data systems.</t>
  </si>
  <si>
    <t>Early childhood programs</t>
  </si>
  <si>
    <t>Curriculum adoption and learning materials</t>
  </si>
  <si>
    <t>Core staff capacity building/training to increase instructional quality and advance investments in talent pipelines for teachers and/or classified staff.</t>
  </si>
  <si>
    <t>Improved coordination of services for students with multiple types of needs, such as full-service community schools or improved coordination with partner agencies, such as foster care services.</t>
  </si>
  <si>
    <t>Which activities or interventions did the LEA implement to satisfy the LEA's mandatory set-aside requirements of ARP ESSER funds, which respond to students' academic, social, and emotional needs and address the disproportionate impact of COVID-19 on underserved student groups?</t>
  </si>
  <si>
    <t>3.c</t>
  </si>
  <si>
    <t>3.d3</t>
  </si>
  <si>
    <t>Answer the questions with Y or N. A dropdown list is provided. The item of 'Other' is for narrative explanation, if applicable.</t>
  </si>
  <si>
    <t>REVISED 3/10/2023</t>
  </si>
  <si>
    <t>Please explain how the selected activities address the disproportionate impact of COVID-19 on underserved students.</t>
  </si>
  <si>
    <t>3.d4</t>
  </si>
  <si>
    <t>Provide and explaination of how activities in 3.d3 addressed underserved students (3000 character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</si>
</sst>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000000000"/>
    <numFmt numFmtId="165" formatCode="_(\$* #,##0.00_);_(\$* \(#,##0.00\);_(\$* #,##0.00_);_(@_)"/>
    <numFmt numFmtId="166" formatCode="&quot;$&quot;#,##0.00"/>
    <numFmt numFmtId="167" formatCode="000\-000"/>
    <numFmt numFmtId="168" formatCode="_(* #,##0.0_);_(* \(#,##0.0\);_(* &quot;-&quot;??_);_(@_)"/>
    <numFmt numFmtId="169" formatCode="\$\ #,##0.00"/>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font>
    <font>
      <sz val="8.5"/>
      <color rgb="FF000000"/>
      <name val="Calibri"/>
      <family val="2"/>
    </font>
    <font>
      <b/>
      <sz val="8.5"/>
      <name val="Calibri"/>
      <family val="2"/>
    </font>
    <font>
      <sz val="8.5"/>
      <name val="Calibri"/>
      <family val="2"/>
    </font>
    <font>
      <b/>
      <sz val="8.5"/>
      <color rgb="FF000000"/>
      <name val="Calibri"/>
      <family val="2"/>
    </font>
    <font>
      <sz val="11"/>
      <color rgb="FFFF0000"/>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sz val="10"/>
      <name val="Calibri"/>
      <family val="2"/>
      <scheme val="minor"/>
    </font>
    <font>
      <b/>
      <sz val="10"/>
      <color rgb="FFFF0000"/>
      <name val="Calibri"/>
      <family val="2"/>
      <scheme val="minor"/>
    </font>
    <font>
      <b/>
      <u/>
      <sz val="10"/>
      <color theme="1"/>
      <name val="Calibri"/>
      <family val="2"/>
      <scheme val="minor"/>
    </font>
    <font>
      <sz val="10"/>
      <name val="Calibri"/>
      <family val="2"/>
      <scheme val="minor"/>
    </font>
    <font>
      <b/>
      <sz val="10"/>
      <color theme="0"/>
      <name val="Calibri"/>
      <family val="2"/>
      <scheme val="minor"/>
    </font>
    <font>
      <b/>
      <sz val="10"/>
      <color rgb="FF000000"/>
      <name val="Calibri"/>
      <family val="2"/>
      <scheme val="minor"/>
    </font>
    <font>
      <b/>
      <sz val="14"/>
      <color theme="1"/>
      <name val="Calibri"/>
      <family val="2"/>
      <scheme val="minor"/>
    </font>
    <font>
      <b/>
      <sz val="7"/>
      <name val="Calibri"/>
      <family val="2"/>
    </font>
    <font>
      <sz val="7"/>
      <color rgb="FF000000"/>
      <name val="Calibri"/>
      <family val="2"/>
    </font>
    <font>
      <sz val="7"/>
      <name val="Calibri"/>
      <family val="2"/>
    </font>
    <font>
      <sz val="12"/>
      <color theme="1"/>
      <name val="Calibri"/>
      <family val="2"/>
      <scheme val="minor"/>
    </font>
  </fonts>
  <fills count="31">
    <fill>
      <patternFill patternType="none"/>
    </fill>
    <fill>
      <patternFill patternType="gray125"/>
    </fill>
    <fill>
      <patternFill patternType="solid">
        <fgColor rgb="FFFFC0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theme="9"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D6EAFE"/>
        <bgColor indexed="64"/>
      </patternFill>
    </fill>
    <fill>
      <patternFill patternType="solid">
        <fgColor theme="9" tint="0.39997558519241921"/>
        <bgColor indexed="64"/>
      </patternFill>
    </fill>
    <fill>
      <patternFill patternType="solid">
        <fgColor rgb="FFCD89BA"/>
        <bgColor indexed="64"/>
      </patternFill>
    </fill>
    <fill>
      <patternFill patternType="solid">
        <fgColor rgb="FF9C4282"/>
        <bgColor indexed="64"/>
      </patternFill>
    </fill>
    <fill>
      <patternFill patternType="solid">
        <fgColor rgb="FFE0B6D4"/>
        <bgColor indexed="64"/>
      </patternFill>
    </fill>
    <fill>
      <patternFill patternType="solid">
        <fgColor rgb="FFC3DEB0"/>
        <bgColor indexed="64"/>
      </patternFill>
    </fill>
    <fill>
      <patternFill patternType="solid">
        <fgColor rgb="FFE2EFD9"/>
        <bgColor indexed="64"/>
      </patternFill>
    </fill>
    <fill>
      <patternFill patternType="solid">
        <fgColor rgb="FFFFD14F"/>
        <bgColor indexed="64"/>
      </patternFill>
    </fill>
    <fill>
      <patternFill patternType="solid">
        <fgColor rgb="FFFFE285"/>
        <bgColor indexed="64"/>
      </patternFill>
    </fill>
    <fill>
      <patternFill patternType="solid">
        <fgColor theme="7" tint="0.79998168889431442"/>
        <bgColor indexed="64"/>
      </patternFill>
    </fill>
    <fill>
      <patternFill patternType="solid">
        <fgColor rgb="FFDDDDDD"/>
        <bgColor indexed="64"/>
      </patternFill>
    </fill>
    <fill>
      <patternFill patternType="solid">
        <fgColor theme="2"/>
        <bgColor indexed="64"/>
      </patternFill>
    </fill>
    <fill>
      <patternFill patternType="solid">
        <fgColor rgb="FFDDEBF7"/>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304">
    <xf numFmtId="0" fontId="0" fillId="0" borderId="0" xfId="0"/>
    <xf numFmtId="0" fontId="0" fillId="2"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wrapText="1"/>
    </xf>
    <xf numFmtId="0" fontId="0" fillId="4" borderId="1" xfId="0" applyFill="1" applyBorder="1" applyAlignment="1">
      <alignment horizontal="center" wrapText="1"/>
    </xf>
    <xf numFmtId="0" fontId="0" fillId="5" borderId="1" xfId="0" applyFill="1" applyBorder="1" applyAlignment="1">
      <alignment wrapText="1"/>
    </xf>
    <xf numFmtId="43" fontId="0" fillId="5" borderId="1" xfId="1" applyFont="1" applyFill="1" applyBorder="1" applyAlignment="1"/>
    <xf numFmtId="0" fontId="0" fillId="0" borderId="1" xfId="0" applyBorder="1" applyAlignment="1">
      <alignment wrapText="1"/>
    </xf>
    <xf numFmtId="0" fontId="0" fillId="0" borderId="1" xfId="0" applyBorder="1" applyAlignment="1">
      <alignment horizontal="center" vertical="center"/>
    </xf>
    <xf numFmtId="43" fontId="0" fillId="2" borderId="1" xfId="1" applyFont="1" applyFill="1" applyBorder="1" applyAlignment="1">
      <alignment horizontal="center" wrapText="1"/>
    </xf>
    <xf numFmtId="43" fontId="0" fillId="4" borderId="1" xfId="1" applyFont="1" applyFill="1" applyBorder="1" applyAlignment="1">
      <alignment horizontal="center" wrapText="1"/>
    </xf>
    <xf numFmtId="0" fontId="0" fillId="0" borderId="0" xfId="0" applyAlignment="1">
      <alignment horizontal="right"/>
    </xf>
    <xf numFmtId="43" fontId="0" fillId="2" borderId="1" xfId="1" applyFont="1" applyFill="1" applyBorder="1" applyAlignment="1">
      <alignment horizontal="right"/>
    </xf>
    <xf numFmtId="43" fontId="0" fillId="4" borderId="1" xfId="1" applyFont="1" applyFill="1" applyBorder="1" applyAlignment="1">
      <alignment horizontal="right"/>
    </xf>
    <xf numFmtId="43" fontId="2" fillId="4" borderId="1" xfId="1" applyFont="1" applyFill="1" applyBorder="1" applyAlignment="1">
      <alignment horizontal="center"/>
    </xf>
    <xf numFmtId="0" fontId="2" fillId="0" borderId="1" xfId="0" applyFont="1" applyBorder="1" applyAlignment="1">
      <alignment horizontal="center" vertical="top" wrapText="1"/>
    </xf>
    <xf numFmtId="0" fontId="0" fillId="0" borderId="0" xfId="0" applyAlignment="1">
      <alignment wrapText="1"/>
    </xf>
    <xf numFmtId="164" fontId="0" fillId="0" borderId="0" xfId="0" applyNumberFormat="1"/>
    <xf numFmtId="165" fontId="0" fillId="0" borderId="0" xfId="0" applyNumberFormat="1"/>
    <xf numFmtId="0" fontId="3" fillId="0" borderId="1" xfId="0" applyFont="1" applyBorder="1" applyAlignment="1">
      <alignment horizontal="center" vertical="top" wrapText="1"/>
    </xf>
    <xf numFmtId="166" fontId="3" fillId="0" borderId="1" xfId="0" applyNumberFormat="1" applyFont="1" applyBorder="1" applyAlignment="1">
      <alignment horizontal="center" vertical="top" wrapText="1"/>
    </xf>
    <xf numFmtId="166" fontId="0" fillId="0" borderId="0" xfId="0" applyNumberFormat="1"/>
    <xf numFmtId="167" fontId="0" fillId="0" borderId="0" xfId="0" applyNumberFormat="1"/>
    <xf numFmtId="43" fontId="0" fillId="2" borderId="1" xfId="1" applyFont="1" applyFill="1" applyBorder="1" applyAlignment="1">
      <alignment horizontal="center"/>
    </xf>
    <xf numFmtId="43" fontId="0" fillId="4" borderId="1" xfId="1" applyFont="1" applyFill="1" applyBorder="1" applyAlignment="1">
      <alignment horizontal="center"/>
    </xf>
    <xf numFmtId="0" fontId="0" fillId="2" borderId="2" xfId="0" applyFill="1" applyBorder="1" applyAlignment="1">
      <alignment horizontal="center"/>
    </xf>
    <xf numFmtId="0" fontId="0" fillId="0" borderId="1" xfId="0" applyBorder="1"/>
    <xf numFmtId="0" fontId="2" fillId="0" borderId="1" xfId="0" applyFont="1" applyBorder="1"/>
    <xf numFmtId="43" fontId="2" fillId="2" borderId="1" xfId="1" applyFont="1" applyFill="1" applyBorder="1" applyAlignment="1">
      <alignment horizontal="right"/>
    </xf>
    <xf numFmtId="0" fontId="0" fillId="0" borderId="1" xfId="0" applyBorder="1" applyAlignment="1">
      <alignment vertical="center"/>
    </xf>
    <xf numFmtId="43" fontId="0" fillId="2" borderId="1" xfId="1" applyFont="1" applyFill="1" applyBorder="1" applyAlignment="1">
      <alignment horizontal="center" vertical="center" wrapText="1"/>
    </xf>
    <xf numFmtId="0" fontId="0" fillId="4" borderId="2" xfId="0" applyFill="1" applyBorder="1" applyAlignment="1">
      <alignment horizontal="center"/>
    </xf>
    <xf numFmtId="43" fontId="2" fillId="4" borderId="1" xfId="1" applyFont="1" applyFill="1" applyBorder="1" applyAlignment="1">
      <alignment horizontal="right"/>
    </xf>
    <xf numFmtId="43" fontId="0" fillId="4" borderId="1" xfId="1" applyFont="1" applyFill="1" applyBorder="1" applyAlignment="1">
      <alignment horizontal="center" vertical="center" wrapText="1"/>
    </xf>
    <xf numFmtId="0" fontId="0" fillId="10" borderId="2" xfId="0" applyFill="1" applyBorder="1" applyAlignment="1">
      <alignment horizontal="center"/>
    </xf>
    <xf numFmtId="43" fontId="0" fillId="10" borderId="1" xfId="1" applyFont="1" applyFill="1" applyBorder="1" applyAlignment="1">
      <alignment horizontal="center"/>
    </xf>
    <xf numFmtId="43" fontId="0" fillId="10" borderId="1" xfId="1" applyFont="1" applyFill="1" applyBorder="1" applyAlignment="1">
      <alignment horizontal="right"/>
    </xf>
    <xf numFmtId="43" fontId="2" fillId="10" borderId="1" xfId="1" applyFont="1" applyFill="1" applyBorder="1" applyAlignment="1">
      <alignment horizontal="right"/>
    </xf>
    <xf numFmtId="43" fontId="0" fillId="10" borderId="1" xfId="1" applyFont="1" applyFill="1" applyBorder="1" applyAlignment="1">
      <alignment horizontal="center" vertical="center" wrapText="1"/>
    </xf>
    <xf numFmtId="43" fontId="2" fillId="10" borderId="1" xfId="1" applyFont="1" applyFill="1" applyBorder="1" applyAlignment="1">
      <alignment horizontal="center"/>
    </xf>
    <xf numFmtId="0" fontId="0" fillId="10" borderId="1" xfId="0" applyFill="1" applyBorder="1" applyAlignment="1">
      <alignment horizontal="center" wrapText="1"/>
    </xf>
    <xf numFmtId="43" fontId="0" fillId="10" borderId="1" xfId="1" applyFont="1" applyFill="1" applyBorder="1" applyAlignment="1">
      <alignment horizontal="center" wrapText="1"/>
    </xf>
    <xf numFmtId="168" fontId="0" fillId="0" borderId="1" xfId="1" applyNumberFormat="1" applyFont="1" applyBorder="1"/>
    <xf numFmtId="43" fontId="0" fillId="8" borderId="1" xfId="1" applyFont="1" applyFill="1" applyBorder="1" applyAlignment="1">
      <alignment horizontal="center"/>
    </xf>
    <xf numFmtId="43" fontId="2" fillId="2" borderId="1" xfId="1" applyFont="1" applyFill="1" applyBorder="1" applyAlignment="1">
      <alignment horizontal="center"/>
    </xf>
    <xf numFmtId="167" fontId="4" fillId="0" borderId="0" xfId="0" applyNumberFormat="1" applyFont="1" applyFill="1" applyBorder="1" applyAlignment="1">
      <alignment horizontal="left" vertical="top" shrinkToFit="1"/>
    </xf>
    <xf numFmtId="0" fontId="5" fillId="0" borderId="0" xfId="0" applyFont="1" applyFill="1" applyBorder="1" applyAlignment="1">
      <alignment horizontal="center" vertical="center" wrapText="1"/>
    </xf>
    <xf numFmtId="0" fontId="0" fillId="0" borderId="0" xfId="0" applyFill="1" applyBorder="1"/>
    <xf numFmtId="167" fontId="7" fillId="0" borderId="0" xfId="0" applyNumberFormat="1" applyFont="1" applyFill="1" applyBorder="1" applyAlignment="1">
      <alignment horizontal="center" vertical="center" shrinkToFit="1"/>
    </xf>
    <xf numFmtId="0" fontId="5" fillId="0" borderId="0" xfId="0" applyFont="1" applyFill="1" applyBorder="1" applyAlignment="1">
      <alignment horizontal="center" vertical="center"/>
    </xf>
    <xf numFmtId="0" fontId="6" fillId="0" borderId="0" xfId="0" applyFont="1" applyFill="1" applyBorder="1" applyAlignment="1">
      <alignment horizontal="left" vertical="top"/>
    </xf>
    <xf numFmtId="0" fontId="0" fillId="0" borderId="0" xfId="0" applyAlignment="1"/>
    <xf numFmtId="0" fontId="0" fillId="0" borderId="0" xfId="0" applyNumberFormat="1"/>
    <xf numFmtId="164" fontId="0" fillId="0" borderId="0" xfId="0" quotePrefix="1" applyNumberFormat="1"/>
    <xf numFmtId="0" fontId="0" fillId="12" borderId="1" xfId="0" applyFill="1" applyBorder="1" applyAlignment="1">
      <alignment horizontal="center"/>
    </xf>
    <xf numFmtId="0" fontId="0" fillId="0" borderId="0" xfId="0" applyBorder="1" applyAlignment="1">
      <alignment horizontal="center"/>
    </xf>
    <xf numFmtId="0" fontId="0" fillId="0" borderId="0" xfId="0" applyBorder="1"/>
    <xf numFmtId="0" fontId="0" fillId="0" borderId="0" xfId="0" applyBorder="1" applyAlignment="1">
      <alignment wrapText="1"/>
    </xf>
    <xf numFmtId="0" fontId="0" fillId="10" borderId="1" xfId="0" applyFill="1" applyBorder="1" applyAlignment="1">
      <alignment horizontal="center"/>
    </xf>
    <xf numFmtId="43" fontId="0" fillId="8" borderId="1" xfId="1" applyFont="1" applyFill="1" applyBorder="1"/>
    <xf numFmtId="43" fontId="0" fillId="8" borderId="1" xfId="1" applyFont="1" applyFill="1" applyBorder="1" applyAlignment="1"/>
    <xf numFmtId="0" fontId="0" fillId="0" borderId="0" xfId="0" applyAlignment="1">
      <alignment vertical="top"/>
    </xf>
    <xf numFmtId="0" fontId="0" fillId="0" borderId="0" xfId="0" applyAlignment="1">
      <alignment horizontal="left" wrapText="1"/>
    </xf>
    <xf numFmtId="0" fontId="0" fillId="0" borderId="0" xfId="0" applyFill="1" applyBorder="1" applyAlignment="1">
      <alignment horizontal="center"/>
    </xf>
    <xf numFmtId="0" fontId="0" fillId="0" borderId="0" xfId="0" applyBorder="1" applyAlignment="1"/>
    <xf numFmtId="0" fontId="0" fillId="0" borderId="1" xfId="0" applyBorder="1" applyAlignment="1">
      <alignment vertical="top"/>
    </xf>
    <xf numFmtId="0" fontId="9" fillId="8" borderId="1" xfId="0" applyFont="1" applyFill="1" applyBorder="1" applyAlignment="1">
      <alignment vertical="top"/>
    </xf>
    <xf numFmtId="0" fontId="9" fillId="8" borderId="1" xfId="0" applyFont="1" applyFill="1" applyBorder="1" applyAlignment="1">
      <alignment horizontal="left" wrapText="1"/>
    </xf>
    <xf numFmtId="0" fontId="9" fillId="8" borderId="1" xfId="0" applyFont="1" applyFill="1" applyBorder="1" applyAlignment="1">
      <alignment horizontal="center" vertical="top"/>
    </xf>
    <xf numFmtId="4" fontId="15" fillId="13" borderId="1" xfId="0" applyNumberFormat="1" applyFont="1" applyFill="1" applyBorder="1" applyAlignment="1">
      <alignment horizontal="left" wrapText="1"/>
    </xf>
    <xf numFmtId="166" fontId="15" fillId="13" borderId="1" xfId="0" applyNumberFormat="1" applyFont="1" applyFill="1" applyBorder="1" applyAlignment="1"/>
    <xf numFmtId="0" fontId="15" fillId="13" borderId="1" xfId="0" applyFont="1" applyFill="1" applyBorder="1" applyAlignment="1"/>
    <xf numFmtId="49" fontId="15" fillId="13" borderId="1" xfId="0" applyNumberFormat="1" applyFont="1" applyFill="1" applyBorder="1" applyAlignment="1">
      <alignment wrapText="1"/>
    </xf>
    <xf numFmtId="4" fontId="15" fillId="13" borderId="1" xfId="0" applyNumberFormat="1" applyFont="1" applyFill="1" applyBorder="1" applyAlignment="1">
      <alignment horizontal="center" wrapText="1"/>
    </xf>
    <xf numFmtId="166" fontId="15" fillId="13" borderId="1" xfId="1" applyNumberFormat="1" applyFont="1" applyFill="1" applyBorder="1" applyAlignment="1">
      <alignment wrapText="1"/>
    </xf>
    <xf numFmtId="166" fontId="15" fillId="13" borderId="1" xfId="0" applyNumberFormat="1" applyFont="1" applyFill="1" applyBorder="1" applyAlignment="1">
      <alignment wrapText="1"/>
    </xf>
    <xf numFmtId="1" fontId="15" fillId="13" borderId="1" xfId="0" applyNumberFormat="1" applyFont="1" applyFill="1" applyBorder="1" applyAlignment="1">
      <alignment wrapText="1"/>
    </xf>
    <xf numFmtId="0" fontId="15" fillId="13" borderId="1" xfId="0" applyNumberFormat="1" applyFont="1" applyFill="1" applyBorder="1" applyAlignment="1"/>
    <xf numFmtId="0" fontId="15" fillId="13" borderId="1" xfId="1" applyNumberFormat="1" applyFont="1" applyFill="1" applyBorder="1" applyAlignment="1">
      <alignment wrapText="1"/>
    </xf>
    <xf numFmtId="0" fontId="15" fillId="13" borderId="1" xfId="0" applyNumberFormat="1" applyFont="1" applyFill="1" applyBorder="1" applyAlignment="1">
      <alignment wrapText="1"/>
    </xf>
    <xf numFmtId="0" fontId="11" fillId="20" borderId="2" xfId="0" applyFont="1" applyFill="1" applyBorder="1" applyAlignment="1">
      <alignment horizontal="center" vertical="center" wrapText="1"/>
    </xf>
    <xf numFmtId="0" fontId="11" fillId="20" borderId="14"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2" borderId="14" xfId="0" applyFont="1" applyFill="1" applyBorder="1" applyAlignment="1">
      <alignment horizontal="center" vertical="center" wrapText="1"/>
    </xf>
    <xf numFmtId="0" fontId="10" fillId="20" borderId="13" xfId="0" applyFont="1" applyFill="1" applyBorder="1" applyAlignment="1">
      <alignment horizontal="center" vertical="center" wrapText="1"/>
    </xf>
    <xf numFmtId="0" fontId="10" fillId="20" borderId="8" xfId="0" applyFont="1" applyFill="1" applyBorder="1" applyAlignment="1">
      <alignment horizontal="center" vertical="center" wrapText="1"/>
    </xf>
    <xf numFmtId="0" fontId="10" fillId="20" borderId="12" xfId="0" applyFont="1" applyFill="1" applyBorder="1" applyAlignment="1">
      <alignment horizontal="center" vertical="center" wrapText="1"/>
    </xf>
    <xf numFmtId="0" fontId="15" fillId="13" borderId="1" xfId="0" applyFont="1" applyFill="1" applyBorder="1" applyAlignment="1">
      <alignment horizontal="left" wrapText="1"/>
    </xf>
    <xf numFmtId="0" fontId="15" fillId="13" borderId="1" xfId="0" applyFont="1" applyFill="1" applyBorder="1" applyAlignment="1">
      <alignment horizontal="left"/>
    </xf>
    <xf numFmtId="49" fontId="15" fillId="13" borderId="1" xfId="0" applyNumberFormat="1" applyFont="1" applyFill="1" applyBorder="1" applyAlignment="1">
      <alignment horizontal="left" wrapText="1"/>
    </xf>
    <xf numFmtId="166" fontId="15" fillId="13" borderId="1" xfId="0" applyNumberFormat="1" applyFont="1" applyFill="1" applyBorder="1" applyAlignment="1">
      <alignment horizontal="left" wrapText="1"/>
    </xf>
    <xf numFmtId="166" fontId="13" fillId="13" borderId="1" xfId="0" applyNumberFormat="1" applyFont="1" applyFill="1" applyBorder="1" applyAlignment="1">
      <alignment vertical="center" wrapText="1"/>
    </xf>
    <xf numFmtId="166" fontId="11" fillId="24" borderId="1" xfId="0" applyNumberFormat="1" applyFont="1" applyFill="1" applyBorder="1" applyAlignment="1">
      <alignment wrapText="1"/>
    </xf>
    <xf numFmtId="0" fontId="15" fillId="13" borderId="1" xfId="0" applyFont="1" applyFill="1" applyBorder="1" applyAlignment="1">
      <alignment horizontal="right" wrapText="1"/>
    </xf>
    <xf numFmtId="166" fontId="15" fillId="13" borderId="1" xfId="0" applyNumberFormat="1" applyFont="1" applyFill="1" applyBorder="1" applyAlignment="1">
      <alignment horizontal="right" wrapText="1"/>
    </xf>
    <xf numFmtId="0" fontId="15" fillId="13" borderId="1" xfId="0" applyFont="1" applyFill="1" applyBorder="1" applyAlignment="1">
      <alignment horizontal="center" wrapText="1"/>
    </xf>
    <xf numFmtId="0" fontId="15" fillId="13" borderId="1" xfId="0" applyNumberFormat="1" applyFont="1" applyFill="1" applyBorder="1" applyAlignment="1">
      <alignment horizontal="left" wrapText="1"/>
    </xf>
    <xf numFmtId="0" fontId="15" fillId="13" borderId="1" xfId="0" applyNumberFormat="1" applyFont="1" applyFill="1" applyBorder="1" applyAlignment="1">
      <alignment horizontal="right" wrapText="1"/>
    </xf>
    <xf numFmtId="0" fontId="15" fillId="13" borderId="1" xfId="0" applyFont="1" applyFill="1" applyBorder="1" applyAlignment="1">
      <alignment horizontal="left" wrapText="1"/>
    </xf>
    <xf numFmtId="0" fontId="15" fillId="13" borderId="1" xfId="0" applyFont="1" applyFill="1" applyBorder="1" applyAlignment="1">
      <alignment horizontal="left"/>
    </xf>
    <xf numFmtId="49" fontId="15" fillId="13" borderId="1" xfId="0" applyNumberFormat="1" applyFont="1" applyFill="1" applyBorder="1" applyAlignment="1">
      <alignment horizontal="left" wrapText="1"/>
    </xf>
    <xf numFmtId="166" fontId="15" fillId="13" borderId="1" xfId="0" applyNumberFormat="1" applyFont="1" applyFill="1" applyBorder="1" applyAlignment="1">
      <alignment horizontal="left" wrapText="1"/>
    </xf>
    <xf numFmtId="166" fontId="13" fillId="13" borderId="1" xfId="0" applyNumberFormat="1" applyFont="1" applyFill="1" applyBorder="1" applyAlignment="1">
      <alignment vertical="center" wrapText="1"/>
    </xf>
    <xf numFmtId="166" fontId="11" fillId="27" borderId="1" xfId="0" applyNumberFormat="1" applyFont="1" applyFill="1" applyBorder="1" applyAlignment="1">
      <alignment wrapText="1"/>
    </xf>
    <xf numFmtId="166" fontId="15" fillId="13" borderId="1" xfId="0" applyNumberFormat="1" applyFont="1" applyFill="1" applyBorder="1" applyAlignment="1">
      <alignment horizontal="right" wrapText="1"/>
    </xf>
    <xf numFmtId="0" fontId="15" fillId="13" borderId="1" xfId="0" applyFont="1" applyFill="1" applyBorder="1" applyAlignment="1">
      <alignment horizontal="right" wrapText="1"/>
    </xf>
    <xf numFmtId="0" fontId="15" fillId="13" borderId="1" xfId="0" applyFont="1" applyFill="1" applyBorder="1" applyAlignment="1">
      <alignment horizontal="center" wrapText="1"/>
    </xf>
    <xf numFmtId="0" fontId="15" fillId="13" borderId="1" xfId="0" applyNumberFormat="1" applyFont="1" applyFill="1" applyBorder="1" applyAlignment="1">
      <alignment horizontal="left" wrapText="1"/>
    </xf>
    <xf numFmtId="0" fontId="15" fillId="13" borderId="1" xfId="0" applyNumberFormat="1" applyFont="1" applyFill="1" applyBorder="1" applyAlignment="1">
      <alignment horizontal="right" wrapText="1"/>
    </xf>
    <xf numFmtId="43" fontId="0" fillId="0" borderId="0" xfId="0" applyNumberFormat="1"/>
    <xf numFmtId="0" fontId="0" fillId="0" borderId="0" xfId="0"/>
    <xf numFmtId="0" fontId="15" fillId="13" borderId="1" xfId="0" applyFont="1" applyFill="1" applyBorder="1" applyAlignment="1">
      <alignment horizontal="left" wrapText="1"/>
    </xf>
    <xf numFmtId="0" fontId="15" fillId="13" borderId="1" xfId="0" applyFont="1" applyFill="1" applyBorder="1" applyAlignment="1">
      <alignment horizontal="left"/>
    </xf>
    <xf numFmtId="49" fontId="15" fillId="13" borderId="1" xfId="0" applyNumberFormat="1" applyFont="1" applyFill="1" applyBorder="1" applyAlignment="1">
      <alignment horizontal="left" wrapText="1"/>
    </xf>
    <xf numFmtId="0" fontId="15" fillId="13" borderId="1" xfId="0" applyFont="1" applyFill="1" applyBorder="1" applyAlignment="1">
      <alignment wrapText="1"/>
    </xf>
    <xf numFmtId="166" fontId="15" fillId="13" borderId="1" xfId="0" applyNumberFormat="1" applyFont="1" applyFill="1" applyBorder="1" applyAlignment="1">
      <alignment horizontal="left"/>
    </xf>
    <xf numFmtId="166" fontId="15" fillId="13" borderId="1" xfId="0" applyNumberFormat="1" applyFont="1" applyFill="1" applyBorder="1" applyAlignment="1">
      <alignment horizontal="left" wrapText="1"/>
    </xf>
    <xf numFmtId="166" fontId="10" fillId="13" borderId="1" xfId="0" applyNumberFormat="1" applyFont="1" applyFill="1" applyBorder="1" applyAlignment="1">
      <alignment horizontal="left" wrapText="1"/>
    </xf>
    <xf numFmtId="166" fontId="11" fillId="16" borderId="1" xfId="0" applyNumberFormat="1" applyFont="1" applyFill="1" applyBorder="1" applyAlignment="1">
      <alignment horizontal="left" wrapText="1"/>
    </xf>
    <xf numFmtId="0" fontId="15" fillId="13" borderId="1" xfId="0" applyFont="1" applyFill="1" applyBorder="1" applyAlignment="1">
      <alignment horizontal="right" wrapText="1"/>
    </xf>
    <xf numFmtId="166" fontId="15" fillId="13" borderId="1" xfId="0" applyNumberFormat="1" applyFont="1" applyFill="1" applyBorder="1" applyAlignment="1">
      <alignment horizontal="right" wrapText="1"/>
    </xf>
    <xf numFmtId="166" fontId="15" fillId="13" borderId="1" xfId="1" applyNumberFormat="1" applyFont="1" applyFill="1" applyBorder="1" applyAlignment="1">
      <alignment horizontal="right" wrapText="1"/>
    </xf>
    <xf numFmtId="0" fontId="15" fillId="13" borderId="1" xfId="0" applyFont="1" applyFill="1" applyBorder="1" applyAlignment="1">
      <alignment horizontal="center" wrapText="1"/>
    </xf>
    <xf numFmtId="166" fontId="10" fillId="14" borderId="1" xfId="0" applyNumberFormat="1" applyFont="1" applyFill="1" applyBorder="1" applyAlignment="1">
      <alignment horizontal="center" vertical="center" wrapText="1"/>
    </xf>
    <xf numFmtId="166" fontId="10" fillId="15" borderId="1" xfId="0" applyNumberFormat="1" applyFont="1" applyFill="1" applyBorder="1" applyAlignment="1">
      <alignment horizontal="center" vertical="center" wrapText="1"/>
    </xf>
    <xf numFmtId="167" fontId="0" fillId="0" borderId="0" xfId="0" applyNumberFormat="1" applyProtection="1">
      <protection locked="0"/>
    </xf>
    <xf numFmtId="43" fontId="0" fillId="6" borderId="1" xfId="1" applyFont="1" applyFill="1" applyBorder="1" applyProtection="1">
      <protection locked="0"/>
    </xf>
    <xf numFmtId="43" fontId="0" fillId="7" borderId="1" xfId="1" applyFont="1" applyFill="1" applyBorder="1" applyProtection="1">
      <protection locked="0"/>
    </xf>
    <xf numFmtId="43" fontId="0" fillId="3" borderId="1" xfId="1" applyFont="1" applyFill="1" applyBorder="1" applyProtection="1">
      <protection locked="0"/>
    </xf>
    <xf numFmtId="0" fontId="0" fillId="0" borderId="1" xfId="0" applyBorder="1" applyProtection="1">
      <protection locked="0"/>
    </xf>
    <xf numFmtId="0" fontId="18" fillId="0" borderId="1" xfId="0" applyFont="1" applyBorder="1" applyAlignment="1">
      <alignment vertical="top"/>
    </xf>
    <xf numFmtId="0" fontId="9" fillId="8" borderId="1" xfId="0" applyFont="1" applyFill="1" applyBorder="1" applyAlignment="1">
      <alignment horizontal="center" vertical="top" wrapText="1"/>
    </xf>
    <xf numFmtId="0" fontId="0" fillId="28" borderId="1" xfId="0" applyFill="1" applyBorder="1" applyAlignment="1">
      <alignment horizontal="center" wrapText="1"/>
    </xf>
    <xf numFmtId="43" fontId="0" fillId="0" borderId="0" xfId="1" applyFont="1" applyFill="1" applyBorder="1" applyProtection="1">
      <protection locked="0"/>
    </xf>
    <xf numFmtId="0" fontId="0" fillId="0" borderId="0" xfId="0" applyFill="1"/>
    <xf numFmtId="168" fontId="0" fillId="6" borderId="1" xfId="1" applyNumberFormat="1" applyFont="1" applyFill="1" applyBorder="1"/>
    <xf numFmtId="168" fontId="0" fillId="6" borderId="1" xfId="1" applyNumberFormat="1" applyFont="1" applyFill="1" applyBorder="1" applyProtection="1">
      <protection locked="0"/>
    </xf>
    <xf numFmtId="168" fontId="0" fillId="3" borderId="1" xfId="1" applyNumberFormat="1" applyFont="1" applyFill="1" applyBorder="1" applyProtection="1">
      <protection locked="0"/>
    </xf>
    <xf numFmtId="168" fontId="0" fillId="3" borderId="1" xfId="1" applyNumberFormat="1" applyFont="1" applyFill="1" applyBorder="1"/>
    <xf numFmtId="168" fontId="0" fillId="9" borderId="1" xfId="1" applyNumberFormat="1" applyFont="1" applyFill="1" applyBorder="1" applyProtection="1">
      <protection locked="0"/>
    </xf>
    <xf numFmtId="168" fontId="0" fillId="9" borderId="1" xfId="1" applyNumberFormat="1" applyFont="1" applyFill="1" applyBorder="1"/>
    <xf numFmtId="0" fontId="12" fillId="21" borderId="1" xfId="0" applyFont="1" applyFill="1" applyBorder="1" applyAlignment="1">
      <alignment horizontal="center" vertical="center" wrapText="1"/>
    </xf>
    <xf numFmtId="168" fontId="0" fillId="0" borderId="1" xfId="1" applyNumberFormat="1" applyFont="1" applyBorder="1" applyProtection="1">
      <protection locked="0"/>
    </xf>
    <xf numFmtId="0" fontId="0" fillId="0" borderId="1" xfId="0" applyFont="1" applyBorder="1" applyAlignment="1">
      <alignment horizontal="left" wrapText="1"/>
    </xf>
    <xf numFmtId="0" fontId="0" fillId="29" borderId="1" xfId="0" applyFill="1" applyBorder="1" applyAlignment="1">
      <alignment vertical="top"/>
    </xf>
    <xf numFmtId="0" fontId="0" fillId="29" borderId="1" xfId="0" applyFont="1" applyFill="1" applyBorder="1" applyAlignment="1">
      <alignment horizontal="left" wrapText="1"/>
    </xf>
    <xf numFmtId="0" fontId="18" fillId="29" borderId="1" xfId="0" applyFont="1" applyFill="1" applyBorder="1" applyAlignment="1">
      <alignment vertical="top"/>
    </xf>
    <xf numFmtId="0" fontId="0" fillId="0" borderId="1" xfId="0" applyFont="1" applyBorder="1" applyAlignment="1">
      <alignment horizontal="left" vertical="top" wrapText="1"/>
    </xf>
    <xf numFmtId="167" fontId="3" fillId="0" borderId="1" xfId="0" applyNumberFormat="1" applyFont="1" applyBorder="1" applyAlignment="1">
      <alignment horizontal="center" vertical="top" wrapText="1"/>
    </xf>
    <xf numFmtId="166" fontId="3" fillId="0" borderId="0" xfId="0" applyNumberFormat="1" applyFont="1" applyBorder="1" applyAlignment="1">
      <alignment horizontal="center" vertical="top" wrapText="1"/>
    </xf>
    <xf numFmtId="44" fontId="0" fillId="0" borderId="0" xfId="2" applyFont="1" applyAlignment="1">
      <alignment wrapText="1"/>
    </xf>
    <xf numFmtId="44" fontId="0" fillId="0" borderId="0" xfId="2" applyFont="1"/>
    <xf numFmtId="167" fontId="0" fillId="12" borderId="0" xfId="0" applyNumberFormat="1" applyFill="1"/>
    <xf numFmtId="0" fontId="0" fillId="12" borderId="0" xfId="0" applyFill="1"/>
    <xf numFmtId="166" fontId="0" fillId="12" borderId="0" xfId="0" applyNumberFormat="1" applyFill="1"/>
    <xf numFmtId="44" fontId="0" fillId="12" borderId="0" xfId="2" applyFont="1" applyFill="1"/>
    <xf numFmtId="43" fontId="0" fillId="0" borderId="0" xfId="1" applyFont="1"/>
    <xf numFmtId="0" fontId="0" fillId="12" borderId="0" xfId="0" applyFill="1" applyAlignment="1">
      <alignment horizontal="center" wrapText="1"/>
    </xf>
    <xf numFmtId="0" fontId="2" fillId="0" borderId="0" xfId="0" applyFont="1"/>
    <xf numFmtId="167" fontId="0" fillId="30" borderId="16" xfId="0" applyNumberFormat="1" applyFill="1" applyBorder="1" applyAlignment="1">
      <alignment horizontal="left" vertical="top" wrapText="1"/>
    </xf>
    <xf numFmtId="0" fontId="19" fillId="30" borderId="16" xfId="0" applyFont="1" applyFill="1" applyBorder="1" applyAlignment="1">
      <alignment horizontal="center" vertical="center" wrapText="1"/>
    </xf>
    <xf numFmtId="0" fontId="0" fillId="30" borderId="16" xfId="0" applyFill="1" applyBorder="1" applyAlignment="1">
      <alignment horizontal="right" vertical="top" wrapText="1" indent="2"/>
    </xf>
    <xf numFmtId="0" fontId="19" fillId="30" borderId="16" xfId="0" applyFont="1" applyFill="1" applyBorder="1" applyAlignment="1">
      <alignment horizontal="right" vertical="top" wrapText="1"/>
    </xf>
    <xf numFmtId="0" fontId="19" fillId="30" borderId="16" xfId="0" applyFont="1" applyFill="1" applyBorder="1" applyAlignment="1">
      <alignment horizontal="left" vertical="top" wrapText="1" indent="1"/>
    </xf>
    <xf numFmtId="0" fontId="0" fillId="0" borderId="0" xfId="0" applyFill="1" applyBorder="1" applyAlignment="1">
      <alignment horizontal="left" vertical="top"/>
    </xf>
    <xf numFmtId="167" fontId="20" fillId="0" borderId="16" xfId="0" applyNumberFormat="1" applyFont="1" applyFill="1" applyBorder="1" applyAlignment="1">
      <alignment horizontal="left" vertical="top" shrinkToFit="1"/>
    </xf>
    <xf numFmtId="0" fontId="21" fillId="0" borderId="16" xfId="0" applyFont="1" applyFill="1" applyBorder="1" applyAlignment="1">
      <alignment horizontal="left" vertical="top" wrapText="1"/>
    </xf>
    <xf numFmtId="169" fontId="20" fillId="0" borderId="16" xfId="0" applyNumberFormat="1" applyFont="1" applyFill="1" applyBorder="1" applyAlignment="1">
      <alignment horizontal="right" vertical="top" shrinkToFit="1"/>
    </xf>
    <xf numFmtId="1" fontId="20" fillId="0" borderId="16" xfId="0" applyNumberFormat="1" applyFont="1" applyFill="1" applyBorder="1" applyAlignment="1">
      <alignment horizontal="right" vertical="top" shrinkToFit="1"/>
    </xf>
    <xf numFmtId="10" fontId="20" fillId="0" borderId="16" xfId="0" applyNumberFormat="1" applyFont="1" applyFill="1" applyBorder="1" applyAlignment="1">
      <alignment horizontal="right" vertical="top" shrinkToFit="1"/>
    </xf>
    <xf numFmtId="164" fontId="20" fillId="0" borderId="16" xfId="0" applyNumberFormat="1" applyFont="1" applyFill="1" applyBorder="1" applyAlignment="1">
      <alignment horizontal="right" vertical="top" shrinkToFit="1"/>
    </xf>
    <xf numFmtId="0" fontId="21" fillId="0" borderId="16" xfId="0" applyFont="1" applyFill="1" applyBorder="1" applyAlignment="1">
      <alignment horizontal="right" vertical="top" wrapText="1"/>
    </xf>
    <xf numFmtId="0" fontId="0" fillId="0" borderId="16" xfId="0" applyFill="1" applyBorder="1" applyAlignment="1">
      <alignment horizontal="left" wrapText="1"/>
    </xf>
    <xf numFmtId="167" fontId="0" fillId="0" borderId="0" xfId="0" applyNumberFormat="1" applyFill="1" applyBorder="1" applyAlignment="1">
      <alignment horizontal="left" vertical="top"/>
    </xf>
    <xf numFmtId="0" fontId="0" fillId="0" borderId="0" xfId="0" applyFill="1" applyBorder="1" applyAlignment="1">
      <alignment horizontal="right" vertical="top"/>
    </xf>
    <xf numFmtId="0" fontId="22" fillId="0" borderId="10" xfId="0" applyFont="1" applyBorder="1" applyAlignment="1">
      <alignment horizontal="right"/>
    </xf>
    <xf numFmtId="0" fontId="0" fillId="0" borderId="10" xfId="0" applyBorder="1" applyAlignment="1">
      <alignment vertical="top"/>
    </xf>
    <xf numFmtId="0" fontId="0" fillId="0" borderId="10" xfId="0" applyBorder="1" applyAlignment="1"/>
    <xf numFmtId="0" fontId="0" fillId="0" borderId="0" xfId="0" applyProtection="1"/>
    <xf numFmtId="167" fontId="0" fillId="0" borderId="0" xfId="0" applyNumberFormat="1" applyProtection="1"/>
    <xf numFmtId="0" fontId="0" fillId="12" borderId="1" xfId="0" applyFill="1" applyBorder="1" applyAlignment="1" applyProtection="1">
      <alignment horizontal="center"/>
    </xf>
    <xf numFmtId="0" fontId="0" fillId="0" borderId="1" xfId="0" applyBorder="1" applyProtection="1"/>
    <xf numFmtId="0" fontId="0" fillId="0" borderId="0" xfId="0" applyFill="1" applyBorder="1" applyAlignment="1" applyProtection="1">
      <alignment horizontal="center"/>
    </xf>
    <xf numFmtId="0" fontId="0" fillId="0" borderId="1" xfId="0" applyBorder="1" applyAlignment="1" applyProtection="1">
      <alignment wrapText="1"/>
    </xf>
    <xf numFmtId="0" fontId="0" fillId="0" borderId="0" xfId="0" applyBorder="1" applyProtection="1"/>
    <xf numFmtId="0" fontId="0" fillId="0" borderId="0" xfId="0" applyBorder="1" applyAlignment="1" applyProtection="1">
      <alignment wrapText="1"/>
    </xf>
    <xf numFmtId="0" fontId="0" fillId="0" borderId="0" xfId="0" applyBorder="1" applyAlignment="1">
      <alignment vertical="top"/>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vertical="top"/>
    </xf>
    <xf numFmtId="0" fontId="0" fillId="0" borderId="10" xfId="0" applyBorder="1" applyAlignment="1"/>
    <xf numFmtId="0" fontId="0" fillId="10" borderId="1" xfId="0" applyFill="1" applyBorder="1" applyAlignment="1">
      <alignment horizontal="center"/>
    </xf>
    <xf numFmtId="0" fontId="0" fillId="11" borderId="5" xfId="0" applyFill="1" applyBorder="1" applyAlignment="1">
      <alignment wrapText="1"/>
    </xf>
    <xf numFmtId="0" fontId="0" fillId="11" borderId="5" xfId="0" applyFill="1" applyBorder="1" applyAlignment="1"/>
    <xf numFmtId="0" fontId="0" fillId="0" borderId="12" xfId="0" applyBorder="1" applyAlignment="1">
      <alignment horizontal="center"/>
    </xf>
    <xf numFmtId="0" fontId="0" fillId="0" borderId="0" xfId="0" applyBorder="1" applyAlignment="1">
      <alignment horizontal="center"/>
    </xf>
    <xf numFmtId="0" fontId="0" fillId="0" borderId="0" xfId="0" applyAlignment="1">
      <alignment horizontal="left" vertical="top" wrapText="1"/>
    </xf>
    <xf numFmtId="0" fontId="0" fillId="0" borderId="1" xfId="0" applyBorder="1" applyAlignment="1" applyProtection="1">
      <alignment horizontal="left" wrapText="1"/>
      <protection locked="0"/>
    </xf>
    <xf numFmtId="0" fontId="0" fillId="0" borderId="5" xfId="0" applyBorder="1" applyAlignment="1">
      <alignment wrapText="1"/>
    </xf>
    <xf numFmtId="166" fontId="12" fillId="26" borderId="2" xfId="0" applyNumberFormat="1" applyFont="1" applyFill="1" applyBorder="1" applyAlignment="1">
      <alignment horizontal="center" vertical="center" wrapText="1"/>
    </xf>
    <xf numFmtId="166" fontId="12" fillId="26" borderId="8" xfId="0" applyNumberFormat="1" applyFont="1" applyFill="1" applyBorder="1" applyAlignment="1">
      <alignment horizontal="center" vertical="center" wrapText="1"/>
    </xf>
    <xf numFmtId="166" fontId="12" fillId="26" borderId="6" xfId="0" applyNumberFormat="1"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25" borderId="2" xfId="0" applyFont="1" applyFill="1" applyBorder="1" applyAlignment="1">
      <alignment horizontal="center" vertical="center" wrapText="1"/>
    </xf>
    <xf numFmtId="0" fontId="10" fillId="25" borderId="8" xfId="0" applyFont="1" applyFill="1" applyBorder="1" applyAlignment="1">
      <alignment horizontal="center" vertical="center" wrapText="1"/>
    </xf>
    <xf numFmtId="0" fontId="10" fillId="25" borderId="6"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2" fillId="27" borderId="3" xfId="0" applyFont="1" applyFill="1" applyBorder="1" applyAlignment="1">
      <alignment horizontal="left" vertical="center" wrapText="1"/>
    </xf>
    <xf numFmtId="0" fontId="12" fillId="27" borderId="7" xfId="0" applyFont="1" applyFill="1" applyBorder="1" applyAlignment="1">
      <alignment horizontal="left" vertical="center" wrapText="1"/>
    </xf>
    <xf numFmtId="0" fontId="12" fillId="27" borderId="4" xfId="0" applyFont="1" applyFill="1" applyBorder="1" applyAlignment="1">
      <alignment horizontal="left" vertical="center" wrapText="1"/>
    </xf>
    <xf numFmtId="166" fontId="13" fillId="13" borderId="2" xfId="0" applyNumberFormat="1" applyFont="1" applyFill="1" applyBorder="1" applyAlignment="1">
      <alignment horizontal="center" vertical="center" wrapText="1"/>
    </xf>
    <xf numFmtId="166" fontId="13" fillId="13" borderId="8" xfId="0" applyNumberFormat="1" applyFont="1" applyFill="1" applyBorder="1" applyAlignment="1">
      <alignment horizontal="center" vertical="center" wrapText="1"/>
    </xf>
    <xf numFmtId="166" fontId="13" fillId="13" borderId="6" xfId="0" applyNumberFormat="1" applyFont="1" applyFill="1" applyBorder="1" applyAlignment="1">
      <alignment horizontal="center" vertical="center" wrapText="1"/>
    </xf>
    <xf numFmtId="0" fontId="10" fillId="27" borderId="3" xfId="0" applyFont="1" applyFill="1" applyBorder="1" applyAlignment="1">
      <alignment vertical="center" wrapText="1"/>
    </xf>
    <xf numFmtId="0" fontId="10" fillId="27" borderId="7" xfId="0" applyFont="1" applyFill="1" applyBorder="1" applyAlignment="1">
      <alignment vertical="center" wrapText="1"/>
    </xf>
    <xf numFmtId="0" fontId="10" fillId="27" borderId="4" xfId="0" applyFont="1" applyFill="1" applyBorder="1" applyAlignment="1">
      <alignment vertical="center" wrapText="1"/>
    </xf>
    <xf numFmtId="166" fontId="10" fillId="27" borderId="12" xfId="0" applyNumberFormat="1" applyFont="1" applyFill="1" applyBorder="1" applyAlignment="1">
      <alignment horizontal="left" vertical="center" wrapText="1"/>
    </xf>
    <xf numFmtId="166" fontId="10" fillId="27" borderId="0" xfId="0" applyNumberFormat="1" applyFont="1" applyFill="1" applyAlignment="1">
      <alignment horizontal="left" vertical="center" wrapText="1"/>
    </xf>
    <xf numFmtId="166" fontId="10" fillId="27" borderId="13" xfId="0" applyNumberFormat="1" applyFont="1" applyFill="1" applyBorder="1" applyAlignment="1">
      <alignment horizontal="left" vertical="center" wrapText="1"/>
    </xf>
    <xf numFmtId="0" fontId="10" fillId="27" borderId="3" xfId="0" applyNumberFormat="1" applyFont="1" applyFill="1" applyBorder="1" applyAlignment="1">
      <alignment vertical="center" wrapText="1"/>
    </xf>
    <xf numFmtId="0" fontId="10" fillId="27" borderId="7" xfId="0" applyNumberFormat="1" applyFont="1" applyFill="1" applyBorder="1" applyAlignment="1">
      <alignment vertical="center"/>
    </xf>
    <xf numFmtId="0" fontId="10" fillId="27" borderId="4" xfId="0" applyNumberFormat="1" applyFont="1" applyFill="1" applyBorder="1" applyAlignment="1">
      <alignment vertical="center"/>
    </xf>
    <xf numFmtId="0" fontId="11" fillId="27" borderId="1" xfId="0" applyNumberFormat="1" applyFont="1" applyFill="1" applyBorder="1" applyAlignment="1">
      <alignment horizontal="center" vertical="center" wrapText="1"/>
    </xf>
    <xf numFmtId="166" fontId="10" fillId="27" borderId="1" xfId="0" applyNumberFormat="1" applyFont="1" applyFill="1" applyBorder="1" applyAlignment="1">
      <alignment horizontal="center" vertical="center" wrapText="1"/>
    </xf>
    <xf numFmtId="166" fontId="12" fillId="23" borderId="2" xfId="0" applyNumberFormat="1" applyFont="1" applyFill="1" applyBorder="1" applyAlignment="1">
      <alignment horizontal="center" vertical="center" wrapText="1"/>
    </xf>
    <xf numFmtId="166" fontId="12" fillId="23" borderId="8" xfId="0" applyNumberFormat="1" applyFont="1" applyFill="1" applyBorder="1" applyAlignment="1">
      <alignment horizontal="center" vertical="center" wrapText="1"/>
    </xf>
    <xf numFmtId="166" fontId="12" fillId="23" borderId="6" xfId="0" applyNumberFormat="1" applyFont="1" applyFill="1" applyBorder="1" applyAlignment="1">
      <alignment horizontal="center" vertical="center" wrapText="1"/>
    </xf>
    <xf numFmtId="0" fontId="11" fillId="24" borderId="1" xfId="0" applyNumberFormat="1" applyFont="1" applyFill="1" applyBorder="1" applyAlignment="1">
      <alignment horizontal="center" vertical="center" wrapText="1"/>
    </xf>
    <xf numFmtId="166" fontId="10" fillId="24" borderId="1" xfId="0" applyNumberFormat="1" applyFont="1" applyFill="1" applyBorder="1" applyAlignment="1">
      <alignment horizontal="center" vertical="center" wrapText="1"/>
    </xf>
    <xf numFmtId="166" fontId="10" fillId="24" borderId="12" xfId="0" applyNumberFormat="1" applyFont="1" applyFill="1" applyBorder="1" applyAlignment="1">
      <alignment horizontal="left" vertical="center" wrapText="1"/>
    </xf>
    <xf numFmtId="166" fontId="10" fillId="24" borderId="0" xfId="0" applyNumberFormat="1" applyFont="1" applyFill="1" applyAlignment="1">
      <alignment horizontal="left" vertical="center" wrapText="1"/>
    </xf>
    <xf numFmtId="166" fontId="10" fillId="24" borderId="13" xfId="0" applyNumberFormat="1" applyFont="1" applyFill="1" applyBorder="1" applyAlignment="1">
      <alignment horizontal="left" vertical="center" wrapText="1"/>
    </xf>
    <xf numFmtId="0" fontId="10" fillId="24" borderId="3" xfId="0" applyNumberFormat="1" applyFont="1" applyFill="1" applyBorder="1" applyAlignment="1">
      <alignment vertical="center" wrapText="1"/>
    </xf>
    <xf numFmtId="0" fontId="10" fillId="24" borderId="7" xfId="0" applyNumberFormat="1" applyFont="1" applyFill="1" applyBorder="1" applyAlignment="1">
      <alignment vertical="center"/>
    </xf>
    <xf numFmtId="0" fontId="10" fillId="24" borderId="4" xfId="0" applyNumberFormat="1" applyFont="1" applyFill="1" applyBorder="1" applyAlignment="1">
      <alignment vertical="center"/>
    </xf>
    <xf numFmtId="0" fontId="12" fillId="24" borderId="3" xfId="0" applyFont="1" applyFill="1" applyBorder="1" applyAlignment="1">
      <alignment horizontal="left" vertical="center" wrapText="1"/>
    </xf>
    <xf numFmtId="0" fontId="12" fillId="24" borderId="7" xfId="0" applyFont="1" applyFill="1" applyBorder="1" applyAlignment="1">
      <alignment horizontal="left" vertical="center" wrapText="1"/>
    </xf>
    <xf numFmtId="0" fontId="12" fillId="24" borderId="4" xfId="0" applyFont="1" applyFill="1" applyBorder="1" applyAlignment="1">
      <alignment horizontal="left" vertical="center" wrapText="1"/>
    </xf>
    <xf numFmtId="0" fontId="10" fillId="24" borderId="3" xfId="0" applyFont="1" applyFill="1" applyBorder="1" applyAlignment="1">
      <alignment vertical="center" wrapText="1"/>
    </xf>
    <xf numFmtId="0" fontId="10" fillId="24" borderId="7" xfId="0" applyFont="1" applyFill="1" applyBorder="1" applyAlignment="1">
      <alignment vertical="center" wrapText="1"/>
    </xf>
    <xf numFmtId="0" fontId="10" fillId="24" borderId="4" xfId="0" applyFont="1" applyFill="1" applyBorder="1" applyAlignment="1">
      <alignment vertical="center" wrapText="1"/>
    </xf>
    <xf numFmtId="0" fontId="11" fillId="24" borderId="1" xfId="0" applyFont="1" applyFill="1" applyBorder="1" applyAlignment="1">
      <alignment horizontal="center" vertical="center" wrapText="1"/>
    </xf>
    <xf numFmtId="0" fontId="10" fillId="19" borderId="2"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10" fillId="19" borderId="6" xfId="0" applyFont="1" applyFill="1" applyBorder="1" applyAlignment="1">
      <alignment horizontal="center" vertical="center" wrapText="1"/>
    </xf>
    <xf numFmtId="0" fontId="10" fillId="16" borderId="3" xfId="0" applyFont="1" applyFill="1" applyBorder="1" applyAlignment="1">
      <alignment horizontal="left" vertical="center" wrapText="1"/>
    </xf>
    <xf numFmtId="0" fontId="10" fillId="16" borderId="7" xfId="0" applyFont="1" applyFill="1" applyBorder="1" applyAlignment="1">
      <alignment horizontal="left" vertical="center" wrapText="1"/>
    </xf>
    <xf numFmtId="0" fontId="10" fillId="16" borderId="4" xfId="0" applyFont="1" applyFill="1" applyBorder="1" applyAlignment="1">
      <alignment horizontal="left" vertical="center" wrapText="1"/>
    </xf>
    <xf numFmtId="0" fontId="11" fillId="18" borderId="2" xfId="0" applyFont="1" applyFill="1" applyBorder="1" applyAlignment="1">
      <alignment horizontal="center" wrapText="1"/>
    </xf>
    <xf numFmtId="0" fontId="11" fillId="18" borderId="6" xfId="0" applyFont="1" applyFill="1" applyBorder="1" applyAlignment="1">
      <alignment horizontal="center" wrapText="1"/>
    </xf>
    <xf numFmtId="166" fontId="12" fillId="15" borderId="2" xfId="0" applyNumberFormat="1" applyFont="1" applyFill="1" applyBorder="1" applyAlignment="1">
      <alignment horizontal="center" vertical="center" wrapText="1"/>
    </xf>
    <xf numFmtId="166" fontId="12" fillId="15" borderId="8" xfId="0" applyNumberFormat="1" applyFont="1" applyFill="1" applyBorder="1" applyAlignment="1">
      <alignment horizontal="center" vertical="center" wrapText="1"/>
    </xf>
    <xf numFmtId="166" fontId="12" fillId="15" borderId="6" xfId="0" applyNumberFormat="1" applyFont="1" applyFill="1" applyBorder="1" applyAlignment="1">
      <alignment horizontal="center" vertical="center" wrapText="1"/>
    </xf>
    <xf numFmtId="166" fontId="10" fillId="16" borderId="3" xfId="0" applyNumberFormat="1" applyFont="1" applyFill="1" applyBorder="1" applyAlignment="1">
      <alignment horizontal="center" vertical="center" wrapText="1"/>
    </xf>
    <xf numFmtId="166" fontId="10" fillId="16" borderId="7" xfId="0" applyNumberFormat="1" applyFont="1" applyFill="1" applyBorder="1" applyAlignment="1">
      <alignment horizontal="center" vertical="center" wrapText="1"/>
    </xf>
    <xf numFmtId="166" fontId="10" fillId="16" borderId="4" xfId="0" applyNumberFormat="1" applyFont="1" applyFill="1" applyBorder="1" applyAlignment="1">
      <alignment horizontal="center" vertical="center" wrapText="1"/>
    </xf>
    <xf numFmtId="166" fontId="10" fillId="16" borderId="9" xfId="0" applyNumberFormat="1" applyFont="1" applyFill="1" applyBorder="1" applyAlignment="1">
      <alignment horizontal="left" vertical="center" wrapText="1"/>
    </xf>
    <xf numFmtId="166" fontId="10" fillId="16" borderId="10" xfId="0" applyNumberFormat="1" applyFont="1" applyFill="1" applyBorder="1" applyAlignment="1">
      <alignment horizontal="left" vertical="center" wrapText="1"/>
    </xf>
    <xf numFmtId="166" fontId="10" fillId="16" borderId="11" xfId="0" applyNumberFormat="1" applyFont="1" applyFill="1" applyBorder="1" applyAlignment="1">
      <alignment horizontal="left" vertical="center" wrapText="1"/>
    </xf>
    <xf numFmtId="0" fontId="10" fillId="14" borderId="1" xfId="0" applyFont="1" applyFill="1" applyBorder="1" applyAlignment="1">
      <alignment horizontal="center" vertical="center" wrapText="1"/>
    </xf>
    <xf numFmtId="166" fontId="10" fillId="14" borderId="1" xfId="0" applyNumberFormat="1" applyFont="1" applyFill="1" applyBorder="1" applyAlignment="1">
      <alignment horizontal="center" vertical="center" wrapText="1"/>
    </xf>
    <xf numFmtId="0" fontId="11" fillId="16" borderId="2" xfId="0" applyFont="1" applyFill="1" applyBorder="1" applyAlignment="1">
      <alignment horizontal="left" wrapText="1"/>
    </xf>
    <xf numFmtId="0" fontId="11" fillId="16" borderId="6" xfId="0" applyFont="1" applyFill="1" applyBorder="1" applyAlignment="1">
      <alignment horizontal="left" wrapText="1"/>
    </xf>
    <xf numFmtId="0" fontId="11" fillId="16" borderId="1" xfId="0" applyFont="1" applyFill="1" applyBorder="1" applyAlignment="1">
      <alignment horizontal="left" wrapText="1"/>
    </xf>
    <xf numFmtId="166" fontId="12" fillId="14" borderId="2" xfId="0" applyNumberFormat="1" applyFont="1" applyFill="1" applyBorder="1" applyAlignment="1">
      <alignment horizontal="center" vertical="center" wrapText="1"/>
    </xf>
    <xf numFmtId="166" fontId="12" fillId="14" borderId="8" xfId="0" applyNumberFormat="1" applyFont="1" applyFill="1" applyBorder="1" applyAlignment="1">
      <alignment horizontal="center" vertical="center" wrapText="1"/>
    </xf>
    <xf numFmtId="166" fontId="12" fillId="14" borderId="6" xfId="0" applyNumberFormat="1" applyFont="1" applyFill="1" applyBorder="1" applyAlignment="1">
      <alignment horizontal="center" vertical="center" wrapText="1"/>
    </xf>
    <xf numFmtId="0" fontId="11" fillId="16" borderId="2" xfId="0" applyFont="1" applyFill="1" applyBorder="1" applyAlignment="1">
      <alignment horizontal="center" vertical="center" wrapText="1"/>
    </xf>
    <xf numFmtId="0" fontId="11" fillId="16" borderId="6" xfId="0" applyFont="1" applyFill="1" applyBorder="1" applyAlignment="1">
      <alignment horizontal="center" vertical="center" wrapText="1"/>
    </xf>
    <xf numFmtId="166" fontId="10" fillId="14" borderId="2" xfId="0" applyNumberFormat="1" applyFont="1" applyFill="1" applyBorder="1" applyAlignment="1">
      <alignment horizontal="center" vertical="center" wrapText="1"/>
    </xf>
    <xf numFmtId="166" fontId="10" fillId="14" borderId="8" xfId="0" applyNumberFormat="1" applyFont="1" applyFill="1" applyBorder="1" applyAlignment="1">
      <alignment horizontal="center" vertical="center" wrapText="1"/>
    </xf>
    <xf numFmtId="166" fontId="10" fillId="14" borderId="6" xfId="0" applyNumberFormat="1" applyFont="1" applyFill="1" applyBorder="1" applyAlignment="1">
      <alignment horizontal="center" vertical="center" wrapText="1"/>
    </xf>
    <xf numFmtId="0" fontId="10" fillId="13" borderId="1" xfId="0" applyFont="1" applyFill="1" applyBorder="1" applyAlignment="1">
      <alignment horizontal="center" vertical="center" wrapText="1"/>
    </xf>
    <xf numFmtId="0" fontId="16" fillId="17" borderId="2" xfId="0" applyFont="1" applyFill="1" applyBorder="1" applyAlignment="1">
      <alignment horizontal="center" vertical="center" wrapText="1"/>
    </xf>
    <xf numFmtId="0" fontId="16" fillId="17" borderId="8" xfId="0" applyFont="1" applyFill="1" applyBorder="1" applyAlignment="1">
      <alignment horizontal="center" vertical="center" wrapText="1"/>
    </xf>
    <xf numFmtId="0" fontId="16" fillId="17" borderId="6" xfId="0" applyFont="1" applyFill="1" applyBorder="1" applyAlignment="1">
      <alignment horizontal="center" vertical="center" wrapText="1"/>
    </xf>
    <xf numFmtId="166" fontId="10" fillId="14" borderId="3" xfId="0" applyNumberFormat="1" applyFont="1" applyFill="1" applyBorder="1" applyAlignment="1">
      <alignment horizontal="left" wrapText="1"/>
    </xf>
    <xf numFmtId="166" fontId="10" fillId="14" borderId="7" xfId="0" applyNumberFormat="1" applyFont="1" applyFill="1" applyBorder="1" applyAlignment="1">
      <alignment horizontal="left" wrapText="1"/>
    </xf>
    <xf numFmtId="166" fontId="10" fillId="14" borderId="4" xfId="0" applyNumberFormat="1" applyFont="1" applyFill="1" applyBorder="1" applyAlignment="1">
      <alignment horizontal="left" wrapText="1"/>
    </xf>
    <xf numFmtId="166" fontId="10" fillId="14" borderId="3" xfId="0" applyNumberFormat="1" applyFont="1" applyFill="1" applyBorder="1" applyAlignment="1">
      <alignment horizontal="center" vertical="center" wrapText="1"/>
    </xf>
    <xf numFmtId="166" fontId="10" fillId="14" borderId="7" xfId="0" applyNumberFormat="1" applyFont="1" applyFill="1" applyBorder="1" applyAlignment="1">
      <alignment horizontal="center" vertical="center" wrapText="1"/>
    </xf>
    <xf numFmtId="166" fontId="10" fillId="14" borderId="4" xfId="0" applyNumberFormat="1" applyFont="1" applyFill="1" applyBorder="1" applyAlignment="1">
      <alignment horizontal="center" vertical="center" wrapText="1"/>
    </xf>
    <xf numFmtId="0" fontId="11" fillId="16" borderId="2" xfId="0" applyFont="1" applyFill="1" applyBorder="1" applyAlignment="1">
      <alignment horizontal="center" wrapText="1"/>
    </xf>
    <xf numFmtId="0" fontId="11" fillId="16" borderId="6" xfId="0" applyFont="1" applyFill="1" applyBorder="1" applyAlignment="1">
      <alignment horizontal="center" wrapText="1"/>
    </xf>
    <xf numFmtId="0" fontId="10" fillId="20" borderId="1" xfId="0" applyFont="1" applyFill="1" applyBorder="1" applyAlignment="1">
      <alignment horizontal="center" vertical="center" wrapText="1"/>
    </xf>
    <xf numFmtId="0" fontId="10" fillId="20" borderId="1" xfId="0" applyNumberFormat="1" applyFont="1" applyFill="1" applyBorder="1" applyAlignment="1">
      <alignment horizontal="center" vertical="center" wrapText="1"/>
    </xf>
    <xf numFmtId="0" fontId="10" fillId="20" borderId="2" xfId="0" applyNumberFormat="1"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0" fillId="20" borderId="2" xfId="0" applyFont="1" applyFill="1" applyBorder="1" applyAlignment="1">
      <alignment horizontal="center" vertical="center" wrapText="1"/>
    </xf>
    <xf numFmtId="4" fontId="16" fillId="21" borderId="2" xfId="0" applyNumberFormat="1" applyFont="1" applyFill="1" applyBorder="1" applyAlignment="1">
      <alignment horizontal="center" vertical="center" wrapText="1"/>
    </xf>
    <xf numFmtId="4" fontId="16" fillId="21" borderId="8" xfId="0" applyNumberFormat="1" applyFont="1" applyFill="1" applyBorder="1" applyAlignment="1">
      <alignment horizontal="center" vertical="center" wrapText="1"/>
    </xf>
    <xf numFmtId="0" fontId="12" fillId="21" borderId="2"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10" fillId="21" borderId="1" xfId="0" applyFont="1" applyFill="1" applyBorder="1" applyAlignment="1">
      <alignment horizontal="center" vertical="center" wrapText="1"/>
    </xf>
    <xf numFmtId="0" fontId="10" fillId="21" borderId="2" xfId="0" applyFont="1" applyFill="1" applyBorder="1" applyAlignment="1">
      <alignment horizontal="center" vertical="center" wrapText="1"/>
    </xf>
    <xf numFmtId="0" fontId="10" fillId="20" borderId="14" xfId="0" applyFont="1" applyFill="1" applyBorder="1" applyAlignment="1">
      <alignment horizontal="center" vertical="center" wrapText="1"/>
    </xf>
    <xf numFmtId="0" fontId="10" fillId="20" borderId="5" xfId="0" applyFont="1" applyFill="1" applyBorder="1" applyAlignment="1">
      <alignment horizontal="center" vertical="center" wrapText="1"/>
    </xf>
    <xf numFmtId="0" fontId="10" fillId="20" borderId="15" xfId="0" applyFont="1" applyFill="1" applyBorder="1" applyAlignment="1">
      <alignment horizontal="center" vertical="center" wrapText="1"/>
    </xf>
    <xf numFmtId="0" fontId="10" fillId="20" borderId="9" xfId="0" applyFont="1" applyFill="1" applyBorder="1" applyAlignment="1">
      <alignment horizontal="center" vertical="center" wrapText="1"/>
    </xf>
    <xf numFmtId="0" fontId="10" fillId="20" borderId="10" xfId="0" applyFont="1" applyFill="1" applyBorder="1" applyAlignment="1">
      <alignment horizontal="center" vertical="center" wrapText="1"/>
    </xf>
    <xf numFmtId="0" fontId="10" fillId="20" borderId="11" xfId="0" applyFont="1" applyFill="1" applyBorder="1" applyAlignment="1">
      <alignment horizontal="center" vertical="center" wrapText="1"/>
    </xf>
  </cellXfs>
  <cellStyles count="3">
    <cellStyle name="Comma" xfId="1" builtinId="3"/>
    <cellStyle name="Currency" xfId="2" builtinId="4"/>
    <cellStyle name="Normal" xfId="0" builtinId="0"/>
  </cellStyles>
  <dxfs count="9">
    <dxf>
      <font>
        <color theme="0"/>
      </font>
      <fill>
        <patternFill>
          <bgColor rgb="FFFF0000"/>
        </patternFill>
      </fill>
    </dxf>
    <dxf>
      <fill>
        <patternFill>
          <bgColor rgb="FFFFFF00"/>
        </patternFill>
      </fill>
      <border>
        <left style="dashDot">
          <color auto="1"/>
        </left>
        <right style="dashDot">
          <color auto="1"/>
        </right>
        <top style="dashDot">
          <color auto="1"/>
        </top>
        <bottom style="dashDot">
          <color auto="1"/>
        </bottom>
      </border>
    </dxf>
    <dxf>
      <font>
        <color theme="0"/>
      </font>
      <fill>
        <patternFill>
          <bgColor rgb="FFFF0000"/>
        </patternFill>
      </fill>
    </dxf>
    <dxf>
      <fill>
        <patternFill>
          <bgColor rgb="FFFFFF00"/>
        </patternFill>
      </fill>
      <border>
        <left style="dashDot">
          <color auto="1"/>
        </left>
        <right style="dashDot">
          <color auto="1"/>
        </right>
        <top style="dashDot">
          <color auto="1"/>
        </top>
        <bottom style="dashDot">
          <color auto="1"/>
        </bottom>
      </border>
    </dxf>
    <dxf>
      <font>
        <color theme="0"/>
      </font>
      <fill>
        <patternFill>
          <bgColor rgb="FFFF0000"/>
        </patternFill>
      </fill>
    </dxf>
    <dxf>
      <fill>
        <patternFill>
          <bgColor rgb="FFFFFF00"/>
        </patternFill>
      </fill>
      <border>
        <left style="dashDot">
          <color auto="1"/>
        </left>
        <right style="dashDot">
          <color auto="1"/>
        </right>
        <top style="dashDot">
          <color auto="1"/>
        </top>
        <bottom style="dashDot">
          <color auto="1"/>
        </bottom>
      </border>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DDDDDD"/>
      <color rgb="FF666699"/>
      <color rgb="FFCCCC00"/>
      <color rgb="FFE0B6D4"/>
      <color rgb="FFCD89BA"/>
      <color rgb="FF9C4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2</xdr:col>
      <xdr:colOff>1022985</xdr:colOff>
      <xdr:row>0</xdr:row>
      <xdr:rowOff>929852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9050"/>
          <a:ext cx="2470785" cy="910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Financial%20&amp;%20Administrative%20Services\COVID%20Relief%20Funds\USED%20Annual%20Performance%20Reporting-Data%20Collection\Workbook\ESSER-Data-Collection-Workbook%20Revis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inancial%20&amp;%20Administrative%20Services\COVID%20Relief%20Funds\USED%20Annual%20Performance%20Reporting-Data%20Collection\Workbook\Copy%20of%20Updated%20Alloc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3.b1 ESSER Expenditures"/>
      <sheetName val="3.b3 Planned Uses Rem ESSER I "/>
      <sheetName val="3.b4 Planned Uses Rem ESSER II"/>
      <sheetName val="3.b5 Planned Uses Rem ESSER III"/>
      <sheetName val="3.b6 Maint Safe In-Person Inst"/>
      <sheetName val="3.b7 Internet Access"/>
      <sheetName val="3.b8 Reengaging Students"/>
      <sheetName val="3.c Allocation of Resources"/>
      <sheetName val="5.a FTE Positions"/>
      <sheetName val="ESSER I Answers"/>
      <sheetName val="ESSER II Answers"/>
      <sheetName val="ESSER III Answers"/>
      <sheetName val="CrossAct"/>
      <sheetName val="2020 Report"/>
      <sheetName val="2021 ESSER I"/>
      <sheetName val="2021 ESSER II"/>
      <sheetName val="2021 ESSER III"/>
      <sheetName val="2021 Crossact"/>
      <sheetName val="Concord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F2" t="str">
            <v>F3LRGJ4RMU24</v>
          </cell>
        </row>
        <row r="3">
          <cell r="F3" t="str">
            <v>KRLGMYNFMGR6</v>
          </cell>
        </row>
        <row r="4">
          <cell r="F4" t="str">
            <v>Q6LNQWSVJXW1</v>
          </cell>
        </row>
        <row r="5">
          <cell r="F5" t="str">
            <v>VR14EF9UB144</v>
          </cell>
        </row>
        <row r="6">
          <cell r="F6" t="str">
            <v>XF4NJNRBAXY5</v>
          </cell>
        </row>
        <row r="7">
          <cell r="F7" t="str">
            <v>NGYTWHXP39V7</v>
          </cell>
        </row>
        <row r="8">
          <cell r="F8" t="str">
            <v>MWTUQ7FNPLN3</v>
          </cell>
        </row>
        <row r="9">
          <cell r="F9" t="str">
            <v>LWGSZM5EQ1R5</v>
          </cell>
        </row>
        <row r="11">
          <cell r="F11" t="str">
            <v>XF3CFFJBVNN8</v>
          </cell>
        </row>
        <row r="12">
          <cell r="F12" t="str">
            <v>KKM4VL277BN9</v>
          </cell>
        </row>
        <row r="13">
          <cell r="F13" t="str">
            <v>CAMNK2FA73Q4</v>
          </cell>
        </row>
        <row r="14">
          <cell r="F14" t="str">
            <v>KD7GKZHM2FG5</v>
          </cell>
        </row>
        <row r="15">
          <cell r="F15" t="str">
            <v>GTAAFMC9B2M8</v>
          </cell>
        </row>
        <row r="16">
          <cell r="F16" t="str">
            <v>RYEXBA7ULCZ8</v>
          </cell>
        </row>
        <row r="17">
          <cell r="F17" t="str">
            <v>F5ZYH57TNZF1</v>
          </cell>
        </row>
        <row r="18">
          <cell r="F18" t="str">
            <v>TSW5M11772V5</v>
          </cell>
        </row>
        <row r="19">
          <cell r="F19" t="str">
            <v>VBSPD6CHFXA6</v>
          </cell>
        </row>
        <row r="20">
          <cell r="F20" t="str">
            <v>YZVJENWJ95J7</v>
          </cell>
        </row>
        <row r="21">
          <cell r="F21" t="str">
            <v>FDUNBBQF4KX8</v>
          </cell>
        </row>
        <row r="22">
          <cell r="F22" t="str">
            <v>QLMTFFUEVZG6</v>
          </cell>
        </row>
        <row r="23">
          <cell r="F23" t="str">
            <v>VBFMQK4LL8H3</v>
          </cell>
        </row>
        <row r="24">
          <cell r="F24" t="str">
            <v>XUN4CAL5P187</v>
          </cell>
        </row>
        <row r="25">
          <cell r="F25" t="str">
            <v>NKKQUH4A1H95</v>
          </cell>
        </row>
        <row r="26">
          <cell r="F26" t="str">
            <v>UK5WETC7T8W3</v>
          </cell>
        </row>
        <row r="27">
          <cell r="F27" t="str">
            <v>QD5MRVRAH731</v>
          </cell>
        </row>
        <row r="28">
          <cell r="F28" t="str">
            <v>JNXDUT4RZK63</v>
          </cell>
        </row>
        <row r="29">
          <cell r="F29" t="str">
            <v>C9M5M9BW5HJ4</v>
          </cell>
        </row>
        <row r="30">
          <cell r="F30" t="str">
            <v>L9MGGQFN5181</v>
          </cell>
        </row>
        <row r="31">
          <cell r="F31" t="str">
            <v>RJEAMQED9MY8</v>
          </cell>
        </row>
        <row r="32">
          <cell r="F32" t="str">
            <v>EFXHAWCXLH17</v>
          </cell>
        </row>
        <row r="33">
          <cell r="F33" t="str">
            <v>DNNEAZWM5MV9</v>
          </cell>
        </row>
        <row r="34">
          <cell r="F34" t="str">
            <v>NR9CALU437N6</v>
          </cell>
        </row>
        <row r="35">
          <cell r="F35" t="str">
            <v>RNDKW9KBYHK9</v>
          </cell>
        </row>
        <row r="36">
          <cell r="F36" t="str">
            <v>GTVAYEJK2E57</v>
          </cell>
        </row>
        <row r="37">
          <cell r="F37" t="str">
            <v>LH61J37GT6L5</v>
          </cell>
        </row>
        <row r="38">
          <cell r="F38" t="str">
            <v>M19ZGCMFQ241</v>
          </cell>
        </row>
        <row r="39">
          <cell r="F39" t="str">
            <v>HQ8PN71NWNE5</v>
          </cell>
        </row>
        <row r="40">
          <cell r="F40" t="str">
            <v>KSSLCHMBAK37</v>
          </cell>
        </row>
        <row r="41">
          <cell r="F41" t="str">
            <v>E5Y3TALJZBN9</v>
          </cell>
        </row>
        <row r="42">
          <cell r="F42" t="str">
            <v>S4J3UB8LPF33</v>
          </cell>
        </row>
        <row r="43">
          <cell r="F43" t="str">
            <v>ZDC3UNNF86N8</v>
          </cell>
        </row>
        <row r="44">
          <cell r="F44" t="str">
            <v>M61PKFNE6JX5</v>
          </cell>
        </row>
        <row r="45">
          <cell r="F45" t="str">
            <v>K2M7CKGCTEA3</v>
          </cell>
        </row>
        <row r="46">
          <cell r="F46" t="str">
            <v>F3R5V6P3UH89</v>
          </cell>
        </row>
        <row r="47">
          <cell r="F47" t="str">
            <v>ETX2JSGQJWK5</v>
          </cell>
        </row>
        <row r="48">
          <cell r="F48" t="str">
            <v>QN4JFQ7RFYR9</v>
          </cell>
        </row>
        <row r="49">
          <cell r="F49" t="str">
            <v>X9FJKVNPN9X4</v>
          </cell>
        </row>
        <row r="50">
          <cell r="F50" t="str">
            <v>YF9TFYVQYEUS</v>
          </cell>
        </row>
        <row r="51">
          <cell r="F51" t="str">
            <v>HNZALUZSNJF9</v>
          </cell>
        </row>
        <row r="52">
          <cell r="F52" t="str">
            <v>NFX7DBA7GHV9</v>
          </cell>
        </row>
        <row r="53">
          <cell r="F53" t="str">
            <v>ZUR2GFEAWRL8</v>
          </cell>
        </row>
        <row r="54">
          <cell r="F54" t="str">
            <v>F6JABHQ5BNF6</v>
          </cell>
        </row>
        <row r="55">
          <cell r="F55" t="str">
            <v>QCNKCBPUNZE5</v>
          </cell>
        </row>
        <row r="56">
          <cell r="F56" t="str">
            <v>KJLFPNR3AKX7</v>
          </cell>
        </row>
        <row r="57">
          <cell r="F57" t="str">
            <v>NPH5HFNSULG7</v>
          </cell>
        </row>
        <row r="58">
          <cell r="F58" t="str">
            <v>EB31Q499FEJ6</v>
          </cell>
        </row>
        <row r="59">
          <cell r="F59" t="str">
            <v>FFF5AAYUAT84</v>
          </cell>
        </row>
        <row r="60">
          <cell r="F60" t="str">
            <v>YMZNNAXJXYA3</v>
          </cell>
        </row>
        <row r="61">
          <cell r="F61" t="str">
            <v>CDGJX58EQLZ1</v>
          </cell>
        </row>
        <row r="62">
          <cell r="F62" t="str">
            <v>JLLUVAFXC662</v>
          </cell>
        </row>
        <row r="63">
          <cell r="F63" t="str">
            <v>Z5QQKC3ZHK23</v>
          </cell>
        </row>
        <row r="64">
          <cell r="F64" t="str">
            <v>CLJCLEKFEGT9</v>
          </cell>
        </row>
        <row r="65">
          <cell r="F65" t="str">
            <v>L4WTJ2BXK283</v>
          </cell>
        </row>
        <row r="66">
          <cell r="F66" t="str">
            <v>LHC7ETCP3ZK1</v>
          </cell>
        </row>
        <row r="67">
          <cell r="F67" t="str">
            <v>S13MLCT22ZG9</v>
          </cell>
        </row>
        <row r="68">
          <cell r="F68" t="str">
            <v>MZUAHATY5BT9</v>
          </cell>
        </row>
        <row r="69">
          <cell r="F69" t="str">
            <v>RLQVM3B2WWL9</v>
          </cell>
        </row>
        <row r="70">
          <cell r="F70" t="str">
            <v>PYE1LZTZCV27</v>
          </cell>
        </row>
        <row r="71">
          <cell r="F71" t="str">
            <v>U8TDAQ5ZVN41</v>
          </cell>
        </row>
        <row r="72">
          <cell r="F72" t="str">
            <v>YP8KMAXHY6F3</v>
          </cell>
        </row>
        <row r="73">
          <cell r="F73" t="str">
            <v>D6QBYLJUWNE7</v>
          </cell>
        </row>
        <row r="74">
          <cell r="F74" t="str">
            <v>UNFLY3PVC7K8</v>
          </cell>
        </row>
        <row r="75">
          <cell r="F75" t="str">
            <v>EHBFAGMGHMB5</v>
          </cell>
        </row>
        <row r="76">
          <cell r="F76" t="str">
            <v>F2A5F3PL7ZR8</v>
          </cell>
        </row>
        <row r="77">
          <cell r="F77" t="str">
            <v>HMRTGRFXNGM9</v>
          </cell>
        </row>
        <row r="78">
          <cell r="F78" t="str">
            <v>MAQCU6559UD1</v>
          </cell>
        </row>
        <row r="79">
          <cell r="F79" t="str">
            <v>MYCEK8LNJTN3</v>
          </cell>
        </row>
        <row r="80">
          <cell r="F80" t="str">
            <v>HF32CF1V8GU3</v>
          </cell>
        </row>
        <row r="81">
          <cell r="F81" t="str">
            <v>SXJFYJGH8CE6</v>
          </cell>
        </row>
        <row r="82">
          <cell r="F82" t="str">
            <v>CRARS9SFN1M6</v>
          </cell>
        </row>
        <row r="83">
          <cell r="F83" t="str">
            <v>LLPGJMA39HZ3</v>
          </cell>
        </row>
        <row r="84">
          <cell r="F84" t="str">
            <v>K2W4LN9AL447</v>
          </cell>
        </row>
        <row r="85">
          <cell r="F85" t="str">
            <v>F81NDL26KKC5</v>
          </cell>
        </row>
        <row r="86">
          <cell r="F86" t="str">
            <v>T1M5MQGQQJK5</v>
          </cell>
        </row>
        <row r="87">
          <cell r="F87" t="str">
            <v>C1RGJKN1VJZ7</v>
          </cell>
        </row>
        <row r="88">
          <cell r="F88" t="str">
            <v>KE2MX21KSEF5</v>
          </cell>
        </row>
        <row r="89">
          <cell r="F89" t="str">
            <v>LQGHC6AZPY79</v>
          </cell>
        </row>
        <row r="90">
          <cell r="F90" t="str">
            <v>MMKCKAER2GF9</v>
          </cell>
        </row>
        <row r="91">
          <cell r="F91" t="str">
            <v>XM7NDHEEHJM6</v>
          </cell>
        </row>
        <row r="92">
          <cell r="F92" t="str">
            <v>FFG7L2K4FCY8</v>
          </cell>
        </row>
        <row r="93">
          <cell r="F93" t="str">
            <v>GEC9G6MX59J7</v>
          </cell>
        </row>
        <row r="94">
          <cell r="F94" t="str">
            <v>SY35U6K9HBT1</v>
          </cell>
        </row>
        <row r="95">
          <cell r="F95" t="str">
            <v>EZ8JEVLGQX69</v>
          </cell>
        </row>
        <row r="96">
          <cell r="F96" t="str">
            <v>KTR7Q2JW8FA8</v>
          </cell>
        </row>
        <row r="97">
          <cell r="F97" t="str">
            <v>R715MNA5G7Z8</v>
          </cell>
        </row>
        <row r="98">
          <cell r="F98" t="str">
            <v>X58PGNHDG6C7</v>
          </cell>
        </row>
        <row r="99">
          <cell r="F99" t="str">
            <v>JUTSA4QFJG55</v>
          </cell>
        </row>
        <row r="100">
          <cell r="F100" t="str">
            <v>GZC7KFV3Y2Z7</v>
          </cell>
        </row>
        <row r="101">
          <cell r="F101" t="str">
            <v>KBAQB16BY9N4</v>
          </cell>
        </row>
        <row r="102">
          <cell r="F102" t="str">
            <v>QCD4FAW57MV6</v>
          </cell>
        </row>
        <row r="103">
          <cell r="F103" t="str">
            <v>ZMLYMCFZGBF3</v>
          </cell>
        </row>
        <row r="104">
          <cell r="F104" t="str">
            <v>K5TMUZJR55D5</v>
          </cell>
        </row>
        <row r="105">
          <cell r="F105" t="str">
            <v>PW9HDLJJK7T9</v>
          </cell>
        </row>
        <row r="106">
          <cell r="F106" t="str">
            <v>W89ME9FAJN87</v>
          </cell>
        </row>
        <row r="107">
          <cell r="F107" t="str">
            <v>DK1QHNVQNHZ3</v>
          </cell>
        </row>
        <row r="108">
          <cell r="F108" t="str">
            <v>DUB3LALJAPC5</v>
          </cell>
        </row>
        <row r="109">
          <cell r="F109" t="str">
            <v>R5U7MUU4FRQ3</v>
          </cell>
        </row>
        <row r="110">
          <cell r="F110" t="str">
            <v>E1PSJT1NG584</v>
          </cell>
        </row>
        <row r="111">
          <cell r="F111" t="str">
            <v>VGCWMNUJHK75</v>
          </cell>
        </row>
        <row r="112">
          <cell r="F112" t="str">
            <v>UFTWHNFV7LK6</v>
          </cell>
        </row>
        <row r="113">
          <cell r="F113" t="str">
            <v>GQABA6NUKM53</v>
          </cell>
        </row>
        <row r="114">
          <cell r="F114" t="str">
            <v>UQW7GUC1P195</v>
          </cell>
        </row>
        <row r="115">
          <cell r="F115" t="str">
            <v>S6GHPZ7U84L7</v>
          </cell>
        </row>
        <row r="116">
          <cell r="F116" t="str">
            <v>L1JZCQBXG545</v>
          </cell>
        </row>
        <row r="117">
          <cell r="F117" t="str">
            <v>H56MGZ5AKGS7</v>
          </cell>
        </row>
        <row r="118">
          <cell r="F118" t="str">
            <v>QW1VK2F8KGA3</v>
          </cell>
        </row>
        <row r="119">
          <cell r="F119" t="str">
            <v>E3DEKF8VBB86</v>
          </cell>
        </row>
        <row r="120">
          <cell r="F120" t="str">
            <v>DNLPULKDGME6</v>
          </cell>
        </row>
        <row r="121">
          <cell r="F121" t="str">
            <v>WD5LNGL51YH6</v>
          </cell>
        </row>
        <row r="122">
          <cell r="F122" t="str">
            <v>JVDNENFWDQ83</v>
          </cell>
        </row>
        <row r="123">
          <cell r="F123" t="str">
            <v>CAK9FFC7Q429</v>
          </cell>
        </row>
        <row r="124">
          <cell r="F124" t="str">
            <v>SLDBP8GYWJY4</v>
          </cell>
        </row>
        <row r="125">
          <cell r="F125" t="str">
            <v>HJKASYKFL5C4</v>
          </cell>
        </row>
        <row r="126">
          <cell r="F126" t="str">
            <v>G9G2HM5FL8M6</v>
          </cell>
        </row>
        <row r="127">
          <cell r="F127" t="str">
            <v>MVBPZRZNMVJ3</v>
          </cell>
        </row>
        <row r="128">
          <cell r="F128" t="str">
            <v>NMS2D6UFLJ73</v>
          </cell>
        </row>
        <row r="129">
          <cell r="F129" t="str">
            <v>F3NPUCMUC6Q4</v>
          </cell>
        </row>
        <row r="130">
          <cell r="F130" t="str">
            <v>YFSRVNXT8889</v>
          </cell>
        </row>
        <row r="131">
          <cell r="F131" t="str">
            <v>ZRJ2AXTB7CC8</v>
          </cell>
        </row>
        <row r="132">
          <cell r="F132" t="str">
            <v>MJX6ZSFL1DV1</v>
          </cell>
        </row>
        <row r="133">
          <cell r="F133" t="str">
            <v>QYGRNXMFPH81</v>
          </cell>
        </row>
        <row r="134">
          <cell r="F134" t="str">
            <v>VLZRZSXRVNS1</v>
          </cell>
        </row>
        <row r="135">
          <cell r="F135" t="str">
            <v>MMECTSRLJAG3</v>
          </cell>
        </row>
        <row r="136">
          <cell r="F136" t="str">
            <v>M4GRH8XVPT28</v>
          </cell>
        </row>
        <row r="137">
          <cell r="F137" t="str">
            <v>F9SAJRJNJZT7</v>
          </cell>
        </row>
        <row r="138">
          <cell r="F138" t="str">
            <v>Z7LHQZPGQDC4</v>
          </cell>
        </row>
        <row r="139">
          <cell r="F139" t="str">
            <v>Q66ZCEQJ3ZN6</v>
          </cell>
        </row>
        <row r="140">
          <cell r="F140" t="str">
            <v>FXSJRGR56T38</v>
          </cell>
        </row>
        <row r="141">
          <cell r="F141" t="str">
            <v>MQZ9L7HNJSB7</v>
          </cell>
        </row>
        <row r="142">
          <cell r="F142" t="str">
            <v>E9RKPLJLLEP4</v>
          </cell>
        </row>
        <row r="143">
          <cell r="F143" t="str">
            <v>KK7FSKQK1UU8</v>
          </cell>
        </row>
        <row r="144">
          <cell r="F144" t="str">
            <v>K5EEW2YK5KM6</v>
          </cell>
        </row>
        <row r="145">
          <cell r="F145" t="str">
            <v>HKAQK3WGKAD9</v>
          </cell>
        </row>
        <row r="146">
          <cell r="F146" t="str">
            <v>GJGFRREL87B3</v>
          </cell>
        </row>
        <row r="147">
          <cell r="F147" t="str">
            <v>TJ3EUAD29PX1</v>
          </cell>
        </row>
        <row r="148">
          <cell r="F148" t="str">
            <v>HZHBWSV2M1Y3</v>
          </cell>
        </row>
        <row r="149">
          <cell r="F149" t="str">
            <v>ZCKAME1MXW73</v>
          </cell>
        </row>
        <row r="150">
          <cell r="F150" t="str">
            <v>MJ9KR5DMASU6</v>
          </cell>
        </row>
        <row r="151">
          <cell r="F151" t="str">
            <v>DNHMQMAEQJM3</v>
          </cell>
        </row>
        <row r="152">
          <cell r="F152" t="str">
            <v>M22FYZCKULH8</v>
          </cell>
        </row>
        <row r="153">
          <cell r="F153" t="str">
            <v>JNH5Z6DTKXY5</v>
          </cell>
        </row>
        <row r="154">
          <cell r="F154" t="str">
            <v>C33BZ3N9Z657</v>
          </cell>
        </row>
        <row r="155">
          <cell r="F155" t="str">
            <v>PN54N3F4FPV6</v>
          </cell>
        </row>
        <row r="156">
          <cell r="F156" t="str">
            <v>WJ2DM42NEKV3</v>
          </cell>
        </row>
        <row r="157">
          <cell r="F157" t="str">
            <v>HFUMDD2CW1L9</v>
          </cell>
        </row>
        <row r="158">
          <cell r="F158" t="str">
            <v>N8Y8CFT4X445</v>
          </cell>
        </row>
        <row r="159">
          <cell r="F159" t="str">
            <v>HGA1MP8T28E9</v>
          </cell>
        </row>
        <row r="160">
          <cell r="F160" t="str">
            <v>X3YLGJFGLUZ8</v>
          </cell>
        </row>
        <row r="161">
          <cell r="F161" t="str">
            <v>UZHSEKNV1X29</v>
          </cell>
        </row>
        <row r="162">
          <cell r="F162" t="str">
            <v>F3XAU11PJDL3</v>
          </cell>
        </row>
        <row r="163">
          <cell r="F163" t="str">
            <v>Z4J4D94LB989</v>
          </cell>
        </row>
        <row r="164">
          <cell r="F164" t="str">
            <v>DD66QPTTBH64</v>
          </cell>
        </row>
        <row r="165">
          <cell r="F165" t="str">
            <v>JPCDZLFRG7A9</v>
          </cell>
        </row>
        <row r="166">
          <cell r="F166" t="str">
            <v>LN9MXGRUVV59</v>
          </cell>
        </row>
        <row r="167">
          <cell r="F167" t="str">
            <v>P9YGUTGQFT58</v>
          </cell>
        </row>
        <row r="168">
          <cell r="F168" t="str">
            <v>HNXNTYHUZ8K6</v>
          </cell>
        </row>
        <row r="169">
          <cell r="F169" t="str">
            <v>NCASLJUH7JF3</v>
          </cell>
        </row>
        <row r="170">
          <cell r="F170" t="str">
            <v>T9JRDCBRNXJ3</v>
          </cell>
        </row>
        <row r="171">
          <cell r="F171" t="str">
            <v>RZZ3BXJWE757</v>
          </cell>
        </row>
        <row r="172">
          <cell r="F172" t="str">
            <v>LR1HFNKSVFM3</v>
          </cell>
        </row>
        <row r="173">
          <cell r="F173" t="str">
            <v>TKDLFZ5TBFA1</v>
          </cell>
        </row>
        <row r="174">
          <cell r="F174" t="str">
            <v>NL7TXMJRUB66</v>
          </cell>
        </row>
        <row r="175">
          <cell r="F175" t="str">
            <v>H9EJJDQ4DD54</v>
          </cell>
        </row>
        <row r="176">
          <cell r="F176" t="str">
            <v>PS82GG2RYB53</v>
          </cell>
        </row>
        <row r="177">
          <cell r="F177" t="str">
            <v>HRZMNB4DTZ57</v>
          </cell>
        </row>
        <row r="178">
          <cell r="F178" t="str">
            <v>SH1TN1KZKK73</v>
          </cell>
        </row>
        <row r="179">
          <cell r="F179" t="str">
            <v>CSJ7KFQNMY23</v>
          </cell>
        </row>
        <row r="180">
          <cell r="F180" t="str">
            <v>P2LMN188G5H6</v>
          </cell>
        </row>
        <row r="181">
          <cell r="F181" t="str">
            <v>DNGLKM1T23K9</v>
          </cell>
        </row>
        <row r="182">
          <cell r="F182" t="str">
            <v>YZ9AP8AT9L99</v>
          </cell>
        </row>
        <row r="183">
          <cell r="F183" t="str">
            <v>C9MRFNRSGTN3</v>
          </cell>
        </row>
        <row r="184">
          <cell r="F184" t="str">
            <v>KBMVDMM663J3</v>
          </cell>
        </row>
        <row r="185">
          <cell r="F185" t="str">
            <v>Z37EPDWK6LT4</v>
          </cell>
        </row>
        <row r="186">
          <cell r="F186" t="str">
            <v>LJ8CQE7FWQX5</v>
          </cell>
        </row>
        <row r="187">
          <cell r="F187" t="str">
            <v>CCT1HKNJYR31</v>
          </cell>
        </row>
        <row r="188">
          <cell r="F188" t="str">
            <v>NN1HHGFH23B8</v>
          </cell>
        </row>
        <row r="189">
          <cell r="F189" t="str">
            <v>H5WLJQA55XD1</v>
          </cell>
        </row>
        <row r="190">
          <cell r="F190" t="str">
            <v>QNM9Y99EKC34</v>
          </cell>
        </row>
        <row r="191">
          <cell r="F191" t="str">
            <v>CNWFCVLHP7C4</v>
          </cell>
        </row>
        <row r="192">
          <cell r="F192" t="str">
            <v>VA4NCNKNGXB7</v>
          </cell>
        </row>
        <row r="193">
          <cell r="F193" t="str">
            <v>PFF4DGGHSXH5</v>
          </cell>
        </row>
        <row r="194">
          <cell r="F194" t="str">
            <v>E3Y7LEMLMH66</v>
          </cell>
        </row>
        <row r="195">
          <cell r="F195" t="str">
            <v>XAAXJJMFSDV6</v>
          </cell>
        </row>
        <row r="196">
          <cell r="F196" t="str">
            <v>FEPXWYEJHJW3</v>
          </cell>
        </row>
        <row r="197">
          <cell r="F197" t="str">
            <v>CSG9MJJN6PJ5</v>
          </cell>
        </row>
        <row r="198">
          <cell r="F198" t="str">
            <v>VJDELEYJJAT1</v>
          </cell>
        </row>
        <row r="199">
          <cell r="F199" t="str">
            <v>XNUFZ5LPXW99</v>
          </cell>
        </row>
        <row r="200">
          <cell r="F200" t="str">
            <v>EYK8C1FNL6L5</v>
          </cell>
        </row>
        <row r="201">
          <cell r="F201" t="str">
            <v>JMV1KLTPY3Z8</v>
          </cell>
        </row>
        <row r="202">
          <cell r="F202" t="str">
            <v>MGFKSNK9E7S7</v>
          </cell>
        </row>
        <row r="203">
          <cell r="F203" t="str">
            <v>H9MZP9DBGU27</v>
          </cell>
        </row>
        <row r="204">
          <cell r="F204" t="str">
            <v>KS92RTGF8G26</v>
          </cell>
        </row>
        <row r="205">
          <cell r="F205" t="str">
            <v>ZUCEA22AF675</v>
          </cell>
        </row>
        <row r="206">
          <cell r="F206" t="str">
            <v>SG8YGQBC83L1</v>
          </cell>
        </row>
        <row r="207">
          <cell r="F207" t="str">
            <v>KQAPRJ5MZGL1</v>
          </cell>
        </row>
        <row r="208">
          <cell r="F208" t="str">
            <v>HJXMDW2AQMT7</v>
          </cell>
        </row>
        <row r="209">
          <cell r="F209" t="str">
            <v>L281SJRFKWV5</v>
          </cell>
        </row>
        <row r="210">
          <cell r="F210" t="str">
            <v>Q5T6R449NW21</v>
          </cell>
        </row>
        <row r="211">
          <cell r="F211" t="str">
            <v>CJN2MDPUBGL8</v>
          </cell>
        </row>
        <row r="212">
          <cell r="F212" t="str">
            <v>R5WVE4CR3WS8</v>
          </cell>
        </row>
        <row r="213">
          <cell r="F213" t="str">
            <v>CE2EMK7NMLC4</v>
          </cell>
        </row>
        <row r="214">
          <cell r="F214" t="str">
            <v>NJ6WSMYLBN73</v>
          </cell>
        </row>
        <row r="215">
          <cell r="F215" t="str">
            <v>WN2MVJNM9624</v>
          </cell>
        </row>
        <row r="216">
          <cell r="F216" t="str">
            <v>V3BNZKXJWKU3</v>
          </cell>
        </row>
        <row r="217">
          <cell r="F217" t="str">
            <v>UTGDL3KNJVH6</v>
          </cell>
        </row>
        <row r="218">
          <cell r="F218" t="str">
            <v>DGJLTBBZ8B17</v>
          </cell>
        </row>
        <row r="219">
          <cell r="F219" t="str">
            <v>YW1AGSMX9BW7</v>
          </cell>
        </row>
        <row r="220">
          <cell r="F220" t="str">
            <v>GX5XMWMM7DX3</v>
          </cell>
        </row>
        <row r="221">
          <cell r="F221" t="str">
            <v>DNNEEN828MX7</v>
          </cell>
        </row>
        <row r="222">
          <cell r="F222" t="str">
            <v>FPBFG8H3JP95</v>
          </cell>
        </row>
        <row r="223">
          <cell r="F223" t="str">
            <v>U1DKPTBHL9Y8</v>
          </cell>
        </row>
        <row r="224">
          <cell r="F224" t="str">
            <v>VMT2ENN8HCC7</v>
          </cell>
        </row>
        <row r="225">
          <cell r="F225" t="str">
            <v>JYRYTMNNSU44</v>
          </cell>
        </row>
        <row r="226">
          <cell r="F226" t="str">
            <v>DEL7CUAA2269</v>
          </cell>
        </row>
        <row r="227">
          <cell r="F227" t="str">
            <v>GN1NPE7WJZ81</v>
          </cell>
        </row>
        <row r="228">
          <cell r="F228" t="str">
            <v>HGM6RN7EW395</v>
          </cell>
        </row>
        <row r="229">
          <cell r="F229" t="str">
            <v>MPFAM5CD6NK5</v>
          </cell>
        </row>
        <row r="230">
          <cell r="F230" t="str">
            <v>CNHYNU3FTV29</v>
          </cell>
        </row>
        <row r="231">
          <cell r="F231" t="str">
            <v>EL5JT7AVHJE7</v>
          </cell>
        </row>
        <row r="232">
          <cell r="F232" t="str">
            <v>XEC1PQGMECL5</v>
          </cell>
        </row>
        <row r="233">
          <cell r="F233" t="str">
            <v>MK6KLL655KY1</v>
          </cell>
        </row>
        <row r="234">
          <cell r="F234" t="str">
            <v>DTJZCZDNMPF5</v>
          </cell>
        </row>
        <row r="235">
          <cell r="F235" t="str">
            <v>FFAKXMUZFCE4</v>
          </cell>
        </row>
        <row r="236">
          <cell r="F236" t="str">
            <v>SXZMBX7RJDW5</v>
          </cell>
        </row>
        <row r="237">
          <cell r="F237" t="str">
            <v>DET1D4MUM5U1</v>
          </cell>
        </row>
        <row r="238">
          <cell r="F238" t="str">
            <v>MW9ES85GG4A9</v>
          </cell>
        </row>
        <row r="239">
          <cell r="F239" t="str">
            <v>RTCPYKVM3HF9</v>
          </cell>
        </row>
        <row r="240">
          <cell r="F240" t="str">
            <v>DZ3RHBHZPZY9</v>
          </cell>
        </row>
        <row r="241">
          <cell r="F241" t="str">
            <v>FMGKMTJM1JK5</v>
          </cell>
        </row>
        <row r="242">
          <cell r="F242" t="str">
            <v>CEXMHN8Y31F1</v>
          </cell>
        </row>
        <row r="243">
          <cell r="F243" t="str">
            <v>HETEMMXDG9B5</v>
          </cell>
        </row>
        <row r="244">
          <cell r="F244" t="str">
            <v>M47JBEFXL969</v>
          </cell>
        </row>
        <row r="245">
          <cell r="F245" t="str">
            <v>PF1LDWN18TF2</v>
          </cell>
        </row>
        <row r="246">
          <cell r="F246" t="str">
            <v>MRF8ATM9TPB7</v>
          </cell>
        </row>
        <row r="247">
          <cell r="F247" t="str">
            <v>WV12JEMKVHR3</v>
          </cell>
        </row>
        <row r="248">
          <cell r="F248" t="str">
            <v>KK7CVA4LZQ35</v>
          </cell>
        </row>
        <row r="249">
          <cell r="F249" t="str">
            <v>NKS1K218JAS1</v>
          </cell>
        </row>
        <row r="250">
          <cell r="F250" t="str">
            <v>ENSBYDVL24L9</v>
          </cell>
        </row>
        <row r="251">
          <cell r="F251" t="str">
            <v>JP6LTQAK4M95</v>
          </cell>
        </row>
        <row r="252">
          <cell r="F252" t="str">
            <v>DDAETS4MEAM7</v>
          </cell>
        </row>
        <row r="253">
          <cell r="F253" t="str">
            <v>WMPHNPLYMJ75</v>
          </cell>
        </row>
        <row r="254">
          <cell r="F254" t="str">
            <v>H6VCR2RNML66</v>
          </cell>
        </row>
        <row r="255">
          <cell r="F255" t="str">
            <v>NXXLEDPF3S13</v>
          </cell>
        </row>
        <row r="256">
          <cell r="F256" t="str">
            <v>MSSQRKLLEN66</v>
          </cell>
        </row>
        <row r="257">
          <cell r="F257" t="str">
            <v>CDB7QHQRK565</v>
          </cell>
        </row>
        <row r="258">
          <cell r="F258" t="str">
            <v>KX6JNSPPJUP9</v>
          </cell>
        </row>
        <row r="259">
          <cell r="F259" t="str">
            <v>WSG7SPLZUYQ1</v>
          </cell>
        </row>
        <row r="260">
          <cell r="F260" t="str">
            <v>KNGAKD4G1BL6</v>
          </cell>
        </row>
        <row r="261">
          <cell r="F261" t="str">
            <v>JV1AZL84J7P9</v>
          </cell>
        </row>
        <row r="262">
          <cell r="F262" t="str">
            <v>PFDBRU8L3Q38</v>
          </cell>
        </row>
        <row r="263">
          <cell r="F263" t="str">
            <v>GVSXJ6CPBC75</v>
          </cell>
        </row>
        <row r="264">
          <cell r="F264" t="str">
            <v>ZEDGRP9JUW16</v>
          </cell>
        </row>
        <row r="265">
          <cell r="F265" t="str">
            <v>F7UYKMBYZ3X3</v>
          </cell>
        </row>
        <row r="266">
          <cell r="F266" t="str">
            <v>M2F2SMENHM21</v>
          </cell>
        </row>
        <row r="267">
          <cell r="F267" t="str">
            <v>NQMKYQW8TDQ6</v>
          </cell>
        </row>
        <row r="268">
          <cell r="F268" t="str">
            <v>YY9LG587XHL4</v>
          </cell>
        </row>
        <row r="269">
          <cell r="F269" t="str">
            <v>DAKWH6BDKDB8</v>
          </cell>
        </row>
        <row r="270">
          <cell r="F270" t="str">
            <v>ZKNKHTKQVDL5</v>
          </cell>
        </row>
        <row r="271">
          <cell r="F271" t="str">
            <v>FHUPTTDJ4XK3</v>
          </cell>
        </row>
        <row r="272">
          <cell r="F272" t="str">
            <v>DZM7WJNUHZK7</v>
          </cell>
        </row>
        <row r="273">
          <cell r="F273" t="str">
            <v>YFULGCRUAGS7</v>
          </cell>
        </row>
        <row r="274">
          <cell r="F274" t="str">
            <v>UMR4KMG6LLA1</v>
          </cell>
        </row>
        <row r="275">
          <cell r="F275" t="str">
            <v>XHLRKQ2C64Y6</v>
          </cell>
        </row>
        <row r="276">
          <cell r="F276" t="str">
            <v>KJE9ENE4VDX1</v>
          </cell>
        </row>
        <row r="277">
          <cell r="F277" t="str">
            <v>K2MTH82HCA41</v>
          </cell>
        </row>
        <row r="278">
          <cell r="F278" t="str">
            <v>KHNUU9MLXMH6</v>
          </cell>
        </row>
        <row r="279">
          <cell r="F279" t="str">
            <v>GYJBF3RKP3K3</v>
          </cell>
        </row>
        <row r="280">
          <cell r="F280" t="str">
            <v>KDQTDVX1KGM6</v>
          </cell>
        </row>
        <row r="281">
          <cell r="F281" t="str">
            <v>MALYTJJ1HCC5</v>
          </cell>
        </row>
        <row r="282">
          <cell r="F282" t="str">
            <v>HQE8Q33VNNC5</v>
          </cell>
        </row>
        <row r="283">
          <cell r="F283" t="str">
            <v>FKJJCVMJH9L5</v>
          </cell>
        </row>
        <row r="284">
          <cell r="F284" t="str">
            <v>PEDZN4AB1X28</v>
          </cell>
        </row>
        <row r="285">
          <cell r="F285" t="str">
            <v>D8EEKUJXYML8</v>
          </cell>
        </row>
        <row r="286">
          <cell r="F286" t="str">
            <v>N7V5YKTDMUK1</v>
          </cell>
        </row>
        <row r="287">
          <cell r="F287" t="str">
            <v>GEL4FWDE6J15</v>
          </cell>
        </row>
        <row r="288">
          <cell r="F288" t="str">
            <v>T73UMHUPLA54</v>
          </cell>
        </row>
        <row r="289">
          <cell r="F289" t="str">
            <v>HVNXD37NL4S7</v>
          </cell>
        </row>
        <row r="290">
          <cell r="F290" t="str">
            <v>MDS1L68B9DL7</v>
          </cell>
        </row>
        <row r="291">
          <cell r="F291" t="str">
            <v>DG4FMF8M1NG5</v>
          </cell>
        </row>
        <row r="292">
          <cell r="F292" t="str">
            <v>FT2ZEBRM76N8</v>
          </cell>
        </row>
        <row r="293">
          <cell r="F293" t="str">
            <v>N1DDQMLH3PG8</v>
          </cell>
        </row>
        <row r="294">
          <cell r="F294" t="str">
            <v>SNT3R7M1CHT9</v>
          </cell>
        </row>
        <row r="295">
          <cell r="F295" t="str">
            <v>DSF2M44TD369</v>
          </cell>
        </row>
        <row r="296">
          <cell r="F296" t="str">
            <v>KQRDEBBFHVM1</v>
          </cell>
        </row>
        <row r="297">
          <cell r="F297" t="str">
            <v>MJSAJ7KMXAZ7</v>
          </cell>
        </row>
        <row r="298">
          <cell r="F298" t="str">
            <v>LBMGANNLJHL9</v>
          </cell>
        </row>
        <row r="299">
          <cell r="F299" t="str">
            <v>M4L8J4SXC6G3</v>
          </cell>
        </row>
        <row r="300">
          <cell r="F300" t="str">
            <v>WXEDLAXY9L55</v>
          </cell>
        </row>
        <row r="301">
          <cell r="F301" t="str">
            <v>JVGKF2CQWVM5</v>
          </cell>
        </row>
        <row r="302">
          <cell r="F302" t="str">
            <v>L9AHDALUWW67</v>
          </cell>
        </row>
        <row r="303">
          <cell r="F303" t="str">
            <v>W9JFV9LFPKU6</v>
          </cell>
        </row>
        <row r="304">
          <cell r="F304" t="str">
            <v>GE7FWXWESWL7</v>
          </cell>
        </row>
        <row r="305">
          <cell r="F305" t="str">
            <v>CF5MWWT5VG79</v>
          </cell>
        </row>
        <row r="306">
          <cell r="F306" t="str">
            <v>R2FJE91ZGTU7</v>
          </cell>
        </row>
        <row r="307">
          <cell r="F307" t="str">
            <v>CK43X4K1HXM6</v>
          </cell>
        </row>
        <row r="308">
          <cell r="F308" t="str">
            <v>GG46GDVCSLQ5</v>
          </cell>
        </row>
        <row r="309">
          <cell r="F309" t="str">
            <v>DNLHG2N2QYC9</v>
          </cell>
        </row>
        <row r="310">
          <cell r="F310" t="str">
            <v>J7APXZKAV1T6</v>
          </cell>
        </row>
        <row r="311">
          <cell r="F311" t="str">
            <v>FZJJVGEEEDA2</v>
          </cell>
        </row>
        <row r="312">
          <cell r="F312" t="str">
            <v>N23EAZWHSDE3</v>
          </cell>
        </row>
        <row r="313">
          <cell r="F313" t="str">
            <v>PRXEKJJF49C6</v>
          </cell>
        </row>
        <row r="314">
          <cell r="F314" t="str">
            <v>G72CELP8NMX9</v>
          </cell>
        </row>
        <row r="315">
          <cell r="F315" t="str">
            <v>LN2TBML51DS3</v>
          </cell>
        </row>
        <row r="316">
          <cell r="F316" t="str">
            <v>LKKHDNAKUV39</v>
          </cell>
        </row>
        <row r="317">
          <cell r="F317" t="str">
            <v>CK64D4NJJQL3</v>
          </cell>
        </row>
        <row r="318">
          <cell r="F318" t="str">
            <v>JGGYZ4Z5MVN7</v>
          </cell>
        </row>
        <row r="319">
          <cell r="F319" t="str">
            <v>TMHHKJRXJAM9</v>
          </cell>
        </row>
        <row r="320">
          <cell r="F320" t="str">
            <v>VSH9ADKMN5U9</v>
          </cell>
        </row>
        <row r="321">
          <cell r="F321" t="str">
            <v>LVVGFKVEN787</v>
          </cell>
        </row>
        <row r="322">
          <cell r="F322" t="str">
            <v>XEWFL32EAK63</v>
          </cell>
        </row>
        <row r="323">
          <cell r="F323" t="str">
            <v>SH6EALC7YG37</v>
          </cell>
        </row>
        <row r="324">
          <cell r="F324" t="str">
            <v>JCRKBKAC2873</v>
          </cell>
        </row>
        <row r="325">
          <cell r="F325" t="str">
            <v>RCJ7XBD83EN4</v>
          </cell>
        </row>
        <row r="326">
          <cell r="F326" t="str">
            <v>F4ZLT5CVU5H4</v>
          </cell>
        </row>
        <row r="327">
          <cell r="F327" t="str">
            <v>M19LD18S7V86</v>
          </cell>
        </row>
        <row r="328">
          <cell r="F328" t="str">
            <v>N83BTH9YNGW3</v>
          </cell>
        </row>
        <row r="329">
          <cell r="F329" t="str">
            <v>F8Y6CVXGCPM5</v>
          </cell>
        </row>
        <row r="330">
          <cell r="F330" t="str">
            <v>PVLHPFWNVN74</v>
          </cell>
        </row>
        <row r="331">
          <cell r="F331" t="str">
            <v>FMJ2ZNNWPDJ3</v>
          </cell>
        </row>
        <row r="332">
          <cell r="F332" t="str">
            <v>FT99EFNS1JX6</v>
          </cell>
        </row>
        <row r="333">
          <cell r="F333" t="str">
            <v>KSYSSQED16P3</v>
          </cell>
        </row>
        <row r="334">
          <cell r="F334" t="str">
            <v>MKE6ELVF2L94</v>
          </cell>
        </row>
        <row r="335">
          <cell r="F335" t="str">
            <v>C5FJVSJK4DB5</v>
          </cell>
        </row>
        <row r="336">
          <cell r="F336" t="str">
            <v>HYVKY6DD4E99</v>
          </cell>
        </row>
        <row r="337">
          <cell r="F337" t="str">
            <v>CWQJJA9G4NN3</v>
          </cell>
        </row>
        <row r="338">
          <cell r="F338" t="str">
            <v>LNFFQKSGTUS3</v>
          </cell>
        </row>
        <row r="339">
          <cell r="F339" t="str">
            <v>E48CAD3AU8F7</v>
          </cell>
        </row>
        <row r="340">
          <cell r="F340" t="str">
            <v>C5HPBN8LJJ71</v>
          </cell>
        </row>
        <row r="341">
          <cell r="F341" t="str">
            <v>F7YTDBS4SX79</v>
          </cell>
        </row>
        <row r="342">
          <cell r="F342" t="str">
            <v>PYHJCKLD8EK4</v>
          </cell>
        </row>
        <row r="343">
          <cell r="F343" t="str">
            <v>D72TLS2F1R42</v>
          </cell>
        </row>
        <row r="344">
          <cell r="F344" t="str">
            <v>KYCVLM8TLNP8</v>
          </cell>
        </row>
        <row r="345">
          <cell r="F345" t="str">
            <v>G8GJQJBACMZ4</v>
          </cell>
        </row>
        <row r="346">
          <cell r="F346" t="str">
            <v>M9AMHW7Y1P84</v>
          </cell>
        </row>
        <row r="347">
          <cell r="F347" t="str">
            <v>MNTCYX2LMDJ7</v>
          </cell>
        </row>
        <row r="348">
          <cell r="F348" t="str">
            <v>EYFWL5GSH129</v>
          </cell>
        </row>
        <row r="349">
          <cell r="F349" t="str">
            <v>CKEJFJ7KYRM7</v>
          </cell>
        </row>
        <row r="350">
          <cell r="F350" t="str">
            <v>N6KNL8KBNCQ4</v>
          </cell>
        </row>
        <row r="351">
          <cell r="F351" t="str">
            <v>CTWLFT15M9D8</v>
          </cell>
        </row>
        <row r="352">
          <cell r="F352" t="str">
            <v>WLX7PKMVNBJ5</v>
          </cell>
        </row>
        <row r="353">
          <cell r="F353" t="str">
            <v>KDQ1BF4VGWJ5</v>
          </cell>
        </row>
        <row r="354">
          <cell r="F354" t="str">
            <v>Q363KSJ7HBS6</v>
          </cell>
        </row>
        <row r="355">
          <cell r="F355" t="str">
            <v>JQ56NNSNR3M5</v>
          </cell>
        </row>
        <row r="356">
          <cell r="F356" t="str">
            <v>D7EGKAJA9935</v>
          </cell>
        </row>
        <row r="357">
          <cell r="F357" t="str">
            <v>DA4YRJNUEJR9</v>
          </cell>
        </row>
        <row r="358">
          <cell r="F358" t="str">
            <v>MCRFZJBCNNE4</v>
          </cell>
        </row>
        <row r="359">
          <cell r="F359" t="str">
            <v>2KM5D6GS7J42</v>
          </cell>
        </row>
        <row r="360">
          <cell r="F360" t="str">
            <v>SMZLHCT9UKF7</v>
          </cell>
        </row>
        <row r="361">
          <cell r="F361" t="str">
            <v>Q2YMZLN4HRA8</v>
          </cell>
        </row>
        <row r="362">
          <cell r="F362" t="str">
            <v>JJRLS7H2DUS5</v>
          </cell>
        </row>
        <row r="363">
          <cell r="F363" t="str">
            <v>ZKSGX7UP5BN9</v>
          </cell>
        </row>
        <row r="364">
          <cell r="F364" t="str">
            <v>H6ZMWGKM5X67</v>
          </cell>
        </row>
        <row r="365">
          <cell r="F365" t="str">
            <v>PD4CEJ1ARNJ5</v>
          </cell>
        </row>
        <row r="366">
          <cell r="F366" t="str">
            <v>FN8WMCX562L7</v>
          </cell>
        </row>
        <row r="367">
          <cell r="F367" t="str">
            <v>NNM9LZRLUZ51</v>
          </cell>
        </row>
        <row r="368">
          <cell r="F368" t="str">
            <v>VRGPZLJ3MQZ9</v>
          </cell>
        </row>
        <row r="369">
          <cell r="F369" t="str">
            <v>CTCAMNQQFPQ4</v>
          </cell>
        </row>
        <row r="370">
          <cell r="F370" t="str">
            <v>KZM4S6A5WL15</v>
          </cell>
        </row>
        <row r="371">
          <cell r="F371" t="str">
            <v>EGYUYFNQMG65</v>
          </cell>
        </row>
        <row r="372">
          <cell r="F372" t="str">
            <v>JXJCDAQCP755</v>
          </cell>
        </row>
        <row r="373">
          <cell r="F373" t="str">
            <v>XZNXAJMR76J8</v>
          </cell>
        </row>
        <row r="374">
          <cell r="F374" t="str">
            <v>N3UJFGFYZYJ9</v>
          </cell>
        </row>
        <row r="375">
          <cell r="F375" t="str">
            <v>TJQRTC7VDK51</v>
          </cell>
        </row>
        <row r="376">
          <cell r="F376" t="str">
            <v>C16AD5WQ83N7</v>
          </cell>
        </row>
        <row r="377">
          <cell r="F377" t="str">
            <v>H2QKJBMTCKN9</v>
          </cell>
        </row>
        <row r="378">
          <cell r="F378" t="str">
            <v>DHFXBSDEQBC6</v>
          </cell>
        </row>
        <row r="379">
          <cell r="F379" t="str">
            <v>LDD5NNWMGDC9</v>
          </cell>
        </row>
        <row r="380">
          <cell r="F380" t="str">
            <v>JF8WTC1LCKV8</v>
          </cell>
        </row>
        <row r="381">
          <cell r="F381" t="str">
            <v>D712LYHF5J85</v>
          </cell>
        </row>
        <row r="382">
          <cell r="F382" t="str">
            <v>ZM1TC4SFJM53</v>
          </cell>
        </row>
        <row r="383">
          <cell r="F383" t="str">
            <v>DXMNZELR3WJ8</v>
          </cell>
        </row>
        <row r="384">
          <cell r="F384" t="str">
            <v>WJNLAMTS2YL1</v>
          </cell>
        </row>
        <row r="385">
          <cell r="F385" t="str">
            <v>HY1GVJM5T1R6</v>
          </cell>
        </row>
        <row r="386">
          <cell r="F386" t="str">
            <v>KC5BABMJGKT9</v>
          </cell>
        </row>
        <row r="387">
          <cell r="F387" t="str">
            <v>WCBBNGHU4XE5</v>
          </cell>
        </row>
        <row r="388">
          <cell r="F388" t="str">
            <v>C59JRG4ECCV6</v>
          </cell>
        </row>
        <row r="389">
          <cell r="F389" t="str">
            <v>F1PVDH47JCX7</v>
          </cell>
        </row>
        <row r="390">
          <cell r="F390" t="str">
            <v>YH7QT3JKMFQ4</v>
          </cell>
        </row>
        <row r="391">
          <cell r="F391" t="str">
            <v>RUWRM34R78M5</v>
          </cell>
        </row>
        <row r="392">
          <cell r="F392" t="str">
            <v>ETTBB7K8C6Y1</v>
          </cell>
        </row>
        <row r="393">
          <cell r="F393" t="str">
            <v>FJPEUKXLL3G9</v>
          </cell>
        </row>
        <row r="394">
          <cell r="F394" t="str">
            <v>YHP2GAJUA3Q7</v>
          </cell>
        </row>
        <row r="395">
          <cell r="F395" t="str">
            <v>HSJQUJKB7WY5</v>
          </cell>
        </row>
        <row r="396">
          <cell r="F396" t="str">
            <v>SNCLSVSLCLY6</v>
          </cell>
        </row>
        <row r="397">
          <cell r="F397" t="str">
            <v>MJSP2MNP72C5</v>
          </cell>
        </row>
        <row r="398">
          <cell r="F398" t="str">
            <v>KB1DDLJRH1J1</v>
          </cell>
        </row>
        <row r="399">
          <cell r="F399" t="str">
            <v>WHXDNLH8D6N4</v>
          </cell>
        </row>
        <row r="400">
          <cell r="F400" t="str">
            <v>NZ12KWVMG458</v>
          </cell>
        </row>
        <row r="401">
          <cell r="F401" t="str">
            <v>CR48R5SMK8D5</v>
          </cell>
        </row>
        <row r="402">
          <cell r="F402" t="str">
            <v>PVCDJYU2U9F9</v>
          </cell>
        </row>
        <row r="403">
          <cell r="F403" t="str">
            <v>C9SVXZAC74Z4</v>
          </cell>
        </row>
        <row r="404">
          <cell r="F404" t="str">
            <v>VYKYSKN6GPN5</v>
          </cell>
        </row>
        <row r="405">
          <cell r="F405" t="str">
            <v>NVUNC59U94K8</v>
          </cell>
        </row>
        <row r="406">
          <cell r="F406" t="str">
            <v>CMZUK26LT394</v>
          </cell>
        </row>
        <row r="407">
          <cell r="F407" t="str">
            <v>WB2BWJAM9914</v>
          </cell>
        </row>
        <row r="408">
          <cell r="F408" t="str">
            <v>DPTKMXSMMGQ3</v>
          </cell>
        </row>
        <row r="409">
          <cell r="F409" t="str">
            <v>CPKSF8ZF66J3</v>
          </cell>
        </row>
        <row r="410">
          <cell r="F410" t="str">
            <v>W3CYKK7D2B85</v>
          </cell>
        </row>
        <row r="411">
          <cell r="F411" t="str">
            <v>EUVMJ7GCFKW4</v>
          </cell>
        </row>
        <row r="412">
          <cell r="F412" t="str">
            <v>RB1CGLKM8QK5</v>
          </cell>
        </row>
        <row r="413">
          <cell r="F413" t="str">
            <v>NEA7LVK98PV1</v>
          </cell>
        </row>
        <row r="414">
          <cell r="F414" t="str">
            <v>U4G3BEWNSSL6</v>
          </cell>
        </row>
        <row r="415">
          <cell r="F415" t="str">
            <v>J5DJTPB518L9</v>
          </cell>
        </row>
        <row r="416">
          <cell r="F416" t="str">
            <v>NMMVKERALLN8</v>
          </cell>
        </row>
        <row r="417">
          <cell r="F417" t="str">
            <v>QHB2QY6JKJH3</v>
          </cell>
        </row>
        <row r="418">
          <cell r="F418" t="str">
            <v>MQR4DS26K6T8</v>
          </cell>
        </row>
        <row r="419">
          <cell r="F419" t="str">
            <v>JTAGLJEZGF27</v>
          </cell>
        </row>
        <row r="420">
          <cell r="F420" t="str">
            <v>NMN4MLDAMSL5</v>
          </cell>
        </row>
        <row r="421">
          <cell r="F421" t="str">
            <v>NFWMT8NWGHN9</v>
          </cell>
        </row>
        <row r="422">
          <cell r="F422" t="str">
            <v>M536GXM6YAN5</v>
          </cell>
        </row>
        <row r="423">
          <cell r="F423" t="str">
            <v>KZJNWNN6JSK6</v>
          </cell>
        </row>
        <row r="424">
          <cell r="F424" t="str">
            <v>XXG2S63VLZG6</v>
          </cell>
        </row>
        <row r="425">
          <cell r="F425" t="str">
            <v>SMU1FQUMU3Y5</v>
          </cell>
        </row>
        <row r="426">
          <cell r="F426" t="str">
            <v>S3T2HM9J3E21</v>
          </cell>
        </row>
        <row r="427">
          <cell r="F427" t="str">
            <v>FDNJPKTXTA57</v>
          </cell>
        </row>
        <row r="428">
          <cell r="F428" t="str">
            <v>EUV7NMNACD31</v>
          </cell>
        </row>
        <row r="429">
          <cell r="F429" t="str">
            <v>DLFRQKUB2GV8</v>
          </cell>
        </row>
        <row r="430">
          <cell r="F430" t="str">
            <v>X8EBLKRAGC73</v>
          </cell>
        </row>
        <row r="431">
          <cell r="F431" t="str">
            <v>J1J5NJYJPGL5</v>
          </cell>
        </row>
        <row r="432">
          <cell r="F432" t="str">
            <v>D6RFXANT7YD1</v>
          </cell>
        </row>
        <row r="433">
          <cell r="F433" t="str">
            <v>S39UDGUYMZT4</v>
          </cell>
        </row>
        <row r="434">
          <cell r="F434" t="str">
            <v>CA66LN3873B5</v>
          </cell>
        </row>
        <row r="435">
          <cell r="F435" t="str">
            <v>MCCFXW8JZMB1</v>
          </cell>
        </row>
        <row r="436">
          <cell r="F436" t="str">
            <v>J1QKE47MKUK1</v>
          </cell>
        </row>
        <row r="437">
          <cell r="F437" t="str">
            <v>YSK3BRKZWGT9</v>
          </cell>
        </row>
        <row r="438">
          <cell r="F438" t="str">
            <v>JNTMLPTBRM25</v>
          </cell>
        </row>
        <row r="439">
          <cell r="F439" t="str">
            <v>HQPTKJMW21L4</v>
          </cell>
        </row>
        <row r="440">
          <cell r="F440" t="str">
            <v>EAQ3W2ZSYCK5</v>
          </cell>
        </row>
        <row r="441">
          <cell r="F441" t="str">
            <v>EC74FXBNMQQ5</v>
          </cell>
        </row>
        <row r="442">
          <cell r="F442" t="str">
            <v>C6ULL637MTH4</v>
          </cell>
        </row>
        <row r="443">
          <cell r="F443" t="str">
            <v>UCF3VMWVGEL8</v>
          </cell>
        </row>
        <row r="444">
          <cell r="F444" t="str">
            <v>XF4THC8HHX71</v>
          </cell>
        </row>
        <row r="445">
          <cell r="F445" t="str">
            <v>ZA8JNDX6KFN1</v>
          </cell>
        </row>
        <row r="446">
          <cell r="F446" t="str">
            <v>MAR2N7V8QU65</v>
          </cell>
        </row>
        <row r="447">
          <cell r="F447" t="str">
            <v>Z2FQGA9CNL24</v>
          </cell>
        </row>
        <row r="448">
          <cell r="F448" t="str">
            <v>N3FKVM8EA7E3</v>
          </cell>
        </row>
        <row r="449">
          <cell r="F449" t="str">
            <v>M9F5BKMFHK59</v>
          </cell>
        </row>
        <row r="450">
          <cell r="F450" t="str">
            <v>GX3ZCA726SA5</v>
          </cell>
        </row>
        <row r="451">
          <cell r="F451" t="str">
            <v>LDJWVH3K4KH6</v>
          </cell>
        </row>
        <row r="452">
          <cell r="F452" t="str">
            <v>WJRJFEB3JJB3</v>
          </cell>
        </row>
        <row r="453">
          <cell r="F453" t="str">
            <v>RP9HANJUM2B6</v>
          </cell>
        </row>
        <row r="454">
          <cell r="F454" t="str">
            <v>P5WQPVHRX321</v>
          </cell>
        </row>
        <row r="455">
          <cell r="F455" t="str">
            <v>HW7NMAKKR1A5</v>
          </cell>
        </row>
        <row r="456">
          <cell r="F456" t="str">
            <v>KXCCAHK7MHH7</v>
          </cell>
        </row>
        <row r="457">
          <cell r="F457" t="str">
            <v>F4DGNMDR18V9</v>
          </cell>
        </row>
        <row r="458">
          <cell r="F458" t="str">
            <v>M5UZYCLCE784</v>
          </cell>
        </row>
        <row r="459">
          <cell r="F459" t="str">
            <v>CLVYJM7DA4P3</v>
          </cell>
        </row>
        <row r="460">
          <cell r="F460" t="str">
            <v>YL9LK4QLLKB1</v>
          </cell>
        </row>
        <row r="461">
          <cell r="F461" t="str">
            <v>C1M6UFJ7L6L4</v>
          </cell>
        </row>
        <row r="462">
          <cell r="F462" t="str">
            <v>D1HZRLH5SGK1</v>
          </cell>
        </row>
        <row r="463">
          <cell r="F463" t="str">
            <v>D2RREW4S3P15</v>
          </cell>
        </row>
        <row r="464">
          <cell r="F464" t="str">
            <v>HBGKXZN4H353</v>
          </cell>
        </row>
        <row r="465">
          <cell r="F465" t="str">
            <v>UXECZBZSTLM5</v>
          </cell>
        </row>
        <row r="466">
          <cell r="F466" t="str">
            <v>MM3MZZL1EL89</v>
          </cell>
        </row>
        <row r="467">
          <cell r="F467" t="str">
            <v>CF3XBAU58BE3</v>
          </cell>
        </row>
        <row r="468">
          <cell r="F468" t="str">
            <v>K734TYYENRL9</v>
          </cell>
        </row>
        <row r="469">
          <cell r="F469" t="str">
            <v>RC94SSDDJAR6</v>
          </cell>
        </row>
        <row r="470">
          <cell r="F470" t="str">
            <v>M7HKGKUU8VS3</v>
          </cell>
        </row>
        <row r="471">
          <cell r="F471" t="str">
            <v>J17LLW285Q85</v>
          </cell>
        </row>
        <row r="472">
          <cell r="F472" t="str">
            <v>VLW9KZ24EXN7</v>
          </cell>
        </row>
        <row r="473">
          <cell r="F473" t="str">
            <v>DFRRH1N552K1</v>
          </cell>
        </row>
        <row r="474">
          <cell r="F474" t="str">
            <v>JSD6AKGKXXN8</v>
          </cell>
        </row>
        <row r="475">
          <cell r="F475" t="str">
            <v>GUTGL57DHFK7</v>
          </cell>
        </row>
        <row r="476">
          <cell r="F476" t="str">
            <v>LZQDZGB4EAL7</v>
          </cell>
        </row>
        <row r="477">
          <cell r="F477" t="str">
            <v>VE6TKW6A4FM9</v>
          </cell>
        </row>
        <row r="478">
          <cell r="F478" t="str">
            <v>JH1MZX3E2PW8</v>
          </cell>
        </row>
        <row r="479">
          <cell r="F479" t="str">
            <v>H1LEHLPC3665</v>
          </cell>
        </row>
        <row r="480">
          <cell r="F480" t="str">
            <v>KSKVVTAB3EM3</v>
          </cell>
        </row>
        <row r="481">
          <cell r="F481" t="str">
            <v>EMUDM5DEZMH1</v>
          </cell>
        </row>
        <row r="482">
          <cell r="F482" t="str">
            <v>S4PQBJK3QMC5</v>
          </cell>
        </row>
        <row r="483">
          <cell r="F483" t="str">
            <v>H28MURA8K4N7</v>
          </cell>
        </row>
        <row r="484">
          <cell r="F484" t="str">
            <v>TJCEFJGN9FH3</v>
          </cell>
        </row>
        <row r="485">
          <cell r="F485" t="str">
            <v>HKYECW94YK85</v>
          </cell>
        </row>
        <row r="486">
          <cell r="F486" t="str">
            <v>SL6NCYAAYEA1</v>
          </cell>
        </row>
        <row r="487">
          <cell r="F487" t="str">
            <v>CBCGW61SVPS7</v>
          </cell>
        </row>
        <row r="488">
          <cell r="F488" t="str">
            <v>KSAZCPTPXPW9</v>
          </cell>
        </row>
        <row r="489">
          <cell r="F489" t="str">
            <v>VTVNARBBL5U5</v>
          </cell>
        </row>
        <row r="490">
          <cell r="F490" t="str">
            <v>NTJQFA7KSNP3</v>
          </cell>
        </row>
        <row r="491">
          <cell r="F491" t="str">
            <v>GEMFNPMAJN13</v>
          </cell>
        </row>
        <row r="492">
          <cell r="F492" t="str">
            <v>XEDSWJS32JD1</v>
          </cell>
        </row>
        <row r="493">
          <cell r="F493" t="str">
            <v>LWCLH3AZKBN3</v>
          </cell>
        </row>
        <row r="494">
          <cell r="F494" t="str">
            <v>KKLKTLUDA4E8</v>
          </cell>
        </row>
        <row r="495">
          <cell r="F495" t="str">
            <v>MMDEX727MW32</v>
          </cell>
        </row>
        <row r="496">
          <cell r="F496" t="str">
            <v>GZ6VC89T9239</v>
          </cell>
        </row>
        <row r="497">
          <cell r="F497" t="str">
            <v>TLSMYF3JESR4</v>
          </cell>
        </row>
        <row r="498">
          <cell r="F498" t="str">
            <v>D168EL74H8Y8</v>
          </cell>
        </row>
        <row r="499">
          <cell r="F499" t="str">
            <v>SH5NNNZ1X5W7</v>
          </cell>
        </row>
        <row r="500">
          <cell r="F500" t="str">
            <v>HH5NHZ8CACF3</v>
          </cell>
        </row>
        <row r="501">
          <cell r="F501" t="str">
            <v>LKKRFN67YZD5</v>
          </cell>
        </row>
        <row r="502">
          <cell r="F502" t="str">
            <v>SS58RG73B2S1</v>
          </cell>
        </row>
        <row r="503">
          <cell r="F503" t="str">
            <v>YC6CANS13NN7</v>
          </cell>
        </row>
        <row r="504">
          <cell r="F504" t="str">
            <v>TV1JR9Q1M6L3</v>
          </cell>
        </row>
        <row r="505">
          <cell r="F505" t="str">
            <v>SUM5J86DLB79</v>
          </cell>
        </row>
        <row r="506">
          <cell r="F506" t="str">
            <v>LSRLNQ5H7NW8</v>
          </cell>
        </row>
        <row r="507">
          <cell r="F507" t="str">
            <v>LFVNUCHKFPD3</v>
          </cell>
        </row>
        <row r="508">
          <cell r="F508" t="str">
            <v>TYBGMNGZW1Z8</v>
          </cell>
        </row>
        <row r="509">
          <cell r="F509" t="str">
            <v>H31XKCJA6S33</v>
          </cell>
        </row>
        <row r="510">
          <cell r="F510" t="str">
            <v>WM14PMZFK8D6</v>
          </cell>
        </row>
        <row r="511">
          <cell r="F511" t="str">
            <v>UY9XZHAULZ41</v>
          </cell>
        </row>
        <row r="512">
          <cell r="F512" t="str">
            <v>K4H4GQY6HAJ7</v>
          </cell>
        </row>
        <row r="513">
          <cell r="F513" t="str">
            <v>H3MKSHVJNCC2</v>
          </cell>
        </row>
        <row r="514">
          <cell r="F514" t="str">
            <v>TJFKL8KM9GS3</v>
          </cell>
        </row>
        <row r="515">
          <cell r="F515" t="str">
            <v>Z57KBM64N2C5</v>
          </cell>
        </row>
        <row r="516">
          <cell r="F516" t="str">
            <v>VVRNFPG5B8F5</v>
          </cell>
        </row>
        <row r="517">
          <cell r="F517" t="str">
            <v>SWBKZ7KCH5Y1</v>
          </cell>
        </row>
        <row r="518">
          <cell r="F518" t="str">
            <v>Y98KZDPC9ZN6</v>
          </cell>
        </row>
        <row r="519">
          <cell r="F519" t="str">
            <v>S8BNF2DVH3M5</v>
          </cell>
        </row>
        <row r="520">
          <cell r="F520" t="str">
            <v>RS7LKQE186L1</v>
          </cell>
        </row>
        <row r="521">
          <cell r="F521" t="str">
            <v>KKJRKPBE2F71</v>
          </cell>
        </row>
        <row r="522">
          <cell r="F522" t="str">
            <v>DFWNDMFL2636</v>
          </cell>
        </row>
        <row r="523">
          <cell r="F523" t="str">
            <v>T3NAJ6KGPHN3</v>
          </cell>
        </row>
        <row r="524">
          <cell r="F524" t="str">
            <v>P1FKJN3MN9M9</v>
          </cell>
        </row>
        <row r="525">
          <cell r="F525" t="str">
            <v>XKP3LCNA9D78</v>
          </cell>
        </row>
        <row r="526">
          <cell r="F526" t="str">
            <v>NECRQAZ33KK9</v>
          </cell>
        </row>
        <row r="527">
          <cell r="F527" t="str">
            <v>TH3CD543UEU5</v>
          </cell>
        </row>
        <row r="528">
          <cell r="F528" t="str">
            <v>NB13YJBCWYF6</v>
          </cell>
        </row>
        <row r="529">
          <cell r="F529" t="str">
            <v>F6XFJK6F9D93</v>
          </cell>
        </row>
        <row r="530">
          <cell r="F530" t="str">
            <v>XLJTRYM1NGN1</v>
          </cell>
        </row>
        <row r="531">
          <cell r="F531" t="str">
            <v>CCCEF8615R76</v>
          </cell>
        </row>
        <row r="532">
          <cell r="F532" t="str">
            <v>CJUHHRE1QWX9</v>
          </cell>
        </row>
        <row r="533">
          <cell r="F533" t="str">
            <v>P2GWRXVXHTJ7</v>
          </cell>
        </row>
        <row r="534">
          <cell r="F534" t="str">
            <v>M552VQLKZKU3</v>
          </cell>
        </row>
        <row r="535">
          <cell r="F535" t="str">
            <v>TGFJKNMFR4Y7</v>
          </cell>
        </row>
        <row r="536">
          <cell r="F536" t="str">
            <v>MUETVF8JQV55</v>
          </cell>
        </row>
        <row r="537">
          <cell r="F537" t="str">
            <v>JEB1TLMM68L7</v>
          </cell>
        </row>
        <row r="538">
          <cell r="F538" t="str">
            <v>KDX5JJ7JEBC5</v>
          </cell>
        </row>
        <row r="539">
          <cell r="F539" t="str">
            <v>DK81XLCDFR76</v>
          </cell>
        </row>
        <row r="540">
          <cell r="F540" t="str">
            <v>T44KFD5E9TL3</v>
          </cell>
        </row>
        <row r="541">
          <cell r="F541" t="str">
            <v>KG34NRVL6HY4</v>
          </cell>
        </row>
        <row r="542">
          <cell r="F542" t="str">
            <v>ZLF1TL7UA1W5</v>
          </cell>
        </row>
        <row r="543">
          <cell r="F543" t="str">
            <v>REAEQJCVQZ95</v>
          </cell>
        </row>
        <row r="544">
          <cell r="F544" t="str">
            <v>UALEYUHM75Q4</v>
          </cell>
        </row>
        <row r="545">
          <cell r="F545" t="str">
            <v>M535T4FE3KV7</v>
          </cell>
        </row>
        <row r="546">
          <cell r="F546" t="str">
            <v>LLUXNAGZX444</v>
          </cell>
        </row>
        <row r="547">
          <cell r="F547" t="str">
            <v>MJ8NEZ4UKZA5</v>
          </cell>
        </row>
        <row r="548">
          <cell r="F548" t="str">
            <v>CUNMPNUJF0V4</v>
          </cell>
        </row>
        <row r="549">
          <cell r="F549" t="str">
            <v>LF5FDHFD3AF3</v>
          </cell>
        </row>
        <row r="550">
          <cell r="F550" t="str">
            <v>CPN7DKHFL368</v>
          </cell>
        </row>
        <row r="551">
          <cell r="F551" t="str">
            <v>GFZ2QPKKNUH1</v>
          </cell>
        </row>
        <row r="552">
          <cell r="F552" t="str">
            <v>JMZQPUJBS386</v>
          </cell>
        </row>
        <row r="553">
          <cell r="F553" t="str">
            <v>LLXNVD5UUKU9</v>
          </cell>
        </row>
        <row r="554">
          <cell r="F554" t="str">
            <v>H9UXCM3BBUQ4</v>
          </cell>
        </row>
        <row r="555">
          <cell r="F555" t="str">
            <v>ZDD5KM6GH7W5</v>
          </cell>
        </row>
        <row r="556">
          <cell r="F556" t="str">
            <v>DJNETVF1HKW5</v>
          </cell>
        </row>
      </sheetData>
      <sheetData sheetId="16">
        <row r="2">
          <cell r="F2" t="str">
            <v>F3LRGJ4RMU24</v>
          </cell>
        </row>
        <row r="3">
          <cell r="F3" t="str">
            <v>KRLGMYNFMGR6</v>
          </cell>
        </row>
        <row r="4">
          <cell r="F4" t="str">
            <v>Q6LNQWSVJXW1</v>
          </cell>
        </row>
        <row r="5">
          <cell r="F5" t="str">
            <v>VR14EF9UB144</v>
          </cell>
        </row>
        <row r="6">
          <cell r="F6" t="str">
            <v>XF4NJNRBAXY5</v>
          </cell>
        </row>
        <row r="7">
          <cell r="F7" t="str">
            <v>NGYTWHXP39V7</v>
          </cell>
        </row>
        <row r="8">
          <cell r="F8" t="str">
            <v>MWTUQ7FNPLN3</v>
          </cell>
        </row>
        <row r="9">
          <cell r="F9" t="str">
            <v>LWGSZM5EQ1R5</v>
          </cell>
        </row>
        <row r="10">
          <cell r="F10" t="str">
            <v>XF3CFFJBVNN8</v>
          </cell>
        </row>
        <row r="11">
          <cell r="F11" t="str">
            <v>KKM4VL277BN9</v>
          </cell>
        </row>
        <row r="12">
          <cell r="F12" t="str">
            <v>CAMNK2FA73Q4</v>
          </cell>
        </row>
        <row r="13">
          <cell r="F13" t="str">
            <v>KD7GKZHM2FG5</v>
          </cell>
        </row>
        <row r="14">
          <cell r="F14" t="str">
            <v>GTAAFMC9B2M8</v>
          </cell>
        </row>
        <row r="15">
          <cell r="F15" t="str">
            <v>RYEXBA7ULCZ8</v>
          </cell>
        </row>
        <row r="16">
          <cell r="F16" t="str">
            <v>F5ZYH57TNZF1</v>
          </cell>
        </row>
        <row r="17">
          <cell r="F17" t="str">
            <v>TSW5M11772V5</v>
          </cell>
        </row>
        <row r="18">
          <cell r="F18" t="str">
            <v>VBSPD6CHFXA6</v>
          </cell>
        </row>
        <row r="19">
          <cell r="F19" t="str">
            <v>YZVJENWJ95J7</v>
          </cell>
        </row>
        <row r="20">
          <cell r="F20" t="str">
            <v>FDUNBBQF4KX8</v>
          </cell>
        </row>
        <row r="21">
          <cell r="F21" t="str">
            <v>QLMTFFUEVZG6</v>
          </cell>
        </row>
        <row r="22">
          <cell r="F22" t="str">
            <v>VBFMQK4LL8H3</v>
          </cell>
        </row>
        <row r="23">
          <cell r="F23" t="str">
            <v>XUN4CAL5P187</v>
          </cell>
        </row>
        <row r="24">
          <cell r="F24" t="str">
            <v>NKKQUH4A1H95</v>
          </cell>
        </row>
        <row r="25">
          <cell r="F25" t="str">
            <v>UK5WETC7T8W3</v>
          </cell>
        </row>
        <row r="26">
          <cell r="F26" t="str">
            <v>QD5MRVRAH731</v>
          </cell>
        </row>
        <row r="27">
          <cell r="F27" t="str">
            <v>JNXDUT4RZK63</v>
          </cell>
        </row>
        <row r="28">
          <cell r="F28" t="str">
            <v>C9M5M9BW5HJ4</v>
          </cell>
        </row>
        <row r="29">
          <cell r="F29" t="str">
            <v>L9MGGQFN5181</v>
          </cell>
        </row>
        <row r="30">
          <cell r="F30" t="str">
            <v>RJEAMQED9MY8</v>
          </cell>
        </row>
        <row r="31">
          <cell r="F31" t="str">
            <v>EFXHAWCXLH17</v>
          </cell>
        </row>
        <row r="32">
          <cell r="F32" t="str">
            <v>DNNEAZWM5MV9</v>
          </cell>
        </row>
        <row r="33">
          <cell r="F33" t="str">
            <v>NR9CALU437N6</v>
          </cell>
        </row>
        <row r="34">
          <cell r="F34" t="str">
            <v>RNDKW9KBYHK9</v>
          </cell>
        </row>
        <row r="35">
          <cell r="F35" t="str">
            <v>GTVAYEJK2E57</v>
          </cell>
        </row>
        <row r="36">
          <cell r="F36" t="str">
            <v>LH61J37GT6L5</v>
          </cell>
        </row>
        <row r="37">
          <cell r="F37" t="str">
            <v>M19ZGCMFQ241</v>
          </cell>
        </row>
        <row r="38">
          <cell r="F38" t="str">
            <v>HQ8PN71NWNE5</v>
          </cell>
        </row>
        <row r="39">
          <cell r="F39" t="str">
            <v>KSSLCHMBAK37</v>
          </cell>
        </row>
        <row r="40">
          <cell r="F40" t="str">
            <v>E5Y3TALJZBN9</v>
          </cell>
        </row>
        <row r="41">
          <cell r="F41" t="str">
            <v>S4J3UB8LPF33</v>
          </cell>
        </row>
        <row r="42">
          <cell r="F42" t="str">
            <v>ZDC3UNNF86N8</v>
          </cell>
        </row>
        <row r="43">
          <cell r="F43" t="str">
            <v>M61PKFNE6JX5</v>
          </cell>
        </row>
        <row r="44">
          <cell r="F44" t="str">
            <v>K2M7CKGCTEA3</v>
          </cell>
        </row>
        <row r="45">
          <cell r="F45" t="str">
            <v>F3R5V6P3UH89</v>
          </cell>
        </row>
        <row r="46">
          <cell r="F46" t="str">
            <v>ETX2JSGQJWK5</v>
          </cell>
        </row>
        <row r="47">
          <cell r="F47" t="str">
            <v>QN4JFQ7RFYR9</v>
          </cell>
        </row>
        <row r="48">
          <cell r="F48" t="str">
            <v>X9FJKVNPN9X4</v>
          </cell>
        </row>
        <row r="49">
          <cell r="F49" t="str">
            <v>YF9TFYVQYEUS</v>
          </cell>
        </row>
        <row r="50">
          <cell r="F50" t="str">
            <v>HNZALUZSNJF9</v>
          </cell>
        </row>
        <row r="51">
          <cell r="F51" t="str">
            <v>NFX7DBA7GHV9</v>
          </cell>
        </row>
        <row r="52">
          <cell r="F52" t="str">
            <v>ZUR2GFEAWRL8</v>
          </cell>
        </row>
        <row r="53">
          <cell r="F53" t="str">
            <v>F6JABHQ5BNF6</v>
          </cell>
        </row>
        <row r="54">
          <cell r="F54" t="str">
            <v>QCNKCBPUNZE5</v>
          </cell>
        </row>
        <row r="55">
          <cell r="F55" t="str">
            <v>KJLFPNR3AKX7</v>
          </cell>
        </row>
        <row r="56">
          <cell r="F56" t="str">
            <v>NPH5HFNSULG7</v>
          </cell>
        </row>
        <row r="57">
          <cell r="F57" t="str">
            <v>EB31Q499FEJ6</v>
          </cell>
        </row>
        <row r="58">
          <cell r="F58" t="str">
            <v>FFF5AAYUAT84</v>
          </cell>
        </row>
        <row r="59">
          <cell r="F59" t="str">
            <v>YMZNNAXJXYA3</v>
          </cell>
        </row>
        <row r="60">
          <cell r="F60" t="str">
            <v>CDGJX58EQLZ1</v>
          </cell>
        </row>
        <row r="61">
          <cell r="F61" t="str">
            <v>JLLUVAFXC662</v>
          </cell>
        </row>
        <row r="62">
          <cell r="F62" t="str">
            <v>Z5QQKC3ZHK23</v>
          </cell>
        </row>
        <row r="63">
          <cell r="F63" t="str">
            <v>CLJCLEKFEGT9</v>
          </cell>
        </row>
        <row r="64">
          <cell r="F64" t="str">
            <v>L4WTJ2BXK283</v>
          </cell>
        </row>
        <row r="65">
          <cell r="F65" t="str">
            <v>LHC7ETCP3ZK1</v>
          </cell>
        </row>
        <row r="66">
          <cell r="F66" t="str">
            <v>S13MLCT22ZG9</v>
          </cell>
        </row>
        <row r="67">
          <cell r="F67" t="str">
            <v>MZUAHATY5BT9</v>
          </cell>
        </row>
        <row r="68">
          <cell r="F68" t="str">
            <v>RLQVM3B2WWL9</v>
          </cell>
        </row>
        <row r="69">
          <cell r="F69" t="str">
            <v>PYE1LZTZCV27</v>
          </cell>
        </row>
        <row r="70">
          <cell r="F70" t="str">
            <v>U8TDAQ5ZVN41</v>
          </cell>
        </row>
        <row r="71">
          <cell r="F71" t="str">
            <v>YP8KMAXHY6F3</v>
          </cell>
        </row>
        <row r="72">
          <cell r="F72" t="str">
            <v>D6QBYLJUWNE7</v>
          </cell>
        </row>
        <row r="73">
          <cell r="F73" t="str">
            <v>UNFLY3PVC7K8</v>
          </cell>
        </row>
        <row r="74">
          <cell r="F74" t="str">
            <v>EHBFAGMGHMB5</v>
          </cell>
        </row>
        <row r="75">
          <cell r="F75" t="str">
            <v>F2A5F3PL7ZR8</v>
          </cell>
        </row>
        <row r="76">
          <cell r="F76" t="str">
            <v>HMRTGRFXNGM9</v>
          </cell>
        </row>
        <row r="77">
          <cell r="F77" t="str">
            <v>MAQCU6559UD1</v>
          </cell>
        </row>
        <row r="78">
          <cell r="F78" t="str">
            <v>MYCEK8LNJTN3</v>
          </cell>
        </row>
        <row r="79">
          <cell r="F79" t="str">
            <v>HF32CF1V8GU3</v>
          </cell>
        </row>
        <row r="80">
          <cell r="F80" t="str">
            <v>SXJFYJGH8CE6</v>
          </cell>
        </row>
        <row r="81">
          <cell r="F81" t="str">
            <v>CRARS9SFN1M6</v>
          </cell>
        </row>
        <row r="82">
          <cell r="F82" t="str">
            <v>LLPGJMA39HZ3</v>
          </cell>
        </row>
        <row r="83">
          <cell r="F83" t="str">
            <v>K2W4LN9AL447</v>
          </cell>
        </row>
        <row r="84">
          <cell r="F84" t="str">
            <v>F81NDL26KKC5</v>
          </cell>
        </row>
        <row r="85">
          <cell r="F85" t="str">
            <v>T1M5MQGQQJK5</v>
          </cell>
        </row>
        <row r="86">
          <cell r="F86" t="str">
            <v>C1RGJKN1VJZ7</v>
          </cell>
        </row>
        <row r="87">
          <cell r="F87" t="str">
            <v>KE2MX21KSEF5</v>
          </cell>
        </row>
        <row r="88">
          <cell r="F88" t="str">
            <v>LQGHC6AZPY79</v>
          </cell>
        </row>
        <row r="89">
          <cell r="F89" t="str">
            <v>MMKCKAER2GF9</v>
          </cell>
        </row>
        <row r="90">
          <cell r="F90" t="str">
            <v>XM7NDHEEHJM6</v>
          </cell>
        </row>
        <row r="91">
          <cell r="F91" t="str">
            <v>FFG7L2K4FCY8</v>
          </cell>
        </row>
        <row r="92">
          <cell r="F92" t="str">
            <v>GEC9G6MX59J7</v>
          </cell>
        </row>
        <row r="93">
          <cell r="F93" t="str">
            <v>SY35U6K9HBT1</v>
          </cell>
        </row>
        <row r="94">
          <cell r="F94" t="str">
            <v>EZ8JEVLGQX69</v>
          </cell>
        </row>
        <row r="95">
          <cell r="F95" t="str">
            <v>KTR7Q2JW8FA8</v>
          </cell>
        </row>
        <row r="96">
          <cell r="F96" t="str">
            <v>R715MNA5G7Z8</v>
          </cell>
        </row>
        <row r="97">
          <cell r="F97" t="str">
            <v>X58PGNHDG6C7</v>
          </cell>
        </row>
        <row r="98">
          <cell r="F98" t="str">
            <v>JUTSA4QFJG55</v>
          </cell>
        </row>
        <row r="99">
          <cell r="F99" t="str">
            <v>GZC7KFV3Y2Z7</v>
          </cell>
        </row>
        <row r="100">
          <cell r="F100" t="str">
            <v>KBAQB16BY9N4</v>
          </cell>
        </row>
        <row r="101">
          <cell r="F101" t="str">
            <v>QCD4FAW57MV6</v>
          </cell>
        </row>
        <row r="102">
          <cell r="F102" t="str">
            <v>ZMLYMCFZGBF3</v>
          </cell>
        </row>
        <row r="103">
          <cell r="F103" t="str">
            <v>K5TMUZJR55D5</v>
          </cell>
        </row>
        <row r="104">
          <cell r="F104" t="str">
            <v>PW9HDLJJK7T9</v>
          </cell>
        </row>
        <row r="105">
          <cell r="F105" t="str">
            <v>W89ME9FAJN87</v>
          </cell>
        </row>
        <row r="106">
          <cell r="F106" t="str">
            <v>DK1QHNVQNHZ3</v>
          </cell>
        </row>
        <row r="107">
          <cell r="F107" t="str">
            <v>DUB3LALJAPC5</v>
          </cell>
        </row>
        <row r="108">
          <cell r="F108" t="str">
            <v>R5U7MUU4FRQ3</v>
          </cell>
        </row>
        <row r="109">
          <cell r="F109" t="str">
            <v>E1PSJT1NG584</v>
          </cell>
        </row>
        <row r="110">
          <cell r="F110" t="str">
            <v>VGCWMNUJHK75</v>
          </cell>
        </row>
        <row r="111">
          <cell r="F111" t="str">
            <v>UFTWHNFV7LK6</v>
          </cell>
        </row>
        <row r="112">
          <cell r="F112" t="str">
            <v>GQABA6NUKM53</v>
          </cell>
        </row>
        <row r="113">
          <cell r="F113" t="str">
            <v>UQW7GUC1P195</v>
          </cell>
        </row>
        <row r="114">
          <cell r="F114" t="str">
            <v>S6GHPZ7U84L7</v>
          </cell>
        </row>
        <row r="115">
          <cell r="F115" t="str">
            <v>L1JZCQBXG545</v>
          </cell>
        </row>
        <row r="116">
          <cell r="F116" t="str">
            <v>H56MGZ5AKGS7</v>
          </cell>
        </row>
        <row r="117">
          <cell r="F117" t="str">
            <v>QW1VK2F8KGA3</v>
          </cell>
        </row>
        <row r="118">
          <cell r="F118" t="str">
            <v>E3DEKF8VBB86</v>
          </cell>
        </row>
        <row r="119">
          <cell r="F119" t="str">
            <v>DNLPULKDGME6</v>
          </cell>
        </row>
        <row r="120">
          <cell r="F120" t="str">
            <v>WD5LNGL51YH6</v>
          </cell>
        </row>
        <row r="121">
          <cell r="F121" t="str">
            <v>JVDNENFWDQ83</v>
          </cell>
        </row>
        <row r="122">
          <cell r="F122" t="str">
            <v>CAK9FFC7Q429</v>
          </cell>
        </row>
        <row r="123">
          <cell r="F123" t="str">
            <v>SLDBP8GYWJY4</v>
          </cell>
        </row>
        <row r="124">
          <cell r="F124" t="str">
            <v>HJKASYKFL5C4</v>
          </cell>
        </row>
        <row r="125">
          <cell r="F125" t="str">
            <v>G9G2HM5FL8M6</v>
          </cell>
        </row>
        <row r="126">
          <cell r="F126" t="str">
            <v>MVBPZRZNMVJ3</v>
          </cell>
        </row>
        <row r="127">
          <cell r="F127" t="str">
            <v>NMS2D6UFLJ73</v>
          </cell>
        </row>
        <row r="128">
          <cell r="F128" t="str">
            <v>F3NPUCMUC6Q4</v>
          </cell>
        </row>
        <row r="129">
          <cell r="F129" t="str">
            <v>YFSRVNXT8889</v>
          </cell>
        </row>
        <row r="130">
          <cell r="F130" t="str">
            <v>ZRJ2AXTB7CC8</v>
          </cell>
        </row>
        <row r="131">
          <cell r="F131" t="str">
            <v>MJX6ZSFL1DV1</v>
          </cell>
        </row>
        <row r="132">
          <cell r="F132" t="str">
            <v>QYGRNXMFPH81</v>
          </cell>
        </row>
        <row r="133">
          <cell r="F133" t="str">
            <v>VLZRZSXRVNS1</v>
          </cell>
        </row>
        <row r="134">
          <cell r="F134" t="str">
            <v>MMECTSRLJAG3</v>
          </cell>
        </row>
        <row r="135">
          <cell r="F135" t="str">
            <v>M4GRH8XVPT28</v>
          </cell>
        </row>
        <row r="136">
          <cell r="F136" t="str">
            <v>F9SAJRJNJZT7</v>
          </cell>
        </row>
        <row r="137">
          <cell r="F137" t="str">
            <v>Z7LHQZPGQDC4</v>
          </cell>
        </row>
        <row r="138">
          <cell r="F138" t="str">
            <v>Q66ZCEQJ3ZN6</v>
          </cell>
        </row>
        <row r="139">
          <cell r="F139" t="str">
            <v>FXSJRGR56T38</v>
          </cell>
        </row>
        <row r="140">
          <cell r="F140" t="str">
            <v>MQZ9L7HNJSB7</v>
          </cell>
        </row>
        <row r="141">
          <cell r="F141" t="str">
            <v>E9RKPLJLLEP4</v>
          </cell>
        </row>
        <row r="142">
          <cell r="F142" t="str">
            <v>KK7FSKQK1UU8</v>
          </cell>
        </row>
        <row r="143">
          <cell r="F143" t="str">
            <v>K5EEW2YK5KM6</v>
          </cell>
        </row>
        <row r="144">
          <cell r="F144" t="str">
            <v>HKAQK3WGKAD9</v>
          </cell>
        </row>
        <row r="145">
          <cell r="F145" t="str">
            <v>GJGFRREL87B3</v>
          </cell>
        </row>
        <row r="146">
          <cell r="F146" t="str">
            <v>TJ3EUAD29PX1</v>
          </cell>
        </row>
        <row r="147">
          <cell r="F147" t="str">
            <v>HZHBWSV2M1Y3</v>
          </cell>
        </row>
        <row r="148">
          <cell r="F148" t="str">
            <v>ZCKAME1MXW73</v>
          </cell>
        </row>
        <row r="149">
          <cell r="F149" t="str">
            <v>MJ9KR5DMASU6</v>
          </cell>
        </row>
        <row r="150">
          <cell r="F150" t="str">
            <v>DNHMQMAEQJM3</v>
          </cell>
        </row>
        <row r="151">
          <cell r="F151" t="str">
            <v>M22FYZCKULH8</v>
          </cell>
        </row>
        <row r="152">
          <cell r="F152" t="str">
            <v>JNH5Z6DTKXY5</v>
          </cell>
        </row>
        <row r="153">
          <cell r="F153" t="str">
            <v>C33BZ3N9Z657</v>
          </cell>
        </row>
        <row r="154">
          <cell r="F154" t="str">
            <v>PN54N3F4FPV6</v>
          </cell>
        </row>
        <row r="155">
          <cell r="F155" t="str">
            <v>WJ2DM42NEKV3</v>
          </cell>
        </row>
        <row r="156">
          <cell r="F156" t="str">
            <v>HFUMDD2CW1L9</v>
          </cell>
        </row>
        <row r="157">
          <cell r="F157" t="str">
            <v>N8Y8CFT4X445</v>
          </cell>
        </row>
        <row r="158">
          <cell r="F158" t="str">
            <v>HGA1MP8T28E9</v>
          </cell>
        </row>
        <row r="159">
          <cell r="F159" t="str">
            <v>X3YLGJFGLUZ8</v>
          </cell>
        </row>
        <row r="160">
          <cell r="F160" t="str">
            <v>UZHSEKNV1X29</v>
          </cell>
        </row>
        <row r="161">
          <cell r="F161" t="str">
            <v>F3XAU11PJDL3</v>
          </cell>
        </row>
        <row r="162">
          <cell r="F162" t="str">
            <v>Z4J4D94LB989</v>
          </cell>
        </row>
        <row r="163">
          <cell r="F163" t="str">
            <v>DD66QPTTBH64</v>
          </cell>
        </row>
        <row r="164">
          <cell r="F164" t="str">
            <v>JPCDZLFRG7A9</v>
          </cell>
        </row>
        <row r="165">
          <cell r="F165" t="str">
            <v>LN9MXGRUVV59</v>
          </cell>
        </row>
        <row r="166">
          <cell r="F166" t="str">
            <v>P9YGUTGQFT58</v>
          </cell>
        </row>
        <row r="167">
          <cell r="F167" t="str">
            <v>HNXNTYHUZ8K6</v>
          </cell>
        </row>
        <row r="168">
          <cell r="F168" t="str">
            <v>NCASLJUH7JF3</v>
          </cell>
        </row>
        <row r="169">
          <cell r="F169" t="str">
            <v>T9JRDCBRNXJ3</v>
          </cell>
        </row>
        <row r="170">
          <cell r="F170" t="str">
            <v>RZZ3BXJWE757</v>
          </cell>
        </row>
        <row r="171">
          <cell r="F171" t="str">
            <v>LR1HFNKSVFM3</v>
          </cell>
        </row>
        <row r="172">
          <cell r="F172" t="str">
            <v>TKDLFZ5TBFA1</v>
          </cell>
        </row>
        <row r="173">
          <cell r="F173" t="str">
            <v>NL7TXMJRUB66</v>
          </cell>
        </row>
        <row r="174">
          <cell r="F174" t="str">
            <v>H9EJJDQ4DD54</v>
          </cell>
        </row>
        <row r="175">
          <cell r="F175" t="str">
            <v>PS82GG2RYB53</v>
          </cell>
        </row>
        <row r="176">
          <cell r="F176" t="str">
            <v>HRZMNB4DTZ57</v>
          </cell>
        </row>
        <row r="177">
          <cell r="F177" t="str">
            <v>SH1TN1KZKK73</v>
          </cell>
        </row>
        <row r="178">
          <cell r="F178" t="str">
            <v>CSJ7KFQNMY23</v>
          </cell>
        </row>
        <row r="179">
          <cell r="F179" t="str">
            <v>P2LMN188G5H6</v>
          </cell>
        </row>
        <row r="180">
          <cell r="F180" t="str">
            <v>DNGLKM1T23K9</v>
          </cell>
        </row>
        <row r="181">
          <cell r="F181" t="str">
            <v>YZ9AP8AT9L99</v>
          </cell>
        </row>
        <row r="182">
          <cell r="F182" t="str">
            <v>C9MRFNRSGTN3</v>
          </cell>
        </row>
        <row r="183">
          <cell r="F183" t="str">
            <v>KBMVDMM663J3</v>
          </cell>
        </row>
        <row r="184">
          <cell r="F184" t="str">
            <v>Z37EPDWK6LT4</v>
          </cell>
        </row>
        <row r="185">
          <cell r="F185" t="str">
            <v>LJ8CQE7FWQX5</v>
          </cell>
        </row>
        <row r="186">
          <cell r="F186" t="str">
            <v>CCT1HKNJYR31</v>
          </cell>
        </row>
        <row r="187">
          <cell r="F187" t="str">
            <v>NN1HHGFH23B8</v>
          </cell>
        </row>
        <row r="188">
          <cell r="F188" t="str">
            <v>H5WLJQA55XD1</v>
          </cell>
        </row>
        <row r="189">
          <cell r="F189" t="str">
            <v>QNM9Y99EKC34</v>
          </cell>
        </row>
        <row r="190">
          <cell r="F190" t="str">
            <v>CNWFCVLHP7C4</v>
          </cell>
        </row>
        <row r="191">
          <cell r="F191" t="str">
            <v>VA4NCNKNGXB7</v>
          </cell>
        </row>
        <row r="192">
          <cell r="F192" t="str">
            <v>PFF4DGGHSXH5</v>
          </cell>
        </row>
        <row r="193">
          <cell r="F193" t="str">
            <v>E3Y7LEMLMH66</v>
          </cell>
        </row>
        <row r="194">
          <cell r="F194" t="str">
            <v>XAAXJJMFSDV6</v>
          </cell>
        </row>
        <row r="195">
          <cell r="F195" t="str">
            <v>FEPXWYEJHJW3</v>
          </cell>
        </row>
        <row r="196">
          <cell r="F196" t="str">
            <v>CSG9MJJN6PJ5</v>
          </cell>
        </row>
        <row r="197">
          <cell r="F197" t="str">
            <v>VJDELEYJJAT1</v>
          </cell>
        </row>
        <row r="198">
          <cell r="F198" t="str">
            <v>XNUFZ5LPXW99</v>
          </cell>
        </row>
        <row r="199">
          <cell r="F199" t="str">
            <v>EYK8C1FNL6L5</v>
          </cell>
        </row>
        <row r="200">
          <cell r="F200" t="str">
            <v>JMV1KLTPY3Z8</v>
          </cell>
        </row>
        <row r="201">
          <cell r="F201" t="str">
            <v>MGFKSNK9E7S7</v>
          </cell>
        </row>
        <row r="202">
          <cell r="F202" t="str">
            <v>H9MZP9DBGU27</v>
          </cell>
        </row>
        <row r="203">
          <cell r="F203" t="str">
            <v>KS92RTGF8G26</v>
          </cell>
        </row>
        <row r="204">
          <cell r="F204" t="str">
            <v>ZUCEA22AF675</v>
          </cell>
        </row>
        <row r="205">
          <cell r="F205" t="str">
            <v>SG8YGQBC83L1</v>
          </cell>
        </row>
        <row r="206">
          <cell r="F206" t="str">
            <v>KQAPRJ5MZGL1</v>
          </cell>
        </row>
        <row r="207">
          <cell r="F207" t="str">
            <v>HJXMDW2AQMT7</v>
          </cell>
        </row>
        <row r="208">
          <cell r="F208" t="str">
            <v>L281SJRFKWV5</v>
          </cell>
        </row>
        <row r="209">
          <cell r="F209" t="str">
            <v>Q5T6R449NW21</v>
          </cell>
        </row>
        <row r="210">
          <cell r="F210" t="str">
            <v>CJN2MDPUBGL8</v>
          </cell>
        </row>
        <row r="211">
          <cell r="F211" t="str">
            <v>R5WVE4CR3WS8</v>
          </cell>
        </row>
        <row r="212">
          <cell r="F212" t="str">
            <v>CE2EMK7NMLC4</v>
          </cell>
        </row>
        <row r="213">
          <cell r="F213" t="str">
            <v>NJ6WSMYLBN73</v>
          </cell>
        </row>
        <row r="214">
          <cell r="F214" t="str">
            <v>WN2MVJNM9624</v>
          </cell>
        </row>
        <row r="215">
          <cell r="F215" t="str">
            <v>V3BNZKXJWKU3</v>
          </cell>
        </row>
        <row r="216">
          <cell r="F216" t="str">
            <v>UTGDL3KNJVH6</v>
          </cell>
        </row>
        <row r="217">
          <cell r="F217" t="str">
            <v>DGJLTBBZ8B17</v>
          </cell>
        </row>
        <row r="218">
          <cell r="F218" t="str">
            <v>YW1AGSMX9BW7</v>
          </cell>
        </row>
        <row r="219">
          <cell r="F219" t="str">
            <v>GX5XMWMM7DX3</v>
          </cell>
        </row>
        <row r="220">
          <cell r="F220" t="str">
            <v>DNNEEN828MX7</v>
          </cell>
        </row>
        <row r="221">
          <cell r="F221" t="str">
            <v>FPBFG8H3JP95</v>
          </cell>
        </row>
        <row r="222">
          <cell r="F222" t="str">
            <v>U1DKPTBHL9Y8</v>
          </cell>
        </row>
        <row r="223">
          <cell r="F223" t="str">
            <v>VMT2ENN8HCC7</v>
          </cell>
        </row>
        <row r="224">
          <cell r="F224" t="str">
            <v>JYRYTMNNSU44</v>
          </cell>
        </row>
        <row r="225">
          <cell r="F225" t="str">
            <v>DEL7CUAA2269</v>
          </cell>
        </row>
        <row r="226">
          <cell r="F226" t="str">
            <v>GN1NPE7WJZ81</v>
          </cell>
        </row>
        <row r="227">
          <cell r="F227" t="str">
            <v>HGM6RN7EW395</v>
          </cell>
        </row>
        <row r="228">
          <cell r="F228" t="str">
            <v>MPFAM5CD6NK5</v>
          </cell>
        </row>
        <row r="229">
          <cell r="F229" t="str">
            <v>CNHYNU3FTV29</v>
          </cell>
        </row>
        <row r="230">
          <cell r="F230" t="str">
            <v>EL5JT7AVHJE7</v>
          </cell>
        </row>
        <row r="231">
          <cell r="F231" t="str">
            <v>XEC1PQGMECL5</v>
          </cell>
        </row>
        <row r="232">
          <cell r="F232" t="str">
            <v>MK6KLL655KY1</v>
          </cell>
        </row>
        <row r="233">
          <cell r="F233" t="str">
            <v>DTJZCZDNMPF5</v>
          </cell>
        </row>
        <row r="234">
          <cell r="F234" t="str">
            <v>FFAKXMUZFCE4</v>
          </cell>
        </row>
        <row r="235">
          <cell r="F235" t="str">
            <v>SXZMBX7RJDW5</v>
          </cell>
        </row>
        <row r="236">
          <cell r="F236" t="str">
            <v>DET1D4MUM5U1</v>
          </cell>
        </row>
        <row r="237">
          <cell r="F237" t="str">
            <v>MW9ES85GG4A9</v>
          </cell>
        </row>
        <row r="238">
          <cell r="F238" t="str">
            <v>RTCPYKVM3HF9</v>
          </cell>
        </row>
        <row r="239">
          <cell r="F239" t="str">
            <v>DZ3RHBHZPZY9</v>
          </cell>
        </row>
        <row r="240">
          <cell r="F240" t="str">
            <v>FMGKMTJM1JK5</v>
          </cell>
        </row>
        <row r="241">
          <cell r="F241" t="str">
            <v>CEXMHN8Y31F1</v>
          </cell>
        </row>
        <row r="242">
          <cell r="F242" t="str">
            <v>HETEMMXDG9B5</v>
          </cell>
        </row>
        <row r="243">
          <cell r="F243" t="str">
            <v>M47JBEFXL969</v>
          </cell>
        </row>
        <row r="244">
          <cell r="F244" t="str">
            <v>PF1LDWN18TF2</v>
          </cell>
        </row>
        <row r="245">
          <cell r="F245" t="str">
            <v>MRF8ATM9TPB7</v>
          </cell>
        </row>
        <row r="246">
          <cell r="F246" t="str">
            <v>WV12JEMKVHR3</v>
          </cell>
        </row>
        <row r="247">
          <cell r="F247" t="str">
            <v>KK7CVA4LZQ35</v>
          </cell>
        </row>
        <row r="248">
          <cell r="F248" t="str">
            <v>NKS1K218JAS1</v>
          </cell>
        </row>
        <row r="249">
          <cell r="F249" t="str">
            <v>ENSBYDVL24L9</v>
          </cell>
        </row>
        <row r="250">
          <cell r="F250" t="str">
            <v>JP6LTQAK4M95</v>
          </cell>
        </row>
        <row r="251">
          <cell r="F251" t="str">
            <v>DDAETS4MEAM7</v>
          </cell>
        </row>
        <row r="252">
          <cell r="F252" t="str">
            <v>WMPHNPLYMJ75</v>
          </cell>
        </row>
        <row r="253">
          <cell r="F253" t="str">
            <v>H6VCR2RNML66</v>
          </cell>
        </row>
        <row r="254">
          <cell r="F254" t="str">
            <v>NXXLEDPF3S13</v>
          </cell>
        </row>
        <row r="255">
          <cell r="F255" t="str">
            <v>MSSQRKLLEN66</v>
          </cell>
        </row>
        <row r="256">
          <cell r="F256" t="str">
            <v>CDB7QHQRK565</v>
          </cell>
        </row>
        <row r="257">
          <cell r="F257" t="str">
            <v>KX6JNSPPJUP9</v>
          </cell>
        </row>
        <row r="258">
          <cell r="F258" t="str">
            <v>WSG7SPLZUYQ1</v>
          </cell>
        </row>
        <row r="259">
          <cell r="F259" t="str">
            <v>KNGAKD4G1BL6</v>
          </cell>
        </row>
        <row r="260">
          <cell r="F260" t="str">
            <v>JV1AZL84J7P9</v>
          </cell>
        </row>
        <row r="261">
          <cell r="F261" t="str">
            <v>PFDBRU8L3Q38</v>
          </cell>
        </row>
        <row r="262">
          <cell r="F262" t="str">
            <v>GVSXJ6CPBC75</v>
          </cell>
        </row>
        <row r="263">
          <cell r="F263" t="str">
            <v>ZEDGRP9JUW16</v>
          </cell>
        </row>
        <row r="264">
          <cell r="F264" t="str">
            <v>F7UYKMBYZ3X3</v>
          </cell>
        </row>
        <row r="265">
          <cell r="F265" t="str">
            <v>M2F2SMENHM21</v>
          </cell>
        </row>
        <row r="266">
          <cell r="F266" t="str">
            <v>NQMKYQW8TDQ6</v>
          </cell>
        </row>
        <row r="267">
          <cell r="F267" t="str">
            <v>YY9LG587XHL4</v>
          </cell>
        </row>
        <row r="268">
          <cell r="F268" t="str">
            <v>DAKWH6BDKDB8</v>
          </cell>
        </row>
        <row r="269">
          <cell r="F269" t="str">
            <v>ZKNKHTKQVDL5</v>
          </cell>
        </row>
        <row r="270">
          <cell r="F270" t="str">
            <v>FHUPTTDJ4XK3</v>
          </cell>
        </row>
        <row r="271">
          <cell r="F271" t="str">
            <v>DZM7WJNUHZK7</v>
          </cell>
        </row>
        <row r="272">
          <cell r="F272" t="str">
            <v>YFULGCRUAGS7</v>
          </cell>
        </row>
        <row r="273">
          <cell r="F273" t="str">
            <v>UMR4KMG6LLA1</v>
          </cell>
        </row>
        <row r="274">
          <cell r="F274" t="str">
            <v>XHLRKQ2C64Y6</v>
          </cell>
        </row>
        <row r="275">
          <cell r="F275" t="str">
            <v>KJE9ENE4VDX1</v>
          </cell>
        </row>
        <row r="276">
          <cell r="F276" t="str">
            <v>K2MTH82HCA41</v>
          </cell>
        </row>
        <row r="277">
          <cell r="F277" t="str">
            <v>KHNUU9MLXMH6</v>
          </cell>
        </row>
        <row r="278">
          <cell r="F278" t="str">
            <v>GYJBF3RKP3K3</v>
          </cell>
        </row>
        <row r="279">
          <cell r="F279" t="str">
            <v>KDQTDVX1KGM6</v>
          </cell>
        </row>
        <row r="280">
          <cell r="F280" t="str">
            <v>MALYTJJ1HCC5</v>
          </cell>
        </row>
        <row r="281">
          <cell r="F281" t="str">
            <v>HQE8Q33VNNC5</v>
          </cell>
        </row>
        <row r="282">
          <cell r="F282" t="str">
            <v>FKJJCVMJH9L5</v>
          </cell>
        </row>
        <row r="283">
          <cell r="F283" t="str">
            <v>PEDZN4AB1X28</v>
          </cell>
        </row>
        <row r="284">
          <cell r="F284" t="str">
            <v>D8EEKUJXYML8</v>
          </cell>
        </row>
        <row r="285">
          <cell r="F285" t="str">
            <v>N7V5YKTDMUK1</v>
          </cell>
        </row>
        <row r="286">
          <cell r="F286" t="str">
            <v>GEL4FWDE6J15</v>
          </cell>
        </row>
        <row r="287">
          <cell r="F287" t="str">
            <v>T73UMHUPLA54</v>
          </cell>
        </row>
        <row r="288">
          <cell r="F288" t="str">
            <v>HVNXD37NL4S7</v>
          </cell>
        </row>
        <row r="289">
          <cell r="F289" t="str">
            <v>MDS1L68B9DL7</v>
          </cell>
        </row>
        <row r="290">
          <cell r="F290" t="str">
            <v>DG4FMF8M1NG5</v>
          </cell>
        </row>
        <row r="291">
          <cell r="F291" t="str">
            <v>FT2ZEBRM76N8</v>
          </cell>
        </row>
        <row r="292">
          <cell r="F292" t="str">
            <v>N1DDQMLH3PG8</v>
          </cell>
        </row>
        <row r="293">
          <cell r="F293" t="str">
            <v>SNT3R7M1CHT9</v>
          </cell>
        </row>
        <row r="294">
          <cell r="F294" t="str">
            <v>DSF2M44TD369</v>
          </cell>
        </row>
        <row r="295">
          <cell r="F295" t="str">
            <v>KQRDEBBFHVM1</v>
          </cell>
        </row>
        <row r="296">
          <cell r="F296" t="str">
            <v>MJSAJ7KMXAZ7</v>
          </cell>
        </row>
        <row r="297">
          <cell r="F297" t="str">
            <v>LBMGANNLJHL9</v>
          </cell>
        </row>
        <row r="298">
          <cell r="F298" t="str">
            <v>M4L8J4SXC6G3</v>
          </cell>
        </row>
        <row r="299">
          <cell r="F299" t="str">
            <v>WXEDLAXY9L55</v>
          </cell>
        </row>
        <row r="300">
          <cell r="F300" t="str">
            <v>JVGKF2CQWVM5</v>
          </cell>
        </row>
        <row r="301">
          <cell r="F301" t="str">
            <v>L9AHDALUWW67</v>
          </cell>
        </row>
        <row r="302">
          <cell r="F302" t="str">
            <v>W9JFV9LFPKU6</v>
          </cell>
        </row>
        <row r="303">
          <cell r="F303" t="str">
            <v>GE7FWXWESWL7</v>
          </cell>
        </row>
        <row r="304">
          <cell r="F304" t="str">
            <v>CF5MWWT5VG79</v>
          </cell>
        </row>
        <row r="305">
          <cell r="F305" t="str">
            <v>R2FJE91ZGTU7</v>
          </cell>
        </row>
        <row r="306">
          <cell r="F306" t="str">
            <v>CK43X4K1HXM6</v>
          </cell>
        </row>
        <row r="307">
          <cell r="F307" t="str">
            <v>GG46GDVCSLQ5</v>
          </cell>
        </row>
        <row r="308">
          <cell r="F308" t="str">
            <v>DNLHG2N2QYC9</v>
          </cell>
        </row>
        <row r="309">
          <cell r="F309" t="str">
            <v>FZJJVGEEEDA2</v>
          </cell>
        </row>
        <row r="310">
          <cell r="F310" t="str">
            <v>J7APXZKAV1T6</v>
          </cell>
        </row>
        <row r="311">
          <cell r="F311" t="str">
            <v>N23EAZWHSDE3</v>
          </cell>
        </row>
        <row r="312">
          <cell r="F312" t="str">
            <v>PRXEKJJF49C6</v>
          </cell>
        </row>
        <row r="313">
          <cell r="F313" t="str">
            <v>G72CELP8NMX9</v>
          </cell>
        </row>
        <row r="314">
          <cell r="F314" t="str">
            <v>LN2TBML51DS3</v>
          </cell>
        </row>
        <row r="315">
          <cell r="F315" t="str">
            <v>LKKHDNAKUV39</v>
          </cell>
        </row>
        <row r="316">
          <cell r="F316" t="str">
            <v>CK64D4NJJQL3</v>
          </cell>
        </row>
        <row r="317">
          <cell r="F317" t="str">
            <v>JGGYZ4Z5MVN7</v>
          </cell>
        </row>
        <row r="318">
          <cell r="F318" t="str">
            <v>TMHHKJRXJAM9</v>
          </cell>
        </row>
        <row r="319">
          <cell r="F319" t="str">
            <v>VSH9ADKMN5U9</v>
          </cell>
        </row>
        <row r="320">
          <cell r="F320" t="str">
            <v>LVVGFKVEN787</v>
          </cell>
        </row>
        <row r="321">
          <cell r="F321" t="str">
            <v>XEWFL32EAK63</v>
          </cell>
        </row>
        <row r="322">
          <cell r="F322" t="str">
            <v>SH6EALC7YG37</v>
          </cell>
        </row>
        <row r="323">
          <cell r="F323" t="str">
            <v>JCRKBKAC2873</v>
          </cell>
        </row>
        <row r="324">
          <cell r="F324" t="str">
            <v>RCJ7XBD83EN4</v>
          </cell>
        </row>
        <row r="325">
          <cell r="F325" t="str">
            <v>F4ZLT5CVU5H4</v>
          </cell>
        </row>
        <row r="326">
          <cell r="F326" t="str">
            <v>M19LD18S7V86</v>
          </cell>
        </row>
        <row r="327">
          <cell r="F327" t="str">
            <v>N83BTH9YNGW3</v>
          </cell>
        </row>
        <row r="328">
          <cell r="F328" t="str">
            <v>F8Y6CVXGCPM5</v>
          </cell>
        </row>
        <row r="329">
          <cell r="F329" t="str">
            <v>PVLHPFWNVN74</v>
          </cell>
        </row>
        <row r="330">
          <cell r="F330" t="str">
            <v>FMJ2ZNNWPDJ3</v>
          </cell>
        </row>
        <row r="331">
          <cell r="F331" t="str">
            <v>FT99EFNS1JX6</v>
          </cell>
        </row>
        <row r="332">
          <cell r="F332" t="str">
            <v>KSYSSQED16P3</v>
          </cell>
        </row>
        <row r="333">
          <cell r="F333" t="str">
            <v>MKE6ELVF2L94</v>
          </cell>
        </row>
        <row r="334">
          <cell r="F334" t="str">
            <v>C5FJVSJK4DB5</v>
          </cell>
        </row>
        <row r="335">
          <cell r="F335" t="str">
            <v>HYVKY6DD4E99</v>
          </cell>
        </row>
        <row r="336">
          <cell r="F336" t="str">
            <v>CWQJJA9G4NN3</v>
          </cell>
        </row>
        <row r="337">
          <cell r="F337" t="str">
            <v>LNFFQKSGTUS3</v>
          </cell>
        </row>
        <row r="338">
          <cell r="F338" t="str">
            <v>E48CAD3AU8F7</v>
          </cell>
        </row>
        <row r="339">
          <cell r="F339" t="str">
            <v>C5HPBN8LJJ71</v>
          </cell>
        </row>
        <row r="340">
          <cell r="F340" t="str">
            <v>F7YTDBS4SX79</v>
          </cell>
        </row>
        <row r="341">
          <cell r="F341" t="str">
            <v>PYHJCKLD8EK4</v>
          </cell>
        </row>
        <row r="342">
          <cell r="F342" t="str">
            <v>D72TLS2F1R42</v>
          </cell>
        </row>
        <row r="343">
          <cell r="F343" t="str">
            <v>KYCVLM8TLNP8</v>
          </cell>
        </row>
        <row r="344">
          <cell r="F344" t="str">
            <v>G8GJQJBACMZ4</v>
          </cell>
        </row>
        <row r="345">
          <cell r="F345" t="str">
            <v>M9AMHW7Y1P84</v>
          </cell>
        </row>
        <row r="346">
          <cell r="F346" t="str">
            <v>MNTCYX2LMDJ7</v>
          </cell>
        </row>
        <row r="347">
          <cell r="F347" t="str">
            <v>EYFWL5GSH129</v>
          </cell>
        </row>
        <row r="348">
          <cell r="F348" t="str">
            <v>CKEJFJ7KYRM7</v>
          </cell>
        </row>
        <row r="349">
          <cell r="F349" t="str">
            <v>N6KNL8KBNCQ4</v>
          </cell>
        </row>
        <row r="350">
          <cell r="F350" t="str">
            <v>CTWLFT15M9D8</v>
          </cell>
        </row>
        <row r="351">
          <cell r="F351" t="str">
            <v>WLX7PKMVNBJ5</v>
          </cell>
        </row>
        <row r="352">
          <cell r="F352" t="str">
            <v>KDQ1BF4VGWJ5</v>
          </cell>
        </row>
        <row r="353">
          <cell r="F353" t="str">
            <v>Q363KSJ7HBS6</v>
          </cell>
        </row>
        <row r="354">
          <cell r="F354" t="str">
            <v>JQ56NNSNR3M5</v>
          </cell>
        </row>
        <row r="355">
          <cell r="F355" t="str">
            <v>D7EGKAJA9935</v>
          </cell>
        </row>
        <row r="356">
          <cell r="F356" t="str">
            <v>DA4YRJNUEJR9</v>
          </cell>
        </row>
        <row r="357">
          <cell r="F357" t="str">
            <v>MCRFZJBCNNE4</v>
          </cell>
        </row>
        <row r="358">
          <cell r="F358" t="str">
            <v>2KM5D6GS7J42</v>
          </cell>
        </row>
        <row r="359">
          <cell r="F359" t="str">
            <v>SMZLHCT9UKF7</v>
          </cell>
        </row>
        <row r="360">
          <cell r="F360" t="str">
            <v>Q2YMZLN4HRA8</v>
          </cell>
        </row>
        <row r="361">
          <cell r="F361" t="str">
            <v>JJRLS7H2DUS5</v>
          </cell>
        </row>
        <row r="362">
          <cell r="F362" t="str">
            <v>ZKSGX7UP5BN9</v>
          </cell>
        </row>
        <row r="363">
          <cell r="F363" t="str">
            <v>H6ZMWGKM5X67</v>
          </cell>
        </row>
        <row r="364">
          <cell r="F364" t="str">
            <v>PD4CEJ1ARNJ5</v>
          </cell>
        </row>
        <row r="365">
          <cell r="F365" t="str">
            <v>FN8WMCX562L7</v>
          </cell>
        </row>
        <row r="366">
          <cell r="F366" t="str">
            <v>NNM9LZRLUZ51</v>
          </cell>
        </row>
        <row r="367">
          <cell r="F367" t="str">
            <v>VRGPZLJ3MQZ9</v>
          </cell>
        </row>
        <row r="368">
          <cell r="F368" t="str">
            <v>CTCAMNQQFPQ4</v>
          </cell>
        </row>
        <row r="369">
          <cell r="F369" t="str">
            <v>KZM4S6A5WL15</v>
          </cell>
        </row>
        <row r="370">
          <cell r="F370" t="str">
            <v>EGYUYFNQMG65</v>
          </cell>
        </row>
        <row r="371">
          <cell r="F371" t="str">
            <v>JXJCDAQCP755</v>
          </cell>
        </row>
        <row r="372">
          <cell r="F372" t="str">
            <v>XZNXAJMR76J8</v>
          </cell>
        </row>
        <row r="373">
          <cell r="F373" t="str">
            <v>N3UJFGFYZYJ9</v>
          </cell>
        </row>
        <row r="374">
          <cell r="F374" t="str">
            <v>TJQRTC7VDK51</v>
          </cell>
        </row>
        <row r="375">
          <cell r="F375" t="str">
            <v>C16AD5WQ83N7</v>
          </cell>
        </row>
        <row r="376">
          <cell r="F376" t="str">
            <v>H2QKJBMTCKN9</v>
          </cell>
        </row>
        <row r="377">
          <cell r="F377" t="str">
            <v>DHFXBSDEQBC6</v>
          </cell>
        </row>
        <row r="378">
          <cell r="F378" t="str">
            <v>LDD5NNWMGDC9</v>
          </cell>
        </row>
        <row r="379">
          <cell r="F379" t="str">
            <v>JF8WTC1LCKV8</v>
          </cell>
        </row>
        <row r="380">
          <cell r="F380" t="str">
            <v>D712LYHF5J85</v>
          </cell>
        </row>
        <row r="381">
          <cell r="F381" t="str">
            <v>ZM1TC4SFJM53</v>
          </cell>
        </row>
        <row r="382">
          <cell r="F382" t="str">
            <v>DXMNZELR3WJ8</v>
          </cell>
        </row>
        <row r="383">
          <cell r="F383" t="str">
            <v>WJNLAMTS2YL1</v>
          </cell>
        </row>
        <row r="384">
          <cell r="F384" t="str">
            <v>HY1GVJM5T1R6</v>
          </cell>
        </row>
        <row r="385">
          <cell r="F385" t="str">
            <v>KC5BABMJGKT9</v>
          </cell>
        </row>
        <row r="386">
          <cell r="F386" t="str">
            <v>WCBBNGHU4XE5</v>
          </cell>
        </row>
        <row r="387">
          <cell r="F387" t="str">
            <v>C59JRG4ECCV6</v>
          </cell>
        </row>
        <row r="388">
          <cell r="F388" t="str">
            <v>F1PVDH47JCX7</v>
          </cell>
        </row>
        <row r="389">
          <cell r="F389" t="str">
            <v>YH7QT3JKMFQ4</v>
          </cell>
        </row>
        <row r="390">
          <cell r="F390" t="str">
            <v>RUWRM34R78M5</v>
          </cell>
        </row>
        <row r="391">
          <cell r="F391" t="str">
            <v>ETTBB7K8C6Y1</v>
          </cell>
        </row>
        <row r="392">
          <cell r="F392" t="str">
            <v>FJPEUKXLL3G9</v>
          </cell>
        </row>
        <row r="393">
          <cell r="F393" t="str">
            <v>YHP2GAJUA3Q7</v>
          </cell>
        </row>
        <row r="394">
          <cell r="F394" t="str">
            <v>HSJQUJKB7WY5</v>
          </cell>
        </row>
        <row r="395">
          <cell r="F395" t="str">
            <v>SNCLSVSLCLY6</v>
          </cell>
        </row>
        <row r="396">
          <cell r="F396" t="str">
            <v>MJSP2MNP72C5</v>
          </cell>
        </row>
        <row r="397">
          <cell r="F397" t="str">
            <v>KB1DDLJRH1J1</v>
          </cell>
        </row>
        <row r="398">
          <cell r="F398" t="str">
            <v>WHXDNLH8D6N4</v>
          </cell>
        </row>
        <row r="399">
          <cell r="F399" t="str">
            <v>NZ12KWVMG458</v>
          </cell>
        </row>
        <row r="400">
          <cell r="F400" t="str">
            <v>CR48R5SMK8D5</v>
          </cell>
        </row>
        <row r="401">
          <cell r="F401" t="str">
            <v>PVCDJYU2U9F9</v>
          </cell>
        </row>
        <row r="402">
          <cell r="F402" t="str">
            <v>C9SVXZAC74Z4</v>
          </cell>
        </row>
        <row r="403">
          <cell r="F403" t="str">
            <v>VYKYSKN6GPN5</v>
          </cell>
        </row>
        <row r="404">
          <cell r="F404" t="str">
            <v>NVUNC59U94K8</v>
          </cell>
        </row>
        <row r="405">
          <cell r="F405" t="str">
            <v>CMZUK26LT394</v>
          </cell>
        </row>
        <row r="406">
          <cell r="F406" t="str">
            <v>WB2BWJAM9914</v>
          </cell>
        </row>
        <row r="407">
          <cell r="F407" t="str">
            <v>DPTKMXSMMGQ3</v>
          </cell>
        </row>
        <row r="408">
          <cell r="F408" t="str">
            <v>CPKSF8ZF66J3</v>
          </cell>
        </row>
        <row r="409">
          <cell r="F409" t="str">
            <v>W3CYKK7D2B85</v>
          </cell>
        </row>
        <row r="410">
          <cell r="F410" t="str">
            <v>EUVMJ7GCFKW4</v>
          </cell>
        </row>
        <row r="411">
          <cell r="F411" t="str">
            <v>RB1CGLKM8QK5</v>
          </cell>
        </row>
        <row r="412">
          <cell r="F412" t="str">
            <v>NEA7LVK98PV1</v>
          </cell>
        </row>
        <row r="413">
          <cell r="F413" t="str">
            <v>U4G3BEWNSSL6</v>
          </cell>
        </row>
        <row r="414">
          <cell r="F414" t="str">
            <v>J5DJTPB518L9</v>
          </cell>
        </row>
        <row r="415">
          <cell r="F415" t="str">
            <v>NMMVKERALLN8</v>
          </cell>
        </row>
        <row r="416">
          <cell r="F416" t="str">
            <v>QHB2QY6JKJH3</v>
          </cell>
        </row>
        <row r="417">
          <cell r="F417" t="str">
            <v>MQR4DS26K6T8</v>
          </cell>
        </row>
        <row r="418">
          <cell r="F418" t="str">
            <v>JTAGLJEZGF27</v>
          </cell>
        </row>
        <row r="419">
          <cell r="F419" t="str">
            <v>NMN4MLDAMSL5</v>
          </cell>
        </row>
        <row r="420">
          <cell r="F420" t="str">
            <v>NFWMT8NWGHN9</v>
          </cell>
        </row>
        <row r="421">
          <cell r="F421" t="str">
            <v>M536GXM6YAN5</v>
          </cell>
        </row>
        <row r="422">
          <cell r="F422" t="str">
            <v>KZJNWNN6JSK6</v>
          </cell>
        </row>
        <row r="423">
          <cell r="F423" t="str">
            <v>XXG2S63VLZG6</v>
          </cell>
        </row>
        <row r="424">
          <cell r="F424" t="str">
            <v>SMU1FQUMU3Y5</v>
          </cell>
        </row>
        <row r="425">
          <cell r="F425" t="str">
            <v>S3T2HM9J3E21</v>
          </cell>
        </row>
        <row r="426">
          <cell r="F426" t="str">
            <v>FDNJPKTXTA57</v>
          </cell>
        </row>
        <row r="427">
          <cell r="F427" t="str">
            <v>EUV7NMNACD31</v>
          </cell>
        </row>
        <row r="428">
          <cell r="F428" t="str">
            <v>DLFRQKUB2GV8</v>
          </cell>
        </row>
        <row r="429">
          <cell r="F429" t="str">
            <v>X8EBLKRAGC73</v>
          </cell>
        </row>
        <row r="430">
          <cell r="F430" t="str">
            <v>J1J5NJYJPGL5</v>
          </cell>
        </row>
        <row r="431">
          <cell r="F431" t="str">
            <v>D6RFXANT7YD1</v>
          </cell>
        </row>
        <row r="432">
          <cell r="F432" t="str">
            <v>S39UDGUYMZT4</v>
          </cell>
        </row>
        <row r="433">
          <cell r="F433" t="str">
            <v>CA66LN3873B5</v>
          </cell>
        </row>
        <row r="434">
          <cell r="F434" t="str">
            <v>MCCFXW8JZMB1</v>
          </cell>
        </row>
        <row r="435">
          <cell r="F435" t="str">
            <v>J1QKE47MKUK1</v>
          </cell>
        </row>
        <row r="436">
          <cell r="F436" t="str">
            <v>YSK3BRKZWGT9</v>
          </cell>
        </row>
        <row r="437">
          <cell r="F437" t="str">
            <v>JNTMLPTBRM25</v>
          </cell>
        </row>
        <row r="438">
          <cell r="F438" t="str">
            <v>HQPTKJMW21L4</v>
          </cell>
        </row>
        <row r="439">
          <cell r="F439" t="str">
            <v>EAQ3W2ZSYCK5</v>
          </cell>
        </row>
        <row r="440">
          <cell r="F440" t="str">
            <v>EC74FXBNMQQ5</v>
          </cell>
        </row>
        <row r="441">
          <cell r="F441" t="str">
            <v>C6ULL637MTH4</v>
          </cell>
        </row>
        <row r="442">
          <cell r="F442" t="str">
            <v>UCF3VMWVGEL8</v>
          </cell>
        </row>
        <row r="443">
          <cell r="F443" t="str">
            <v>XF4THC8HHX71</v>
          </cell>
        </row>
        <row r="444">
          <cell r="F444" t="str">
            <v>ZA8JNDX6KFN1</v>
          </cell>
        </row>
        <row r="445">
          <cell r="F445" t="str">
            <v>MAR2N7V8QU65</v>
          </cell>
        </row>
        <row r="446">
          <cell r="F446" t="str">
            <v>Z2FQGA9CNL24</v>
          </cell>
        </row>
        <row r="447">
          <cell r="F447" t="str">
            <v>N3FKVM8EA7E3</v>
          </cell>
        </row>
        <row r="448">
          <cell r="F448" t="str">
            <v>M9F5BKMFHK59</v>
          </cell>
        </row>
        <row r="449">
          <cell r="F449" t="str">
            <v>GX3ZCA726SA5</v>
          </cell>
        </row>
        <row r="450">
          <cell r="F450" t="str">
            <v>LDJWVH3K4KH6</v>
          </cell>
        </row>
        <row r="451">
          <cell r="F451" t="str">
            <v>WJRJFEB3JJB3</v>
          </cell>
        </row>
        <row r="452">
          <cell r="F452" t="str">
            <v>RP9HANJUM2B6</v>
          </cell>
        </row>
        <row r="453">
          <cell r="F453" t="str">
            <v>P5WQPVHRX321</v>
          </cell>
        </row>
        <row r="454">
          <cell r="F454" t="str">
            <v>HW7NMAKKR1A5</v>
          </cell>
        </row>
        <row r="455">
          <cell r="F455" t="str">
            <v>KXCCAHK7MHH7</v>
          </cell>
        </row>
        <row r="456">
          <cell r="F456" t="str">
            <v>F4DGNMDR18V9</v>
          </cell>
        </row>
        <row r="457">
          <cell r="F457" t="str">
            <v>M5UZYCLCE784</v>
          </cell>
        </row>
        <row r="458">
          <cell r="F458" t="str">
            <v>CLVYJM7DA4P3</v>
          </cell>
        </row>
        <row r="459">
          <cell r="F459" t="str">
            <v>YL9LK4QLLKB1</v>
          </cell>
        </row>
        <row r="460">
          <cell r="F460" t="str">
            <v>C1M6UFJ7L6L4</v>
          </cell>
        </row>
        <row r="461">
          <cell r="F461" t="str">
            <v>D1HZRLH5SGK1</v>
          </cell>
        </row>
        <row r="462">
          <cell r="F462" t="str">
            <v>D2RREW4S3P15</v>
          </cell>
        </row>
        <row r="463">
          <cell r="F463" t="str">
            <v>HBGKXZN4H353</v>
          </cell>
        </row>
        <row r="464">
          <cell r="F464" t="str">
            <v>UXECZBZSTLM5</v>
          </cell>
        </row>
        <row r="465">
          <cell r="F465" t="str">
            <v>MM3MZZL1EL89</v>
          </cell>
        </row>
        <row r="466">
          <cell r="F466" t="str">
            <v>CF3XBAU58BE3</v>
          </cell>
        </row>
        <row r="467">
          <cell r="F467" t="str">
            <v>K734TYYENRL9</v>
          </cell>
        </row>
        <row r="468">
          <cell r="F468" t="str">
            <v>RC94SSDDJAR6</v>
          </cell>
        </row>
        <row r="469">
          <cell r="F469" t="str">
            <v>M7HKGKUU8VS3</v>
          </cell>
        </row>
        <row r="470">
          <cell r="F470" t="str">
            <v>J17LLW285Q85</v>
          </cell>
        </row>
        <row r="471">
          <cell r="F471" t="str">
            <v>VLW9KZ24EXN7</v>
          </cell>
        </row>
        <row r="472">
          <cell r="F472" t="str">
            <v>DFRRH1N552K1</v>
          </cell>
        </row>
        <row r="473">
          <cell r="F473" t="str">
            <v>JSD6AKGKXXN8</v>
          </cell>
        </row>
        <row r="474">
          <cell r="F474" t="str">
            <v>GUTGL57DHFK7</v>
          </cell>
        </row>
        <row r="475">
          <cell r="F475" t="str">
            <v>LZQDZGB4EAL7</v>
          </cell>
        </row>
        <row r="476">
          <cell r="F476" t="str">
            <v>VE6TKW6A4FM9</v>
          </cell>
        </row>
        <row r="477">
          <cell r="F477" t="str">
            <v>JH1MZX3E2PW8</v>
          </cell>
        </row>
        <row r="478">
          <cell r="F478" t="str">
            <v>H1LEHLPC3665</v>
          </cell>
        </row>
        <row r="479">
          <cell r="F479" t="str">
            <v>KSKVVTAB3EM3</v>
          </cell>
        </row>
        <row r="480">
          <cell r="F480" t="str">
            <v>EMUDM5DEZMH1</v>
          </cell>
        </row>
        <row r="481">
          <cell r="F481" t="str">
            <v>S4PQBJK3QMC5</v>
          </cell>
        </row>
        <row r="482">
          <cell r="F482" t="str">
            <v>H28MURA8K4N7</v>
          </cell>
        </row>
        <row r="483">
          <cell r="F483" t="str">
            <v>TJCEFJGN9FH3</v>
          </cell>
        </row>
        <row r="484">
          <cell r="F484" t="str">
            <v>HKYECW94YK85</v>
          </cell>
        </row>
        <row r="485">
          <cell r="F485" t="str">
            <v>SL6NCYAAYEA1</v>
          </cell>
        </row>
        <row r="486">
          <cell r="F486" t="str">
            <v>CBCGW61SVPS7</v>
          </cell>
        </row>
        <row r="487">
          <cell r="F487" t="str">
            <v>KSAZCPTPXPW9</v>
          </cell>
        </row>
        <row r="488">
          <cell r="F488" t="str">
            <v>VTVNARBBL5U5</v>
          </cell>
        </row>
        <row r="489">
          <cell r="F489" t="str">
            <v>NTJQFA7KSNP3</v>
          </cell>
        </row>
        <row r="490">
          <cell r="F490" t="str">
            <v>GEMFNPMAJN13</v>
          </cell>
        </row>
        <row r="491">
          <cell r="F491" t="str">
            <v>XEDSWJS32JD1</v>
          </cell>
        </row>
        <row r="492">
          <cell r="F492" t="str">
            <v>LWCLH3AZKBN3</v>
          </cell>
        </row>
        <row r="493">
          <cell r="F493" t="str">
            <v>KKLKTLUDA4E8</v>
          </cell>
        </row>
        <row r="494">
          <cell r="F494" t="str">
            <v>MMDEX727MW32</v>
          </cell>
        </row>
        <row r="495">
          <cell r="F495" t="str">
            <v>GZ6VC89T9239</v>
          </cell>
        </row>
        <row r="496">
          <cell r="F496" t="str">
            <v>TLSMYF3JESR4</v>
          </cell>
        </row>
        <row r="497">
          <cell r="F497" t="str">
            <v>D168EL74H8Y8</v>
          </cell>
        </row>
        <row r="498">
          <cell r="F498" t="str">
            <v>SH5NNNZ1X5W7</v>
          </cell>
        </row>
        <row r="499">
          <cell r="F499" t="str">
            <v>HH5NHZ8CACF3</v>
          </cell>
        </row>
        <row r="500">
          <cell r="F500" t="str">
            <v>LKKRFN67YZD5</v>
          </cell>
        </row>
        <row r="501">
          <cell r="F501" t="str">
            <v>SS58RG73B2S1</v>
          </cell>
        </row>
        <row r="502">
          <cell r="F502" t="str">
            <v>YC6CANS13NN7</v>
          </cell>
        </row>
        <row r="503">
          <cell r="F503" t="str">
            <v>TV1JR9Q1M6L3</v>
          </cell>
        </row>
        <row r="504">
          <cell r="F504" t="str">
            <v>SUM5J86DLB79</v>
          </cell>
        </row>
        <row r="505">
          <cell r="F505" t="str">
            <v>LSRLNQ5H7NW8</v>
          </cell>
        </row>
        <row r="506">
          <cell r="F506" t="str">
            <v>LFVNUCHKFPD3</v>
          </cell>
        </row>
        <row r="507">
          <cell r="F507" t="str">
            <v>TYBGMNGZW1Z8</v>
          </cell>
        </row>
        <row r="508">
          <cell r="F508" t="str">
            <v>H31XKCJA6S33</v>
          </cell>
        </row>
        <row r="509">
          <cell r="F509" t="str">
            <v>WM14PMZFK8D6</v>
          </cell>
        </row>
        <row r="510">
          <cell r="F510" t="str">
            <v>UY9XZHAULZ41</v>
          </cell>
        </row>
        <row r="511">
          <cell r="F511" t="str">
            <v>K4H4GQY6HAJ7</v>
          </cell>
        </row>
        <row r="512">
          <cell r="F512" t="str">
            <v>H3MKSHVJNCC2</v>
          </cell>
        </row>
        <row r="513">
          <cell r="F513" t="str">
            <v>TJFKL8KM9GS3</v>
          </cell>
        </row>
        <row r="514">
          <cell r="F514" t="str">
            <v>Z57KBM64N2C5</v>
          </cell>
        </row>
        <row r="515">
          <cell r="F515" t="str">
            <v>VVRNFPG5B8F5</v>
          </cell>
        </row>
        <row r="516">
          <cell r="F516" t="str">
            <v>SWBKZ7KCH5Y1</v>
          </cell>
        </row>
        <row r="517">
          <cell r="F517" t="str">
            <v>Y98KZDPC9ZN6</v>
          </cell>
        </row>
        <row r="518">
          <cell r="F518" t="str">
            <v>S8BNF2DVH3M5</v>
          </cell>
        </row>
        <row r="519">
          <cell r="F519" t="str">
            <v>RS7LKQE186L1</v>
          </cell>
        </row>
        <row r="520">
          <cell r="F520" t="str">
            <v>KKJRKPBE2F71</v>
          </cell>
        </row>
        <row r="521">
          <cell r="F521" t="str">
            <v>DFWNDMFL2636</v>
          </cell>
        </row>
        <row r="522">
          <cell r="F522" t="str">
            <v>T3NAJ6KGPHN3</v>
          </cell>
        </row>
        <row r="523">
          <cell r="F523" t="str">
            <v>P1FKJN3MN9M9</v>
          </cell>
        </row>
        <row r="524">
          <cell r="F524" t="str">
            <v>XKP3LCNA9D78</v>
          </cell>
        </row>
        <row r="525">
          <cell r="F525" t="str">
            <v>NECRQAZ33KK9</v>
          </cell>
        </row>
        <row r="526">
          <cell r="F526" t="str">
            <v>TH3CD543UEU5</v>
          </cell>
        </row>
        <row r="527">
          <cell r="F527" t="str">
            <v>NB13YJBCWYF6</v>
          </cell>
        </row>
        <row r="528">
          <cell r="F528" t="str">
            <v>F6XFJK6F9D93</v>
          </cell>
        </row>
        <row r="529">
          <cell r="F529" t="str">
            <v>XLJTRYM1NGN1</v>
          </cell>
        </row>
        <row r="530">
          <cell r="F530" t="str">
            <v>CCCEF8615R76</v>
          </cell>
        </row>
        <row r="531">
          <cell r="F531" t="str">
            <v>CJUHHRE1QWX9</v>
          </cell>
        </row>
        <row r="532">
          <cell r="F532" t="str">
            <v>P2GWRXVXHTJ7</v>
          </cell>
        </row>
        <row r="533">
          <cell r="F533" t="str">
            <v>M552VQLKZKU3</v>
          </cell>
        </row>
        <row r="534">
          <cell r="F534" t="str">
            <v>TGFJKNMFR4Y7</v>
          </cell>
        </row>
        <row r="535">
          <cell r="F535" t="str">
            <v>MUETVF8JQV55</v>
          </cell>
        </row>
        <row r="536">
          <cell r="F536" t="str">
            <v>JEB1TLMM68L7</v>
          </cell>
        </row>
        <row r="537">
          <cell r="F537" t="str">
            <v>KDX5JJ7JEBC5</v>
          </cell>
        </row>
        <row r="538">
          <cell r="F538" t="str">
            <v>DK81XLCDFR76</v>
          </cell>
        </row>
        <row r="539">
          <cell r="F539" t="str">
            <v>T44KFD5E9TL3</v>
          </cell>
        </row>
        <row r="540">
          <cell r="F540" t="str">
            <v>KG34NRVL6HY4</v>
          </cell>
        </row>
        <row r="541">
          <cell r="F541" t="str">
            <v>ZLF1TL7UA1W5</v>
          </cell>
        </row>
        <row r="542">
          <cell r="F542" t="str">
            <v>REAEQJCVQZ95</v>
          </cell>
        </row>
        <row r="543">
          <cell r="F543" t="str">
            <v>UALEYUHM75Q4</v>
          </cell>
        </row>
        <row r="544">
          <cell r="F544" t="str">
            <v>M535T4FE3KV7</v>
          </cell>
        </row>
        <row r="545">
          <cell r="F545" t="str">
            <v>LLUXNAGZX444</v>
          </cell>
        </row>
        <row r="546">
          <cell r="F546" t="str">
            <v>MJ8NEZ4UKZA5</v>
          </cell>
        </row>
        <row r="547">
          <cell r="F547" t="str">
            <v>CUNMPNUJF0V4</v>
          </cell>
        </row>
        <row r="548">
          <cell r="F548" t="str">
            <v>LF5FDHFD3AF3</v>
          </cell>
        </row>
        <row r="549">
          <cell r="F549" t="str">
            <v>CPN7DKHFL368</v>
          </cell>
        </row>
        <row r="550">
          <cell r="F550" t="str">
            <v>GFZ2QPKKNUH1</v>
          </cell>
        </row>
        <row r="551">
          <cell r="F551" t="str">
            <v>JMZQPUJBS386</v>
          </cell>
        </row>
        <row r="552">
          <cell r="F552" t="str">
            <v>LLXNVD5UUKU9</v>
          </cell>
        </row>
        <row r="553">
          <cell r="F553" t="str">
            <v>H9UXCM3BBUQ4</v>
          </cell>
        </row>
        <row r="554">
          <cell r="F554" t="str">
            <v>ZDD5KM6GH7W5</v>
          </cell>
        </row>
        <row r="555">
          <cell r="F555" t="str">
            <v>DJNETVF1HKW5</v>
          </cell>
        </row>
        <row r="556">
          <cell r="F556" t="str">
            <v>T8XNGD5MB9N5</v>
          </cell>
        </row>
        <row r="557">
          <cell r="F557" t="str">
            <v>KP54ZKVVBM64</v>
          </cell>
        </row>
      </sheetData>
      <sheetData sheetId="17"/>
      <sheetData sheetId="18"/>
      <sheetData sheetId="19">
        <row r="2">
          <cell r="A2">
            <v>1090</v>
          </cell>
          <cell r="D2" t="str">
            <v>Q6LNQWSVJXW1</v>
          </cell>
        </row>
        <row r="3">
          <cell r="A3">
            <v>1091</v>
          </cell>
          <cell r="D3" t="str">
            <v>CEXMHN8Y31F1</v>
          </cell>
        </row>
        <row r="4">
          <cell r="A4">
            <v>1092</v>
          </cell>
          <cell r="D4" t="str">
            <v>VR14EF9UB144</v>
          </cell>
        </row>
        <row r="5">
          <cell r="A5">
            <v>2089</v>
          </cell>
          <cell r="D5" t="str">
            <v>N6KNL8KBNCQ4</v>
          </cell>
        </row>
        <row r="6">
          <cell r="A6">
            <v>2090</v>
          </cell>
          <cell r="D6" t="str">
            <v>QLMTFFUEVZG6</v>
          </cell>
        </row>
        <row r="7">
          <cell r="A7">
            <v>2097</v>
          </cell>
          <cell r="D7" t="str">
            <v>C6ULL637MTH4</v>
          </cell>
        </row>
        <row r="8">
          <cell r="A8">
            <v>3031</v>
          </cell>
          <cell r="D8" t="str">
            <v>LSRLNQ5H7NW8</v>
          </cell>
        </row>
        <row r="9">
          <cell r="A9">
            <v>3032</v>
          </cell>
          <cell r="D9" t="str">
            <v>CA66LN3873B5</v>
          </cell>
        </row>
        <row r="10">
          <cell r="A10">
            <v>3033</v>
          </cell>
          <cell r="D10" t="str">
            <v>FXSJRGR56T38</v>
          </cell>
        </row>
        <row r="11">
          <cell r="A11">
            <v>4106</v>
          </cell>
          <cell r="D11" t="str">
            <v>EZ8JEVLGQX69</v>
          </cell>
        </row>
        <row r="12">
          <cell r="A12">
            <v>4109</v>
          </cell>
          <cell r="D12" t="str">
            <v>XKP3LCNA9D78</v>
          </cell>
        </row>
        <row r="13">
          <cell r="A13">
            <v>4110</v>
          </cell>
          <cell r="D13" t="str">
            <v>DNLHG2N2QYC9</v>
          </cell>
        </row>
        <row r="14">
          <cell r="A14">
            <v>5120</v>
          </cell>
          <cell r="D14" t="str">
            <v>LLUXNAGZX444</v>
          </cell>
        </row>
        <row r="15">
          <cell r="A15">
            <v>5121</v>
          </cell>
          <cell r="D15" t="str">
            <v>GUTGL57DHFK7</v>
          </cell>
        </row>
        <row r="16">
          <cell r="A16">
            <v>5122</v>
          </cell>
          <cell r="D16" t="str">
            <v>F9SAJRJNJZT7</v>
          </cell>
        </row>
        <row r="17">
          <cell r="A17">
            <v>5123</v>
          </cell>
          <cell r="D17" t="str">
            <v>PYE1LZTZCV27</v>
          </cell>
        </row>
        <row r="18">
          <cell r="A18">
            <v>5124</v>
          </cell>
          <cell r="D18" t="str">
            <v>RB1CGLKM8QK5</v>
          </cell>
        </row>
        <row r="19">
          <cell r="A19">
            <v>5127</v>
          </cell>
          <cell r="D19" t="str">
            <v>F4DGNMDR18V9</v>
          </cell>
        </row>
        <row r="20">
          <cell r="A20">
            <v>5128</v>
          </cell>
          <cell r="D20" t="str">
            <v>LVVGFKVEN787</v>
          </cell>
        </row>
        <row r="21">
          <cell r="A21">
            <v>6101</v>
          </cell>
          <cell r="D21" t="str">
            <v>DAKWH6BDKDB8</v>
          </cell>
        </row>
        <row r="22">
          <cell r="A22">
            <v>6103</v>
          </cell>
          <cell r="D22" t="str">
            <v>NCASLJUH7JF3</v>
          </cell>
        </row>
        <row r="23">
          <cell r="A23">
            <v>6104</v>
          </cell>
          <cell r="D23" t="str">
            <v>NXXLEDPF3S13</v>
          </cell>
        </row>
        <row r="24">
          <cell r="A24">
            <v>7121</v>
          </cell>
          <cell r="D24" t="str">
            <v>FZJJVGEEEDA2</v>
          </cell>
        </row>
        <row r="25">
          <cell r="A25">
            <v>7122</v>
          </cell>
          <cell r="D25" t="str">
            <v>NKKQUH4A1H95</v>
          </cell>
        </row>
        <row r="26">
          <cell r="A26">
            <v>7123</v>
          </cell>
          <cell r="D26" t="str">
            <v>XF4NJNRBAXY5</v>
          </cell>
        </row>
        <row r="27">
          <cell r="A27">
            <v>7124</v>
          </cell>
          <cell r="D27" t="str">
            <v>M536GXM6YAN5</v>
          </cell>
        </row>
        <row r="28">
          <cell r="A28">
            <v>7125</v>
          </cell>
          <cell r="D28" t="str">
            <v>R5WVE4CR3WS8</v>
          </cell>
        </row>
        <row r="29">
          <cell r="A29">
            <v>7126</v>
          </cell>
          <cell r="D29" t="str">
            <v>Q5T6R449NW21</v>
          </cell>
        </row>
        <row r="30">
          <cell r="A30">
            <v>7129</v>
          </cell>
          <cell r="D30" t="str">
            <v>KJLFPNR3AKX7</v>
          </cell>
        </row>
        <row r="31">
          <cell r="A31">
            <v>8106</v>
          </cell>
          <cell r="D31" t="str">
            <v>YFULGCRUAGS7</v>
          </cell>
        </row>
        <row r="32">
          <cell r="A32">
            <v>8107</v>
          </cell>
          <cell r="D32" t="str">
            <v>XLJTRYM1NGN1</v>
          </cell>
        </row>
        <row r="33">
          <cell r="A33">
            <v>8111</v>
          </cell>
          <cell r="D33" t="str">
            <v>XM7NDHEEHJM6</v>
          </cell>
        </row>
        <row r="34">
          <cell r="A34">
            <v>9077</v>
          </cell>
          <cell r="D34" t="str">
            <v>CF5MWWT5VG79</v>
          </cell>
        </row>
        <row r="35">
          <cell r="A35">
            <v>9078</v>
          </cell>
          <cell r="D35" t="str">
            <v>F7UYKMBYZ3X3</v>
          </cell>
        </row>
        <row r="36">
          <cell r="A36">
            <v>9079</v>
          </cell>
          <cell r="D36" t="str">
            <v>DJNETVF1HKW5</v>
          </cell>
        </row>
        <row r="37">
          <cell r="A37">
            <v>9080</v>
          </cell>
          <cell r="D37" t="str">
            <v>LLXNVD5UUKU9</v>
          </cell>
        </row>
        <row r="38">
          <cell r="A38">
            <v>10087</v>
          </cell>
          <cell r="D38" t="str">
            <v>J17LLW285Q85</v>
          </cell>
        </row>
        <row r="39">
          <cell r="A39">
            <v>10089</v>
          </cell>
          <cell r="D39" t="str">
            <v>C9MRFNRSGTN3</v>
          </cell>
        </row>
        <row r="40">
          <cell r="A40">
            <v>10090</v>
          </cell>
          <cell r="D40" t="str">
            <v>D168EL74H8Y8</v>
          </cell>
        </row>
        <row r="41">
          <cell r="A41">
            <v>10091</v>
          </cell>
          <cell r="D41" t="str">
            <v>UNFLY3PVC7K8</v>
          </cell>
        </row>
        <row r="42">
          <cell r="A42">
            <v>10092</v>
          </cell>
          <cell r="D42" t="str">
            <v>H5WLJQA55XD1</v>
          </cell>
        </row>
        <row r="43">
          <cell r="A43">
            <v>10093</v>
          </cell>
          <cell r="D43" t="str">
            <v>SY35U6K9HBT1</v>
          </cell>
        </row>
        <row r="44">
          <cell r="A44">
            <v>11076</v>
          </cell>
          <cell r="D44" t="str">
            <v>HJKASYKFL5C4</v>
          </cell>
        </row>
        <row r="45">
          <cell r="A45">
            <v>11078</v>
          </cell>
          <cell r="D45" t="str">
            <v>N23EAZWHSDE3</v>
          </cell>
        </row>
        <row r="46">
          <cell r="A46">
            <v>11079</v>
          </cell>
          <cell r="D46" t="str">
            <v>ZUR2GFEAWRL8</v>
          </cell>
        </row>
        <row r="47">
          <cell r="A47">
            <v>11082</v>
          </cell>
          <cell r="D47" t="str">
            <v>CBCGW61SVPS7</v>
          </cell>
        </row>
        <row r="48">
          <cell r="A48">
            <v>12108</v>
          </cell>
          <cell r="D48" t="str">
            <v>MKE6ELVF2L94</v>
          </cell>
        </row>
        <row r="49">
          <cell r="A49">
            <v>12109</v>
          </cell>
          <cell r="D49" t="str">
            <v>CMZUK26LT394</v>
          </cell>
        </row>
        <row r="50">
          <cell r="A50">
            <v>12110</v>
          </cell>
          <cell r="D50" t="str">
            <v>SWBKZ7KCH5Y1</v>
          </cell>
        </row>
        <row r="51">
          <cell r="A51">
            <v>13054</v>
          </cell>
          <cell r="D51" t="str">
            <v>ETX2JSGQJWK5</v>
          </cell>
        </row>
        <row r="52">
          <cell r="A52">
            <v>13055</v>
          </cell>
          <cell r="D52" t="str">
            <v>KBMVDMM663J3</v>
          </cell>
        </row>
        <row r="53">
          <cell r="A53">
            <v>13057</v>
          </cell>
          <cell r="D53" t="str">
            <v>PYHJCKLD8EK4</v>
          </cell>
        </row>
        <row r="54">
          <cell r="A54">
            <v>13058</v>
          </cell>
          <cell r="D54" t="str">
            <v>KBAQB16BY9N4</v>
          </cell>
        </row>
        <row r="55">
          <cell r="A55">
            <v>13059</v>
          </cell>
          <cell r="D55" t="str">
            <v>NVUNC59U94K8</v>
          </cell>
        </row>
        <row r="56">
          <cell r="A56">
            <v>13060</v>
          </cell>
          <cell r="D56" t="str">
            <v>JGGYZ4Z5MVN7</v>
          </cell>
        </row>
        <row r="57">
          <cell r="A57">
            <v>13061</v>
          </cell>
          <cell r="D57" t="str">
            <v>F3R5V6P3UH89</v>
          </cell>
        </row>
        <row r="58">
          <cell r="A58">
            <v>13062</v>
          </cell>
          <cell r="D58" t="str">
            <v>SXZMBX7RJDW5</v>
          </cell>
        </row>
        <row r="59">
          <cell r="A59">
            <v>14126</v>
          </cell>
          <cell r="D59" t="str">
            <v>CTWLFT15M9D8</v>
          </cell>
        </row>
        <row r="60">
          <cell r="A60">
            <v>14127</v>
          </cell>
          <cell r="D60" t="str">
            <v>LNFFQKSGTUS3</v>
          </cell>
        </row>
        <row r="61">
          <cell r="A61">
            <v>14129</v>
          </cell>
          <cell r="D61" t="str">
            <v>PN54N3F4FPV6</v>
          </cell>
        </row>
        <row r="62">
          <cell r="A62">
            <v>14130</v>
          </cell>
          <cell r="D62" t="str">
            <v>UXECZBZSTLM5</v>
          </cell>
        </row>
        <row r="63">
          <cell r="A63">
            <v>15001</v>
          </cell>
          <cell r="D63" t="str">
            <v>KKLKTLUDA4E8</v>
          </cell>
        </row>
        <row r="64">
          <cell r="A64">
            <v>15002</v>
          </cell>
          <cell r="D64" t="str">
            <v>CDGJX58EQLZ1</v>
          </cell>
        </row>
        <row r="65">
          <cell r="A65">
            <v>15003</v>
          </cell>
          <cell r="D65" t="str">
            <v>KE2MX21KSEF5</v>
          </cell>
        </row>
        <row r="66">
          <cell r="A66">
            <v>15004</v>
          </cell>
          <cell r="D66" t="str">
            <v>FKJJCVMJH9L5</v>
          </cell>
        </row>
        <row r="67">
          <cell r="A67">
            <v>16090</v>
          </cell>
          <cell r="D67" t="str">
            <v>UTGDL3KNJVH6</v>
          </cell>
        </row>
        <row r="68">
          <cell r="A68">
            <v>16092</v>
          </cell>
          <cell r="D68" t="str">
            <v>UQW7GUC1P195</v>
          </cell>
        </row>
        <row r="69">
          <cell r="A69">
            <v>16094</v>
          </cell>
          <cell r="D69" t="str">
            <v>EGYUYFNQMG65</v>
          </cell>
        </row>
        <row r="70">
          <cell r="A70">
            <v>16096</v>
          </cell>
          <cell r="D70" t="str">
            <v>L4WTJ2BXK283</v>
          </cell>
        </row>
        <row r="71">
          <cell r="A71">
            <v>16097</v>
          </cell>
          <cell r="D71" t="str">
            <v>C5FJVSJK4DB5</v>
          </cell>
        </row>
        <row r="72">
          <cell r="A72">
            <v>17121</v>
          </cell>
          <cell r="D72" t="str">
            <v>DNGLKM1T23K9</v>
          </cell>
        </row>
        <row r="73">
          <cell r="A73">
            <v>17122</v>
          </cell>
          <cell r="D73" t="str">
            <v>K4H4GQY6HAJ7</v>
          </cell>
        </row>
        <row r="74">
          <cell r="A74">
            <v>17124</v>
          </cell>
          <cell r="D74" t="str">
            <v>S4J3UB8LPF33</v>
          </cell>
        </row>
        <row r="75">
          <cell r="A75">
            <v>17125</v>
          </cell>
          <cell r="D75" t="str">
            <v>S13MLCT22ZG9</v>
          </cell>
        </row>
        <row r="76">
          <cell r="A76">
            <v>17126</v>
          </cell>
          <cell r="D76" t="str">
            <v>EYFWL5GSH129</v>
          </cell>
        </row>
        <row r="77">
          <cell r="A77">
            <v>18047</v>
          </cell>
          <cell r="D77" t="str">
            <v>G9G2HM5FL8M6</v>
          </cell>
        </row>
        <row r="78">
          <cell r="A78">
            <v>18050</v>
          </cell>
          <cell r="D78" t="str">
            <v>P1FKJN3MN9M9</v>
          </cell>
        </row>
        <row r="79">
          <cell r="A79">
            <v>19139</v>
          </cell>
          <cell r="D79" t="str">
            <v>RYEXBA7ULCZ8</v>
          </cell>
        </row>
        <row r="80">
          <cell r="A80">
            <v>19140</v>
          </cell>
          <cell r="D80" t="str">
            <v>TLSMYF3JESR4</v>
          </cell>
        </row>
        <row r="81">
          <cell r="A81">
            <v>19142</v>
          </cell>
          <cell r="D81" t="str">
            <v>QHB2QY6JKJH3</v>
          </cell>
        </row>
        <row r="82">
          <cell r="A82">
            <v>19144</v>
          </cell>
          <cell r="D82" t="str">
            <v>M5UZYCLCE784</v>
          </cell>
        </row>
        <row r="83">
          <cell r="A83">
            <v>19147</v>
          </cell>
          <cell r="D83" t="str">
            <v>MVBPZRZNMVJ3</v>
          </cell>
        </row>
        <row r="84">
          <cell r="A84">
            <v>19148</v>
          </cell>
          <cell r="D84" t="str">
            <v>pvcdjyu2u9f9</v>
          </cell>
        </row>
        <row r="85">
          <cell r="A85">
            <v>19149</v>
          </cell>
          <cell r="D85" t="str">
            <v>QNM9Y99EKC34</v>
          </cell>
        </row>
        <row r="86">
          <cell r="A86">
            <v>19150</v>
          </cell>
          <cell r="D86" t="str">
            <v>JVDNENFWDQ83</v>
          </cell>
        </row>
        <row r="87">
          <cell r="A87">
            <v>19151</v>
          </cell>
          <cell r="D87" t="str">
            <v>G72CELP8NMX9</v>
          </cell>
        </row>
        <row r="88">
          <cell r="A88">
            <v>19152</v>
          </cell>
          <cell r="D88" t="str">
            <v>C9M5M9BW5HJ4</v>
          </cell>
        </row>
        <row r="89">
          <cell r="A89">
            <v>20001</v>
          </cell>
          <cell r="D89" t="str">
            <v>LWCLH3AZKBN3</v>
          </cell>
        </row>
        <row r="90">
          <cell r="A90">
            <v>20002</v>
          </cell>
          <cell r="D90" t="str">
            <v>YFSRVNXT8889</v>
          </cell>
        </row>
        <row r="91">
          <cell r="A91">
            <v>21148</v>
          </cell>
          <cell r="D91" t="str">
            <v>NNM9LZRLUZ51</v>
          </cell>
        </row>
        <row r="92">
          <cell r="A92">
            <v>21149</v>
          </cell>
          <cell r="D92" t="str">
            <v>NFX7DBA7GHV9</v>
          </cell>
        </row>
        <row r="93">
          <cell r="A93">
            <v>21150</v>
          </cell>
          <cell r="D93" t="str">
            <v>DTJZCZDNMPF5</v>
          </cell>
        </row>
        <row r="94">
          <cell r="A94">
            <v>21151</v>
          </cell>
          <cell r="D94" t="str">
            <v>HQPTKJMW21L4</v>
          </cell>
        </row>
        <row r="95">
          <cell r="A95">
            <v>22088</v>
          </cell>
          <cell r="D95" t="str">
            <v>EHBFAGMGHMB5</v>
          </cell>
        </row>
        <row r="96">
          <cell r="A96">
            <v>22089</v>
          </cell>
          <cell r="D96" t="str">
            <v>M9AMHW7Y1P84</v>
          </cell>
        </row>
        <row r="97">
          <cell r="A97">
            <v>22090</v>
          </cell>
          <cell r="D97" t="str">
            <v>LZQDZGB4EAL7</v>
          </cell>
        </row>
        <row r="98">
          <cell r="A98">
            <v>22091</v>
          </cell>
          <cell r="D98" t="str">
            <v>EFXHAWCXLH17</v>
          </cell>
        </row>
        <row r="99">
          <cell r="A99">
            <v>22092</v>
          </cell>
          <cell r="D99" t="str">
            <v>C1RGJKN1VJZ7</v>
          </cell>
        </row>
        <row r="100">
          <cell r="A100">
            <v>22093</v>
          </cell>
          <cell r="D100" t="str">
            <v>WJNLAMTS2YL1</v>
          </cell>
        </row>
        <row r="101">
          <cell r="A101">
            <v>22094</v>
          </cell>
          <cell r="D101" t="str">
            <v>H1LEHLPC3665</v>
          </cell>
        </row>
        <row r="102">
          <cell r="A102">
            <v>23101</v>
          </cell>
          <cell r="D102" t="str">
            <v>CRARS9SFN1M6</v>
          </cell>
        </row>
        <row r="103">
          <cell r="A103">
            <v>24086</v>
          </cell>
          <cell r="D103" t="str">
            <v>EL5JT7AVHJE7</v>
          </cell>
        </row>
        <row r="104">
          <cell r="A104">
            <v>24087</v>
          </cell>
          <cell r="D104" t="str">
            <v>HBGKXZN4H353</v>
          </cell>
        </row>
        <row r="105">
          <cell r="A105">
            <v>24089</v>
          </cell>
          <cell r="D105" t="str">
            <v>M4GRH8XVPT28</v>
          </cell>
        </row>
        <row r="106">
          <cell r="A106">
            <v>24090</v>
          </cell>
          <cell r="D106" t="str">
            <v>ZKNKHTKQVDL5</v>
          </cell>
        </row>
        <row r="107">
          <cell r="A107">
            <v>24091</v>
          </cell>
          <cell r="D107" t="str">
            <v>TMHHKJRXJAM9</v>
          </cell>
        </row>
        <row r="108">
          <cell r="A108">
            <v>24093</v>
          </cell>
          <cell r="D108" t="str">
            <v>Q363KSJ7HBS6</v>
          </cell>
        </row>
        <row r="109">
          <cell r="A109">
            <v>25001</v>
          </cell>
          <cell r="D109" t="str">
            <v>JLLUVAFXC662</v>
          </cell>
        </row>
        <row r="110">
          <cell r="A110">
            <v>25002</v>
          </cell>
          <cell r="D110" t="str">
            <v>KX6JNSPPJUP9</v>
          </cell>
        </row>
        <row r="111">
          <cell r="A111">
            <v>25003</v>
          </cell>
          <cell r="D111" t="str">
            <v>MMKCKAER2GF9</v>
          </cell>
        </row>
        <row r="112">
          <cell r="A112">
            <v>26001</v>
          </cell>
          <cell r="D112" t="str">
            <v>FFG7L2K4FCY8</v>
          </cell>
        </row>
        <row r="113">
          <cell r="A113">
            <v>26002</v>
          </cell>
          <cell r="D113" t="str">
            <v>RNDKW9KBYHK9</v>
          </cell>
        </row>
        <row r="114">
          <cell r="A114">
            <v>26005</v>
          </cell>
          <cell r="D114" t="str">
            <v>GEC9G6MX59J7</v>
          </cell>
        </row>
        <row r="115">
          <cell r="A115">
            <v>26006</v>
          </cell>
          <cell r="D115" t="str">
            <v>DNNEEN828MX7</v>
          </cell>
        </row>
        <row r="116">
          <cell r="A116">
            <v>27055</v>
          </cell>
          <cell r="D116" t="str">
            <v>NR9CALU437N6</v>
          </cell>
        </row>
        <row r="117">
          <cell r="A117">
            <v>27056</v>
          </cell>
          <cell r="D117" t="str">
            <v>X58PGNHDG6C7</v>
          </cell>
        </row>
        <row r="118">
          <cell r="A118">
            <v>27057</v>
          </cell>
          <cell r="D118" t="str">
            <v>CPKSF8ZF66J3</v>
          </cell>
        </row>
        <row r="119">
          <cell r="A119">
            <v>27058</v>
          </cell>
          <cell r="D119" t="str">
            <v>DXMNZELR3WJ8</v>
          </cell>
        </row>
        <row r="120">
          <cell r="A120">
            <v>27059</v>
          </cell>
          <cell r="D120" t="str">
            <v>KB1DDLJRH1J1</v>
          </cell>
        </row>
        <row r="121">
          <cell r="A121">
            <v>27061</v>
          </cell>
          <cell r="D121" t="str">
            <v>E5Y3TALJZBN9</v>
          </cell>
        </row>
        <row r="122">
          <cell r="A122">
            <v>28101</v>
          </cell>
          <cell r="D122" t="str">
            <v>K5TMUZJR55D5</v>
          </cell>
        </row>
        <row r="123">
          <cell r="A123">
            <v>28102</v>
          </cell>
          <cell r="D123" t="str">
            <v>PW9HDLJJK7T9</v>
          </cell>
        </row>
        <row r="124">
          <cell r="A124">
            <v>28103</v>
          </cell>
          <cell r="D124" t="str">
            <v>GEMFNPMAJN13</v>
          </cell>
        </row>
        <row r="125">
          <cell r="A125">
            <v>29001</v>
          </cell>
          <cell r="D125" t="str">
            <v>K2MTH82HCA41</v>
          </cell>
        </row>
        <row r="126">
          <cell r="A126">
            <v>29002</v>
          </cell>
          <cell r="D126" t="str">
            <v>R5U7MUU4FRQ3</v>
          </cell>
        </row>
        <row r="127">
          <cell r="A127">
            <v>29003</v>
          </cell>
          <cell r="D127" t="str">
            <v>VLZRZSXRVNS1</v>
          </cell>
        </row>
        <row r="128">
          <cell r="A128">
            <v>29004</v>
          </cell>
          <cell r="D128" t="str">
            <v>HRZMNB4DTZ57</v>
          </cell>
        </row>
        <row r="129">
          <cell r="A129">
            <v>30093</v>
          </cell>
          <cell r="D129" t="str">
            <v>E1PSJT1NG584</v>
          </cell>
        </row>
        <row r="130">
          <cell r="A130">
            <v>31116</v>
          </cell>
          <cell r="D130" t="str">
            <v>F1PVDH47JCX7</v>
          </cell>
        </row>
        <row r="131">
          <cell r="A131">
            <v>31117</v>
          </cell>
          <cell r="D131" t="str">
            <v>JMZQPUJBS386</v>
          </cell>
        </row>
        <row r="132">
          <cell r="A132">
            <v>31118</v>
          </cell>
          <cell r="D132" t="str">
            <v>WLX7PKMVNBJ5</v>
          </cell>
        </row>
        <row r="133">
          <cell r="A133">
            <v>31121</v>
          </cell>
          <cell r="D133" t="str">
            <v>N8Y8CFT4X445</v>
          </cell>
        </row>
        <row r="134">
          <cell r="A134">
            <v>31122</v>
          </cell>
          <cell r="D134" t="str">
            <v>Z57KBM64N2C5</v>
          </cell>
        </row>
        <row r="135">
          <cell r="A135">
            <v>32054</v>
          </cell>
          <cell r="D135" t="str">
            <v>D712LYHF5J85</v>
          </cell>
        </row>
        <row r="136">
          <cell r="A136">
            <v>32055</v>
          </cell>
          <cell r="D136" t="str">
            <v>W9JFV9LFPKU6</v>
          </cell>
        </row>
        <row r="137">
          <cell r="A137">
            <v>32056</v>
          </cell>
          <cell r="D137" t="str">
            <v>S8BNF2DVH3M5</v>
          </cell>
        </row>
        <row r="138">
          <cell r="A138">
            <v>32058</v>
          </cell>
          <cell r="D138" t="str">
            <v>XEDSWJS32JD1</v>
          </cell>
        </row>
        <row r="139">
          <cell r="A139">
            <v>33090</v>
          </cell>
          <cell r="D139" t="str">
            <v>JNTMLPTBRM25</v>
          </cell>
        </row>
        <row r="140">
          <cell r="A140">
            <v>33091</v>
          </cell>
          <cell r="D140" t="str">
            <v>KZM4S6A5WL15</v>
          </cell>
        </row>
        <row r="141">
          <cell r="A141">
            <v>33092</v>
          </cell>
          <cell r="D141" t="str">
            <v>H9EJJDQ4DD54</v>
          </cell>
        </row>
        <row r="142">
          <cell r="A142">
            <v>33093</v>
          </cell>
          <cell r="D142" t="str">
            <v>S6GHPZ7U84L7</v>
          </cell>
        </row>
        <row r="143">
          <cell r="A143">
            <v>33094</v>
          </cell>
          <cell r="D143" t="str">
            <v>JJRLS7H2DUS5</v>
          </cell>
        </row>
        <row r="144">
          <cell r="A144">
            <v>34121</v>
          </cell>
          <cell r="D144" t="str">
            <v>C1M6UFJ7L6L4</v>
          </cell>
        </row>
        <row r="145">
          <cell r="A145">
            <v>34122</v>
          </cell>
          <cell r="D145" t="str">
            <v>WHXDNLH8D6N4</v>
          </cell>
        </row>
        <row r="146">
          <cell r="A146">
            <v>34124</v>
          </cell>
          <cell r="D146" t="str">
            <v>FDUNBBQF4KX8</v>
          </cell>
        </row>
        <row r="147">
          <cell r="A147">
            <v>35092</v>
          </cell>
          <cell r="D147" t="str">
            <v>GEL4FWDE6J15</v>
          </cell>
        </row>
        <row r="148">
          <cell r="A148">
            <v>35093</v>
          </cell>
          <cell r="D148" t="str">
            <v>Z5QQKC3ZHK23</v>
          </cell>
        </row>
        <row r="149">
          <cell r="A149">
            <v>35094</v>
          </cell>
          <cell r="D149" t="str">
            <v>H9MZP9DBGU27</v>
          </cell>
        </row>
        <row r="150">
          <cell r="A150">
            <v>35097</v>
          </cell>
          <cell r="D150" t="str">
            <v>K2W4LN9AL447</v>
          </cell>
        </row>
        <row r="151">
          <cell r="A151">
            <v>35098</v>
          </cell>
          <cell r="D151" t="str">
            <v>LDJWVH3K4KH6</v>
          </cell>
        </row>
        <row r="152">
          <cell r="A152">
            <v>35099</v>
          </cell>
          <cell r="D152" t="str">
            <v>DFRRH1N552K1</v>
          </cell>
        </row>
        <row r="153">
          <cell r="A153">
            <v>35102</v>
          </cell>
          <cell r="D153" t="str">
            <v>MK6KLL655KY1</v>
          </cell>
        </row>
        <row r="154">
          <cell r="A154">
            <v>36123</v>
          </cell>
          <cell r="D154" t="str">
            <v>DNHMQMAEQJM3</v>
          </cell>
        </row>
        <row r="155">
          <cell r="A155">
            <v>36126</v>
          </cell>
          <cell r="D155" t="str">
            <v>GG46GDVCSLQ5</v>
          </cell>
        </row>
        <row r="156">
          <cell r="A156">
            <v>36131</v>
          </cell>
          <cell r="D156" t="str">
            <v>Y98KZDPC9ZN6</v>
          </cell>
        </row>
        <row r="157">
          <cell r="A157">
            <v>36133</v>
          </cell>
          <cell r="D157" t="str">
            <v>KDQTDVX1KGM6</v>
          </cell>
        </row>
        <row r="158">
          <cell r="A158">
            <v>36134</v>
          </cell>
          <cell r="D158" t="str">
            <v>KSKVVTAB3EM3</v>
          </cell>
        </row>
        <row r="159">
          <cell r="A159">
            <v>36135</v>
          </cell>
          <cell r="D159" t="str">
            <v>GZ6VC89T9239</v>
          </cell>
        </row>
        <row r="160">
          <cell r="A160">
            <v>36136</v>
          </cell>
          <cell r="D160" t="str">
            <v>TJCEFJGN9FH3</v>
          </cell>
        </row>
        <row r="161">
          <cell r="A161">
            <v>36137</v>
          </cell>
          <cell r="D161" t="str">
            <v>HH5NHZ8CACF3</v>
          </cell>
        </row>
        <row r="162">
          <cell r="A162">
            <v>36138</v>
          </cell>
          <cell r="D162" t="str">
            <v>C5HPBN8LJJ71</v>
          </cell>
        </row>
        <row r="163">
          <cell r="A163">
            <v>36139</v>
          </cell>
          <cell r="D163" t="str">
            <v>CCCEF8615R76</v>
          </cell>
        </row>
        <row r="164">
          <cell r="A164">
            <v>37037</v>
          </cell>
          <cell r="D164" t="str">
            <v>UZHSEKNV1X29</v>
          </cell>
        </row>
        <row r="165">
          <cell r="A165">
            <v>37039</v>
          </cell>
          <cell r="D165" t="str">
            <v>X3YLGJFGLUZ8</v>
          </cell>
        </row>
        <row r="166">
          <cell r="A166">
            <v>38044</v>
          </cell>
          <cell r="D166" t="str">
            <v>FFAKXMUZFCE4</v>
          </cell>
        </row>
        <row r="167">
          <cell r="A167">
            <v>38045</v>
          </cell>
          <cell r="D167" t="str">
            <v>VTVNARBBL5U5</v>
          </cell>
        </row>
        <row r="168">
          <cell r="A168">
            <v>38046</v>
          </cell>
          <cell r="D168" t="str">
            <v>LWGSZM5EQ1R5</v>
          </cell>
        </row>
        <row r="169">
          <cell r="A169">
            <v>39133</v>
          </cell>
          <cell r="D169" t="str">
            <v>MJ8NEZ4UKZA5</v>
          </cell>
        </row>
        <row r="170">
          <cell r="A170">
            <v>39134</v>
          </cell>
          <cell r="D170" t="str">
            <v>NFWMT8NWGHN9</v>
          </cell>
        </row>
        <row r="171">
          <cell r="A171">
            <v>39135</v>
          </cell>
          <cell r="D171" t="str">
            <v>F5ZYH57TNZF1</v>
          </cell>
        </row>
        <row r="172">
          <cell r="A172">
            <v>39136</v>
          </cell>
          <cell r="D172" t="str">
            <v>TH3CD543UEU5</v>
          </cell>
        </row>
        <row r="173">
          <cell r="A173">
            <v>39137</v>
          </cell>
          <cell r="D173" t="str">
            <v>MMDEX727MW32</v>
          </cell>
        </row>
        <row r="174">
          <cell r="A174">
            <v>39139</v>
          </cell>
          <cell r="D174" t="str">
            <v>KHNUU9MLXMH6</v>
          </cell>
        </row>
        <row r="175">
          <cell r="A175">
            <v>39141</v>
          </cell>
          <cell r="D175" t="str">
            <v>EMUDM5DEZMH1</v>
          </cell>
        </row>
        <row r="176">
          <cell r="A176">
            <v>39142</v>
          </cell>
          <cell r="D176" t="str">
            <v>Z7LHQZPGQDC4</v>
          </cell>
        </row>
        <row r="177">
          <cell r="A177">
            <v>40100</v>
          </cell>
          <cell r="D177" t="str">
            <v>CSJ7KFQNMY23</v>
          </cell>
        </row>
        <row r="178">
          <cell r="A178">
            <v>40101</v>
          </cell>
          <cell r="D178" t="str">
            <v>JH1MZX3E2PW8</v>
          </cell>
        </row>
        <row r="179">
          <cell r="A179">
            <v>40103</v>
          </cell>
          <cell r="D179" t="str">
            <v>VYKYSKN6GPN5</v>
          </cell>
        </row>
        <row r="180">
          <cell r="A180">
            <v>40104</v>
          </cell>
          <cell r="D180" t="str">
            <v>CDB7QHQRK565</v>
          </cell>
        </row>
        <row r="181">
          <cell r="A181">
            <v>40107</v>
          </cell>
          <cell r="D181" t="str">
            <v>TJFKL8KM9GS3</v>
          </cell>
        </row>
        <row r="182">
          <cell r="A182">
            <v>41001</v>
          </cell>
          <cell r="D182" t="str">
            <v>EB31Q499FEJ6</v>
          </cell>
        </row>
        <row r="183">
          <cell r="A183">
            <v>41002</v>
          </cell>
          <cell r="D183" t="str">
            <v>MM3MZZL1EL89</v>
          </cell>
        </row>
        <row r="184">
          <cell r="A184">
            <v>41003</v>
          </cell>
          <cell r="D184" t="str">
            <v>KDQ1BF4VGWJ5</v>
          </cell>
        </row>
        <row r="185">
          <cell r="A185">
            <v>41004</v>
          </cell>
          <cell r="D185" t="str">
            <v>LN9MXGRUVV59</v>
          </cell>
        </row>
        <row r="186">
          <cell r="A186">
            <v>41005</v>
          </cell>
          <cell r="D186" t="str">
            <v>EUV7NMNACD31</v>
          </cell>
        </row>
        <row r="187">
          <cell r="A187">
            <v>42111</v>
          </cell>
          <cell r="D187" t="str">
            <v>XAAXJJMFSDV6</v>
          </cell>
        </row>
        <row r="188">
          <cell r="A188">
            <v>42113</v>
          </cell>
          <cell r="D188" t="str">
            <v>P5WQPVHRX321</v>
          </cell>
        </row>
        <row r="189">
          <cell r="A189">
            <v>42117</v>
          </cell>
          <cell r="D189" t="str">
            <v>FFF5AAYUAT84</v>
          </cell>
        </row>
        <row r="190">
          <cell r="A190">
            <v>42118</v>
          </cell>
          <cell r="D190" t="str">
            <v>GVSXJ6CPBC75</v>
          </cell>
        </row>
        <row r="191">
          <cell r="A191">
            <v>42119</v>
          </cell>
          <cell r="D191" t="str">
            <v>VGCWMNUJHK75</v>
          </cell>
        </row>
        <row r="192">
          <cell r="A192">
            <v>42121</v>
          </cell>
          <cell r="D192" t="str">
            <v>F4ZLT5CVU5H4</v>
          </cell>
        </row>
        <row r="193">
          <cell r="A193">
            <v>42124</v>
          </cell>
          <cell r="D193" t="str">
            <v>LQGHC6AZPY79</v>
          </cell>
        </row>
        <row r="194">
          <cell r="A194">
            <v>43001</v>
          </cell>
          <cell r="D194" t="str">
            <v>VJDELEYJJAT1</v>
          </cell>
        </row>
        <row r="195">
          <cell r="A195">
            <v>43002</v>
          </cell>
          <cell r="D195" t="str">
            <v>M535T4FE3KV7</v>
          </cell>
        </row>
        <row r="196">
          <cell r="A196">
            <v>43003</v>
          </cell>
          <cell r="D196" t="str">
            <v>P2GWRXVXHTJ7</v>
          </cell>
        </row>
        <row r="197">
          <cell r="A197">
            <v>43004</v>
          </cell>
          <cell r="D197" t="str">
            <v>FEPXWYEJHJW3</v>
          </cell>
        </row>
        <row r="198">
          <cell r="A198">
            <v>44078</v>
          </cell>
          <cell r="D198" t="str">
            <v>QCD4FAW57MV6</v>
          </cell>
        </row>
        <row r="199">
          <cell r="A199">
            <v>44083</v>
          </cell>
          <cell r="D199" t="str">
            <v>F8Y6CVXGCPM5</v>
          </cell>
        </row>
        <row r="200">
          <cell r="A200">
            <v>44084</v>
          </cell>
          <cell r="D200" t="str">
            <v>CF3XBAU58BE3</v>
          </cell>
        </row>
        <row r="201">
          <cell r="A201">
            <v>45076</v>
          </cell>
          <cell r="D201" t="str">
            <v>E48CAD3AU8F7</v>
          </cell>
        </row>
        <row r="202">
          <cell r="A202">
            <v>45077</v>
          </cell>
          <cell r="D202" t="str">
            <v>KK7FSKQK1UU8</v>
          </cell>
        </row>
        <row r="203">
          <cell r="A203">
            <v>45078</v>
          </cell>
          <cell r="D203" t="str">
            <v>P9YGUTGQFT58</v>
          </cell>
        </row>
        <row r="204">
          <cell r="A204">
            <v>46128</v>
          </cell>
          <cell r="D204" t="str">
            <v>L281SJRFKWV5</v>
          </cell>
        </row>
        <row r="205">
          <cell r="A205">
            <v>46130</v>
          </cell>
          <cell r="D205" t="str">
            <v>FMJ2ZNNWPDJ3</v>
          </cell>
        </row>
        <row r="206">
          <cell r="A206">
            <v>46131</v>
          </cell>
          <cell r="D206" t="str">
            <v>CUNMPNUJF0V4</v>
          </cell>
        </row>
        <row r="207">
          <cell r="A207">
            <v>46132</v>
          </cell>
          <cell r="D207" t="str">
            <v>KZJNWNN6JSK6</v>
          </cell>
        </row>
        <row r="208">
          <cell r="A208">
            <v>46134</v>
          </cell>
          <cell r="D208" t="str">
            <v>T44KFD5E9TL3</v>
          </cell>
        </row>
        <row r="209">
          <cell r="A209">
            <v>46135</v>
          </cell>
          <cell r="D209" t="str">
            <v>HNXNTYHUZ8K6</v>
          </cell>
        </row>
        <row r="210">
          <cell r="A210">
            <v>46137</v>
          </cell>
          <cell r="D210" t="str">
            <v>DEL7CUAA2269</v>
          </cell>
        </row>
        <row r="211">
          <cell r="A211">
            <v>46140</v>
          </cell>
          <cell r="D211" t="str">
            <v>MQZ9L7HNJSB7</v>
          </cell>
        </row>
        <row r="212">
          <cell r="A212">
            <v>47060</v>
          </cell>
          <cell r="D212" t="str">
            <v>K734TYYENRL9</v>
          </cell>
        </row>
        <row r="213">
          <cell r="A213">
            <v>47062</v>
          </cell>
          <cell r="D213" t="str">
            <v>GTAAFMC9B2M8</v>
          </cell>
        </row>
        <row r="214">
          <cell r="A214">
            <v>47064</v>
          </cell>
          <cell r="D214" t="str">
            <v>JNXDUT4RZK63</v>
          </cell>
        </row>
        <row r="215">
          <cell r="A215">
            <v>47065</v>
          </cell>
          <cell r="D215" t="str">
            <v>V3BNZKXJWKU3</v>
          </cell>
        </row>
        <row r="216">
          <cell r="A216">
            <v>48066</v>
          </cell>
          <cell r="D216" t="str">
            <v>HZHBWSV2M1Y3</v>
          </cell>
        </row>
        <row r="217">
          <cell r="A217">
            <v>48068</v>
          </cell>
          <cell r="D217" t="str">
            <v>M19ZGCMFQ241</v>
          </cell>
        </row>
        <row r="218">
          <cell r="A218">
            <v>48069</v>
          </cell>
          <cell r="D218" t="str">
            <v>RZZ3BXJWE757</v>
          </cell>
        </row>
        <row r="219">
          <cell r="A219">
            <v>48070</v>
          </cell>
          <cell r="D219" t="str">
            <v>CTCAMNQQFPQ4</v>
          </cell>
        </row>
        <row r="220">
          <cell r="A220">
            <v>48071</v>
          </cell>
          <cell r="D220" t="str">
            <v>PFDBRU8L3Q38</v>
          </cell>
        </row>
        <row r="221">
          <cell r="A221">
            <v>48072</v>
          </cell>
          <cell r="D221" t="str">
            <v>CSG9MJJN6PJ5</v>
          </cell>
        </row>
        <row r="222">
          <cell r="A222">
            <v>48073</v>
          </cell>
          <cell r="D222" t="str">
            <v>MQR4DS26K6T8</v>
          </cell>
        </row>
        <row r="223">
          <cell r="A223">
            <v>48074</v>
          </cell>
          <cell r="D223" t="str">
            <v>LR1HFNKSVFM3</v>
          </cell>
        </row>
        <row r="224">
          <cell r="A224">
            <v>48075</v>
          </cell>
          <cell r="D224" t="str">
            <v>GYJBF3RKP3K3</v>
          </cell>
        </row>
        <row r="225">
          <cell r="A225">
            <v>48077</v>
          </cell>
          <cell r="D225" t="str">
            <v>WN2MVJNM9624</v>
          </cell>
        </row>
        <row r="226">
          <cell r="A226">
            <v>48078</v>
          </cell>
          <cell r="D226" t="str">
            <v>HGM6RN7EW395</v>
          </cell>
        </row>
        <row r="227">
          <cell r="A227">
            <v>48080</v>
          </cell>
          <cell r="D227" t="str">
            <v>U8TDAQ5ZVN41</v>
          </cell>
        </row>
        <row r="228">
          <cell r="A228">
            <v>48901</v>
          </cell>
          <cell r="D228" t="str">
            <v>RS7LKQE186L1</v>
          </cell>
        </row>
        <row r="229">
          <cell r="A229">
            <v>48902</v>
          </cell>
          <cell r="D229" t="str">
            <v>P2LMN188G5H6</v>
          </cell>
        </row>
        <row r="230">
          <cell r="A230">
            <v>48904</v>
          </cell>
          <cell r="D230" t="str">
            <v>MGFKSNK9E7S7</v>
          </cell>
        </row>
        <row r="231">
          <cell r="A231">
            <v>48905</v>
          </cell>
          <cell r="D231" t="str">
            <v>Z4J4D94LB989</v>
          </cell>
        </row>
        <row r="232">
          <cell r="A232">
            <v>48909</v>
          </cell>
          <cell r="D232" t="str">
            <v>XF3CFFJBVNN8</v>
          </cell>
        </row>
        <row r="233">
          <cell r="A233">
            <v>48910</v>
          </cell>
          <cell r="D233" t="str">
            <v>JV1AZL84J7P9</v>
          </cell>
        </row>
        <row r="234">
          <cell r="A234">
            <v>48912</v>
          </cell>
          <cell r="D234" t="str">
            <v>CNHYNU3FTV29</v>
          </cell>
        </row>
        <row r="235">
          <cell r="A235">
            <v>48913</v>
          </cell>
          <cell r="D235" t="str">
            <v>T9JRDCBRNXJ3</v>
          </cell>
        </row>
        <row r="236">
          <cell r="A236">
            <v>48914</v>
          </cell>
          <cell r="D236" t="str">
            <v>F3LRGJ4RMU24</v>
          </cell>
        </row>
        <row r="237">
          <cell r="A237">
            <v>48915</v>
          </cell>
          <cell r="D237" t="str">
            <v>M9F5BKMFHK59</v>
          </cell>
        </row>
        <row r="238">
          <cell r="A238">
            <v>48916</v>
          </cell>
          <cell r="D238" t="str">
            <v>HNZALUZSNJF9</v>
          </cell>
        </row>
        <row r="239">
          <cell r="A239">
            <v>48918</v>
          </cell>
          <cell r="D239" t="str">
            <v>DZ3RHBHZPZY9</v>
          </cell>
        </row>
        <row r="240">
          <cell r="A240">
            <v>48922</v>
          </cell>
          <cell r="D240" t="str">
            <v>JNH5Z6DTKXY5</v>
          </cell>
        </row>
        <row r="241">
          <cell r="A241">
            <v>48923</v>
          </cell>
          <cell r="D241" t="str">
            <v>UFTWHNFV7LK6</v>
          </cell>
        </row>
        <row r="242">
          <cell r="A242">
            <v>48924</v>
          </cell>
          <cell r="D242" t="str">
            <v>MMECTSRLJAG3</v>
          </cell>
        </row>
        <row r="243">
          <cell r="A243">
            <v>48925</v>
          </cell>
          <cell r="D243" t="str">
            <v>KQAPRJ5MZGL1</v>
          </cell>
        </row>
        <row r="244">
          <cell r="A244">
            <v>48926</v>
          </cell>
          <cell r="D244" t="str">
            <v>DK1QHNVQNHZ3</v>
          </cell>
        </row>
        <row r="245">
          <cell r="A245">
            <v>48927</v>
          </cell>
          <cell r="D245" t="str">
            <v>KRLGMYNFMGR6</v>
          </cell>
        </row>
        <row r="246">
          <cell r="A246">
            <v>48928</v>
          </cell>
          <cell r="D246" t="str">
            <v>HF32CF1V8GU3</v>
          </cell>
        </row>
        <row r="247">
          <cell r="A247">
            <v>48929</v>
          </cell>
          <cell r="D247" t="str">
            <v>MPFAM5CD6NK5</v>
          </cell>
        </row>
        <row r="248">
          <cell r="A248">
            <v>49132</v>
          </cell>
          <cell r="D248" t="str">
            <v>LHC7ETCP3ZK1</v>
          </cell>
        </row>
        <row r="249">
          <cell r="A249">
            <v>49135</v>
          </cell>
          <cell r="D249" t="str">
            <v>VBFMQK4LL8H3</v>
          </cell>
        </row>
        <row r="250">
          <cell r="A250">
            <v>49137</v>
          </cell>
          <cell r="D250" t="str">
            <v>YW1AGSMX9BW7</v>
          </cell>
        </row>
        <row r="251">
          <cell r="A251">
            <v>49140</v>
          </cell>
          <cell r="D251" t="str">
            <v>EC74FXBNMQQ5</v>
          </cell>
        </row>
        <row r="252">
          <cell r="A252">
            <v>49142</v>
          </cell>
          <cell r="D252" t="str">
            <v>MZUAHATY5BT9</v>
          </cell>
        </row>
        <row r="253">
          <cell r="A253">
            <v>49144</v>
          </cell>
          <cell r="D253" t="str">
            <v>M552VQLKZKU3</v>
          </cell>
        </row>
        <row r="254">
          <cell r="A254">
            <v>49148</v>
          </cell>
          <cell r="D254" t="str">
            <v>JYRYTMNNSU44</v>
          </cell>
        </row>
        <row r="255">
          <cell r="A255">
            <v>50001</v>
          </cell>
          <cell r="D255" t="str">
            <v>FN8WMCX562L7</v>
          </cell>
        </row>
        <row r="256">
          <cell r="A256">
            <v>50002</v>
          </cell>
          <cell r="D256" t="str">
            <v>TKDLFZ5TBFA1</v>
          </cell>
        </row>
        <row r="257">
          <cell r="A257">
            <v>50003</v>
          </cell>
          <cell r="D257" t="str">
            <v>JMV1KLTPY3Z8</v>
          </cell>
        </row>
        <row r="258">
          <cell r="A258">
            <v>50005</v>
          </cell>
          <cell r="D258" t="str">
            <v>CAK9FFC7Q429</v>
          </cell>
        </row>
        <row r="259">
          <cell r="A259">
            <v>50006</v>
          </cell>
          <cell r="D259" t="str">
            <v>HKAQK3WGKAD9</v>
          </cell>
        </row>
        <row r="260">
          <cell r="A260">
            <v>50007</v>
          </cell>
          <cell r="D260" t="str">
            <v>FPBFG8H3JP95</v>
          </cell>
        </row>
        <row r="261">
          <cell r="A261">
            <v>50009</v>
          </cell>
          <cell r="D261" t="str">
            <v>SS58RG73B2S1</v>
          </cell>
        </row>
        <row r="262">
          <cell r="A262">
            <v>50010</v>
          </cell>
          <cell r="D262" t="str">
            <v>LF5FDHFD3AF3</v>
          </cell>
        </row>
        <row r="263">
          <cell r="A263">
            <v>50012</v>
          </cell>
          <cell r="D263" t="str">
            <v>ZCKAME1MXW73</v>
          </cell>
        </row>
        <row r="264">
          <cell r="A264">
            <v>50013</v>
          </cell>
          <cell r="D264" t="str">
            <v>DUB3LALJAPC5</v>
          </cell>
        </row>
        <row r="265">
          <cell r="A265">
            <v>50014</v>
          </cell>
          <cell r="D265" t="str">
            <v>L1JZCQBXG545</v>
          </cell>
        </row>
        <row r="266">
          <cell r="A266">
            <v>51150</v>
          </cell>
          <cell r="D266" t="str">
            <v>MW9ES85GG4A9</v>
          </cell>
        </row>
        <row r="267">
          <cell r="A267">
            <v>51152</v>
          </cell>
          <cell r="D267" t="str">
            <v>KS92RTGF8G26</v>
          </cell>
        </row>
        <row r="268">
          <cell r="A268">
            <v>51153</v>
          </cell>
          <cell r="D268" t="str">
            <v>MAQCU6559UD1</v>
          </cell>
        </row>
        <row r="269">
          <cell r="A269">
            <v>51154</v>
          </cell>
          <cell r="D269" t="str">
            <v>VMT2ENN8HCC7</v>
          </cell>
        </row>
        <row r="270">
          <cell r="A270">
            <v>51155</v>
          </cell>
          <cell r="D270" t="str">
            <v>M47JBEFXL969</v>
          </cell>
        </row>
        <row r="271">
          <cell r="A271">
            <v>51156</v>
          </cell>
          <cell r="D271" t="str">
            <v>ZEDGRP9JUW16</v>
          </cell>
        </row>
        <row r="272">
          <cell r="A272">
            <v>51159</v>
          </cell>
          <cell r="D272" t="str">
            <v>F6XFJK6F9D93</v>
          </cell>
        </row>
        <row r="273">
          <cell r="A273">
            <v>52096</v>
          </cell>
          <cell r="D273" t="str">
            <v>PF1LDWN18TF2</v>
          </cell>
        </row>
        <row r="274">
          <cell r="A274">
            <v>53111</v>
          </cell>
          <cell r="D274" t="str">
            <v>ENSBYDVL24L9</v>
          </cell>
        </row>
        <row r="275">
          <cell r="A275">
            <v>53112</v>
          </cell>
          <cell r="D275" t="str">
            <v>HGA1MP8T28E9</v>
          </cell>
        </row>
        <row r="276">
          <cell r="A276">
            <v>53113</v>
          </cell>
          <cell r="D276" t="str">
            <v>KNGAKD4G1BL6</v>
          </cell>
        </row>
        <row r="277">
          <cell r="A277">
            <v>53114</v>
          </cell>
          <cell r="D277" t="str">
            <v>NKS1K218JAS1</v>
          </cell>
        </row>
        <row r="278">
          <cell r="A278">
            <v>54037</v>
          </cell>
          <cell r="D278" t="str">
            <v>KTR7Q2JW8FA8</v>
          </cell>
        </row>
        <row r="279">
          <cell r="A279">
            <v>54039</v>
          </cell>
          <cell r="D279" t="str">
            <v>DDAETS4MEAM7</v>
          </cell>
        </row>
        <row r="280">
          <cell r="A280">
            <v>54041</v>
          </cell>
          <cell r="D280" t="str">
            <v>JXJCDAQCP755</v>
          </cell>
        </row>
        <row r="281">
          <cell r="A281">
            <v>54042</v>
          </cell>
          <cell r="D281" t="str">
            <v>EAQ3W2ZSYCK5</v>
          </cell>
        </row>
        <row r="282">
          <cell r="A282">
            <v>54043</v>
          </cell>
          <cell r="D282" t="str">
            <v>MUETVF8JQV55</v>
          </cell>
        </row>
        <row r="283">
          <cell r="A283">
            <v>54045</v>
          </cell>
          <cell r="D283" t="str">
            <v>YY9LG587XHL4</v>
          </cell>
        </row>
        <row r="284">
          <cell r="A284">
            <v>55104</v>
          </cell>
          <cell r="D284" t="str">
            <v>CK64D4NJJQL3</v>
          </cell>
        </row>
        <row r="285">
          <cell r="A285">
            <v>55105</v>
          </cell>
          <cell r="D285" t="str">
            <v>SNCLSVSLCLY6</v>
          </cell>
        </row>
        <row r="286">
          <cell r="A286">
            <v>55106</v>
          </cell>
          <cell r="D286" t="str">
            <v>MJSAJ7KMXAZ7</v>
          </cell>
        </row>
        <row r="287">
          <cell r="A287">
            <v>55108</v>
          </cell>
          <cell r="D287" t="str">
            <v>FT99EFNS1JX6</v>
          </cell>
        </row>
        <row r="288">
          <cell r="A288">
            <v>55110</v>
          </cell>
          <cell r="D288" t="str">
            <v>YZVJENWJ95J7</v>
          </cell>
        </row>
        <row r="289">
          <cell r="A289">
            <v>55111</v>
          </cell>
          <cell r="D289" t="str">
            <v>NECRQAZ33KK9</v>
          </cell>
        </row>
        <row r="290">
          <cell r="A290">
            <v>56015</v>
          </cell>
          <cell r="D290" t="str">
            <v>CLJCLEKFEGT9</v>
          </cell>
        </row>
        <row r="291">
          <cell r="A291">
            <v>56017</v>
          </cell>
          <cell r="D291" t="str">
            <v>NQMKYQW8TDQ6</v>
          </cell>
        </row>
        <row r="292">
          <cell r="A292">
            <v>57001</v>
          </cell>
          <cell r="D292" t="str">
            <v>YL9LK4QLLKB1</v>
          </cell>
        </row>
        <row r="293">
          <cell r="A293">
            <v>57002</v>
          </cell>
          <cell r="D293" t="str">
            <v>MJX6zsfl1dv1</v>
          </cell>
        </row>
        <row r="294">
          <cell r="A294">
            <v>57003</v>
          </cell>
          <cell r="D294" t="str">
            <v>VVRNFPG5B8F5</v>
          </cell>
        </row>
        <row r="295">
          <cell r="A295">
            <v>57004</v>
          </cell>
          <cell r="D295" t="str">
            <v>CPN7DKHFL368</v>
          </cell>
        </row>
        <row r="296">
          <cell r="A296">
            <v>58106</v>
          </cell>
          <cell r="D296" t="str">
            <v>XHLRKQ2C64Y6</v>
          </cell>
        </row>
        <row r="297">
          <cell r="A297">
            <v>58107</v>
          </cell>
          <cell r="D297" t="str">
            <v>F6JABHQ5BNF6</v>
          </cell>
        </row>
        <row r="298">
          <cell r="A298">
            <v>58108</v>
          </cell>
          <cell r="D298" t="str">
            <v>R2FJE91ZGTU7</v>
          </cell>
        </row>
        <row r="299">
          <cell r="A299">
            <v>58109</v>
          </cell>
          <cell r="D299" t="str">
            <v>FT2ZEBRM76N8</v>
          </cell>
        </row>
        <row r="300">
          <cell r="A300">
            <v>58112</v>
          </cell>
          <cell r="D300" t="str">
            <v>YF9TFYVQYEUS</v>
          </cell>
        </row>
        <row r="301">
          <cell r="A301">
            <v>59113</v>
          </cell>
          <cell r="D301" t="str">
            <v>JSD6AKGKXXN8</v>
          </cell>
        </row>
        <row r="302">
          <cell r="A302">
            <v>59114</v>
          </cell>
          <cell r="D302" t="str">
            <v>KJE9ENE4VDX1</v>
          </cell>
        </row>
        <row r="303">
          <cell r="A303">
            <v>59117</v>
          </cell>
          <cell r="D303" t="str">
            <v>MYCEK8LNJTN3</v>
          </cell>
        </row>
        <row r="304">
          <cell r="A304">
            <v>60077</v>
          </cell>
          <cell r="D304" t="str">
            <v>GE7FWXWESWL7</v>
          </cell>
        </row>
        <row r="305">
          <cell r="A305">
            <v>61150</v>
          </cell>
          <cell r="D305" t="str">
            <v>TSW5M11772V5</v>
          </cell>
        </row>
        <row r="306">
          <cell r="A306">
            <v>61151</v>
          </cell>
          <cell r="D306" t="str">
            <v>RJEAMQED9MY8</v>
          </cell>
        </row>
        <row r="307">
          <cell r="A307">
            <v>61154</v>
          </cell>
          <cell r="D307" t="str">
            <v>WV12JEMKVHR3</v>
          </cell>
        </row>
        <row r="308">
          <cell r="A308">
            <v>61156</v>
          </cell>
          <cell r="D308" t="str">
            <v>PEDZN4AB1X28</v>
          </cell>
        </row>
        <row r="309">
          <cell r="A309">
            <v>61157</v>
          </cell>
          <cell r="D309" t="str">
            <v>YMZNNAXJXYA3</v>
          </cell>
        </row>
        <row r="310">
          <cell r="A310">
            <v>61158</v>
          </cell>
          <cell r="D310" t="str">
            <v>D8EEKUJXYML8</v>
          </cell>
        </row>
        <row r="311">
          <cell r="A311">
            <v>62070</v>
          </cell>
          <cell r="D311" t="str">
            <v>M4L8J4SXC6G3</v>
          </cell>
        </row>
        <row r="312">
          <cell r="A312">
            <v>62072</v>
          </cell>
          <cell r="D312" t="str">
            <v>M22FYZCKULH8</v>
          </cell>
        </row>
        <row r="313">
          <cell r="A313">
            <v>63066</v>
          </cell>
          <cell r="D313" t="str">
            <v>N1DDQMLH3PG8</v>
          </cell>
        </row>
        <row r="314">
          <cell r="A314">
            <v>63067</v>
          </cell>
          <cell r="D314" t="str">
            <v>SNT3R7M1CHT9</v>
          </cell>
        </row>
        <row r="315">
          <cell r="A315">
            <v>64072</v>
          </cell>
          <cell r="D315" t="str">
            <v>KQRDEBBFHVM1</v>
          </cell>
        </row>
        <row r="316">
          <cell r="A316">
            <v>64074</v>
          </cell>
          <cell r="D316" t="str">
            <v>HY1GVJM5T1R6</v>
          </cell>
        </row>
        <row r="317">
          <cell r="A317">
            <v>64075</v>
          </cell>
          <cell r="D317" t="str">
            <v>LJ8CQE7FWQX5</v>
          </cell>
        </row>
        <row r="318">
          <cell r="A318">
            <v>65096</v>
          </cell>
          <cell r="D318" t="str">
            <v>JQ56NNSNR3M5</v>
          </cell>
        </row>
        <row r="319">
          <cell r="A319">
            <v>65098</v>
          </cell>
          <cell r="D319" t="str">
            <v>EUVMJ7GCFKW4</v>
          </cell>
        </row>
        <row r="320">
          <cell r="A320">
            <v>66102</v>
          </cell>
          <cell r="D320" t="str">
            <v>ZRJ2AXTB7CC8</v>
          </cell>
        </row>
        <row r="321">
          <cell r="A321">
            <v>66103</v>
          </cell>
          <cell r="D321" t="str">
            <v>LKKHDNAKUV39</v>
          </cell>
        </row>
        <row r="322">
          <cell r="A322">
            <v>66104</v>
          </cell>
          <cell r="D322" t="str">
            <v>HKYECW94YK85</v>
          </cell>
        </row>
        <row r="323">
          <cell r="A323">
            <v>66105</v>
          </cell>
          <cell r="D323" t="str">
            <v>UCF3VMWVGEL8</v>
          </cell>
        </row>
        <row r="324">
          <cell r="A324">
            <v>66107</v>
          </cell>
          <cell r="D324" t="str">
            <v>NJ6WSMYLBN73</v>
          </cell>
        </row>
        <row r="325">
          <cell r="A325">
            <v>67055</v>
          </cell>
          <cell r="D325" t="str">
            <v>F3NPUCMUC6Q4</v>
          </cell>
        </row>
        <row r="326">
          <cell r="A326">
            <v>67061</v>
          </cell>
          <cell r="D326" t="str">
            <v>HMRTGRFXNGM9</v>
          </cell>
        </row>
        <row r="327">
          <cell r="A327">
            <v>68070</v>
          </cell>
          <cell r="D327" t="str">
            <v>XEWFL32EAK63</v>
          </cell>
        </row>
        <row r="328">
          <cell r="A328">
            <v>68071</v>
          </cell>
          <cell r="D328" t="str">
            <v>EYK8C1FNL6L5</v>
          </cell>
        </row>
        <row r="329">
          <cell r="A329">
            <v>68072</v>
          </cell>
          <cell r="D329" t="str">
            <v>SH6EALC7YG37</v>
          </cell>
        </row>
        <row r="330">
          <cell r="A330">
            <v>68073</v>
          </cell>
          <cell r="D330" t="str">
            <v>H3MKSHVJNCC2</v>
          </cell>
        </row>
        <row r="331">
          <cell r="A331">
            <v>68074</v>
          </cell>
          <cell r="D331" t="str">
            <v>DGJLTBBZ8B17</v>
          </cell>
        </row>
        <row r="332">
          <cell r="A332">
            <v>68075</v>
          </cell>
          <cell r="D332" t="str">
            <v>LLPGJMA39HZ3</v>
          </cell>
        </row>
        <row r="333">
          <cell r="A333">
            <v>69104</v>
          </cell>
          <cell r="D333" t="str">
            <v>PRXEKJJF49C6</v>
          </cell>
        </row>
        <row r="334">
          <cell r="A334">
            <v>69106</v>
          </cell>
          <cell r="D334" t="str">
            <v>JCRKBKAC2873</v>
          </cell>
        </row>
        <row r="335">
          <cell r="A335">
            <v>69107</v>
          </cell>
          <cell r="D335" t="str">
            <v>ZUCEA22AF675</v>
          </cell>
        </row>
        <row r="336">
          <cell r="A336">
            <v>69108</v>
          </cell>
          <cell r="D336" t="str">
            <v>N7V5YKTDMUK1</v>
          </cell>
        </row>
        <row r="337">
          <cell r="A337">
            <v>69109</v>
          </cell>
          <cell r="D337" t="str">
            <v>KC5BABMJGKT9</v>
          </cell>
        </row>
        <row r="338">
          <cell r="A338">
            <v>70092</v>
          </cell>
          <cell r="D338" t="str">
            <v>JEB1TLMM68L7</v>
          </cell>
        </row>
        <row r="339">
          <cell r="A339">
            <v>70093</v>
          </cell>
          <cell r="D339" t="str">
            <v>RCJ7XBD83EN4</v>
          </cell>
        </row>
        <row r="340">
          <cell r="A340">
            <v>71091</v>
          </cell>
          <cell r="D340" t="str">
            <v>M19LD18S7V86</v>
          </cell>
        </row>
        <row r="341">
          <cell r="A341">
            <v>71092</v>
          </cell>
          <cell r="D341" t="str">
            <v>N83BTH9YNGW3</v>
          </cell>
        </row>
        <row r="342">
          <cell r="A342">
            <v>72066</v>
          </cell>
          <cell r="D342" t="str">
            <v>J1J5NJYJPGL5</v>
          </cell>
        </row>
        <row r="343">
          <cell r="A343">
            <v>72068</v>
          </cell>
          <cell r="D343" t="str">
            <v>WB2BWJAM9914</v>
          </cell>
        </row>
        <row r="344">
          <cell r="A344">
            <v>72073</v>
          </cell>
          <cell r="D344" t="str">
            <v>DD66QPTTBH64</v>
          </cell>
        </row>
        <row r="345">
          <cell r="A345">
            <v>72074</v>
          </cell>
          <cell r="D345" t="str">
            <v>F7YTDBS4SX79</v>
          </cell>
        </row>
        <row r="346">
          <cell r="A346">
            <v>73099</v>
          </cell>
          <cell r="D346" t="str">
            <v>NMS2D6UFLJ73</v>
          </cell>
        </row>
        <row r="347">
          <cell r="A347">
            <v>73102</v>
          </cell>
          <cell r="D347" t="str">
            <v>QW1VK2F8KGA3</v>
          </cell>
        </row>
        <row r="348">
          <cell r="A348">
            <v>73105</v>
          </cell>
          <cell r="D348" t="str">
            <v>UALEYUHM75Q4</v>
          </cell>
        </row>
        <row r="349">
          <cell r="A349">
            <v>73106</v>
          </cell>
          <cell r="D349" t="str">
            <v>WJRJFEB3JJB3</v>
          </cell>
        </row>
        <row r="350">
          <cell r="A350">
            <v>73108</v>
          </cell>
          <cell r="D350" t="str">
            <v>HYVKY6DD4E99</v>
          </cell>
        </row>
        <row r="351">
          <cell r="A351">
            <v>74187</v>
          </cell>
          <cell r="D351" t="str">
            <v>MNTCYX2LMDJ7</v>
          </cell>
        </row>
        <row r="352">
          <cell r="A352">
            <v>74190</v>
          </cell>
          <cell r="D352" t="str">
            <v>DK81XLCDFR76</v>
          </cell>
        </row>
        <row r="353">
          <cell r="A353">
            <v>74194</v>
          </cell>
          <cell r="D353" t="str">
            <v>ZKSGX7UP5BN9</v>
          </cell>
        </row>
        <row r="354">
          <cell r="A354">
            <v>74195</v>
          </cell>
          <cell r="D354" t="str">
            <v>GX5XMWMM7DX3</v>
          </cell>
        </row>
        <row r="355">
          <cell r="A355">
            <v>74197</v>
          </cell>
          <cell r="D355" t="str">
            <v>D7EGKAJA9935</v>
          </cell>
        </row>
        <row r="356">
          <cell r="A356">
            <v>74201</v>
          </cell>
          <cell r="D356" t="str">
            <v>L9AHDALUWW67</v>
          </cell>
        </row>
        <row r="357">
          <cell r="A357">
            <v>74202</v>
          </cell>
          <cell r="D357" t="str">
            <v>RC94SSDDJAR6</v>
          </cell>
        </row>
        <row r="358">
          <cell r="A358">
            <v>75084</v>
          </cell>
          <cell r="D358" t="str">
            <v>GZC7KFV3Y2Z7</v>
          </cell>
        </row>
        <row r="359">
          <cell r="A359">
            <v>75085</v>
          </cell>
          <cell r="D359" t="str">
            <v>LFVNUCHKFPD3</v>
          </cell>
        </row>
        <row r="360">
          <cell r="A360">
            <v>75086</v>
          </cell>
          <cell r="D360" t="str">
            <v>C16AD5WQ83N7</v>
          </cell>
        </row>
        <row r="361">
          <cell r="A361">
            <v>75087</v>
          </cell>
          <cell r="D361" t="str">
            <v>CAMNK2FA73Q4</v>
          </cell>
        </row>
        <row r="362">
          <cell r="A362">
            <v>76081</v>
          </cell>
          <cell r="D362" t="str">
            <v>DHFXBSDEQBC6</v>
          </cell>
        </row>
        <row r="363">
          <cell r="A363">
            <v>76082</v>
          </cell>
          <cell r="D363" t="str">
            <v>LDD5NNWMGDC9</v>
          </cell>
        </row>
        <row r="364">
          <cell r="A364">
            <v>76083</v>
          </cell>
          <cell r="D364" t="str">
            <v>JF8WTC1LCKV8</v>
          </cell>
        </row>
        <row r="365">
          <cell r="A365">
            <v>77100</v>
          </cell>
          <cell r="D365" t="str">
            <v>UY9XZHAULZ41</v>
          </cell>
        </row>
        <row r="366">
          <cell r="A366">
            <v>77101</v>
          </cell>
          <cell r="D366" t="str">
            <v>XUN4CAL5P187</v>
          </cell>
        </row>
        <row r="367">
          <cell r="A367">
            <v>77102</v>
          </cell>
          <cell r="D367" t="str">
            <v>WJ2DM42NEKV3</v>
          </cell>
        </row>
        <row r="368">
          <cell r="A368">
            <v>77103</v>
          </cell>
          <cell r="D368" t="str">
            <v>WD5LNGL51YH6</v>
          </cell>
        </row>
        <row r="369">
          <cell r="A369">
            <v>77104</v>
          </cell>
          <cell r="D369" t="str">
            <v>HQE8Q33VNNC5</v>
          </cell>
        </row>
        <row r="370">
          <cell r="A370">
            <v>78001</v>
          </cell>
          <cell r="D370" t="str">
            <v>DA4YRJNUEJR9</v>
          </cell>
        </row>
        <row r="371">
          <cell r="A371">
            <v>78002</v>
          </cell>
          <cell r="D371" t="str">
            <v>PFF4DGGHSXH5</v>
          </cell>
        </row>
        <row r="372">
          <cell r="A372">
            <v>78003</v>
          </cell>
          <cell r="D372" t="str">
            <v>RUWRM34R78M5</v>
          </cell>
        </row>
        <row r="373">
          <cell r="A373">
            <v>78004</v>
          </cell>
          <cell r="D373" t="str">
            <v>JUTSA4QFJG55</v>
          </cell>
        </row>
        <row r="374">
          <cell r="A374">
            <v>78005</v>
          </cell>
          <cell r="D374" t="str">
            <v>M7HKGKUU8VS3</v>
          </cell>
        </row>
        <row r="375">
          <cell r="A375">
            <v>78009</v>
          </cell>
          <cell r="D375" t="str">
            <v>GQABA6NUKM53</v>
          </cell>
        </row>
        <row r="376">
          <cell r="A376">
            <v>78012</v>
          </cell>
          <cell r="D376" t="str">
            <v>RLQVM3B2WWL9</v>
          </cell>
        </row>
        <row r="377">
          <cell r="A377">
            <v>79077</v>
          </cell>
          <cell r="D377" t="str">
            <v>ETTBB7K8C6Y1</v>
          </cell>
        </row>
        <row r="378">
          <cell r="A378">
            <v>79078</v>
          </cell>
          <cell r="D378" t="str">
            <v>KKM4VL277BN9</v>
          </cell>
        </row>
        <row r="379">
          <cell r="A379">
            <v>80116</v>
          </cell>
          <cell r="D379" t="str">
            <v>FJPEUKXLL3G9</v>
          </cell>
        </row>
        <row r="380">
          <cell r="A380">
            <v>80118</v>
          </cell>
          <cell r="D380" t="str">
            <v>MRF8ATM9TPB7</v>
          </cell>
        </row>
        <row r="381">
          <cell r="A381">
            <v>80119</v>
          </cell>
          <cell r="D381" t="str">
            <v>D2RREW4S3P15</v>
          </cell>
        </row>
        <row r="382">
          <cell r="A382">
            <v>80121</v>
          </cell>
          <cell r="D382" t="str">
            <v>PS82GG2RYB53</v>
          </cell>
        </row>
        <row r="383">
          <cell r="A383">
            <v>80122</v>
          </cell>
          <cell r="D383" t="str">
            <v>YHP2GAJUA3Q7</v>
          </cell>
        </row>
        <row r="384">
          <cell r="A384">
            <v>80125</v>
          </cell>
          <cell r="D384" t="str">
            <v>GX3ZCA726SA5</v>
          </cell>
        </row>
        <row r="385">
          <cell r="A385">
            <v>81094</v>
          </cell>
          <cell r="D385" t="str">
            <v>SL6NCYAAYEA1</v>
          </cell>
        </row>
        <row r="386">
          <cell r="A386">
            <v>81095</v>
          </cell>
          <cell r="D386" t="str">
            <v>D72TLS2F1R42</v>
          </cell>
        </row>
        <row r="387">
          <cell r="A387">
            <v>81096</v>
          </cell>
          <cell r="D387" t="str">
            <v>J1QKE47MKUK1</v>
          </cell>
        </row>
        <row r="388">
          <cell r="A388">
            <v>81097</v>
          </cell>
          <cell r="D388" t="str">
            <v>HSJQUJKB7WY5</v>
          </cell>
        </row>
        <row r="389">
          <cell r="A389">
            <v>82100</v>
          </cell>
          <cell r="D389" t="str">
            <v>ZDC3UNNF86N8</v>
          </cell>
        </row>
        <row r="390">
          <cell r="A390">
            <v>82101</v>
          </cell>
          <cell r="D390" t="str">
            <v>MJSP2MNP72C5</v>
          </cell>
        </row>
        <row r="391">
          <cell r="A391">
            <v>82105</v>
          </cell>
          <cell r="D391" t="str">
            <v>KSSLCHMBAK37</v>
          </cell>
        </row>
        <row r="392">
          <cell r="A392">
            <v>82108</v>
          </cell>
          <cell r="D392" t="str">
            <v>MALYTJJ1HCC5</v>
          </cell>
        </row>
        <row r="393">
          <cell r="A393">
            <v>83001</v>
          </cell>
          <cell r="D393" t="str">
            <v>MCRFZJBCNNE4</v>
          </cell>
        </row>
        <row r="394">
          <cell r="A394">
            <v>83002</v>
          </cell>
          <cell r="D394" t="str">
            <v>KG34NRVL6HY4</v>
          </cell>
        </row>
        <row r="395">
          <cell r="A395">
            <v>83003</v>
          </cell>
          <cell r="D395" t="str">
            <v>CR48R5SMK8D5</v>
          </cell>
        </row>
        <row r="396">
          <cell r="A396">
            <v>83005</v>
          </cell>
          <cell r="D396" t="str">
            <v>WCBBNGHU4XE5</v>
          </cell>
        </row>
        <row r="397">
          <cell r="A397">
            <v>84001</v>
          </cell>
          <cell r="D397" t="str">
            <v>HQ8PN71NWNE5</v>
          </cell>
        </row>
        <row r="398">
          <cell r="A398">
            <v>84002</v>
          </cell>
          <cell r="D398" t="str">
            <v>Q66ZCEQJ3ZN6</v>
          </cell>
        </row>
        <row r="399">
          <cell r="A399">
            <v>84003</v>
          </cell>
          <cell r="D399" t="str">
            <v>YZ9AP8AT9L99</v>
          </cell>
        </row>
        <row r="400">
          <cell r="A400">
            <v>84004</v>
          </cell>
          <cell r="D400" t="str">
            <v>CJN2MDPUBGL8</v>
          </cell>
        </row>
        <row r="401">
          <cell r="A401">
            <v>84005</v>
          </cell>
          <cell r="D401" t="str">
            <v>DSF2M44TD369</v>
          </cell>
        </row>
        <row r="402">
          <cell r="A402">
            <v>84006</v>
          </cell>
          <cell r="D402" t="str">
            <v>C9SVXZAC74Z4</v>
          </cell>
        </row>
        <row r="403">
          <cell r="A403">
            <v>85043</v>
          </cell>
          <cell r="D403" t="str">
            <v>YC6CANS13NN7</v>
          </cell>
        </row>
        <row r="404">
          <cell r="A404">
            <v>85044</v>
          </cell>
          <cell r="D404" t="str">
            <v>SMU1FQUMU3Y5</v>
          </cell>
        </row>
        <row r="405">
          <cell r="A405">
            <v>85045</v>
          </cell>
          <cell r="D405" t="str">
            <v>MSSQRKLLEN66</v>
          </cell>
        </row>
        <row r="406">
          <cell r="A406">
            <v>85046</v>
          </cell>
          <cell r="D406" t="str">
            <v>CJUHHRE1QWX9</v>
          </cell>
        </row>
        <row r="407">
          <cell r="A407">
            <v>85048</v>
          </cell>
          <cell r="D407" t="str">
            <v>E3DEKF8VBB86</v>
          </cell>
        </row>
        <row r="408">
          <cell r="A408">
            <v>85049</v>
          </cell>
          <cell r="D408" t="str">
            <v>W89ME9FAJN87</v>
          </cell>
        </row>
        <row r="409">
          <cell r="A409">
            <v>86100</v>
          </cell>
          <cell r="D409" t="str">
            <v>NEA7LVK98PV1</v>
          </cell>
        </row>
        <row r="410">
          <cell r="A410">
            <v>87083</v>
          </cell>
          <cell r="D410" t="str">
            <v>J5DJTPB518L9</v>
          </cell>
        </row>
        <row r="411">
          <cell r="A411">
            <v>88072</v>
          </cell>
          <cell r="D411" t="str">
            <v>H6ZMWGKM5X67</v>
          </cell>
        </row>
        <row r="412">
          <cell r="A412">
            <v>88073</v>
          </cell>
          <cell r="D412" t="str">
            <v>NMN4MLDAMSL5</v>
          </cell>
        </row>
        <row r="413">
          <cell r="A413">
            <v>88075</v>
          </cell>
          <cell r="D413" t="str">
            <v>XNUFZ5LPXW99</v>
          </cell>
        </row>
        <row r="414">
          <cell r="A414">
            <v>88080</v>
          </cell>
          <cell r="D414" t="str">
            <v>REAEQJCVQZ95</v>
          </cell>
        </row>
        <row r="415">
          <cell r="A415">
            <v>88081</v>
          </cell>
          <cell r="D415" t="str">
            <v>VSH9ADKMN5U9</v>
          </cell>
        </row>
        <row r="416">
          <cell r="A416">
            <v>89080</v>
          </cell>
          <cell r="D416" t="str">
            <v>WSG7SPLZUYQ1</v>
          </cell>
        </row>
        <row r="417">
          <cell r="A417">
            <v>89087</v>
          </cell>
          <cell r="D417" t="str">
            <v>H2QKJBMTCKN9</v>
          </cell>
        </row>
        <row r="418">
          <cell r="A418">
            <v>89088</v>
          </cell>
          <cell r="D418" t="str">
            <v>NN1HHGFH23B8</v>
          </cell>
        </row>
        <row r="419">
          <cell r="A419">
            <v>89089</v>
          </cell>
          <cell r="D419" t="str">
            <v>S3T2HM9J3E21</v>
          </cell>
        </row>
        <row r="420">
          <cell r="A420">
            <v>90075</v>
          </cell>
          <cell r="D420" t="str">
            <v>YP8KMAXHY6F3</v>
          </cell>
        </row>
        <row r="421">
          <cell r="A421">
            <v>90076</v>
          </cell>
          <cell r="D421" t="str">
            <v>VLW9KZ24EXN7</v>
          </cell>
        </row>
        <row r="422">
          <cell r="A422">
            <v>90077</v>
          </cell>
          <cell r="D422" t="str">
            <v>QCNKCBPUNZE5</v>
          </cell>
        </row>
        <row r="423">
          <cell r="A423">
            <v>90078</v>
          </cell>
          <cell r="D423" t="str">
            <v>M2F2SMENHM21</v>
          </cell>
        </row>
        <row r="424">
          <cell r="A424">
            <v>91091</v>
          </cell>
          <cell r="D424" t="str">
            <v>KSYSSQED16P3</v>
          </cell>
        </row>
        <row r="425">
          <cell r="A425">
            <v>91092</v>
          </cell>
          <cell r="D425" t="str">
            <v>DNLPULKDGME6</v>
          </cell>
        </row>
        <row r="426">
          <cell r="A426">
            <v>91093</v>
          </cell>
          <cell r="D426" t="str">
            <v>X8EBLKRAGC73</v>
          </cell>
        </row>
        <row r="427">
          <cell r="A427">
            <v>91095</v>
          </cell>
          <cell r="D427" t="str">
            <v>DLFRQKUB2GV8</v>
          </cell>
        </row>
        <row r="428">
          <cell r="A428">
            <v>92087</v>
          </cell>
          <cell r="D428" t="str">
            <v>C33BZ3N9Z657</v>
          </cell>
        </row>
        <row r="429">
          <cell r="A429">
            <v>92088</v>
          </cell>
          <cell r="D429" t="str">
            <v>MJ9KR5DMASU6</v>
          </cell>
        </row>
        <row r="430">
          <cell r="A430">
            <v>92089</v>
          </cell>
          <cell r="D430" t="str">
            <v>KDX5JJ7JEBC5</v>
          </cell>
        </row>
        <row r="431">
          <cell r="A431">
            <v>92090</v>
          </cell>
          <cell r="D431" t="str">
            <v>H28MURA8K4N7</v>
          </cell>
        </row>
        <row r="432">
          <cell r="A432">
            <v>92091</v>
          </cell>
          <cell r="D432" t="str">
            <v>N3UJFGFYZYJ9</v>
          </cell>
        </row>
        <row r="433">
          <cell r="A433">
            <v>93120</v>
          </cell>
          <cell r="D433" t="str">
            <v>KD7GKZHM2FG5</v>
          </cell>
        </row>
        <row r="434">
          <cell r="A434">
            <v>93121</v>
          </cell>
          <cell r="D434" t="str">
            <v>YSK3BRKZWGT9</v>
          </cell>
        </row>
        <row r="435">
          <cell r="A435">
            <v>93123</v>
          </cell>
          <cell r="D435" t="str">
            <v>H6VCR2RNML66</v>
          </cell>
        </row>
        <row r="436">
          <cell r="A436">
            <v>93124</v>
          </cell>
          <cell r="D436" t="str">
            <v>ZM1TC4SFJM53</v>
          </cell>
        </row>
        <row r="437">
          <cell r="A437">
            <v>94076</v>
          </cell>
          <cell r="D437" t="str">
            <v>DNNEAZWM5MV9</v>
          </cell>
        </row>
        <row r="438">
          <cell r="A438">
            <v>94078</v>
          </cell>
          <cell r="D438" t="str">
            <v>E9RKPLJLLEP4</v>
          </cell>
        </row>
        <row r="439">
          <cell r="A439">
            <v>94083</v>
          </cell>
          <cell r="D439" t="str">
            <v>Q2YMZLN4HRA8</v>
          </cell>
        </row>
        <row r="440">
          <cell r="A440">
            <v>94086</v>
          </cell>
          <cell r="D440" t="str">
            <v>D6QBYLJUWNE7</v>
          </cell>
        </row>
        <row r="441">
          <cell r="A441">
            <v>94087</v>
          </cell>
          <cell r="D441" t="str">
            <v>ZLF1TL7UA1W5</v>
          </cell>
        </row>
        <row r="442">
          <cell r="A442">
            <v>95059</v>
          </cell>
          <cell r="D442" t="str">
            <v>NTJQFA7KSNP3</v>
          </cell>
        </row>
        <row r="443">
          <cell r="A443">
            <v>96088</v>
          </cell>
          <cell r="D443" t="str">
            <v>E3Y7LEMLMH66</v>
          </cell>
        </row>
        <row r="444">
          <cell r="A444">
            <v>96089</v>
          </cell>
          <cell r="D444" t="str">
            <v>K5EEW2YK5KM6</v>
          </cell>
        </row>
        <row r="445">
          <cell r="A445">
            <v>96090</v>
          </cell>
          <cell r="D445" t="str">
            <v>YH7QT3JKMFQ4</v>
          </cell>
        </row>
        <row r="446">
          <cell r="A446">
            <v>96091</v>
          </cell>
          <cell r="D446" t="str">
            <v>MCCFXW8JZMB1</v>
          </cell>
        </row>
        <row r="447">
          <cell r="A447">
            <v>96092</v>
          </cell>
          <cell r="D447" t="str">
            <v>HETEMMXDG9B5</v>
          </cell>
        </row>
        <row r="448">
          <cell r="A448">
            <v>96093</v>
          </cell>
          <cell r="D448" t="str">
            <v>UMR4KMG6LLA1</v>
          </cell>
        </row>
        <row r="449">
          <cell r="A449">
            <v>96094</v>
          </cell>
          <cell r="D449" t="str">
            <v>CK43X4K1HXM6</v>
          </cell>
        </row>
        <row r="450">
          <cell r="A450">
            <v>96095</v>
          </cell>
          <cell r="D450" t="str">
            <v>C59JRG4ECCV6</v>
          </cell>
        </row>
        <row r="451">
          <cell r="A451">
            <v>96098</v>
          </cell>
          <cell r="D451" t="str">
            <v>MWTUQ7FNPLN3</v>
          </cell>
        </row>
        <row r="452">
          <cell r="A452">
            <v>96099</v>
          </cell>
          <cell r="D452" t="str">
            <v>UK5WETC7T8W3</v>
          </cell>
        </row>
        <row r="453">
          <cell r="A453">
            <v>96101</v>
          </cell>
          <cell r="D453" t="str">
            <v>QN4JFQ7RFYR9</v>
          </cell>
        </row>
        <row r="454">
          <cell r="A454">
            <v>96102</v>
          </cell>
          <cell r="D454" t="str">
            <v>F81NDL26KKC5</v>
          </cell>
        </row>
        <row r="455">
          <cell r="A455">
            <v>96103</v>
          </cell>
          <cell r="D455" t="str">
            <v>Z37EPDWK6LT4</v>
          </cell>
        </row>
        <row r="456">
          <cell r="A456">
            <v>96104</v>
          </cell>
          <cell r="D456" t="str">
            <v>U1DKPTBHL9Y8</v>
          </cell>
        </row>
        <row r="457">
          <cell r="A457">
            <v>96106</v>
          </cell>
          <cell r="D457" t="str">
            <v>JP6LTQAK4M95</v>
          </cell>
        </row>
        <row r="458">
          <cell r="A458">
            <v>96107</v>
          </cell>
          <cell r="D458" t="str">
            <v>DG4FMF8M1NG5</v>
          </cell>
        </row>
        <row r="459">
          <cell r="A459">
            <v>96109</v>
          </cell>
          <cell r="D459" t="str">
            <v>CKEJFJ7KYRM7</v>
          </cell>
        </row>
        <row r="460">
          <cell r="A460">
            <v>96110</v>
          </cell>
          <cell r="D460" t="str">
            <v>D6RFXANT7YD1</v>
          </cell>
        </row>
        <row r="461">
          <cell r="A461">
            <v>96111</v>
          </cell>
          <cell r="D461" t="str">
            <v>S39UDGUYMZT4</v>
          </cell>
        </row>
        <row r="462">
          <cell r="A462">
            <v>96112</v>
          </cell>
          <cell r="D462" t="str">
            <v>KKJRKPBE2F71</v>
          </cell>
        </row>
        <row r="463">
          <cell r="A463">
            <v>96113</v>
          </cell>
          <cell r="D463" t="str">
            <v>DFWNDMFL2636</v>
          </cell>
        </row>
        <row r="464">
          <cell r="A464">
            <v>96114</v>
          </cell>
          <cell r="D464" t="str">
            <v>TGFJKNMFR4Y7</v>
          </cell>
        </row>
        <row r="465">
          <cell r="A465">
            <v>96119</v>
          </cell>
          <cell r="D465" t="str">
            <v>VE6TKW6A4FM9</v>
          </cell>
        </row>
        <row r="466">
          <cell r="A466">
            <v>96901</v>
          </cell>
          <cell r="D466"/>
        </row>
        <row r="467">
          <cell r="A467">
            <v>97116</v>
          </cell>
          <cell r="D467" t="str">
            <v>J7APXZKAV1T6</v>
          </cell>
        </row>
        <row r="468">
          <cell r="A468">
            <v>97118</v>
          </cell>
          <cell r="D468" t="str">
            <v>TJQRTC7VDK51</v>
          </cell>
        </row>
        <row r="469">
          <cell r="A469">
            <v>97119</v>
          </cell>
          <cell r="D469" t="str">
            <v>T73UMHUPLA54</v>
          </cell>
        </row>
        <row r="470">
          <cell r="A470">
            <v>97122</v>
          </cell>
          <cell r="D470" t="str">
            <v>CCT1HKNJYR31</v>
          </cell>
        </row>
        <row r="471">
          <cell r="A471">
            <v>97127</v>
          </cell>
          <cell r="D471" t="str">
            <v>JPCDZLFRG7A9</v>
          </cell>
        </row>
        <row r="472">
          <cell r="A472">
            <v>97129</v>
          </cell>
          <cell r="D472" t="str">
            <v>WXEDLAXY9L55</v>
          </cell>
        </row>
        <row r="473">
          <cell r="A473">
            <v>97130</v>
          </cell>
          <cell r="D473" t="str">
            <v>D1HZRLH5SGK1</v>
          </cell>
        </row>
        <row r="474">
          <cell r="A474">
            <v>97131</v>
          </cell>
          <cell r="D474" t="str">
            <v>TV1JR9Q1M6L3</v>
          </cell>
        </row>
        <row r="475">
          <cell r="A475">
            <v>98080</v>
          </cell>
          <cell r="D475" t="str">
            <v>XF4THC8HHX71</v>
          </cell>
        </row>
        <row r="476">
          <cell r="A476">
            <v>99082</v>
          </cell>
          <cell r="D476" t="str">
            <v>ZA8JNDX6KFN1</v>
          </cell>
        </row>
        <row r="477">
          <cell r="A477">
            <v>100059</v>
          </cell>
          <cell r="D477" t="str">
            <v>MAR2N7V8QU65</v>
          </cell>
        </row>
        <row r="478">
          <cell r="A478">
            <v>100060</v>
          </cell>
          <cell r="D478" t="str">
            <v>F2A5F3PL7ZR8</v>
          </cell>
        </row>
        <row r="479">
          <cell r="A479">
            <v>100061</v>
          </cell>
          <cell r="D479" t="str">
            <v>N3FKVM8EA7E3</v>
          </cell>
        </row>
        <row r="480">
          <cell r="A480">
            <v>100062</v>
          </cell>
          <cell r="D480" t="str">
            <v>Z2FQGA9CNL24</v>
          </cell>
        </row>
        <row r="481">
          <cell r="A481">
            <v>100063</v>
          </cell>
          <cell r="D481" t="str">
            <v>CLVYJM7DA4P3</v>
          </cell>
        </row>
        <row r="482">
          <cell r="A482">
            <v>100064</v>
          </cell>
          <cell r="D482" t="str">
            <v>XEC1PQGMECL5</v>
          </cell>
        </row>
        <row r="483">
          <cell r="A483">
            <v>100065</v>
          </cell>
          <cell r="D483" t="str">
            <v>XZNXAJMR76J8</v>
          </cell>
        </row>
        <row r="484">
          <cell r="A484">
            <v>101105</v>
          </cell>
          <cell r="D484" t="str">
            <v>GFZ2QPKKNUH1</v>
          </cell>
        </row>
        <row r="485">
          <cell r="A485">
            <v>101107</v>
          </cell>
          <cell r="D485" t="str">
            <v>QYGRNXMFPH81</v>
          </cell>
        </row>
        <row r="486">
          <cell r="A486">
            <v>102081</v>
          </cell>
          <cell r="D486" t="str">
            <v>2KM5D6GS7J42</v>
          </cell>
        </row>
        <row r="487">
          <cell r="A487">
            <v>102085</v>
          </cell>
          <cell r="D487" t="str">
            <v>HW7NMAKKR1A5</v>
          </cell>
        </row>
        <row r="488">
          <cell r="A488">
            <v>103127</v>
          </cell>
          <cell r="D488" t="str">
            <v>XXG2S63VLZG6</v>
          </cell>
        </row>
        <row r="489">
          <cell r="A489">
            <v>103128</v>
          </cell>
          <cell r="D489" t="str">
            <v>QD5MRVRAH731</v>
          </cell>
        </row>
        <row r="490">
          <cell r="A490">
            <v>103129</v>
          </cell>
          <cell r="D490" t="str">
            <v>NGYTWHXP39V7</v>
          </cell>
        </row>
        <row r="491">
          <cell r="A491">
            <v>103130</v>
          </cell>
          <cell r="D491" t="str">
            <v>U4G3BEWNSSL6</v>
          </cell>
        </row>
        <row r="492">
          <cell r="A492">
            <v>103131</v>
          </cell>
          <cell r="D492" t="str">
            <v>GTVAYEJK2E57</v>
          </cell>
        </row>
        <row r="493">
          <cell r="A493">
            <v>103132</v>
          </cell>
          <cell r="D493" t="str">
            <v>H56MGZ5AKGS7</v>
          </cell>
        </row>
        <row r="494">
          <cell r="A494">
            <v>103135</v>
          </cell>
          <cell r="D494" t="str">
            <v>L9MGGQFN5181</v>
          </cell>
        </row>
        <row r="495">
          <cell r="A495">
            <v>104041</v>
          </cell>
          <cell r="D495" t="str">
            <v>CE2EMK7NMLC4</v>
          </cell>
        </row>
        <row r="496">
          <cell r="A496">
            <v>104042</v>
          </cell>
          <cell r="D496" t="str">
            <v>HFUMDD2CW1L9</v>
          </cell>
        </row>
        <row r="497">
          <cell r="A497">
            <v>104043</v>
          </cell>
          <cell r="D497" t="str">
            <v>ZMLYMCFZGBF3</v>
          </cell>
        </row>
        <row r="498">
          <cell r="A498">
            <v>104044</v>
          </cell>
          <cell r="D498" t="str">
            <v>JTAGLJEZGF27</v>
          </cell>
        </row>
        <row r="499">
          <cell r="A499">
            <v>104045</v>
          </cell>
          <cell r="D499" t="str">
            <v>LH61J37GT6L5</v>
          </cell>
        </row>
        <row r="500">
          <cell r="A500">
            <v>105123</v>
          </cell>
          <cell r="D500" t="str">
            <v>NL7TXMJRUB66</v>
          </cell>
        </row>
        <row r="501">
          <cell r="A501">
            <v>105124</v>
          </cell>
          <cell r="D501" t="str">
            <v>LN2TBML51DS3</v>
          </cell>
        </row>
        <row r="502">
          <cell r="A502">
            <v>105125</v>
          </cell>
          <cell r="D502" t="str">
            <v>KYCVLM8TLNP8</v>
          </cell>
        </row>
        <row r="503">
          <cell r="A503">
            <v>106001</v>
          </cell>
          <cell r="D503" t="str">
            <v>M61PKFNE6JX5</v>
          </cell>
        </row>
        <row r="504">
          <cell r="A504">
            <v>106002</v>
          </cell>
          <cell r="D504" t="str">
            <v>SUM5J86DLB79</v>
          </cell>
        </row>
        <row r="505">
          <cell r="A505">
            <v>106003</v>
          </cell>
          <cell r="D505" t="str">
            <v>TJ3EUAD29PX1</v>
          </cell>
        </row>
        <row r="506">
          <cell r="A506">
            <v>106004</v>
          </cell>
          <cell r="D506" t="str">
            <v>K2M7CKGCTEA3</v>
          </cell>
        </row>
        <row r="507">
          <cell r="A507">
            <v>106005</v>
          </cell>
          <cell r="D507" t="str">
            <v>SG8YGQBC83L1</v>
          </cell>
        </row>
        <row r="508">
          <cell r="A508">
            <v>106006</v>
          </cell>
          <cell r="D508" t="str">
            <v>FMGKMTJM1JK5</v>
          </cell>
        </row>
        <row r="509">
          <cell r="A509">
            <v>106008</v>
          </cell>
          <cell r="D509" t="str">
            <v>LBMGANNLJHL9</v>
          </cell>
        </row>
        <row r="510">
          <cell r="A510">
            <v>107151</v>
          </cell>
          <cell r="D510" t="str">
            <v>SH5NNNZ1X5W7</v>
          </cell>
        </row>
        <row r="511">
          <cell r="A511">
            <v>107152</v>
          </cell>
          <cell r="D511" t="str">
            <v>HJXMDW2AQMT7</v>
          </cell>
        </row>
        <row r="512">
          <cell r="A512">
            <v>107153</v>
          </cell>
          <cell r="D512" t="str">
            <v>LKKRFN67YZD5</v>
          </cell>
        </row>
        <row r="513">
          <cell r="A513">
            <v>107154</v>
          </cell>
          <cell r="D513" t="str">
            <v>FHUPTTDJ4XK3</v>
          </cell>
        </row>
        <row r="514">
          <cell r="A514">
            <v>107155</v>
          </cell>
          <cell r="D514" t="str">
            <v>NPH5HFNSULG7</v>
          </cell>
        </row>
        <row r="515">
          <cell r="A515">
            <v>107156</v>
          </cell>
          <cell r="D515" t="str">
            <v>NZ12KWVMG458</v>
          </cell>
        </row>
        <row r="516">
          <cell r="A516">
            <v>107158</v>
          </cell>
          <cell r="D516" t="str">
            <v>NMMVKERALLN8</v>
          </cell>
        </row>
        <row r="517">
          <cell r="A517">
            <v>108142</v>
          </cell>
          <cell r="D517" t="str">
            <v>CWQJJA9G4NN3</v>
          </cell>
        </row>
        <row r="518">
          <cell r="A518">
            <v>108143</v>
          </cell>
          <cell r="D518" t="str">
            <v>X9FJKVNPN9X4</v>
          </cell>
        </row>
        <row r="519">
          <cell r="A519">
            <v>108144</v>
          </cell>
          <cell r="D519" t="str">
            <v>KXCCAHK7MHH7</v>
          </cell>
        </row>
        <row r="520">
          <cell r="A520">
            <v>108147</v>
          </cell>
          <cell r="D520" t="str">
            <v>PD4CEJ1ARNJ5</v>
          </cell>
        </row>
        <row r="521">
          <cell r="A521">
            <v>109002</v>
          </cell>
          <cell r="D521" t="str">
            <v>ZDD5KM6GH7W5</v>
          </cell>
        </row>
        <row r="522">
          <cell r="A522">
            <v>109003</v>
          </cell>
          <cell r="D522" t="str">
            <v>NB13YJBCWYF6</v>
          </cell>
        </row>
        <row r="523">
          <cell r="A523">
            <v>110014</v>
          </cell>
          <cell r="D523" t="str">
            <v>DET1D4MUM5U1</v>
          </cell>
        </row>
        <row r="524">
          <cell r="A524">
            <v>110029</v>
          </cell>
          <cell r="D524" t="str">
            <v>DPTKMXSMMGQ3</v>
          </cell>
        </row>
        <row r="525">
          <cell r="A525">
            <v>110030</v>
          </cell>
          <cell r="D525" t="str">
            <v>FDNJPKTXTA57</v>
          </cell>
        </row>
        <row r="526">
          <cell r="A526">
            <v>110031</v>
          </cell>
          <cell r="D526" t="str">
            <v>T3NAJ6KGPHN3</v>
          </cell>
        </row>
        <row r="527">
          <cell r="A527">
            <v>111086</v>
          </cell>
          <cell r="D527" t="str">
            <v>SH1TN1KZKK73</v>
          </cell>
        </row>
        <row r="528">
          <cell r="A528">
            <v>111087</v>
          </cell>
          <cell r="D528" t="str">
            <v>T1M5MQGQQJK5</v>
          </cell>
        </row>
        <row r="529">
          <cell r="A529">
            <v>112099</v>
          </cell>
          <cell r="D529" t="str">
            <v>G8GJQJBACMZ4</v>
          </cell>
        </row>
        <row r="530">
          <cell r="A530">
            <v>112101</v>
          </cell>
          <cell r="D530" t="str">
            <v>GJGFRREL87B3</v>
          </cell>
        </row>
        <row r="531">
          <cell r="A531">
            <v>112102</v>
          </cell>
          <cell r="D531" t="str">
            <v>JVGKF2CQWVM5</v>
          </cell>
        </row>
        <row r="532">
          <cell r="A532">
            <v>112103</v>
          </cell>
          <cell r="D532" t="str">
            <v>RP9HANJUM2B6</v>
          </cell>
        </row>
        <row r="533">
          <cell r="A533">
            <v>113001</v>
          </cell>
          <cell r="D533" t="str">
            <v>H9UXCM3BBUQ4</v>
          </cell>
        </row>
        <row r="534">
          <cell r="A534">
            <v>114112</v>
          </cell>
          <cell r="D534" t="str">
            <v>VRGPZLJ3MQZ9</v>
          </cell>
        </row>
        <row r="535">
          <cell r="A535">
            <v>114113</v>
          </cell>
          <cell r="D535" t="str">
            <v>CNWFCVLHP7C4</v>
          </cell>
        </row>
        <row r="536">
          <cell r="A536">
            <v>114114</v>
          </cell>
          <cell r="D536" t="str">
            <v>PVLHPFWNVN74</v>
          </cell>
        </row>
        <row r="537">
          <cell r="A537">
            <v>114115</v>
          </cell>
          <cell r="D537" t="str">
            <v>MDS1L68B9DL7</v>
          </cell>
        </row>
        <row r="538">
          <cell r="A538">
            <v>114116</v>
          </cell>
          <cell r="D538" t="str">
            <v>HVNXD37NL4S7</v>
          </cell>
        </row>
        <row r="539">
          <cell r="A539">
            <v>115115</v>
          </cell>
          <cell r="D539" t="str">
            <v>KSAZCPTPXPW9</v>
          </cell>
        </row>
        <row r="540">
          <cell r="A540">
            <v>115902</v>
          </cell>
          <cell r="D540" t="str">
            <v>DZM7WJNUHZK7</v>
          </cell>
        </row>
        <row r="541">
          <cell r="A541">
            <v>115903</v>
          </cell>
          <cell r="D541" t="str">
            <v>W3CYKK7D2B85</v>
          </cell>
        </row>
        <row r="542">
          <cell r="A542">
            <v>115906</v>
          </cell>
          <cell r="D542" t="str">
            <v>R715MNA5G7Z8</v>
          </cell>
        </row>
        <row r="543">
          <cell r="A543">
            <v>115911</v>
          </cell>
          <cell r="D543" t="str">
            <v>SXJFYJGH8CE6</v>
          </cell>
        </row>
        <row r="544">
          <cell r="A544">
            <v>115912</v>
          </cell>
          <cell r="D544" t="str">
            <v>S4PQBJK3QMC5</v>
          </cell>
        </row>
        <row r="545">
          <cell r="A545">
            <v>115913</v>
          </cell>
          <cell r="D545" t="str">
            <v>SMZLHCT9UKF7</v>
          </cell>
        </row>
        <row r="546">
          <cell r="A546">
            <v>115914</v>
          </cell>
          <cell r="D546" t="str">
            <v>RTCPYKVM3HF9</v>
          </cell>
        </row>
        <row r="547">
          <cell r="A547">
            <v>115916</v>
          </cell>
          <cell r="D547" t="str">
            <v>F3XAU11PJDL3</v>
          </cell>
        </row>
        <row r="548">
          <cell r="A548">
            <v>115923</v>
          </cell>
          <cell r="D548" t="str">
            <v>SLDBP8GYWJY4</v>
          </cell>
        </row>
        <row r="549">
          <cell r="A549">
            <v>115924</v>
          </cell>
          <cell r="D549" t="str">
            <v>WMPHNPLYMJ75</v>
          </cell>
        </row>
        <row r="550">
          <cell r="A550">
            <v>115925</v>
          </cell>
          <cell r="D550" t="str">
            <v>VA4NCNKNGXB7</v>
          </cell>
        </row>
        <row r="551">
          <cell r="A551">
            <v>115926</v>
          </cell>
          <cell r="D551" t="str">
            <v>H31XKCJA6S33</v>
          </cell>
        </row>
        <row r="552">
          <cell r="A552">
            <v>115928</v>
          </cell>
          <cell r="D552" t="str">
            <v>KK7CVA4LZQ35</v>
          </cell>
        </row>
        <row r="553">
          <cell r="A553">
            <v>115930</v>
          </cell>
          <cell r="D553" t="str">
            <v>TYBGMNGZW1Z8</v>
          </cell>
        </row>
        <row r="554">
          <cell r="A554">
            <v>115931</v>
          </cell>
          <cell r="D554" t="str">
            <v>GN1NPE7WJZ81</v>
          </cell>
        </row>
        <row r="555">
          <cell r="A555">
            <v>115933</v>
          </cell>
          <cell r="D555" t="str">
            <v>VBSPD6CHFXA6</v>
          </cell>
        </row>
        <row r="556">
          <cell r="A556">
            <v>115932</v>
          </cell>
          <cell r="D556" t="str">
            <v>WM14PMZFK8D6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
      <sheetName val="ESSER I Alloc"/>
      <sheetName val="E2"/>
      <sheetName val="ESSER II Alloc"/>
      <sheetName val="E3"/>
      <sheetName val="ESSER III Alloc"/>
    </sheetNames>
    <sheetDataSet>
      <sheetData sheetId="0"/>
      <sheetData sheetId="1">
        <row r="1">
          <cell r="A1" t="str">
            <v>CO/DIST</v>
          </cell>
          <cell r="B1" t="str">
            <v>SCHOOL DISTRICT</v>
          </cell>
          <cell r="C1" t="str">
            <v>TOTAL LEA FINAL ALLOCATION</v>
          </cell>
          <cell r="D1" t="str">
            <v>DUNS NUMBER</v>
          </cell>
        </row>
        <row r="2">
          <cell r="A2">
            <v>1090</v>
          </cell>
          <cell r="B2" t="str">
            <v>ADAIR CO. R-I</v>
          </cell>
          <cell r="C2">
            <v>117845.86</v>
          </cell>
          <cell r="D2">
            <v>100654698</v>
          </cell>
        </row>
        <row r="3">
          <cell r="A3">
            <v>1091</v>
          </cell>
          <cell r="B3" t="str">
            <v>KIRKSVILLE R-III</v>
          </cell>
          <cell r="C3">
            <v>503931.95</v>
          </cell>
          <cell r="D3">
            <v>39448618</v>
          </cell>
        </row>
        <row r="4">
          <cell r="A4">
            <v>1092</v>
          </cell>
          <cell r="B4" t="str">
            <v>ADAIR CO. R-II</v>
          </cell>
          <cell r="C4">
            <v>103492.37</v>
          </cell>
          <cell r="D4">
            <v>100653757</v>
          </cell>
        </row>
        <row r="5">
          <cell r="A5">
            <v>2089</v>
          </cell>
          <cell r="B5" t="str">
            <v>NORTH ANDREW CO. R-VI</v>
          </cell>
          <cell r="C5">
            <v>63576.800000000003</v>
          </cell>
          <cell r="D5">
            <v>100041870</v>
          </cell>
        </row>
        <row r="6">
          <cell r="A6">
            <v>2090</v>
          </cell>
          <cell r="B6" t="str">
            <v>AVENUE CITY R-IX</v>
          </cell>
          <cell r="C6">
            <v>10241.379999999999</v>
          </cell>
          <cell r="D6">
            <v>100040567</v>
          </cell>
        </row>
        <row r="7">
          <cell r="A7">
            <v>2097</v>
          </cell>
          <cell r="B7" t="str">
            <v>SAVANNAH R-III</v>
          </cell>
          <cell r="C7">
            <v>206688.28</v>
          </cell>
          <cell r="D7">
            <v>808936053</v>
          </cell>
        </row>
        <row r="8">
          <cell r="A8">
            <v>3031</v>
          </cell>
          <cell r="B8" t="str">
            <v>TARKIO R-I</v>
          </cell>
          <cell r="C8">
            <v>56224.79</v>
          </cell>
          <cell r="D8">
            <v>93804540</v>
          </cell>
        </row>
        <row r="9">
          <cell r="A9">
            <v>3032</v>
          </cell>
          <cell r="B9" t="str">
            <v>ROCK PORT R-II</v>
          </cell>
          <cell r="C9">
            <v>36942.67</v>
          </cell>
          <cell r="D9">
            <v>10661403</v>
          </cell>
        </row>
        <row r="10">
          <cell r="A10">
            <v>3033</v>
          </cell>
          <cell r="B10" t="str">
            <v>FAIRFAX R-III</v>
          </cell>
          <cell r="C10">
            <v>22475.34</v>
          </cell>
          <cell r="D10">
            <v>51432110</v>
          </cell>
        </row>
        <row r="11">
          <cell r="A11">
            <v>4106</v>
          </cell>
          <cell r="B11" t="str">
            <v>COMMUNITY R-VI</v>
          </cell>
          <cell r="C11">
            <v>101039.07</v>
          </cell>
          <cell r="D11">
            <v>60564440</v>
          </cell>
        </row>
        <row r="12">
          <cell r="A12">
            <v>4109</v>
          </cell>
          <cell r="B12" t="str">
            <v>VAN-FAR R-I</v>
          </cell>
          <cell r="C12">
            <v>180785.49</v>
          </cell>
          <cell r="D12">
            <v>606511327</v>
          </cell>
        </row>
        <row r="13">
          <cell r="A13">
            <v>4110</v>
          </cell>
          <cell r="B13" t="str">
            <v>MEXICO 59</v>
          </cell>
          <cell r="C13">
            <v>617433.59</v>
          </cell>
          <cell r="D13">
            <v>100041680</v>
          </cell>
        </row>
        <row r="14">
          <cell r="A14">
            <v>5120</v>
          </cell>
          <cell r="B14" t="str">
            <v>WHEATON R-III</v>
          </cell>
          <cell r="C14">
            <v>210249.21</v>
          </cell>
          <cell r="D14">
            <v>53518767</v>
          </cell>
        </row>
        <row r="15">
          <cell r="A15">
            <v>5121</v>
          </cell>
          <cell r="B15" t="str">
            <v>SOUTHWEST R-V</v>
          </cell>
          <cell r="C15">
            <v>207114.15</v>
          </cell>
          <cell r="D15">
            <v>39820048</v>
          </cell>
        </row>
        <row r="16">
          <cell r="A16">
            <v>5122</v>
          </cell>
          <cell r="B16" t="str">
            <v>EXETER R-VI</v>
          </cell>
          <cell r="C16">
            <v>101364.66</v>
          </cell>
          <cell r="D16">
            <v>621538784</v>
          </cell>
        </row>
        <row r="17">
          <cell r="A17">
            <v>5123</v>
          </cell>
          <cell r="B17" t="str">
            <v>CASSVILLE R-IV</v>
          </cell>
          <cell r="C17">
            <v>476792.83</v>
          </cell>
          <cell r="D17">
            <v>53191425</v>
          </cell>
        </row>
        <row r="18">
          <cell r="A18">
            <v>5124</v>
          </cell>
          <cell r="B18" t="str">
            <v>PURDY R-II</v>
          </cell>
          <cell r="C18">
            <v>184003.28</v>
          </cell>
          <cell r="D18">
            <v>33855479</v>
          </cell>
        </row>
        <row r="19">
          <cell r="A19">
            <v>5127</v>
          </cell>
          <cell r="B19" t="str">
            <v>SHELL KNOB 78</v>
          </cell>
          <cell r="C19">
            <v>77882.789999999994</v>
          </cell>
          <cell r="D19">
            <v>800159571</v>
          </cell>
        </row>
        <row r="20">
          <cell r="A20">
            <v>5128</v>
          </cell>
          <cell r="B20" t="str">
            <v>MONETT R-I</v>
          </cell>
          <cell r="C20">
            <v>707819.63</v>
          </cell>
          <cell r="D20">
            <v>53393088</v>
          </cell>
        </row>
        <row r="21">
          <cell r="A21">
            <v>6101</v>
          </cell>
          <cell r="B21" t="str">
            <v>LIBERAL R-II</v>
          </cell>
          <cell r="C21">
            <v>83451.87</v>
          </cell>
          <cell r="D21">
            <v>53525457</v>
          </cell>
        </row>
        <row r="22">
          <cell r="A22">
            <v>6103</v>
          </cell>
          <cell r="B22" t="str">
            <v>GOLDEN CITY R-III</v>
          </cell>
          <cell r="C22">
            <v>63747.97</v>
          </cell>
          <cell r="D22">
            <v>105364074</v>
          </cell>
        </row>
        <row r="23">
          <cell r="A23">
            <v>6104</v>
          </cell>
          <cell r="B23" t="str">
            <v>LAMAR R-I</v>
          </cell>
          <cell r="C23">
            <v>273246.99</v>
          </cell>
          <cell r="D23">
            <v>100041474</v>
          </cell>
        </row>
        <row r="24">
          <cell r="A24">
            <v>7121</v>
          </cell>
          <cell r="B24" t="str">
            <v>MIAMI R-I</v>
          </cell>
          <cell r="C24">
            <v>48943.22</v>
          </cell>
          <cell r="D24">
            <v>100041698</v>
          </cell>
        </row>
        <row r="25">
          <cell r="A25">
            <v>7122</v>
          </cell>
          <cell r="B25" t="str">
            <v>BALLARD R-II</v>
          </cell>
          <cell r="C25">
            <v>25494.11</v>
          </cell>
          <cell r="D25">
            <v>130717440</v>
          </cell>
        </row>
        <row r="26">
          <cell r="A26">
            <v>7123</v>
          </cell>
          <cell r="B26" t="str">
            <v>ADRIAN R-III</v>
          </cell>
          <cell r="C26">
            <v>114724.72</v>
          </cell>
          <cell r="D26">
            <v>73070872</v>
          </cell>
        </row>
        <row r="27">
          <cell r="A27">
            <v>7124</v>
          </cell>
          <cell r="B27" t="str">
            <v>RICH HILL R-IV</v>
          </cell>
          <cell r="C27">
            <v>79899.12</v>
          </cell>
          <cell r="D27">
            <v>69273456</v>
          </cell>
        </row>
        <row r="28">
          <cell r="A28">
            <v>7125</v>
          </cell>
          <cell r="B28" t="str">
            <v>HUME R-VIII</v>
          </cell>
          <cell r="C28">
            <v>27969.07</v>
          </cell>
          <cell r="D28">
            <v>159602861</v>
          </cell>
        </row>
        <row r="29">
          <cell r="A29">
            <v>7126</v>
          </cell>
          <cell r="B29" t="str">
            <v>HUDSON R-IX</v>
          </cell>
          <cell r="C29">
            <v>29372.81</v>
          </cell>
          <cell r="D29">
            <v>193007945</v>
          </cell>
        </row>
        <row r="30">
          <cell r="A30">
            <v>7129</v>
          </cell>
          <cell r="B30" t="str">
            <v>BUTLER R-V</v>
          </cell>
          <cell r="C30">
            <v>267327.39</v>
          </cell>
          <cell r="D30">
            <v>100040740</v>
          </cell>
        </row>
        <row r="31">
          <cell r="A31">
            <v>8106</v>
          </cell>
          <cell r="B31" t="str">
            <v>LINCOLN R-II</v>
          </cell>
          <cell r="C31">
            <v>163631.07999999999</v>
          </cell>
          <cell r="D31">
            <v>798969353</v>
          </cell>
        </row>
        <row r="32">
          <cell r="A32">
            <v>8107</v>
          </cell>
          <cell r="B32" t="str">
            <v>WARSAW R-IX</v>
          </cell>
          <cell r="C32">
            <v>380884.99</v>
          </cell>
          <cell r="D32">
            <v>7840184</v>
          </cell>
        </row>
        <row r="33">
          <cell r="A33">
            <v>8111</v>
          </cell>
          <cell r="B33" t="str">
            <v>COLE CAMP R-I</v>
          </cell>
          <cell r="C33">
            <v>195896.2</v>
          </cell>
          <cell r="D33">
            <v>100653849</v>
          </cell>
        </row>
        <row r="34">
          <cell r="A34">
            <v>9077</v>
          </cell>
          <cell r="B34" t="str">
            <v>MEADOW HEIGHTS R-II</v>
          </cell>
          <cell r="C34">
            <v>100304.07</v>
          </cell>
          <cell r="D34">
            <v>193454352</v>
          </cell>
        </row>
        <row r="35">
          <cell r="A35">
            <v>9078</v>
          </cell>
          <cell r="B35" t="str">
            <v>LEOPOLD R-III</v>
          </cell>
          <cell r="C35">
            <v>13627.87</v>
          </cell>
          <cell r="D35">
            <v>100654409</v>
          </cell>
        </row>
        <row r="36">
          <cell r="A36">
            <v>9079</v>
          </cell>
          <cell r="B36" t="str">
            <v>ZALMA R-V</v>
          </cell>
          <cell r="C36">
            <v>60116.6</v>
          </cell>
          <cell r="D36">
            <v>2199750</v>
          </cell>
        </row>
        <row r="37">
          <cell r="A37">
            <v>9080</v>
          </cell>
          <cell r="B37" t="str">
            <v>WOODLAND R-IV</v>
          </cell>
          <cell r="C37">
            <v>298799.25</v>
          </cell>
          <cell r="D37">
            <v>178469409</v>
          </cell>
        </row>
        <row r="38">
          <cell r="A38">
            <v>10087</v>
          </cell>
          <cell r="B38" t="str">
            <v>SOUTHERN BOONE CO. R-I</v>
          </cell>
          <cell r="C38">
            <v>135924.9</v>
          </cell>
          <cell r="D38">
            <v>800490380</v>
          </cell>
        </row>
        <row r="39">
          <cell r="A39">
            <v>10089</v>
          </cell>
          <cell r="B39" t="str">
            <v>HALLSVILLE R-IV</v>
          </cell>
          <cell r="C39">
            <v>231730.31</v>
          </cell>
          <cell r="D39">
            <v>830648965</v>
          </cell>
        </row>
        <row r="40">
          <cell r="A40">
            <v>10090</v>
          </cell>
          <cell r="B40" t="str">
            <v>STURGEON R-V</v>
          </cell>
          <cell r="C40">
            <v>177879.74</v>
          </cell>
          <cell r="D40">
            <v>53369005</v>
          </cell>
        </row>
        <row r="41">
          <cell r="A41">
            <v>10091</v>
          </cell>
          <cell r="B41" t="str">
            <v>CENTRALIA R-VI</v>
          </cell>
          <cell r="C41">
            <v>198599.18</v>
          </cell>
          <cell r="D41">
            <v>11998846</v>
          </cell>
        </row>
        <row r="42">
          <cell r="A42">
            <v>10092</v>
          </cell>
          <cell r="B42" t="str">
            <v>HARRISBURG R-VIII</v>
          </cell>
          <cell r="C42">
            <v>85913.73</v>
          </cell>
          <cell r="D42">
            <v>11350600</v>
          </cell>
        </row>
        <row r="43">
          <cell r="A43">
            <v>10093</v>
          </cell>
          <cell r="B43" t="str">
            <v>COLUMBIA 93</v>
          </cell>
          <cell r="C43">
            <v>2684186.38</v>
          </cell>
          <cell r="D43">
            <v>159259035</v>
          </cell>
        </row>
        <row r="44">
          <cell r="A44">
            <v>11076</v>
          </cell>
          <cell r="B44" t="str">
            <v>EAST BUCHANAN CO. C-1</v>
          </cell>
          <cell r="C44">
            <v>69383.39</v>
          </cell>
          <cell r="D44">
            <v>73035040</v>
          </cell>
        </row>
        <row r="45">
          <cell r="A45">
            <v>11078</v>
          </cell>
          <cell r="B45" t="str">
            <v>MID-BUCHANAN CO. R-V</v>
          </cell>
          <cell r="C45">
            <v>76240.73</v>
          </cell>
          <cell r="D45">
            <v>807503107</v>
          </cell>
        </row>
        <row r="46">
          <cell r="A46">
            <v>11079</v>
          </cell>
          <cell r="B46" t="str">
            <v>BUCHANAN CO. R-IV</v>
          </cell>
          <cell r="C46">
            <v>40152.26</v>
          </cell>
          <cell r="D46">
            <v>39411277</v>
          </cell>
        </row>
        <row r="47">
          <cell r="A47">
            <v>11082</v>
          </cell>
          <cell r="B47" t="str">
            <v>ST. JOSEPH</v>
          </cell>
          <cell r="C47">
            <v>2986787.12</v>
          </cell>
          <cell r="D47">
            <v>73023277</v>
          </cell>
        </row>
        <row r="48">
          <cell r="A48">
            <v>12108</v>
          </cell>
          <cell r="B48" t="str">
            <v>NEELYVILLE R-IV</v>
          </cell>
          <cell r="C48">
            <v>280922.5</v>
          </cell>
          <cell r="D48">
            <v>789096559</v>
          </cell>
        </row>
        <row r="49">
          <cell r="A49">
            <v>12109</v>
          </cell>
          <cell r="B49" t="str">
            <v>POPLAR BLUFF R-I</v>
          </cell>
          <cell r="C49">
            <v>1756163.01</v>
          </cell>
          <cell r="D49">
            <v>20349650</v>
          </cell>
        </row>
        <row r="50">
          <cell r="A50">
            <v>12110</v>
          </cell>
          <cell r="B50" t="str">
            <v>TWIN RIVERS R-X</v>
          </cell>
          <cell r="C50">
            <v>339076.81</v>
          </cell>
          <cell r="D50">
            <v>949875348</v>
          </cell>
        </row>
        <row r="51">
          <cell r="A51">
            <v>13054</v>
          </cell>
          <cell r="B51" t="str">
            <v>BRECKENRIDGE R-I</v>
          </cell>
          <cell r="C51">
            <v>21725.15</v>
          </cell>
          <cell r="D51">
            <v>179481064</v>
          </cell>
        </row>
        <row r="52">
          <cell r="A52">
            <v>13055</v>
          </cell>
          <cell r="B52" t="str">
            <v>HAMILTON R-II</v>
          </cell>
          <cell r="C52">
            <v>108280.15</v>
          </cell>
          <cell r="D52">
            <v>193008158</v>
          </cell>
        </row>
        <row r="53">
          <cell r="A53">
            <v>13057</v>
          </cell>
          <cell r="B53" t="str">
            <v>NEW YORK R-IV</v>
          </cell>
          <cell r="C53">
            <v>10001.75</v>
          </cell>
          <cell r="D53">
            <v>193008166</v>
          </cell>
        </row>
        <row r="54">
          <cell r="A54">
            <v>13058</v>
          </cell>
          <cell r="B54" t="str">
            <v>COWGILL R-VI</v>
          </cell>
          <cell r="C54">
            <v>18609.740000000002</v>
          </cell>
          <cell r="D54">
            <v>193463841</v>
          </cell>
        </row>
        <row r="55">
          <cell r="A55">
            <v>13059</v>
          </cell>
          <cell r="B55" t="str">
            <v>POLO R-VII</v>
          </cell>
          <cell r="C55">
            <v>41889.32</v>
          </cell>
          <cell r="D55">
            <v>159600758</v>
          </cell>
        </row>
        <row r="56">
          <cell r="A56">
            <v>13060</v>
          </cell>
          <cell r="B56" t="str">
            <v>MIRABILE C-1</v>
          </cell>
          <cell r="C56">
            <v>10002.379999999999</v>
          </cell>
          <cell r="D56">
            <v>100041714</v>
          </cell>
        </row>
        <row r="57">
          <cell r="A57">
            <v>13061</v>
          </cell>
          <cell r="B57" t="str">
            <v>BRAYMER C-4</v>
          </cell>
          <cell r="C57">
            <v>77601.06</v>
          </cell>
          <cell r="D57">
            <v>928432186</v>
          </cell>
        </row>
        <row r="58">
          <cell r="A58">
            <v>13062</v>
          </cell>
          <cell r="B58" t="str">
            <v>KINGSTON 42</v>
          </cell>
          <cell r="C58">
            <v>11348.64</v>
          </cell>
          <cell r="D58">
            <v>26628396</v>
          </cell>
        </row>
        <row r="59">
          <cell r="A59">
            <v>14126</v>
          </cell>
          <cell r="B59" t="str">
            <v>NORTH CALLAWAY CO. R-I</v>
          </cell>
          <cell r="C59">
            <v>237095.46</v>
          </cell>
          <cell r="D59">
            <v>176850865</v>
          </cell>
        </row>
        <row r="60">
          <cell r="A60">
            <v>14127</v>
          </cell>
          <cell r="B60" t="str">
            <v>NEW BLOOMFIELD R-III</v>
          </cell>
          <cell r="C60">
            <v>100310.63</v>
          </cell>
          <cell r="D60">
            <v>835820507</v>
          </cell>
        </row>
        <row r="61">
          <cell r="A61">
            <v>14129</v>
          </cell>
          <cell r="B61" t="str">
            <v>FULTON 58</v>
          </cell>
          <cell r="C61">
            <v>426514.97</v>
          </cell>
          <cell r="D61">
            <v>84394311</v>
          </cell>
        </row>
        <row r="62">
          <cell r="A62">
            <v>14130</v>
          </cell>
          <cell r="B62" t="str">
            <v>SOUTH CALLAWAY CO. R-II</v>
          </cell>
          <cell r="C62">
            <v>95348.41</v>
          </cell>
          <cell r="D62">
            <v>159262112</v>
          </cell>
        </row>
        <row r="63">
          <cell r="A63">
            <v>15001</v>
          </cell>
          <cell r="B63" t="str">
            <v>STOUTLAND R-II</v>
          </cell>
          <cell r="C63">
            <v>118807.35</v>
          </cell>
          <cell r="D63">
            <v>100655125</v>
          </cell>
        </row>
        <row r="64">
          <cell r="A64">
            <v>15002</v>
          </cell>
          <cell r="B64" t="str">
            <v>CAMDENTON R-III</v>
          </cell>
          <cell r="C64">
            <v>903218.23</v>
          </cell>
          <cell r="D64">
            <v>159256510</v>
          </cell>
        </row>
        <row r="65">
          <cell r="A65">
            <v>15003</v>
          </cell>
          <cell r="B65" t="str">
            <v>CLIMAX SPRINGS R-IV</v>
          </cell>
          <cell r="C65">
            <v>138514.53</v>
          </cell>
          <cell r="D65">
            <v>69604395</v>
          </cell>
        </row>
        <row r="66">
          <cell r="A66">
            <v>15004</v>
          </cell>
          <cell r="B66" t="str">
            <v>MACKS CREEK R-V</v>
          </cell>
          <cell r="C66">
            <v>97974.07</v>
          </cell>
          <cell r="D66">
            <v>31457021</v>
          </cell>
        </row>
        <row r="67">
          <cell r="A67">
            <v>16090</v>
          </cell>
          <cell r="B67" t="str">
            <v>JACKSON R-II</v>
          </cell>
          <cell r="C67">
            <v>546372.54</v>
          </cell>
          <cell r="D67">
            <v>32497794</v>
          </cell>
        </row>
        <row r="68">
          <cell r="A68">
            <v>16092</v>
          </cell>
          <cell r="B68" t="str">
            <v>DELTA R-V</v>
          </cell>
          <cell r="C68">
            <v>58024.1</v>
          </cell>
          <cell r="D68">
            <v>31552060</v>
          </cell>
        </row>
        <row r="69">
          <cell r="A69">
            <v>16094</v>
          </cell>
          <cell r="B69" t="str">
            <v>OAK RIDGE R-VI</v>
          </cell>
          <cell r="C69">
            <v>52668.77</v>
          </cell>
          <cell r="D69">
            <v>193008174</v>
          </cell>
        </row>
        <row r="70">
          <cell r="A70">
            <v>16096</v>
          </cell>
          <cell r="B70" t="str">
            <v>CAPE GIRARDEAU 63</v>
          </cell>
          <cell r="C70">
            <v>1258186.5900000001</v>
          </cell>
          <cell r="D70">
            <v>73821928</v>
          </cell>
        </row>
        <row r="71">
          <cell r="A71">
            <v>16097</v>
          </cell>
          <cell r="B71" t="str">
            <v>NELL HOLCOMB R-IV</v>
          </cell>
          <cell r="C71">
            <v>69809.259999999995</v>
          </cell>
          <cell r="D71">
            <v>878023811</v>
          </cell>
        </row>
        <row r="72">
          <cell r="A72">
            <v>17121</v>
          </cell>
          <cell r="B72" t="str">
            <v>HALE R-I</v>
          </cell>
          <cell r="C72">
            <v>29213.93</v>
          </cell>
          <cell r="D72">
            <v>92849181</v>
          </cell>
        </row>
        <row r="73">
          <cell r="A73">
            <v>17122</v>
          </cell>
          <cell r="B73" t="str">
            <v>TINA-AVALON R-II</v>
          </cell>
          <cell r="C73">
            <v>22822.59</v>
          </cell>
          <cell r="D73">
            <v>44524023</v>
          </cell>
        </row>
        <row r="74">
          <cell r="A74">
            <v>17124</v>
          </cell>
          <cell r="B74" t="str">
            <v>BOSWORTH R-V</v>
          </cell>
          <cell r="C74">
            <v>17652.349999999999</v>
          </cell>
          <cell r="D74">
            <v>800496262</v>
          </cell>
        </row>
        <row r="75">
          <cell r="A75">
            <v>17125</v>
          </cell>
          <cell r="B75" t="str">
            <v>CARROLLTON R-VII</v>
          </cell>
          <cell r="C75">
            <v>172313.94</v>
          </cell>
          <cell r="D75">
            <v>43401975</v>
          </cell>
        </row>
        <row r="76">
          <cell r="A76">
            <v>17126</v>
          </cell>
          <cell r="B76" t="str">
            <v>NORBORNE R-VIII</v>
          </cell>
          <cell r="C76">
            <v>40272.65</v>
          </cell>
          <cell r="D76">
            <v>178004636</v>
          </cell>
        </row>
        <row r="77">
          <cell r="A77">
            <v>18047</v>
          </cell>
          <cell r="B77" t="str">
            <v>EAST CARTER CO. R-II</v>
          </cell>
          <cell r="C77">
            <v>379767.14</v>
          </cell>
          <cell r="D77">
            <v>100653971</v>
          </cell>
        </row>
        <row r="78">
          <cell r="A78">
            <v>18050</v>
          </cell>
          <cell r="B78" t="str">
            <v>VAN BUREN R-I</v>
          </cell>
          <cell r="C78">
            <v>189061.31</v>
          </cell>
          <cell r="D78">
            <v>967817214</v>
          </cell>
        </row>
        <row r="79">
          <cell r="A79">
            <v>19139</v>
          </cell>
          <cell r="B79" t="str">
            <v>ARCHIE R-V</v>
          </cell>
          <cell r="C79">
            <v>57851.29</v>
          </cell>
          <cell r="D79">
            <v>44825834</v>
          </cell>
        </row>
        <row r="80">
          <cell r="A80">
            <v>19140</v>
          </cell>
          <cell r="B80" t="str">
            <v>STRASBURG C-3</v>
          </cell>
          <cell r="C80">
            <v>33338.32</v>
          </cell>
          <cell r="D80">
            <v>189348584</v>
          </cell>
        </row>
        <row r="81">
          <cell r="A81">
            <v>19142</v>
          </cell>
          <cell r="B81" t="str">
            <v>RAYMORE-PECULIAR R-II</v>
          </cell>
          <cell r="C81">
            <v>382582.81</v>
          </cell>
          <cell r="D81">
            <v>780451261</v>
          </cell>
        </row>
        <row r="82">
          <cell r="A82">
            <v>19144</v>
          </cell>
          <cell r="B82" t="str">
            <v>SHERWOOD CASS R-VIII</v>
          </cell>
          <cell r="C82">
            <v>121547.66</v>
          </cell>
          <cell r="D82">
            <v>84096338</v>
          </cell>
        </row>
        <row r="83">
          <cell r="A83">
            <v>19147</v>
          </cell>
          <cell r="B83" t="str">
            <v>EAST LYNNE 40</v>
          </cell>
          <cell r="C83">
            <v>21361.52</v>
          </cell>
          <cell r="D83">
            <v>159604503</v>
          </cell>
        </row>
        <row r="84">
          <cell r="A84">
            <v>19148</v>
          </cell>
          <cell r="B84" t="str">
            <v>PLEASANT HILL R-III</v>
          </cell>
          <cell r="C84">
            <v>138378.57999999999</v>
          </cell>
          <cell r="D84">
            <v>100041987</v>
          </cell>
        </row>
        <row r="85">
          <cell r="A85">
            <v>19149</v>
          </cell>
          <cell r="B85" t="str">
            <v>HARRISONVILLE R-IX</v>
          </cell>
          <cell r="C85">
            <v>287815.05</v>
          </cell>
          <cell r="D85">
            <v>82128083</v>
          </cell>
        </row>
        <row r="86">
          <cell r="A86">
            <v>19150</v>
          </cell>
          <cell r="B86" t="str">
            <v>DREXEL R-IV</v>
          </cell>
          <cell r="C86">
            <v>34879.65</v>
          </cell>
          <cell r="D86">
            <v>100600568</v>
          </cell>
        </row>
        <row r="87">
          <cell r="A87">
            <v>19151</v>
          </cell>
          <cell r="B87" t="str">
            <v>MIDWAY R-I</v>
          </cell>
          <cell r="C87">
            <v>70858.37</v>
          </cell>
          <cell r="D87">
            <v>83122994</v>
          </cell>
        </row>
        <row r="88">
          <cell r="A88">
            <v>19152</v>
          </cell>
          <cell r="B88" t="str">
            <v>BELTON 124</v>
          </cell>
          <cell r="C88">
            <v>595160.39</v>
          </cell>
          <cell r="D88">
            <v>73061038</v>
          </cell>
        </row>
        <row r="89">
          <cell r="A89">
            <v>20001</v>
          </cell>
          <cell r="B89" t="str">
            <v>STOCKTON R-I</v>
          </cell>
          <cell r="C89">
            <v>312351.77</v>
          </cell>
          <cell r="D89">
            <v>613278258</v>
          </cell>
        </row>
        <row r="90">
          <cell r="A90">
            <v>20002</v>
          </cell>
          <cell r="B90" t="str">
            <v>EL DORADO SPRINGS R-II</v>
          </cell>
          <cell r="C90">
            <v>493872.79</v>
          </cell>
          <cell r="D90">
            <v>95045340</v>
          </cell>
        </row>
        <row r="91">
          <cell r="A91">
            <v>21148</v>
          </cell>
          <cell r="B91" t="str">
            <v>NORTHWESTERN R-I</v>
          </cell>
          <cell r="C91">
            <v>33407.94</v>
          </cell>
          <cell r="D91">
            <v>159600295</v>
          </cell>
        </row>
        <row r="92">
          <cell r="A92">
            <v>21149</v>
          </cell>
          <cell r="B92" t="str">
            <v>BRUNSWICK R-II</v>
          </cell>
          <cell r="C92">
            <v>51074.21</v>
          </cell>
          <cell r="D92">
            <v>100653781</v>
          </cell>
        </row>
        <row r="93">
          <cell r="A93">
            <v>21150</v>
          </cell>
          <cell r="B93" t="str">
            <v>KEYTESVILLE R-III</v>
          </cell>
          <cell r="C93">
            <v>38140.019999999997</v>
          </cell>
          <cell r="D93">
            <v>50124460</v>
          </cell>
        </row>
        <row r="94">
          <cell r="A94">
            <v>21151</v>
          </cell>
          <cell r="B94" t="str">
            <v>SALISBURY R-IV</v>
          </cell>
          <cell r="C94">
            <v>97851.38</v>
          </cell>
          <cell r="D94">
            <v>50897560</v>
          </cell>
        </row>
        <row r="95">
          <cell r="A95">
            <v>22088</v>
          </cell>
          <cell r="B95" t="str">
            <v>CHADWICK R-I</v>
          </cell>
          <cell r="C95">
            <v>37280.089999999997</v>
          </cell>
          <cell r="D95">
            <v>51027563</v>
          </cell>
        </row>
        <row r="96">
          <cell r="A96">
            <v>22089</v>
          </cell>
          <cell r="B96" t="str">
            <v>NIXA PUBLIC SCHOOLS</v>
          </cell>
          <cell r="C96">
            <v>615595.64</v>
          </cell>
          <cell r="D96">
            <v>100041862</v>
          </cell>
        </row>
        <row r="97">
          <cell r="A97">
            <v>22090</v>
          </cell>
          <cell r="B97" t="str">
            <v>SPARTA R-III</v>
          </cell>
          <cell r="C97">
            <v>116813.94</v>
          </cell>
          <cell r="D97">
            <v>800482908</v>
          </cell>
        </row>
        <row r="98">
          <cell r="A98">
            <v>22091</v>
          </cell>
          <cell r="B98" t="str">
            <v>BILLINGS R-IV</v>
          </cell>
          <cell r="C98">
            <v>56711.27</v>
          </cell>
          <cell r="D98">
            <v>100338839</v>
          </cell>
        </row>
        <row r="99">
          <cell r="A99">
            <v>22092</v>
          </cell>
          <cell r="B99" t="str">
            <v>CLEVER R-V</v>
          </cell>
          <cell r="C99">
            <v>144208.09</v>
          </cell>
          <cell r="D99">
            <v>51027837</v>
          </cell>
        </row>
        <row r="100">
          <cell r="A100">
            <v>22093</v>
          </cell>
          <cell r="B100" t="str">
            <v>OZARK R-VI</v>
          </cell>
          <cell r="C100">
            <v>553485.64</v>
          </cell>
          <cell r="D100">
            <v>827167615</v>
          </cell>
        </row>
        <row r="101">
          <cell r="A101">
            <v>22094</v>
          </cell>
          <cell r="B101" t="str">
            <v>SPOKANE R-VII</v>
          </cell>
          <cell r="C101">
            <v>101799.54</v>
          </cell>
          <cell r="D101">
            <v>793706818</v>
          </cell>
        </row>
        <row r="102">
          <cell r="A102">
            <v>23101</v>
          </cell>
          <cell r="B102" t="str">
            <v>CLARK CO. R-I</v>
          </cell>
          <cell r="C102">
            <v>242676.01</v>
          </cell>
          <cell r="D102">
            <v>53911004</v>
          </cell>
        </row>
        <row r="103">
          <cell r="A103">
            <v>24086</v>
          </cell>
          <cell r="B103" t="str">
            <v>KEARNEY R-I</v>
          </cell>
          <cell r="C103">
            <v>88565.92</v>
          </cell>
          <cell r="D103">
            <v>53504858</v>
          </cell>
        </row>
        <row r="104">
          <cell r="A104">
            <v>24087</v>
          </cell>
          <cell r="B104" t="str">
            <v>SMITHVILLE R-II</v>
          </cell>
          <cell r="C104">
            <v>78155.509999999995</v>
          </cell>
          <cell r="D104">
            <v>100042258</v>
          </cell>
        </row>
        <row r="105">
          <cell r="A105">
            <v>24089</v>
          </cell>
          <cell r="B105" t="str">
            <v>EXCELSIOR SPRINGS 40</v>
          </cell>
          <cell r="C105">
            <v>322765.96000000002</v>
          </cell>
          <cell r="D105">
            <v>30707731</v>
          </cell>
        </row>
        <row r="106">
          <cell r="A106">
            <v>24090</v>
          </cell>
          <cell r="B106" t="str">
            <v>LIBERTY 53</v>
          </cell>
          <cell r="C106">
            <v>322566.96999999997</v>
          </cell>
          <cell r="D106">
            <v>131575961</v>
          </cell>
        </row>
        <row r="107">
          <cell r="A107">
            <v>24091</v>
          </cell>
          <cell r="B107" t="str">
            <v>MISSOURI CITY 56</v>
          </cell>
          <cell r="C107">
            <v>10000</v>
          </cell>
          <cell r="D107">
            <v>969870062</v>
          </cell>
        </row>
        <row r="108">
          <cell r="A108">
            <v>24093</v>
          </cell>
          <cell r="B108" t="str">
            <v>NORTH KANSAS CITY 74</v>
          </cell>
          <cell r="C108">
            <v>2388645.0499999998</v>
          </cell>
          <cell r="D108">
            <v>10654168</v>
          </cell>
        </row>
        <row r="109">
          <cell r="A109">
            <v>25001</v>
          </cell>
          <cell r="B109" t="str">
            <v>CAMERON R-I</v>
          </cell>
          <cell r="C109">
            <v>292456.23</v>
          </cell>
          <cell r="D109">
            <v>100040807</v>
          </cell>
        </row>
        <row r="110">
          <cell r="A110">
            <v>25002</v>
          </cell>
          <cell r="B110" t="str">
            <v>LATHROP R-II</v>
          </cell>
          <cell r="C110">
            <v>75378.34</v>
          </cell>
          <cell r="D110">
            <v>800506367</v>
          </cell>
        </row>
        <row r="111">
          <cell r="A111">
            <v>25003</v>
          </cell>
          <cell r="B111" t="str">
            <v>CLINTON CO. R-III</v>
          </cell>
          <cell r="C111">
            <v>114887.7</v>
          </cell>
          <cell r="D111">
            <v>76279827</v>
          </cell>
        </row>
        <row r="112">
          <cell r="A112">
            <v>26001</v>
          </cell>
          <cell r="B112" t="str">
            <v>COLE CO. R-I</v>
          </cell>
          <cell r="C112">
            <v>99458.880000000005</v>
          </cell>
          <cell r="D112">
            <v>100042126</v>
          </cell>
        </row>
        <row r="113">
          <cell r="A113">
            <v>26002</v>
          </cell>
          <cell r="B113" t="str">
            <v>BLAIR OAKS R-II</v>
          </cell>
          <cell r="C113">
            <v>48142.1</v>
          </cell>
          <cell r="D113">
            <v>611668278</v>
          </cell>
        </row>
        <row r="114">
          <cell r="A114">
            <v>26005</v>
          </cell>
          <cell r="B114" t="str">
            <v>COLE CO. R-V</v>
          </cell>
          <cell r="C114">
            <v>108570.44</v>
          </cell>
          <cell r="D114">
            <v>800490216</v>
          </cell>
        </row>
        <row r="115">
          <cell r="A115">
            <v>26006</v>
          </cell>
          <cell r="B115" t="str">
            <v>JEFFERSON CITY</v>
          </cell>
          <cell r="C115">
            <v>1918830.25</v>
          </cell>
          <cell r="D115">
            <v>70342183</v>
          </cell>
        </row>
        <row r="116">
          <cell r="A116">
            <v>27055</v>
          </cell>
          <cell r="B116" t="str">
            <v>BLACKWATER R-II</v>
          </cell>
          <cell r="C116">
            <v>24911.81</v>
          </cell>
          <cell r="D116">
            <v>189348659</v>
          </cell>
        </row>
        <row r="117">
          <cell r="A117">
            <v>27056</v>
          </cell>
          <cell r="B117" t="str">
            <v>COOPER CO. R-IV</v>
          </cell>
          <cell r="C117">
            <v>24675.95</v>
          </cell>
          <cell r="D117">
            <v>100040732</v>
          </cell>
        </row>
        <row r="118">
          <cell r="A118">
            <v>27057</v>
          </cell>
          <cell r="B118" t="str">
            <v>PRAIRIE HOME R-V</v>
          </cell>
          <cell r="C118">
            <v>62159.96</v>
          </cell>
          <cell r="D118">
            <v>100654870</v>
          </cell>
        </row>
        <row r="119">
          <cell r="A119">
            <v>27058</v>
          </cell>
          <cell r="B119" t="str">
            <v>OTTERVILLE R-VI</v>
          </cell>
          <cell r="C119">
            <v>49843.28</v>
          </cell>
          <cell r="D119">
            <v>100654755</v>
          </cell>
        </row>
        <row r="120">
          <cell r="A120">
            <v>27059</v>
          </cell>
          <cell r="B120" t="str">
            <v>PILOT GROVE C-4</v>
          </cell>
          <cell r="C120">
            <v>52580.06</v>
          </cell>
          <cell r="D120">
            <v>89383061</v>
          </cell>
        </row>
        <row r="121">
          <cell r="A121">
            <v>27061</v>
          </cell>
          <cell r="B121" t="str">
            <v>BOONVILLE R-I</v>
          </cell>
          <cell r="C121">
            <v>259362.9</v>
          </cell>
          <cell r="D121">
            <v>92994276</v>
          </cell>
        </row>
        <row r="122">
          <cell r="A122">
            <v>28101</v>
          </cell>
          <cell r="B122" t="str">
            <v>CRAWFORD CO. R-I</v>
          </cell>
          <cell r="C122">
            <v>191035.88</v>
          </cell>
          <cell r="D122">
            <v>184206076</v>
          </cell>
        </row>
        <row r="123">
          <cell r="A123">
            <v>28102</v>
          </cell>
          <cell r="B123" t="str">
            <v>CRAWFORD CO. R-II</v>
          </cell>
          <cell r="C123">
            <v>470939.44</v>
          </cell>
          <cell r="D123">
            <v>9400243</v>
          </cell>
        </row>
        <row r="124">
          <cell r="A124">
            <v>28103</v>
          </cell>
          <cell r="B124" t="str">
            <v>STEELVILLE R-III</v>
          </cell>
          <cell r="C124">
            <v>292230.19</v>
          </cell>
          <cell r="D124">
            <v>100655109</v>
          </cell>
        </row>
        <row r="125">
          <cell r="A125">
            <v>29001</v>
          </cell>
          <cell r="B125" t="str">
            <v>LOCKWOOD R-I</v>
          </cell>
          <cell r="C125">
            <v>108947.17</v>
          </cell>
          <cell r="D125">
            <v>184206100</v>
          </cell>
        </row>
        <row r="126">
          <cell r="A126">
            <v>29002</v>
          </cell>
          <cell r="B126" t="str">
            <v>DADEVILLE R-II</v>
          </cell>
          <cell r="C126">
            <v>38207.18</v>
          </cell>
          <cell r="D126">
            <v>12928545</v>
          </cell>
        </row>
        <row r="127">
          <cell r="A127">
            <v>29003</v>
          </cell>
          <cell r="B127" t="str">
            <v>EVERTON R-III</v>
          </cell>
          <cell r="C127">
            <v>33428.410000000003</v>
          </cell>
          <cell r="D127">
            <v>100654003</v>
          </cell>
        </row>
        <row r="128">
          <cell r="A128">
            <v>29004</v>
          </cell>
          <cell r="B128" t="str">
            <v>GREENFIELD R-IV</v>
          </cell>
          <cell r="C128">
            <v>121496.89</v>
          </cell>
          <cell r="D128">
            <v>100041219</v>
          </cell>
        </row>
        <row r="129">
          <cell r="A129">
            <v>30093</v>
          </cell>
          <cell r="B129" t="str">
            <v>DALLAS CO. R-I</v>
          </cell>
          <cell r="C129">
            <v>579538.29</v>
          </cell>
          <cell r="D129">
            <v>88702303</v>
          </cell>
        </row>
        <row r="130">
          <cell r="A130">
            <v>31116</v>
          </cell>
          <cell r="B130" t="str">
            <v>PATTONSBURG R-II</v>
          </cell>
          <cell r="C130">
            <v>36923.01</v>
          </cell>
          <cell r="D130">
            <v>39408351</v>
          </cell>
        </row>
        <row r="131">
          <cell r="A131">
            <v>31117</v>
          </cell>
          <cell r="B131" t="str">
            <v>WINSTON R-VI</v>
          </cell>
          <cell r="C131">
            <v>45284.82</v>
          </cell>
          <cell r="D131">
            <v>189348691</v>
          </cell>
        </row>
        <row r="132">
          <cell r="A132">
            <v>31118</v>
          </cell>
          <cell r="B132" t="str">
            <v>NORTH DAVIESS R-III</v>
          </cell>
          <cell r="C132">
            <v>76464.31</v>
          </cell>
          <cell r="D132">
            <v>83123760</v>
          </cell>
        </row>
        <row r="133">
          <cell r="A133">
            <v>31121</v>
          </cell>
          <cell r="B133" t="str">
            <v>GALLATIN R-V</v>
          </cell>
          <cell r="C133">
            <v>101372.85</v>
          </cell>
          <cell r="D133">
            <v>89297774</v>
          </cell>
        </row>
        <row r="134">
          <cell r="A134">
            <v>31122</v>
          </cell>
          <cell r="B134" t="str">
            <v>TRI-COUNTY R-VII</v>
          </cell>
          <cell r="C134">
            <v>157834.32999999999</v>
          </cell>
          <cell r="D134">
            <v>622135630</v>
          </cell>
        </row>
        <row r="135">
          <cell r="A135">
            <v>32054</v>
          </cell>
          <cell r="B135" t="str">
            <v>OSBORN R-O</v>
          </cell>
          <cell r="C135">
            <v>23568.68</v>
          </cell>
          <cell r="D135">
            <v>193008497</v>
          </cell>
        </row>
        <row r="136">
          <cell r="A136">
            <v>32055</v>
          </cell>
          <cell r="B136" t="str">
            <v>MAYSVILLE R-I</v>
          </cell>
          <cell r="C136">
            <v>65914.179999999993</v>
          </cell>
          <cell r="D136">
            <v>28018331</v>
          </cell>
        </row>
        <row r="137">
          <cell r="A137">
            <v>32056</v>
          </cell>
          <cell r="B137" t="str">
            <v>UNION STAR R-II</v>
          </cell>
          <cell r="C137">
            <v>28148.43</v>
          </cell>
          <cell r="D137">
            <v>100655182</v>
          </cell>
        </row>
        <row r="138">
          <cell r="A138">
            <v>32058</v>
          </cell>
          <cell r="B138" t="str">
            <v>STEWARTSVILLE C-2</v>
          </cell>
          <cell r="C138">
            <v>12873.59</v>
          </cell>
          <cell r="D138">
            <v>100655117</v>
          </cell>
        </row>
        <row r="139">
          <cell r="A139">
            <v>33090</v>
          </cell>
          <cell r="B139" t="str">
            <v>SALEM R-80</v>
          </cell>
          <cell r="C139">
            <v>425819.35</v>
          </cell>
          <cell r="D139">
            <v>29257706</v>
          </cell>
        </row>
        <row r="140">
          <cell r="A140">
            <v>33091</v>
          </cell>
          <cell r="B140" t="str">
            <v>OAK HILL R-I</v>
          </cell>
          <cell r="C140">
            <v>69634</v>
          </cell>
          <cell r="D140">
            <v>100654706</v>
          </cell>
        </row>
        <row r="141">
          <cell r="A141">
            <v>33092</v>
          </cell>
          <cell r="B141" t="str">
            <v>GREEN FOREST R-II</v>
          </cell>
          <cell r="C141">
            <v>96842.240000000005</v>
          </cell>
          <cell r="D141">
            <v>800490430</v>
          </cell>
        </row>
        <row r="142">
          <cell r="A142">
            <v>33093</v>
          </cell>
          <cell r="B142" t="str">
            <v>DENT-PHELPS R-III</v>
          </cell>
          <cell r="C142">
            <v>82472.37</v>
          </cell>
          <cell r="D142">
            <v>36043347</v>
          </cell>
        </row>
        <row r="143">
          <cell r="A143">
            <v>33094</v>
          </cell>
          <cell r="B143" t="str">
            <v>NORTH WOOD R-IV</v>
          </cell>
          <cell r="C143">
            <v>106404.68</v>
          </cell>
          <cell r="D143">
            <v>184206118</v>
          </cell>
        </row>
        <row r="144">
          <cell r="A144">
            <v>34121</v>
          </cell>
          <cell r="B144" t="str">
            <v>SKYLINE R-II</v>
          </cell>
          <cell r="C144">
            <v>57169.9</v>
          </cell>
          <cell r="D144">
            <v>43009562</v>
          </cell>
        </row>
        <row r="145">
          <cell r="A145">
            <v>34122</v>
          </cell>
          <cell r="B145" t="str">
            <v>PLAINVIEW R-VIII</v>
          </cell>
          <cell r="C145">
            <v>57339.43</v>
          </cell>
          <cell r="D145">
            <v>193008562</v>
          </cell>
        </row>
        <row r="146">
          <cell r="A146">
            <v>34124</v>
          </cell>
          <cell r="B146" t="str">
            <v>AVA R-I</v>
          </cell>
          <cell r="C146">
            <v>430137.03</v>
          </cell>
          <cell r="D146">
            <v>956898043</v>
          </cell>
        </row>
        <row r="147">
          <cell r="A147">
            <v>35092</v>
          </cell>
          <cell r="B147" t="str">
            <v>MALDEN R-I</v>
          </cell>
          <cell r="C147">
            <v>473864.15</v>
          </cell>
          <cell r="D147">
            <v>79908521</v>
          </cell>
        </row>
        <row r="148">
          <cell r="A148">
            <v>35093</v>
          </cell>
          <cell r="B148" t="str">
            <v>CAMPBELL R-II</v>
          </cell>
          <cell r="C148">
            <v>307313.67</v>
          </cell>
          <cell r="D148">
            <v>184206142</v>
          </cell>
        </row>
        <row r="149">
          <cell r="A149">
            <v>35094</v>
          </cell>
          <cell r="B149" t="str">
            <v>HOLCOMB R-III</v>
          </cell>
          <cell r="C149">
            <v>148192.44</v>
          </cell>
          <cell r="D149">
            <v>159263755</v>
          </cell>
        </row>
        <row r="150">
          <cell r="A150">
            <v>35097</v>
          </cell>
          <cell r="B150" t="str">
            <v>CLARKTON C-4</v>
          </cell>
          <cell r="C150">
            <v>182268.67</v>
          </cell>
          <cell r="D150">
            <v>45082070</v>
          </cell>
        </row>
        <row r="151">
          <cell r="A151">
            <v>35098</v>
          </cell>
          <cell r="B151" t="str">
            <v>SENATH-HORNERSVILLE C-8</v>
          </cell>
          <cell r="C151">
            <v>247660.34</v>
          </cell>
          <cell r="D151">
            <v>193008596</v>
          </cell>
        </row>
        <row r="152">
          <cell r="A152">
            <v>35099</v>
          </cell>
          <cell r="B152" t="str">
            <v>SOUTHLAND C-9</v>
          </cell>
          <cell r="C152">
            <v>188956.48</v>
          </cell>
          <cell r="D152">
            <v>193008604</v>
          </cell>
        </row>
        <row r="153">
          <cell r="A153">
            <v>35102</v>
          </cell>
          <cell r="B153" t="str">
            <v>KENNETT 39</v>
          </cell>
          <cell r="C153">
            <v>909100.98</v>
          </cell>
          <cell r="D153">
            <v>126025121</v>
          </cell>
        </row>
        <row r="154">
          <cell r="A154">
            <v>36123</v>
          </cell>
          <cell r="B154" t="str">
            <v>FRANKLIN CO. R-II</v>
          </cell>
          <cell r="C154">
            <v>16814.53</v>
          </cell>
          <cell r="D154">
            <v>79777561</v>
          </cell>
        </row>
        <row r="155">
          <cell r="A155">
            <v>36126</v>
          </cell>
          <cell r="B155" t="str">
            <v>MERAMEC VALLEY R-III</v>
          </cell>
          <cell r="C155">
            <v>480711.91</v>
          </cell>
          <cell r="D155">
            <v>70333877</v>
          </cell>
        </row>
        <row r="156">
          <cell r="A156">
            <v>36131</v>
          </cell>
          <cell r="B156" t="str">
            <v>UNION R-XI</v>
          </cell>
          <cell r="C156">
            <v>359205.77</v>
          </cell>
          <cell r="D156">
            <v>97940761</v>
          </cell>
        </row>
        <row r="157">
          <cell r="A157">
            <v>36133</v>
          </cell>
          <cell r="B157" t="str">
            <v>LONEDELL R-14</v>
          </cell>
          <cell r="C157">
            <v>140748.71</v>
          </cell>
          <cell r="D157">
            <v>100654466</v>
          </cell>
        </row>
        <row r="158">
          <cell r="A158">
            <v>36134</v>
          </cell>
          <cell r="B158" t="str">
            <v>SPRING BLUFF R-XV</v>
          </cell>
          <cell r="C158">
            <v>11711.45</v>
          </cell>
          <cell r="D158">
            <v>100989339</v>
          </cell>
        </row>
        <row r="159">
          <cell r="A159">
            <v>36135</v>
          </cell>
          <cell r="B159" t="str">
            <v>STRAIN-JAPAN R-XVI</v>
          </cell>
          <cell r="C159">
            <v>14569.7</v>
          </cell>
          <cell r="D159">
            <v>193008653</v>
          </cell>
        </row>
        <row r="160">
          <cell r="A160">
            <v>36136</v>
          </cell>
          <cell r="B160" t="str">
            <v>ST. CLAIR R-XIII</v>
          </cell>
          <cell r="C160">
            <v>321800.37</v>
          </cell>
          <cell r="D160">
            <v>40112989</v>
          </cell>
        </row>
        <row r="161">
          <cell r="A161">
            <v>36137</v>
          </cell>
          <cell r="B161" t="str">
            <v>SULLIVAN</v>
          </cell>
          <cell r="C161">
            <v>429270.67</v>
          </cell>
          <cell r="D161">
            <v>838185585</v>
          </cell>
        </row>
        <row r="162">
          <cell r="A162">
            <v>36138</v>
          </cell>
          <cell r="B162" t="str">
            <v>NEW HAVEN</v>
          </cell>
          <cell r="C162">
            <v>50975.11</v>
          </cell>
          <cell r="D162">
            <v>782640643</v>
          </cell>
        </row>
        <row r="163">
          <cell r="A163">
            <v>36139</v>
          </cell>
          <cell r="B163" t="str">
            <v>WASHINGTON</v>
          </cell>
          <cell r="C163">
            <v>464872</v>
          </cell>
          <cell r="D163">
            <v>86825700</v>
          </cell>
        </row>
        <row r="164">
          <cell r="A164">
            <v>37037</v>
          </cell>
          <cell r="B164" t="str">
            <v>GASCONADE CO. R-II</v>
          </cell>
          <cell r="C164">
            <v>269312.59999999998</v>
          </cell>
          <cell r="D164">
            <v>63713812</v>
          </cell>
        </row>
        <row r="165">
          <cell r="A165">
            <v>37039</v>
          </cell>
          <cell r="B165" t="str">
            <v>GASCONADE CO. R-I</v>
          </cell>
          <cell r="C165">
            <v>140066.13</v>
          </cell>
          <cell r="D165">
            <v>800490224</v>
          </cell>
        </row>
        <row r="166">
          <cell r="A166">
            <v>38044</v>
          </cell>
          <cell r="B166" t="str">
            <v>KING CITY R-I</v>
          </cell>
          <cell r="C166">
            <v>45481.38</v>
          </cell>
          <cell r="D166">
            <v>100041391</v>
          </cell>
        </row>
        <row r="167">
          <cell r="A167">
            <v>38045</v>
          </cell>
          <cell r="B167" t="str">
            <v>STANBERRY R-II</v>
          </cell>
          <cell r="C167">
            <v>78585.48</v>
          </cell>
          <cell r="D167">
            <v>100349190</v>
          </cell>
        </row>
        <row r="168">
          <cell r="A168">
            <v>38046</v>
          </cell>
          <cell r="B168" t="str">
            <v>ALBANY R-III</v>
          </cell>
          <cell r="C168">
            <v>102974.78</v>
          </cell>
          <cell r="D168">
            <v>100040518</v>
          </cell>
        </row>
        <row r="169">
          <cell r="A169">
            <v>39133</v>
          </cell>
          <cell r="B169" t="str">
            <v>WILLARD R-II</v>
          </cell>
          <cell r="C169">
            <v>581847</v>
          </cell>
          <cell r="D169">
            <v>91355891</v>
          </cell>
        </row>
        <row r="170">
          <cell r="A170">
            <v>39134</v>
          </cell>
          <cell r="B170" t="str">
            <v>REPUBLIC R-III</v>
          </cell>
          <cell r="C170">
            <v>753373.9</v>
          </cell>
          <cell r="D170">
            <v>100042068</v>
          </cell>
        </row>
        <row r="171">
          <cell r="A171">
            <v>39135</v>
          </cell>
          <cell r="B171" t="str">
            <v>ASH GROVE R-IV</v>
          </cell>
          <cell r="C171">
            <v>129531.11</v>
          </cell>
          <cell r="D171">
            <v>100040542</v>
          </cell>
        </row>
        <row r="172">
          <cell r="A172">
            <v>39136</v>
          </cell>
          <cell r="B172" t="str">
            <v>WALNUT GROVE R-V</v>
          </cell>
          <cell r="C172">
            <v>71795.289999999994</v>
          </cell>
          <cell r="D172">
            <v>176672335</v>
          </cell>
        </row>
        <row r="173">
          <cell r="A173">
            <v>39137</v>
          </cell>
          <cell r="B173" t="str">
            <v>STRAFFORD R-VI</v>
          </cell>
          <cell r="C173">
            <v>229039.95</v>
          </cell>
          <cell r="D173">
            <v>93807840</v>
          </cell>
        </row>
        <row r="174">
          <cell r="A174">
            <v>39139</v>
          </cell>
          <cell r="B174" t="str">
            <v>LOGAN-ROGERSVILLE R-VIII</v>
          </cell>
          <cell r="C174">
            <v>221936.91</v>
          </cell>
          <cell r="D174">
            <v>125134999</v>
          </cell>
        </row>
        <row r="175">
          <cell r="A175">
            <v>39141</v>
          </cell>
          <cell r="B175" t="str">
            <v>SPRINGFIELD R-XII</v>
          </cell>
          <cell r="C175">
            <v>7071788.5099999998</v>
          </cell>
          <cell r="D175">
            <v>83120477</v>
          </cell>
        </row>
        <row r="176">
          <cell r="A176">
            <v>39142</v>
          </cell>
          <cell r="B176" t="str">
            <v>FAIR GROVE R-X</v>
          </cell>
          <cell r="C176">
            <v>142090.20000000001</v>
          </cell>
          <cell r="D176">
            <v>53025805</v>
          </cell>
        </row>
        <row r="177">
          <cell r="A177">
            <v>40100</v>
          </cell>
          <cell r="B177" t="str">
            <v>GRUNDY CO. R-V</v>
          </cell>
          <cell r="C177">
            <v>40267.74</v>
          </cell>
          <cell r="D177">
            <v>53590980</v>
          </cell>
        </row>
        <row r="178">
          <cell r="A178">
            <v>40101</v>
          </cell>
          <cell r="B178" t="str">
            <v>SPICKARD R-II</v>
          </cell>
          <cell r="C178">
            <v>59738.23</v>
          </cell>
          <cell r="D178">
            <v>53556965</v>
          </cell>
        </row>
        <row r="179">
          <cell r="A179">
            <v>40103</v>
          </cell>
          <cell r="B179" t="str">
            <v>PLEASANT VIEW R-VI</v>
          </cell>
          <cell r="C179">
            <v>11860.51</v>
          </cell>
          <cell r="D179">
            <v>100654177</v>
          </cell>
        </row>
        <row r="180">
          <cell r="A180">
            <v>40104</v>
          </cell>
          <cell r="B180" t="str">
            <v>LAREDO R-VII</v>
          </cell>
          <cell r="C180">
            <v>27277.85</v>
          </cell>
          <cell r="D180">
            <v>65359549</v>
          </cell>
        </row>
        <row r="181">
          <cell r="A181">
            <v>40107</v>
          </cell>
          <cell r="B181" t="str">
            <v>TRENTON R-IX</v>
          </cell>
          <cell r="C181">
            <v>292145.01</v>
          </cell>
          <cell r="D181">
            <v>96749635</v>
          </cell>
        </row>
        <row r="182">
          <cell r="A182">
            <v>41001</v>
          </cell>
          <cell r="B182" t="str">
            <v>CAINSVILLE R-I</v>
          </cell>
          <cell r="C182">
            <v>22926.6</v>
          </cell>
          <cell r="D182">
            <v>102496056</v>
          </cell>
        </row>
        <row r="183">
          <cell r="A183">
            <v>41002</v>
          </cell>
          <cell r="B183" t="str">
            <v>SOUTH HARRISON CO. R-II</v>
          </cell>
          <cell r="C183">
            <v>232573.86</v>
          </cell>
          <cell r="D183">
            <v>53907143</v>
          </cell>
        </row>
        <row r="184">
          <cell r="A184">
            <v>41003</v>
          </cell>
          <cell r="B184" t="str">
            <v>NORTH HARRISON R-III</v>
          </cell>
          <cell r="C184">
            <v>48281.48</v>
          </cell>
          <cell r="D184">
            <v>168819084</v>
          </cell>
        </row>
        <row r="185">
          <cell r="A185">
            <v>41004</v>
          </cell>
          <cell r="B185" t="str">
            <v>GILMAN CITY R-IV</v>
          </cell>
          <cell r="C185">
            <v>34072.129999999997</v>
          </cell>
          <cell r="D185">
            <v>788967610</v>
          </cell>
        </row>
        <row r="186">
          <cell r="A186">
            <v>41005</v>
          </cell>
          <cell r="B186" t="str">
            <v>RIDGEWAY R-V</v>
          </cell>
          <cell r="C186">
            <v>34936.160000000003</v>
          </cell>
          <cell r="D186">
            <v>100654920</v>
          </cell>
        </row>
        <row r="187">
          <cell r="A187">
            <v>42111</v>
          </cell>
          <cell r="B187" t="str">
            <v>HENRY CO. R-I</v>
          </cell>
          <cell r="C187">
            <v>245702.15</v>
          </cell>
          <cell r="D187">
            <v>100350305</v>
          </cell>
        </row>
        <row r="188">
          <cell r="A188">
            <v>42113</v>
          </cell>
          <cell r="B188" t="str">
            <v>SHAWNEE R-III</v>
          </cell>
          <cell r="C188">
            <v>13025.92</v>
          </cell>
          <cell r="D188">
            <v>800496478</v>
          </cell>
        </row>
        <row r="189">
          <cell r="A189">
            <v>42117</v>
          </cell>
          <cell r="B189" t="str">
            <v>CALHOUN R-VIII</v>
          </cell>
          <cell r="C189">
            <v>52037.34</v>
          </cell>
          <cell r="D189">
            <v>52599933</v>
          </cell>
        </row>
        <row r="190">
          <cell r="A190">
            <v>42118</v>
          </cell>
          <cell r="B190" t="str">
            <v>LEESVILLE R-IX</v>
          </cell>
          <cell r="C190">
            <v>51337.11</v>
          </cell>
          <cell r="D190">
            <v>193465283</v>
          </cell>
        </row>
        <row r="191">
          <cell r="A191">
            <v>42119</v>
          </cell>
          <cell r="B191" t="str">
            <v>DAVIS R-XII</v>
          </cell>
          <cell r="C191">
            <v>10001.799999999999</v>
          </cell>
          <cell r="D191">
            <v>184206316</v>
          </cell>
        </row>
        <row r="192">
          <cell r="A192">
            <v>42121</v>
          </cell>
          <cell r="B192" t="str">
            <v>MONTROSE R-XIV</v>
          </cell>
          <cell r="C192">
            <v>21405.19</v>
          </cell>
          <cell r="D192">
            <v>966921256</v>
          </cell>
        </row>
        <row r="193">
          <cell r="A193">
            <v>42124</v>
          </cell>
          <cell r="B193" t="str">
            <v>CLINTON</v>
          </cell>
          <cell r="C193">
            <v>400293.89</v>
          </cell>
          <cell r="D193">
            <v>82126855</v>
          </cell>
        </row>
        <row r="194">
          <cell r="A194">
            <v>43001</v>
          </cell>
          <cell r="B194" t="str">
            <v>HICKORY CO. R-I</v>
          </cell>
          <cell r="C194">
            <v>225750.1</v>
          </cell>
          <cell r="D194">
            <v>123684136</v>
          </cell>
        </row>
        <row r="195">
          <cell r="A195">
            <v>43002</v>
          </cell>
          <cell r="B195" t="str">
            <v>WHEATLAND R-II</v>
          </cell>
          <cell r="C195">
            <v>145568.42000000001</v>
          </cell>
          <cell r="D195">
            <v>8007395</v>
          </cell>
        </row>
        <row r="196">
          <cell r="A196">
            <v>43003</v>
          </cell>
          <cell r="B196" t="str">
            <v>WEAUBLEAU R-III</v>
          </cell>
          <cell r="C196">
            <v>138721.73000000001</v>
          </cell>
          <cell r="D196">
            <v>147294631</v>
          </cell>
        </row>
        <row r="197">
          <cell r="A197">
            <v>43004</v>
          </cell>
          <cell r="B197" t="str">
            <v>HERMITAGE R-IV</v>
          </cell>
          <cell r="C197">
            <v>176808.51</v>
          </cell>
          <cell r="D197">
            <v>100776129</v>
          </cell>
        </row>
        <row r="198">
          <cell r="A198">
            <v>44078</v>
          </cell>
          <cell r="B198" t="str">
            <v>CRAIG R-III</v>
          </cell>
          <cell r="C198">
            <v>31476.78</v>
          </cell>
          <cell r="D198">
            <v>800524063</v>
          </cell>
        </row>
        <row r="199">
          <cell r="A199">
            <v>44083</v>
          </cell>
          <cell r="B199" t="str">
            <v>MOUND CITY R-II</v>
          </cell>
          <cell r="C199">
            <v>40142.43</v>
          </cell>
          <cell r="D199">
            <v>193465309</v>
          </cell>
        </row>
        <row r="200">
          <cell r="A200">
            <v>44084</v>
          </cell>
          <cell r="B200" t="str">
            <v>SOUTH HOLT CO. R-I</v>
          </cell>
          <cell r="C200">
            <v>45917.08</v>
          </cell>
          <cell r="D200">
            <v>835820531</v>
          </cell>
        </row>
        <row r="201">
          <cell r="A201">
            <v>45076</v>
          </cell>
          <cell r="B201" t="str">
            <v>NEW FRANKLIN R-I</v>
          </cell>
          <cell r="C201">
            <v>69616.800000000003</v>
          </cell>
          <cell r="D201">
            <v>100041839</v>
          </cell>
        </row>
        <row r="202">
          <cell r="A202">
            <v>45077</v>
          </cell>
          <cell r="B202" t="str">
            <v>FAYETTE R-III</v>
          </cell>
          <cell r="C202">
            <v>137745.5</v>
          </cell>
          <cell r="D202">
            <v>97941421</v>
          </cell>
        </row>
        <row r="203">
          <cell r="A203">
            <v>45078</v>
          </cell>
          <cell r="B203" t="str">
            <v>GLASGOW</v>
          </cell>
          <cell r="C203">
            <v>52705.33</v>
          </cell>
          <cell r="D203">
            <v>125812248</v>
          </cell>
        </row>
        <row r="204">
          <cell r="A204">
            <v>46128</v>
          </cell>
          <cell r="B204" t="str">
            <v>HOWELL VALLEY R-I</v>
          </cell>
          <cell r="C204">
            <v>117888.45</v>
          </cell>
          <cell r="D204">
            <v>100041334</v>
          </cell>
        </row>
        <row r="205">
          <cell r="A205">
            <v>46130</v>
          </cell>
          <cell r="B205" t="str">
            <v>MOUNTAIN VIEW-BIRCH TREE R-III</v>
          </cell>
          <cell r="C205">
            <v>569160.15</v>
          </cell>
          <cell r="D205">
            <v>184633451</v>
          </cell>
        </row>
        <row r="206">
          <cell r="A206">
            <v>46131</v>
          </cell>
          <cell r="B206" t="str">
            <v>WILLOW SPRINGS R-IV</v>
          </cell>
          <cell r="C206">
            <v>340699.22</v>
          </cell>
          <cell r="D206">
            <v>130482107</v>
          </cell>
        </row>
        <row r="207">
          <cell r="A207">
            <v>46132</v>
          </cell>
          <cell r="B207" t="str">
            <v>RICHARDS R-V</v>
          </cell>
          <cell r="C207">
            <v>218299.81</v>
          </cell>
          <cell r="D207">
            <v>829471130</v>
          </cell>
        </row>
        <row r="208">
          <cell r="A208">
            <v>46134</v>
          </cell>
          <cell r="B208" t="str">
            <v>WEST PLAINS R-VII</v>
          </cell>
          <cell r="C208">
            <v>798556.35</v>
          </cell>
          <cell r="D208">
            <v>39448519</v>
          </cell>
        </row>
        <row r="209">
          <cell r="A209">
            <v>46135</v>
          </cell>
          <cell r="B209" t="str">
            <v>GLENWOOD R-VIII</v>
          </cell>
          <cell r="C209">
            <v>85143.89</v>
          </cell>
          <cell r="D209">
            <v>876254025</v>
          </cell>
        </row>
        <row r="210">
          <cell r="A210">
            <v>46137</v>
          </cell>
          <cell r="B210" t="str">
            <v>JUNCTION HILL C-12</v>
          </cell>
          <cell r="C210">
            <v>103806.86</v>
          </cell>
          <cell r="D210">
            <v>21507892</v>
          </cell>
        </row>
        <row r="211">
          <cell r="A211">
            <v>46140</v>
          </cell>
          <cell r="B211" t="str">
            <v>FAIRVIEW R-XI</v>
          </cell>
          <cell r="C211">
            <v>162081.57</v>
          </cell>
          <cell r="D211">
            <v>193294428</v>
          </cell>
        </row>
        <row r="212">
          <cell r="A212">
            <v>47060</v>
          </cell>
          <cell r="B212" t="str">
            <v>SOUTH IRON CO. R-I</v>
          </cell>
          <cell r="C212">
            <v>144326.03</v>
          </cell>
          <cell r="D212">
            <v>175632082</v>
          </cell>
        </row>
        <row r="213">
          <cell r="A213">
            <v>47062</v>
          </cell>
          <cell r="B213" t="str">
            <v>ARCADIA VALLEY R-II</v>
          </cell>
          <cell r="C213">
            <v>393609.59</v>
          </cell>
          <cell r="D213">
            <v>25108499</v>
          </cell>
        </row>
        <row r="214">
          <cell r="A214">
            <v>47064</v>
          </cell>
          <cell r="B214" t="str">
            <v>BELLEVIEW R-III</v>
          </cell>
          <cell r="C214">
            <v>39235.82</v>
          </cell>
          <cell r="D214">
            <v>932941420</v>
          </cell>
        </row>
        <row r="215">
          <cell r="A215">
            <v>47065</v>
          </cell>
          <cell r="B215" t="str">
            <v>IRON CO. C-4</v>
          </cell>
          <cell r="C215">
            <v>124533.67</v>
          </cell>
          <cell r="D215">
            <v>193293917</v>
          </cell>
        </row>
        <row r="216">
          <cell r="A216">
            <v>48066</v>
          </cell>
          <cell r="B216" t="str">
            <v>FORT OSAGE R-I</v>
          </cell>
          <cell r="C216">
            <v>966067.78</v>
          </cell>
          <cell r="D216">
            <v>67949750</v>
          </cell>
        </row>
        <row r="217">
          <cell r="A217">
            <v>48068</v>
          </cell>
          <cell r="B217" t="str">
            <v>BLUE SPRINGS R-IV</v>
          </cell>
          <cell r="C217">
            <v>1288539.9099999999</v>
          </cell>
          <cell r="D217">
            <v>86047743</v>
          </cell>
        </row>
        <row r="218">
          <cell r="A218">
            <v>48069</v>
          </cell>
          <cell r="B218" t="str">
            <v>GRAIN VALLEY R-V</v>
          </cell>
          <cell r="C218">
            <v>290293.3</v>
          </cell>
          <cell r="D218">
            <v>93921302</v>
          </cell>
        </row>
        <row r="219">
          <cell r="A219">
            <v>48070</v>
          </cell>
          <cell r="B219" t="str">
            <v>OAK GROVE R-VI</v>
          </cell>
          <cell r="C219">
            <v>226350.41</v>
          </cell>
          <cell r="D219">
            <v>780571910</v>
          </cell>
        </row>
        <row r="220">
          <cell r="A220">
            <v>48071</v>
          </cell>
          <cell r="B220" t="str">
            <v>LEE'S SUMMIT R-VII</v>
          </cell>
          <cell r="C220">
            <v>1294267.68</v>
          </cell>
          <cell r="D220">
            <v>80693591</v>
          </cell>
        </row>
        <row r="221">
          <cell r="A221">
            <v>48072</v>
          </cell>
          <cell r="B221" t="str">
            <v>HICKMAN MILLS C-1</v>
          </cell>
          <cell r="C221">
            <v>3213748.17</v>
          </cell>
          <cell r="D221">
            <v>67947507</v>
          </cell>
        </row>
        <row r="222">
          <cell r="A222">
            <v>48073</v>
          </cell>
          <cell r="B222" t="str">
            <v>RAYTOWN C-2</v>
          </cell>
          <cell r="C222">
            <v>2041071.7</v>
          </cell>
          <cell r="D222">
            <v>150952505</v>
          </cell>
        </row>
        <row r="223">
          <cell r="A223">
            <v>48074</v>
          </cell>
          <cell r="B223" t="str">
            <v>GRANDVIEW C-4</v>
          </cell>
          <cell r="C223">
            <v>1466974.24</v>
          </cell>
          <cell r="D223">
            <v>67947267</v>
          </cell>
        </row>
        <row r="224">
          <cell r="A224">
            <v>48075</v>
          </cell>
          <cell r="B224" t="str">
            <v>LONE JACK C-6</v>
          </cell>
          <cell r="C224">
            <v>49669.66</v>
          </cell>
          <cell r="D224">
            <v>28228088</v>
          </cell>
        </row>
        <row r="225">
          <cell r="A225">
            <v>48077</v>
          </cell>
          <cell r="B225" t="str">
            <v>INDEPENDENCE 30</v>
          </cell>
          <cell r="C225">
            <v>3882898.01</v>
          </cell>
          <cell r="D225">
            <v>76260082</v>
          </cell>
        </row>
        <row r="226">
          <cell r="A226">
            <v>48078</v>
          </cell>
          <cell r="B226" t="str">
            <v>KANSAS CITY 33</v>
          </cell>
          <cell r="C226">
            <v>7914185.0499999998</v>
          </cell>
          <cell r="D226">
            <v>43667385</v>
          </cell>
        </row>
        <row r="227">
          <cell r="A227">
            <v>48080</v>
          </cell>
          <cell r="B227" t="str">
            <v>CENTER 58</v>
          </cell>
          <cell r="C227">
            <v>698307.9</v>
          </cell>
          <cell r="D227">
            <v>76280866</v>
          </cell>
        </row>
        <row r="228">
          <cell r="A228">
            <v>48901</v>
          </cell>
          <cell r="B228" t="str">
            <v>UNIVERSITY ACADEMY</v>
          </cell>
          <cell r="C228">
            <v>395692.26</v>
          </cell>
          <cell r="D228">
            <v>800506516</v>
          </cell>
        </row>
        <row r="229">
          <cell r="A229">
            <v>48902</v>
          </cell>
          <cell r="B229" t="str">
            <v>GUADALUPE CENTERS SCHOOLS</v>
          </cell>
          <cell r="C229">
            <v>495540.16</v>
          </cell>
          <cell r="D229">
            <v>95043139</v>
          </cell>
        </row>
        <row r="230">
          <cell r="A230">
            <v>48904</v>
          </cell>
          <cell r="B230" t="str">
            <v>HOGAN PREPARATORY ACADEMY</v>
          </cell>
          <cell r="C230">
            <v>552567.56000000006</v>
          </cell>
          <cell r="D230">
            <v>127393234</v>
          </cell>
        </row>
        <row r="231">
          <cell r="A231">
            <v>48905</v>
          </cell>
          <cell r="B231" t="str">
            <v>GENESIS SCHOOL INC.</v>
          </cell>
          <cell r="C231">
            <v>140330.21</v>
          </cell>
          <cell r="D231">
            <v>65326670</v>
          </cell>
        </row>
        <row r="232">
          <cell r="A232">
            <v>48909</v>
          </cell>
          <cell r="B232" t="str">
            <v>ALLEN VILLAGE</v>
          </cell>
          <cell r="C232">
            <v>267781.09999999998</v>
          </cell>
          <cell r="D232">
            <v>830803883</v>
          </cell>
        </row>
        <row r="233">
          <cell r="A233">
            <v>48910</v>
          </cell>
          <cell r="B233" t="str">
            <v>LEE A. TOLBERT COM. ACADEMY</v>
          </cell>
          <cell r="C233">
            <v>259520.84</v>
          </cell>
          <cell r="D233">
            <v>78797346</v>
          </cell>
        </row>
        <row r="234">
          <cell r="A234">
            <v>48912</v>
          </cell>
          <cell r="B234" t="str">
            <v>KC INTERNATIONAL ACADEMY</v>
          </cell>
          <cell r="C234">
            <v>317580.15999999997</v>
          </cell>
          <cell r="D234">
            <v>94280025</v>
          </cell>
        </row>
        <row r="235">
          <cell r="A235">
            <v>48913</v>
          </cell>
          <cell r="B235" t="str">
            <v>GORDON PARKS ELEM.</v>
          </cell>
          <cell r="C235">
            <v>105993.55</v>
          </cell>
          <cell r="D235">
            <v>112095893</v>
          </cell>
        </row>
        <row r="236">
          <cell r="A236">
            <v>48914</v>
          </cell>
          <cell r="B236" t="str">
            <v>ACADEMIE LAFAYETTE</v>
          </cell>
          <cell r="C236">
            <v>109042.62</v>
          </cell>
          <cell r="D236">
            <v>6451046</v>
          </cell>
        </row>
        <row r="237">
          <cell r="A237">
            <v>48915</v>
          </cell>
          <cell r="B237" t="str">
            <v>SCUOLA VITA NUOVA</v>
          </cell>
          <cell r="C237">
            <v>127113.47</v>
          </cell>
          <cell r="D237">
            <v>843926556</v>
          </cell>
        </row>
        <row r="238">
          <cell r="A238">
            <v>48916</v>
          </cell>
          <cell r="B238" t="str">
            <v>BROOKSIDE CHARTER SCH.</v>
          </cell>
          <cell r="C238">
            <v>295605.21999999997</v>
          </cell>
          <cell r="D238">
            <v>832289594</v>
          </cell>
        </row>
        <row r="239">
          <cell r="A239">
            <v>48918</v>
          </cell>
          <cell r="B239" t="str">
            <v>KIPP: ENDEAVOR ACADEMY</v>
          </cell>
          <cell r="C239">
            <v>427078.13</v>
          </cell>
          <cell r="D239">
            <v>800544772</v>
          </cell>
        </row>
        <row r="240">
          <cell r="A240">
            <v>48922</v>
          </cell>
          <cell r="B240" t="str">
            <v>FRONTIER SCHOOLS</v>
          </cell>
          <cell r="C240">
            <v>746436.3</v>
          </cell>
          <cell r="D240">
            <v>2173061</v>
          </cell>
        </row>
        <row r="241">
          <cell r="A241">
            <v>48923</v>
          </cell>
          <cell r="B241" t="str">
            <v>DELASALLE CHARTER SCHOOL</v>
          </cell>
          <cell r="C241">
            <v>102158.25</v>
          </cell>
          <cell r="D241">
            <v>54003047</v>
          </cell>
        </row>
        <row r="242">
          <cell r="A242">
            <v>48924</v>
          </cell>
          <cell r="B242" t="str">
            <v>EWING MARION KAUFFMAN SCHOOL</v>
          </cell>
          <cell r="C242">
            <v>438706.86</v>
          </cell>
          <cell r="D242">
            <v>963579854</v>
          </cell>
        </row>
        <row r="243">
          <cell r="A243">
            <v>48925</v>
          </cell>
          <cell r="B243" t="str">
            <v>HOPE LEADERSHIP ACADEMY</v>
          </cell>
          <cell r="C243">
            <v>65819.17</v>
          </cell>
          <cell r="D243">
            <v>966874740</v>
          </cell>
        </row>
        <row r="244">
          <cell r="A244">
            <v>48926</v>
          </cell>
          <cell r="B244" t="str">
            <v>CROSSROADS CHARTER SCHOOLS</v>
          </cell>
          <cell r="C244">
            <v>284014.96999999997</v>
          </cell>
          <cell r="D244">
            <v>78409731</v>
          </cell>
        </row>
        <row r="245">
          <cell r="A245">
            <v>48927</v>
          </cell>
          <cell r="B245" t="str">
            <v>ACADEMY FOR INTEGRATED ARTS</v>
          </cell>
          <cell r="C245">
            <v>139182.82</v>
          </cell>
          <cell r="D245">
            <v>78425503</v>
          </cell>
        </row>
        <row r="246">
          <cell r="A246">
            <v>48928</v>
          </cell>
          <cell r="B246" t="str">
            <v>CITIZENS OF THE WORLD CHARTER</v>
          </cell>
          <cell r="C246">
            <v>97717.73</v>
          </cell>
          <cell r="D246">
            <v>54003047</v>
          </cell>
        </row>
        <row r="247">
          <cell r="A247">
            <v>48929</v>
          </cell>
          <cell r="B247" t="str">
            <v>KANSAS CITY GIRLS PREP ACADEMY</v>
          </cell>
          <cell r="C247">
            <v>95001.98</v>
          </cell>
          <cell r="D247">
            <v>77370069</v>
          </cell>
        </row>
        <row r="248">
          <cell r="A248">
            <v>49132</v>
          </cell>
          <cell r="B248" t="str">
            <v>CARL JUNCTION R-I</v>
          </cell>
          <cell r="C248">
            <v>550403.81000000006</v>
          </cell>
          <cell r="D248">
            <v>83126573</v>
          </cell>
        </row>
        <row r="249">
          <cell r="A249">
            <v>49135</v>
          </cell>
          <cell r="B249" t="str">
            <v>AVILLA R-XIII</v>
          </cell>
          <cell r="C249">
            <v>42857.36</v>
          </cell>
          <cell r="D249">
            <v>100653682</v>
          </cell>
        </row>
        <row r="250">
          <cell r="A250">
            <v>49137</v>
          </cell>
          <cell r="B250" t="str">
            <v>JASPER CO. R-V</v>
          </cell>
          <cell r="C250">
            <v>100404.81</v>
          </cell>
          <cell r="D250">
            <v>38288866</v>
          </cell>
        </row>
        <row r="251">
          <cell r="A251">
            <v>49140</v>
          </cell>
          <cell r="B251" t="str">
            <v>SARCOXIE R-II</v>
          </cell>
          <cell r="C251">
            <v>192296.29</v>
          </cell>
          <cell r="D251">
            <v>34030908</v>
          </cell>
        </row>
        <row r="252">
          <cell r="A252">
            <v>49142</v>
          </cell>
          <cell r="B252" t="str">
            <v>CARTHAGE R-IX</v>
          </cell>
          <cell r="C252">
            <v>1140300.5900000001</v>
          </cell>
          <cell r="D252">
            <v>884179334</v>
          </cell>
        </row>
        <row r="253">
          <cell r="A253">
            <v>49144</v>
          </cell>
          <cell r="B253" t="str">
            <v>WEBB CITY R-VII</v>
          </cell>
          <cell r="C253">
            <v>585144.23</v>
          </cell>
          <cell r="D253">
            <v>98474794</v>
          </cell>
        </row>
        <row r="254">
          <cell r="A254">
            <v>49148</v>
          </cell>
          <cell r="B254" t="str">
            <v>JOPLIN SCHOOLS</v>
          </cell>
          <cell r="C254">
            <v>2093873.74</v>
          </cell>
          <cell r="D254">
            <v>67956102</v>
          </cell>
        </row>
        <row r="255">
          <cell r="A255">
            <v>50001</v>
          </cell>
          <cell r="B255" t="str">
            <v>NORTHWEST R-I</v>
          </cell>
          <cell r="C255">
            <v>928626.35</v>
          </cell>
          <cell r="D255">
            <v>91520254</v>
          </cell>
        </row>
        <row r="256">
          <cell r="A256">
            <v>50002</v>
          </cell>
          <cell r="B256" t="str">
            <v>GRANDVIEW R-II</v>
          </cell>
          <cell r="C256">
            <v>153579.71</v>
          </cell>
          <cell r="D256">
            <v>37352135</v>
          </cell>
        </row>
        <row r="257">
          <cell r="A257">
            <v>50003</v>
          </cell>
          <cell r="B257" t="str">
            <v>HILLSBORO R-III</v>
          </cell>
          <cell r="C257">
            <v>335160.96000000002</v>
          </cell>
          <cell r="D257">
            <v>42919795</v>
          </cell>
        </row>
        <row r="258">
          <cell r="A258">
            <v>50005</v>
          </cell>
          <cell r="B258" t="str">
            <v>DUNKLIN R-V</v>
          </cell>
          <cell r="C258">
            <v>216873.96</v>
          </cell>
          <cell r="D258">
            <v>100654235</v>
          </cell>
        </row>
        <row r="259">
          <cell r="A259">
            <v>50006</v>
          </cell>
          <cell r="B259" t="str">
            <v>FESTUS R-VI</v>
          </cell>
          <cell r="C259">
            <v>368915.38</v>
          </cell>
          <cell r="D259">
            <v>60579372</v>
          </cell>
        </row>
        <row r="260">
          <cell r="A260">
            <v>50007</v>
          </cell>
          <cell r="B260" t="str">
            <v>JEFFERSON CO. R-VII</v>
          </cell>
          <cell r="C260">
            <v>96792.28</v>
          </cell>
          <cell r="D260">
            <v>100654334</v>
          </cell>
        </row>
        <row r="261">
          <cell r="A261">
            <v>50009</v>
          </cell>
          <cell r="B261" t="str">
            <v>SUNRISE R-IX</v>
          </cell>
          <cell r="C261">
            <v>55110.98</v>
          </cell>
          <cell r="D261">
            <v>100655158</v>
          </cell>
        </row>
        <row r="262">
          <cell r="A262">
            <v>50010</v>
          </cell>
          <cell r="B262" t="str">
            <v>WINDSOR C-1</v>
          </cell>
          <cell r="C262">
            <v>298995.3</v>
          </cell>
          <cell r="D262">
            <v>193465317</v>
          </cell>
        </row>
        <row r="263">
          <cell r="A263">
            <v>50012</v>
          </cell>
          <cell r="B263" t="str">
            <v>FOX C-6</v>
          </cell>
          <cell r="C263">
            <v>1082531.2</v>
          </cell>
          <cell r="D263">
            <v>51779221</v>
          </cell>
        </row>
        <row r="264">
          <cell r="A264">
            <v>50013</v>
          </cell>
          <cell r="B264" t="str">
            <v>CRYSTAL CITY 47</v>
          </cell>
          <cell r="C264">
            <v>120437.85</v>
          </cell>
          <cell r="D264">
            <v>59654905</v>
          </cell>
        </row>
        <row r="265">
          <cell r="A265">
            <v>50014</v>
          </cell>
          <cell r="B265" t="str">
            <v>DESOTO 73</v>
          </cell>
          <cell r="C265">
            <v>451228.22</v>
          </cell>
          <cell r="D265">
            <v>35150986</v>
          </cell>
        </row>
        <row r="266">
          <cell r="A266">
            <v>51150</v>
          </cell>
          <cell r="B266" t="str">
            <v>KINGSVILLE R-I</v>
          </cell>
          <cell r="C266">
            <v>39960.620000000003</v>
          </cell>
          <cell r="D266">
            <v>46583811</v>
          </cell>
        </row>
        <row r="267">
          <cell r="A267">
            <v>51152</v>
          </cell>
          <cell r="B267" t="str">
            <v>HOLDEN R-III</v>
          </cell>
          <cell r="C267">
            <v>157998.12</v>
          </cell>
          <cell r="D267">
            <v>100041300</v>
          </cell>
        </row>
        <row r="268">
          <cell r="A268">
            <v>51153</v>
          </cell>
          <cell r="B268" t="str">
            <v>CHILHOWEE R-IV</v>
          </cell>
          <cell r="C268">
            <v>55470.51</v>
          </cell>
          <cell r="D268">
            <v>193009321</v>
          </cell>
        </row>
        <row r="269">
          <cell r="A269">
            <v>51154</v>
          </cell>
          <cell r="B269" t="str">
            <v>JOHNSON CO. R-VII</v>
          </cell>
          <cell r="C269">
            <v>75368.509999999995</v>
          </cell>
          <cell r="D269">
            <v>100653807</v>
          </cell>
        </row>
        <row r="270">
          <cell r="A270">
            <v>51155</v>
          </cell>
          <cell r="B270" t="str">
            <v>KNOB NOSTER R-VIII</v>
          </cell>
          <cell r="C270">
            <v>182445.57</v>
          </cell>
          <cell r="D270">
            <v>46838884</v>
          </cell>
        </row>
        <row r="271">
          <cell r="A271">
            <v>51156</v>
          </cell>
          <cell r="B271" t="str">
            <v>LEETON R-X</v>
          </cell>
          <cell r="C271">
            <v>44348.73</v>
          </cell>
          <cell r="D271">
            <v>843914941</v>
          </cell>
        </row>
        <row r="272">
          <cell r="A272">
            <v>51159</v>
          </cell>
          <cell r="B272" t="str">
            <v>WARRENSBURG R-VI</v>
          </cell>
          <cell r="C272">
            <v>424623.64</v>
          </cell>
          <cell r="D272">
            <v>67954933</v>
          </cell>
        </row>
        <row r="273">
          <cell r="A273">
            <v>52096</v>
          </cell>
          <cell r="B273" t="str">
            <v>KNOX CO. R-I</v>
          </cell>
          <cell r="C273">
            <v>210558.79</v>
          </cell>
          <cell r="D273">
            <v>84398288</v>
          </cell>
        </row>
        <row r="274">
          <cell r="A274">
            <v>53111</v>
          </cell>
          <cell r="B274" t="str">
            <v>LACLEDE CO. R-I</v>
          </cell>
          <cell r="C274">
            <v>181122.1</v>
          </cell>
          <cell r="D274">
            <v>69560654</v>
          </cell>
        </row>
        <row r="275">
          <cell r="A275">
            <v>53112</v>
          </cell>
          <cell r="B275" t="str">
            <v>GASCONADE C-4</v>
          </cell>
          <cell r="C275">
            <v>39297.24</v>
          </cell>
          <cell r="D275">
            <v>193009396</v>
          </cell>
        </row>
        <row r="276">
          <cell r="A276">
            <v>53113</v>
          </cell>
          <cell r="B276" t="str">
            <v>LEBANON R-III</v>
          </cell>
          <cell r="C276">
            <v>950708.58</v>
          </cell>
          <cell r="D276">
            <v>79925038</v>
          </cell>
        </row>
        <row r="277">
          <cell r="A277">
            <v>53114</v>
          </cell>
          <cell r="B277" t="str">
            <v>LACLEDE CO. C-5</v>
          </cell>
          <cell r="C277">
            <v>156857.28</v>
          </cell>
          <cell r="D277">
            <v>798970260</v>
          </cell>
        </row>
        <row r="278">
          <cell r="A278">
            <v>54037</v>
          </cell>
          <cell r="B278" t="str">
            <v>CONCORDIA R-II</v>
          </cell>
          <cell r="C278">
            <v>116977.8</v>
          </cell>
          <cell r="D278">
            <v>48930606</v>
          </cell>
        </row>
        <row r="279">
          <cell r="A279">
            <v>54039</v>
          </cell>
          <cell r="B279" t="str">
            <v>LAFAYETTE CO. C-1</v>
          </cell>
          <cell r="C279">
            <v>211846.86</v>
          </cell>
          <cell r="D279">
            <v>49235237</v>
          </cell>
        </row>
        <row r="280">
          <cell r="A280">
            <v>54041</v>
          </cell>
          <cell r="B280" t="str">
            <v>ODESSA R-VII</v>
          </cell>
          <cell r="C280">
            <v>333167.03000000003</v>
          </cell>
          <cell r="D280">
            <v>83117853</v>
          </cell>
        </row>
        <row r="281">
          <cell r="A281">
            <v>54042</v>
          </cell>
          <cell r="B281" t="str">
            <v>SANTA FE R-X</v>
          </cell>
          <cell r="C281">
            <v>64260.77</v>
          </cell>
          <cell r="D281">
            <v>100040526</v>
          </cell>
        </row>
        <row r="282">
          <cell r="A282">
            <v>54043</v>
          </cell>
          <cell r="B282" t="str">
            <v>WELLINGTON-NAPOLEON R-IX</v>
          </cell>
          <cell r="C282">
            <v>45211.93</v>
          </cell>
          <cell r="D282">
            <v>51057859</v>
          </cell>
        </row>
        <row r="283">
          <cell r="A283">
            <v>54045</v>
          </cell>
          <cell r="B283" t="str">
            <v>LEXINGTON R-V</v>
          </cell>
          <cell r="C283">
            <v>215407.16</v>
          </cell>
          <cell r="D283">
            <v>49305329</v>
          </cell>
        </row>
        <row r="284">
          <cell r="A284">
            <v>55104</v>
          </cell>
          <cell r="B284" t="str">
            <v>MILLER R-II</v>
          </cell>
          <cell r="C284">
            <v>146584.78</v>
          </cell>
          <cell r="D284">
            <v>797622136</v>
          </cell>
        </row>
        <row r="285">
          <cell r="A285">
            <v>55105</v>
          </cell>
          <cell r="B285" t="str">
            <v>PIERCE CITY R-VI</v>
          </cell>
          <cell r="C285">
            <v>217379.88</v>
          </cell>
          <cell r="D285">
            <v>100346089</v>
          </cell>
        </row>
        <row r="286">
          <cell r="A286">
            <v>55106</v>
          </cell>
          <cell r="B286" t="str">
            <v>MARIONVILLE R-IX</v>
          </cell>
          <cell r="C286">
            <v>263881.11</v>
          </cell>
          <cell r="D286">
            <v>51779296</v>
          </cell>
        </row>
        <row r="287">
          <cell r="A287">
            <v>55108</v>
          </cell>
          <cell r="B287" t="str">
            <v>MT. VERNON R-V</v>
          </cell>
          <cell r="C287">
            <v>280296.78999999998</v>
          </cell>
          <cell r="D287">
            <v>52115250</v>
          </cell>
        </row>
        <row r="288">
          <cell r="A288">
            <v>55110</v>
          </cell>
          <cell r="B288" t="str">
            <v>AURORA R-VIII</v>
          </cell>
          <cell r="C288">
            <v>480127.73</v>
          </cell>
          <cell r="D288">
            <v>92844208</v>
          </cell>
        </row>
        <row r="289">
          <cell r="A289">
            <v>55111</v>
          </cell>
          <cell r="B289" t="str">
            <v>VERONA R-VII</v>
          </cell>
          <cell r="C289">
            <v>253048.42</v>
          </cell>
          <cell r="D289">
            <v>52648441</v>
          </cell>
        </row>
        <row r="290">
          <cell r="A290">
            <v>56015</v>
          </cell>
          <cell r="B290" t="str">
            <v>CANTON R-V</v>
          </cell>
          <cell r="C290">
            <v>148466.79999999999</v>
          </cell>
          <cell r="D290">
            <v>27202019</v>
          </cell>
        </row>
        <row r="291">
          <cell r="A291">
            <v>56017</v>
          </cell>
          <cell r="B291" t="str">
            <v>LEWIS CO. C-1</v>
          </cell>
          <cell r="C291">
            <v>184655.19</v>
          </cell>
          <cell r="D291">
            <v>84400225</v>
          </cell>
        </row>
        <row r="292">
          <cell r="A292">
            <v>57001</v>
          </cell>
          <cell r="B292" t="str">
            <v>SILEX R-I</v>
          </cell>
          <cell r="C292">
            <v>50729.120000000003</v>
          </cell>
          <cell r="D292">
            <v>49722812</v>
          </cell>
        </row>
        <row r="293">
          <cell r="A293">
            <v>57002</v>
          </cell>
          <cell r="B293" t="str">
            <v>ELSBERRY R-II</v>
          </cell>
          <cell r="C293">
            <v>129561.41</v>
          </cell>
          <cell r="D293">
            <v>27059526</v>
          </cell>
        </row>
        <row r="294">
          <cell r="A294">
            <v>57003</v>
          </cell>
          <cell r="B294" t="str">
            <v>TROY R-III</v>
          </cell>
          <cell r="C294">
            <v>778037.27</v>
          </cell>
          <cell r="D294">
            <v>621280564</v>
          </cell>
        </row>
        <row r="295">
          <cell r="A295">
            <v>57004</v>
          </cell>
          <cell r="B295" t="str">
            <v>WINFIELD R-IV</v>
          </cell>
          <cell r="C295">
            <v>285883.32</v>
          </cell>
          <cell r="D295">
            <v>53488482</v>
          </cell>
        </row>
        <row r="296">
          <cell r="A296">
            <v>58106</v>
          </cell>
          <cell r="B296" t="str">
            <v>LINN CO. R-I</v>
          </cell>
          <cell r="C296">
            <v>58054.400000000001</v>
          </cell>
          <cell r="D296">
            <v>800496056</v>
          </cell>
        </row>
        <row r="297">
          <cell r="A297">
            <v>58107</v>
          </cell>
          <cell r="B297" t="str">
            <v>BUCKLIN R-II</v>
          </cell>
          <cell r="C297">
            <v>40934.39</v>
          </cell>
          <cell r="D297">
            <v>801811258</v>
          </cell>
        </row>
        <row r="298">
          <cell r="A298">
            <v>58108</v>
          </cell>
          <cell r="B298" t="str">
            <v>MEADVILLE R-IV</v>
          </cell>
          <cell r="C298">
            <v>40987.620000000003</v>
          </cell>
          <cell r="D298">
            <v>100041672</v>
          </cell>
        </row>
        <row r="299">
          <cell r="A299">
            <v>58109</v>
          </cell>
          <cell r="B299" t="str">
            <v>MARCELINE R-V</v>
          </cell>
          <cell r="C299">
            <v>87415.53</v>
          </cell>
          <cell r="D299">
            <v>181042040</v>
          </cell>
        </row>
        <row r="300">
          <cell r="A300">
            <v>58112</v>
          </cell>
          <cell r="B300" t="str">
            <v>BROOKFIELD R-III</v>
          </cell>
          <cell r="C300">
            <v>258783.76</v>
          </cell>
          <cell r="D300">
            <v>80701014</v>
          </cell>
        </row>
        <row r="301">
          <cell r="A301">
            <v>59113</v>
          </cell>
          <cell r="B301" t="str">
            <v>SOUTHWEST LIVINGSTON CO. R-I</v>
          </cell>
          <cell r="C301">
            <v>28293.39</v>
          </cell>
          <cell r="D301">
            <v>100655067</v>
          </cell>
        </row>
        <row r="302">
          <cell r="A302">
            <v>59114</v>
          </cell>
          <cell r="B302" t="str">
            <v>LIVINGSTON CO. R-III</v>
          </cell>
          <cell r="C302">
            <v>25318.03</v>
          </cell>
          <cell r="D302">
            <v>100040930</v>
          </cell>
        </row>
        <row r="303">
          <cell r="A303">
            <v>59117</v>
          </cell>
          <cell r="B303" t="str">
            <v>CHILLICOTHE R-II</v>
          </cell>
          <cell r="C303">
            <v>411616.86</v>
          </cell>
          <cell r="D303">
            <v>30642094</v>
          </cell>
        </row>
        <row r="304">
          <cell r="A304">
            <v>60077</v>
          </cell>
          <cell r="B304" t="str">
            <v>MCDONALD CO. R-I</v>
          </cell>
          <cell r="C304">
            <v>939656.41</v>
          </cell>
          <cell r="D304">
            <v>184206910</v>
          </cell>
        </row>
        <row r="305">
          <cell r="A305">
            <v>61150</v>
          </cell>
          <cell r="B305" t="str">
            <v>ATLANTA C-3</v>
          </cell>
          <cell r="C305">
            <v>35828.03</v>
          </cell>
          <cell r="D305">
            <v>100653674</v>
          </cell>
        </row>
        <row r="306">
          <cell r="A306">
            <v>61151</v>
          </cell>
          <cell r="B306" t="str">
            <v>BEVIER C-4</v>
          </cell>
          <cell r="C306">
            <v>40345.54</v>
          </cell>
          <cell r="D306">
            <v>54420013</v>
          </cell>
        </row>
        <row r="307">
          <cell r="A307">
            <v>61154</v>
          </cell>
          <cell r="B307" t="str">
            <v>LA PLATA R-II</v>
          </cell>
          <cell r="C307">
            <v>134809.45000000001</v>
          </cell>
          <cell r="D307">
            <v>193284890</v>
          </cell>
        </row>
        <row r="308">
          <cell r="A308">
            <v>61156</v>
          </cell>
          <cell r="B308" t="str">
            <v>MACON CO. R-I</v>
          </cell>
          <cell r="C308">
            <v>262965.37</v>
          </cell>
          <cell r="D308">
            <v>86918414</v>
          </cell>
        </row>
        <row r="309">
          <cell r="A309">
            <v>61157</v>
          </cell>
          <cell r="B309" t="str">
            <v>CALLAO C-8</v>
          </cell>
          <cell r="C309">
            <v>24852.85</v>
          </cell>
          <cell r="D309">
            <v>100040781</v>
          </cell>
        </row>
        <row r="310">
          <cell r="A310">
            <v>61158</v>
          </cell>
          <cell r="B310" t="str">
            <v>MACON CO. R-IV</v>
          </cell>
          <cell r="C310">
            <v>38104.800000000003</v>
          </cell>
          <cell r="D310">
            <v>43866631</v>
          </cell>
        </row>
        <row r="311">
          <cell r="A311">
            <v>62070</v>
          </cell>
          <cell r="B311" t="str">
            <v>MARQUAND-ZION R-VI</v>
          </cell>
          <cell r="C311">
            <v>123523.87</v>
          </cell>
          <cell r="D311">
            <v>184206936</v>
          </cell>
        </row>
        <row r="312">
          <cell r="A312">
            <v>62072</v>
          </cell>
          <cell r="B312" t="str">
            <v>FREDERICKTOWN R-I</v>
          </cell>
          <cell r="C312">
            <v>648564.6</v>
          </cell>
          <cell r="D312">
            <v>100041144</v>
          </cell>
        </row>
        <row r="313">
          <cell r="A313">
            <v>63066</v>
          </cell>
          <cell r="B313" t="str">
            <v>MARIES CO. R-I</v>
          </cell>
          <cell r="C313">
            <v>100241.19</v>
          </cell>
          <cell r="D313">
            <v>184206985</v>
          </cell>
        </row>
        <row r="314">
          <cell r="A314">
            <v>63067</v>
          </cell>
          <cell r="B314" t="str">
            <v>MARIES CO. R-II</v>
          </cell>
          <cell r="C314">
            <v>164180.62</v>
          </cell>
          <cell r="D314">
            <v>184206951</v>
          </cell>
        </row>
        <row r="315">
          <cell r="A315">
            <v>64072</v>
          </cell>
          <cell r="B315" t="str">
            <v>MARION CO. R-II</v>
          </cell>
          <cell r="C315">
            <v>44167.73</v>
          </cell>
          <cell r="D315">
            <v>9441403</v>
          </cell>
        </row>
        <row r="316">
          <cell r="A316">
            <v>64074</v>
          </cell>
          <cell r="B316" t="str">
            <v>PALMYRA R-I</v>
          </cell>
          <cell r="C316">
            <v>146483.23000000001</v>
          </cell>
          <cell r="D316">
            <v>92992577</v>
          </cell>
        </row>
        <row r="317">
          <cell r="A317">
            <v>64075</v>
          </cell>
          <cell r="B317" t="str">
            <v>HANNIBAL 60</v>
          </cell>
          <cell r="C317">
            <v>859406.47</v>
          </cell>
          <cell r="D317">
            <v>93755940</v>
          </cell>
        </row>
        <row r="318">
          <cell r="A318">
            <v>65096</v>
          </cell>
          <cell r="B318" t="str">
            <v>NORTH MERCER CO. R-III</v>
          </cell>
          <cell r="C318">
            <v>31968.99</v>
          </cell>
          <cell r="D318">
            <v>38286274</v>
          </cell>
        </row>
        <row r="319">
          <cell r="A319">
            <v>65098</v>
          </cell>
          <cell r="B319" t="str">
            <v>PRINCETON R-V</v>
          </cell>
          <cell r="C319">
            <v>85363.38</v>
          </cell>
          <cell r="D319">
            <v>159603588</v>
          </cell>
        </row>
        <row r="320">
          <cell r="A320">
            <v>66102</v>
          </cell>
          <cell r="B320" t="str">
            <v>ELDON R-I</v>
          </cell>
          <cell r="C320">
            <v>542742.22</v>
          </cell>
          <cell r="D320">
            <v>16621831</v>
          </cell>
        </row>
        <row r="321">
          <cell r="A321">
            <v>66103</v>
          </cell>
          <cell r="B321" t="str">
            <v>MILLER CO. R-III</v>
          </cell>
          <cell r="C321">
            <v>38995.86</v>
          </cell>
          <cell r="D321">
            <v>193285038</v>
          </cell>
        </row>
        <row r="322">
          <cell r="A322">
            <v>66104</v>
          </cell>
          <cell r="B322" t="str">
            <v>ST. ELIZABETH R-IV</v>
          </cell>
          <cell r="C322">
            <v>16270.73</v>
          </cell>
          <cell r="D322">
            <v>136313272</v>
          </cell>
        </row>
        <row r="323">
          <cell r="A323">
            <v>66105</v>
          </cell>
          <cell r="B323" t="str">
            <v>SCHOOL OF THE OSAGE</v>
          </cell>
          <cell r="C323">
            <v>483484.56</v>
          </cell>
          <cell r="D323">
            <v>193574845</v>
          </cell>
        </row>
        <row r="324">
          <cell r="A324">
            <v>66107</v>
          </cell>
          <cell r="B324" t="str">
            <v>IBERIA R-V</v>
          </cell>
          <cell r="C324">
            <v>132540.04999999999</v>
          </cell>
          <cell r="D324">
            <v>100041342</v>
          </cell>
        </row>
        <row r="325">
          <cell r="A325">
            <v>67055</v>
          </cell>
          <cell r="B325" t="str">
            <v>EAST PRAIRIE R-II</v>
          </cell>
          <cell r="C325">
            <v>386543.41</v>
          </cell>
          <cell r="D325">
            <v>81630642</v>
          </cell>
        </row>
        <row r="326">
          <cell r="A326">
            <v>67061</v>
          </cell>
          <cell r="B326" t="str">
            <v>CHARLESTON R-I</v>
          </cell>
          <cell r="C326">
            <v>633084.18999999994</v>
          </cell>
          <cell r="D326">
            <v>35248491</v>
          </cell>
        </row>
        <row r="327">
          <cell r="A327">
            <v>68070</v>
          </cell>
          <cell r="B327" t="str">
            <v>MONITEAU CO. R-I</v>
          </cell>
          <cell r="C327">
            <v>168680.93</v>
          </cell>
          <cell r="D327">
            <v>100339555</v>
          </cell>
        </row>
        <row r="328">
          <cell r="A328">
            <v>68071</v>
          </cell>
          <cell r="B328" t="str">
            <v>HIGH POINT R-III</v>
          </cell>
          <cell r="C328">
            <v>44736.11</v>
          </cell>
          <cell r="D328">
            <v>23203961</v>
          </cell>
        </row>
        <row r="329">
          <cell r="A329">
            <v>68072</v>
          </cell>
          <cell r="B329" t="str">
            <v>MONITEAU CO. R-V</v>
          </cell>
          <cell r="C329">
            <v>71718.31</v>
          </cell>
          <cell r="D329">
            <v>193465218</v>
          </cell>
        </row>
        <row r="330">
          <cell r="A330">
            <v>68073</v>
          </cell>
          <cell r="B330" t="str">
            <v>TIPTON R-VI</v>
          </cell>
          <cell r="C330">
            <v>180516.16</v>
          </cell>
          <cell r="D330">
            <v>100042415</v>
          </cell>
        </row>
        <row r="331">
          <cell r="A331">
            <v>68074</v>
          </cell>
          <cell r="B331" t="str">
            <v>JAMESTOWN C-1</v>
          </cell>
          <cell r="C331">
            <v>24585.040000000001</v>
          </cell>
          <cell r="D331">
            <v>95487351</v>
          </cell>
        </row>
        <row r="332">
          <cell r="A332">
            <v>68075</v>
          </cell>
          <cell r="B332" t="str">
            <v>CLARKSBURG C-2</v>
          </cell>
          <cell r="C332">
            <v>19925.03</v>
          </cell>
          <cell r="D332">
            <v>35436823</v>
          </cell>
        </row>
        <row r="333">
          <cell r="A333">
            <v>69104</v>
          </cell>
          <cell r="B333" t="str">
            <v>MIDDLE GROVE C-1</v>
          </cell>
          <cell r="C333">
            <v>104222.09</v>
          </cell>
          <cell r="D333">
            <v>100654565</v>
          </cell>
        </row>
        <row r="334">
          <cell r="A334">
            <v>69106</v>
          </cell>
          <cell r="B334" t="str">
            <v>MONROE CITY R-I</v>
          </cell>
          <cell r="C334">
            <v>125336.6</v>
          </cell>
          <cell r="D334">
            <v>27071091</v>
          </cell>
        </row>
        <row r="335">
          <cell r="A335">
            <v>69107</v>
          </cell>
          <cell r="B335" t="str">
            <v>HOLLIDAY C-2</v>
          </cell>
          <cell r="C335">
            <v>18673.62</v>
          </cell>
          <cell r="D335">
            <v>159600279</v>
          </cell>
        </row>
        <row r="336">
          <cell r="A336">
            <v>69108</v>
          </cell>
          <cell r="B336" t="str">
            <v>MADISON C-3</v>
          </cell>
          <cell r="C336">
            <v>37339.870000000003</v>
          </cell>
          <cell r="D336">
            <v>7626299</v>
          </cell>
        </row>
        <row r="337">
          <cell r="A337">
            <v>69109</v>
          </cell>
          <cell r="B337" t="str">
            <v>PARIS R-II</v>
          </cell>
          <cell r="C337">
            <v>113548.85</v>
          </cell>
          <cell r="D337">
            <v>23820319</v>
          </cell>
        </row>
        <row r="338">
          <cell r="A338">
            <v>70092</v>
          </cell>
          <cell r="B338" t="str">
            <v>WELLSVILLE MIDDLETOWN R-I</v>
          </cell>
          <cell r="C338">
            <v>89151.99</v>
          </cell>
          <cell r="D338">
            <v>75910513</v>
          </cell>
        </row>
        <row r="339">
          <cell r="A339">
            <v>70093</v>
          </cell>
          <cell r="B339" t="str">
            <v>MONTGOMERY CO. R-II</v>
          </cell>
          <cell r="C339">
            <v>283910.96000000002</v>
          </cell>
          <cell r="D339">
            <v>800533239</v>
          </cell>
        </row>
        <row r="340">
          <cell r="A340">
            <v>71091</v>
          </cell>
          <cell r="B340" t="str">
            <v>MORGAN CO. R-I</v>
          </cell>
          <cell r="C340">
            <v>265918.74</v>
          </cell>
          <cell r="D340">
            <v>100042365</v>
          </cell>
        </row>
        <row r="341">
          <cell r="A341">
            <v>71092</v>
          </cell>
          <cell r="B341" t="str">
            <v>MORGAN CO. R-II</v>
          </cell>
          <cell r="C341">
            <v>543847.03</v>
          </cell>
          <cell r="D341">
            <v>82260837</v>
          </cell>
        </row>
        <row r="342">
          <cell r="A342">
            <v>72066</v>
          </cell>
          <cell r="B342" t="str">
            <v>RISCO R-II</v>
          </cell>
          <cell r="C342">
            <v>21608.04</v>
          </cell>
          <cell r="D342">
            <v>100042100</v>
          </cell>
        </row>
        <row r="343">
          <cell r="A343">
            <v>72068</v>
          </cell>
          <cell r="B343" t="str">
            <v>PORTAGEVILLE</v>
          </cell>
          <cell r="C343">
            <v>349566.15</v>
          </cell>
          <cell r="D343">
            <v>159257096</v>
          </cell>
        </row>
        <row r="344">
          <cell r="A344">
            <v>72073</v>
          </cell>
          <cell r="B344" t="str">
            <v>GIDEON 37</v>
          </cell>
          <cell r="C344">
            <v>102976.41</v>
          </cell>
          <cell r="D344">
            <v>147882799</v>
          </cell>
        </row>
        <row r="345">
          <cell r="A345">
            <v>72074</v>
          </cell>
          <cell r="B345" t="str">
            <v>NEW MADRID CO. R-I</v>
          </cell>
          <cell r="C345">
            <v>755482.13</v>
          </cell>
          <cell r="D345">
            <v>25539719</v>
          </cell>
        </row>
        <row r="346">
          <cell r="A346">
            <v>73099</v>
          </cell>
          <cell r="B346" t="str">
            <v>EAST NEWTON CO. R-VI</v>
          </cell>
          <cell r="C346">
            <v>308484.53999999998</v>
          </cell>
          <cell r="D346">
            <v>73023848</v>
          </cell>
        </row>
        <row r="347">
          <cell r="A347">
            <v>73102</v>
          </cell>
          <cell r="B347" t="str">
            <v>DIAMOND R-IV</v>
          </cell>
          <cell r="C347">
            <v>152217.74</v>
          </cell>
          <cell r="D347">
            <v>27870872</v>
          </cell>
        </row>
        <row r="348">
          <cell r="A348">
            <v>73105</v>
          </cell>
          <cell r="B348" t="str">
            <v>WESTVIEW C-6</v>
          </cell>
          <cell r="C348">
            <v>41445.43</v>
          </cell>
          <cell r="D348">
            <v>193009883</v>
          </cell>
        </row>
        <row r="349">
          <cell r="A349">
            <v>73106</v>
          </cell>
          <cell r="B349" t="str">
            <v>SENECA R-VII</v>
          </cell>
          <cell r="C349">
            <v>247069.03</v>
          </cell>
          <cell r="D349">
            <v>28593846</v>
          </cell>
        </row>
        <row r="350">
          <cell r="A350">
            <v>73108</v>
          </cell>
          <cell r="B350" t="str">
            <v>NEOSHO SCHOOL DISTRICT</v>
          </cell>
          <cell r="C350">
            <v>871417.14</v>
          </cell>
          <cell r="D350">
            <v>84101013</v>
          </cell>
        </row>
        <row r="351">
          <cell r="A351">
            <v>74187</v>
          </cell>
          <cell r="B351" t="str">
            <v>NODAWAY-HOLT R-VII</v>
          </cell>
          <cell r="C351">
            <v>45773.760000000002</v>
          </cell>
          <cell r="D351">
            <v>159605476</v>
          </cell>
        </row>
        <row r="352">
          <cell r="A352">
            <v>74190</v>
          </cell>
          <cell r="B352" t="str">
            <v>WEST NODAWAY CO. R-I</v>
          </cell>
          <cell r="C352">
            <v>51529.57</v>
          </cell>
          <cell r="D352">
            <v>193293578</v>
          </cell>
        </row>
        <row r="353">
          <cell r="A353">
            <v>74194</v>
          </cell>
          <cell r="B353" t="str">
            <v>NORTHEAST NODAWAY CO. R-V</v>
          </cell>
          <cell r="C353">
            <v>36178.559999999998</v>
          </cell>
          <cell r="D353">
            <v>100041789</v>
          </cell>
        </row>
        <row r="354">
          <cell r="A354">
            <v>74195</v>
          </cell>
          <cell r="B354" t="str">
            <v>JEFFERSON C-123</v>
          </cell>
          <cell r="C354">
            <v>11157</v>
          </cell>
          <cell r="D354">
            <v>193293552</v>
          </cell>
        </row>
        <row r="355">
          <cell r="A355">
            <v>74197</v>
          </cell>
          <cell r="B355" t="str">
            <v>NORTH NODAWAY CO. R-VI</v>
          </cell>
          <cell r="C355">
            <v>23800.45</v>
          </cell>
          <cell r="D355">
            <v>159603976</v>
          </cell>
        </row>
        <row r="356">
          <cell r="A356">
            <v>74201</v>
          </cell>
          <cell r="B356" t="str">
            <v>MARYVILLE R-II</v>
          </cell>
          <cell r="C356">
            <v>178447.85</v>
          </cell>
          <cell r="D356">
            <v>32716466</v>
          </cell>
        </row>
        <row r="357">
          <cell r="A357">
            <v>74202</v>
          </cell>
          <cell r="B357" t="str">
            <v>SOUTH NODAWAY CO. R-IV</v>
          </cell>
          <cell r="C357">
            <v>16919.36</v>
          </cell>
          <cell r="D357">
            <v>34076299</v>
          </cell>
        </row>
        <row r="358">
          <cell r="A358">
            <v>75084</v>
          </cell>
          <cell r="B358" t="str">
            <v>COUCH R-I</v>
          </cell>
          <cell r="C358">
            <v>97407.33</v>
          </cell>
          <cell r="D358">
            <v>798974320</v>
          </cell>
        </row>
        <row r="359">
          <cell r="A359">
            <v>75085</v>
          </cell>
          <cell r="B359" t="str">
            <v>THAYER R-II</v>
          </cell>
          <cell r="C359">
            <v>181990.22</v>
          </cell>
          <cell r="D359">
            <v>798972282</v>
          </cell>
        </row>
        <row r="360">
          <cell r="A360">
            <v>75086</v>
          </cell>
          <cell r="B360" t="str">
            <v>OREGON-HOWELL R-III</v>
          </cell>
          <cell r="C360">
            <v>61598.96</v>
          </cell>
          <cell r="D360">
            <v>800483153</v>
          </cell>
        </row>
        <row r="361">
          <cell r="A361">
            <v>75087</v>
          </cell>
          <cell r="B361" t="str">
            <v>ALTON R-IV</v>
          </cell>
          <cell r="C361">
            <v>421613.88</v>
          </cell>
          <cell r="D361">
            <v>100653666</v>
          </cell>
        </row>
        <row r="362">
          <cell r="A362">
            <v>76081</v>
          </cell>
          <cell r="B362" t="str">
            <v>OSAGE CO. R-I</v>
          </cell>
          <cell r="C362">
            <v>48987.44</v>
          </cell>
          <cell r="D362">
            <v>86822327</v>
          </cell>
        </row>
        <row r="363">
          <cell r="A363">
            <v>76082</v>
          </cell>
          <cell r="B363" t="str">
            <v>OSAGE CO. R-II</v>
          </cell>
          <cell r="C363">
            <v>96150.2</v>
          </cell>
          <cell r="D363">
            <v>184207322</v>
          </cell>
        </row>
        <row r="364">
          <cell r="A364">
            <v>76083</v>
          </cell>
          <cell r="B364" t="str">
            <v>OSAGE CO. R-III</v>
          </cell>
          <cell r="C364">
            <v>78556.47</v>
          </cell>
          <cell r="D364">
            <v>100042530</v>
          </cell>
        </row>
        <row r="365">
          <cell r="A365">
            <v>77100</v>
          </cell>
          <cell r="B365" t="str">
            <v>THORNFIELD R-I</v>
          </cell>
          <cell r="C365">
            <v>34017.26</v>
          </cell>
          <cell r="D365">
            <v>45054251</v>
          </cell>
        </row>
        <row r="366">
          <cell r="A366">
            <v>77101</v>
          </cell>
          <cell r="B366" t="str">
            <v>BAKERSFIELD R-IV</v>
          </cell>
          <cell r="C366">
            <v>82094</v>
          </cell>
          <cell r="D366">
            <v>184207363</v>
          </cell>
        </row>
        <row r="367">
          <cell r="A367">
            <v>77102</v>
          </cell>
          <cell r="B367" t="str">
            <v>GAINESVILLE R-V</v>
          </cell>
          <cell r="C367">
            <v>275569.63</v>
          </cell>
          <cell r="D367">
            <v>100654094</v>
          </cell>
        </row>
        <row r="368">
          <cell r="A368">
            <v>77103</v>
          </cell>
          <cell r="B368" t="str">
            <v>DORA R-III</v>
          </cell>
          <cell r="C368">
            <v>174954.34</v>
          </cell>
          <cell r="D368">
            <v>100775212</v>
          </cell>
        </row>
        <row r="369">
          <cell r="A369">
            <v>77104</v>
          </cell>
          <cell r="B369" t="str">
            <v>LUTIE R-VI</v>
          </cell>
          <cell r="C369">
            <v>88673.7</v>
          </cell>
          <cell r="D369">
            <v>135785017</v>
          </cell>
        </row>
        <row r="370">
          <cell r="A370">
            <v>78001</v>
          </cell>
          <cell r="B370" t="str">
            <v>NORTH PEMISCOT CO. R-I</v>
          </cell>
          <cell r="C370">
            <v>154017.87</v>
          </cell>
          <cell r="D370">
            <v>159261247</v>
          </cell>
        </row>
        <row r="371">
          <cell r="A371">
            <v>78002</v>
          </cell>
          <cell r="B371" t="str">
            <v>HAYTI R-II</v>
          </cell>
          <cell r="C371">
            <v>441392.31</v>
          </cell>
          <cell r="D371">
            <v>100041235</v>
          </cell>
        </row>
        <row r="372">
          <cell r="A372">
            <v>78003</v>
          </cell>
          <cell r="B372" t="str">
            <v>PEMISCOT CO. R-III</v>
          </cell>
          <cell r="C372">
            <v>38584.730000000003</v>
          </cell>
          <cell r="D372">
            <v>46782918</v>
          </cell>
        </row>
        <row r="373">
          <cell r="A373">
            <v>78004</v>
          </cell>
          <cell r="B373" t="str">
            <v>COOTER R-IV</v>
          </cell>
          <cell r="C373">
            <v>41872.94</v>
          </cell>
          <cell r="D373">
            <v>46243358</v>
          </cell>
        </row>
        <row r="374">
          <cell r="A374">
            <v>78005</v>
          </cell>
          <cell r="B374" t="str">
            <v>SOUTH PEMISCOT CO. R-V</v>
          </cell>
          <cell r="C374">
            <v>308806.40000000002</v>
          </cell>
          <cell r="D374">
            <v>100042274</v>
          </cell>
        </row>
        <row r="375">
          <cell r="A375">
            <v>78009</v>
          </cell>
          <cell r="B375" t="str">
            <v>DELTA C-7</v>
          </cell>
          <cell r="C375">
            <v>57373.01</v>
          </cell>
          <cell r="D375">
            <v>46406922</v>
          </cell>
        </row>
        <row r="376">
          <cell r="A376">
            <v>78012</v>
          </cell>
          <cell r="B376" t="str">
            <v>CARUTHERSVILLE 18</v>
          </cell>
          <cell r="C376">
            <v>676539.41</v>
          </cell>
          <cell r="D376">
            <v>45472016</v>
          </cell>
        </row>
        <row r="377">
          <cell r="A377">
            <v>79077</v>
          </cell>
          <cell r="B377" t="str">
            <v>PERRY CO. 32</v>
          </cell>
          <cell r="C377">
            <v>408501.92</v>
          </cell>
          <cell r="D377">
            <v>70343025</v>
          </cell>
        </row>
        <row r="378">
          <cell r="A378">
            <v>79078</v>
          </cell>
          <cell r="B378" t="str">
            <v>ALTENBURG 48</v>
          </cell>
          <cell r="C378">
            <v>24845.37</v>
          </cell>
          <cell r="D378">
            <v>189349152</v>
          </cell>
        </row>
        <row r="379">
          <cell r="A379">
            <v>80116</v>
          </cell>
          <cell r="B379" t="str">
            <v>PETTIS CO. R-V</v>
          </cell>
          <cell r="C379">
            <v>59108.43</v>
          </cell>
          <cell r="D379">
            <v>37120896</v>
          </cell>
        </row>
        <row r="380">
          <cell r="A380">
            <v>80118</v>
          </cell>
          <cell r="B380" t="str">
            <v>LA MONTE R-IV</v>
          </cell>
          <cell r="C380">
            <v>99595.65</v>
          </cell>
          <cell r="D380">
            <v>100041953</v>
          </cell>
        </row>
        <row r="381">
          <cell r="A381">
            <v>80119</v>
          </cell>
          <cell r="B381" t="str">
            <v>SMITHTON R-VI</v>
          </cell>
          <cell r="C381">
            <v>100317.09</v>
          </cell>
          <cell r="D381">
            <v>50696046</v>
          </cell>
        </row>
        <row r="382">
          <cell r="A382">
            <v>80121</v>
          </cell>
          <cell r="B382" t="str">
            <v>GREEN RIDGE R-VIII</v>
          </cell>
          <cell r="C382">
            <v>61448.26</v>
          </cell>
          <cell r="D382">
            <v>100041201</v>
          </cell>
        </row>
        <row r="383">
          <cell r="A383">
            <v>80122</v>
          </cell>
          <cell r="B383" t="str">
            <v>PETTIS CO. R-XII</v>
          </cell>
          <cell r="C383">
            <v>41440.519999999997</v>
          </cell>
          <cell r="D383">
            <v>100654813</v>
          </cell>
        </row>
        <row r="384">
          <cell r="A384">
            <v>80125</v>
          </cell>
          <cell r="B384" t="str">
            <v>SEDALIA 200</v>
          </cell>
          <cell r="C384">
            <v>1107854.2</v>
          </cell>
          <cell r="D384">
            <v>93804615</v>
          </cell>
        </row>
        <row r="385">
          <cell r="A385">
            <v>81094</v>
          </cell>
          <cell r="B385" t="str">
            <v>ST. JAMES R-I</v>
          </cell>
          <cell r="C385">
            <v>694197.49</v>
          </cell>
          <cell r="D385">
            <v>88708383</v>
          </cell>
        </row>
        <row r="386">
          <cell r="A386">
            <v>81095</v>
          </cell>
          <cell r="B386" t="str">
            <v>NEWBURG R-II</v>
          </cell>
          <cell r="C386">
            <v>91586.82</v>
          </cell>
          <cell r="D386">
            <v>50852698</v>
          </cell>
        </row>
        <row r="387">
          <cell r="A387">
            <v>81096</v>
          </cell>
          <cell r="B387" t="str">
            <v>ROLLA 31</v>
          </cell>
          <cell r="C387">
            <v>822470.06</v>
          </cell>
          <cell r="D387">
            <v>80021876</v>
          </cell>
        </row>
        <row r="388">
          <cell r="A388">
            <v>81097</v>
          </cell>
          <cell r="B388" t="str">
            <v>PHELPS CO. R-III</v>
          </cell>
          <cell r="C388">
            <v>74443.06</v>
          </cell>
          <cell r="D388">
            <v>100654821</v>
          </cell>
        </row>
        <row r="389">
          <cell r="A389">
            <v>82100</v>
          </cell>
          <cell r="B389" t="str">
            <v>BOWLING GREEN R-I</v>
          </cell>
          <cell r="C389">
            <v>334322.62</v>
          </cell>
          <cell r="D389">
            <v>830851486</v>
          </cell>
        </row>
        <row r="390">
          <cell r="A390">
            <v>82101</v>
          </cell>
          <cell r="B390" t="str">
            <v>PIKE CO. R-III</v>
          </cell>
          <cell r="C390">
            <v>97911.83</v>
          </cell>
          <cell r="D390">
            <v>100779057</v>
          </cell>
        </row>
        <row r="391">
          <cell r="A391">
            <v>82105</v>
          </cell>
          <cell r="B391" t="str">
            <v>BONCL R-X</v>
          </cell>
          <cell r="C391">
            <v>13696.66</v>
          </cell>
          <cell r="D391">
            <v>193295185</v>
          </cell>
        </row>
        <row r="392">
          <cell r="A392">
            <v>82108</v>
          </cell>
          <cell r="B392" t="str">
            <v>LOUISIANA R-II</v>
          </cell>
          <cell r="C392">
            <v>244764.96</v>
          </cell>
          <cell r="D392">
            <v>13582853</v>
          </cell>
        </row>
        <row r="393">
          <cell r="A393">
            <v>83001</v>
          </cell>
          <cell r="B393" t="str">
            <v>NORTH PLATTE CO. R-I</v>
          </cell>
          <cell r="C393">
            <v>44962.96</v>
          </cell>
          <cell r="D393">
            <v>193010097</v>
          </cell>
        </row>
        <row r="394">
          <cell r="A394">
            <v>83002</v>
          </cell>
          <cell r="B394" t="str">
            <v>WEST PLATTE CO. R-II</v>
          </cell>
          <cell r="C394">
            <v>34399.730000000003</v>
          </cell>
          <cell r="D394">
            <v>53129581</v>
          </cell>
        </row>
        <row r="395">
          <cell r="A395">
            <v>83003</v>
          </cell>
          <cell r="B395" t="str">
            <v>PLATTE CO. R-III</v>
          </cell>
          <cell r="C395">
            <v>236279.76</v>
          </cell>
          <cell r="D395">
            <v>10666428</v>
          </cell>
        </row>
        <row r="396">
          <cell r="A396">
            <v>83005</v>
          </cell>
          <cell r="B396" t="str">
            <v>PARK HILL</v>
          </cell>
          <cell r="C396">
            <v>732828.1</v>
          </cell>
          <cell r="D396">
            <v>96741269</v>
          </cell>
        </row>
        <row r="397">
          <cell r="A397">
            <v>84001</v>
          </cell>
          <cell r="B397" t="str">
            <v>BOLIVAR R-I</v>
          </cell>
          <cell r="C397">
            <v>499151.87</v>
          </cell>
          <cell r="D397">
            <v>82139544</v>
          </cell>
        </row>
        <row r="398">
          <cell r="A398">
            <v>84002</v>
          </cell>
          <cell r="B398" t="str">
            <v>FAIR PLAY R-II</v>
          </cell>
          <cell r="C398">
            <v>114107.21</v>
          </cell>
          <cell r="D398">
            <v>53160537</v>
          </cell>
        </row>
        <row r="399">
          <cell r="A399">
            <v>84003</v>
          </cell>
          <cell r="B399" t="str">
            <v>HALFWAY R-III</v>
          </cell>
          <cell r="C399">
            <v>92534.39</v>
          </cell>
          <cell r="D399">
            <v>91346577</v>
          </cell>
        </row>
        <row r="400">
          <cell r="A400">
            <v>84004</v>
          </cell>
          <cell r="B400" t="str">
            <v>HUMANSVILLE R-IV</v>
          </cell>
          <cell r="C400">
            <v>203664.59</v>
          </cell>
          <cell r="D400">
            <v>53371662</v>
          </cell>
        </row>
        <row r="401">
          <cell r="A401">
            <v>84005</v>
          </cell>
          <cell r="B401" t="str">
            <v>MARION C. EARLY R-V</v>
          </cell>
          <cell r="C401">
            <v>124250.31</v>
          </cell>
          <cell r="D401">
            <v>53419206</v>
          </cell>
        </row>
        <row r="402">
          <cell r="A402">
            <v>84006</v>
          </cell>
          <cell r="B402" t="str">
            <v>PLEASANT HOPE R-VI</v>
          </cell>
          <cell r="C402">
            <v>346029.97</v>
          </cell>
          <cell r="D402">
            <v>178467148</v>
          </cell>
        </row>
        <row r="403">
          <cell r="A403">
            <v>85043</v>
          </cell>
          <cell r="B403" t="str">
            <v>SWEDEBORG R-III</v>
          </cell>
          <cell r="C403">
            <v>14754.79</v>
          </cell>
          <cell r="D403">
            <v>53877627</v>
          </cell>
        </row>
        <row r="404">
          <cell r="A404">
            <v>85044</v>
          </cell>
          <cell r="B404" t="str">
            <v>RICHLAND R-IV</v>
          </cell>
          <cell r="C404">
            <v>118488.76</v>
          </cell>
          <cell r="D404">
            <v>53852570</v>
          </cell>
        </row>
        <row r="405">
          <cell r="A405">
            <v>85045</v>
          </cell>
          <cell r="B405" t="str">
            <v>LAQUEY R-V</v>
          </cell>
          <cell r="C405">
            <v>131445.07</v>
          </cell>
          <cell r="D405">
            <v>80016967</v>
          </cell>
        </row>
        <row r="406">
          <cell r="A406">
            <v>85046</v>
          </cell>
          <cell r="B406" t="str">
            <v>WAYNESVILLE R-VI</v>
          </cell>
          <cell r="C406">
            <v>621016.49</v>
          </cell>
          <cell r="D406">
            <v>97938187</v>
          </cell>
        </row>
        <row r="407">
          <cell r="A407">
            <v>85048</v>
          </cell>
          <cell r="B407" t="str">
            <v>DIXON R-I</v>
          </cell>
          <cell r="C407">
            <v>221604.41</v>
          </cell>
          <cell r="D407">
            <v>83030171</v>
          </cell>
        </row>
        <row r="408">
          <cell r="A408">
            <v>85049</v>
          </cell>
          <cell r="B408" t="str">
            <v>CROCKER R-II</v>
          </cell>
          <cell r="C408">
            <v>177961.64</v>
          </cell>
          <cell r="D408">
            <v>184207538</v>
          </cell>
        </row>
        <row r="409">
          <cell r="A409">
            <v>86100</v>
          </cell>
          <cell r="B409" t="str">
            <v>PUTNAM CO. R-I</v>
          </cell>
          <cell r="C409">
            <v>193381.45</v>
          </cell>
          <cell r="D409">
            <v>825398142</v>
          </cell>
        </row>
        <row r="410">
          <cell r="A410">
            <v>87083</v>
          </cell>
          <cell r="B410" t="str">
            <v>RALLS CO. R-II</v>
          </cell>
          <cell r="C410">
            <v>111026.19</v>
          </cell>
          <cell r="D410">
            <v>948802566</v>
          </cell>
        </row>
        <row r="411">
          <cell r="A411">
            <v>88072</v>
          </cell>
          <cell r="B411" t="str">
            <v>NORTHEAST RANDOLPH CO. R-IV</v>
          </cell>
          <cell r="C411">
            <v>69094.289999999994</v>
          </cell>
          <cell r="D411">
            <v>556430734</v>
          </cell>
        </row>
        <row r="412">
          <cell r="A412">
            <v>88073</v>
          </cell>
          <cell r="B412" t="str">
            <v>RENICK R-V</v>
          </cell>
          <cell r="C412">
            <v>41159.61</v>
          </cell>
          <cell r="D412">
            <v>189349210</v>
          </cell>
        </row>
        <row r="413">
          <cell r="A413">
            <v>88075</v>
          </cell>
          <cell r="B413" t="str">
            <v>HIGBEE R-VIII</v>
          </cell>
          <cell r="C413">
            <v>50204.45</v>
          </cell>
          <cell r="D413">
            <v>159601699</v>
          </cell>
        </row>
        <row r="414">
          <cell r="A414">
            <v>88080</v>
          </cell>
          <cell r="B414" t="str">
            <v>WESTRAN R-I</v>
          </cell>
          <cell r="C414">
            <v>113325.08</v>
          </cell>
          <cell r="D414">
            <v>9619578</v>
          </cell>
        </row>
        <row r="415">
          <cell r="A415">
            <v>88081</v>
          </cell>
          <cell r="B415" t="str">
            <v>MOBERLY</v>
          </cell>
          <cell r="C415">
            <v>572959.9</v>
          </cell>
          <cell r="D415">
            <v>26927319</v>
          </cell>
        </row>
        <row r="416">
          <cell r="A416">
            <v>89080</v>
          </cell>
          <cell r="B416" t="str">
            <v>LAWSON R-XIV</v>
          </cell>
          <cell r="C416">
            <v>84842.5</v>
          </cell>
          <cell r="D416">
            <v>33219718</v>
          </cell>
        </row>
        <row r="417">
          <cell r="A417">
            <v>89087</v>
          </cell>
          <cell r="B417" t="str">
            <v>ORRICK R-XI</v>
          </cell>
          <cell r="C417">
            <v>35444.75</v>
          </cell>
          <cell r="D417">
            <v>82130741</v>
          </cell>
        </row>
        <row r="418">
          <cell r="A418">
            <v>89088</v>
          </cell>
          <cell r="B418" t="str">
            <v>HARDIN-CENTRAL C-2</v>
          </cell>
          <cell r="C418">
            <v>25827.439999999999</v>
          </cell>
          <cell r="D418">
            <v>159601335</v>
          </cell>
        </row>
        <row r="419">
          <cell r="A419">
            <v>89089</v>
          </cell>
          <cell r="B419" t="str">
            <v>RICHMOND R-XVI</v>
          </cell>
          <cell r="C419">
            <v>236043.07</v>
          </cell>
          <cell r="D419">
            <v>34192096</v>
          </cell>
        </row>
        <row r="420">
          <cell r="A420">
            <v>90075</v>
          </cell>
          <cell r="B420" t="str">
            <v>CENTERVILLE R-I</v>
          </cell>
          <cell r="C420">
            <v>49533.71</v>
          </cell>
          <cell r="D420">
            <v>878557487</v>
          </cell>
        </row>
        <row r="421">
          <cell r="A421">
            <v>90076</v>
          </cell>
          <cell r="B421" t="str">
            <v>SOUTHERN REYNOLDS CO. R-II</v>
          </cell>
          <cell r="C421">
            <v>121778.62</v>
          </cell>
          <cell r="D421">
            <v>85910719</v>
          </cell>
        </row>
        <row r="422">
          <cell r="A422">
            <v>90077</v>
          </cell>
          <cell r="B422" t="str">
            <v>BUNKER R-III</v>
          </cell>
          <cell r="C422">
            <v>94846.37</v>
          </cell>
          <cell r="D422">
            <v>45406675</v>
          </cell>
        </row>
        <row r="423">
          <cell r="A423">
            <v>90078</v>
          </cell>
          <cell r="B423" t="str">
            <v>LESTERVILLE R-IV</v>
          </cell>
          <cell r="C423">
            <v>200003.74</v>
          </cell>
          <cell r="D423">
            <v>42528851</v>
          </cell>
        </row>
        <row r="424">
          <cell r="A424">
            <v>91091</v>
          </cell>
          <cell r="B424" t="str">
            <v>NAYLOR R-II</v>
          </cell>
          <cell r="C424">
            <v>142721.64000000001</v>
          </cell>
          <cell r="D424">
            <v>100041797</v>
          </cell>
        </row>
        <row r="425">
          <cell r="A425">
            <v>91092</v>
          </cell>
          <cell r="B425" t="str">
            <v>DONIPHAN R-I</v>
          </cell>
          <cell r="C425">
            <v>705098.97</v>
          </cell>
          <cell r="D425">
            <v>88710355</v>
          </cell>
        </row>
        <row r="426">
          <cell r="A426">
            <v>91093</v>
          </cell>
          <cell r="B426" t="str">
            <v>RIPLEY CO. R-IV</v>
          </cell>
          <cell r="C426">
            <v>84496.07</v>
          </cell>
          <cell r="D426">
            <v>100654946</v>
          </cell>
        </row>
        <row r="427">
          <cell r="A427">
            <v>91095</v>
          </cell>
          <cell r="B427" t="str">
            <v>RIPLEY CO. R-III</v>
          </cell>
          <cell r="C427">
            <v>48560.75</v>
          </cell>
          <cell r="D427">
            <v>193010352</v>
          </cell>
        </row>
        <row r="428">
          <cell r="A428">
            <v>92087</v>
          </cell>
          <cell r="B428" t="str">
            <v>FT. ZUMWALT R-II</v>
          </cell>
          <cell r="C428">
            <v>1082492.06</v>
          </cell>
          <cell r="D428">
            <v>79907713</v>
          </cell>
        </row>
        <row r="429">
          <cell r="A429">
            <v>92088</v>
          </cell>
          <cell r="B429" t="str">
            <v>FRANCIS HOWELL R-III</v>
          </cell>
          <cell r="C429">
            <v>869961.53</v>
          </cell>
          <cell r="D429">
            <v>968650379</v>
          </cell>
        </row>
        <row r="430">
          <cell r="A430">
            <v>92089</v>
          </cell>
          <cell r="B430" t="str">
            <v>WENTZVILLE R-IV</v>
          </cell>
          <cell r="C430">
            <v>674547.64</v>
          </cell>
          <cell r="D430">
            <v>20371266</v>
          </cell>
        </row>
        <row r="431">
          <cell r="A431">
            <v>92090</v>
          </cell>
          <cell r="B431" t="str">
            <v>ST. CHARLES R-VI</v>
          </cell>
          <cell r="C431">
            <v>821864.14</v>
          </cell>
          <cell r="D431">
            <v>100347848</v>
          </cell>
        </row>
        <row r="432">
          <cell r="A432">
            <v>92091</v>
          </cell>
          <cell r="B432" t="str">
            <v>ORCHARD FARM R-V</v>
          </cell>
          <cell r="C432">
            <v>146868.97</v>
          </cell>
          <cell r="D432">
            <v>60551728</v>
          </cell>
        </row>
        <row r="433">
          <cell r="A433">
            <v>93120</v>
          </cell>
          <cell r="B433" t="str">
            <v>APPLETON CITY R-II</v>
          </cell>
          <cell r="C433">
            <v>86401.84</v>
          </cell>
          <cell r="D433">
            <v>100040534</v>
          </cell>
        </row>
        <row r="434">
          <cell r="A434">
            <v>93121</v>
          </cell>
          <cell r="B434" t="str">
            <v>ROSCOE C-1</v>
          </cell>
          <cell r="C434">
            <v>41673.11</v>
          </cell>
          <cell r="D434">
            <v>184207603</v>
          </cell>
        </row>
        <row r="435">
          <cell r="A435">
            <v>93123</v>
          </cell>
          <cell r="B435" t="str">
            <v>LAKELAND R-III</v>
          </cell>
          <cell r="C435">
            <v>143086.91</v>
          </cell>
          <cell r="D435">
            <v>193008901</v>
          </cell>
        </row>
        <row r="436">
          <cell r="A436">
            <v>93124</v>
          </cell>
          <cell r="B436" t="str">
            <v>OSCEOLA</v>
          </cell>
          <cell r="C436">
            <v>194700.83</v>
          </cell>
          <cell r="D436">
            <v>11352986</v>
          </cell>
        </row>
        <row r="437">
          <cell r="A437">
            <v>94076</v>
          </cell>
          <cell r="B437" t="str">
            <v>BISMARCK R-V</v>
          </cell>
          <cell r="C437">
            <v>162686.79999999999</v>
          </cell>
          <cell r="D437">
            <v>933003451</v>
          </cell>
        </row>
        <row r="438">
          <cell r="A438">
            <v>94078</v>
          </cell>
          <cell r="B438" t="str">
            <v>FARMINGTON R-VII</v>
          </cell>
          <cell r="C438">
            <v>715326.39</v>
          </cell>
          <cell r="D438">
            <v>11718251</v>
          </cell>
        </row>
        <row r="439">
          <cell r="A439">
            <v>94083</v>
          </cell>
          <cell r="B439" t="str">
            <v>NORTH ST. FRANCOIS CO. R-I</v>
          </cell>
          <cell r="C439">
            <v>645057.72</v>
          </cell>
          <cell r="D439">
            <v>11617917</v>
          </cell>
        </row>
        <row r="440">
          <cell r="A440">
            <v>94086</v>
          </cell>
          <cell r="B440" t="str">
            <v>CENTRAL R-III</v>
          </cell>
          <cell r="C440">
            <v>665095.77</v>
          </cell>
          <cell r="D440">
            <v>99668337</v>
          </cell>
        </row>
        <row r="441">
          <cell r="A441">
            <v>94087</v>
          </cell>
          <cell r="B441" t="str">
            <v>WEST ST. FRANCOIS CO. R-IV</v>
          </cell>
          <cell r="C441">
            <v>307372.36</v>
          </cell>
          <cell r="D441">
            <v>878512300</v>
          </cell>
        </row>
        <row r="442">
          <cell r="A442">
            <v>95059</v>
          </cell>
          <cell r="B442" t="str">
            <v>STE. GENEVIEVE CO. R-II</v>
          </cell>
          <cell r="C442">
            <v>365117</v>
          </cell>
          <cell r="D442">
            <v>829255087</v>
          </cell>
        </row>
        <row r="443">
          <cell r="A443">
            <v>96088</v>
          </cell>
          <cell r="B443" t="str">
            <v>HAZELWOOD</v>
          </cell>
          <cell r="C443">
            <v>4063017.33</v>
          </cell>
          <cell r="D443">
            <v>71954176</v>
          </cell>
        </row>
        <row r="444">
          <cell r="A444">
            <v>96089</v>
          </cell>
          <cell r="B444" t="str">
            <v>FERGUSON-FLORISSANT R-II</v>
          </cell>
          <cell r="C444">
            <v>2956563.26</v>
          </cell>
          <cell r="D444">
            <v>79896577</v>
          </cell>
        </row>
        <row r="445">
          <cell r="A445">
            <v>96090</v>
          </cell>
          <cell r="B445" t="str">
            <v>PATTONVILLE R-III</v>
          </cell>
          <cell r="C445">
            <v>592698.97</v>
          </cell>
          <cell r="D445">
            <v>20373783</v>
          </cell>
        </row>
        <row r="446">
          <cell r="A446">
            <v>96091</v>
          </cell>
          <cell r="B446" t="str">
            <v>ROCKWOOD R-VI</v>
          </cell>
          <cell r="C446">
            <v>893785.96</v>
          </cell>
          <cell r="D446">
            <v>40115610</v>
          </cell>
        </row>
        <row r="447">
          <cell r="A447">
            <v>96092</v>
          </cell>
          <cell r="B447" t="str">
            <v>KIRKWOOD R-VII</v>
          </cell>
          <cell r="C447">
            <v>239579.37</v>
          </cell>
          <cell r="D447">
            <v>86786738</v>
          </cell>
        </row>
        <row r="448">
          <cell r="A448">
            <v>96093</v>
          </cell>
          <cell r="B448" t="str">
            <v>LINDBERGH SCHOOLS</v>
          </cell>
          <cell r="C448">
            <v>231974.54</v>
          </cell>
          <cell r="D448">
            <v>804231467</v>
          </cell>
        </row>
        <row r="449">
          <cell r="A449">
            <v>96094</v>
          </cell>
          <cell r="B449" t="str">
            <v>MEHLVILLE R-IX</v>
          </cell>
          <cell r="C449">
            <v>808726.84</v>
          </cell>
          <cell r="D449">
            <v>79909925</v>
          </cell>
        </row>
        <row r="450">
          <cell r="A450">
            <v>96095</v>
          </cell>
          <cell r="B450" t="str">
            <v>PARKWAY C-2</v>
          </cell>
          <cell r="C450">
            <v>897087.78</v>
          </cell>
          <cell r="D450">
            <v>68540350</v>
          </cell>
        </row>
        <row r="451">
          <cell r="A451">
            <v>96098</v>
          </cell>
          <cell r="B451" t="str">
            <v>AFFTON 101</v>
          </cell>
          <cell r="C451">
            <v>231389.75</v>
          </cell>
          <cell r="D451">
            <v>14475875</v>
          </cell>
        </row>
        <row r="452">
          <cell r="A452">
            <v>96099</v>
          </cell>
          <cell r="B452" t="str">
            <v>BAYLESS</v>
          </cell>
          <cell r="C452">
            <v>243608.77</v>
          </cell>
          <cell r="D452">
            <v>26929281</v>
          </cell>
        </row>
        <row r="453">
          <cell r="A453">
            <v>96101</v>
          </cell>
          <cell r="B453" t="str">
            <v>BRENTWOOD</v>
          </cell>
          <cell r="C453">
            <v>52920.57</v>
          </cell>
          <cell r="D453">
            <v>84390590</v>
          </cell>
        </row>
        <row r="454">
          <cell r="A454">
            <v>96102</v>
          </cell>
          <cell r="B454" t="str">
            <v>CLAYTON</v>
          </cell>
          <cell r="C454">
            <v>124261.32</v>
          </cell>
          <cell r="D454">
            <v>39448717</v>
          </cell>
        </row>
        <row r="455">
          <cell r="A455">
            <v>96103</v>
          </cell>
          <cell r="B455" t="str">
            <v>HANCOCK PLACE</v>
          </cell>
          <cell r="C455">
            <v>352533.69</v>
          </cell>
          <cell r="D455">
            <v>84389345</v>
          </cell>
        </row>
        <row r="456">
          <cell r="A456">
            <v>96104</v>
          </cell>
          <cell r="B456" t="str">
            <v>JENNINGS</v>
          </cell>
          <cell r="C456">
            <v>1046950.5</v>
          </cell>
          <cell r="D456">
            <v>79927414</v>
          </cell>
        </row>
        <row r="457">
          <cell r="A457">
            <v>96106</v>
          </cell>
          <cell r="B457" t="str">
            <v>LADUE</v>
          </cell>
          <cell r="C457">
            <v>178851.08</v>
          </cell>
          <cell r="D457">
            <v>55873657</v>
          </cell>
        </row>
        <row r="458">
          <cell r="A458">
            <v>96107</v>
          </cell>
          <cell r="B458" t="str">
            <v>MAPLEWOOD-RICHMOND HEIGHTS</v>
          </cell>
          <cell r="C458">
            <v>133347.62</v>
          </cell>
          <cell r="D458">
            <v>60562287</v>
          </cell>
        </row>
        <row r="459">
          <cell r="A459">
            <v>96109</v>
          </cell>
          <cell r="B459" t="str">
            <v>NORMANDY SCHOOLS COLLABORATIVE</v>
          </cell>
          <cell r="C459">
            <v>2371286.5499999998</v>
          </cell>
          <cell r="D459">
            <v>75895193</v>
          </cell>
        </row>
        <row r="460">
          <cell r="A460">
            <v>96110</v>
          </cell>
          <cell r="B460" t="str">
            <v>RITENOUR</v>
          </cell>
          <cell r="C460">
            <v>1294080.1299999999</v>
          </cell>
          <cell r="D460">
            <v>83033738</v>
          </cell>
        </row>
        <row r="461">
          <cell r="A461">
            <v>96111</v>
          </cell>
          <cell r="B461" t="str">
            <v>RIVERVIEW GARDENS</v>
          </cell>
          <cell r="C461">
            <v>2816603.18</v>
          </cell>
          <cell r="D461">
            <v>94395811</v>
          </cell>
        </row>
        <row r="462">
          <cell r="A462">
            <v>96112</v>
          </cell>
          <cell r="B462" t="str">
            <v>UNIVERSITY CITY</v>
          </cell>
          <cell r="C462">
            <v>580976.32999999996</v>
          </cell>
          <cell r="D462">
            <v>79783791</v>
          </cell>
        </row>
        <row r="463">
          <cell r="A463">
            <v>96113</v>
          </cell>
          <cell r="B463" t="str">
            <v>VALLEY PARK</v>
          </cell>
          <cell r="C463">
            <v>203127.99</v>
          </cell>
          <cell r="D463">
            <v>830274556</v>
          </cell>
        </row>
        <row r="464">
          <cell r="A464">
            <v>96114</v>
          </cell>
          <cell r="B464" t="str">
            <v>WEBSTER GROVES</v>
          </cell>
          <cell r="C464">
            <v>274743.58</v>
          </cell>
          <cell r="D464">
            <v>150201648</v>
          </cell>
        </row>
        <row r="465">
          <cell r="A465">
            <v>96119</v>
          </cell>
          <cell r="B465" t="str">
            <v>SPECL. SCH. DST. ST. LOUIS CO.</v>
          </cell>
          <cell r="C465">
            <v>366373.5</v>
          </cell>
          <cell r="D465">
            <v>77119055</v>
          </cell>
        </row>
        <row r="466">
          <cell r="A466">
            <v>97116</v>
          </cell>
          <cell r="B466" t="str">
            <v>MIAMI R-I</v>
          </cell>
          <cell r="C466">
            <v>20913.54</v>
          </cell>
          <cell r="D466">
            <v>54147327</v>
          </cell>
        </row>
        <row r="467">
          <cell r="A467">
            <v>97118</v>
          </cell>
          <cell r="B467" t="str">
            <v>OREARVILLE R-IV</v>
          </cell>
          <cell r="C467">
            <v>10002.76</v>
          </cell>
          <cell r="D467">
            <v>613854132</v>
          </cell>
        </row>
        <row r="468">
          <cell r="A468">
            <v>97119</v>
          </cell>
          <cell r="B468" t="str">
            <v>MALTA BEND R-V</v>
          </cell>
          <cell r="C468">
            <v>20817.72</v>
          </cell>
          <cell r="D468">
            <v>963417709</v>
          </cell>
        </row>
        <row r="469">
          <cell r="A469">
            <v>97122</v>
          </cell>
          <cell r="B469" t="str">
            <v>HARDEMAN R-X</v>
          </cell>
          <cell r="C469">
            <v>15909.56</v>
          </cell>
          <cell r="D469">
            <v>35433929</v>
          </cell>
        </row>
        <row r="470">
          <cell r="A470">
            <v>97127</v>
          </cell>
          <cell r="B470" t="str">
            <v>GILLIAM C-4</v>
          </cell>
          <cell r="C470">
            <v>10002.469999999999</v>
          </cell>
          <cell r="D470">
            <v>184207850</v>
          </cell>
        </row>
        <row r="471">
          <cell r="A471">
            <v>97129</v>
          </cell>
          <cell r="B471" t="str">
            <v>MARSHALL</v>
          </cell>
          <cell r="C471">
            <v>607580.84</v>
          </cell>
          <cell r="D471">
            <v>63669212</v>
          </cell>
        </row>
        <row r="472">
          <cell r="A472">
            <v>97130</v>
          </cell>
          <cell r="B472" t="str">
            <v>SLATER</v>
          </cell>
          <cell r="C472">
            <v>73389.03</v>
          </cell>
          <cell r="D472">
            <v>100042233</v>
          </cell>
        </row>
        <row r="473">
          <cell r="A473">
            <v>97131</v>
          </cell>
          <cell r="B473" t="str">
            <v>SWEET SPRINGS R-VII</v>
          </cell>
          <cell r="C473">
            <v>81507.600000000006</v>
          </cell>
          <cell r="D473">
            <v>73042558</v>
          </cell>
        </row>
        <row r="474">
          <cell r="A474">
            <v>98080</v>
          </cell>
          <cell r="B474" t="str">
            <v>SCHUYLER CO. R-I</v>
          </cell>
          <cell r="C474">
            <v>230306.91</v>
          </cell>
          <cell r="D474">
            <v>159603893</v>
          </cell>
        </row>
        <row r="475">
          <cell r="A475">
            <v>99082</v>
          </cell>
          <cell r="B475" t="str">
            <v>SCOTLAND CO. R-I</v>
          </cell>
          <cell r="C475">
            <v>241101.92</v>
          </cell>
          <cell r="D475">
            <v>788964674</v>
          </cell>
        </row>
        <row r="476">
          <cell r="A476">
            <v>100059</v>
          </cell>
          <cell r="B476" t="str">
            <v>SCOTT CITY R-I</v>
          </cell>
          <cell r="C476">
            <v>356051.86</v>
          </cell>
          <cell r="D476">
            <v>123191678</v>
          </cell>
        </row>
        <row r="477">
          <cell r="A477">
            <v>100060</v>
          </cell>
          <cell r="B477" t="str">
            <v>CHAFFEE R-II</v>
          </cell>
          <cell r="C477">
            <v>179323.31</v>
          </cell>
          <cell r="D477">
            <v>100040914</v>
          </cell>
        </row>
        <row r="478">
          <cell r="A478">
            <v>100061</v>
          </cell>
          <cell r="B478" t="str">
            <v>SCOTT CO. R-IV</v>
          </cell>
          <cell r="C478">
            <v>242184.34</v>
          </cell>
          <cell r="D478">
            <v>621028943</v>
          </cell>
        </row>
        <row r="479">
          <cell r="A479">
            <v>100062</v>
          </cell>
          <cell r="B479" t="str">
            <v>SCOTT CO. CENTRAL</v>
          </cell>
          <cell r="C479">
            <v>91483.63</v>
          </cell>
          <cell r="D479">
            <v>829484091</v>
          </cell>
        </row>
        <row r="480">
          <cell r="A480">
            <v>100063</v>
          </cell>
          <cell r="B480" t="str">
            <v>SIKESTON R-6</v>
          </cell>
          <cell r="C480">
            <v>1198669.3</v>
          </cell>
          <cell r="D480">
            <v>75898825</v>
          </cell>
        </row>
        <row r="481">
          <cell r="A481">
            <v>100064</v>
          </cell>
          <cell r="B481" t="str">
            <v>KELSO C-7</v>
          </cell>
          <cell r="C481">
            <v>45205.9</v>
          </cell>
          <cell r="D481">
            <v>878700996</v>
          </cell>
        </row>
        <row r="482">
          <cell r="A482">
            <v>100065</v>
          </cell>
          <cell r="B482" t="str">
            <v>ORAN R-III</v>
          </cell>
          <cell r="C482">
            <v>40574.559999999998</v>
          </cell>
          <cell r="D482">
            <v>21505169</v>
          </cell>
        </row>
        <row r="483">
          <cell r="A483">
            <v>101105</v>
          </cell>
          <cell r="B483" t="str">
            <v>WINONA R-III</v>
          </cell>
          <cell r="C483">
            <v>309459.13</v>
          </cell>
          <cell r="D483">
            <v>44917672</v>
          </cell>
        </row>
        <row r="484">
          <cell r="A484">
            <v>101107</v>
          </cell>
          <cell r="B484" t="str">
            <v>EMINENCE R-I</v>
          </cell>
          <cell r="C484">
            <v>177494</v>
          </cell>
          <cell r="D484">
            <v>44917615</v>
          </cell>
        </row>
        <row r="485">
          <cell r="A485">
            <v>102081</v>
          </cell>
          <cell r="B485" t="str">
            <v>NORTH SHELBY</v>
          </cell>
          <cell r="C485">
            <v>60000.68</v>
          </cell>
          <cell r="D485">
            <v>45129863</v>
          </cell>
        </row>
        <row r="486">
          <cell r="A486">
            <v>102085</v>
          </cell>
          <cell r="B486" t="str">
            <v>SHELBY CO. R-IV</v>
          </cell>
          <cell r="C486">
            <v>199221.61</v>
          </cell>
          <cell r="D486">
            <v>48064000</v>
          </cell>
        </row>
        <row r="487">
          <cell r="A487">
            <v>103127</v>
          </cell>
          <cell r="B487" t="str">
            <v>RICHLAND R-I</v>
          </cell>
          <cell r="C487">
            <v>101690.61</v>
          </cell>
          <cell r="D487">
            <v>46756037</v>
          </cell>
        </row>
        <row r="488">
          <cell r="A488">
            <v>103128</v>
          </cell>
          <cell r="B488" t="str">
            <v>BELL CITY R-II</v>
          </cell>
          <cell r="C488">
            <v>96543.31</v>
          </cell>
          <cell r="D488">
            <v>88712765</v>
          </cell>
        </row>
        <row r="489">
          <cell r="A489">
            <v>103129</v>
          </cell>
          <cell r="B489" t="str">
            <v>ADVANCE R-IV</v>
          </cell>
          <cell r="C489">
            <v>73833.740000000005</v>
          </cell>
          <cell r="D489">
            <v>100653641</v>
          </cell>
        </row>
        <row r="490">
          <cell r="A490">
            <v>103130</v>
          </cell>
          <cell r="B490" t="str">
            <v>PUXICO R-VIII</v>
          </cell>
          <cell r="C490">
            <v>186440.57</v>
          </cell>
          <cell r="D490">
            <v>159255223</v>
          </cell>
        </row>
        <row r="491">
          <cell r="A491">
            <v>103131</v>
          </cell>
          <cell r="B491" t="str">
            <v>BLOOMFIELD R-XIV</v>
          </cell>
          <cell r="C491">
            <v>139302.39000000001</v>
          </cell>
          <cell r="D491">
            <v>193010642</v>
          </cell>
        </row>
        <row r="492">
          <cell r="A492">
            <v>103132</v>
          </cell>
          <cell r="B492" t="str">
            <v>DEXTER R-XI</v>
          </cell>
          <cell r="C492">
            <v>417619.7</v>
          </cell>
          <cell r="D492">
            <v>53587291</v>
          </cell>
        </row>
        <row r="493">
          <cell r="A493">
            <v>103135</v>
          </cell>
          <cell r="B493" t="str">
            <v>BERNIE R-XIII</v>
          </cell>
          <cell r="C493">
            <v>212844.57</v>
          </cell>
          <cell r="D493">
            <v>98640105</v>
          </cell>
        </row>
        <row r="494">
          <cell r="A494">
            <v>104041</v>
          </cell>
          <cell r="B494" t="str">
            <v>HURLEY R-I</v>
          </cell>
          <cell r="C494">
            <v>112564.24</v>
          </cell>
          <cell r="D494">
            <v>91346403</v>
          </cell>
        </row>
        <row r="495">
          <cell r="A495">
            <v>104042</v>
          </cell>
          <cell r="B495" t="str">
            <v>GALENA R-II</v>
          </cell>
          <cell r="C495">
            <v>236073.37</v>
          </cell>
          <cell r="D495">
            <v>800482767</v>
          </cell>
        </row>
        <row r="496">
          <cell r="A496">
            <v>104043</v>
          </cell>
          <cell r="B496" t="str">
            <v>CRANE R-III</v>
          </cell>
          <cell r="C496">
            <v>132105.17000000001</v>
          </cell>
          <cell r="D496">
            <v>34462705</v>
          </cell>
        </row>
        <row r="497">
          <cell r="A497">
            <v>104044</v>
          </cell>
          <cell r="B497" t="str">
            <v>REEDS SPRING R-IV</v>
          </cell>
          <cell r="C497">
            <v>385633.52</v>
          </cell>
          <cell r="D497">
            <v>2354561</v>
          </cell>
        </row>
        <row r="498">
          <cell r="A498">
            <v>104045</v>
          </cell>
          <cell r="B498" t="str">
            <v>BLUE EYE R-V</v>
          </cell>
          <cell r="C498">
            <v>120223.37</v>
          </cell>
          <cell r="D498">
            <v>193010683</v>
          </cell>
        </row>
        <row r="499">
          <cell r="A499">
            <v>105123</v>
          </cell>
          <cell r="B499" t="str">
            <v>GREEN CITY R-I</v>
          </cell>
          <cell r="C499">
            <v>59878.27</v>
          </cell>
          <cell r="D499">
            <v>47790134</v>
          </cell>
        </row>
        <row r="500">
          <cell r="A500">
            <v>105124</v>
          </cell>
          <cell r="B500" t="str">
            <v>MILAN C-2</v>
          </cell>
          <cell r="C500">
            <v>125596.71</v>
          </cell>
          <cell r="D500">
            <v>84105261</v>
          </cell>
        </row>
        <row r="501">
          <cell r="A501">
            <v>105125</v>
          </cell>
          <cell r="B501" t="str">
            <v>NEWTOWN-HARRIS R-III</v>
          </cell>
          <cell r="C501">
            <v>35674.06</v>
          </cell>
          <cell r="D501">
            <v>193010733</v>
          </cell>
        </row>
        <row r="502">
          <cell r="A502">
            <v>106001</v>
          </cell>
          <cell r="B502" t="str">
            <v>BRADLEYVILLE R-I</v>
          </cell>
          <cell r="C502">
            <v>42530.59</v>
          </cell>
          <cell r="D502">
            <v>159339902</v>
          </cell>
        </row>
        <row r="503">
          <cell r="A503">
            <v>106002</v>
          </cell>
          <cell r="B503" t="str">
            <v>TANEYVILLE R-II</v>
          </cell>
          <cell r="C503">
            <v>94229.68</v>
          </cell>
          <cell r="D503">
            <v>49254006</v>
          </cell>
        </row>
        <row r="504">
          <cell r="A504">
            <v>106003</v>
          </cell>
          <cell r="B504" t="str">
            <v>FORSYTH R-III</v>
          </cell>
          <cell r="C504">
            <v>346101.23</v>
          </cell>
          <cell r="D504">
            <v>48859284</v>
          </cell>
        </row>
        <row r="505">
          <cell r="A505">
            <v>106004</v>
          </cell>
          <cell r="B505" t="str">
            <v>BRANSON R-IV</v>
          </cell>
          <cell r="C505">
            <v>908375.37</v>
          </cell>
          <cell r="D505">
            <v>48458756</v>
          </cell>
        </row>
        <row r="506">
          <cell r="A506">
            <v>106005</v>
          </cell>
          <cell r="B506" t="str">
            <v>HOLLISTER R-V</v>
          </cell>
          <cell r="C506">
            <v>387612.87</v>
          </cell>
          <cell r="D506">
            <v>49080336</v>
          </cell>
        </row>
        <row r="507">
          <cell r="A507">
            <v>106006</v>
          </cell>
          <cell r="B507" t="str">
            <v>KIRBYVILLE R-VI</v>
          </cell>
          <cell r="C507">
            <v>75070.399999999994</v>
          </cell>
          <cell r="D507">
            <v>189349343</v>
          </cell>
        </row>
        <row r="508">
          <cell r="A508">
            <v>106008</v>
          </cell>
          <cell r="B508" t="str">
            <v>MARK TWAIN R-VIII</v>
          </cell>
          <cell r="C508">
            <v>23060.91</v>
          </cell>
          <cell r="D508">
            <v>100777754</v>
          </cell>
        </row>
        <row r="509">
          <cell r="A509">
            <v>107151</v>
          </cell>
          <cell r="B509" t="str">
            <v>SUCCESS R-VI</v>
          </cell>
          <cell r="C509">
            <v>55843.97</v>
          </cell>
          <cell r="D509">
            <v>51079317</v>
          </cell>
        </row>
        <row r="510">
          <cell r="A510">
            <v>107152</v>
          </cell>
          <cell r="B510" t="str">
            <v>HOUSTON R-I</v>
          </cell>
          <cell r="C510">
            <v>412493.69</v>
          </cell>
          <cell r="D510">
            <v>26648170</v>
          </cell>
        </row>
        <row r="511">
          <cell r="A511">
            <v>107153</v>
          </cell>
          <cell r="B511" t="str">
            <v>SUMMERSVILLE R-II</v>
          </cell>
          <cell r="C511">
            <v>202723.58</v>
          </cell>
          <cell r="D511">
            <v>51557601</v>
          </cell>
        </row>
        <row r="512">
          <cell r="A512">
            <v>107154</v>
          </cell>
          <cell r="B512" t="str">
            <v>LICKING R-VIII</v>
          </cell>
          <cell r="C512">
            <v>316183.78999999998</v>
          </cell>
          <cell r="D512">
            <v>19639798</v>
          </cell>
        </row>
        <row r="513">
          <cell r="A513">
            <v>107155</v>
          </cell>
          <cell r="B513" t="str">
            <v>CABOOL R-IV</v>
          </cell>
          <cell r="C513">
            <v>358969.08</v>
          </cell>
          <cell r="D513">
            <v>50105915</v>
          </cell>
        </row>
        <row r="514">
          <cell r="A514">
            <v>107156</v>
          </cell>
          <cell r="B514" t="str">
            <v>PLATO R-V</v>
          </cell>
          <cell r="C514">
            <v>120612.39</v>
          </cell>
          <cell r="D514">
            <v>197717507</v>
          </cell>
        </row>
        <row r="515">
          <cell r="A515">
            <v>107158</v>
          </cell>
          <cell r="B515" t="str">
            <v>RAYMONDVILLE R-VII</v>
          </cell>
          <cell r="C515">
            <v>125604.9</v>
          </cell>
          <cell r="D515">
            <v>100346378</v>
          </cell>
        </row>
        <row r="516">
          <cell r="A516">
            <v>108142</v>
          </cell>
          <cell r="B516" t="str">
            <v>NEVADA R-V</v>
          </cell>
          <cell r="C516">
            <v>559094.03</v>
          </cell>
          <cell r="D516">
            <v>932941545</v>
          </cell>
        </row>
        <row r="517">
          <cell r="A517">
            <v>108143</v>
          </cell>
          <cell r="B517" t="str">
            <v>BRONAUGH R-VII</v>
          </cell>
          <cell r="C517">
            <v>56932.39</v>
          </cell>
          <cell r="D517">
            <v>21216437</v>
          </cell>
        </row>
        <row r="518">
          <cell r="A518">
            <v>108144</v>
          </cell>
          <cell r="B518" t="str">
            <v>SHELDON R-VIII</v>
          </cell>
          <cell r="C518">
            <v>52115.14</v>
          </cell>
          <cell r="D518">
            <v>52196912</v>
          </cell>
        </row>
        <row r="519">
          <cell r="A519">
            <v>108147</v>
          </cell>
          <cell r="B519" t="str">
            <v>NORTHEAST VERNON CO. R-I</v>
          </cell>
          <cell r="C519">
            <v>104176.22</v>
          </cell>
          <cell r="D519">
            <v>100655240</v>
          </cell>
        </row>
        <row r="520">
          <cell r="A520">
            <v>109002</v>
          </cell>
          <cell r="B520" t="str">
            <v>WRIGHT CITY R-II OF WARREN CO.</v>
          </cell>
          <cell r="C520">
            <v>251261.4</v>
          </cell>
          <cell r="D520">
            <v>20015863</v>
          </cell>
        </row>
        <row r="521">
          <cell r="A521">
            <v>109003</v>
          </cell>
          <cell r="B521" t="str">
            <v>WARREN CO. R-III</v>
          </cell>
          <cell r="C521">
            <v>540531.76</v>
          </cell>
          <cell r="D521">
            <v>100042480</v>
          </cell>
        </row>
        <row r="522">
          <cell r="A522">
            <v>110014</v>
          </cell>
          <cell r="B522" t="str">
            <v>KINGSTON K-14</v>
          </cell>
          <cell r="C522">
            <v>495868.46</v>
          </cell>
          <cell r="D522">
            <v>52839818</v>
          </cell>
        </row>
        <row r="523">
          <cell r="A523">
            <v>110029</v>
          </cell>
          <cell r="B523" t="str">
            <v>POTOSI R-III</v>
          </cell>
          <cell r="C523">
            <v>574943.80000000005</v>
          </cell>
          <cell r="D523">
            <v>52843042</v>
          </cell>
        </row>
        <row r="524">
          <cell r="A524">
            <v>110030</v>
          </cell>
          <cell r="B524" t="str">
            <v>RICHWOODS R-VII</v>
          </cell>
          <cell r="C524">
            <v>114798.43</v>
          </cell>
          <cell r="D524">
            <v>184208064</v>
          </cell>
        </row>
        <row r="525">
          <cell r="A525">
            <v>110031</v>
          </cell>
          <cell r="B525" t="str">
            <v>VALLEY R-VI</v>
          </cell>
          <cell r="C525">
            <v>100923.23</v>
          </cell>
          <cell r="D525">
            <v>53132353</v>
          </cell>
        </row>
        <row r="526">
          <cell r="A526">
            <v>111086</v>
          </cell>
          <cell r="B526" t="str">
            <v>GREENVILLE R-II</v>
          </cell>
          <cell r="C526">
            <v>354637.48</v>
          </cell>
          <cell r="D526">
            <v>159255256</v>
          </cell>
        </row>
        <row r="527">
          <cell r="A527">
            <v>111087</v>
          </cell>
          <cell r="B527" t="str">
            <v>CLEARWATER R-I</v>
          </cell>
          <cell r="C527">
            <v>379302.78</v>
          </cell>
          <cell r="D527">
            <v>193010899</v>
          </cell>
        </row>
        <row r="528">
          <cell r="A528">
            <v>112099</v>
          </cell>
          <cell r="B528" t="str">
            <v>NIANGUA R-V</v>
          </cell>
          <cell r="C528">
            <v>77799.25</v>
          </cell>
          <cell r="D528">
            <v>800482775</v>
          </cell>
        </row>
        <row r="529">
          <cell r="A529">
            <v>112101</v>
          </cell>
          <cell r="B529" t="str">
            <v>FORDLAND R-III</v>
          </cell>
          <cell r="C529">
            <v>301768.88</v>
          </cell>
          <cell r="D529">
            <v>100654045</v>
          </cell>
        </row>
        <row r="530">
          <cell r="A530">
            <v>112102</v>
          </cell>
          <cell r="B530" t="str">
            <v>MARSHFIELD R-I</v>
          </cell>
          <cell r="C530">
            <v>623113.99</v>
          </cell>
          <cell r="D530">
            <v>53581898</v>
          </cell>
        </row>
        <row r="531">
          <cell r="A531">
            <v>112103</v>
          </cell>
          <cell r="B531" t="str">
            <v>SEYMOUR R-II</v>
          </cell>
          <cell r="C531">
            <v>974720.33</v>
          </cell>
          <cell r="D531">
            <v>53617973</v>
          </cell>
        </row>
        <row r="532">
          <cell r="A532">
            <v>113001</v>
          </cell>
          <cell r="B532" t="str">
            <v>WORTH CO. R-III</v>
          </cell>
          <cell r="C532">
            <v>67067.3</v>
          </cell>
          <cell r="D532">
            <v>100042605</v>
          </cell>
        </row>
        <row r="533">
          <cell r="A533">
            <v>114112</v>
          </cell>
          <cell r="B533" t="str">
            <v>NORWOOD R-I</v>
          </cell>
          <cell r="C533">
            <v>180760.92</v>
          </cell>
          <cell r="D533">
            <v>193294089</v>
          </cell>
        </row>
        <row r="534">
          <cell r="A534">
            <v>114113</v>
          </cell>
          <cell r="B534" t="str">
            <v>HARTVILLE R-II</v>
          </cell>
          <cell r="C534">
            <v>362454.67</v>
          </cell>
          <cell r="D534">
            <v>792966855</v>
          </cell>
        </row>
        <row r="535">
          <cell r="A535">
            <v>114114</v>
          </cell>
          <cell r="B535" t="str">
            <v>MOUNTAIN GROVE R-III</v>
          </cell>
          <cell r="C535">
            <v>574377.88</v>
          </cell>
          <cell r="D535">
            <v>137457631</v>
          </cell>
        </row>
        <row r="536">
          <cell r="A536">
            <v>114115</v>
          </cell>
          <cell r="B536" t="str">
            <v>MANSFIELD R-IV</v>
          </cell>
          <cell r="C536">
            <v>258297.28</v>
          </cell>
          <cell r="D536">
            <v>53862058</v>
          </cell>
        </row>
        <row r="537">
          <cell r="A537">
            <v>114116</v>
          </cell>
          <cell r="B537" t="str">
            <v>MANES R-V</v>
          </cell>
          <cell r="C537">
            <v>49794.14</v>
          </cell>
          <cell r="D537">
            <v>195866470</v>
          </cell>
        </row>
        <row r="538">
          <cell r="A538">
            <v>115115</v>
          </cell>
          <cell r="B538" t="str">
            <v>ST. LOUIS CITY</v>
          </cell>
          <cell r="C538">
            <v>14124002.35</v>
          </cell>
          <cell r="D538">
            <v>79906178</v>
          </cell>
        </row>
        <row r="539">
          <cell r="A539">
            <v>115902</v>
          </cell>
          <cell r="B539" t="str">
            <v>LIFT FOR LIFE ACADEMY</v>
          </cell>
          <cell r="C539">
            <v>443212.91</v>
          </cell>
          <cell r="D539">
            <v>109758339</v>
          </cell>
        </row>
        <row r="540">
          <cell r="A540">
            <v>115903</v>
          </cell>
          <cell r="B540" t="str">
            <v>PREMIER CHARTER SCHOOL</v>
          </cell>
          <cell r="C540">
            <v>325055.01</v>
          </cell>
          <cell r="D540">
            <v>34584305</v>
          </cell>
        </row>
        <row r="541">
          <cell r="A541">
            <v>115906</v>
          </cell>
          <cell r="B541" t="str">
            <v>CONFLUENCE ACADEMIES</v>
          </cell>
          <cell r="C541">
            <v>2172510.2200000002</v>
          </cell>
          <cell r="D541">
            <v>801447181</v>
          </cell>
        </row>
        <row r="542">
          <cell r="A542">
            <v>115911</v>
          </cell>
          <cell r="B542" t="str">
            <v>CITY GARDEN MONTESSORI</v>
          </cell>
          <cell r="C542">
            <v>50221.65</v>
          </cell>
          <cell r="D542">
            <v>6055260</v>
          </cell>
        </row>
        <row r="543">
          <cell r="A543">
            <v>115912</v>
          </cell>
          <cell r="B543" t="str">
            <v>ST. LOUIS LANG IMMERSION SCH</v>
          </cell>
          <cell r="C543">
            <v>270500.12</v>
          </cell>
          <cell r="D543">
            <v>827391215</v>
          </cell>
        </row>
        <row r="544">
          <cell r="A544">
            <v>115913</v>
          </cell>
          <cell r="B544" t="str">
            <v>NORTH SIDE COMMUNITY SCHOOL</v>
          </cell>
          <cell r="C544">
            <v>248803.64</v>
          </cell>
          <cell r="D544">
            <v>802577341</v>
          </cell>
        </row>
        <row r="545">
          <cell r="A545">
            <v>115914</v>
          </cell>
          <cell r="B545" t="str">
            <v>KIPP ST LOUIS PUBLIC SCHOOLS</v>
          </cell>
          <cell r="C545">
            <v>1739613.22</v>
          </cell>
          <cell r="D545">
            <v>78358917</v>
          </cell>
        </row>
        <row r="546">
          <cell r="A546">
            <v>115916</v>
          </cell>
          <cell r="B546" t="str">
            <v>GATEWAY SCIENCE ACAD/ST LOUIS</v>
          </cell>
          <cell r="C546">
            <v>364341.61</v>
          </cell>
          <cell r="D546">
            <v>12268162</v>
          </cell>
        </row>
        <row r="547">
          <cell r="A547">
            <v>115923</v>
          </cell>
          <cell r="B547" t="str">
            <v>EAGLE COLLEGE PREP ENDEAVOR</v>
          </cell>
          <cell r="C547">
            <v>493937.41</v>
          </cell>
          <cell r="D547">
            <v>78678655</v>
          </cell>
        </row>
        <row r="548">
          <cell r="A548">
            <v>115924</v>
          </cell>
          <cell r="B548" t="str">
            <v>LAFAYETTE PREPARATORY ACADEMY</v>
          </cell>
          <cell r="C548">
            <v>61729.18</v>
          </cell>
          <cell r="D548">
            <v>64841750</v>
          </cell>
        </row>
        <row r="549">
          <cell r="A549">
            <v>115925</v>
          </cell>
          <cell r="B549" t="str">
            <v>HAWTHORN LEADERSHIP SCHL GIRLS</v>
          </cell>
          <cell r="C549">
            <v>112068.76</v>
          </cell>
          <cell r="D549">
            <v>79459932</v>
          </cell>
        </row>
        <row r="550">
          <cell r="A550">
            <v>115926</v>
          </cell>
          <cell r="B550" t="str">
            <v>THE BIOME</v>
          </cell>
          <cell r="C550">
            <v>67105.8</v>
          </cell>
          <cell r="D550">
            <v>79567435</v>
          </cell>
        </row>
        <row r="551">
          <cell r="A551">
            <v>115928</v>
          </cell>
          <cell r="B551" t="str">
            <v>LA SALLE CHARTER SCHOOL</v>
          </cell>
          <cell r="C551">
            <v>70300.649999999994</v>
          </cell>
          <cell r="D551">
            <v>80081518</v>
          </cell>
        </row>
        <row r="552">
          <cell r="A552">
            <v>115930</v>
          </cell>
          <cell r="B552" t="str">
            <v>THE ARCH COMMUNITY SCHOOL</v>
          </cell>
          <cell r="C552">
            <v>49872.76</v>
          </cell>
          <cell r="D552">
            <v>80685445</v>
          </cell>
        </row>
        <row r="553">
          <cell r="A553">
            <v>115931</v>
          </cell>
          <cell r="B553" t="str">
            <v>KAIROS ACADEMIES</v>
          </cell>
          <cell r="C553">
            <v>74859.92</v>
          </cell>
          <cell r="D553">
            <v>80902277</v>
          </cell>
        </row>
        <row r="554">
          <cell r="A554">
            <v>115932</v>
          </cell>
          <cell r="B554" t="str">
            <v>THE SOULARD SCHOOL</v>
          </cell>
          <cell r="C554">
            <v>13170.06</v>
          </cell>
          <cell r="D554">
            <v>824928225</v>
          </cell>
        </row>
        <row r="555">
          <cell r="A555" t="str">
            <v>TOTALS</v>
          </cell>
          <cell r="B555"/>
          <cell r="C555">
            <v>192131014.02000001</v>
          </cell>
          <cell r="D555"/>
        </row>
      </sheetData>
      <sheetData sheetId="2"/>
      <sheetData sheetId="3">
        <row r="1">
          <cell r="A1" t="str">
            <v>CO/DIST</v>
          </cell>
          <cell r="B1" t="str">
            <v>SCHOOL DISTRICT</v>
          </cell>
          <cell r="C1" t="str">
            <v>TOTAL LEA FINAL
ALLOCATION</v>
          </cell>
          <cell r="D1" t="str">
            <v>UNIQUE ENTITY ID (UEI)</v>
          </cell>
        </row>
        <row r="2">
          <cell r="A2">
            <v>1090</v>
          </cell>
          <cell r="B2" t="str">
            <v>ADAIR CO. R-I</v>
          </cell>
          <cell r="C2">
            <v>479647</v>
          </cell>
          <cell r="D2" t="str">
            <v>Q6LNQWSVJXW1</v>
          </cell>
        </row>
        <row r="3">
          <cell r="A3">
            <v>1091</v>
          </cell>
          <cell r="B3" t="str">
            <v>KIRKSVILLE R-III</v>
          </cell>
          <cell r="C3">
            <v>2009224</v>
          </cell>
          <cell r="D3" t="str">
            <v>CEXMHN8Y31F1</v>
          </cell>
        </row>
        <row r="4">
          <cell r="A4">
            <v>1092</v>
          </cell>
          <cell r="B4" t="str">
            <v>ADAIR CO. R-II</v>
          </cell>
          <cell r="C4">
            <v>382374</v>
          </cell>
          <cell r="D4" t="str">
            <v>VR14EF9UB144</v>
          </cell>
        </row>
        <row r="5">
          <cell r="A5">
            <v>2089</v>
          </cell>
          <cell r="B5" t="str">
            <v>NORTH ANDREW CO. R-VI</v>
          </cell>
          <cell r="C5">
            <v>250222</v>
          </cell>
          <cell r="D5" t="str">
            <v>N6KNL8KBNCQ4</v>
          </cell>
        </row>
        <row r="6">
          <cell r="A6">
            <v>2090</v>
          </cell>
          <cell r="B6" t="str">
            <v>AVENUE CITY R-IX</v>
          </cell>
          <cell r="C6">
            <v>41683</v>
          </cell>
          <cell r="D6" t="str">
            <v>QLMTFFUEVZG6</v>
          </cell>
        </row>
        <row r="7">
          <cell r="A7">
            <v>2097</v>
          </cell>
          <cell r="B7" t="str">
            <v>SAVANNAH R-III</v>
          </cell>
          <cell r="C7">
            <v>856963</v>
          </cell>
          <cell r="D7" t="str">
            <v>C6ULL637MTH4</v>
          </cell>
        </row>
        <row r="8">
          <cell r="A8">
            <v>3031</v>
          </cell>
          <cell r="B8" t="str">
            <v>TARKIO R-I</v>
          </cell>
          <cell r="C8">
            <v>217183</v>
          </cell>
          <cell r="D8" t="str">
            <v>LSRLNQ5H7NW8</v>
          </cell>
        </row>
        <row r="9">
          <cell r="A9">
            <v>3032</v>
          </cell>
          <cell r="B9" t="str">
            <v>ROCK PORT R-II</v>
          </cell>
          <cell r="C9">
            <v>150360</v>
          </cell>
          <cell r="D9" t="str">
            <v>CA66LN3873B5</v>
          </cell>
        </row>
        <row r="10">
          <cell r="A10">
            <v>3033</v>
          </cell>
          <cell r="B10" t="str">
            <v>FAIRFAX R-III</v>
          </cell>
          <cell r="C10">
            <v>100854</v>
          </cell>
          <cell r="D10" t="str">
            <v>FXSJRGR56T38</v>
          </cell>
        </row>
        <row r="11">
          <cell r="A11">
            <v>4106</v>
          </cell>
          <cell r="B11" t="str">
            <v>COMMUNITY R-VI</v>
          </cell>
          <cell r="C11">
            <v>396913</v>
          </cell>
          <cell r="D11" t="str">
            <v>EZ8JEVLGQX69</v>
          </cell>
        </row>
        <row r="12">
          <cell r="A12">
            <v>4109</v>
          </cell>
          <cell r="B12" t="str">
            <v>VAN-FAR R-I</v>
          </cell>
          <cell r="C12">
            <v>735822</v>
          </cell>
          <cell r="D12" t="str">
            <v>XKP3LCNA9D78</v>
          </cell>
        </row>
        <row r="13">
          <cell r="A13">
            <v>4110</v>
          </cell>
          <cell r="B13" t="str">
            <v>MEXICO 59</v>
          </cell>
          <cell r="C13">
            <v>2283200</v>
          </cell>
          <cell r="D13" t="str">
            <v>DNLHG2N2QYC9</v>
          </cell>
        </row>
        <row r="14">
          <cell r="A14">
            <v>5120</v>
          </cell>
          <cell r="B14" t="str">
            <v>WHEATON R-III</v>
          </cell>
          <cell r="C14">
            <v>830353</v>
          </cell>
          <cell r="D14" t="str">
            <v>LLUXNAGZX444</v>
          </cell>
        </row>
        <row r="15">
          <cell r="A15">
            <v>5121</v>
          </cell>
          <cell r="B15" t="str">
            <v>SOUTHWEST R-V</v>
          </cell>
          <cell r="C15">
            <v>842985</v>
          </cell>
          <cell r="D15" t="str">
            <v>GUTGL57DHFK7</v>
          </cell>
        </row>
        <row r="16">
          <cell r="A16">
            <v>5122</v>
          </cell>
          <cell r="B16" t="str">
            <v>EXETER R-VI</v>
          </cell>
          <cell r="C16">
            <v>376690</v>
          </cell>
          <cell r="D16" t="str">
            <v>F9SAJRJNJZT7</v>
          </cell>
        </row>
        <row r="17">
          <cell r="A17">
            <v>5123</v>
          </cell>
          <cell r="B17" t="str">
            <v>CASSVILLE R-IV</v>
          </cell>
          <cell r="C17">
            <v>1940609</v>
          </cell>
          <cell r="D17" t="str">
            <v>PYE1LZTZCV27</v>
          </cell>
        </row>
        <row r="18">
          <cell r="A18">
            <v>5124</v>
          </cell>
          <cell r="B18" t="str">
            <v>PURDY R-II</v>
          </cell>
          <cell r="C18">
            <v>794415</v>
          </cell>
          <cell r="D18" t="str">
            <v>RB1CGLKM8QK5</v>
          </cell>
        </row>
        <row r="19">
          <cell r="A19">
            <v>5127</v>
          </cell>
          <cell r="B19" t="str">
            <v>SHELL KNOB 78</v>
          </cell>
          <cell r="C19">
            <v>287755</v>
          </cell>
          <cell r="D19" t="str">
            <v>F4DGNMDR18V9</v>
          </cell>
        </row>
        <row r="20">
          <cell r="A20">
            <v>5128</v>
          </cell>
          <cell r="B20" t="str">
            <v>MONETT R-I</v>
          </cell>
          <cell r="C20">
            <v>2695419</v>
          </cell>
          <cell r="D20" t="str">
            <v>LVVGFKVEN787</v>
          </cell>
        </row>
        <row r="21">
          <cell r="A21">
            <v>6101</v>
          </cell>
          <cell r="B21" t="str">
            <v>LIBERAL R-II</v>
          </cell>
          <cell r="C21">
            <v>325019</v>
          </cell>
          <cell r="D21" t="str">
            <v>DAKWH6BDKDB8</v>
          </cell>
        </row>
        <row r="22">
          <cell r="A22">
            <v>6103</v>
          </cell>
          <cell r="B22" t="str">
            <v>GOLDEN CITY R-III</v>
          </cell>
          <cell r="C22">
            <v>259461</v>
          </cell>
          <cell r="D22" t="str">
            <v>NCASLJUH7JF3</v>
          </cell>
        </row>
        <row r="23">
          <cell r="A23">
            <v>6104</v>
          </cell>
          <cell r="B23" t="str">
            <v>LAMAR R-I</v>
          </cell>
          <cell r="C23">
            <v>1112149</v>
          </cell>
          <cell r="D23" t="str">
            <v>NXXLEDPF3S13</v>
          </cell>
        </row>
        <row r="24">
          <cell r="A24">
            <v>7121</v>
          </cell>
          <cell r="B24" t="str">
            <v>MIAMI R-I</v>
          </cell>
          <cell r="C24">
            <v>171054</v>
          </cell>
          <cell r="D24" t="str">
            <v>FZJJVGEEEDA2</v>
          </cell>
        </row>
        <row r="25">
          <cell r="A25">
            <v>7122</v>
          </cell>
          <cell r="B25" t="str">
            <v>BALLARD R-II</v>
          </cell>
          <cell r="C25">
            <v>101376</v>
          </cell>
          <cell r="D25" t="str">
            <v>NKKQUH4A1H95</v>
          </cell>
        </row>
        <row r="26">
          <cell r="A26">
            <v>7123</v>
          </cell>
          <cell r="B26" t="str">
            <v>ADRIAN R-III</v>
          </cell>
          <cell r="C26">
            <v>504507</v>
          </cell>
          <cell r="D26" t="str">
            <v>XF4NJNRBAXY5</v>
          </cell>
        </row>
        <row r="27">
          <cell r="A27">
            <v>7124</v>
          </cell>
          <cell r="B27" t="str">
            <v>RICH HILL R-IV</v>
          </cell>
          <cell r="C27">
            <v>278806</v>
          </cell>
          <cell r="D27" t="str">
            <v>M536GXM6YAN5</v>
          </cell>
        </row>
        <row r="28">
          <cell r="A28">
            <v>7125</v>
          </cell>
          <cell r="B28" t="str">
            <v>HUME R-VIII</v>
          </cell>
          <cell r="C28">
            <v>113839</v>
          </cell>
          <cell r="D28" t="str">
            <v>R5WVE4CR3WS8</v>
          </cell>
        </row>
        <row r="29">
          <cell r="A29">
            <v>7126</v>
          </cell>
          <cell r="B29" t="str">
            <v>HUDSON R-IX</v>
          </cell>
          <cell r="C29">
            <v>119550</v>
          </cell>
          <cell r="D29" t="str">
            <v>Q5T6R449NW21</v>
          </cell>
        </row>
        <row r="30">
          <cell r="A30">
            <v>7129</v>
          </cell>
          <cell r="B30" t="str">
            <v>BUTLER R-V</v>
          </cell>
          <cell r="C30">
            <v>1037033</v>
          </cell>
          <cell r="D30" t="str">
            <v>KJLFPNR3AKX7</v>
          </cell>
        </row>
        <row r="31">
          <cell r="A31">
            <v>8106</v>
          </cell>
          <cell r="B31" t="str">
            <v>LINCOLN R-II</v>
          </cell>
          <cell r="C31">
            <v>666003</v>
          </cell>
          <cell r="D31" t="str">
            <v>YFULGCRUAGS7</v>
          </cell>
        </row>
        <row r="32">
          <cell r="A32">
            <v>8107</v>
          </cell>
          <cell r="B32" t="str">
            <v>WARSAW R-IX</v>
          </cell>
          <cell r="C32">
            <v>2015997</v>
          </cell>
          <cell r="D32" t="str">
            <v>XLJTRYM1NGN1</v>
          </cell>
        </row>
        <row r="33">
          <cell r="A33">
            <v>8111</v>
          </cell>
          <cell r="B33" t="str">
            <v>COLE CAMP R-I</v>
          </cell>
          <cell r="C33">
            <v>918922</v>
          </cell>
          <cell r="D33" t="str">
            <v>XM7NDHEEHJM6</v>
          </cell>
        </row>
        <row r="34">
          <cell r="A34">
            <v>9077</v>
          </cell>
          <cell r="B34" t="str">
            <v>MEADOW HEIGHTS R-II</v>
          </cell>
          <cell r="C34">
            <v>395036</v>
          </cell>
          <cell r="D34" t="str">
            <v>CF5MWWT5VG79</v>
          </cell>
        </row>
        <row r="35">
          <cell r="A35">
            <v>9078</v>
          </cell>
          <cell r="B35" t="str">
            <v>LEOPOLD R-III</v>
          </cell>
          <cell r="C35">
            <v>55469</v>
          </cell>
          <cell r="D35" t="str">
            <v>F7UYKMBYZ3X3</v>
          </cell>
        </row>
        <row r="36">
          <cell r="A36">
            <v>9079</v>
          </cell>
          <cell r="B36" t="str">
            <v>ZALMA R-V</v>
          </cell>
          <cell r="C36">
            <v>243839</v>
          </cell>
          <cell r="D36" t="str">
            <v>DJNETVF1HKW5</v>
          </cell>
        </row>
        <row r="37">
          <cell r="A37">
            <v>9080</v>
          </cell>
          <cell r="B37" t="str">
            <v>WOODLAND R-IV</v>
          </cell>
          <cell r="C37">
            <v>1153576</v>
          </cell>
          <cell r="D37" t="str">
            <v>LLXNVD5UUKU9</v>
          </cell>
        </row>
        <row r="38">
          <cell r="A38">
            <v>10087</v>
          </cell>
          <cell r="B38" t="str">
            <v>SOUTHERN BOONE CO. R-I</v>
          </cell>
          <cell r="C38">
            <v>498753</v>
          </cell>
          <cell r="D38" t="str">
            <v>J17LLW285Q85</v>
          </cell>
        </row>
        <row r="39">
          <cell r="A39">
            <v>10089</v>
          </cell>
          <cell r="B39" t="str">
            <v>HALLSVILLE R-IV</v>
          </cell>
          <cell r="C39">
            <v>943170</v>
          </cell>
          <cell r="D39" t="str">
            <v>C9MRFNRSGTN3</v>
          </cell>
        </row>
        <row r="40">
          <cell r="A40">
            <v>10090</v>
          </cell>
          <cell r="B40" t="str">
            <v>STURGEON R-V</v>
          </cell>
          <cell r="C40">
            <v>797848</v>
          </cell>
          <cell r="D40" t="str">
            <v>D168EL74H8Y8</v>
          </cell>
        </row>
        <row r="41">
          <cell r="A41">
            <v>10091</v>
          </cell>
          <cell r="B41" t="str">
            <v>CENTRALIA R-VI</v>
          </cell>
          <cell r="C41">
            <v>808325</v>
          </cell>
          <cell r="D41" t="str">
            <v>UNFLY3PVC7K8</v>
          </cell>
        </row>
        <row r="42">
          <cell r="A42">
            <v>10092</v>
          </cell>
          <cell r="B42" t="str">
            <v>HARRISBURG R-VIII</v>
          </cell>
          <cell r="C42">
            <v>320220</v>
          </cell>
          <cell r="D42" t="str">
            <v>H5WLJQA55XD1</v>
          </cell>
        </row>
        <row r="43">
          <cell r="A43">
            <v>10093</v>
          </cell>
          <cell r="B43" t="str">
            <v>COLUMBIA 93</v>
          </cell>
          <cell r="C43">
            <v>10616277</v>
          </cell>
          <cell r="D43" t="str">
            <v>SY35U6K9HBT1</v>
          </cell>
        </row>
        <row r="44">
          <cell r="A44">
            <v>11076</v>
          </cell>
          <cell r="B44" t="str">
            <v>EAST BUCHANAN CO. C-1</v>
          </cell>
          <cell r="C44">
            <v>255798</v>
          </cell>
          <cell r="D44" t="str">
            <v>HJKASYKFL5C4</v>
          </cell>
        </row>
        <row r="45">
          <cell r="A45">
            <v>11078</v>
          </cell>
          <cell r="B45" t="str">
            <v>MID-BUCHANAN CO. R-V</v>
          </cell>
          <cell r="C45">
            <v>326085</v>
          </cell>
          <cell r="D45" t="str">
            <v>N23EAZWHSDE3</v>
          </cell>
        </row>
        <row r="46">
          <cell r="A46">
            <v>11079</v>
          </cell>
          <cell r="B46" t="str">
            <v>BUCHANAN CO. R-IV</v>
          </cell>
          <cell r="C46">
            <v>163426</v>
          </cell>
          <cell r="D46" t="str">
            <v>ZUR2GFEAWRL8</v>
          </cell>
        </row>
        <row r="47">
          <cell r="A47">
            <v>11082</v>
          </cell>
          <cell r="B47" t="str">
            <v>ST. JOSEPH</v>
          </cell>
          <cell r="C47">
            <v>11375039</v>
          </cell>
          <cell r="D47" t="str">
            <v>CBCGW61SVPS7</v>
          </cell>
        </row>
        <row r="48">
          <cell r="A48">
            <v>12108</v>
          </cell>
          <cell r="B48" t="str">
            <v>NEELYVILLE R-IV</v>
          </cell>
          <cell r="C48">
            <v>1060884</v>
          </cell>
          <cell r="D48" t="str">
            <v>MKE6ELVF2L94</v>
          </cell>
        </row>
        <row r="49">
          <cell r="A49">
            <v>12109</v>
          </cell>
          <cell r="B49" t="str">
            <v>POPLAR BLUFF R-I</v>
          </cell>
          <cell r="C49">
            <v>6979922</v>
          </cell>
          <cell r="D49" t="str">
            <v>CMZUK26LT394</v>
          </cell>
        </row>
        <row r="50">
          <cell r="A50">
            <v>12110</v>
          </cell>
          <cell r="B50" t="str">
            <v>TWIN RIVERS R-X</v>
          </cell>
          <cell r="C50">
            <v>1380088</v>
          </cell>
          <cell r="D50" t="str">
            <v>SWBKZ7KCH5Y1</v>
          </cell>
        </row>
        <row r="51">
          <cell r="A51">
            <v>13054</v>
          </cell>
          <cell r="B51" t="str">
            <v>BRECKENRIDGE R-I</v>
          </cell>
          <cell r="C51">
            <v>107056</v>
          </cell>
          <cell r="D51" t="str">
            <v>ETX2JSGQJWK5</v>
          </cell>
        </row>
        <row r="52">
          <cell r="A52">
            <v>13055</v>
          </cell>
          <cell r="B52" t="str">
            <v>HAMILTON R-II</v>
          </cell>
          <cell r="C52">
            <v>440715</v>
          </cell>
          <cell r="D52" t="str">
            <v>KBMVDMM663J3</v>
          </cell>
        </row>
        <row r="53">
          <cell r="A53">
            <v>13057</v>
          </cell>
          <cell r="B53" t="str">
            <v>NEW YORK R-IV</v>
          </cell>
          <cell r="C53">
            <v>2495</v>
          </cell>
          <cell r="D53" t="str">
            <v>PYHJCKLD8EK4</v>
          </cell>
        </row>
        <row r="54">
          <cell r="A54">
            <v>13058</v>
          </cell>
          <cell r="B54" t="str">
            <v>COWGILL R-VI</v>
          </cell>
          <cell r="C54">
            <v>68756</v>
          </cell>
          <cell r="D54" t="str">
            <v>KBAQB16BY9N4</v>
          </cell>
        </row>
        <row r="55">
          <cell r="A55">
            <v>13059</v>
          </cell>
          <cell r="B55" t="str">
            <v>POLO R-VII</v>
          </cell>
          <cell r="C55">
            <v>170495</v>
          </cell>
          <cell r="D55" t="str">
            <v>NVUNC59U94K8</v>
          </cell>
        </row>
        <row r="56">
          <cell r="A56">
            <v>13060</v>
          </cell>
          <cell r="B56" t="str">
            <v>MIRABILE C-1</v>
          </cell>
          <cell r="C56">
            <v>2980</v>
          </cell>
          <cell r="D56" t="str">
            <v>JGGYZ4Z5MVN7</v>
          </cell>
        </row>
        <row r="57">
          <cell r="A57">
            <v>13061</v>
          </cell>
          <cell r="B57" t="str">
            <v>BRAYMER C-4</v>
          </cell>
          <cell r="C57">
            <v>315847</v>
          </cell>
          <cell r="D57" t="str">
            <v>F3R5V6P3UH89</v>
          </cell>
        </row>
        <row r="58">
          <cell r="A58">
            <v>13062</v>
          </cell>
          <cell r="B58" t="str">
            <v>KINGSTON 42</v>
          </cell>
          <cell r="C58">
            <v>46190</v>
          </cell>
          <cell r="D58" t="str">
            <v>SXZMBX7RJDW5</v>
          </cell>
        </row>
        <row r="59">
          <cell r="A59">
            <v>14126</v>
          </cell>
          <cell r="B59" t="str">
            <v>NORTH CALLAWAY CO. R-I</v>
          </cell>
          <cell r="C59">
            <v>965011</v>
          </cell>
          <cell r="D59" t="str">
            <v>CTWLFT15M9D8</v>
          </cell>
        </row>
        <row r="60">
          <cell r="A60">
            <v>14127</v>
          </cell>
          <cell r="B60" t="str">
            <v>NEW BLOOMFIELD R-III</v>
          </cell>
          <cell r="C60">
            <v>408277</v>
          </cell>
          <cell r="D60" t="str">
            <v>LNFFQKSGTUS3</v>
          </cell>
        </row>
        <row r="61">
          <cell r="A61">
            <v>14129</v>
          </cell>
          <cell r="B61" t="str">
            <v>FULTON 58</v>
          </cell>
          <cell r="C61">
            <v>1684995</v>
          </cell>
          <cell r="D61" t="str">
            <v>PN54N3F4FPV6</v>
          </cell>
        </row>
        <row r="62">
          <cell r="A62">
            <v>14130</v>
          </cell>
          <cell r="B62" t="str">
            <v>SOUTH CALLAWAY CO. R-II</v>
          </cell>
          <cell r="C62">
            <v>380255</v>
          </cell>
          <cell r="D62" t="str">
            <v>UXECZBZSTLM5</v>
          </cell>
        </row>
        <row r="63">
          <cell r="A63">
            <v>15001</v>
          </cell>
          <cell r="B63" t="str">
            <v>STOUTLAND R-II</v>
          </cell>
          <cell r="C63">
            <v>616386</v>
          </cell>
          <cell r="D63" t="str">
            <v>KKLKTLUDA4E8</v>
          </cell>
        </row>
        <row r="64">
          <cell r="A64">
            <v>15002</v>
          </cell>
          <cell r="B64" t="str">
            <v>CAMDENTON R-III</v>
          </cell>
          <cell r="C64">
            <v>3676219</v>
          </cell>
          <cell r="D64" t="str">
            <v>CDGJX58EQLZ1</v>
          </cell>
        </row>
        <row r="65">
          <cell r="A65">
            <v>15003</v>
          </cell>
          <cell r="B65" t="str">
            <v>CLIMAX SPRINGS R-IV</v>
          </cell>
          <cell r="C65">
            <v>512747</v>
          </cell>
          <cell r="D65" t="str">
            <v>KE2MX21KSEF5</v>
          </cell>
        </row>
        <row r="66">
          <cell r="A66">
            <v>15004</v>
          </cell>
          <cell r="B66" t="str">
            <v>MACKS CREEK R-V</v>
          </cell>
          <cell r="C66">
            <v>363322</v>
          </cell>
          <cell r="D66" t="str">
            <v>FKJJCVMJH9L5</v>
          </cell>
        </row>
        <row r="67">
          <cell r="A67">
            <v>16090</v>
          </cell>
          <cell r="B67" t="str">
            <v>JACKSON R-II</v>
          </cell>
          <cell r="C67">
            <v>2070554</v>
          </cell>
          <cell r="D67" t="str">
            <v>UTGDL3KNJVH6</v>
          </cell>
        </row>
        <row r="68">
          <cell r="A68">
            <v>16092</v>
          </cell>
          <cell r="B68" t="str">
            <v>DELTA R-V</v>
          </cell>
          <cell r="C68">
            <v>252455</v>
          </cell>
          <cell r="D68" t="str">
            <v>UQW7GUC1P195</v>
          </cell>
        </row>
        <row r="69">
          <cell r="A69">
            <v>16094</v>
          </cell>
          <cell r="B69" t="str">
            <v>OAK RIDGE R-VI</v>
          </cell>
          <cell r="C69">
            <v>208980</v>
          </cell>
          <cell r="D69" t="str">
            <v>EGYUYFNQMG65</v>
          </cell>
        </row>
        <row r="70">
          <cell r="A70">
            <v>16096</v>
          </cell>
          <cell r="B70" t="str">
            <v>CAPE GIRARDEAU 63</v>
          </cell>
          <cell r="C70">
            <v>4374716</v>
          </cell>
          <cell r="D70" t="str">
            <v>L4WTJ2BXK283</v>
          </cell>
        </row>
        <row r="71">
          <cell r="A71">
            <v>16097</v>
          </cell>
          <cell r="B71" t="str">
            <v>NELL HOLCOMB R-IV</v>
          </cell>
          <cell r="C71">
            <v>321319</v>
          </cell>
          <cell r="D71"/>
        </row>
        <row r="72">
          <cell r="A72">
            <v>17121</v>
          </cell>
          <cell r="B72" t="str">
            <v>HALE R-I</v>
          </cell>
          <cell r="C72">
            <v>118904</v>
          </cell>
          <cell r="D72" t="str">
            <v>DNGLKM1T23K9</v>
          </cell>
        </row>
        <row r="73">
          <cell r="A73">
            <v>17122</v>
          </cell>
          <cell r="B73" t="str">
            <v>TINA-AVALON R-II</v>
          </cell>
          <cell r="C73">
            <v>85105</v>
          </cell>
          <cell r="D73" t="str">
            <v>K4H4GQY6HAJ7</v>
          </cell>
        </row>
        <row r="74">
          <cell r="A74">
            <v>17124</v>
          </cell>
          <cell r="B74" t="str">
            <v>BOSWORTH R-V</v>
          </cell>
          <cell r="C74">
            <v>97131</v>
          </cell>
          <cell r="D74" t="str">
            <v>S4J3UB8LPF33</v>
          </cell>
        </row>
        <row r="75">
          <cell r="A75">
            <v>17125</v>
          </cell>
          <cell r="B75" t="str">
            <v>CARROLLTON R-VII</v>
          </cell>
          <cell r="C75">
            <v>715350</v>
          </cell>
          <cell r="D75" t="str">
            <v>S13MLCT22ZG9</v>
          </cell>
        </row>
        <row r="76">
          <cell r="A76">
            <v>17126</v>
          </cell>
          <cell r="B76" t="str">
            <v>NORBORNE R-VIII</v>
          </cell>
          <cell r="C76">
            <v>140772</v>
          </cell>
          <cell r="D76" t="str">
            <v>EYFWL5GSH129</v>
          </cell>
        </row>
        <row r="77">
          <cell r="A77">
            <v>18047</v>
          </cell>
          <cell r="B77" t="str">
            <v>EAST CARTER CO. R-II</v>
          </cell>
          <cell r="C77">
            <v>1483915</v>
          </cell>
          <cell r="D77" t="str">
            <v>G9G2HM5FL8M6</v>
          </cell>
        </row>
        <row r="78">
          <cell r="A78">
            <v>18050</v>
          </cell>
          <cell r="B78" t="str">
            <v>VAN BUREN R-I</v>
          </cell>
          <cell r="C78">
            <v>774925</v>
          </cell>
          <cell r="D78" t="str">
            <v>P1FKJN3MN9M9</v>
          </cell>
        </row>
        <row r="79">
          <cell r="A79">
            <v>19139</v>
          </cell>
          <cell r="B79" t="str">
            <v>ARCHIE R-V</v>
          </cell>
          <cell r="C79">
            <v>251995</v>
          </cell>
          <cell r="D79" t="str">
            <v>RYEXBA7ULCZ8</v>
          </cell>
        </row>
        <row r="80">
          <cell r="A80">
            <v>19140</v>
          </cell>
          <cell r="B80" t="str">
            <v>STRASBURG C-3</v>
          </cell>
          <cell r="C80">
            <v>135693</v>
          </cell>
          <cell r="D80" t="str">
            <v>TLSMYF3JESR4</v>
          </cell>
        </row>
        <row r="81">
          <cell r="A81">
            <v>19142</v>
          </cell>
          <cell r="B81" t="str">
            <v>RAYMORE-PECULIAR R-II</v>
          </cell>
          <cell r="C81">
            <v>1570005</v>
          </cell>
          <cell r="D81" t="str">
            <v>QHB2QY6JKJH3</v>
          </cell>
        </row>
        <row r="82">
          <cell r="A82">
            <v>19144</v>
          </cell>
          <cell r="B82" t="str">
            <v>SHERWOOD CASS R-VIII</v>
          </cell>
          <cell r="C82">
            <v>494714</v>
          </cell>
          <cell r="D82" t="str">
            <v>M5UZYCLCE784</v>
          </cell>
        </row>
        <row r="83">
          <cell r="A83">
            <v>19147</v>
          </cell>
          <cell r="B83" t="str">
            <v>EAST LYNNE 40</v>
          </cell>
          <cell r="C83">
            <v>92470</v>
          </cell>
          <cell r="D83" t="str">
            <v>MVBPZRZNMVJ3</v>
          </cell>
        </row>
        <row r="84">
          <cell r="A84">
            <v>19148</v>
          </cell>
          <cell r="B84" t="str">
            <v>PLEASANT HILL R-III</v>
          </cell>
          <cell r="C84">
            <v>549974</v>
          </cell>
          <cell r="D84" t="str">
            <v>pvcdjyu2u9f9</v>
          </cell>
        </row>
        <row r="85">
          <cell r="A85">
            <v>19149</v>
          </cell>
          <cell r="B85" t="str">
            <v>HARRISONVILLE R-IX</v>
          </cell>
          <cell r="C85">
            <v>1123284</v>
          </cell>
          <cell r="D85" t="str">
            <v>QNM9Y99EKC34</v>
          </cell>
        </row>
        <row r="86">
          <cell r="A86">
            <v>19150</v>
          </cell>
          <cell r="B86" t="str">
            <v>DREXEL R-IV</v>
          </cell>
          <cell r="C86">
            <v>141966</v>
          </cell>
          <cell r="D86" t="str">
            <v>JVDNENFWDQ83</v>
          </cell>
        </row>
        <row r="87">
          <cell r="A87">
            <v>19151</v>
          </cell>
          <cell r="B87" t="str">
            <v>MIDWAY R-I</v>
          </cell>
          <cell r="C87">
            <v>324814</v>
          </cell>
          <cell r="D87" t="str">
            <v>G72CELP8NMX9</v>
          </cell>
        </row>
        <row r="88">
          <cell r="A88">
            <v>19152</v>
          </cell>
          <cell r="B88" t="str">
            <v>BELTON 124</v>
          </cell>
          <cell r="C88">
            <v>2422384</v>
          </cell>
          <cell r="D88" t="str">
            <v>C9M5M9BW5HJ4</v>
          </cell>
        </row>
        <row r="89">
          <cell r="A89">
            <v>20001</v>
          </cell>
          <cell r="B89" t="str">
            <v>STOCKTON R-I</v>
          </cell>
          <cell r="C89">
            <v>1611335</v>
          </cell>
          <cell r="D89" t="str">
            <v>LWCLH3AZKBN3</v>
          </cell>
        </row>
        <row r="90">
          <cell r="A90">
            <v>20002</v>
          </cell>
          <cell r="B90" t="str">
            <v>EL DORADO SPRINGS R-II</v>
          </cell>
          <cell r="C90">
            <v>1955564</v>
          </cell>
          <cell r="D90" t="str">
            <v>YFSRVNXT8889</v>
          </cell>
        </row>
        <row r="91">
          <cell r="A91">
            <v>21148</v>
          </cell>
          <cell r="B91" t="str">
            <v>NORTHWESTERN R-I</v>
          </cell>
          <cell r="C91">
            <v>135976</v>
          </cell>
          <cell r="D91" t="str">
            <v>NNM9LZRLUZ51</v>
          </cell>
        </row>
        <row r="92">
          <cell r="A92">
            <v>21149</v>
          </cell>
          <cell r="B92" t="str">
            <v>BRUNSWICK R-II</v>
          </cell>
          <cell r="C92">
            <v>213880</v>
          </cell>
          <cell r="D92" t="str">
            <v>NFX7DBA7GHV9</v>
          </cell>
        </row>
        <row r="93">
          <cell r="A93">
            <v>21150</v>
          </cell>
          <cell r="B93" t="str">
            <v>KEYTESVILLE R-III</v>
          </cell>
          <cell r="C93">
            <v>153209</v>
          </cell>
          <cell r="D93" t="str">
            <v>DTJZCZDNMPF5</v>
          </cell>
        </row>
        <row r="94">
          <cell r="A94">
            <v>21151</v>
          </cell>
          <cell r="B94" t="str">
            <v>SALISBURY R-IV</v>
          </cell>
          <cell r="C94">
            <v>423734</v>
          </cell>
          <cell r="D94" t="str">
            <v>HQPTKJMW21L4</v>
          </cell>
        </row>
        <row r="95">
          <cell r="A95">
            <v>22088</v>
          </cell>
          <cell r="B95" t="str">
            <v>CHADWICK R-I</v>
          </cell>
          <cell r="C95">
            <v>151736</v>
          </cell>
          <cell r="D95" t="str">
            <v>EHBFAGMGHMB5</v>
          </cell>
        </row>
        <row r="96">
          <cell r="A96">
            <v>22089</v>
          </cell>
          <cell r="B96" t="str">
            <v>NIXA PUBLIC SCHOOLS</v>
          </cell>
          <cell r="C96">
            <v>2445560</v>
          </cell>
          <cell r="D96" t="str">
            <v>M9AMHW7Y1P84</v>
          </cell>
        </row>
        <row r="97">
          <cell r="A97">
            <v>22090</v>
          </cell>
          <cell r="B97" t="str">
            <v>SPARTA R-III</v>
          </cell>
          <cell r="C97">
            <v>475446</v>
          </cell>
          <cell r="D97" t="str">
            <v>LZQDZGB4EAL7</v>
          </cell>
        </row>
        <row r="98">
          <cell r="A98">
            <v>22091</v>
          </cell>
          <cell r="B98" t="str">
            <v>BILLINGS R-IV</v>
          </cell>
          <cell r="C98">
            <v>215642</v>
          </cell>
          <cell r="D98" t="str">
            <v>EFXHAWCXLH17</v>
          </cell>
        </row>
        <row r="99">
          <cell r="A99">
            <v>22092</v>
          </cell>
          <cell r="B99" t="str">
            <v>CLEVER R-V</v>
          </cell>
          <cell r="C99">
            <v>586945</v>
          </cell>
          <cell r="D99" t="str">
            <v>C1RGJKN1VJZ7</v>
          </cell>
        </row>
        <row r="100">
          <cell r="A100">
            <v>22093</v>
          </cell>
          <cell r="B100" t="str">
            <v>OZARK R-VI</v>
          </cell>
          <cell r="C100">
            <v>2252760</v>
          </cell>
          <cell r="D100" t="str">
            <v>WJNLAMTS2YL1</v>
          </cell>
        </row>
        <row r="101">
          <cell r="A101">
            <v>22094</v>
          </cell>
          <cell r="B101" t="str">
            <v>SPOKANE R-VII</v>
          </cell>
          <cell r="C101">
            <v>414338</v>
          </cell>
          <cell r="D101" t="str">
            <v>H1LEHLPC3665</v>
          </cell>
        </row>
        <row r="102">
          <cell r="A102">
            <v>23101</v>
          </cell>
          <cell r="B102" t="str">
            <v>CLARK CO. R-I</v>
          </cell>
          <cell r="C102">
            <v>1133061</v>
          </cell>
          <cell r="D102" t="str">
            <v>CRARS9SFN1M6</v>
          </cell>
        </row>
        <row r="103">
          <cell r="A103">
            <v>24086</v>
          </cell>
          <cell r="B103" t="str">
            <v>KEARNEY R-I</v>
          </cell>
          <cell r="C103">
            <v>335700</v>
          </cell>
          <cell r="D103" t="str">
            <v>EL5JT7AVHJE7</v>
          </cell>
        </row>
        <row r="104">
          <cell r="A104">
            <v>24087</v>
          </cell>
          <cell r="B104" t="str">
            <v>SMITHVILLE R-II</v>
          </cell>
          <cell r="C104">
            <v>273539</v>
          </cell>
          <cell r="D104" t="str">
            <v>HBGKXZN4H353</v>
          </cell>
        </row>
        <row r="105">
          <cell r="A105">
            <v>24089</v>
          </cell>
          <cell r="B105" t="str">
            <v>EXCELSIOR SPRINGS 40</v>
          </cell>
          <cell r="C105">
            <v>1336448</v>
          </cell>
          <cell r="D105" t="str">
            <v>M4GRH8XVPT28</v>
          </cell>
        </row>
        <row r="106">
          <cell r="A106">
            <v>24090</v>
          </cell>
          <cell r="B106" t="str">
            <v>LIBERTY 53</v>
          </cell>
          <cell r="C106">
            <v>1062942</v>
          </cell>
          <cell r="D106" t="str">
            <v>ZKNKHTKQVDL5</v>
          </cell>
        </row>
        <row r="107">
          <cell r="A107">
            <v>24091</v>
          </cell>
          <cell r="B107" t="str">
            <v>MISSOURI CITY 56</v>
          </cell>
          <cell r="C107" t="str">
            <v>$                               -</v>
          </cell>
          <cell r="D107" t="str">
            <v>TMHHKJRXJAM9</v>
          </cell>
        </row>
        <row r="108">
          <cell r="A108">
            <v>24093</v>
          </cell>
          <cell r="B108" t="str">
            <v>NORTH KANSAS CITY 74</v>
          </cell>
          <cell r="C108">
            <v>9368762</v>
          </cell>
          <cell r="D108" t="str">
            <v>Q363KSJ7HBS6</v>
          </cell>
        </row>
        <row r="109">
          <cell r="A109">
            <v>25001</v>
          </cell>
          <cell r="B109" t="str">
            <v>CAMERON R-I</v>
          </cell>
          <cell r="C109">
            <v>1190335</v>
          </cell>
          <cell r="D109" t="str">
            <v>JLLUVAFXC662</v>
          </cell>
        </row>
        <row r="110">
          <cell r="A110">
            <v>25002</v>
          </cell>
          <cell r="B110" t="str">
            <v>LATHROP R-II</v>
          </cell>
          <cell r="C110">
            <v>319577</v>
          </cell>
          <cell r="D110" t="str">
            <v>KX6JNSPPJUP9</v>
          </cell>
        </row>
        <row r="111">
          <cell r="A111">
            <v>25003</v>
          </cell>
          <cell r="B111" t="str">
            <v>CLINTON CO. R-III</v>
          </cell>
          <cell r="C111">
            <v>467607</v>
          </cell>
          <cell r="D111" t="str">
            <v>MMKCKAER2GF9</v>
          </cell>
        </row>
        <row r="112">
          <cell r="A112">
            <v>26001</v>
          </cell>
          <cell r="B112" t="str">
            <v>COLE CO. R-I</v>
          </cell>
          <cell r="C112">
            <v>353034</v>
          </cell>
          <cell r="D112" t="str">
            <v>FFG7L2K4FCY8</v>
          </cell>
        </row>
        <row r="113">
          <cell r="A113">
            <v>26002</v>
          </cell>
          <cell r="B113" t="str">
            <v>BLAIR OAKS R-II</v>
          </cell>
          <cell r="C113">
            <v>97000</v>
          </cell>
          <cell r="D113" t="str">
            <v>RNDKW9KBYHK9</v>
          </cell>
        </row>
        <row r="114">
          <cell r="A114">
            <v>26005</v>
          </cell>
          <cell r="B114" t="str">
            <v>COLE CO. R-V</v>
          </cell>
          <cell r="C114">
            <v>403364</v>
          </cell>
          <cell r="D114" t="str">
            <v>GEC9G6MX59J7</v>
          </cell>
        </row>
        <row r="115">
          <cell r="A115">
            <v>26006</v>
          </cell>
          <cell r="B115" t="str">
            <v>JEFFERSON CITY</v>
          </cell>
          <cell r="C115">
            <v>6568285</v>
          </cell>
          <cell r="D115" t="str">
            <v>DNNEEN828MX7</v>
          </cell>
        </row>
        <row r="116">
          <cell r="A116">
            <v>27055</v>
          </cell>
          <cell r="B116" t="str">
            <v>BLACKWATER R-II</v>
          </cell>
          <cell r="C116">
            <v>133006</v>
          </cell>
          <cell r="D116" t="str">
            <v>NR9CALU437N6</v>
          </cell>
        </row>
        <row r="117">
          <cell r="A117">
            <v>27056</v>
          </cell>
          <cell r="B117" t="str">
            <v>COOPER CO. R-IV</v>
          </cell>
          <cell r="C117">
            <v>106810</v>
          </cell>
          <cell r="D117" t="str">
            <v>X58PGNHDG6C7</v>
          </cell>
        </row>
        <row r="118">
          <cell r="A118">
            <v>27057</v>
          </cell>
          <cell r="B118" t="str">
            <v>PRAIRIE HOME R-V</v>
          </cell>
          <cell r="C118">
            <v>236309</v>
          </cell>
          <cell r="D118" t="str">
            <v>CPKSF8ZF66J3</v>
          </cell>
        </row>
        <row r="119">
          <cell r="A119">
            <v>27058</v>
          </cell>
          <cell r="B119" t="str">
            <v>OTTERVILLE R-VI</v>
          </cell>
          <cell r="C119">
            <v>226233</v>
          </cell>
          <cell r="D119" t="str">
            <v>DXMNZELR3WJ8</v>
          </cell>
        </row>
        <row r="120">
          <cell r="A120">
            <v>27059</v>
          </cell>
          <cell r="B120" t="str">
            <v>PILOT GROVE C-4</v>
          </cell>
          <cell r="C120">
            <v>195211</v>
          </cell>
          <cell r="D120" t="str">
            <v>KB1DDLJRH1J1</v>
          </cell>
        </row>
        <row r="121">
          <cell r="A121">
            <v>27061</v>
          </cell>
          <cell r="B121" t="str">
            <v>BOONVILLE R-I</v>
          </cell>
          <cell r="C121">
            <v>1054027</v>
          </cell>
          <cell r="D121" t="str">
            <v>E5Y3TALJZBN9</v>
          </cell>
        </row>
        <row r="122">
          <cell r="A122">
            <v>28101</v>
          </cell>
          <cell r="B122" t="str">
            <v>CRAWFORD CO. R-I</v>
          </cell>
          <cell r="C122">
            <v>814156</v>
          </cell>
          <cell r="D122" t="str">
            <v>K5TMUZJR55D5</v>
          </cell>
        </row>
        <row r="123">
          <cell r="A123">
            <v>28102</v>
          </cell>
          <cell r="B123" t="str">
            <v>CRAWFORD CO. R-II</v>
          </cell>
          <cell r="C123">
            <v>1886384</v>
          </cell>
          <cell r="D123" t="str">
            <v>PW9HDLJJK7T9</v>
          </cell>
        </row>
        <row r="124">
          <cell r="A124">
            <v>28103</v>
          </cell>
          <cell r="B124" t="str">
            <v>STEELVILLE R-III</v>
          </cell>
          <cell r="C124">
            <v>1080784</v>
          </cell>
          <cell r="D124" t="str">
            <v>GEMFNPMAJN13</v>
          </cell>
        </row>
        <row r="125">
          <cell r="A125">
            <v>29001</v>
          </cell>
          <cell r="B125" t="str">
            <v>LOCKWOOD R-I</v>
          </cell>
          <cell r="C125">
            <v>416594</v>
          </cell>
          <cell r="D125" t="str">
            <v>K2MTH82HCA41</v>
          </cell>
        </row>
        <row r="126">
          <cell r="A126">
            <v>29002</v>
          </cell>
          <cell r="B126" t="str">
            <v>DADEVILLE R-II</v>
          </cell>
          <cell r="C126">
            <v>155509</v>
          </cell>
          <cell r="D126" t="str">
            <v>R5U7MUU4FRQ3</v>
          </cell>
        </row>
        <row r="127">
          <cell r="A127">
            <v>29003</v>
          </cell>
          <cell r="B127" t="str">
            <v>EVERTON R-III</v>
          </cell>
          <cell r="C127">
            <v>186743</v>
          </cell>
          <cell r="D127" t="str">
            <v>VLZRZSXRVNS1</v>
          </cell>
        </row>
        <row r="128">
          <cell r="A128">
            <v>29004</v>
          </cell>
          <cell r="B128" t="str">
            <v>GREENFIELD R-IV</v>
          </cell>
          <cell r="C128">
            <v>455940</v>
          </cell>
          <cell r="D128" t="str">
            <v>HRZMNB4DTZ57</v>
          </cell>
        </row>
        <row r="129">
          <cell r="A129">
            <v>30093</v>
          </cell>
          <cell r="B129" t="str">
            <v>DALLAS CO. R-I</v>
          </cell>
          <cell r="C129">
            <v>2358800</v>
          </cell>
          <cell r="D129" t="str">
            <v>E1PSJT1NG584</v>
          </cell>
        </row>
        <row r="130">
          <cell r="A130">
            <v>31116</v>
          </cell>
          <cell r="B130" t="str">
            <v>PATTONSBURG R-II</v>
          </cell>
          <cell r="C130">
            <v>168091</v>
          </cell>
          <cell r="D130" t="str">
            <v>F1PVDH47JCX7</v>
          </cell>
        </row>
        <row r="131">
          <cell r="A131">
            <v>31117</v>
          </cell>
          <cell r="B131" t="str">
            <v>WINSTON R-VI</v>
          </cell>
          <cell r="C131">
            <v>167586</v>
          </cell>
          <cell r="D131" t="str">
            <v>JMZQPUJBS386</v>
          </cell>
        </row>
        <row r="132">
          <cell r="A132">
            <v>31118</v>
          </cell>
          <cell r="B132" t="str">
            <v>NORTH DAVIESS R-III</v>
          </cell>
          <cell r="C132">
            <v>417018</v>
          </cell>
          <cell r="D132" t="str">
            <v>WLX7PKMVNBJ5</v>
          </cell>
        </row>
        <row r="133">
          <cell r="A133">
            <v>31121</v>
          </cell>
          <cell r="B133" t="str">
            <v>GALLATIN R-V</v>
          </cell>
          <cell r="C133">
            <v>412602</v>
          </cell>
          <cell r="D133" t="str">
            <v>N8Y8CFT4X445</v>
          </cell>
        </row>
        <row r="134">
          <cell r="A134">
            <v>31122</v>
          </cell>
          <cell r="B134" t="str">
            <v>TRI-COUNTY R-VII</v>
          </cell>
          <cell r="C134">
            <v>611348</v>
          </cell>
          <cell r="D134" t="str">
            <v>Z57KBM64N2C5</v>
          </cell>
        </row>
        <row r="135">
          <cell r="A135">
            <v>32054</v>
          </cell>
          <cell r="B135" t="str">
            <v>OSBORN R-O</v>
          </cell>
          <cell r="C135">
            <v>82266</v>
          </cell>
          <cell r="D135" t="str">
            <v>D712LYHF5J85</v>
          </cell>
        </row>
        <row r="136">
          <cell r="A136">
            <v>32055</v>
          </cell>
          <cell r="B136" t="str">
            <v>MAYSVILLE R-I</v>
          </cell>
          <cell r="C136">
            <v>243334</v>
          </cell>
          <cell r="D136" t="str">
            <v>W9JFV9LFPKU6</v>
          </cell>
        </row>
        <row r="137">
          <cell r="A137">
            <v>32056</v>
          </cell>
          <cell r="B137" t="str">
            <v>UNION STAR R-II</v>
          </cell>
          <cell r="C137">
            <v>114569</v>
          </cell>
          <cell r="D137" t="str">
            <v>S8BNF2DVH3M5</v>
          </cell>
        </row>
        <row r="138">
          <cell r="A138">
            <v>32058</v>
          </cell>
          <cell r="B138" t="str">
            <v>STEWARTSVILLE C-2</v>
          </cell>
          <cell r="C138">
            <v>65134</v>
          </cell>
          <cell r="D138" t="str">
            <v>XEDSWJS32JD1</v>
          </cell>
        </row>
        <row r="139">
          <cell r="A139">
            <v>33090</v>
          </cell>
          <cell r="B139" t="str">
            <v>SALEM R-80</v>
          </cell>
          <cell r="C139">
            <v>1733142</v>
          </cell>
          <cell r="D139" t="str">
            <v>JNTMLPTBRM25</v>
          </cell>
        </row>
        <row r="140">
          <cell r="A140">
            <v>33091</v>
          </cell>
          <cell r="B140" t="str">
            <v>OAK HILL R-I</v>
          </cell>
          <cell r="C140">
            <v>283420</v>
          </cell>
          <cell r="D140" t="str">
            <v>KZM4S6A5WL15</v>
          </cell>
        </row>
        <row r="141">
          <cell r="A141">
            <v>33092</v>
          </cell>
          <cell r="B141" t="str">
            <v>GREEN FOREST R-II</v>
          </cell>
          <cell r="C141">
            <v>423583</v>
          </cell>
          <cell r="D141" t="str">
            <v>H9EJJDQ4DD54</v>
          </cell>
        </row>
        <row r="142">
          <cell r="A142">
            <v>33093</v>
          </cell>
          <cell r="B142" t="str">
            <v>DENT-PHELPS R-III</v>
          </cell>
          <cell r="C142">
            <v>804447</v>
          </cell>
          <cell r="D142" t="str">
            <v>S6GHPZ7U84L7</v>
          </cell>
        </row>
        <row r="143">
          <cell r="A143">
            <v>33094</v>
          </cell>
          <cell r="B143" t="str">
            <v>NORTH WOOD R-IV</v>
          </cell>
          <cell r="C143">
            <v>417290</v>
          </cell>
          <cell r="D143" t="str">
            <v>JJRLS7H2DUS5</v>
          </cell>
        </row>
        <row r="144">
          <cell r="A144">
            <v>34121</v>
          </cell>
          <cell r="B144" t="str">
            <v>SKYLINE R-II</v>
          </cell>
          <cell r="C144">
            <v>278648</v>
          </cell>
          <cell r="D144" t="str">
            <v>C1M6UFJ7L6L4</v>
          </cell>
        </row>
        <row r="145">
          <cell r="A145">
            <v>34122</v>
          </cell>
          <cell r="B145" t="str">
            <v>PLAINVIEW R-VIII</v>
          </cell>
          <cell r="C145">
            <v>212252</v>
          </cell>
          <cell r="D145" t="str">
            <v>WHXDNLH8D6N4</v>
          </cell>
        </row>
        <row r="146">
          <cell r="A146">
            <v>34124</v>
          </cell>
          <cell r="B146" t="str">
            <v>AVA R-I</v>
          </cell>
          <cell r="C146">
            <v>1792515</v>
          </cell>
          <cell r="D146" t="str">
            <v>FDUNBBQF4KX8</v>
          </cell>
        </row>
        <row r="147">
          <cell r="A147">
            <v>35092</v>
          </cell>
          <cell r="B147" t="str">
            <v>MALDEN R-I</v>
          </cell>
          <cell r="C147">
            <v>2166058</v>
          </cell>
          <cell r="D147" t="str">
            <v>GEL4FWDE6J15</v>
          </cell>
        </row>
        <row r="148">
          <cell r="A148">
            <v>35093</v>
          </cell>
          <cell r="B148" t="str">
            <v>CAMPBELL R-II</v>
          </cell>
          <cell r="C148">
            <v>1216376</v>
          </cell>
          <cell r="D148" t="str">
            <v>Z5QQKC3ZHK23</v>
          </cell>
        </row>
        <row r="149">
          <cell r="A149">
            <v>35094</v>
          </cell>
          <cell r="B149" t="str">
            <v>HOLCOMB R-III</v>
          </cell>
          <cell r="C149">
            <v>803841</v>
          </cell>
          <cell r="D149" t="str">
            <v>H9MZP9DBGU27</v>
          </cell>
        </row>
        <row r="150">
          <cell r="A150">
            <v>35097</v>
          </cell>
          <cell r="B150" t="str">
            <v>CLARKTON C-4</v>
          </cell>
          <cell r="C150">
            <v>737513</v>
          </cell>
          <cell r="D150" t="str">
            <v>K2W4LN9AL447</v>
          </cell>
        </row>
        <row r="151">
          <cell r="A151">
            <v>35098</v>
          </cell>
          <cell r="B151" t="str">
            <v>SENATH-HORNERSVILLE C-8</v>
          </cell>
          <cell r="C151">
            <v>1023772</v>
          </cell>
          <cell r="D151" t="str">
            <v>LDJWVH3K4KH6</v>
          </cell>
        </row>
        <row r="152">
          <cell r="A152">
            <v>35099</v>
          </cell>
          <cell r="B152" t="str">
            <v>SOUTHLAND C-9</v>
          </cell>
          <cell r="C152">
            <v>769077</v>
          </cell>
          <cell r="D152" t="str">
            <v>DFRRH1N552K1</v>
          </cell>
        </row>
        <row r="153">
          <cell r="A153">
            <v>35102</v>
          </cell>
          <cell r="B153" t="str">
            <v>KENNETT 39</v>
          </cell>
          <cell r="C153">
            <v>3700165</v>
          </cell>
          <cell r="D153" t="str">
            <v>MK6KLL655KY1</v>
          </cell>
        </row>
        <row r="154">
          <cell r="A154">
            <v>36123</v>
          </cell>
          <cell r="B154" t="str">
            <v>FRANKLIN CO. R-II</v>
          </cell>
          <cell r="C154">
            <v>79384</v>
          </cell>
          <cell r="D154" t="str">
            <v>DNHMQMAEQJM3</v>
          </cell>
        </row>
        <row r="155">
          <cell r="A155">
            <v>36126</v>
          </cell>
          <cell r="B155" t="str">
            <v>MERAMEC VALLEY R-III</v>
          </cell>
          <cell r="C155">
            <v>1738143</v>
          </cell>
          <cell r="D155" t="str">
            <v>GG46GDVCSLQ5</v>
          </cell>
        </row>
        <row r="156">
          <cell r="A156">
            <v>36131</v>
          </cell>
          <cell r="B156" t="str">
            <v>UNION R-XI</v>
          </cell>
          <cell r="C156">
            <v>1440843</v>
          </cell>
          <cell r="D156" t="str">
            <v>Y98KZDPC9ZN6</v>
          </cell>
        </row>
        <row r="157">
          <cell r="A157">
            <v>36133</v>
          </cell>
          <cell r="B157" t="str">
            <v>LONEDELL R-14</v>
          </cell>
          <cell r="C157">
            <v>572863</v>
          </cell>
          <cell r="D157" t="str">
            <v>KDQTDVX1KGM6</v>
          </cell>
        </row>
        <row r="158">
          <cell r="A158">
            <v>36134</v>
          </cell>
          <cell r="B158" t="str">
            <v>SPRING BLUFF R-XV</v>
          </cell>
          <cell r="C158">
            <v>41131</v>
          </cell>
          <cell r="D158" t="str">
            <v>KSKVVTAB3EM3</v>
          </cell>
        </row>
        <row r="159">
          <cell r="A159">
            <v>36135</v>
          </cell>
          <cell r="B159" t="str">
            <v>STRAIN-JAPAN R-XVI</v>
          </cell>
          <cell r="C159">
            <v>59303</v>
          </cell>
          <cell r="D159" t="str">
            <v>GZ6VC89T9239</v>
          </cell>
        </row>
        <row r="160">
          <cell r="A160">
            <v>36136</v>
          </cell>
          <cell r="B160" t="str">
            <v>ST. CLAIR R-XIII</v>
          </cell>
          <cell r="C160">
            <v>1241381</v>
          </cell>
          <cell r="D160" t="str">
            <v>TJCEFJGN9FH3</v>
          </cell>
        </row>
        <row r="161">
          <cell r="A161">
            <v>36137</v>
          </cell>
          <cell r="B161" t="str">
            <v>SULLIVAN</v>
          </cell>
          <cell r="C161">
            <v>1553856</v>
          </cell>
          <cell r="D161" t="str">
            <v>HH5NHZ8CACF3</v>
          </cell>
        </row>
        <row r="162">
          <cell r="A162">
            <v>36138</v>
          </cell>
          <cell r="B162" t="str">
            <v>NEW HAVEN</v>
          </cell>
          <cell r="C162">
            <v>207476</v>
          </cell>
          <cell r="D162" t="str">
            <v>C5HPBN8LJJ71</v>
          </cell>
        </row>
        <row r="163">
          <cell r="A163">
            <v>36139</v>
          </cell>
          <cell r="B163" t="str">
            <v>WASHINGTON</v>
          </cell>
          <cell r="C163">
            <v>1624764</v>
          </cell>
          <cell r="D163" t="str">
            <v>CCCEF8615R76</v>
          </cell>
        </row>
        <row r="164">
          <cell r="A164">
            <v>37037</v>
          </cell>
          <cell r="B164" t="str">
            <v>GASCONADE CO. R-II</v>
          </cell>
          <cell r="C164">
            <v>1096137</v>
          </cell>
          <cell r="D164" t="str">
            <v>UZHSEKNV1X29</v>
          </cell>
        </row>
        <row r="165">
          <cell r="A165">
            <v>37039</v>
          </cell>
          <cell r="B165" t="str">
            <v>GASCONADE CO. R-I</v>
          </cell>
          <cell r="C165">
            <v>559138</v>
          </cell>
          <cell r="D165" t="str">
            <v>X3YLGJFGLUZ8</v>
          </cell>
        </row>
        <row r="166">
          <cell r="A166">
            <v>38044</v>
          </cell>
          <cell r="B166" t="str">
            <v>KING CITY R-I</v>
          </cell>
          <cell r="C166">
            <v>230060</v>
          </cell>
          <cell r="D166" t="str">
            <v>FFAKXMUZFCE4</v>
          </cell>
        </row>
        <row r="167">
          <cell r="A167">
            <v>38045</v>
          </cell>
          <cell r="B167" t="str">
            <v>STANBERRY R-II</v>
          </cell>
          <cell r="C167">
            <v>319853</v>
          </cell>
          <cell r="D167" t="str">
            <v>VTVNARBBL5U5</v>
          </cell>
        </row>
        <row r="168">
          <cell r="A168">
            <v>38046</v>
          </cell>
          <cell r="B168" t="str">
            <v>ALBANY R-III</v>
          </cell>
          <cell r="C168">
            <v>419123</v>
          </cell>
          <cell r="D168" t="str">
            <v>LWGSZM5EQ1R5</v>
          </cell>
        </row>
        <row r="169">
          <cell r="A169">
            <v>39133</v>
          </cell>
          <cell r="B169" t="str">
            <v>WILLARD R-II</v>
          </cell>
          <cell r="C169">
            <v>2320645</v>
          </cell>
          <cell r="D169" t="str">
            <v>MJ8NEZ4UKZA5</v>
          </cell>
        </row>
        <row r="170">
          <cell r="A170">
            <v>39134</v>
          </cell>
          <cell r="B170" t="str">
            <v>REPUBLIC R-III</v>
          </cell>
          <cell r="C170">
            <v>2643777</v>
          </cell>
          <cell r="D170" t="str">
            <v>NFWMT8NWGHN9</v>
          </cell>
        </row>
        <row r="171">
          <cell r="A171">
            <v>39135</v>
          </cell>
          <cell r="B171" t="str">
            <v>ASH GROVE R-IV</v>
          </cell>
          <cell r="C171">
            <v>525019</v>
          </cell>
          <cell r="D171" t="str">
            <v>F5ZYH57TNZF1</v>
          </cell>
        </row>
        <row r="172">
          <cell r="A172">
            <v>39136</v>
          </cell>
          <cell r="B172" t="str">
            <v>WALNUT GROVE R-V</v>
          </cell>
          <cell r="C172">
            <v>292218</v>
          </cell>
          <cell r="D172" t="str">
            <v>TH3CD543UEU5</v>
          </cell>
        </row>
        <row r="173">
          <cell r="A173">
            <v>39137</v>
          </cell>
          <cell r="B173" t="str">
            <v>STRAFFORD R-VI</v>
          </cell>
          <cell r="C173">
            <v>932223</v>
          </cell>
          <cell r="D173" t="str">
            <v>MMDEX727MW32</v>
          </cell>
        </row>
        <row r="174">
          <cell r="A174">
            <v>39139</v>
          </cell>
          <cell r="B174" t="str">
            <v>LOGAN-ROGERSVILLE R-VIII</v>
          </cell>
          <cell r="C174">
            <v>903314</v>
          </cell>
          <cell r="D174" t="str">
            <v>KHNUU9MLXMH6</v>
          </cell>
        </row>
        <row r="175">
          <cell r="A175">
            <v>39141</v>
          </cell>
          <cell r="B175" t="str">
            <v>SPRINGFIELD R-XII</v>
          </cell>
          <cell r="C175">
            <v>27370860</v>
          </cell>
          <cell r="D175" t="str">
            <v>EMUDM5DEZMH1</v>
          </cell>
        </row>
        <row r="176">
          <cell r="A176">
            <v>39142</v>
          </cell>
          <cell r="B176" t="str">
            <v>FAIR GROVE R-X</v>
          </cell>
          <cell r="C176">
            <v>544771</v>
          </cell>
          <cell r="D176" t="str">
            <v>Z7LHQZPGQDC4</v>
          </cell>
        </row>
        <row r="177">
          <cell r="A177">
            <v>40100</v>
          </cell>
          <cell r="B177" t="str">
            <v>GRUNDY CO. R-V</v>
          </cell>
          <cell r="C177">
            <v>236538</v>
          </cell>
          <cell r="D177" t="str">
            <v>CSJ7KFQNMY23</v>
          </cell>
        </row>
        <row r="178">
          <cell r="A178">
            <v>40101</v>
          </cell>
          <cell r="B178" t="str">
            <v>SPICKARD R-II</v>
          </cell>
          <cell r="C178">
            <v>234987</v>
          </cell>
          <cell r="D178" t="str">
            <v>JH1MZX3E2PW8</v>
          </cell>
        </row>
        <row r="179">
          <cell r="A179">
            <v>40103</v>
          </cell>
          <cell r="B179" t="str">
            <v>PLEASANT VIEW R-VI</v>
          </cell>
          <cell r="C179">
            <v>48275</v>
          </cell>
          <cell r="D179" t="str">
            <v>VYKYSKN6GPN5</v>
          </cell>
        </row>
        <row r="180">
          <cell r="A180">
            <v>40104</v>
          </cell>
          <cell r="B180" t="str">
            <v>LAREDO R-VII</v>
          </cell>
          <cell r="C180">
            <v>100975</v>
          </cell>
          <cell r="D180" t="str">
            <v>CDB7QHQRK565</v>
          </cell>
        </row>
        <row r="181">
          <cell r="A181">
            <v>40107</v>
          </cell>
          <cell r="B181" t="str">
            <v>TRENTON R-IX</v>
          </cell>
          <cell r="C181">
            <v>1189067</v>
          </cell>
          <cell r="D181" t="str">
            <v>TJFKL8KM9GS3</v>
          </cell>
        </row>
        <row r="182">
          <cell r="A182">
            <v>41001</v>
          </cell>
          <cell r="B182" t="str">
            <v>CAINSVILLE R-I</v>
          </cell>
          <cell r="C182">
            <v>93314</v>
          </cell>
          <cell r="D182" t="str">
            <v>EB31Q499FEJ6</v>
          </cell>
        </row>
        <row r="183">
          <cell r="A183">
            <v>41002</v>
          </cell>
          <cell r="B183" t="str">
            <v>SOUTH HARRISON CO. R-II</v>
          </cell>
          <cell r="C183">
            <v>878675</v>
          </cell>
          <cell r="D183" t="str">
            <v>MM3MZZL1EL89</v>
          </cell>
        </row>
        <row r="184">
          <cell r="A184">
            <v>41003</v>
          </cell>
          <cell r="B184" t="str">
            <v>NORTH HARRISON R-III</v>
          </cell>
          <cell r="C184">
            <v>195309</v>
          </cell>
          <cell r="D184" t="str">
            <v>KDQ1BF4VGWJ5</v>
          </cell>
        </row>
        <row r="185">
          <cell r="A185">
            <v>41004</v>
          </cell>
          <cell r="B185" t="str">
            <v>GILMAN CITY R-IV</v>
          </cell>
          <cell r="C185">
            <v>138676</v>
          </cell>
          <cell r="D185" t="str">
            <v>LN9MXGRUVV59</v>
          </cell>
        </row>
        <row r="186">
          <cell r="A186">
            <v>41005</v>
          </cell>
          <cell r="B186" t="str">
            <v>RIDGEWAY R-V</v>
          </cell>
          <cell r="C186">
            <v>142194</v>
          </cell>
          <cell r="D186" t="str">
            <v>EUV7NMNACD31</v>
          </cell>
        </row>
        <row r="187">
          <cell r="A187">
            <v>42111</v>
          </cell>
          <cell r="B187" t="str">
            <v>HENRY CO. R-I</v>
          </cell>
          <cell r="C187">
            <v>1000041</v>
          </cell>
          <cell r="D187" t="str">
            <v>XAAXJJMFSDV6</v>
          </cell>
        </row>
        <row r="188">
          <cell r="A188">
            <v>42113</v>
          </cell>
          <cell r="B188" t="str">
            <v>SHAWNEE R-III</v>
          </cell>
          <cell r="C188">
            <v>54446</v>
          </cell>
          <cell r="D188" t="str">
            <v>P5WQPVHRX321</v>
          </cell>
        </row>
        <row r="189">
          <cell r="A189">
            <v>42117</v>
          </cell>
          <cell r="B189" t="str">
            <v>CALHOUN R-VIII</v>
          </cell>
          <cell r="C189">
            <v>192588</v>
          </cell>
          <cell r="D189" t="str">
            <v>FFF5AAYUAT84</v>
          </cell>
        </row>
        <row r="190">
          <cell r="A190">
            <v>42118</v>
          </cell>
          <cell r="B190" t="str">
            <v>LEESVILLE R-IX</v>
          </cell>
          <cell r="C190">
            <v>208950</v>
          </cell>
          <cell r="D190" t="str">
            <v>GVSXJ6CPBC75</v>
          </cell>
        </row>
        <row r="191">
          <cell r="A191">
            <v>42119</v>
          </cell>
          <cell r="B191" t="str">
            <v>DAVIS R-XII</v>
          </cell>
          <cell r="C191">
            <v>2200</v>
          </cell>
          <cell r="D191" t="str">
            <v>VGCWMNUJHK75</v>
          </cell>
        </row>
        <row r="192">
          <cell r="A192">
            <v>42121</v>
          </cell>
          <cell r="B192" t="str">
            <v>MONTROSE R-XIV</v>
          </cell>
          <cell r="C192">
            <v>74982</v>
          </cell>
          <cell r="D192" t="str">
            <v>F4ZLT5CVU5H4</v>
          </cell>
        </row>
        <row r="193">
          <cell r="A193">
            <v>42124</v>
          </cell>
          <cell r="B193" t="str">
            <v>CLINTON</v>
          </cell>
          <cell r="C193">
            <v>1541459</v>
          </cell>
          <cell r="D193" t="str">
            <v>LQGHC6AZPY79</v>
          </cell>
        </row>
        <row r="194">
          <cell r="A194">
            <v>43001</v>
          </cell>
          <cell r="B194" t="str">
            <v>HICKORY CO. R-I</v>
          </cell>
          <cell r="C194">
            <v>918835</v>
          </cell>
          <cell r="D194" t="str">
            <v>VJDELEYJJAT1</v>
          </cell>
        </row>
        <row r="195">
          <cell r="A195">
            <v>43002</v>
          </cell>
          <cell r="B195" t="str">
            <v>WHEATLAND R-II</v>
          </cell>
          <cell r="C195">
            <v>592484</v>
          </cell>
          <cell r="D195" t="str">
            <v>M535T4FE3KV7</v>
          </cell>
        </row>
        <row r="196">
          <cell r="A196">
            <v>43003</v>
          </cell>
          <cell r="B196" t="str">
            <v>WEAUBLEAU R-III</v>
          </cell>
          <cell r="C196">
            <v>533373</v>
          </cell>
          <cell r="D196" t="str">
            <v>P2GWRXVXHTJ7</v>
          </cell>
        </row>
        <row r="197">
          <cell r="A197">
            <v>43004</v>
          </cell>
          <cell r="B197" t="str">
            <v>HERMITAGE R-IV</v>
          </cell>
          <cell r="C197">
            <v>849500</v>
          </cell>
          <cell r="D197" t="str">
            <v>FEPXWYEJHJW3</v>
          </cell>
        </row>
        <row r="198">
          <cell r="A198">
            <v>44078</v>
          </cell>
          <cell r="B198" t="str">
            <v>CRAIG R-III</v>
          </cell>
          <cell r="C198">
            <v>116503</v>
          </cell>
          <cell r="D198" t="str">
            <v>QCD4FAW57MV6</v>
          </cell>
        </row>
        <row r="199">
          <cell r="A199">
            <v>44083</v>
          </cell>
          <cell r="B199" t="str">
            <v>MOUND CITY R-II</v>
          </cell>
          <cell r="C199">
            <v>166967</v>
          </cell>
          <cell r="D199" t="str">
            <v>F8Y6CVXGCPM5</v>
          </cell>
        </row>
        <row r="200">
          <cell r="A200">
            <v>44084</v>
          </cell>
          <cell r="B200" t="str">
            <v>SOUTH HOLT CO. R-I</v>
          </cell>
          <cell r="C200">
            <v>202758</v>
          </cell>
          <cell r="D200" t="str">
            <v>CF3XBAU58BE3</v>
          </cell>
        </row>
        <row r="201">
          <cell r="A201">
            <v>45076</v>
          </cell>
          <cell r="B201" t="str">
            <v>NEW FRANKLIN R-I</v>
          </cell>
          <cell r="C201">
            <v>283854</v>
          </cell>
          <cell r="D201" t="str">
            <v>E48CAD3AU8F7</v>
          </cell>
        </row>
        <row r="202">
          <cell r="A202">
            <v>45077</v>
          </cell>
          <cell r="B202" t="str">
            <v>FAYETTE R-III</v>
          </cell>
          <cell r="C202">
            <v>560642</v>
          </cell>
          <cell r="D202" t="str">
            <v>KK7FSKQK1UU8</v>
          </cell>
        </row>
        <row r="203">
          <cell r="A203">
            <v>45078</v>
          </cell>
          <cell r="B203" t="str">
            <v>GLASGOW</v>
          </cell>
          <cell r="C203">
            <v>184893</v>
          </cell>
          <cell r="D203" t="str">
            <v>P9YGUTGQFT58</v>
          </cell>
        </row>
        <row r="204">
          <cell r="A204">
            <v>46128</v>
          </cell>
          <cell r="B204" t="str">
            <v>HOWELL VALLEY R-I</v>
          </cell>
          <cell r="C204">
            <v>441041</v>
          </cell>
          <cell r="D204" t="str">
            <v>L281SJRFKWV5</v>
          </cell>
        </row>
        <row r="205">
          <cell r="A205">
            <v>46130</v>
          </cell>
          <cell r="B205" t="str">
            <v>MOUNTAIN VIEW-BIRCH TREE R-III</v>
          </cell>
          <cell r="C205">
            <v>2316556</v>
          </cell>
          <cell r="D205" t="str">
            <v>FMJ2ZNNWPDJ3</v>
          </cell>
        </row>
        <row r="206">
          <cell r="A206">
            <v>46131</v>
          </cell>
          <cell r="B206" t="str">
            <v>WILLOW SPRINGS R-IV</v>
          </cell>
          <cell r="C206">
            <v>1524435</v>
          </cell>
          <cell r="D206" t="str">
            <v>CUNMPNUJF0V4</v>
          </cell>
        </row>
        <row r="207">
          <cell r="A207">
            <v>46132</v>
          </cell>
          <cell r="B207" t="str">
            <v>RICHARDS R-V</v>
          </cell>
          <cell r="C207">
            <v>838438</v>
          </cell>
          <cell r="D207" t="str">
            <v>KZJNWNN6JSK6</v>
          </cell>
        </row>
        <row r="208">
          <cell r="A208">
            <v>46134</v>
          </cell>
          <cell r="B208" t="str">
            <v>WEST PLAINS R-VII</v>
          </cell>
          <cell r="C208">
            <v>3761741</v>
          </cell>
          <cell r="D208" t="str">
            <v>T44KFD5E9TL3</v>
          </cell>
        </row>
        <row r="209">
          <cell r="A209">
            <v>46135</v>
          </cell>
          <cell r="B209" t="str">
            <v>GLENWOOD R-VIII</v>
          </cell>
          <cell r="C209">
            <v>346546</v>
          </cell>
          <cell r="D209" t="str">
            <v>HNXNTYHUZ8K6</v>
          </cell>
        </row>
        <row r="210">
          <cell r="A210">
            <v>46137</v>
          </cell>
          <cell r="B210" t="str">
            <v>JUNCTION HILL C-12</v>
          </cell>
          <cell r="C210">
            <v>422510</v>
          </cell>
          <cell r="D210" t="str">
            <v>DEL7CUAA2269</v>
          </cell>
        </row>
        <row r="211">
          <cell r="A211">
            <v>46140</v>
          </cell>
          <cell r="B211" t="str">
            <v>FAIRVIEW R-XI</v>
          </cell>
          <cell r="C211">
            <v>634147</v>
          </cell>
          <cell r="D211" t="str">
            <v>MQZ9L7HNJSB7</v>
          </cell>
        </row>
        <row r="212">
          <cell r="A212">
            <v>47060</v>
          </cell>
          <cell r="B212" t="str">
            <v>SOUTH IRON CO. R-I</v>
          </cell>
          <cell r="C212">
            <v>587426</v>
          </cell>
          <cell r="D212" t="str">
            <v>K734TYYENRL9</v>
          </cell>
        </row>
        <row r="213">
          <cell r="A213">
            <v>47062</v>
          </cell>
          <cell r="B213" t="str">
            <v>ARCADIA VALLEY R-II</v>
          </cell>
          <cell r="C213">
            <v>1480798</v>
          </cell>
          <cell r="D213" t="str">
            <v>GTAAFMC9B2M8</v>
          </cell>
        </row>
        <row r="214">
          <cell r="A214">
            <v>47064</v>
          </cell>
          <cell r="B214" t="str">
            <v>BELLEVIEW R-III</v>
          </cell>
          <cell r="C214">
            <v>159693</v>
          </cell>
          <cell r="D214" t="str">
            <v>JNXDUT4RZK63</v>
          </cell>
        </row>
        <row r="215">
          <cell r="A215">
            <v>47065</v>
          </cell>
          <cell r="B215" t="str">
            <v>IRON CO. C-4</v>
          </cell>
          <cell r="C215">
            <v>506871</v>
          </cell>
          <cell r="D215" t="str">
            <v>V3BNZKXJWKU3</v>
          </cell>
        </row>
        <row r="216">
          <cell r="A216">
            <v>48066</v>
          </cell>
          <cell r="B216" t="str">
            <v>FORT OSAGE R-I</v>
          </cell>
          <cell r="C216">
            <v>3583837</v>
          </cell>
          <cell r="D216" t="str">
            <v>HZHBWSV2M1Y3</v>
          </cell>
        </row>
        <row r="217">
          <cell r="A217">
            <v>48068</v>
          </cell>
          <cell r="B217" t="str">
            <v>BLUE SPRINGS R-IV</v>
          </cell>
          <cell r="C217">
            <v>5169743</v>
          </cell>
          <cell r="D217" t="str">
            <v>M19ZGCMFQ241</v>
          </cell>
        </row>
        <row r="218">
          <cell r="A218">
            <v>48069</v>
          </cell>
          <cell r="B218" t="str">
            <v>GRAIN VALLEY R-V</v>
          </cell>
          <cell r="C218">
            <v>1016430</v>
          </cell>
          <cell r="D218" t="str">
            <v>RZZ3BXJWE757</v>
          </cell>
        </row>
        <row r="219">
          <cell r="A219">
            <v>48070</v>
          </cell>
          <cell r="B219" t="str">
            <v>OAK GROVE R-VI</v>
          </cell>
          <cell r="C219">
            <v>1090752</v>
          </cell>
          <cell r="D219" t="str">
            <v>CTCAMNQQFPQ4</v>
          </cell>
        </row>
        <row r="220">
          <cell r="A220">
            <v>48071</v>
          </cell>
          <cell r="B220" t="str">
            <v>LEE'S SUMMIT R-VII</v>
          </cell>
          <cell r="C220">
            <v>4536074</v>
          </cell>
          <cell r="D220" t="str">
            <v>PFDBRU8L3Q38</v>
          </cell>
        </row>
        <row r="221">
          <cell r="A221">
            <v>48072</v>
          </cell>
          <cell r="B221" t="str">
            <v>HICKMAN MILLS C-1</v>
          </cell>
          <cell r="C221">
            <v>12094502</v>
          </cell>
          <cell r="D221" t="str">
            <v>CSG9MJJN6PJ5</v>
          </cell>
        </row>
        <row r="222">
          <cell r="A222">
            <v>48073</v>
          </cell>
          <cell r="B222" t="str">
            <v>RAYTOWN C-2</v>
          </cell>
          <cell r="C222">
            <v>8307433</v>
          </cell>
          <cell r="D222" t="str">
            <v>MQR4DS26K6T8</v>
          </cell>
        </row>
        <row r="223">
          <cell r="A223">
            <v>48074</v>
          </cell>
          <cell r="B223" t="str">
            <v>GRANDVIEW C-4</v>
          </cell>
          <cell r="C223">
            <v>4863797</v>
          </cell>
          <cell r="D223" t="str">
            <v>LR1HFNKSVFM3</v>
          </cell>
        </row>
        <row r="224">
          <cell r="A224">
            <v>48075</v>
          </cell>
          <cell r="B224" t="str">
            <v>LONE JACK C-6</v>
          </cell>
          <cell r="C224">
            <v>198050</v>
          </cell>
          <cell r="D224" t="str">
            <v>GYJBF3RKP3K3</v>
          </cell>
        </row>
        <row r="225">
          <cell r="A225">
            <v>48077</v>
          </cell>
          <cell r="B225" t="str">
            <v>INDEPENDENCE 30</v>
          </cell>
          <cell r="C225">
            <v>15601302</v>
          </cell>
          <cell r="D225" t="str">
            <v>WN2MVJNM9624</v>
          </cell>
        </row>
        <row r="226">
          <cell r="A226">
            <v>48078</v>
          </cell>
          <cell r="B226" t="str">
            <v>KANSAS CITY 33</v>
          </cell>
          <cell r="C226">
            <v>29144541</v>
          </cell>
          <cell r="D226" t="str">
            <v>HGM6RN7EW395</v>
          </cell>
        </row>
        <row r="227">
          <cell r="A227">
            <v>48080</v>
          </cell>
          <cell r="B227" t="str">
            <v>CENTER 58</v>
          </cell>
          <cell r="C227">
            <v>2486052</v>
          </cell>
          <cell r="D227" t="str">
            <v>U8TDAQ5ZVN41</v>
          </cell>
        </row>
        <row r="228">
          <cell r="A228">
            <v>48901</v>
          </cell>
          <cell r="B228" t="str">
            <v>UNIVERSITY ACADEMY</v>
          </cell>
          <cell r="C228">
            <v>1478043</v>
          </cell>
          <cell r="D228" t="str">
            <v>RS7LKQE186L1</v>
          </cell>
        </row>
        <row r="229">
          <cell r="A229">
            <v>48902</v>
          </cell>
          <cell r="B229" t="str">
            <v>GUADALUPE CENTERS SCHOOLS</v>
          </cell>
          <cell r="C229">
            <v>2037565</v>
          </cell>
          <cell r="D229" t="str">
            <v>P2LMN188G5H6</v>
          </cell>
        </row>
        <row r="230">
          <cell r="A230">
            <v>48904</v>
          </cell>
          <cell r="B230" t="str">
            <v>HOGAN PREPARATORY ACADEMY</v>
          </cell>
          <cell r="C230">
            <v>2155003</v>
          </cell>
          <cell r="D230" t="str">
            <v>MGFKSNK9E7S7</v>
          </cell>
        </row>
        <row r="231">
          <cell r="A231">
            <v>48905</v>
          </cell>
          <cell r="B231" t="str">
            <v>GENESIS SCHOOL INC.</v>
          </cell>
          <cell r="C231">
            <v>564385</v>
          </cell>
          <cell r="D231" t="str">
            <v>Z4J4D94LB989</v>
          </cell>
        </row>
        <row r="232">
          <cell r="A232">
            <v>48909</v>
          </cell>
          <cell r="B232" t="str">
            <v>ALLEN VILLAGE</v>
          </cell>
          <cell r="C232">
            <v>980915</v>
          </cell>
          <cell r="D232" t="str">
            <v>XF3CFFJBVNN8</v>
          </cell>
        </row>
        <row r="233">
          <cell r="A233">
            <v>48910</v>
          </cell>
          <cell r="B233" t="str">
            <v>LEE A. TOLBERT COM. ACADEMY</v>
          </cell>
          <cell r="C233">
            <v>1003472</v>
          </cell>
          <cell r="D233" t="str">
            <v>JV1AZL84J7P9</v>
          </cell>
        </row>
        <row r="234">
          <cell r="A234">
            <v>48912</v>
          </cell>
          <cell r="B234" t="str">
            <v>KC INTERNATIONAL ACADEMY</v>
          </cell>
          <cell r="C234">
            <v>1292592</v>
          </cell>
          <cell r="D234" t="str">
            <v>CNHYNU3FTV29</v>
          </cell>
        </row>
        <row r="235">
          <cell r="A235">
            <v>48913</v>
          </cell>
          <cell r="B235" t="str">
            <v>GORDON PARKS ELEM.</v>
          </cell>
          <cell r="C235">
            <v>413372</v>
          </cell>
          <cell r="D235" t="str">
            <v>T9JRDCBRNXJ3</v>
          </cell>
        </row>
        <row r="236">
          <cell r="A236">
            <v>48914</v>
          </cell>
          <cell r="B236" t="str">
            <v>ACADEMIE LAFAYETTE</v>
          </cell>
          <cell r="C236">
            <v>414559</v>
          </cell>
          <cell r="D236" t="str">
            <v>F3LRGJ4RMU24</v>
          </cell>
        </row>
        <row r="237">
          <cell r="A237">
            <v>48915</v>
          </cell>
          <cell r="B237" t="str">
            <v>SCUOLA VITA NUOVA</v>
          </cell>
          <cell r="C237">
            <v>530181</v>
          </cell>
          <cell r="D237" t="str">
            <v>M9F5BKMFHK59</v>
          </cell>
        </row>
        <row r="238">
          <cell r="A238">
            <v>48916</v>
          </cell>
          <cell r="B238" t="str">
            <v>BROOKSIDE CHARTER SCH.</v>
          </cell>
          <cell r="C238">
            <v>1203152</v>
          </cell>
          <cell r="D238" t="str">
            <v>HNZALUZSNJF9</v>
          </cell>
        </row>
        <row r="239">
          <cell r="A239">
            <v>48918</v>
          </cell>
          <cell r="B239" t="str">
            <v>KIPP: ENDEAVOR ACADEMY</v>
          </cell>
          <cell r="C239">
            <v>1651354</v>
          </cell>
          <cell r="D239" t="str">
            <v>DZ3RHBHZPZY9</v>
          </cell>
        </row>
        <row r="240">
          <cell r="A240">
            <v>48922</v>
          </cell>
          <cell r="B240" t="str">
            <v>FRONTIER SCHOOLS</v>
          </cell>
          <cell r="C240">
            <v>3012191</v>
          </cell>
          <cell r="D240" t="str">
            <v>JNH5Z6DTKXY5</v>
          </cell>
        </row>
        <row r="241">
          <cell r="A241">
            <v>48923</v>
          </cell>
          <cell r="B241" t="str">
            <v>DELASALLE CHARTER SCHOOL</v>
          </cell>
          <cell r="C241">
            <v>395009</v>
          </cell>
          <cell r="D241" t="str">
            <v>TJ7NMLFHA1S5</v>
          </cell>
        </row>
        <row r="242">
          <cell r="A242">
            <v>48924</v>
          </cell>
          <cell r="B242" t="str">
            <v>EWING MARION KAUFFMAN SCHOOL</v>
          </cell>
          <cell r="C242">
            <v>1785594</v>
          </cell>
          <cell r="D242" t="str">
            <v>MMECTSRLJAG3</v>
          </cell>
        </row>
        <row r="243">
          <cell r="A243">
            <v>48925</v>
          </cell>
          <cell r="B243" t="str">
            <v>HOPE LEADERSHIP ACADEMY</v>
          </cell>
          <cell r="C243">
            <v>256696</v>
          </cell>
          <cell r="D243" t="str">
            <v>KQAPRJ5MZGL1</v>
          </cell>
        </row>
        <row r="244">
          <cell r="A244">
            <v>48926</v>
          </cell>
          <cell r="B244" t="str">
            <v>CROSSROADS CHARTER SCHOOLS</v>
          </cell>
          <cell r="C244">
            <v>1155977</v>
          </cell>
          <cell r="D244" t="str">
            <v>DK1QHNVQNHZ3</v>
          </cell>
        </row>
        <row r="245">
          <cell r="A245">
            <v>48927</v>
          </cell>
          <cell r="B245" t="str">
            <v>ACADEMY FOR INTEGRATED ARTS</v>
          </cell>
          <cell r="C245">
            <v>542810</v>
          </cell>
          <cell r="D245" t="str">
            <v>KRLGMYNFMGR6</v>
          </cell>
        </row>
        <row r="246">
          <cell r="A246">
            <v>48928</v>
          </cell>
          <cell r="B246" t="str">
            <v>CITIZENS OF THE WORLD CHARTER</v>
          </cell>
          <cell r="C246">
            <v>410631</v>
          </cell>
          <cell r="D246" t="str">
            <v>TJ7NMLFHA1S5</v>
          </cell>
        </row>
        <row r="247">
          <cell r="A247">
            <v>48929</v>
          </cell>
          <cell r="B247" t="str">
            <v>KANSAS CITY GIRLS PREP ACADEMY</v>
          </cell>
          <cell r="C247">
            <v>348003</v>
          </cell>
          <cell r="D247" t="str">
            <v>MPFAM5CD6NK5</v>
          </cell>
        </row>
        <row r="248">
          <cell r="A248">
            <v>49132</v>
          </cell>
          <cell r="B248" t="str">
            <v>CARL JUNCTION R-I</v>
          </cell>
          <cell r="C248">
            <v>2240219</v>
          </cell>
          <cell r="D248" t="str">
            <v>LHC7ETCP3ZK1</v>
          </cell>
        </row>
        <row r="249">
          <cell r="A249">
            <v>49135</v>
          </cell>
          <cell r="B249" t="str">
            <v>AVILLA R-XIII</v>
          </cell>
          <cell r="C249">
            <v>194807</v>
          </cell>
          <cell r="D249" t="str">
            <v>VBFMQK4LL8H3</v>
          </cell>
        </row>
        <row r="250">
          <cell r="A250">
            <v>49137</v>
          </cell>
          <cell r="B250" t="str">
            <v>JASPER CO. R-V</v>
          </cell>
          <cell r="C250">
            <v>445403</v>
          </cell>
          <cell r="D250" t="str">
            <v>YW1AGSMX9BW7</v>
          </cell>
        </row>
        <row r="251">
          <cell r="A251">
            <v>49140</v>
          </cell>
          <cell r="B251" t="str">
            <v>SARCOXIE R-II</v>
          </cell>
          <cell r="C251">
            <v>780555</v>
          </cell>
          <cell r="D251" t="str">
            <v>EC74FXBNMQQ5</v>
          </cell>
        </row>
        <row r="252">
          <cell r="A252">
            <v>49142</v>
          </cell>
          <cell r="B252" t="str">
            <v>CARTHAGE R-IX</v>
          </cell>
          <cell r="C252">
            <v>4641176</v>
          </cell>
          <cell r="D252" t="str">
            <v>MZUAHATY5BT9</v>
          </cell>
        </row>
        <row r="253">
          <cell r="A253">
            <v>49144</v>
          </cell>
          <cell r="B253" t="str">
            <v>WEBB CITY R-VII</v>
          </cell>
          <cell r="C253">
            <v>2695392</v>
          </cell>
          <cell r="D253" t="str">
            <v>M552VQLKZKU3</v>
          </cell>
        </row>
        <row r="254">
          <cell r="A254">
            <v>49148</v>
          </cell>
          <cell r="B254" t="str">
            <v>JOPLIN SCHOOLS</v>
          </cell>
          <cell r="C254">
            <v>8585102</v>
          </cell>
          <cell r="D254" t="str">
            <v>JYRYTMNNSU44</v>
          </cell>
        </row>
        <row r="255">
          <cell r="A255">
            <v>50001</v>
          </cell>
          <cell r="B255" t="str">
            <v>NORTHWEST R-I</v>
          </cell>
          <cell r="C255">
            <v>3581536</v>
          </cell>
          <cell r="D255" t="str">
            <v>FN8WMCX562L7</v>
          </cell>
        </row>
        <row r="256">
          <cell r="A256">
            <v>50002</v>
          </cell>
          <cell r="B256" t="str">
            <v>GRANDVIEW R-II</v>
          </cell>
          <cell r="C256">
            <v>569608</v>
          </cell>
          <cell r="D256" t="str">
            <v>TKDLFZ5TBFA1</v>
          </cell>
        </row>
        <row r="257">
          <cell r="A257">
            <v>50003</v>
          </cell>
          <cell r="B257" t="str">
            <v>HILLSBORO R-III</v>
          </cell>
          <cell r="C257">
            <v>1329301</v>
          </cell>
          <cell r="D257" t="str">
            <v>JMV1KLTPY3Z8</v>
          </cell>
        </row>
        <row r="258">
          <cell r="A258">
            <v>50005</v>
          </cell>
          <cell r="B258" t="str">
            <v>DUNKLIN R-V</v>
          </cell>
          <cell r="C258">
            <v>815128</v>
          </cell>
          <cell r="D258" t="str">
            <v>CAK9FFC7Q429</v>
          </cell>
        </row>
        <row r="259">
          <cell r="A259">
            <v>50006</v>
          </cell>
          <cell r="B259" t="str">
            <v>FESTUS R-VI</v>
          </cell>
          <cell r="C259">
            <v>1333562</v>
          </cell>
          <cell r="D259" t="str">
            <v>HKAQK3WGKAD9</v>
          </cell>
        </row>
        <row r="260">
          <cell r="A260">
            <v>50007</v>
          </cell>
          <cell r="B260" t="str">
            <v>JEFFERSON CO. R-VII</v>
          </cell>
          <cell r="C260">
            <v>350444</v>
          </cell>
          <cell r="D260" t="str">
            <v>FPBFG8H3JP95</v>
          </cell>
        </row>
        <row r="261">
          <cell r="A261">
            <v>50009</v>
          </cell>
          <cell r="B261" t="str">
            <v>SUNRISE R-IX</v>
          </cell>
          <cell r="C261">
            <v>248268</v>
          </cell>
          <cell r="D261" t="str">
            <v>SS58RG73B2S1</v>
          </cell>
        </row>
        <row r="262">
          <cell r="A262">
            <v>50010</v>
          </cell>
          <cell r="B262" t="str">
            <v>WINDSOR C-1</v>
          </cell>
          <cell r="C262">
            <v>1154666</v>
          </cell>
          <cell r="D262" t="str">
            <v>LF5FDHFD3AF3</v>
          </cell>
        </row>
        <row r="263">
          <cell r="A263">
            <v>50012</v>
          </cell>
          <cell r="B263" t="str">
            <v>FOX C-6</v>
          </cell>
          <cell r="C263">
            <v>4025412</v>
          </cell>
          <cell r="D263" t="str">
            <v>ZCKAME1MXW73</v>
          </cell>
        </row>
        <row r="264">
          <cell r="A264">
            <v>50013</v>
          </cell>
          <cell r="B264" t="str">
            <v>CRYSTAL CITY 47</v>
          </cell>
          <cell r="C264">
            <v>318165</v>
          </cell>
          <cell r="D264" t="str">
            <v>DUB3LALJAPC5</v>
          </cell>
        </row>
        <row r="265">
          <cell r="A265">
            <v>50014</v>
          </cell>
          <cell r="B265" t="str">
            <v>DESOTO 73</v>
          </cell>
          <cell r="C265">
            <v>1708813</v>
          </cell>
          <cell r="D265" t="str">
            <v>L1JZCQBXG545</v>
          </cell>
        </row>
        <row r="266">
          <cell r="A266">
            <v>51150</v>
          </cell>
          <cell r="B266" t="str">
            <v>KINGSVILLE R-I</v>
          </cell>
          <cell r="C266">
            <v>162013</v>
          </cell>
          <cell r="D266" t="str">
            <v>MW9ES85GG4A9</v>
          </cell>
        </row>
        <row r="267">
          <cell r="A267">
            <v>51152</v>
          </cell>
          <cell r="B267" t="str">
            <v>HOLDEN R-III</v>
          </cell>
          <cell r="C267">
            <v>643073</v>
          </cell>
          <cell r="D267" t="str">
            <v>KS92RTGF8G26</v>
          </cell>
        </row>
        <row r="268">
          <cell r="A268">
            <v>51153</v>
          </cell>
          <cell r="B268" t="str">
            <v>CHILHOWEE R-IV</v>
          </cell>
          <cell r="C268">
            <v>229848</v>
          </cell>
          <cell r="D268" t="str">
            <v>MAQCU6559UD1</v>
          </cell>
        </row>
        <row r="269">
          <cell r="A269">
            <v>51154</v>
          </cell>
          <cell r="B269" t="str">
            <v>JOHNSON CO. R-VII</v>
          </cell>
          <cell r="C269">
            <v>329815</v>
          </cell>
          <cell r="D269" t="str">
            <v>VMT2ENN8HCC7</v>
          </cell>
        </row>
        <row r="270">
          <cell r="A270">
            <v>51155</v>
          </cell>
          <cell r="B270" t="str">
            <v>KNOB NOSTER R-VIII</v>
          </cell>
          <cell r="C270">
            <v>717909</v>
          </cell>
          <cell r="D270" t="str">
            <v>M47JBEFXL969</v>
          </cell>
        </row>
        <row r="271">
          <cell r="A271">
            <v>51156</v>
          </cell>
          <cell r="B271" t="str">
            <v>LEETON R-X</v>
          </cell>
          <cell r="C271">
            <v>187832</v>
          </cell>
          <cell r="D271" t="str">
            <v>ZEDGRP9JUW16</v>
          </cell>
        </row>
        <row r="272">
          <cell r="A272">
            <v>51159</v>
          </cell>
          <cell r="B272" t="str">
            <v>WARRENSBURG R-VI</v>
          </cell>
          <cell r="C272">
            <v>1633404</v>
          </cell>
          <cell r="D272" t="str">
            <v>F6XFJK6F9D93</v>
          </cell>
        </row>
        <row r="273">
          <cell r="A273">
            <v>52096</v>
          </cell>
          <cell r="B273" t="str">
            <v>KNOX CO. R-I</v>
          </cell>
          <cell r="C273">
            <v>857003</v>
          </cell>
          <cell r="D273" t="str">
            <v>PF1LDWN18TF2</v>
          </cell>
        </row>
        <row r="274">
          <cell r="A274">
            <v>53111</v>
          </cell>
          <cell r="B274" t="str">
            <v>LACLEDE CO. R-I</v>
          </cell>
          <cell r="C274">
            <v>702452</v>
          </cell>
          <cell r="D274" t="str">
            <v>ENSBYDVL24L9</v>
          </cell>
        </row>
        <row r="275">
          <cell r="A275">
            <v>53112</v>
          </cell>
          <cell r="B275" t="str">
            <v>GASCONADE C-4</v>
          </cell>
          <cell r="C275">
            <v>159945</v>
          </cell>
          <cell r="D275" t="str">
            <v>HGA1MP8T28E9</v>
          </cell>
        </row>
        <row r="276">
          <cell r="A276">
            <v>53113</v>
          </cell>
          <cell r="B276" t="str">
            <v>LEBANON R-III</v>
          </cell>
          <cell r="C276">
            <v>3869510</v>
          </cell>
          <cell r="D276" t="str">
            <v>KNGAKD4G1BL6</v>
          </cell>
        </row>
        <row r="277">
          <cell r="A277">
            <v>53114</v>
          </cell>
          <cell r="B277" t="str">
            <v>LACLEDE CO. C-5</v>
          </cell>
          <cell r="C277">
            <v>638431</v>
          </cell>
          <cell r="D277" t="str">
            <v>NKS1K218JAS1</v>
          </cell>
        </row>
        <row r="278">
          <cell r="A278">
            <v>54037</v>
          </cell>
          <cell r="B278" t="str">
            <v>CONCORDIA R-II</v>
          </cell>
          <cell r="C278">
            <v>364337</v>
          </cell>
          <cell r="D278" t="str">
            <v>KTR7Q2JW8FA8</v>
          </cell>
        </row>
        <row r="279">
          <cell r="A279">
            <v>54039</v>
          </cell>
          <cell r="B279" t="str">
            <v>LAFAYETTE CO. C-1</v>
          </cell>
          <cell r="C279">
            <v>824390</v>
          </cell>
          <cell r="D279" t="str">
            <v>DDAETS4MEAM7</v>
          </cell>
        </row>
        <row r="280">
          <cell r="A280">
            <v>54041</v>
          </cell>
          <cell r="B280" t="str">
            <v>ODESSA R-VII</v>
          </cell>
          <cell r="C280">
            <v>1323274</v>
          </cell>
          <cell r="D280" t="str">
            <v>JXJCDAQCP755</v>
          </cell>
        </row>
        <row r="281">
          <cell r="A281">
            <v>54042</v>
          </cell>
          <cell r="B281" t="str">
            <v>SANTA FE R-X</v>
          </cell>
          <cell r="C281">
            <v>192632</v>
          </cell>
          <cell r="D281" t="str">
            <v>EAQ3W2ZSYCK5</v>
          </cell>
        </row>
        <row r="282">
          <cell r="A282">
            <v>54043</v>
          </cell>
          <cell r="B282" t="str">
            <v>WELLINGTON-NAPOLEON R-IX</v>
          </cell>
          <cell r="C282">
            <v>179791</v>
          </cell>
          <cell r="D282" t="str">
            <v>MUETVF8JQV55</v>
          </cell>
        </row>
        <row r="283">
          <cell r="A283">
            <v>54045</v>
          </cell>
          <cell r="B283" t="str">
            <v>LEXINGTON R-V</v>
          </cell>
          <cell r="C283">
            <v>876738</v>
          </cell>
          <cell r="D283" t="str">
            <v>YY9LG587XHL4</v>
          </cell>
        </row>
        <row r="284">
          <cell r="A284">
            <v>55104</v>
          </cell>
          <cell r="B284" t="str">
            <v>MILLER R-II</v>
          </cell>
          <cell r="C284">
            <v>611371</v>
          </cell>
          <cell r="D284" t="str">
            <v>CK64D4NJJQL3</v>
          </cell>
        </row>
        <row r="285">
          <cell r="A285">
            <v>55105</v>
          </cell>
          <cell r="B285" t="str">
            <v>PIERCE CITY R-VI</v>
          </cell>
          <cell r="C285">
            <v>842232</v>
          </cell>
          <cell r="D285" t="str">
            <v>SNCLSVSLCLY6</v>
          </cell>
        </row>
        <row r="286">
          <cell r="A286">
            <v>55106</v>
          </cell>
          <cell r="B286" t="str">
            <v>MARIONVILLE R-IX</v>
          </cell>
          <cell r="C286">
            <v>1074034</v>
          </cell>
          <cell r="D286" t="str">
            <v>MJSAJ7KMXAZ7</v>
          </cell>
        </row>
        <row r="287">
          <cell r="A287">
            <v>55108</v>
          </cell>
          <cell r="B287" t="str">
            <v>MT. VERNON R-V</v>
          </cell>
          <cell r="C287">
            <v>1264839</v>
          </cell>
          <cell r="D287" t="str">
            <v>FT99EFNS1JX6</v>
          </cell>
        </row>
        <row r="288">
          <cell r="A288">
            <v>55110</v>
          </cell>
          <cell r="B288" t="str">
            <v>AURORA R-VIII</v>
          </cell>
          <cell r="C288">
            <v>1954186</v>
          </cell>
          <cell r="D288" t="str">
            <v>YZVJENWJ95J7</v>
          </cell>
        </row>
        <row r="289">
          <cell r="A289">
            <v>55111</v>
          </cell>
          <cell r="B289" t="str">
            <v>VERONA R-VII</v>
          </cell>
          <cell r="C289">
            <v>1029943</v>
          </cell>
          <cell r="D289" t="str">
            <v>NECRQAZ33KK9</v>
          </cell>
        </row>
        <row r="290">
          <cell r="A290">
            <v>56015</v>
          </cell>
          <cell r="B290" t="str">
            <v>CANTON R-V</v>
          </cell>
          <cell r="C290">
            <v>604282</v>
          </cell>
          <cell r="D290" t="str">
            <v>CLJCLEKFEGT9</v>
          </cell>
        </row>
        <row r="291">
          <cell r="A291">
            <v>56017</v>
          </cell>
          <cell r="B291" t="str">
            <v>LEWIS CO. C-1</v>
          </cell>
          <cell r="C291">
            <v>751571</v>
          </cell>
          <cell r="D291" t="str">
            <v>NQMKYQW8TDQ6</v>
          </cell>
        </row>
        <row r="292">
          <cell r="A292">
            <v>57001</v>
          </cell>
          <cell r="B292" t="str">
            <v>SILEX R-I</v>
          </cell>
          <cell r="C292">
            <v>201261</v>
          </cell>
          <cell r="D292" t="str">
            <v>YL9LK4QLLKB1</v>
          </cell>
        </row>
        <row r="293">
          <cell r="A293">
            <v>57002</v>
          </cell>
          <cell r="B293" t="str">
            <v>ELSBERRY R-II</v>
          </cell>
          <cell r="C293">
            <v>696994</v>
          </cell>
          <cell r="D293" t="str">
            <v>MJX6zsfl1dv1</v>
          </cell>
        </row>
        <row r="294">
          <cell r="A294">
            <v>57003</v>
          </cell>
          <cell r="B294" t="str">
            <v>TROY R-III</v>
          </cell>
          <cell r="C294">
            <v>3524208</v>
          </cell>
          <cell r="D294" t="str">
            <v>VVRNFPG5B8F5</v>
          </cell>
        </row>
        <row r="295">
          <cell r="A295">
            <v>57004</v>
          </cell>
          <cell r="B295" t="str">
            <v>WINFIELD R-IV</v>
          </cell>
          <cell r="C295">
            <v>1263252</v>
          </cell>
          <cell r="D295" t="str">
            <v>CPN7DKHFL368</v>
          </cell>
        </row>
        <row r="296">
          <cell r="A296">
            <v>58106</v>
          </cell>
          <cell r="B296" t="str">
            <v>LINN CO. R-I</v>
          </cell>
          <cell r="C296">
            <v>245369</v>
          </cell>
          <cell r="D296" t="str">
            <v>XHLRKQ2C64Y6</v>
          </cell>
        </row>
        <row r="297">
          <cell r="A297">
            <v>58107</v>
          </cell>
          <cell r="B297" t="str">
            <v>BUCKLIN R-II</v>
          </cell>
          <cell r="C297">
            <v>166607</v>
          </cell>
          <cell r="D297" t="str">
            <v>F6JABHQ5BNF6</v>
          </cell>
        </row>
        <row r="298">
          <cell r="A298">
            <v>58108</v>
          </cell>
          <cell r="B298" t="str">
            <v>MEADVILLE R-IV</v>
          </cell>
          <cell r="C298">
            <v>166826</v>
          </cell>
          <cell r="D298" t="str">
            <v>R2FJE91ZGTU7</v>
          </cell>
        </row>
        <row r="299">
          <cell r="A299">
            <v>58109</v>
          </cell>
          <cell r="B299" t="str">
            <v>MARCELINE R-V</v>
          </cell>
          <cell r="C299">
            <v>417643</v>
          </cell>
          <cell r="D299" t="str">
            <v>FT2ZEBRM76N8</v>
          </cell>
        </row>
        <row r="300">
          <cell r="A300">
            <v>58112</v>
          </cell>
          <cell r="B300" t="str">
            <v>BROOKFIELD R-III</v>
          </cell>
          <cell r="C300">
            <v>1142975</v>
          </cell>
          <cell r="D300" t="str">
            <v>YF9TFYVQYEUS</v>
          </cell>
        </row>
        <row r="301">
          <cell r="A301">
            <v>59113</v>
          </cell>
          <cell r="B301" t="str">
            <v>SOUTHWEST LIVINGSTON CO. R-I</v>
          </cell>
          <cell r="C301">
            <v>115158</v>
          </cell>
          <cell r="D301" t="str">
            <v>JSD6AKGKXXN8</v>
          </cell>
        </row>
        <row r="302">
          <cell r="A302">
            <v>59114</v>
          </cell>
          <cell r="B302" t="str">
            <v>LIVINGSTON CO. R-III</v>
          </cell>
          <cell r="C302">
            <v>103050</v>
          </cell>
          <cell r="D302" t="str">
            <v>KJE9ENE4VDX1</v>
          </cell>
        </row>
        <row r="303">
          <cell r="A303">
            <v>59117</v>
          </cell>
          <cell r="B303" t="str">
            <v>CHILLICOTHE R-II</v>
          </cell>
          <cell r="C303">
            <v>1552551</v>
          </cell>
          <cell r="D303" t="str">
            <v>MYCEK8LNJTN3</v>
          </cell>
        </row>
        <row r="304">
          <cell r="A304">
            <v>60077</v>
          </cell>
          <cell r="B304" t="str">
            <v>MCDONALD CO. R-I</v>
          </cell>
          <cell r="C304">
            <v>3824528</v>
          </cell>
          <cell r="D304" t="str">
            <v>GE7FWXWESWL7</v>
          </cell>
        </row>
        <row r="305">
          <cell r="A305">
            <v>61150</v>
          </cell>
          <cell r="B305" t="str">
            <v>ATLANTA C-3</v>
          </cell>
          <cell r="C305">
            <v>145823</v>
          </cell>
          <cell r="D305" t="str">
            <v>TSW5M11772V5</v>
          </cell>
        </row>
        <row r="306">
          <cell r="A306">
            <v>61151</v>
          </cell>
          <cell r="B306" t="str">
            <v>BEVIER C-4</v>
          </cell>
          <cell r="C306">
            <v>189336</v>
          </cell>
          <cell r="D306" t="str">
            <v>RJEAMQED9MY8</v>
          </cell>
        </row>
        <row r="307">
          <cell r="A307">
            <v>61154</v>
          </cell>
          <cell r="B307" t="str">
            <v>LA PLATA R-II</v>
          </cell>
          <cell r="C307">
            <v>548692</v>
          </cell>
          <cell r="D307" t="str">
            <v>WV12JEMKVHR3</v>
          </cell>
        </row>
        <row r="308">
          <cell r="A308">
            <v>61156</v>
          </cell>
          <cell r="B308" t="str">
            <v>MACON CO. R-I</v>
          </cell>
          <cell r="C308">
            <v>1067984</v>
          </cell>
          <cell r="D308" t="str">
            <v>PEDZN4AB1X28</v>
          </cell>
        </row>
        <row r="309">
          <cell r="A309">
            <v>61157</v>
          </cell>
          <cell r="B309" t="str">
            <v>CALLAO C-8</v>
          </cell>
          <cell r="C309" t="str">
            <v>*</v>
          </cell>
          <cell r="D309" t="str">
            <v>YMZNNAXJXYA3</v>
          </cell>
        </row>
        <row r="310">
          <cell r="A310">
            <v>61158</v>
          </cell>
          <cell r="B310" t="str">
            <v>MACON CO. R-IV</v>
          </cell>
          <cell r="C310">
            <v>155092</v>
          </cell>
          <cell r="D310" t="str">
            <v>D8EEKUJXYML8</v>
          </cell>
        </row>
        <row r="311">
          <cell r="A311">
            <v>62070</v>
          </cell>
          <cell r="B311" t="str">
            <v>MARQUAND-ZION R-VI</v>
          </cell>
          <cell r="C311">
            <v>644731</v>
          </cell>
          <cell r="D311" t="str">
            <v>M4L8J4SXC6G3</v>
          </cell>
        </row>
        <row r="312">
          <cell r="A312">
            <v>62072</v>
          </cell>
          <cell r="B312" t="str">
            <v>FREDERICKTOWN R-I</v>
          </cell>
          <cell r="C312">
            <v>2401906</v>
          </cell>
          <cell r="D312" t="str">
            <v>M22FYZCKULH8</v>
          </cell>
        </row>
        <row r="313">
          <cell r="A313">
            <v>63066</v>
          </cell>
          <cell r="B313" t="str">
            <v>MARIES CO. R-I</v>
          </cell>
          <cell r="C313">
            <v>351278</v>
          </cell>
          <cell r="D313" t="str">
            <v>N1DDQMLH3PG8</v>
          </cell>
        </row>
        <row r="314">
          <cell r="A314">
            <v>63067</v>
          </cell>
          <cell r="B314" t="str">
            <v>MARIES CO. R-II</v>
          </cell>
          <cell r="C314">
            <v>625234</v>
          </cell>
          <cell r="D314" t="str">
            <v>SNT3R7M1CHT9</v>
          </cell>
        </row>
        <row r="315">
          <cell r="A315">
            <v>64072</v>
          </cell>
          <cell r="B315" t="str">
            <v>MARION CO. R-II</v>
          </cell>
          <cell r="C315">
            <v>179767</v>
          </cell>
          <cell r="D315" t="str">
            <v>KQRDEBBFHVM1</v>
          </cell>
        </row>
        <row r="316">
          <cell r="A316">
            <v>64074</v>
          </cell>
          <cell r="B316" t="str">
            <v>PALMYRA R-I</v>
          </cell>
          <cell r="C316">
            <v>596207</v>
          </cell>
          <cell r="D316" t="str">
            <v>HY1GVJM5T1R6</v>
          </cell>
        </row>
        <row r="317">
          <cell r="A317">
            <v>64075</v>
          </cell>
          <cell r="B317" t="str">
            <v>HANNIBAL 60</v>
          </cell>
          <cell r="C317">
            <v>3244992</v>
          </cell>
          <cell r="D317" t="str">
            <v>LJ8CQE7FWQX5</v>
          </cell>
        </row>
        <row r="318">
          <cell r="A318">
            <v>65096</v>
          </cell>
          <cell r="B318" t="str">
            <v>NORTH MERCER CO. R-III</v>
          </cell>
          <cell r="C318">
            <v>122459</v>
          </cell>
          <cell r="D318" t="str">
            <v>JQ56NNSNR3M5</v>
          </cell>
        </row>
        <row r="319">
          <cell r="A319">
            <v>65098</v>
          </cell>
          <cell r="B319" t="str">
            <v>PRINCETON R-V</v>
          </cell>
          <cell r="C319">
            <v>347441</v>
          </cell>
          <cell r="D319" t="str">
            <v>EUVMJ7GCFKW4</v>
          </cell>
        </row>
        <row r="320">
          <cell r="A320">
            <v>66102</v>
          </cell>
          <cell r="B320" t="str">
            <v>ELDON R-I</v>
          </cell>
          <cell r="C320">
            <v>2209032</v>
          </cell>
          <cell r="D320" t="str">
            <v>ZRJ2AXTB7CC8</v>
          </cell>
        </row>
        <row r="321">
          <cell r="A321">
            <v>66103</v>
          </cell>
          <cell r="B321" t="str">
            <v>MILLER CO. R-III</v>
          </cell>
          <cell r="C321">
            <v>197044</v>
          </cell>
          <cell r="D321" t="str">
            <v>LKKHDNAKUV39</v>
          </cell>
        </row>
        <row r="322">
          <cell r="A322">
            <v>66104</v>
          </cell>
          <cell r="B322" t="str">
            <v>ST. ELIZABETH R-IV</v>
          </cell>
          <cell r="C322">
            <v>76283</v>
          </cell>
          <cell r="D322" t="str">
            <v>HKYECW94YK85</v>
          </cell>
        </row>
        <row r="323">
          <cell r="A323">
            <v>66105</v>
          </cell>
          <cell r="B323" t="str">
            <v>SCHOOL OF THE OSAGE</v>
          </cell>
          <cell r="C323">
            <v>2142778</v>
          </cell>
          <cell r="D323" t="str">
            <v>UCF3VMWVGEL8</v>
          </cell>
        </row>
        <row r="324">
          <cell r="A324">
            <v>66107</v>
          </cell>
          <cell r="B324" t="str">
            <v>IBERIA R-V</v>
          </cell>
          <cell r="C324">
            <v>549301</v>
          </cell>
          <cell r="D324" t="str">
            <v>NJ6WSMYLBN73</v>
          </cell>
        </row>
        <row r="325">
          <cell r="A325">
            <v>67055</v>
          </cell>
          <cell r="B325" t="str">
            <v>EAST PRAIRIE R-II</v>
          </cell>
          <cell r="C325">
            <v>1573285</v>
          </cell>
          <cell r="D325" t="str">
            <v>F3NPUCMUC6Q4</v>
          </cell>
        </row>
        <row r="326">
          <cell r="A326">
            <v>67061</v>
          </cell>
          <cell r="B326" t="str">
            <v>CHARLESTON R-I</v>
          </cell>
          <cell r="C326">
            <v>2340713</v>
          </cell>
          <cell r="D326" t="str">
            <v>HMRTGRFXNGM9</v>
          </cell>
        </row>
        <row r="327">
          <cell r="A327">
            <v>68070</v>
          </cell>
          <cell r="B327" t="str">
            <v>MONITEAU CO. R-I</v>
          </cell>
          <cell r="C327">
            <v>686555</v>
          </cell>
          <cell r="D327" t="str">
            <v>XEWFL32EAK63</v>
          </cell>
        </row>
        <row r="328">
          <cell r="A328">
            <v>68071</v>
          </cell>
          <cell r="B328" t="str">
            <v>HIGH POINT R-III</v>
          </cell>
          <cell r="C328">
            <v>165289</v>
          </cell>
          <cell r="D328" t="str">
            <v>EYK8C1FNL6L5</v>
          </cell>
        </row>
        <row r="329">
          <cell r="A329">
            <v>68072</v>
          </cell>
          <cell r="B329" t="str">
            <v>MONITEAU CO. R-V</v>
          </cell>
          <cell r="C329">
            <v>291902</v>
          </cell>
          <cell r="D329" t="str">
            <v>SH6EALC7YG37</v>
          </cell>
        </row>
        <row r="330">
          <cell r="A330">
            <v>68073</v>
          </cell>
          <cell r="B330" t="str">
            <v>TIPTON R-VI</v>
          </cell>
          <cell r="C330">
            <v>650952</v>
          </cell>
          <cell r="D330" t="str">
            <v>H3MKSHVJNCC2</v>
          </cell>
        </row>
        <row r="331">
          <cell r="A331">
            <v>68074</v>
          </cell>
          <cell r="B331" t="str">
            <v>JAMESTOWN C-1</v>
          </cell>
          <cell r="C331">
            <v>90899</v>
          </cell>
          <cell r="D331" t="str">
            <v>DGJLTBBZ8B17</v>
          </cell>
        </row>
        <row r="332">
          <cell r="A332">
            <v>68075</v>
          </cell>
          <cell r="B332" t="str">
            <v>CLARKSBURG C-2</v>
          </cell>
          <cell r="C332">
            <v>126915</v>
          </cell>
          <cell r="D332" t="str">
            <v>LLPGJMA39HZ3</v>
          </cell>
        </row>
        <row r="333">
          <cell r="A333">
            <v>69104</v>
          </cell>
          <cell r="B333" t="str">
            <v>MIDDLE GROVE C-1</v>
          </cell>
          <cell r="C333">
            <v>424198</v>
          </cell>
          <cell r="D333" t="str">
            <v>PRXEKJJF49C6</v>
          </cell>
        </row>
        <row r="334">
          <cell r="A334">
            <v>69106</v>
          </cell>
          <cell r="B334" t="str">
            <v>MONROE CITY R-I</v>
          </cell>
          <cell r="C334">
            <v>490829</v>
          </cell>
          <cell r="D334" t="str">
            <v>JCRKBKAC2873</v>
          </cell>
        </row>
        <row r="335">
          <cell r="A335">
            <v>69107</v>
          </cell>
          <cell r="B335" t="str">
            <v>HOLLIDAY C-2</v>
          </cell>
          <cell r="C335">
            <v>76004</v>
          </cell>
          <cell r="D335" t="str">
            <v>ZUCEA22AF675</v>
          </cell>
        </row>
        <row r="336">
          <cell r="A336">
            <v>69108</v>
          </cell>
          <cell r="B336" t="str">
            <v>MADISON C-3</v>
          </cell>
          <cell r="C336">
            <v>156239</v>
          </cell>
          <cell r="D336" t="str">
            <v>N7V5YKTDMUK1</v>
          </cell>
        </row>
        <row r="337">
          <cell r="A337">
            <v>69109</v>
          </cell>
          <cell r="B337" t="str">
            <v>PARIS R-II</v>
          </cell>
          <cell r="C337">
            <v>450451</v>
          </cell>
          <cell r="D337" t="str">
            <v>KC5BABMJGKT9</v>
          </cell>
        </row>
        <row r="338">
          <cell r="A338">
            <v>70092</v>
          </cell>
          <cell r="B338" t="str">
            <v>WELLSVILLE MIDDLETOWN R-I</v>
          </cell>
          <cell r="C338">
            <v>373502</v>
          </cell>
          <cell r="D338" t="str">
            <v>JEB1TLMM68L7</v>
          </cell>
        </row>
        <row r="339">
          <cell r="A339">
            <v>70093</v>
          </cell>
          <cell r="B339" t="str">
            <v>MONTGOMERY CO. R-II</v>
          </cell>
          <cell r="C339">
            <v>1071286</v>
          </cell>
          <cell r="D339" t="str">
            <v>RCJ7XBD83EN4</v>
          </cell>
        </row>
        <row r="340">
          <cell r="A340">
            <v>71091</v>
          </cell>
          <cell r="B340" t="str">
            <v>MORGAN CO. R-I</v>
          </cell>
          <cell r="C340">
            <v>1082324</v>
          </cell>
          <cell r="D340" t="str">
            <v>M19LD18S7V86</v>
          </cell>
        </row>
        <row r="341">
          <cell r="A341">
            <v>71092</v>
          </cell>
          <cell r="B341" t="str">
            <v>MORGAN CO. R-II</v>
          </cell>
          <cell r="C341">
            <v>2206126</v>
          </cell>
          <cell r="D341" t="str">
            <v>N83BTH9YNGW3</v>
          </cell>
        </row>
        <row r="342">
          <cell r="A342">
            <v>72066</v>
          </cell>
          <cell r="B342" t="str">
            <v>RISCO R-II</v>
          </cell>
          <cell r="C342">
            <v>83880</v>
          </cell>
          <cell r="D342" t="str">
            <v>J1J5NJYJPGL5</v>
          </cell>
        </row>
        <row r="343">
          <cell r="A343">
            <v>72068</v>
          </cell>
          <cell r="B343" t="str">
            <v>PORTAGEVILLE</v>
          </cell>
          <cell r="C343">
            <v>1295962</v>
          </cell>
          <cell r="D343" t="str">
            <v>WB2BWJAM9914</v>
          </cell>
        </row>
        <row r="344">
          <cell r="A344">
            <v>72073</v>
          </cell>
          <cell r="B344" t="str">
            <v>GIDEON 37</v>
          </cell>
          <cell r="C344">
            <v>404013</v>
          </cell>
          <cell r="D344" t="str">
            <v>DD66QPTTBH64</v>
          </cell>
        </row>
        <row r="345">
          <cell r="A345">
            <v>72074</v>
          </cell>
          <cell r="B345" t="str">
            <v>NEW MADRID CO. R-I</v>
          </cell>
          <cell r="C345">
            <v>3006070</v>
          </cell>
          <cell r="D345" t="str">
            <v>F7YTDBS4SX79</v>
          </cell>
        </row>
        <row r="346">
          <cell r="A346">
            <v>73099</v>
          </cell>
          <cell r="B346" t="str">
            <v>EAST NEWTON CO. R-VI</v>
          </cell>
          <cell r="C346">
            <v>1533724</v>
          </cell>
          <cell r="D346" t="str">
            <v>NMS2D6UFLJ73</v>
          </cell>
        </row>
        <row r="347">
          <cell r="A347">
            <v>73102</v>
          </cell>
          <cell r="B347" t="str">
            <v>DIAMOND R-IV</v>
          </cell>
          <cell r="C347">
            <v>688778</v>
          </cell>
          <cell r="D347" t="str">
            <v>QW1VK2F8KGA3</v>
          </cell>
        </row>
        <row r="348">
          <cell r="A348">
            <v>73105</v>
          </cell>
          <cell r="B348" t="str">
            <v>WESTVIEW C-6</v>
          </cell>
          <cell r="C348">
            <v>180763</v>
          </cell>
          <cell r="D348" t="str">
            <v>UALEYUHM75Q4</v>
          </cell>
        </row>
        <row r="349">
          <cell r="A349">
            <v>73106</v>
          </cell>
          <cell r="B349" t="str">
            <v>SENECA R-VII</v>
          </cell>
          <cell r="C349">
            <v>1850425</v>
          </cell>
          <cell r="D349" t="str">
            <v>WJRJFEB3JJB3</v>
          </cell>
        </row>
        <row r="350">
          <cell r="A350">
            <v>73108</v>
          </cell>
          <cell r="B350" t="str">
            <v>NEOSHO SCHOOL DISTRICT</v>
          </cell>
          <cell r="C350">
            <v>4257167</v>
          </cell>
          <cell r="D350" t="str">
            <v>HYVKY6DD4E99</v>
          </cell>
        </row>
        <row r="351">
          <cell r="A351">
            <v>74187</v>
          </cell>
          <cell r="B351" t="str">
            <v>NODAWAY-HOLT R-VII</v>
          </cell>
          <cell r="C351">
            <v>186305</v>
          </cell>
          <cell r="D351" t="str">
            <v>MNTCYX2LMDJ7</v>
          </cell>
        </row>
        <row r="352">
          <cell r="A352">
            <v>74190</v>
          </cell>
          <cell r="B352" t="str">
            <v>WEST NODAWAY CO. R-I</v>
          </cell>
          <cell r="C352">
            <v>259646</v>
          </cell>
          <cell r="D352" t="str">
            <v>DK81XLCDFR76</v>
          </cell>
        </row>
        <row r="353">
          <cell r="A353">
            <v>74194</v>
          </cell>
          <cell r="B353" t="str">
            <v>NORTHEAST NODAWAY CO. R-V</v>
          </cell>
          <cell r="C353">
            <v>126435</v>
          </cell>
          <cell r="D353" t="str">
            <v>ZKSGX7UP5BN9</v>
          </cell>
        </row>
        <row r="354">
          <cell r="A354">
            <v>74195</v>
          </cell>
          <cell r="B354" t="str">
            <v>JEFFERSON C-123</v>
          </cell>
          <cell r="C354">
            <v>40849</v>
          </cell>
          <cell r="D354" t="str">
            <v>GX5XMWMM7DX3</v>
          </cell>
        </row>
        <row r="355">
          <cell r="A355">
            <v>74197</v>
          </cell>
          <cell r="B355" t="str">
            <v>NORTH NODAWAY CO. R-VI</v>
          </cell>
          <cell r="C355">
            <v>99290</v>
          </cell>
          <cell r="D355" t="str">
            <v>D7EGKAJA9935</v>
          </cell>
        </row>
        <row r="356">
          <cell r="A356">
            <v>74201</v>
          </cell>
          <cell r="B356" t="str">
            <v>MARYVILLE R-II</v>
          </cell>
          <cell r="C356">
            <v>655405</v>
          </cell>
          <cell r="D356" t="str">
            <v>L9AHDALUWW67</v>
          </cell>
        </row>
        <row r="357">
          <cell r="A357">
            <v>74202</v>
          </cell>
          <cell r="B357" t="str">
            <v>SOUTH NODAWAY CO. R-IV</v>
          </cell>
          <cell r="C357">
            <v>67902</v>
          </cell>
          <cell r="D357" t="str">
            <v>RC94SSDDJAR6</v>
          </cell>
        </row>
        <row r="358">
          <cell r="A358">
            <v>75084</v>
          </cell>
          <cell r="B358" t="str">
            <v>COUCH R-I</v>
          </cell>
          <cell r="C358">
            <v>457867</v>
          </cell>
          <cell r="D358" t="str">
            <v>GZC7KFV3Y2Z7</v>
          </cell>
        </row>
        <row r="359">
          <cell r="A359">
            <v>75085</v>
          </cell>
          <cell r="B359" t="str">
            <v>THAYER R-II</v>
          </cell>
          <cell r="C359">
            <v>869964</v>
          </cell>
          <cell r="D359" t="str">
            <v>LFVNUCHKFPD3</v>
          </cell>
        </row>
        <row r="360">
          <cell r="A360">
            <v>75086</v>
          </cell>
          <cell r="B360" t="str">
            <v>OREGON-HOWELL R-III</v>
          </cell>
          <cell r="C360">
            <v>307836</v>
          </cell>
          <cell r="D360" t="str">
            <v>GYPFM3HTNSX5</v>
          </cell>
        </row>
        <row r="361">
          <cell r="A361">
            <v>75087</v>
          </cell>
          <cell r="B361" t="str">
            <v>ALTON R-IV</v>
          </cell>
          <cell r="C361">
            <v>1734793</v>
          </cell>
          <cell r="D361" t="str">
            <v>CAMNK2FA73Q4</v>
          </cell>
        </row>
        <row r="362">
          <cell r="A362">
            <v>76081</v>
          </cell>
          <cell r="B362" t="str">
            <v>OSAGE CO. R-I</v>
          </cell>
          <cell r="C362">
            <v>199385</v>
          </cell>
          <cell r="D362" t="str">
            <v>DHFXBSDEQBC6</v>
          </cell>
        </row>
        <row r="363">
          <cell r="A363">
            <v>76082</v>
          </cell>
          <cell r="B363" t="str">
            <v>OSAGE CO. R-II</v>
          </cell>
          <cell r="C363">
            <v>311280</v>
          </cell>
          <cell r="D363" t="str">
            <v>LDD5NNWMGDC9</v>
          </cell>
        </row>
        <row r="364">
          <cell r="A364">
            <v>76083</v>
          </cell>
          <cell r="B364" t="str">
            <v>OSAGE CO. R-III</v>
          </cell>
          <cell r="C364">
            <v>247986</v>
          </cell>
          <cell r="D364" t="str">
            <v>JF8WTC1LCKV8</v>
          </cell>
        </row>
        <row r="365">
          <cell r="A365">
            <v>77100</v>
          </cell>
          <cell r="B365" t="str">
            <v>THORNFIELD R-I</v>
          </cell>
          <cell r="C365">
            <v>156814</v>
          </cell>
          <cell r="D365" t="str">
            <v>UY9XZHAULZ41</v>
          </cell>
        </row>
        <row r="366">
          <cell r="A366">
            <v>77101</v>
          </cell>
          <cell r="B366" t="str">
            <v>BAKERSFIELD R-IV</v>
          </cell>
          <cell r="C366">
            <v>304440</v>
          </cell>
          <cell r="D366" t="str">
            <v>XUN4CAL5P187</v>
          </cell>
        </row>
        <row r="367">
          <cell r="A367">
            <v>77102</v>
          </cell>
          <cell r="B367" t="str">
            <v>GAINESVILLE R-V</v>
          </cell>
          <cell r="C367">
            <v>1101854</v>
          </cell>
          <cell r="D367" t="str">
            <v>WJ2DM42NEKV3</v>
          </cell>
        </row>
        <row r="368">
          <cell r="A368">
            <v>77103</v>
          </cell>
          <cell r="B368" t="str">
            <v>DORA R-III</v>
          </cell>
          <cell r="C368">
            <v>685351</v>
          </cell>
          <cell r="D368" t="str">
            <v>WD5LNGL51YH6</v>
          </cell>
        </row>
        <row r="369">
          <cell r="A369">
            <v>77104</v>
          </cell>
          <cell r="B369" t="str">
            <v>LUTIE R-VI</v>
          </cell>
          <cell r="C369">
            <v>338364</v>
          </cell>
          <cell r="D369" t="str">
            <v>HQE8Q33VNNC5</v>
          </cell>
        </row>
        <row r="370">
          <cell r="A370">
            <v>78001</v>
          </cell>
          <cell r="B370" t="str">
            <v>NORTH PEMISCOT CO. R-I</v>
          </cell>
          <cell r="C370">
            <v>626872</v>
          </cell>
          <cell r="D370" t="str">
            <v>DA4YRJNUEJR9</v>
          </cell>
        </row>
        <row r="371">
          <cell r="A371">
            <v>78002</v>
          </cell>
          <cell r="B371" t="str">
            <v>HAYTI R-II</v>
          </cell>
          <cell r="C371">
            <v>1944971</v>
          </cell>
          <cell r="D371" t="str">
            <v>PFF4DGGHSXH5</v>
          </cell>
        </row>
        <row r="372">
          <cell r="A372">
            <v>78003</v>
          </cell>
          <cell r="B372" t="str">
            <v>PEMISCOT CO. R-III</v>
          </cell>
          <cell r="C372">
            <v>158428</v>
          </cell>
          <cell r="D372" t="str">
            <v>RUWRM34R78M5</v>
          </cell>
        </row>
        <row r="373">
          <cell r="A373">
            <v>78004</v>
          </cell>
          <cell r="B373" t="str">
            <v>COOTER R-IV</v>
          </cell>
          <cell r="C373">
            <v>177292</v>
          </cell>
          <cell r="D373" t="str">
            <v>JUTSA4QFJG55</v>
          </cell>
        </row>
        <row r="374">
          <cell r="A374">
            <v>78005</v>
          </cell>
          <cell r="B374" t="str">
            <v>SOUTH PEMISCOT CO. R-V</v>
          </cell>
          <cell r="C374">
            <v>1274327</v>
          </cell>
          <cell r="D374" t="str">
            <v>M7HKGKUU8VS3</v>
          </cell>
        </row>
        <row r="375">
          <cell r="A375">
            <v>78009</v>
          </cell>
          <cell r="B375" t="str">
            <v>DELTA C-7</v>
          </cell>
          <cell r="C375">
            <v>257436</v>
          </cell>
          <cell r="D375" t="str">
            <v>GQABA6NUKM53</v>
          </cell>
        </row>
        <row r="376">
          <cell r="A376">
            <v>78012</v>
          </cell>
          <cell r="B376" t="str">
            <v>CARUTHERSVILLE 18</v>
          </cell>
          <cell r="C376">
            <v>2723380</v>
          </cell>
          <cell r="D376" t="str">
            <v>RLQVM3B2WWL9</v>
          </cell>
        </row>
        <row r="377">
          <cell r="A377">
            <v>79077</v>
          </cell>
          <cell r="B377" t="str">
            <v>PERRY CO. 32</v>
          </cell>
          <cell r="C377">
            <v>1277559</v>
          </cell>
          <cell r="D377" t="str">
            <v>ETTBB7K8C6Y1</v>
          </cell>
        </row>
        <row r="378">
          <cell r="A378">
            <v>79078</v>
          </cell>
          <cell r="B378" t="str">
            <v>ALTENBURG 48</v>
          </cell>
          <cell r="C378">
            <v>225483</v>
          </cell>
          <cell r="D378" t="str">
            <v>KKM4VL277BN9</v>
          </cell>
        </row>
        <row r="379">
          <cell r="A379">
            <v>80116</v>
          </cell>
          <cell r="B379" t="str">
            <v>PETTIS CO. R-V</v>
          </cell>
          <cell r="C379">
            <v>249025</v>
          </cell>
          <cell r="D379" t="str">
            <v>FJPEUKXLL3G9</v>
          </cell>
        </row>
        <row r="380">
          <cell r="A380">
            <v>80118</v>
          </cell>
          <cell r="B380" t="str">
            <v>LA MONTE R-IV</v>
          </cell>
          <cell r="C380">
            <v>372782</v>
          </cell>
          <cell r="D380" t="str">
            <v>MRF8ATM9TPB7</v>
          </cell>
        </row>
        <row r="381">
          <cell r="A381">
            <v>80119</v>
          </cell>
          <cell r="B381" t="str">
            <v>SMITHTON R-VI</v>
          </cell>
          <cell r="C381">
            <v>410419</v>
          </cell>
          <cell r="D381" t="str">
            <v>D2RREW4S3P15</v>
          </cell>
        </row>
        <row r="382">
          <cell r="A382">
            <v>80121</v>
          </cell>
          <cell r="B382" t="str">
            <v>GREEN RIDGE R-VIII</v>
          </cell>
          <cell r="C382">
            <v>250104</v>
          </cell>
          <cell r="D382" t="str">
            <v>PS82GG2RYB53</v>
          </cell>
        </row>
        <row r="383">
          <cell r="A383">
            <v>80122</v>
          </cell>
          <cell r="B383" t="str">
            <v>PETTIS CO. R-XII</v>
          </cell>
          <cell r="C383">
            <v>168669</v>
          </cell>
          <cell r="D383" t="str">
            <v>YHP2GAJUA3Q7</v>
          </cell>
        </row>
        <row r="384">
          <cell r="A384">
            <v>80125</v>
          </cell>
          <cell r="B384" t="str">
            <v>SEDALIA 200</v>
          </cell>
          <cell r="C384">
            <v>4553902</v>
          </cell>
          <cell r="D384" t="str">
            <v>GX3ZCA726SA5</v>
          </cell>
        </row>
        <row r="385">
          <cell r="A385">
            <v>81094</v>
          </cell>
          <cell r="B385" t="str">
            <v>ST. JAMES R-I</v>
          </cell>
          <cell r="C385">
            <v>2571762</v>
          </cell>
          <cell r="D385" t="str">
            <v>SL6NCYAAYEA1</v>
          </cell>
        </row>
        <row r="386">
          <cell r="A386">
            <v>81095</v>
          </cell>
          <cell r="B386" t="str">
            <v>NEWBURG R-II</v>
          </cell>
          <cell r="C386">
            <v>338488</v>
          </cell>
          <cell r="D386" t="str">
            <v>D72TLS2F1R42</v>
          </cell>
        </row>
        <row r="387">
          <cell r="A387">
            <v>81096</v>
          </cell>
          <cell r="B387" t="str">
            <v>ROLLA 31</v>
          </cell>
          <cell r="C387">
            <v>3846916</v>
          </cell>
          <cell r="D387" t="str">
            <v>J1QKE47MKUK1</v>
          </cell>
        </row>
        <row r="388">
          <cell r="A388">
            <v>81097</v>
          </cell>
          <cell r="B388" t="str">
            <v>PHELPS CO. R-III</v>
          </cell>
          <cell r="C388">
            <v>302993</v>
          </cell>
          <cell r="D388" t="str">
            <v>HSJQUJKB7WY5</v>
          </cell>
        </row>
        <row r="389">
          <cell r="A389">
            <v>82100</v>
          </cell>
          <cell r="B389" t="str">
            <v>BOWLING GREEN R-I</v>
          </cell>
          <cell r="C389">
            <v>1360740</v>
          </cell>
          <cell r="D389" t="str">
            <v>ZDC3UNNF86N8</v>
          </cell>
        </row>
        <row r="390">
          <cell r="A390">
            <v>82101</v>
          </cell>
          <cell r="B390" t="str">
            <v>PIKE CO. R-III</v>
          </cell>
          <cell r="C390">
            <v>362313</v>
          </cell>
          <cell r="D390" t="str">
            <v>MJSP2MNP72C5</v>
          </cell>
        </row>
        <row r="391">
          <cell r="A391">
            <v>82105</v>
          </cell>
          <cell r="B391" t="str">
            <v>BONCL R-X</v>
          </cell>
          <cell r="C391">
            <v>5563</v>
          </cell>
          <cell r="D391" t="str">
            <v>KSSLCHMBAK37</v>
          </cell>
        </row>
        <row r="392">
          <cell r="A392">
            <v>82108</v>
          </cell>
          <cell r="B392" t="str">
            <v>LOUISIANA R-II</v>
          </cell>
          <cell r="C392">
            <v>933770</v>
          </cell>
          <cell r="D392" t="str">
            <v>MALYTJJ1HCC5</v>
          </cell>
        </row>
        <row r="393">
          <cell r="A393">
            <v>83001</v>
          </cell>
          <cell r="B393" t="str">
            <v>NORTH PLATTE CO. R-I</v>
          </cell>
          <cell r="C393">
            <v>190049</v>
          </cell>
          <cell r="D393" t="str">
            <v>MCRFZJBCNNE4</v>
          </cell>
        </row>
        <row r="394">
          <cell r="A394">
            <v>83002</v>
          </cell>
          <cell r="B394" t="str">
            <v>WEST PLATTE CO. R-II</v>
          </cell>
          <cell r="C394">
            <v>146196</v>
          </cell>
          <cell r="D394" t="str">
            <v>KG34NRVL6HY4</v>
          </cell>
        </row>
        <row r="395">
          <cell r="A395">
            <v>83003</v>
          </cell>
          <cell r="B395" t="str">
            <v>PLATTE CO. R-III</v>
          </cell>
          <cell r="C395">
            <v>966157</v>
          </cell>
          <cell r="D395" t="str">
            <v>CR48R5SMK8D5</v>
          </cell>
        </row>
        <row r="396">
          <cell r="A396">
            <v>83005</v>
          </cell>
          <cell r="B396" t="str">
            <v>PARK HILL</v>
          </cell>
          <cell r="C396">
            <v>2953013</v>
          </cell>
          <cell r="D396" t="str">
            <v>WCBBNGHU4XE5</v>
          </cell>
        </row>
        <row r="397">
          <cell r="A397">
            <v>84001</v>
          </cell>
          <cell r="B397" t="str">
            <v>BOLIVAR R-I</v>
          </cell>
          <cell r="C397">
            <v>2031616</v>
          </cell>
          <cell r="D397" t="str">
            <v>HQ8PN71NWNE5</v>
          </cell>
        </row>
        <row r="398">
          <cell r="A398">
            <v>84002</v>
          </cell>
          <cell r="B398" t="str">
            <v>FAIR PLAY R-II</v>
          </cell>
          <cell r="C398">
            <v>652688</v>
          </cell>
          <cell r="D398" t="str">
            <v>Q66ZCEQJ3ZN6</v>
          </cell>
        </row>
        <row r="399">
          <cell r="A399">
            <v>84003</v>
          </cell>
          <cell r="B399" t="str">
            <v>HALFWAY R-III</v>
          </cell>
          <cell r="C399">
            <v>370149</v>
          </cell>
          <cell r="D399" t="str">
            <v>YZ9AP8AT9L99</v>
          </cell>
        </row>
        <row r="400">
          <cell r="A400">
            <v>84004</v>
          </cell>
          <cell r="B400" t="str">
            <v>HUMANSVILLE R-IV</v>
          </cell>
          <cell r="C400">
            <v>867133</v>
          </cell>
          <cell r="D400" t="str">
            <v>CJN2MDPUBGL8</v>
          </cell>
        </row>
        <row r="401">
          <cell r="A401">
            <v>84005</v>
          </cell>
          <cell r="B401" t="str">
            <v>MARION C. EARLY R-V</v>
          </cell>
          <cell r="C401">
            <v>511408</v>
          </cell>
          <cell r="D401" t="str">
            <v>DSF2M44TD369</v>
          </cell>
        </row>
        <row r="402">
          <cell r="A402">
            <v>84006</v>
          </cell>
          <cell r="B402" t="str">
            <v>PLEASANT HOPE R-VI</v>
          </cell>
          <cell r="C402">
            <v>1379022</v>
          </cell>
          <cell r="D402" t="str">
            <v>C9SVXZAC74Z4</v>
          </cell>
        </row>
        <row r="403">
          <cell r="A403">
            <v>85043</v>
          </cell>
          <cell r="B403" t="str">
            <v>SWEDEBORG R-III</v>
          </cell>
          <cell r="C403">
            <v>60053</v>
          </cell>
          <cell r="D403" t="str">
            <v>YC6CANS13NN7</v>
          </cell>
        </row>
        <row r="404">
          <cell r="A404">
            <v>85044</v>
          </cell>
          <cell r="B404" t="str">
            <v>RICHLAND R-IV</v>
          </cell>
          <cell r="C404">
            <v>482267</v>
          </cell>
          <cell r="D404" t="str">
            <v>SMU1FQUMU3Y5</v>
          </cell>
        </row>
        <row r="405">
          <cell r="A405">
            <v>85045</v>
          </cell>
          <cell r="B405" t="str">
            <v>LAQUEY R-V</v>
          </cell>
          <cell r="C405">
            <v>535001</v>
          </cell>
          <cell r="D405" t="str">
            <v>MSSQRKLLEN66</v>
          </cell>
        </row>
        <row r="406">
          <cell r="A406">
            <v>85046</v>
          </cell>
          <cell r="B406" t="str">
            <v>WAYNESVILLE R-VI</v>
          </cell>
          <cell r="C406">
            <v>2623814</v>
          </cell>
          <cell r="D406" t="str">
            <v>CJUHHRE1QWX9</v>
          </cell>
        </row>
        <row r="407">
          <cell r="A407">
            <v>85048</v>
          </cell>
          <cell r="B407" t="str">
            <v>DIXON R-I</v>
          </cell>
          <cell r="C407">
            <v>1186081</v>
          </cell>
          <cell r="D407" t="str">
            <v>E3DEKF8VBB86</v>
          </cell>
        </row>
        <row r="408">
          <cell r="A408">
            <v>85049</v>
          </cell>
          <cell r="B408" t="str">
            <v>CROCKER R-II</v>
          </cell>
          <cell r="C408">
            <v>658701</v>
          </cell>
          <cell r="D408" t="str">
            <v>W89ME9FAJN87</v>
          </cell>
        </row>
        <row r="409">
          <cell r="A409">
            <v>86100</v>
          </cell>
          <cell r="B409" t="str">
            <v>PUTNAM CO. R-I</v>
          </cell>
          <cell r="C409">
            <v>787090</v>
          </cell>
          <cell r="D409" t="str">
            <v>NEA7LVK98PV1</v>
          </cell>
        </row>
        <row r="410">
          <cell r="A410">
            <v>87083</v>
          </cell>
          <cell r="B410" t="str">
            <v>RALLS CO. R-II</v>
          </cell>
          <cell r="C410">
            <v>500518</v>
          </cell>
          <cell r="D410" t="str">
            <v>J5DJTPB518L9</v>
          </cell>
        </row>
        <row r="411">
          <cell r="A411">
            <v>88072</v>
          </cell>
          <cell r="B411" t="str">
            <v>NORTHEAST RANDOLPH CO. R-IV</v>
          </cell>
          <cell r="C411">
            <v>302237</v>
          </cell>
          <cell r="D411" t="str">
            <v>H6ZMWGKM5X67</v>
          </cell>
        </row>
        <row r="412">
          <cell r="A412">
            <v>88073</v>
          </cell>
          <cell r="B412" t="str">
            <v>RENICK R-V</v>
          </cell>
          <cell r="C412">
            <v>153387</v>
          </cell>
          <cell r="D412" t="str">
            <v>NMN4MLDAMSL5</v>
          </cell>
        </row>
        <row r="413">
          <cell r="A413">
            <v>88075</v>
          </cell>
          <cell r="B413" t="str">
            <v>HIGBEE R-VIII</v>
          </cell>
          <cell r="C413">
            <v>204339</v>
          </cell>
          <cell r="D413" t="str">
            <v>XNUFZ5LPXW99</v>
          </cell>
        </row>
        <row r="414">
          <cell r="A414">
            <v>88080</v>
          </cell>
          <cell r="B414" t="str">
            <v>WESTRAN R-I</v>
          </cell>
          <cell r="C414">
            <v>500222</v>
          </cell>
          <cell r="D414" t="str">
            <v>REAEQJCVQZ95</v>
          </cell>
        </row>
        <row r="415">
          <cell r="A415">
            <v>88081</v>
          </cell>
          <cell r="B415" t="str">
            <v>MOBERLY</v>
          </cell>
          <cell r="C415">
            <v>2636398</v>
          </cell>
          <cell r="D415" t="str">
            <v>VSH9ADKMN5U9</v>
          </cell>
        </row>
        <row r="416">
          <cell r="A416">
            <v>89080</v>
          </cell>
          <cell r="B416" t="str">
            <v>LAWSON R-XIV</v>
          </cell>
          <cell r="C416">
            <v>345319</v>
          </cell>
          <cell r="D416" t="str">
            <v>WSG7SPLZUYQ1</v>
          </cell>
        </row>
        <row r="417">
          <cell r="A417">
            <v>89087</v>
          </cell>
          <cell r="B417" t="str">
            <v>ORRICK R-XI</v>
          </cell>
          <cell r="C417">
            <v>144263</v>
          </cell>
          <cell r="D417" t="str">
            <v>H2QKJBMTCKN9</v>
          </cell>
        </row>
        <row r="418">
          <cell r="A418">
            <v>89088</v>
          </cell>
          <cell r="B418" t="str">
            <v>HARDIN-CENTRAL C-2</v>
          </cell>
          <cell r="C418">
            <v>104046</v>
          </cell>
          <cell r="D418" t="str">
            <v>NN1HHGFH23B8</v>
          </cell>
        </row>
        <row r="419">
          <cell r="A419">
            <v>89089</v>
          </cell>
          <cell r="B419" t="str">
            <v>RICHMOND R-XVI</v>
          </cell>
          <cell r="C419">
            <v>886205</v>
          </cell>
          <cell r="D419" t="str">
            <v>S3T2HM9J3E21</v>
          </cell>
        </row>
        <row r="420">
          <cell r="A420">
            <v>90075</v>
          </cell>
          <cell r="B420" t="str">
            <v>CENTERVILLE R-I</v>
          </cell>
          <cell r="C420">
            <v>201608</v>
          </cell>
          <cell r="D420" t="str">
            <v>YP8KMAXHY6F3</v>
          </cell>
        </row>
        <row r="421">
          <cell r="A421">
            <v>90076</v>
          </cell>
          <cell r="B421" t="str">
            <v>SOUTHERN REYNOLDS CO. R-II</v>
          </cell>
          <cell r="C421">
            <v>669826</v>
          </cell>
          <cell r="D421" t="str">
            <v>VLW9KZ24EXN7</v>
          </cell>
        </row>
        <row r="422">
          <cell r="A422">
            <v>90077</v>
          </cell>
          <cell r="B422" t="str">
            <v>BUNKER R-III</v>
          </cell>
          <cell r="C422">
            <v>374195</v>
          </cell>
          <cell r="D422" t="str">
            <v>QCNKCBPUNZE5</v>
          </cell>
        </row>
        <row r="423">
          <cell r="A423">
            <v>90078</v>
          </cell>
          <cell r="B423" t="str">
            <v>LESTERVILLE R-IV</v>
          </cell>
          <cell r="C423">
            <v>782741</v>
          </cell>
          <cell r="D423" t="str">
            <v>M2F2SMENHM21</v>
          </cell>
        </row>
        <row r="424">
          <cell r="A424">
            <v>91091</v>
          </cell>
          <cell r="B424" t="str">
            <v>NAYLOR R-II</v>
          </cell>
          <cell r="C424">
            <v>580898</v>
          </cell>
          <cell r="D424" t="str">
            <v>KSYSSQED16P3</v>
          </cell>
        </row>
        <row r="425">
          <cell r="A425">
            <v>91092</v>
          </cell>
          <cell r="B425" t="str">
            <v>DONIPHAN R-I</v>
          </cell>
          <cell r="C425">
            <v>2869849</v>
          </cell>
          <cell r="D425" t="str">
            <v>DNLPULKDGME6</v>
          </cell>
        </row>
        <row r="426">
          <cell r="A426">
            <v>91093</v>
          </cell>
          <cell r="B426" t="str">
            <v>RIPLEY CO. R-IV</v>
          </cell>
          <cell r="C426">
            <v>312188</v>
          </cell>
          <cell r="D426" t="str">
            <v>X8EBLKRAGC73</v>
          </cell>
        </row>
        <row r="427">
          <cell r="A427">
            <v>91095</v>
          </cell>
          <cell r="B427" t="str">
            <v>RIPLEY CO. R-III</v>
          </cell>
          <cell r="C427">
            <v>179852</v>
          </cell>
          <cell r="D427" t="str">
            <v>DLFRQKUB2GV8</v>
          </cell>
        </row>
        <row r="428">
          <cell r="A428">
            <v>92087</v>
          </cell>
          <cell r="B428" t="str">
            <v>FT. ZUMWALT R-II</v>
          </cell>
          <cell r="C428">
            <v>4849712</v>
          </cell>
          <cell r="D428" t="str">
            <v>C33BZ3N9Z657</v>
          </cell>
        </row>
        <row r="429">
          <cell r="A429">
            <v>92088</v>
          </cell>
          <cell r="B429" t="str">
            <v>FRANCIS HOWELL R-III</v>
          </cell>
          <cell r="C429">
            <v>3892167</v>
          </cell>
          <cell r="D429" t="str">
            <v>MJ9KR5DMASU6</v>
          </cell>
        </row>
        <row r="430">
          <cell r="A430">
            <v>92089</v>
          </cell>
          <cell r="B430" t="str">
            <v>WENTZVILLE R-IV</v>
          </cell>
          <cell r="C430">
            <v>2895580</v>
          </cell>
          <cell r="D430" t="str">
            <v>KDX5JJ7JEBC5</v>
          </cell>
        </row>
        <row r="431">
          <cell r="A431">
            <v>92090</v>
          </cell>
          <cell r="B431" t="str">
            <v>ST. CHARLES R-VI</v>
          </cell>
          <cell r="C431">
            <v>3077154</v>
          </cell>
          <cell r="D431" t="str">
            <v>H28MURA8K4N7</v>
          </cell>
        </row>
        <row r="432">
          <cell r="A432">
            <v>92091</v>
          </cell>
          <cell r="B432" t="str">
            <v>ORCHARD FARM R-V</v>
          </cell>
          <cell r="C432">
            <v>688785</v>
          </cell>
          <cell r="D432" t="str">
            <v>N3UJFGFYZYJ9</v>
          </cell>
        </row>
        <row r="433">
          <cell r="A433">
            <v>93120</v>
          </cell>
          <cell r="B433" t="str">
            <v>APPLETON CITY R-II</v>
          </cell>
          <cell r="C433">
            <v>351665</v>
          </cell>
          <cell r="D433" t="str">
            <v>KD7GKZHM2FG5</v>
          </cell>
        </row>
        <row r="434">
          <cell r="A434">
            <v>93121</v>
          </cell>
          <cell r="B434" t="str">
            <v>ROSCOE C-1</v>
          </cell>
          <cell r="C434">
            <v>154268</v>
          </cell>
          <cell r="D434" t="str">
            <v>YSK3BRKZWGT9</v>
          </cell>
        </row>
        <row r="435">
          <cell r="A435">
            <v>93123</v>
          </cell>
          <cell r="B435" t="str">
            <v>LAKELAND R-III</v>
          </cell>
          <cell r="C435">
            <v>582381</v>
          </cell>
          <cell r="D435" t="str">
            <v>H6VCR2RNML66</v>
          </cell>
        </row>
        <row r="436">
          <cell r="A436">
            <v>93124</v>
          </cell>
          <cell r="B436" t="str">
            <v>OSCEOLA</v>
          </cell>
          <cell r="C436">
            <v>810110</v>
          </cell>
          <cell r="D436" t="str">
            <v>ZM1TC4SFJM53</v>
          </cell>
        </row>
        <row r="437">
          <cell r="A437">
            <v>94076</v>
          </cell>
          <cell r="B437" t="str">
            <v>BISMARCK R-V</v>
          </cell>
          <cell r="C437">
            <v>797552</v>
          </cell>
          <cell r="D437" t="str">
            <v>DNNEAZWM5MV9</v>
          </cell>
        </row>
        <row r="438">
          <cell r="A438">
            <v>94078</v>
          </cell>
          <cell r="B438" t="str">
            <v>FARMINGTON R-VII</v>
          </cell>
          <cell r="C438">
            <v>2731653</v>
          </cell>
          <cell r="D438" t="str">
            <v>E9RKPLJLLEP4</v>
          </cell>
        </row>
        <row r="439">
          <cell r="A439">
            <v>94083</v>
          </cell>
          <cell r="B439" t="str">
            <v>NORTH ST. FRANCOIS CO. R-I</v>
          </cell>
          <cell r="C439">
            <v>3055202</v>
          </cell>
          <cell r="D439" t="str">
            <v>Q2YMZLN4HRA8</v>
          </cell>
        </row>
        <row r="440">
          <cell r="A440">
            <v>94086</v>
          </cell>
          <cell r="B440" t="str">
            <v>CENTRAL R-III</v>
          </cell>
          <cell r="C440">
            <v>2746737</v>
          </cell>
          <cell r="D440" t="str">
            <v>D6QBYLJUWNE7</v>
          </cell>
        </row>
        <row r="441">
          <cell r="A441">
            <v>94087</v>
          </cell>
          <cell r="B441" t="str">
            <v>WEST ST. FRANCOIS CO. R-IV</v>
          </cell>
          <cell r="C441">
            <v>1251047</v>
          </cell>
          <cell r="D441" t="str">
            <v>ZLF1TL7UA1W5</v>
          </cell>
        </row>
        <row r="442">
          <cell r="A442">
            <v>95059</v>
          </cell>
          <cell r="B442" t="str">
            <v>STE. GENEVIEVE CO. R-II</v>
          </cell>
          <cell r="C442">
            <v>1156354</v>
          </cell>
          <cell r="D442" t="str">
            <v>NTJQFA7KSNP3</v>
          </cell>
        </row>
        <row r="443">
          <cell r="A443">
            <v>96088</v>
          </cell>
          <cell r="B443" t="str">
            <v>HAZELWOOD</v>
          </cell>
          <cell r="C443">
            <v>22196997</v>
          </cell>
          <cell r="D443" t="str">
            <v>E3Y7LEMLMH66</v>
          </cell>
        </row>
        <row r="444">
          <cell r="A444">
            <v>96089</v>
          </cell>
          <cell r="B444" t="str">
            <v>FERGUSON-FLORISSANT R-II</v>
          </cell>
          <cell r="C444">
            <v>14479094</v>
          </cell>
          <cell r="D444" t="str">
            <v>K5EEW2YK5KM6</v>
          </cell>
        </row>
        <row r="445">
          <cell r="A445">
            <v>96090</v>
          </cell>
          <cell r="B445" t="str">
            <v>PATTONVILLE R-III</v>
          </cell>
          <cell r="C445">
            <v>3220464</v>
          </cell>
          <cell r="D445" t="str">
            <v>YH7QT3JKMFQ4</v>
          </cell>
        </row>
        <row r="446">
          <cell r="A446">
            <v>96091</v>
          </cell>
          <cell r="B446" t="str">
            <v>ROCKWOOD R-VI</v>
          </cell>
          <cell r="C446">
            <v>3516573</v>
          </cell>
          <cell r="D446" t="str">
            <v>MCCFXW8JZMB1</v>
          </cell>
        </row>
        <row r="447">
          <cell r="A447">
            <v>96092</v>
          </cell>
          <cell r="B447" t="str">
            <v>KIRKWOOD R-VII</v>
          </cell>
          <cell r="C447">
            <v>532485</v>
          </cell>
          <cell r="D447" t="str">
            <v>HETEMMXDG9B5</v>
          </cell>
        </row>
        <row r="448">
          <cell r="A448">
            <v>96093</v>
          </cell>
          <cell r="B448" t="str">
            <v>LINDBERGH SCHOOLS</v>
          </cell>
          <cell r="C448">
            <v>1080572</v>
          </cell>
          <cell r="D448" t="str">
            <v>UMR4KMG6LLA1</v>
          </cell>
        </row>
        <row r="449">
          <cell r="A449">
            <v>96094</v>
          </cell>
          <cell r="B449" t="str">
            <v>MEHLVILLE R-IX</v>
          </cell>
          <cell r="C449">
            <v>4091858</v>
          </cell>
          <cell r="D449" t="str">
            <v>CK43X4K1HXM6</v>
          </cell>
        </row>
        <row r="450">
          <cell r="A450">
            <v>96095</v>
          </cell>
          <cell r="B450" t="str">
            <v>PARKWAY C-2</v>
          </cell>
          <cell r="C450">
            <v>5361917</v>
          </cell>
          <cell r="D450" t="str">
            <v>C59JRG4ECCV6</v>
          </cell>
        </row>
        <row r="451">
          <cell r="A451">
            <v>96098</v>
          </cell>
          <cell r="B451" t="str">
            <v>AFFTON 101</v>
          </cell>
          <cell r="C451">
            <v>1025776</v>
          </cell>
          <cell r="D451" t="str">
            <v>MWTUQ7FNPLN3</v>
          </cell>
        </row>
        <row r="452">
          <cell r="A452">
            <v>96099</v>
          </cell>
          <cell r="B452" t="str">
            <v>BAYLESS</v>
          </cell>
          <cell r="C452">
            <v>1302325</v>
          </cell>
          <cell r="D452" t="str">
            <v>UK5WETC7T8W3</v>
          </cell>
        </row>
        <row r="453">
          <cell r="A453">
            <v>96101</v>
          </cell>
          <cell r="B453" t="str">
            <v>BRENTWOOD</v>
          </cell>
          <cell r="C453">
            <v>255617</v>
          </cell>
          <cell r="D453" t="str">
            <v>QN4JFQ7RFYR9</v>
          </cell>
        </row>
        <row r="454">
          <cell r="A454">
            <v>96102</v>
          </cell>
          <cell r="B454" t="str">
            <v>CLAYTON</v>
          </cell>
          <cell r="C454">
            <v>373627</v>
          </cell>
          <cell r="D454" t="str">
            <v>F81NDL26KKC5</v>
          </cell>
        </row>
        <row r="455">
          <cell r="A455">
            <v>96103</v>
          </cell>
          <cell r="B455" t="str">
            <v>HANCOCK PLACE</v>
          </cell>
          <cell r="C455">
            <v>1767016</v>
          </cell>
          <cell r="D455" t="str">
            <v>Z37EPDWK6LT4</v>
          </cell>
        </row>
        <row r="456">
          <cell r="A456">
            <v>96104</v>
          </cell>
          <cell r="B456" t="str">
            <v>JENNINGS</v>
          </cell>
          <cell r="C456">
            <v>5424892</v>
          </cell>
          <cell r="D456" t="str">
            <v>U1DKPTBHL9Y8</v>
          </cell>
        </row>
        <row r="457">
          <cell r="A457">
            <v>96106</v>
          </cell>
          <cell r="B457" t="str">
            <v>LADUE</v>
          </cell>
          <cell r="C457">
            <v>373415</v>
          </cell>
          <cell r="D457" t="str">
            <v>JP6LTQAK4M95</v>
          </cell>
        </row>
        <row r="458">
          <cell r="A458">
            <v>96107</v>
          </cell>
          <cell r="B458" t="str">
            <v>MAPLEWOOD-RICHMOND HEIGHTS</v>
          </cell>
          <cell r="C458">
            <v>527750</v>
          </cell>
          <cell r="D458" t="str">
            <v>DG4FMF8M1NG5</v>
          </cell>
        </row>
        <row r="459">
          <cell r="A459">
            <v>96109</v>
          </cell>
          <cell r="B459" t="str">
            <v>NORMANDY SCHOOLS COLLABORATIVE</v>
          </cell>
          <cell r="C459">
            <v>13928408</v>
          </cell>
          <cell r="D459" t="str">
            <v>CKEJFJ7KYRM7</v>
          </cell>
        </row>
        <row r="460">
          <cell r="A460">
            <v>96110</v>
          </cell>
          <cell r="B460" t="str">
            <v>RITENOUR</v>
          </cell>
          <cell r="C460">
            <v>7028405</v>
          </cell>
          <cell r="D460" t="str">
            <v>D6RFXANT7YD1</v>
          </cell>
        </row>
        <row r="461">
          <cell r="A461">
            <v>96111</v>
          </cell>
          <cell r="B461" t="str">
            <v>RIVERVIEW GARDENS</v>
          </cell>
          <cell r="C461">
            <v>15674633</v>
          </cell>
          <cell r="D461" t="str">
            <v>S39UDGUYMZT4</v>
          </cell>
        </row>
        <row r="462">
          <cell r="A462">
            <v>96112</v>
          </cell>
          <cell r="B462" t="str">
            <v>UNIVERSITY CITY</v>
          </cell>
          <cell r="C462">
            <v>2183371</v>
          </cell>
          <cell r="D462" t="str">
            <v>KKJRKPBE2F71</v>
          </cell>
        </row>
        <row r="463">
          <cell r="A463">
            <v>96113</v>
          </cell>
          <cell r="B463" t="str">
            <v>VALLEY PARK</v>
          </cell>
          <cell r="C463">
            <v>750239</v>
          </cell>
          <cell r="D463" t="str">
            <v>DFWNDMFL2636</v>
          </cell>
        </row>
        <row r="464">
          <cell r="A464">
            <v>96114</v>
          </cell>
          <cell r="B464" t="str">
            <v>WEBSTER GROVES</v>
          </cell>
          <cell r="C464">
            <v>964594</v>
          </cell>
          <cell r="D464" t="str">
            <v>TGFJKNMFR4Y7</v>
          </cell>
        </row>
        <row r="465">
          <cell r="A465">
            <v>96119</v>
          </cell>
          <cell r="B465" t="str">
            <v>SPECL. SCH. DST. ST. LOUIS CO.</v>
          </cell>
          <cell r="C465">
            <v>1700479</v>
          </cell>
          <cell r="D465" t="str">
            <v>VE6TKW6A4FM9</v>
          </cell>
        </row>
        <row r="466">
          <cell r="A466">
            <v>97116</v>
          </cell>
          <cell r="B466" t="str">
            <v>MIAMI R-I</v>
          </cell>
          <cell r="C466">
            <v>85122</v>
          </cell>
          <cell r="D466" t="str">
            <v>J7APXZKAV1T6</v>
          </cell>
        </row>
        <row r="467">
          <cell r="A467">
            <v>97118</v>
          </cell>
          <cell r="B467" t="str">
            <v>OREARVILLE R-IV</v>
          </cell>
          <cell r="C467">
            <v>40994</v>
          </cell>
          <cell r="D467" t="str">
            <v>TJQRTC7VDK51</v>
          </cell>
        </row>
        <row r="468">
          <cell r="A468">
            <v>97119</v>
          </cell>
          <cell r="B468" t="str">
            <v>MALTA BEND R-V</v>
          </cell>
          <cell r="C468">
            <v>84731</v>
          </cell>
          <cell r="D468" t="str">
            <v>T73UMHUPLA54</v>
          </cell>
        </row>
        <row r="469">
          <cell r="A469">
            <v>97122</v>
          </cell>
          <cell r="B469" t="str">
            <v>HARDEMAN R-X</v>
          </cell>
          <cell r="C469">
            <v>6814</v>
          </cell>
          <cell r="D469" t="str">
            <v>CCT1HKNJYR31</v>
          </cell>
        </row>
        <row r="470">
          <cell r="A470">
            <v>97127</v>
          </cell>
          <cell r="B470" t="str">
            <v>GILLIAM C-4</v>
          </cell>
          <cell r="C470">
            <v>46506</v>
          </cell>
          <cell r="D470" t="str">
            <v>JPCDZLFRG7A9</v>
          </cell>
        </row>
        <row r="471">
          <cell r="A471">
            <v>97129</v>
          </cell>
          <cell r="B471" t="str">
            <v>MARSHALL</v>
          </cell>
          <cell r="C471">
            <v>2139055</v>
          </cell>
          <cell r="D471" t="str">
            <v>WXEDLAXY9L55</v>
          </cell>
        </row>
        <row r="472">
          <cell r="A472">
            <v>97130</v>
          </cell>
          <cell r="B472" t="str">
            <v>SLATER</v>
          </cell>
          <cell r="C472">
            <v>301561</v>
          </cell>
          <cell r="D472" t="str">
            <v>D1HZRLH5SGK1</v>
          </cell>
        </row>
        <row r="473">
          <cell r="A473">
            <v>97131</v>
          </cell>
          <cell r="B473" t="str">
            <v>SWEET SPRINGS R-VII</v>
          </cell>
          <cell r="C473">
            <v>325685</v>
          </cell>
          <cell r="D473" t="str">
            <v>TV1JR9Q1M6L3</v>
          </cell>
        </row>
        <row r="474">
          <cell r="A474">
            <v>98080</v>
          </cell>
          <cell r="B474" t="str">
            <v>SCHUYLER CO. R-I</v>
          </cell>
          <cell r="C474">
            <v>1011664</v>
          </cell>
          <cell r="D474" t="str">
            <v>XF4THC8HHX71</v>
          </cell>
        </row>
        <row r="475">
          <cell r="A475">
            <v>99082</v>
          </cell>
          <cell r="B475" t="str">
            <v>SCOTLAND CO. R-I</v>
          </cell>
          <cell r="C475">
            <v>981450</v>
          </cell>
          <cell r="D475" t="str">
            <v>ZA8JNDX6KFN1</v>
          </cell>
        </row>
        <row r="476">
          <cell r="A476">
            <v>100059</v>
          </cell>
          <cell r="B476" t="str">
            <v>SCOTT CITY R-I</v>
          </cell>
          <cell r="C476">
            <v>1449177</v>
          </cell>
          <cell r="D476" t="str">
            <v>MAR2N7V8QU65</v>
          </cell>
        </row>
        <row r="477">
          <cell r="A477">
            <v>100060</v>
          </cell>
          <cell r="B477" t="str">
            <v>CHAFFEE R-II</v>
          </cell>
          <cell r="C477">
            <v>682828</v>
          </cell>
          <cell r="D477" t="str">
            <v>F2A5F3PL7ZR8</v>
          </cell>
        </row>
        <row r="478">
          <cell r="A478">
            <v>100061</v>
          </cell>
          <cell r="B478" t="str">
            <v>SCOTT CO. R-IV</v>
          </cell>
          <cell r="C478">
            <v>875756</v>
          </cell>
          <cell r="D478" t="str">
            <v>N3FKVM8EA7E3</v>
          </cell>
        </row>
        <row r="479">
          <cell r="A479">
            <v>100062</v>
          </cell>
          <cell r="B479" t="str">
            <v>SCOTT CO. CENTRAL</v>
          </cell>
          <cell r="C479">
            <v>372352</v>
          </cell>
          <cell r="D479" t="str">
            <v>Z2FQGA9CNL24</v>
          </cell>
        </row>
        <row r="480">
          <cell r="A480">
            <v>100063</v>
          </cell>
          <cell r="B480" t="str">
            <v>SIKESTON R-6</v>
          </cell>
          <cell r="C480">
            <v>4765243</v>
          </cell>
          <cell r="D480" t="str">
            <v>CLVYJM7DA4P3</v>
          </cell>
        </row>
        <row r="481">
          <cell r="A481">
            <v>100064</v>
          </cell>
          <cell r="B481" t="str">
            <v>KELSO C-7</v>
          </cell>
          <cell r="C481">
            <v>108576</v>
          </cell>
          <cell r="D481" t="str">
            <v>XEC1PQGMECL5</v>
          </cell>
        </row>
        <row r="482">
          <cell r="A482">
            <v>100065</v>
          </cell>
          <cell r="B482" t="str">
            <v>ORAN R-III</v>
          </cell>
          <cell r="C482">
            <v>174935</v>
          </cell>
          <cell r="D482" t="str">
            <v>XZNXAJMR76J8</v>
          </cell>
        </row>
        <row r="483">
          <cell r="A483">
            <v>101105</v>
          </cell>
          <cell r="B483" t="str">
            <v>WINONA R-III</v>
          </cell>
          <cell r="C483">
            <v>1259542</v>
          </cell>
          <cell r="D483" t="str">
            <v>GFZ2QPKKNUH1</v>
          </cell>
        </row>
        <row r="484">
          <cell r="A484">
            <v>101107</v>
          </cell>
          <cell r="B484" t="str">
            <v>EMINENCE R-I</v>
          </cell>
          <cell r="C484">
            <v>722426</v>
          </cell>
          <cell r="D484" t="str">
            <v>QYGRNXMFPH81</v>
          </cell>
        </row>
        <row r="485">
          <cell r="A485">
            <v>102081</v>
          </cell>
          <cell r="B485" t="str">
            <v>NORTH SHELBY</v>
          </cell>
          <cell r="C485">
            <v>224508</v>
          </cell>
          <cell r="D485" t="str">
            <v>2KM5D6GS7J42</v>
          </cell>
        </row>
        <row r="486">
          <cell r="A486">
            <v>102085</v>
          </cell>
          <cell r="B486" t="str">
            <v>SHELBY CO. R-IV</v>
          </cell>
          <cell r="C486">
            <v>810860</v>
          </cell>
          <cell r="D486" t="str">
            <v>HW7NMAKKR1A5</v>
          </cell>
        </row>
        <row r="487">
          <cell r="A487">
            <v>103127</v>
          </cell>
          <cell r="B487" t="str">
            <v>RICHLAND R-I</v>
          </cell>
          <cell r="C487">
            <v>413897</v>
          </cell>
          <cell r="D487" t="str">
            <v>XXG2S63VLZG6</v>
          </cell>
        </row>
        <row r="488">
          <cell r="A488">
            <v>103128</v>
          </cell>
          <cell r="B488" t="str">
            <v>BELL CITY R-II</v>
          </cell>
          <cell r="C488">
            <v>392944</v>
          </cell>
          <cell r="D488" t="str">
            <v>QD5MRVRAH731</v>
          </cell>
        </row>
        <row r="489">
          <cell r="A489">
            <v>103129</v>
          </cell>
          <cell r="B489" t="str">
            <v>ADVANCE R-IV</v>
          </cell>
          <cell r="C489">
            <v>300515</v>
          </cell>
          <cell r="D489" t="str">
            <v>NGYTWHXP39V7</v>
          </cell>
        </row>
        <row r="490">
          <cell r="A490">
            <v>103130</v>
          </cell>
          <cell r="B490" t="str">
            <v>PUXICO R-VIII</v>
          </cell>
          <cell r="C490">
            <v>758839</v>
          </cell>
          <cell r="D490" t="str">
            <v>U4G3BEWNSSL6</v>
          </cell>
        </row>
        <row r="491">
          <cell r="A491">
            <v>103131</v>
          </cell>
          <cell r="B491" t="str">
            <v>BLOOMFIELD R-XIV</v>
          </cell>
          <cell r="C491">
            <v>566978</v>
          </cell>
          <cell r="D491" t="str">
            <v>GTVAYEJK2E57</v>
          </cell>
        </row>
        <row r="492">
          <cell r="A492">
            <v>103132</v>
          </cell>
          <cell r="B492" t="str">
            <v>DEXTER R-XI</v>
          </cell>
          <cell r="C492">
            <v>1699770</v>
          </cell>
          <cell r="D492" t="str">
            <v>H56MGZ5AKGS7</v>
          </cell>
        </row>
        <row r="493">
          <cell r="A493">
            <v>103135</v>
          </cell>
          <cell r="B493" t="str">
            <v>BERNIE R-XIII</v>
          </cell>
          <cell r="C493">
            <v>787850</v>
          </cell>
          <cell r="D493" t="str">
            <v>L9MGGQFN5181</v>
          </cell>
        </row>
        <row r="494">
          <cell r="A494">
            <v>104041</v>
          </cell>
          <cell r="B494" t="str">
            <v>HURLEY R-I</v>
          </cell>
          <cell r="C494">
            <v>458153</v>
          </cell>
          <cell r="D494" t="str">
            <v>CE2EMK7NMLC4</v>
          </cell>
        </row>
        <row r="495">
          <cell r="A495">
            <v>104042</v>
          </cell>
          <cell r="B495" t="str">
            <v>GALENA R-II</v>
          </cell>
          <cell r="C495">
            <v>960850</v>
          </cell>
          <cell r="D495" t="str">
            <v>HFUMDD2CW1L9</v>
          </cell>
        </row>
        <row r="496">
          <cell r="A496">
            <v>104043</v>
          </cell>
          <cell r="B496" t="str">
            <v>CRANE R-III</v>
          </cell>
          <cell r="C496">
            <v>537688</v>
          </cell>
          <cell r="D496" t="str">
            <v>ZMLYMCFZGBF3</v>
          </cell>
        </row>
        <row r="497">
          <cell r="A497">
            <v>104044</v>
          </cell>
          <cell r="B497" t="str">
            <v>REEDS SPRING R-IV</v>
          </cell>
          <cell r="C497">
            <v>1569582</v>
          </cell>
          <cell r="D497" t="str">
            <v>JTAGLJEZGF27</v>
          </cell>
        </row>
        <row r="498">
          <cell r="A498">
            <v>104045</v>
          </cell>
          <cell r="B498" t="str">
            <v>BLUE EYE R-V</v>
          </cell>
          <cell r="C498">
            <v>489322</v>
          </cell>
          <cell r="D498" t="str">
            <v>LH61J37GT6L5</v>
          </cell>
        </row>
        <row r="499">
          <cell r="A499">
            <v>105123</v>
          </cell>
          <cell r="B499" t="str">
            <v>GREEN CITY R-I</v>
          </cell>
          <cell r="C499">
            <v>243711</v>
          </cell>
          <cell r="D499" t="str">
            <v>NL7TXMJRUB66</v>
          </cell>
        </row>
        <row r="500">
          <cell r="A500">
            <v>105124</v>
          </cell>
          <cell r="B500" t="str">
            <v>MILAN C-2</v>
          </cell>
          <cell r="C500">
            <v>480659</v>
          </cell>
          <cell r="D500" t="str">
            <v>LN2TBML51DS3</v>
          </cell>
        </row>
        <row r="501">
          <cell r="A501">
            <v>105125</v>
          </cell>
          <cell r="B501" t="str">
            <v>NEWTOWN-HARRIS R-III</v>
          </cell>
          <cell r="C501">
            <v>149233</v>
          </cell>
          <cell r="D501" t="str">
            <v>KYCVLM8TLNP8</v>
          </cell>
        </row>
        <row r="502">
          <cell r="A502">
            <v>106001</v>
          </cell>
          <cell r="B502" t="str">
            <v>BRADLEYVILLE R-I</v>
          </cell>
          <cell r="C502">
            <v>173108</v>
          </cell>
          <cell r="D502" t="str">
            <v>M61PKFNE6JX5</v>
          </cell>
        </row>
        <row r="503">
          <cell r="A503">
            <v>106002</v>
          </cell>
          <cell r="B503" t="str">
            <v>TANEYVILLE R-II</v>
          </cell>
          <cell r="C503">
            <v>348154</v>
          </cell>
          <cell r="D503" t="str">
            <v>SUM5J86DLB79</v>
          </cell>
        </row>
        <row r="504">
          <cell r="A504">
            <v>106003</v>
          </cell>
          <cell r="B504" t="str">
            <v>FORSYTH R-III</v>
          </cell>
          <cell r="C504">
            <v>1408678</v>
          </cell>
          <cell r="D504" t="str">
            <v>TJ3EUAD29PX1</v>
          </cell>
        </row>
        <row r="505">
          <cell r="A505">
            <v>106004</v>
          </cell>
          <cell r="B505" t="str">
            <v>BRANSON R-IV</v>
          </cell>
          <cell r="C505">
            <v>3836665</v>
          </cell>
          <cell r="D505" t="str">
            <v>K2M7CKGCTEA3</v>
          </cell>
        </row>
        <row r="506">
          <cell r="A506">
            <v>106005</v>
          </cell>
          <cell r="B506" t="str">
            <v>HOLLISTER R-V</v>
          </cell>
          <cell r="C506">
            <v>1609930</v>
          </cell>
          <cell r="D506" t="str">
            <v>SG8YGQBC83L1</v>
          </cell>
        </row>
        <row r="507">
          <cell r="A507">
            <v>106006</v>
          </cell>
          <cell r="B507" t="str">
            <v>KIRBYVILLE R-VI</v>
          </cell>
          <cell r="C507">
            <v>354278</v>
          </cell>
          <cell r="D507" t="str">
            <v>FMGKMTJM1JK5</v>
          </cell>
        </row>
        <row r="508">
          <cell r="A508">
            <v>106008</v>
          </cell>
          <cell r="B508" t="str">
            <v>MARK TWAIN R-VIII</v>
          </cell>
          <cell r="C508">
            <v>98820</v>
          </cell>
          <cell r="D508" t="str">
            <v>LBMGANNLJHL9</v>
          </cell>
        </row>
        <row r="509">
          <cell r="A509">
            <v>107151</v>
          </cell>
          <cell r="B509" t="str">
            <v>SUCCESS R-VI</v>
          </cell>
          <cell r="C509">
            <v>299577</v>
          </cell>
          <cell r="D509" t="str">
            <v>SH5NNNZ1X5W7</v>
          </cell>
        </row>
        <row r="510">
          <cell r="A510">
            <v>107152</v>
          </cell>
          <cell r="B510" t="str">
            <v>HOUSTON R-I</v>
          </cell>
          <cell r="C510">
            <v>1678904</v>
          </cell>
          <cell r="D510" t="str">
            <v>HJXMDW2AQMT7</v>
          </cell>
        </row>
        <row r="511">
          <cell r="A511">
            <v>107153</v>
          </cell>
          <cell r="B511" t="str">
            <v>SUMMERSVILLE R-II</v>
          </cell>
          <cell r="C511">
            <v>825110</v>
          </cell>
          <cell r="D511" t="str">
            <v>LKKRFN67YZD5</v>
          </cell>
        </row>
        <row r="512">
          <cell r="A512">
            <v>107154</v>
          </cell>
          <cell r="B512" t="str">
            <v>LICKING R-VIII</v>
          </cell>
          <cell r="C512">
            <v>1480340</v>
          </cell>
          <cell r="D512" t="str">
            <v>FHUPTTDJ4XK3</v>
          </cell>
        </row>
        <row r="513">
          <cell r="A513">
            <v>107155</v>
          </cell>
          <cell r="B513" t="str">
            <v>CABOOL R-IV</v>
          </cell>
          <cell r="C513">
            <v>1461053</v>
          </cell>
          <cell r="D513" t="str">
            <v>NPH5HFNSULG7</v>
          </cell>
        </row>
        <row r="514">
          <cell r="A514">
            <v>107156</v>
          </cell>
          <cell r="B514" t="str">
            <v>PLATO R-V</v>
          </cell>
          <cell r="C514">
            <v>632650</v>
          </cell>
          <cell r="D514" t="str">
            <v>NZ12KWVMG458</v>
          </cell>
        </row>
        <row r="515">
          <cell r="A515">
            <v>107158</v>
          </cell>
          <cell r="B515" t="str">
            <v>RAYMONDVILLE R-VII</v>
          </cell>
          <cell r="C515">
            <v>511230</v>
          </cell>
          <cell r="D515" t="str">
            <v>NMMVKERALLN8</v>
          </cell>
        </row>
        <row r="516">
          <cell r="A516">
            <v>108142</v>
          </cell>
          <cell r="B516" t="str">
            <v>NEVADA R-V</v>
          </cell>
          <cell r="C516">
            <v>2138497</v>
          </cell>
          <cell r="D516" t="str">
            <v>CWQJJA9G4NN3</v>
          </cell>
        </row>
        <row r="517">
          <cell r="A517">
            <v>108143</v>
          </cell>
          <cell r="B517" t="str">
            <v>BRONAUGH R-VII</v>
          </cell>
          <cell r="C517">
            <v>243664</v>
          </cell>
          <cell r="D517" t="str">
            <v>X9FJKVNPN9X4</v>
          </cell>
        </row>
        <row r="518">
          <cell r="A518">
            <v>108144</v>
          </cell>
          <cell r="B518" t="str">
            <v>SHELDON R-VIII</v>
          </cell>
          <cell r="C518">
            <v>212114</v>
          </cell>
          <cell r="D518" t="str">
            <v>KXCCAHK7MHH7</v>
          </cell>
        </row>
        <row r="519">
          <cell r="A519">
            <v>108147</v>
          </cell>
          <cell r="B519" t="str">
            <v>NORTHEAST VERNON CO. R-I</v>
          </cell>
          <cell r="C519">
            <v>492941</v>
          </cell>
          <cell r="D519" t="str">
            <v>PD4CEJ1ARNJ5</v>
          </cell>
        </row>
        <row r="520">
          <cell r="A520">
            <v>109002</v>
          </cell>
          <cell r="B520" t="str">
            <v>WRIGHT CITY R-II OF WARREN CO.</v>
          </cell>
          <cell r="C520">
            <v>1057450</v>
          </cell>
          <cell r="D520" t="str">
            <v>ZDD5KM6GH7W5</v>
          </cell>
        </row>
        <row r="521">
          <cell r="A521">
            <v>109003</v>
          </cell>
          <cell r="B521" t="str">
            <v>WARREN CO. R-III</v>
          </cell>
          <cell r="C521">
            <v>2164736</v>
          </cell>
          <cell r="D521" t="str">
            <v>NB13YJBCWYF6</v>
          </cell>
        </row>
        <row r="522">
          <cell r="A522">
            <v>110014</v>
          </cell>
          <cell r="B522" t="str">
            <v>KINGSTON K-14</v>
          </cell>
          <cell r="C522">
            <v>1785897</v>
          </cell>
          <cell r="D522" t="str">
            <v>DET1D4MUM5U1</v>
          </cell>
        </row>
        <row r="523">
          <cell r="A523">
            <v>110029</v>
          </cell>
          <cell r="B523" t="str">
            <v>POTOSI R-III</v>
          </cell>
          <cell r="C523">
            <v>2340098</v>
          </cell>
          <cell r="D523" t="str">
            <v>DPTKMXSMMGQ3</v>
          </cell>
        </row>
        <row r="524">
          <cell r="A524">
            <v>110030</v>
          </cell>
          <cell r="B524" t="str">
            <v>RICHWOODS R-VII</v>
          </cell>
          <cell r="C524">
            <v>467243</v>
          </cell>
          <cell r="D524" t="str">
            <v>FDNJPKTXTA57</v>
          </cell>
        </row>
        <row r="525">
          <cell r="A525">
            <v>110031</v>
          </cell>
          <cell r="B525" t="str">
            <v>VALLEY R-VI</v>
          </cell>
          <cell r="C525">
            <v>410769</v>
          </cell>
          <cell r="D525" t="str">
            <v>T3NAJ6KGPHN3</v>
          </cell>
        </row>
        <row r="526">
          <cell r="A526">
            <v>111086</v>
          </cell>
          <cell r="B526" t="str">
            <v>GREENVILLE R-II</v>
          </cell>
          <cell r="C526">
            <v>1443423</v>
          </cell>
          <cell r="D526" t="str">
            <v>SH1TN1KZKK73</v>
          </cell>
        </row>
        <row r="527">
          <cell r="A527">
            <v>111087</v>
          </cell>
          <cell r="B527" t="str">
            <v>CLEARWATER R-I</v>
          </cell>
          <cell r="C527">
            <v>1543813</v>
          </cell>
          <cell r="D527" t="str">
            <v>T1M5MQGQQJK5</v>
          </cell>
        </row>
        <row r="528">
          <cell r="A528">
            <v>112099</v>
          </cell>
          <cell r="B528" t="str">
            <v>NIANGUA R-V</v>
          </cell>
          <cell r="C528">
            <v>316651</v>
          </cell>
          <cell r="D528" t="str">
            <v>G8GJQJBACMZ4</v>
          </cell>
        </row>
        <row r="529">
          <cell r="A529">
            <v>112101</v>
          </cell>
          <cell r="B529" t="str">
            <v>FORDLAND R-III</v>
          </cell>
          <cell r="C529">
            <v>1197906</v>
          </cell>
          <cell r="D529" t="str">
            <v>GJGFRREL87B3</v>
          </cell>
        </row>
        <row r="530">
          <cell r="A530">
            <v>112102</v>
          </cell>
          <cell r="B530" t="str">
            <v>MARSHFIELD R-I</v>
          </cell>
          <cell r="C530">
            <v>2524442</v>
          </cell>
          <cell r="D530" t="str">
            <v>JVGKF2CQWVM5</v>
          </cell>
        </row>
        <row r="531">
          <cell r="A531">
            <v>112103</v>
          </cell>
          <cell r="B531" t="str">
            <v>SEYMOUR R-II</v>
          </cell>
          <cell r="C531">
            <v>4503892</v>
          </cell>
          <cell r="D531" t="str">
            <v>RP9HANJUM2B6</v>
          </cell>
        </row>
        <row r="532">
          <cell r="A532">
            <v>113001</v>
          </cell>
          <cell r="B532" t="str">
            <v>WORTH CO. R-III</v>
          </cell>
          <cell r="C532">
            <v>272971</v>
          </cell>
          <cell r="D532" t="str">
            <v>H9UXCM3BBUQ4</v>
          </cell>
        </row>
        <row r="533">
          <cell r="A533">
            <v>114112</v>
          </cell>
          <cell r="B533" t="str">
            <v>NORWOOD R-I</v>
          </cell>
          <cell r="C533">
            <v>735721</v>
          </cell>
          <cell r="D533" t="str">
            <v>VRGPZLJ3MQZ9</v>
          </cell>
        </row>
        <row r="534">
          <cell r="A534">
            <v>114113</v>
          </cell>
          <cell r="B534" t="str">
            <v>HARTVILLE R-II</v>
          </cell>
          <cell r="C534">
            <v>1965997</v>
          </cell>
          <cell r="D534" t="str">
            <v>CNWFCVLHP7C4</v>
          </cell>
        </row>
        <row r="535">
          <cell r="A535">
            <v>114114</v>
          </cell>
          <cell r="B535" t="str">
            <v>MOUNTAIN GROVE R-III</v>
          </cell>
          <cell r="C535">
            <v>2459348</v>
          </cell>
          <cell r="D535" t="str">
            <v>PVLHPFWNVN74</v>
          </cell>
        </row>
        <row r="536">
          <cell r="A536">
            <v>114115</v>
          </cell>
          <cell r="B536" t="str">
            <v>MANSFIELD R-IV</v>
          </cell>
          <cell r="C536">
            <v>1547059</v>
          </cell>
          <cell r="D536" t="str">
            <v>MDS1L68B9DL7</v>
          </cell>
        </row>
        <row r="537">
          <cell r="A537">
            <v>114116</v>
          </cell>
          <cell r="B537" t="str">
            <v>MANES R-V</v>
          </cell>
          <cell r="C537">
            <v>252227</v>
          </cell>
          <cell r="D537" t="str">
            <v>HVNXD37NL4S7</v>
          </cell>
        </row>
        <row r="538">
          <cell r="A538">
            <v>115115</v>
          </cell>
          <cell r="B538" t="str">
            <v>ST. LOUIS CITY</v>
          </cell>
          <cell r="C538">
            <v>46592842</v>
          </cell>
          <cell r="D538" t="str">
            <v>KSAZCPTPXPW9</v>
          </cell>
        </row>
        <row r="539">
          <cell r="A539">
            <v>115902</v>
          </cell>
          <cell r="B539" t="str">
            <v>LIFT FOR LIFE ACADEMY</v>
          </cell>
          <cell r="C539">
            <v>1803940</v>
          </cell>
          <cell r="D539" t="str">
            <v>DZM7WJNUHZK7</v>
          </cell>
        </row>
        <row r="540">
          <cell r="A540">
            <v>115903</v>
          </cell>
          <cell r="B540" t="str">
            <v>PREMIER CHARTER SCHOOL</v>
          </cell>
          <cell r="C540">
            <v>1520860</v>
          </cell>
          <cell r="D540" t="str">
            <v>W3CYKK7D2B85</v>
          </cell>
        </row>
        <row r="541">
          <cell r="A541">
            <v>115906</v>
          </cell>
          <cell r="B541" t="str">
            <v>CONFLUENCE ACADEMIES</v>
          </cell>
          <cell r="C541">
            <v>8462690</v>
          </cell>
          <cell r="D541" t="str">
            <v>R715MNA5G7Z8</v>
          </cell>
        </row>
        <row r="542">
          <cell r="A542">
            <v>115911</v>
          </cell>
          <cell r="B542" t="str">
            <v>CITY GARDEN MONTESSORI</v>
          </cell>
          <cell r="C542">
            <v>215686</v>
          </cell>
          <cell r="D542" t="str">
            <v>SXJFYJGH8CE6</v>
          </cell>
        </row>
        <row r="543">
          <cell r="A543">
            <v>115912</v>
          </cell>
          <cell r="B543" t="str">
            <v>ST. LOUIS LANG IMMERSION SCH</v>
          </cell>
          <cell r="C543">
            <v>994929</v>
          </cell>
          <cell r="D543" t="str">
            <v>S4PQBJK3QMC5</v>
          </cell>
        </row>
        <row r="544">
          <cell r="A544">
            <v>115913</v>
          </cell>
          <cell r="B544" t="str">
            <v>NORTH SIDE COMMUNITY SCHOOL</v>
          </cell>
          <cell r="C544">
            <v>1117140</v>
          </cell>
          <cell r="D544" t="str">
            <v>SMZLHCT9UKF7</v>
          </cell>
        </row>
        <row r="545">
          <cell r="A545">
            <v>115914</v>
          </cell>
          <cell r="B545" t="str">
            <v>KIPP ST LOUIS PUBLIC SCHOOLS</v>
          </cell>
          <cell r="C545">
            <v>7080460</v>
          </cell>
          <cell r="D545" t="str">
            <v>RTCPYKVM3HF9</v>
          </cell>
        </row>
        <row r="546">
          <cell r="A546">
            <v>115916</v>
          </cell>
          <cell r="B546" t="str">
            <v>GATEWAY SCIENCE ACAD/ST LOUIS</v>
          </cell>
          <cell r="C546">
            <v>1714423</v>
          </cell>
          <cell r="D546" t="str">
            <v>F3XAU11PJDL3</v>
          </cell>
        </row>
        <row r="547">
          <cell r="A547">
            <v>115923</v>
          </cell>
          <cell r="B547" t="str">
            <v>EAGLE COLLEGE PREP ENDEAVOR</v>
          </cell>
          <cell r="C547">
            <v>2010391</v>
          </cell>
          <cell r="D547" t="str">
            <v>SLDBP8GYWJY4</v>
          </cell>
        </row>
        <row r="548">
          <cell r="A548">
            <v>115924</v>
          </cell>
          <cell r="B548" t="str">
            <v>LAFAYETTE PREPARATORY ACADEMY</v>
          </cell>
          <cell r="C548">
            <v>254823</v>
          </cell>
          <cell r="D548" t="str">
            <v>WMPHNPLYMJ75</v>
          </cell>
        </row>
        <row r="549">
          <cell r="A549">
            <v>115925</v>
          </cell>
          <cell r="B549" t="str">
            <v>HAWTHORN LEADERSHIP SCHL GIRLS</v>
          </cell>
          <cell r="C549">
            <v>433329</v>
          </cell>
          <cell r="D549" t="str">
            <v>VA4NCNKNGXB7</v>
          </cell>
        </row>
        <row r="550">
          <cell r="A550">
            <v>115926</v>
          </cell>
          <cell r="B550" t="str">
            <v>THE BIOME</v>
          </cell>
          <cell r="C550">
            <v>273129</v>
          </cell>
          <cell r="D550" t="str">
            <v>H31XKCJA6S33</v>
          </cell>
        </row>
        <row r="551">
          <cell r="A551">
            <v>115928</v>
          </cell>
          <cell r="B551" t="str">
            <v>LA SALLE CHARTER SCHOOL</v>
          </cell>
          <cell r="C551">
            <v>286134</v>
          </cell>
          <cell r="D551" t="str">
            <v>KK7CVA4LZQ35</v>
          </cell>
        </row>
        <row r="552">
          <cell r="A552">
            <v>115930</v>
          </cell>
          <cell r="B552" t="str">
            <v>THE ARCH COMMUNITY SCHOOL</v>
          </cell>
          <cell r="C552">
            <v>243308</v>
          </cell>
          <cell r="D552" t="str">
            <v>TYBGMNGZW1Z8</v>
          </cell>
        </row>
        <row r="553">
          <cell r="A553">
            <v>115931</v>
          </cell>
          <cell r="B553" t="str">
            <v>KAIROS ACADEMIES</v>
          </cell>
          <cell r="C553">
            <v>326293</v>
          </cell>
          <cell r="D553" t="str">
            <v>GN1NPE7WJZ81</v>
          </cell>
        </row>
        <row r="554">
          <cell r="A554">
            <v>115932</v>
          </cell>
          <cell r="B554" t="str">
            <v>THE SOULARD SCHOOL</v>
          </cell>
          <cell r="C554">
            <v>56094</v>
          </cell>
          <cell r="D554" t="str">
            <v>WM14PMZFK8D6</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topLeftCell="A19" workbookViewId="0">
      <selection activeCell="C32" sqref="C32"/>
    </sheetView>
  </sheetViews>
  <sheetFormatPr defaultColWidth="8.5546875" defaultRowHeight="14.4" x14ac:dyDescent="0.3"/>
  <cols>
    <col min="1" max="1" width="13.77734375" style="61" customWidth="1"/>
    <col min="2" max="2" width="8.5546875" style="61"/>
    <col min="3" max="3" width="104" style="62" customWidth="1"/>
    <col min="4" max="16384" width="8.5546875" style="110"/>
  </cols>
  <sheetData>
    <row r="1" spans="1:3" ht="87" customHeight="1" x14ac:dyDescent="0.3">
      <c r="A1" s="189"/>
      <c r="B1" s="190"/>
      <c r="C1" s="190"/>
    </row>
    <row r="2" spans="1:3" ht="16.5" customHeight="1" x14ac:dyDescent="0.3">
      <c r="A2" s="176"/>
      <c r="B2" s="177"/>
      <c r="C2" s="175" t="s">
        <v>5161</v>
      </c>
    </row>
    <row r="3" spans="1:3" ht="28.8" x14ac:dyDescent="0.3">
      <c r="A3" s="131" t="s">
        <v>4540</v>
      </c>
      <c r="B3" s="68" t="s">
        <v>4315</v>
      </c>
      <c r="C3" s="67" t="s">
        <v>4316</v>
      </c>
    </row>
    <row r="4" spans="1:3" x14ac:dyDescent="0.3">
      <c r="A4" s="66"/>
      <c r="B4" s="66"/>
      <c r="C4" s="67"/>
    </row>
    <row r="5" spans="1:3" ht="52.35" customHeight="1" x14ac:dyDescent="0.3">
      <c r="A5" s="187" t="s">
        <v>4314</v>
      </c>
      <c r="B5" s="188"/>
      <c r="C5" s="147" t="s">
        <v>4575</v>
      </c>
    </row>
    <row r="6" spans="1:3" x14ac:dyDescent="0.3">
      <c r="A6" s="144"/>
      <c r="B6" s="144"/>
      <c r="C6" s="145"/>
    </row>
    <row r="7" spans="1:3" ht="18" x14ac:dyDescent="0.3">
      <c r="A7" s="130" t="s">
        <v>4311</v>
      </c>
      <c r="B7" s="65">
        <v>1</v>
      </c>
      <c r="C7" s="143" t="s">
        <v>4538</v>
      </c>
    </row>
    <row r="8" spans="1:3" ht="43.2" x14ac:dyDescent="0.3">
      <c r="A8" s="65"/>
      <c r="B8" s="65">
        <v>2</v>
      </c>
      <c r="C8" s="143" t="s">
        <v>4569</v>
      </c>
    </row>
    <row r="9" spans="1:3" ht="43.2" x14ac:dyDescent="0.3">
      <c r="A9" s="65"/>
      <c r="B9" s="65">
        <v>3</v>
      </c>
      <c r="C9" s="143" t="s">
        <v>4570</v>
      </c>
    </row>
    <row r="10" spans="1:3" ht="153" customHeight="1" x14ac:dyDescent="0.3">
      <c r="A10" s="65"/>
      <c r="B10" s="65">
        <v>4</v>
      </c>
      <c r="C10" s="143" t="s">
        <v>4571</v>
      </c>
    </row>
    <row r="11" spans="1:3" ht="16.5" customHeight="1" x14ac:dyDescent="0.3">
      <c r="A11" s="144"/>
      <c r="B11" s="144"/>
      <c r="C11" s="145"/>
    </row>
    <row r="12" spans="1:3" ht="22.5" customHeight="1" x14ac:dyDescent="0.3">
      <c r="A12" s="130" t="s">
        <v>4537</v>
      </c>
      <c r="B12" s="65"/>
      <c r="C12" s="143" t="s">
        <v>4567</v>
      </c>
    </row>
    <row r="13" spans="1:3" ht="11.25" customHeight="1" x14ac:dyDescent="0.3">
      <c r="A13" s="146"/>
      <c r="B13" s="144"/>
      <c r="C13" s="145"/>
    </row>
    <row r="14" spans="1:3" ht="43.2" x14ac:dyDescent="0.3">
      <c r="A14" s="130" t="s">
        <v>4312</v>
      </c>
      <c r="B14" s="65">
        <v>1</v>
      </c>
      <c r="C14" s="143" t="s">
        <v>4572</v>
      </c>
    </row>
    <row r="15" spans="1:3" x14ac:dyDescent="0.3">
      <c r="A15" s="144"/>
      <c r="B15" s="144"/>
      <c r="C15" s="145"/>
    </row>
    <row r="16" spans="1:3" ht="43.2" x14ac:dyDescent="0.3">
      <c r="A16" s="130" t="s">
        <v>4313</v>
      </c>
      <c r="B16" s="65">
        <v>1</v>
      </c>
      <c r="C16" s="143" t="s">
        <v>4573</v>
      </c>
    </row>
    <row r="17" spans="1:3" x14ac:dyDescent="0.3">
      <c r="A17" s="144"/>
      <c r="B17" s="144"/>
      <c r="C17" s="145"/>
    </row>
    <row r="18" spans="1:3" ht="43.2" x14ac:dyDescent="0.3">
      <c r="A18" s="130" t="s">
        <v>4317</v>
      </c>
      <c r="B18" s="65">
        <v>1</v>
      </c>
      <c r="C18" s="143" t="s">
        <v>4574</v>
      </c>
    </row>
    <row r="19" spans="1:3" x14ac:dyDescent="0.3">
      <c r="A19" s="144"/>
      <c r="B19" s="144"/>
      <c r="C19" s="145"/>
    </row>
    <row r="20" spans="1:3" ht="28.8" x14ac:dyDescent="0.3">
      <c r="A20" s="130" t="s">
        <v>4318</v>
      </c>
      <c r="B20" s="65">
        <v>1</v>
      </c>
      <c r="C20" s="143" t="s">
        <v>4319</v>
      </c>
    </row>
    <row r="21" spans="1:3" x14ac:dyDescent="0.3">
      <c r="A21" s="144"/>
      <c r="B21" s="144"/>
      <c r="C21" s="145"/>
    </row>
    <row r="22" spans="1:3" ht="18" x14ac:dyDescent="0.3">
      <c r="A22" s="130" t="s">
        <v>4320</v>
      </c>
      <c r="B22" s="65">
        <v>1</v>
      </c>
      <c r="C22" s="143" t="s">
        <v>4321</v>
      </c>
    </row>
    <row r="23" spans="1:3" ht="28.8" x14ac:dyDescent="0.3">
      <c r="A23" s="65"/>
      <c r="B23" s="65">
        <v>2</v>
      </c>
      <c r="C23" s="143" t="s">
        <v>4545</v>
      </c>
    </row>
    <row r="24" spans="1:3" x14ac:dyDescent="0.3">
      <c r="A24" s="144"/>
      <c r="B24" s="144"/>
      <c r="C24" s="145"/>
    </row>
    <row r="25" spans="1:3" ht="18" x14ac:dyDescent="0.3">
      <c r="A25" s="130" t="s">
        <v>4322</v>
      </c>
      <c r="B25" s="65">
        <v>1</v>
      </c>
      <c r="C25" s="143" t="s">
        <v>4321</v>
      </c>
    </row>
    <row r="26" spans="1:3" ht="28.8" x14ac:dyDescent="0.3">
      <c r="A26" s="65"/>
      <c r="B26" s="65">
        <v>2</v>
      </c>
      <c r="C26" s="143" t="s">
        <v>4545</v>
      </c>
    </row>
    <row r="27" spans="1:3" x14ac:dyDescent="0.3">
      <c r="A27" s="144"/>
      <c r="B27" s="144"/>
      <c r="C27" s="144"/>
    </row>
    <row r="28" spans="1:3" ht="18" x14ac:dyDescent="0.3">
      <c r="A28" s="130" t="s">
        <v>5158</v>
      </c>
      <c r="B28" s="65">
        <v>1</v>
      </c>
      <c r="C28" s="143" t="s">
        <v>4321</v>
      </c>
    </row>
    <row r="29" spans="1:3" ht="28.8" x14ac:dyDescent="0.3">
      <c r="A29" s="65"/>
      <c r="B29" s="65">
        <v>2</v>
      </c>
      <c r="C29" s="143" t="s">
        <v>4545</v>
      </c>
    </row>
    <row r="30" spans="1:3" x14ac:dyDescent="0.3">
      <c r="A30" s="144"/>
      <c r="B30" s="144"/>
      <c r="C30" s="144"/>
    </row>
    <row r="31" spans="1:3" ht="18" x14ac:dyDescent="0.3">
      <c r="A31" s="130" t="s">
        <v>5159</v>
      </c>
      <c r="B31" s="65">
        <v>1</v>
      </c>
      <c r="C31" s="143" t="s">
        <v>5160</v>
      </c>
    </row>
    <row r="32" spans="1:3" ht="18" x14ac:dyDescent="0.3">
      <c r="A32" s="130" t="s">
        <v>5163</v>
      </c>
      <c r="B32" s="65">
        <v>1</v>
      </c>
      <c r="C32" s="143" t="s">
        <v>5164</v>
      </c>
    </row>
    <row r="33" spans="1:3" x14ac:dyDescent="0.3">
      <c r="A33" s="144"/>
      <c r="B33" s="144"/>
      <c r="C33" s="145"/>
    </row>
    <row r="34" spans="1:3" ht="18" x14ac:dyDescent="0.3">
      <c r="A34" s="130" t="s">
        <v>4323</v>
      </c>
      <c r="B34" s="65">
        <v>1</v>
      </c>
      <c r="C34" s="143" t="s">
        <v>4559</v>
      </c>
    </row>
  </sheetData>
  <sheetProtection algorithmName="SHA-512" hashValue="sulthLiCQxfbNe0aWSBmYsRz77bAgNMSebKvtN8xH1A2+e6W5E9UjRdR3ZthChj4gAteOK71Flov4bmmTo8gGw==" saltValue="ZN6ZxY360vO8/rVhxbYKtQ==" spinCount="100000" sheet="1" objects="1" scenarios="1"/>
  <mergeCells count="2">
    <mergeCell ref="A5:B5"/>
    <mergeCell ref="A1:C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opLeftCell="A11" workbookViewId="0">
      <selection activeCell="C26" sqref="C26:K26"/>
    </sheetView>
  </sheetViews>
  <sheetFormatPr defaultColWidth="8.5546875" defaultRowHeight="14.4" x14ac:dyDescent="0.3"/>
  <cols>
    <col min="1" max="1" width="25.5546875" style="110" customWidth="1"/>
    <col min="2" max="2" width="37.77734375" style="110" customWidth="1"/>
    <col min="3" max="3" width="14" style="110" customWidth="1"/>
    <col min="4" max="5" width="8.5546875" style="110"/>
    <col min="6" max="6" width="11" style="110" customWidth="1"/>
    <col min="7" max="7" width="15.44140625" style="110" customWidth="1"/>
    <col min="8" max="16384" width="8.5546875" style="110"/>
  </cols>
  <sheetData>
    <row r="1" spans="1:7" x14ac:dyDescent="0.3">
      <c r="A1" s="110" t="str">
        <f>'3.b1 ESSER Expenditures'!A1</f>
        <v>County District Code</v>
      </c>
      <c r="B1" s="22">
        <f>'3.b1 ESSER Expenditures'!B1</f>
        <v>0</v>
      </c>
    </row>
    <row r="2" spans="1:7" x14ac:dyDescent="0.3">
      <c r="A2" s="110" t="str">
        <f>'3.b1 ESSER Expenditures'!A2</f>
        <v>LEA Name</v>
      </c>
      <c r="B2" s="110" t="e">
        <f>'3.b1 ESSER Expenditures'!B2</f>
        <v>#N/A</v>
      </c>
    </row>
    <row r="3" spans="1:7" x14ac:dyDescent="0.3">
      <c r="A3" s="110" t="str">
        <f>'3.b1 ESSER Expenditures'!A3</f>
        <v>DUNS</v>
      </c>
      <c r="B3" s="110" t="e">
        <f>'3.b1 ESSER Expenditures'!B3</f>
        <v>#N/A</v>
      </c>
    </row>
    <row r="4" spans="1:7" x14ac:dyDescent="0.3">
      <c r="A4" s="110" t="str">
        <f>'3.b1 ESSER Expenditures'!A4</f>
        <v>UEI</v>
      </c>
      <c r="B4" s="110" t="e">
        <f>'3.b1 ESSER Expenditures'!B4</f>
        <v>#N/A</v>
      </c>
    </row>
    <row r="5" spans="1:7" x14ac:dyDescent="0.3">
      <c r="G5" s="63"/>
    </row>
    <row r="6" spans="1:7" x14ac:dyDescent="0.3">
      <c r="G6" s="56"/>
    </row>
    <row r="8" spans="1:7" ht="53.25" customHeight="1" x14ac:dyDescent="0.3">
      <c r="A8" s="196" t="s">
        <v>5157</v>
      </c>
      <c r="B8" s="196"/>
      <c r="C8" s="196"/>
      <c r="D8" s="196"/>
      <c r="E8" s="196"/>
    </row>
    <row r="10" spans="1:7" x14ac:dyDescent="0.3">
      <c r="B10" s="26"/>
      <c r="C10" s="54" t="s">
        <v>4541</v>
      </c>
      <c r="D10" s="63"/>
    </row>
    <row r="11" spans="1:7" x14ac:dyDescent="0.3">
      <c r="B11" s="7" t="s">
        <v>5144</v>
      </c>
      <c r="C11" s="129"/>
      <c r="D11" s="56"/>
    </row>
    <row r="12" spans="1:7" x14ac:dyDescent="0.3">
      <c r="B12" s="7" t="s">
        <v>5145</v>
      </c>
      <c r="C12" s="129"/>
      <c r="D12" s="56"/>
    </row>
    <row r="13" spans="1:7" ht="28.8" x14ac:dyDescent="0.3">
      <c r="B13" s="7" t="s">
        <v>5146</v>
      </c>
      <c r="C13" s="129"/>
      <c r="D13" s="56"/>
    </row>
    <row r="14" spans="1:7" x14ac:dyDescent="0.3">
      <c r="B14" s="7" t="s">
        <v>5147</v>
      </c>
      <c r="C14" s="129"/>
      <c r="D14" s="56"/>
    </row>
    <row r="15" spans="1:7" x14ac:dyDescent="0.3">
      <c r="B15" s="7" t="s">
        <v>5148</v>
      </c>
      <c r="C15" s="129"/>
      <c r="D15" s="56"/>
    </row>
    <row r="16" spans="1:7" ht="57.6" x14ac:dyDescent="0.3">
      <c r="B16" s="7" t="s">
        <v>5149</v>
      </c>
      <c r="C16" s="129"/>
      <c r="D16" s="56"/>
    </row>
    <row r="17" spans="1:11" ht="43.2" x14ac:dyDescent="0.3">
      <c r="B17" s="7" t="s">
        <v>5150</v>
      </c>
      <c r="C17" s="129"/>
      <c r="D17" s="56"/>
    </row>
    <row r="18" spans="1:11" ht="57.6" x14ac:dyDescent="0.3">
      <c r="B18" s="7" t="s">
        <v>5151</v>
      </c>
      <c r="C18" s="129"/>
      <c r="D18" s="56"/>
    </row>
    <row r="19" spans="1:11" ht="57.6" x14ac:dyDescent="0.3">
      <c r="B19" s="7" t="s">
        <v>5152</v>
      </c>
      <c r="C19" s="129"/>
      <c r="D19" s="56"/>
    </row>
    <row r="20" spans="1:11" ht="72" x14ac:dyDescent="0.3">
      <c r="B20" s="7" t="s">
        <v>5156</v>
      </c>
      <c r="C20" s="129"/>
      <c r="D20" s="56"/>
    </row>
    <row r="21" spans="1:11" x14ac:dyDescent="0.3">
      <c r="B21" s="7" t="s">
        <v>5153</v>
      </c>
      <c r="C21" s="129"/>
      <c r="D21" s="56"/>
    </row>
    <row r="22" spans="1:11" x14ac:dyDescent="0.3">
      <c r="B22" s="7" t="s">
        <v>5154</v>
      </c>
      <c r="C22" s="129"/>
      <c r="D22" s="56"/>
    </row>
    <row r="23" spans="1:11" ht="57.6" x14ac:dyDescent="0.3">
      <c r="B23" s="7" t="s">
        <v>5155</v>
      </c>
      <c r="C23" s="129"/>
      <c r="D23" s="56"/>
    </row>
    <row r="24" spans="1:11" ht="28.8" x14ac:dyDescent="0.3">
      <c r="B24" s="7" t="s">
        <v>4568</v>
      </c>
      <c r="C24" s="129"/>
      <c r="D24" s="56"/>
    </row>
    <row r="25" spans="1:11" x14ac:dyDescent="0.3">
      <c r="A25" s="56"/>
      <c r="B25" s="57"/>
      <c r="C25" s="56"/>
      <c r="D25" s="56"/>
    </row>
    <row r="26" spans="1:11" ht="43.2" x14ac:dyDescent="0.3">
      <c r="A26" s="186" t="s">
        <v>5163</v>
      </c>
      <c r="B26" s="7" t="s">
        <v>5162</v>
      </c>
      <c r="C26" s="197"/>
      <c r="D26" s="197"/>
      <c r="E26" s="197"/>
      <c r="F26" s="197"/>
      <c r="G26" s="197"/>
      <c r="H26" s="197"/>
      <c r="I26" s="197"/>
      <c r="J26" s="197"/>
      <c r="K26" s="197"/>
    </row>
  </sheetData>
  <sheetProtection algorithmName="SHA-512" hashValue="h5QUZsPC+260dCV7EK+4/fsBv6gg2hoysNUrmkrnV2/TjZw9EFkHQIUQuHMFCfX/U836guCTaf4xmxuyQF/Yzw==" saltValue="Uian24ub23slT0SCqsiQgQ==" spinCount="100000" sheet="1" objects="1" scenarios="1" selectLockedCells="1"/>
  <mergeCells count="2">
    <mergeCell ref="A8:E8"/>
    <mergeCell ref="C26:K26"/>
  </mergeCells>
  <dataValidations count="1">
    <dataValidation type="list" allowBlank="1" showInputMessage="1" showErrorMessage="1" sqref="C11:C23">
      <formula1>"Y, y, N, n"</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tabSelected="1" workbookViewId="0">
      <selection activeCell="G8" sqref="G8"/>
    </sheetView>
  </sheetViews>
  <sheetFormatPr defaultColWidth="8.5546875" defaultRowHeight="14.4" x14ac:dyDescent="0.3"/>
  <cols>
    <col min="1" max="1" width="24.21875" style="110" customWidth="1"/>
    <col min="2" max="2" width="19.44140625" style="110" customWidth="1"/>
    <col min="3" max="7" width="20.44140625" style="110" customWidth="1"/>
    <col min="8" max="16384" width="8.5546875" style="110"/>
  </cols>
  <sheetData>
    <row r="1" spans="1:7" x14ac:dyDescent="0.3">
      <c r="A1" s="110" t="str">
        <f>'3.b1 ESSER Expenditures'!A1</f>
        <v>County District Code</v>
      </c>
      <c r="B1" s="22">
        <f>'3.b1 ESSER Expenditures'!B1</f>
        <v>0</v>
      </c>
    </row>
    <row r="2" spans="1:7" x14ac:dyDescent="0.3">
      <c r="A2" s="110" t="str">
        <f>'3.b1 ESSER Expenditures'!A2</f>
        <v>LEA Name</v>
      </c>
      <c r="B2" s="110" t="e">
        <f>'3.b1 ESSER Expenditures'!B2</f>
        <v>#N/A</v>
      </c>
    </row>
    <row r="3" spans="1:7" x14ac:dyDescent="0.3">
      <c r="A3" s="110" t="str">
        <f>'3.b1 ESSER Expenditures'!A3</f>
        <v>DUNS</v>
      </c>
      <c r="B3" s="110" t="e">
        <f>'3.b1 ESSER Expenditures'!B3</f>
        <v>#N/A</v>
      </c>
    </row>
    <row r="4" spans="1:7" x14ac:dyDescent="0.3">
      <c r="A4" s="110" t="str">
        <f>'3.b1 ESSER Expenditures'!A4</f>
        <v>UEI</v>
      </c>
      <c r="B4" s="110" t="e">
        <f>'3.b1 ESSER Expenditures'!B4</f>
        <v>#N/A</v>
      </c>
    </row>
    <row r="7" spans="1:7" ht="91.5" customHeight="1" x14ac:dyDescent="0.3">
      <c r="B7" s="132" t="s">
        <v>3777</v>
      </c>
      <c r="C7" s="132" t="s">
        <v>3778</v>
      </c>
      <c r="D7" s="132" t="s">
        <v>4562</v>
      </c>
      <c r="E7" s="132" t="s">
        <v>3779</v>
      </c>
      <c r="F7" s="132" t="s">
        <v>3780</v>
      </c>
      <c r="G7" s="132" t="s">
        <v>4560</v>
      </c>
    </row>
    <row r="8" spans="1:7" x14ac:dyDescent="0.3">
      <c r="B8" s="42" t="e">
        <f>INDEX('2021 Crossact'!H$2:H$558,MATCH('5.a FTE Positions'!$B$4,'2021 Crossact'!$E$2:$E$558,0))</f>
        <v>#N/A</v>
      </c>
      <c r="C8" s="42" t="e">
        <f>INDEX('2021 Crossact'!I$2:I$558,MATCH('5.a FTE Positions'!$B$4,'2021 Crossact'!$E$2:$E$558,0))</f>
        <v>#N/A</v>
      </c>
      <c r="D8" s="42" t="e">
        <f>INDEX('2021 Crossact'!J$2:J$558,MATCH('5.a FTE Positions'!$B$4,'2021 Crossact'!$E$2:$E$558,0))</f>
        <v>#N/A</v>
      </c>
      <c r="E8" s="42" t="e">
        <f>INDEX('2021 Crossact'!K$2:K$558,MATCH('5.a FTE Positions'!$B$4,'2021 Crossact'!$E$2:$E$558,0))</f>
        <v>#N/A</v>
      </c>
      <c r="F8" s="42" t="e">
        <f>INDEX('2021 Crossact'!L$2:L$558,MATCH('5.a FTE Positions'!$B$4,'2021 Crossact'!$E$2:$E$558,0))</f>
        <v>#N/A</v>
      </c>
      <c r="G8" s="142"/>
    </row>
    <row r="9" spans="1:7" ht="63" customHeight="1" x14ac:dyDescent="0.3">
      <c r="B9" s="198" t="s">
        <v>4563</v>
      </c>
      <c r="C9" s="198"/>
      <c r="D9" s="198"/>
      <c r="E9" s="198"/>
      <c r="F9" s="198"/>
      <c r="G9" s="198"/>
    </row>
  </sheetData>
  <sheetProtection algorithmName="SHA-512" hashValue="7mpJhqI7jYHn/yanaFBGuHd38anGQZaKcxR+B8eMz7ULPg340N8qEIH3fEUKart+zpNoovstmSOy0MsiPe+Lhw==" saltValue="FIS0jsaU06cZHRsHDDmRWg==" spinCount="100000" sheet="1" objects="1" scenarios="1" selectLockedCells="1"/>
  <mergeCells count="1">
    <mergeCell ref="B9:G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1"/>
  <sheetViews>
    <sheetView topLeftCell="AM1" workbookViewId="0">
      <selection activeCell="BK7" sqref="BK7:BO7"/>
    </sheetView>
  </sheetViews>
  <sheetFormatPr defaultRowHeight="14.4" x14ac:dyDescent="0.3"/>
  <cols>
    <col min="6" max="6" width="10.21875" bestFit="1" customWidth="1"/>
    <col min="19" max="19" width="22.5546875" customWidth="1"/>
    <col min="20" max="20" width="10.21875" bestFit="1" customWidth="1"/>
    <col min="22" max="22" width="12.77734375" customWidth="1"/>
    <col min="62" max="62" width="10.77734375" customWidth="1"/>
  </cols>
  <sheetData>
    <row r="1" spans="1:67" ht="26.25" customHeight="1" x14ac:dyDescent="0.3">
      <c r="A1" s="202" t="s">
        <v>4418</v>
      </c>
      <c r="B1" s="202" t="s">
        <v>4419</v>
      </c>
      <c r="C1" s="202" t="s">
        <v>4420</v>
      </c>
      <c r="D1" s="202" t="s">
        <v>4421</v>
      </c>
      <c r="E1" s="205" t="s">
        <v>4422</v>
      </c>
      <c r="F1" s="199" t="s">
        <v>4507</v>
      </c>
      <c r="G1" s="199" t="s">
        <v>4508</v>
      </c>
      <c r="H1" s="199" t="s">
        <v>4509</v>
      </c>
      <c r="I1" s="209" t="s">
        <v>4510</v>
      </c>
      <c r="J1" s="210"/>
      <c r="K1" s="210"/>
      <c r="L1" s="211"/>
      <c r="M1" s="212" t="s">
        <v>4490</v>
      </c>
      <c r="N1" s="215" t="s">
        <v>4511</v>
      </c>
      <c r="O1" s="216"/>
      <c r="P1" s="216"/>
      <c r="Q1" s="216"/>
      <c r="R1" s="217"/>
      <c r="S1" s="199" t="s">
        <v>4512</v>
      </c>
      <c r="T1" s="199" t="s">
        <v>4513</v>
      </c>
      <c r="U1" s="200" t="s">
        <v>4494</v>
      </c>
      <c r="V1" s="218" t="s">
        <v>4290</v>
      </c>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20"/>
      <c r="BJ1" s="212" t="s">
        <v>4514</v>
      </c>
      <c r="BK1" s="221" t="s">
        <v>4515</v>
      </c>
      <c r="BL1" s="222"/>
      <c r="BM1" s="222"/>
      <c r="BN1" s="222"/>
      <c r="BO1" s="223"/>
    </row>
    <row r="2" spans="1:67" x14ac:dyDescent="0.3">
      <c r="A2" s="203"/>
      <c r="B2" s="203"/>
      <c r="C2" s="203"/>
      <c r="D2" s="203"/>
      <c r="E2" s="206"/>
      <c r="F2" s="200"/>
      <c r="G2" s="200"/>
      <c r="H2" s="200"/>
      <c r="I2" s="208" t="s">
        <v>4298</v>
      </c>
      <c r="J2" s="208" t="s">
        <v>4497</v>
      </c>
      <c r="K2" s="208" t="s">
        <v>8</v>
      </c>
      <c r="L2" s="208" t="s">
        <v>4498</v>
      </c>
      <c r="M2" s="213"/>
      <c r="N2" s="208" t="s">
        <v>4345</v>
      </c>
      <c r="O2" s="208" t="s">
        <v>4346</v>
      </c>
      <c r="P2" s="208" t="s">
        <v>4347</v>
      </c>
      <c r="Q2" s="208" t="s">
        <v>4348</v>
      </c>
      <c r="R2" s="208" t="s">
        <v>4349</v>
      </c>
      <c r="S2" s="200"/>
      <c r="T2" s="200"/>
      <c r="U2" s="200"/>
      <c r="V2" s="225" t="s">
        <v>4298</v>
      </c>
      <c r="W2" s="225"/>
      <c r="X2" s="225"/>
      <c r="Y2" s="225"/>
      <c r="Z2" s="225"/>
      <c r="AA2" s="225"/>
      <c r="AB2" s="225"/>
      <c r="AC2" s="225"/>
      <c r="AD2" s="225"/>
      <c r="AE2" s="225"/>
      <c r="AF2" s="225" t="s">
        <v>4497</v>
      </c>
      <c r="AG2" s="225"/>
      <c r="AH2" s="225"/>
      <c r="AI2" s="225"/>
      <c r="AJ2" s="225"/>
      <c r="AK2" s="225"/>
      <c r="AL2" s="225"/>
      <c r="AM2" s="225"/>
      <c r="AN2" s="225"/>
      <c r="AO2" s="225"/>
      <c r="AP2" s="225" t="s">
        <v>8</v>
      </c>
      <c r="AQ2" s="225"/>
      <c r="AR2" s="225"/>
      <c r="AS2" s="225"/>
      <c r="AT2" s="225"/>
      <c r="AU2" s="225"/>
      <c r="AV2" s="225"/>
      <c r="AW2" s="225"/>
      <c r="AX2" s="225"/>
      <c r="AY2" s="225"/>
      <c r="AZ2" s="225" t="s">
        <v>3763</v>
      </c>
      <c r="BA2" s="225"/>
      <c r="BB2" s="225"/>
      <c r="BC2" s="225"/>
      <c r="BD2" s="225"/>
      <c r="BE2" s="225"/>
      <c r="BF2" s="225"/>
      <c r="BG2" s="225"/>
      <c r="BH2" s="225"/>
      <c r="BI2" s="225"/>
      <c r="BJ2" s="213"/>
      <c r="BK2" s="224" t="s">
        <v>4345</v>
      </c>
      <c r="BL2" s="224" t="s">
        <v>4346</v>
      </c>
      <c r="BM2" s="224" t="s">
        <v>4347</v>
      </c>
      <c r="BN2" s="224" t="s">
        <v>4348</v>
      </c>
      <c r="BO2" s="224" t="s">
        <v>4349</v>
      </c>
    </row>
    <row r="3" spans="1:67" ht="262.2" x14ac:dyDescent="0.3">
      <c r="A3" s="204"/>
      <c r="B3" s="204"/>
      <c r="C3" s="204"/>
      <c r="D3" s="204"/>
      <c r="E3" s="207"/>
      <c r="F3" s="201"/>
      <c r="G3" s="201"/>
      <c r="H3" s="201"/>
      <c r="I3" s="208"/>
      <c r="J3" s="208"/>
      <c r="K3" s="208"/>
      <c r="L3" s="208"/>
      <c r="M3" s="214"/>
      <c r="N3" s="208"/>
      <c r="O3" s="208"/>
      <c r="P3" s="208"/>
      <c r="Q3" s="208"/>
      <c r="R3" s="208"/>
      <c r="S3" s="201"/>
      <c r="T3" s="201"/>
      <c r="U3" s="201"/>
      <c r="V3" s="102" t="s">
        <v>4499</v>
      </c>
      <c r="W3" s="103" t="s">
        <v>4366</v>
      </c>
      <c r="X3" s="103" t="s">
        <v>4367</v>
      </c>
      <c r="Y3" s="103" t="s">
        <v>4368</v>
      </c>
      <c r="Z3" s="103" t="s">
        <v>4369</v>
      </c>
      <c r="AA3" s="103" t="s">
        <v>4370</v>
      </c>
      <c r="AB3" s="103" t="s">
        <v>4371</v>
      </c>
      <c r="AC3" s="103" t="s">
        <v>4372</v>
      </c>
      <c r="AD3" s="103" t="s">
        <v>4373</v>
      </c>
      <c r="AE3" s="103" t="s">
        <v>4374</v>
      </c>
      <c r="AF3" s="102" t="s">
        <v>4500</v>
      </c>
      <c r="AG3" s="103" t="s">
        <v>4376</v>
      </c>
      <c r="AH3" s="103" t="s">
        <v>4377</v>
      </c>
      <c r="AI3" s="103" t="s">
        <v>4378</v>
      </c>
      <c r="AJ3" s="103" t="s">
        <v>4379</v>
      </c>
      <c r="AK3" s="103" t="s">
        <v>4380</v>
      </c>
      <c r="AL3" s="103" t="s">
        <v>4381</v>
      </c>
      <c r="AM3" s="103" t="s">
        <v>4382</v>
      </c>
      <c r="AN3" s="103" t="s">
        <v>4383</v>
      </c>
      <c r="AO3" s="103" t="s">
        <v>4384</v>
      </c>
      <c r="AP3" s="102" t="s">
        <v>4501</v>
      </c>
      <c r="AQ3" s="103" t="s">
        <v>4386</v>
      </c>
      <c r="AR3" s="103" t="s">
        <v>4387</v>
      </c>
      <c r="AS3" s="103" t="s">
        <v>4388</v>
      </c>
      <c r="AT3" s="103" t="s">
        <v>4389</v>
      </c>
      <c r="AU3" s="103" t="s">
        <v>4390</v>
      </c>
      <c r="AV3" s="103" t="s">
        <v>4391</v>
      </c>
      <c r="AW3" s="103" t="s">
        <v>4392</v>
      </c>
      <c r="AX3" s="103" t="s">
        <v>4393</v>
      </c>
      <c r="AY3" s="103" t="s">
        <v>4394</v>
      </c>
      <c r="AZ3" s="102" t="s">
        <v>4502</v>
      </c>
      <c r="BA3" s="103" t="s">
        <v>4396</v>
      </c>
      <c r="BB3" s="103" t="s">
        <v>4397</v>
      </c>
      <c r="BC3" s="103" t="s">
        <v>4398</v>
      </c>
      <c r="BD3" s="103" t="s">
        <v>4399</v>
      </c>
      <c r="BE3" s="103" t="s">
        <v>4400</v>
      </c>
      <c r="BF3" s="103" t="s">
        <v>4401</v>
      </c>
      <c r="BG3" s="103" t="s">
        <v>4402</v>
      </c>
      <c r="BH3" s="103" t="s">
        <v>4403</v>
      </c>
      <c r="BI3" s="103" t="s">
        <v>4404</v>
      </c>
      <c r="BJ3" s="214"/>
      <c r="BK3" s="224"/>
      <c r="BL3" s="224"/>
      <c r="BM3" s="224"/>
      <c r="BN3" s="224"/>
      <c r="BO3" s="224"/>
    </row>
    <row r="4" spans="1:67" ht="27.6" x14ac:dyDescent="0.3">
      <c r="A4" s="98" t="s">
        <v>4472</v>
      </c>
      <c r="B4" s="99" t="s">
        <v>4473</v>
      </c>
      <c r="C4" s="99" t="s">
        <v>4474</v>
      </c>
      <c r="D4" s="99" t="s">
        <v>4475</v>
      </c>
      <c r="E4" s="98" t="s">
        <v>4410</v>
      </c>
      <c r="F4" s="101" t="s">
        <v>4409</v>
      </c>
      <c r="G4" s="101" t="s">
        <v>4409</v>
      </c>
      <c r="H4" s="101" t="s">
        <v>4409</v>
      </c>
      <c r="I4" s="98" t="s">
        <v>4410</v>
      </c>
      <c r="J4" s="98" t="s">
        <v>4410</v>
      </c>
      <c r="K4" s="98" t="s">
        <v>4410</v>
      </c>
      <c r="L4" s="98" t="s">
        <v>4410</v>
      </c>
      <c r="M4" s="101" t="s">
        <v>4409</v>
      </c>
      <c r="N4" s="98" t="s">
        <v>4409</v>
      </c>
      <c r="O4" s="98" t="s">
        <v>4409</v>
      </c>
      <c r="P4" s="98" t="s">
        <v>4409</v>
      </c>
      <c r="Q4" s="98" t="s">
        <v>4409</v>
      </c>
      <c r="R4" s="98" t="s">
        <v>4409</v>
      </c>
      <c r="S4" s="101" t="s">
        <v>4409</v>
      </c>
      <c r="T4" s="101" t="s">
        <v>4409</v>
      </c>
      <c r="U4" s="101" t="s">
        <v>4409</v>
      </c>
      <c r="V4" s="101" t="s">
        <v>4409</v>
      </c>
      <c r="W4" s="101" t="s">
        <v>4409</v>
      </c>
      <c r="X4" s="101" t="s">
        <v>4409</v>
      </c>
      <c r="Y4" s="101" t="s">
        <v>4409</v>
      </c>
      <c r="Z4" s="101" t="s">
        <v>4409</v>
      </c>
      <c r="AA4" s="101" t="s">
        <v>4409</v>
      </c>
      <c r="AB4" s="101" t="s">
        <v>4409</v>
      </c>
      <c r="AC4" s="101" t="s">
        <v>4409</v>
      </c>
      <c r="AD4" s="101" t="s">
        <v>4409</v>
      </c>
      <c r="AE4" s="101" t="s">
        <v>4409</v>
      </c>
      <c r="AF4" s="101" t="s">
        <v>4409</v>
      </c>
      <c r="AG4" s="101" t="s">
        <v>4409</v>
      </c>
      <c r="AH4" s="101" t="s">
        <v>4409</v>
      </c>
      <c r="AI4" s="101" t="s">
        <v>4409</v>
      </c>
      <c r="AJ4" s="101" t="s">
        <v>4409</v>
      </c>
      <c r="AK4" s="101" t="s">
        <v>4409</v>
      </c>
      <c r="AL4" s="101" t="s">
        <v>4409</v>
      </c>
      <c r="AM4" s="101" t="s">
        <v>4409</v>
      </c>
      <c r="AN4" s="101" t="s">
        <v>4409</v>
      </c>
      <c r="AO4" s="101" t="s">
        <v>4409</v>
      </c>
      <c r="AP4" s="101" t="s">
        <v>4409</v>
      </c>
      <c r="AQ4" s="101" t="s">
        <v>4409</v>
      </c>
      <c r="AR4" s="101" t="s">
        <v>4409</v>
      </c>
      <c r="AS4" s="101" t="s">
        <v>4409</v>
      </c>
      <c r="AT4" s="101" t="s">
        <v>4409</v>
      </c>
      <c r="AU4" s="101" t="s">
        <v>4409</v>
      </c>
      <c r="AV4" s="101" t="s">
        <v>4409</v>
      </c>
      <c r="AW4" s="101" t="s">
        <v>4409</v>
      </c>
      <c r="AX4" s="101" t="s">
        <v>4409</v>
      </c>
      <c r="AY4" s="101" t="s">
        <v>4409</v>
      </c>
      <c r="AZ4" s="101" t="s">
        <v>4409</v>
      </c>
      <c r="BA4" s="101" t="s">
        <v>4409</v>
      </c>
      <c r="BB4" s="101" t="s">
        <v>4409</v>
      </c>
      <c r="BC4" s="101" t="s">
        <v>4409</v>
      </c>
      <c r="BD4" s="101" t="s">
        <v>4409</v>
      </c>
      <c r="BE4" s="101" t="s">
        <v>4409</v>
      </c>
      <c r="BF4" s="101" t="s">
        <v>4409</v>
      </c>
      <c r="BG4" s="101" t="s">
        <v>4409</v>
      </c>
      <c r="BH4" s="101" t="s">
        <v>4409</v>
      </c>
      <c r="BI4" s="101" t="s">
        <v>4409</v>
      </c>
      <c r="BJ4" s="101" t="s">
        <v>4409</v>
      </c>
      <c r="BK4" s="107" t="s">
        <v>4409</v>
      </c>
      <c r="BL4" s="107" t="s">
        <v>4409</v>
      </c>
      <c r="BM4" s="107" t="s">
        <v>4409</v>
      </c>
      <c r="BN4" s="107" t="s">
        <v>4409</v>
      </c>
      <c r="BO4" s="107" t="s">
        <v>4409</v>
      </c>
    </row>
    <row r="5" spans="1:67" ht="27.6" x14ac:dyDescent="0.3">
      <c r="A5" s="98" t="s">
        <v>4516</v>
      </c>
      <c r="B5" s="100" t="s">
        <v>4478</v>
      </c>
      <c r="C5" s="100" t="s">
        <v>4517</v>
      </c>
      <c r="D5" s="98">
        <v>1299999</v>
      </c>
      <c r="E5" s="106" t="b">
        <v>1</v>
      </c>
      <c r="F5" s="104">
        <v>12000</v>
      </c>
      <c r="G5" s="104">
        <v>3000</v>
      </c>
      <c r="H5" s="104">
        <v>5000</v>
      </c>
      <c r="I5" s="106" t="b">
        <v>1</v>
      </c>
      <c r="J5" s="106" t="b">
        <v>1</v>
      </c>
      <c r="K5" s="106" t="b">
        <v>0</v>
      </c>
      <c r="L5" s="106" t="b">
        <v>0</v>
      </c>
      <c r="M5" s="104">
        <v>4000</v>
      </c>
      <c r="N5" s="105">
        <v>30</v>
      </c>
      <c r="O5" s="105">
        <v>25</v>
      </c>
      <c r="P5" s="105">
        <v>20</v>
      </c>
      <c r="Q5" s="105">
        <v>15</v>
      </c>
      <c r="R5" s="105">
        <v>10</v>
      </c>
      <c r="S5" s="104">
        <v>1933565</v>
      </c>
      <c r="T5" s="104">
        <v>205083.44</v>
      </c>
      <c r="U5" s="104">
        <v>1710895.56</v>
      </c>
      <c r="V5" s="104">
        <v>473655.7</v>
      </c>
      <c r="W5" s="104">
        <v>314591.44</v>
      </c>
      <c r="X5" s="104">
        <v>71064.08</v>
      </c>
      <c r="Y5" s="104">
        <v>514.21</v>
      </c>
      <c r="Z5" s="104">
        <v>34.700000000000003</v>
      </c>
      <c r="AA5" s="104">
        <v>1118.99</v>
      </c>
      <c r="AB5" s="104">
        <v>28479.14</v>
      </c>
      <c r="AC5" s="104">
        <v>57410.22</v>
      </c>
      <c r="AD5" s="104">
        <v>417.93</v>
      </c>
      <c r="AE5" s="104">
        <v>24.99</v>
      </c>
      <c r="AF5" s="104">
        <v>1093356.44</v>
      </c>
      <c r="AG5" s="104">
        <v>180794</v>
      </c>
      <c r="AH5" s="104">
        <v>120529.33</v>
      </c>
      <c r="AI5" s="104">
        <v>4793.58</v>
      </c>
      <c r="AJ5" s="104">
        <v>116.77</v>
      </c>
      <c r="AK5" s="104">
        <v>58.12</v>
      </c>
      <c r="AL5" s="104">
        <v>453711.19</v>
      </c>
      <c r="AM5" s="104">
        <v>221750</v>
      </c>
      <c r="AN5" s="104">
        <v>111518.45</v>
      </c>
      <c r="AO5" s="104">
        <v>85</v>
      </c>
      <c r="AP5" s="104">
        <v>64725.039999999994</v>
      </c>
      <c r="AQ5" s="104">
        <v>27145</v>
      </c>
      <c r="AR5" s="104">
        <v>10858</v>
      </c>
      <c r="AS5" s="104">
        <v>310</v>
      </c>
      <c r="AT5" s="104">
        <v>18250</v>
      </c>
      <c r="AU5" s="104">
        <v>4733.6499999999996</v>
      </c>
      <c r="AV5" s="104">
        <v>515.20000000000005</v>
      </c>
      <c r="AW5" s="104">
        <v>877.52</v>
      </c>
      <c r="AX5" s="104">
        <v>1414.92</v>
      </c>
      <c r="AY5" s="104">
        <v>620.75</v>
      </c>
      <c r="AZ5" s="104">
        <v>79158.38</v>
      </c>
      <c r="BA5" s="104">
        <v>28240</v>
      </c>
      <c r="BB5" s="104">
        <v>14120</v>
      </c>
      <c r="BC5" s="104">
        <v>6513.89</v>
      </c>
      <c r="BD5" s="104">
        <v>12040.57</v>
      </c>
      <c r="BE5" s="104">
        <v>903.74</v>
      </c>
      <c r="BF5" s="104">
        <v>16129.94</v>
      </c>
      <c r="BG5" s="104">
        <v>513.33000000000004</v>
      </c>
      <c r="BH5" s="104">
        <v>605.86</v>
      </c>
      <c r="BI5" s="104">
        <v>91.05</v>
      </c>
      <c r="BJ5" s="104">
        <v>17586</v>
      </c>
      <c r="BK5" s="108">
        <v>40</v>
      </c>
      <c r="BL5" s="108">
        <v>25</v>
      </c>
      <c r="BM5" s="108">
        <v>10</v>
      </c>
      <c r="BN5" s="108">
        <v>0</v>
      </c>
      <c r="BO5" s="108">
        <v>25</v>
      </c>
    </row>
    <row r="6" spans="1:67" ht="69" x14ac:dyDescent="0.3">
      <c r="A6" s="98" t="s">
        <v>1823</v>
      </c>
      <c r="B6" s="100" t="s">
        <v>25</v>
      </c>
      <c r="C6" s="100" t="s">
        <v>1824</v>
      </c>
      <c r="D6" s="98" t="s">
        <v>1825</v>
      </c>
      <c r="E6" s="98" t="s">
        <v>1826</v>
      </c>
      <c r="F6" s="101" t="s">
        <v>1827</v>
      </c>
      <c r="G6" s="101" t="s">
        <v>1828</v>
      </c>
      <c r="H6" s="101" t="s">
        <v>1829</v>
      </c>
      <c r="I6" s="98" t="s">
        <v>1830</v>
      </c>
      <c r="J6" s="98" t="s">
        <v>1831</v>
      </c>
      <c r="K6" s="98" t="s">
        <v>1832</v>
      </c>
      <c r="L6" s="98" t="s">
        <v>1833</v>
      </c>
      <c r="M6" s="101" t="s">
        <v>1834</v>
      </c>
      <c r="N6" s="98" t="s">
        <v>1835</v>
      </c>
      <c r="O6" s="98" t="s">
        <v>1836</v>
      </c>
      <c r="P6" s="98" t="s">
        <v>1837</v>
      </c>
      <c r="Q6" s="98" t="s">
        <v>1838</v>
      </c>
      <c r="R6" s="98" t="s">
        <v>1839</v>
      </c>
      <c r="S6" s="101" t="s">
        <v>1840</v>
      </c>
      <c r="T6" s="101" t="s">
        <v>1841</v>
      </c>
      <c r="U6" s="101" t="s">
        <v>1842</v>
      </c>
      <c r="V6" s="101" t="s">
        <v>1843</v>
      </c>
      <c r="W6" s="101" t="s">
        <v>1844</v>
      </c>
      <c r="X6" s="101" t="s">
        <v>1845</v>
      </c>
      <c r="Y6" s="101" t="s">
        <v>1846</v>
      </c>
      <c r="Z6" s="101" t="s">
        <v>1847</v>
      </c>
      <c r="AA6" s="101" t="s">
        <v>1848</v>
      </c>
      <c r="AB6" s="101" t="s">
        <v>1849</v>
      </c>
      <c r="AC6" s="101" t="s">
        <v>1850</v>
      </c>
      <c r="AD6" s="101" t="s">
        <v>1851</v>
      </c>
      <c r="AE6" s="101" t="s">
        <v>1852</v>
      </c>
      <c r="AF6" s="101" t="s">
        <v>1853</v>
      </c>
      <c r="AG6" s="101" t="s">
        <v>1854</v>
      </c>
      <c r="AH6" s="101" t="s">
        <v>1855</v>
      </c>
      <c r="AI6" s="101" t="s">
        <v>1856</v>
      </c>
      <c r="AJ6" s="101" t="s">
        <v>1857</v>
      </c>
      <c r="AK6" s="101" t="s">
        <v>1858</v>
      </c>
      <c r="AL6" s="101" t="s">
        <v>1859</v>
      </c>
      <c r="AM6" s="101" t="s">
        <v>1860</v>
      </c>
      <c r="AN6" s="101" t="s">
        <v>1861</v>
      </c>
      <c r="AO6" s="101" t="s">
        <v>1862</v>
      </c>
      <c r="AP6" s="101" t="s">
        <v>1863</v>
      </c>
      <c r="AQ6" s="101" t="s">
        <v>1864</v>
      </c>
      <c r="AR6" s="101" t="s">
        <v>1865</v>
      </c>
      <c r="AS6" s="101" t="s">
        <v>1866</v>
      </c>
      <c r="AT6" s="101" t="s">
        <v>1867</v>
      </c>
      <c r="AU6" s="101" t="s">
        <v>1868</v>
      </c>
      <c r="AV6" s="101" t="s">
        <v>1869</v>
      </c>
      <c r="AW6" s="101" t="s">
        <v>1870</v>
      </c>
      <c r="AX6" s="101" t="s">
        <v>1871</v>
      </c>
      <c r="AY6" s="101" t="s">
        <v>1872</v>
      </c>
      <c r="AZ6" s="101" t="s">
        <v>1873</v>
      </c>
      <c r="BA6" s="101" t="s">
        <v>1874</v>
      </c>
      <c r="BB6" s="101" t="s">
        <v>1875</v>
      </c>
      <c r="BC6" s="101" t="s">
        <v>1876</v>
      </c>
      <c r="BD6" s="101" t="s">
        <v>1877</v>
      </c>
      <c r="BE6" s="101" t="s">
        <v>1878</v>
      </c>
      <c r="BF6" s="101" t="s">
        <v>1879</v>
      </c>
      <c r="BG6" s="101" t="s">
        <v>1880</v>
      </c>
      <c r="BH6" s="101" t="s">
        <v>1881</v>
      </c>
      <c r="BI6" s="101" t="s">
        <v>1882</v>
      </c>
      <c r="BJ6" s="101" t="s">
        <v>1883</v>
      </c>
      <c r="BK6" s="107" t="s">
        <v>1884</v>
      </c>
      <c r="BL6" s="107" t="s">
        <v>1885</v>
      </c>
      <c r="BM6" s="107" t="s">
        <v>1886</v>
      </c>
      <c r="BN6" s="107" t="s">
        <v>1887</v>
      </c>
      <c r="BO6" s="107" t="s">
        <v>1888</v>
      </c>
    </row>
    <row r="7" spans="1:67" x14ac:dyDescent="0.3">
      <c r="A7" s="22" t="e">
        <f>'3.b1 ESSER Expenditures'!B2</f>
        <v>#N/A</v>
      </c>
      <c r="B7" s="22" t="e">
        <f>'3.b1 ESSER Expenditures'!B3</f>
        <v>#N/A</v>
      </c>
      <c r="C7" s="22" t="e">
        <f>'3.b1 ESSER Expenditures'!B4</f>
        <v>#N/A</v>
      </c>
      <c r="D7" t="e">
        <f>INDEX('2021 ESSER II'!$G$2:$G$557,MATCH('ESSER I Answers'!C7,'2021 ESSER II'!$F$2:$F$557,0))</f>
        <v>#N/A</v>
      </c>
      <c r="E7" t="b">
        <v>1</v>
      </c>
      <c r="S7" s="109" t="e">
        <f>'3.b1 ESSER Expenditures'!B8</f>
        <v>#N/A</v>
      </c>
      <c r="T7" s="109" t="e">
        <f>'3.b1 ESSER Expenditures'!B11</f>
        <v>#N/A</v>
      </c>
      <c r="U7" s="109">
        <f>'3.b1 ESSER Expenditures'!$B$17</f>
        <v>0</v>
      </c>
      <c r="V7" s="109">
        <f>'3.b1 ESSER Expenditures'!B18</f>
        <v>0</v>
      </c>
      <c r="W7" s="109">
        <f>'3.b1 ESSER Expenditures'!B19</f>
        <v>0</v>
      </c>
      <c r="X7" s="109">
        <f>'3.b1 ESSER Expenditures'!B20</f>
        <v>0</v>
      </c>
      <c r="Y7" s="109">
        <f>'3.b1 ESSER Expenditures'!B21</f>
        <v>0</v>
      </c>
      <c r="Z7" s="109">
        <f>'3.b1 ESSER Expenditures'!B22</f>
        <v>0</v>
      </c>
      <c r="AA7" s="109">
        <f>'3.b1 ESSER Expenditures'!B23</f>
        <v>0</v>
      </c>
      <c r="AB7" s="109">
        <f>'3.b1 ESSER Expenditures'!B24</f>
        <v>0</v>
      </c>
      <c r="AC7" s="109">
        <f>'3.b1 ESSER Expenditures'!B25</f>
        <v>0</v>
      </c>
      <c r="AD7" s="109">
        <f>'3.b1 ESSER Expenditures'!B26</f>
        <v>0</v>
      </c>
      <c r="AE7" s="109">
        <f>'3.b1 ESSER Expenditures'!B27</f>
        <v>0</v>
      </c>
      <c r="AF7" s="109">
        <f>'3.b1 ESSER Expenditures'!B28</f>
        <v>0</v>
      </c>
      <c r="AG7" s="109">
        <f>'3.b1 ESSER Expenditures'!B29</f>
        <v>0</v>
      </c>
      <c r="AH7" s="109">
        <f>'3.b1 ESSER Expenditures'!B30</f>
        <v>0</v>
      </c>
      <c r="AI7" s="109">
        <f>'3.b1 ESSER Expenditures'!B31</f>
        <v>0</v>
      </c>
      <c r="AJ7" s="109">
        <f>'3.b1 ESSER Expenditures'!B32</f>
        <v>0</v>
      </c>
      <c r="AK7" s="109">
        <f>'3.b1 ESSER Expenditures'!B33</f>
        <v>0</v>
      </c>
      <c r="AL7" s="109">
        <f>'3.b1 ESSER Expenditures'!B34</f>
        <v>0</v>
      </c>
      <c r="AM7" s="109">
        <f>'3.b1 ESSER Expenditures'!B35</f>
        <v>0</v>
      </c>
      <c r="AN7" s="109">
        <f>'3.b1 ESSER Expenditures'!B36</f>
        <v>0</v>
      </c>
      <c r="AO7" s="109">
        <f>'3.b1 ESSER Expenditures'!B37</f>
        <v>0</v>
      </c>
      <c r="AP7" s="109">
        <f>'3.b1 ESSER Expenditures'!B38</f>
        <v>0</v>
      </c>
      <c r="AQ7" s="109">
        <f>'3.b1 ESSER Expenditures'!B39</f>
        <v>0</v>
      </c>
      <c r="AR7" s="109">
        <f>'3.b1 ESSER Expenditures'!B40</f>
        <v>0</v>
      </c>
      <c r="AS7" s="109">
        <f>'3.b1 ESSER Expenditures'!B41</f>
        <v>0</v>
      </c>
      <c r="AT7" s="109">
        <f>'3.b1 ESSER Expenditures'!B42</f>
        <v>0</v>
      </c>
      <c r="AU7" s="109">
        <f>'3.b1 ESSER Expenditures'!B43</f>
        <v>0</v>
      </c>
      <c r="AV7" s="109">
        <f>'3.b1 ESSER Expenditures'!B44</f>
        <v>0</v>
      </c>
      <c r="AW7" s="109">
        <f>'3.b1 ESSER Expenditures'!B45</f>
        <v>0</v>
      </c>
      <c r="AX7" s="109">
        <f>'3.b1 ESSER Expenditures'!B46</f>
        <v>0</v>
      </c>
      <c r="AY7" s="109">
        <f>'3.b1 ESSER Expenditures'!B47</f>
        <v>0</v>
      </c>
      <c r="AZ7" s="109">
        <f>'3.b1 ESSER Expenditures'!B48</f>
        <v>0</v>
      </c>
      <c r="BA7" s="109">
        <f>'3.b1 ESSER Expenditures'!B49</f>
        <v>0</v>
      </c>
      <c r="BB7" s="109">
        <f>'3.b1 ESSER Expenditures'!B50</f>
        <v>0</v>
      </c>
      <c r="BC7" s="109">
        <f>'3.b1 ESSER Expenditures'!B51</f>
        <v>0</v>
      </c>
      <c r="BD7" s="109">
        <f>'3.b1 ESSER Expenditures'!B52</f>
        <v>0</v>
      </c>
      <c r="BE7" s="109">
        <f>'3.b1 ESSER Expenditures'!B53</f>
        <v>0</v>
      </c>
      <c r="BF7" s="109">
        <f>'3.b1 ESSER Expenditures'!B54</f>
        <v>0</v>
      </c>
      <c r="BG7" s="109">
        <f>'3.b1 ESSER Expenditures'!B55</f>
        <v>0</v>
      </c>
      <c r="BH7" s="109">
        <f>'3.b1 ESSER Expenditures'!B56</f>
        <v>0</v>
      </c>
      <c r="BI7" s="109">
        <f>'3.b1 ESSER Expenditures'!B57</f>
        <v>0</v>
      </c>
      <c r="BJ7" s="109" t="e">
        <f>'3.b3 Planned Uses Rem ESSER I '!B13</f>
        <v>#N/A</v>
      </c>
      <c r="BK7">
        <f>'3.b3 Planned Uses Rem ESSER I '!B16</f>
        <v>0</v>
      </c>
      <c r="BL7" s="110">
        <f>'3.b3 Planned Uses Rem ESSER I '!C16</f>
        <v>0</v>
      </c>
      <c r="BM7" s="110">
        <f>'3.b3 Planned Uses Rem ESSER I '!D16</f>
        <v>0</v>
      </c>
      <c r="BN7" s="110">
        <f>'3.b3 Planned Uses Rem ESSER I '!E16</f>
        <v>0</v>
      </c>
      <c r="BO7" s="110" t="e">
        <f>'3.b3 Planned Uses Rem ESSER I '!F16</f>
        <v>#N/A</v>
      </c>
    </row>
    <row r="11" spans="1:67" x14ac:dyDescent="0.3">
      <c r="M11" s="110"/>
    </row>
  </sheetData>
  <sheetProtection algorithmName="SHA-512" hashValue="QGD10p7mga3Bic3yrSTUrD179NdglNbIRWmuuxwf88/Tyao94G6JB5odSWIy7Uflu68BZtAKoRJuUUigWsHtGg==" saltValue="y/Yiy36fzbGhzH+g/hX1gg==" spinCount="100000" sheet="1" objects="1" scenarios="1" selectLockedCells="1"/>
  <mergeCells count="35">
    <mergeCell ref="T1:T3"/>
    <mergeCell ref="U1:U3"/>
    <mergeCell ref="V1:BI1"/>
    <mergeCell ref="BJ1:BJ3"/>
    <mergeCell ref="BK1:BO1"/>
    <mergeCell ref="BM2:BM3"/>
    <mergeCell ref="BN2:BN3"/>
    <mergeCell ref="BO2:BO3"/>
    <mergeCell ref="V2:AE2"/>
    <mergeCell ref="AF2:AO2"/>
    <mergeCell ref="AP2:AY2"/>
    <mergeCell ref="AZ2:BI2"/>
    <mergeCell ref="BK2:BK3"/>
    <mergeCell ref="BL2:BL3"/>
    <mergeCell ref="G1:G3"/>
    <mergeCell ref="H1:H3"/>
    <mergeCell ref="I1:L1"/>
    <mergeCell ref="M1:M3"/>
    <mergeCell ref="N1:R1"/>
    <mergeCell ref="I2:I3"/>
    <mergeCell ref="J2:J3"/>
    <mergeCell ref="K2:K3"/>
    <mergeCell ref="L2:L3"/>
    <mergeCell ref="N2:N3"/>
    <mergeCell ref="S1:S3"/>
    <mergeCell ref="O2:O3"/>
    <mergeCell ref="P2:P3"/>
    <mergeCell ref="Q2:Q3"/>
    <mergeCell ref="R2:R3"/>
    <mergeCell ref="F1:F3"/>
    <mergeCell ref="A1:A3"/>
    <mergeCell ref="B1:B3"/>
    <mergeCell ref="C1:C3"/>
    <mergeCell ref="D1:D3"/>
    <mergeCell ref="E1: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
  <sheetViews>
    <sheetView topLeftCell="AP1" workbookViewId="0">
      <selection activeCell="AP1" sqref="A1:XFD1048576"/>
    </sheetView>
  </sheetViews>
  <sheetFormatPr defaultRowHeight="14.4" x14ac:dyDescent="0.3"/>
  <cols>
    <col min="19" max="19" width="11.77734375" customWidth="1"/>
    <col min="20" max="20" width="13" customWidth="1"/>
  </cols>
  <sheetData>
    <row r="1" spans="1:67" x14ac:dyDescent="0.3">
      <c r="A1" s="202" t="s">
        <v>4418</v>
      </c>
      <c r="B1" s="202" t="s">
        <v>4419</v>
      </c>
      <c r="C1" s="202" t="s">
        <v>4420</v>
      </c>
      <c r="D1" s="202" t="s">
        <v>4485</v>
      </c>
      <c r="E1" s="244" t="s">
        <v>4422</v>
      </c>
      <c r="F1" s="226" t="s">
        <v>4486</v>
      </c>
      <c r="G1" s="226" t="s">
        <v>4487</v>
      </c>
      <c r="H1" s="226" t="s">
        <v>4488</v>
      </c>
      <c r="I1" s="237" t="s">
        <v>4489</v>
      </c>
      <c r="J1" s="238"/>
      <c r="K1" s="238"/>
      <c r="L1" s="239"/>
      <c r="M1" s="212" t="s">
        <v>4490</v>
      </c>
      <c r="N1" s="240" t="s">
        <v>4491</v>
      </c>
      <c r="O1" s="241"/>
      <c r="P1" s="241"/>
      <c r="Q1" s="241"/>
      <c r="R1" s="242"/>
      <c r="S1" s="226" t="s">
        <v>4492</v>
      </c>
      <c r="T1" s="227" t="s">
        <v>4493</v>
      </c>
      <c r="U1" s="227" t="s">
        <v>4494</v>
      </c>
      <c r="V1" s="231" t="s">
        <v>4290</v>
      </c>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3"/>
      <c r="BJ1" s="212" t="s">
        <v>4495</v>
      </c>
      <c r="BK1" s="234" t="s">
        <v>4496</v>
      </c>
      <c r="BL1" s="235"/>
      <c r="BM1" s="235"/>
      <c r="BN1" s="235"/>
      <c r="BO1" s="236"/>
    </row>
    <row r="2" spans="1:67" x14ac:dyDescent="0.3">
      <c r="A2" s="203"/>
      <c r="B2" s="203"/>
      <c r="C2" s="203"/>
      <c r="D2" s="203"/>
      <c r="E2" s="245"/>
      <c r="F2" s="227"/>
      <c r="G2" s="227"/>
      <c r="H2" s="227"/>
      <c r="I2" s="243" t="s">
        <v>4298</v>
      </c>
      <c r="J2" s="243" t="s">
        <v>4497</v>
      </c>
      <c r="K2" s="243" t="s">
        <v>8</v>
      </c>
      <c r="L2" s="243" t="s">
        <v>4498</v>
      </c>
      <c r="M2" s="213"/>
      <c r="N2" s="243" t="s">
        <v>4345</v>
      </c>
      <c r="O2" s="243" t="s">
        <v>4346</v>
      </c>
      <c r="P2" s="243" t="s">
        <v>4347</v>
      </c>
      <c r="Q2" s="243" t="s">
        <v>4348</v>
      </c>
      <c r="R2" s="243" t="s">
        <v>4349</v>
      </c>
      <c r="S2" s="227"/>
      <c r="T2" s="227"/>
      <c r="U2" s="227"/>
      <c r="V2" s="230" t="s">
        <v>4298</v>
      </c>
      <c r="W2" s="230"/>
      <c r="X2" s="230"/>
      <c r="Y2" s="230"/>
      <c r="Z2" s="230"/>
      <c r="AA2" s="230"/>
      <c r="AB2" s="230"/>
      <c r="AC2" s="230"/>
      <c r="AD2" s="230"/>
      <c r="AE2" s="230"/>
      <c r="AF2" s="230" t="s">
        <v>4497</v>
      </c>
      <c r="AG2" s="230"/>
      <c r="AH2" s="230"/>
      <c r="AI2" s="230"/>
      <c r="AJ2" s="230"/>
      <c r="AK2" s="230"/>
      <c r="AL2" s="230"/>
      <c r="AM2" s="230"/>
      <c r="AN2" s="230"/>
      <c r="AO2" s="230"/>
      <c r="AP2" s="230" t="s">
        <v>8</v>
      </c>
      <c r="AQ2" s="230"/>
      <c r="AR2" s="230"/>
      <c r="AS2" s="230"/>
      <c r="AT2" s="230"/>
      <c r="AU2" s="230"/>
      <c r="AV2" s="230"/>
      <c r="AW2" s="230"/>
      <c r="AX2" s="230"/>
      <c r="AY2" s="230"/>
      <c r="AZ2" s="230" t="s">
        <v>3763</v>
      </c>
      <c r="BA2" s="230"/>
      <c r="BB2" s="230"/>
      <c r="BC2" s="230"/>
      <c r="BD2" s="230"/>
      <c r="BE2" s="230"/>
      <c r="BF2" s="230"/>
      <c r="BG2" s="230"/>
      <c r="BH2" s="230"/>
      <c r="BI2" s="230"/>
      <c r="BJ2" s="213"/>
      <c r="BK2" s="229" t="s">
        <v>4345</v>
      </c>
      <c r="BL2" s="229" t="s">
        <v>4346</v>
      </c>
      <c r="BM2" s="229" t="s">
        <v>4347</v>
      </c>
      <c r="BN2" s="229" t="s">
        <v>4348</v>
      </c>
      <c r="BO2" s="229" t="s">
        <v>4349</v>
      </c>
    </row>
    <row r="3" spans="1:67" ht="262.2" x14ac:dyDescent="0.3">
      <c r="A3" s="204"/>
      <c r="B3" s="204"/>
      <c r="C3" s="204"/>
      <c r="D3" s="204"/>
      <c r="E3" s="246"/>
      <c r="F3" s="228"/>
      <c r="G3" s="228"/>
      <c r="H3" s="228"/>
      <c r="I3" s="243"/>
      <c r="J3" s="243"/>
      <c r="K3" s="243"/>
      <c r="L3" s="243"/>
      <c r="M3" s="214"/>
      <c r="N3" s="243"/>
      <c r="O3" s="243"/>
      <c r="P3" s="243"/>
      <c r="Q3" s="243"/>
      <c r="R3" s="243"/>
      <c r="S3" s="228"/>
      <c r="T3" s="228"/>
      <c r="U3" s="228"/>
      <c r="V3" s="91" t="s">
        <v>4499</v>
      </c>
      <c r="W3" s="92" t="s">
        <v>4366</v>
      </c>
      <c r="X3" s="92" t="s">
        <v>4367</v>
      </c>
      <c r="Y3" s="92" t="s">
        <v>4368</v>
      </c>
      <c r="Z3" s="92" t="s">
        <v>4369</v>
      </c>
      <c r="AA3" s="92" t="s">
        <v>4370</v>
      </c>
      <c r="AB3" s="92" t="s">
        <v>4371</v>
      </c>
      <c r="AC3" s="92" t="s">
        <v>4372</v>
      </c>
      <c r="AD3" s="92" t="s">
        <v>4373</v>
      </c>
      <c r="AE3" s="92" t="s">
        <v>4374</v>
      </c>
      <c r="AF3" s="91" t="s">
        <v>4500</v>
      </c>
      <c r="AG3" s="92" t="s">
        <v>4376</v>
      </c>
      <c r="AH3" s="92" t="s">
        <v>4377</v>
      </c>
      <c r="AI3" s="92" t="s">
        <v>4378</v>
      </c>
      <c r="AJ3" s="92" t="s">
        <v>4379</v>
      </c>
      <c r="AK3" s="92" t="s">
        <v>4380</v>
      </c>
      <c r="AL3" s="92" t="s">
        <v>4381</v>
      </c>
      <c r="AM3" s="92" t="s">
        <v>4382</v>
      </c>
      <c r="AN3" s="92" t="s">
        <v>4383</v>
      </c>
      <c r="AO3" s="92" t="s">
        <v>4384</v>
      </c>
      <c r="AP3" s="91" t="s">
        <v>4501</v>
      </c>
      <c r="AQ3" s="92" t="s">
        <v>4386</v>
      </c>
      <c r="AR3" s="92" t="s">
        <v>4387</v>
      </c>
      <c r="AS3" s="92" t="s">
        <v>4388</v>
      </c>
      <c r="AT3" s="92" t="s">
        <v>4389</v>
      </c>
      <c r="AU3" s="92" t="s">
        <v>4390</v>
      </c>
      <c r="AV3" s="92" t="s">
        <v>4391</v>
      </c>
      <c r="AW3" s="92" t="s">
        <v>4392</v>
      </c>
      <c r="AX3" s="92" t="s">
        <v>4393</v>
      </c>
      <c r="AY3" s="92" t="s">
        <v>4394</v>
      </c>
      <c r="AZ3" s="91" t="s">
        <v>4502</v>
      </c>
      <c r="BA3" s="92" t="s">
        <v>4396</v>
      </c>
      <c r="BB3" s="92" t="s">
        <v>4397</v>
      </c>
      <c r="BC3" s="92" t="s">
        <v>4398</v>
      </c>
      <c r="BD3" s="92" t="s">
        <v>4399</v>
      </c>
      <c r="BE3" s="92" t="s">
        <v>4400</v>
      </c>
      <c r="BF3" s="92" t="s">
        <v>4401</v>
      </c>
      <c r="BG3" s="92" t="s">
        <v>4402</v>
      </c>
      <c r="BH3" s="92" t="s">
        <v>4403</v>
      </c>
      <c r="BI3" s="92" t="s">
        <v>4404</v>
      </c>
      <c r="BJ3" s="214"/>
      <c r="BK3" s="229"/>
      <c r="BL3" s="229"/>
      <c r="BM3" s="229"/>
      <c r="BN3" s="229"/>
      <c r="BO3" s="229"/>
    </row>
    <row r="4" spans="1:67" ht="27.6" x14ac:dyDescent="0.3">
      <c r="A4" s="87" t="s">
        <v>4472</v>
      </c>
      <c r="B4" s="88" t="s">
        <v>4473</v>
      </c>
      <c r="C4" s="88" t="s">
        <v>4474</v>
      </c>
      <c r="D4" s="88" t="s">
        <v>4475</v>
      </c>
      <c r="E4" s="87" t="s">
        <v>4410</v>
      </c>
      <c r="F4" s="90" t="s">
        <v>4409</v>
      </c>
      <c r="G4" s="90" t="s">
        <v>4409</v>
      </c>
      <c r="H4" s="90" t="s">
        <v>4409</v>
      </c>
      <c r="I4" s="87" t="s">
        <v>4410</v>
      </c>
      <c r="J4" s="87" t="s">
        <v>4410</v>
      </c>
      <c r="K4" s="87" t="s">
        <v>4410</v>
      </c>
      <c r="L4" s="87" t="s">
        <v>4410</v>
      </c>
      <c r="M4" s="90" t="s">
        <v>4409</v>
      </c>
      <c r="N4" s="87" t="s">
        <v>4409</v>
      </c>
      <c r="O4" s="87" t="s">
        <v>4409</v>
      </c>
      <c r="P4" s="87" t="s">
        <v>4409</v>
      </c>
      <c r="Q4" s="87" t="s">
        <v>4409</v>
      </c>
      <c r="R4" s="87" t="s">
        <v>4409</v>
      </c>
      <c r="S4" s="90" t="s">
        <v>4409</v>
      </c>
      <c r="T4" s="90" t="s">
        <v>4409</v>
      </c>
      <c r="U4" s="90" t="s">
        <v>4409</v>
      </c>
      <c r="V4" s="90" t="s">
        <v>4409</v>
      </c>
      <c r="W4" s="90" t="s">
        <v>4409</v>
      </c>
      <c r="X4" s="90" t="s">
        <v>4409</v>
      </c>
      <c r="Y4" s="90" t="s">
        <v>4409</v>
      </c>
      <c r="Z4" s="90" t="s">
        <v>4409</v>
      </c>
      <c r="AA4" s="90" t="s">
        <v>4409</v>
      </c>
      <c r="AB4" s="90" t="s">
        <v>4409</v>
      </c>
      <c r="AC4" s="90" t="s">
        <v>4409</v>
      </c>
      <c r="AD4" s="90" t="s">
        <v>4409</v>
      </c>
      <c r="AE4" s="90" t="s">
        <v>4409</v>
      </c>
      <c r="AF4" s="90" t="s">
        <v>4409</v>
      </c>
      <c r="AG4" s="90" t="s">
        <v>4409</v>
      </c>
      <c r="AH4" s="90" t="s">
        <v>4409</v>
      </c>
      <c r="AI4" s="90" t="s">
        <v>4409</v>
      </c>
      <c r="AJ4" s="90" t="s">
        <v>4409</v>
      </c>
      <c r="AK4" s="90" t="s">
        <v>4409</v>
      </c>
      <c r="AL4" s="90" t="s">
        <v>4409</v>
      </c>
      <c r="AM4" s="90" t="s">
        <v>4409</v>
      </c>
      <c r="AN4" s="90" t="s">
        <v>4409</v>
      </c>
      <c r="AO4" s="90" t="s">
        <v>4409</v>
      </c>
      <c r="AP4" s="90" t="s">
        <v>4409</v>
      </c>
      <c r="AQ4" s="90" t="s">
        <v>4409</v>
      </c>
      <c r="AR4" s="90" t="s">
        <v>4409</v>
      </c>
      <c r="AS4" s="90" t="s">
        <v>4409</v>
      </c>
      <c r="AT4" s="90" t="s">
        <v>4409</v>
      </c>
      <c r="AU4" s="90" t="s">
        <v>4409</v>
      </c>
      <c r="AV4" s="90" t="s">
        <v>4409</v>
      </c>
      <c r="AW4" s="90" t="s">
        <v>4409</v>
      </c>
      <c r="AX4" s="90" t="s">
        <v>4409</v>
      </c>
      <c r="AY4" s="90" t="s">
        <v>4409</v>
      </c>
      <c r="AZ4" s="90" t="s">
        <v>4409</v>
      </c>
      <c r="BA4" s="90" t="s">
        <v>4409</v>
      </c>
      <c r="BB4" s="90" t="s">
        <v>4409</v>
      </c>
      <c r="BC4" s="90" t="s">
        <v>4409</v>
      </c>
      <c r="BD4" s="90" t="s">
        <v>4409</v>
      </c>
      <c r="BE4" s="90" t="s">
        <v>4409</v>
      </c>
      <c r="BF4" s="90" t="s">
        <v>4409</v>
      </c>
      <c r="BG4" s="90" t="s">
        <v>4409</v>
      </c>
      <c r="BH4" s="90" t="s">
        <v>4409</v>
      </c>
      <c r="BI4" s="90" t="s">
        <v>4409</v>
      </c>
      <c r="BJ4" s="90" t="s">
        <v>4409</v>
      </c>
      <c r="BK4" s="96" t="s">
        <v>4409</v>
      </c>
      <c r="BL4" s="96" t="s">
        <v>4409</v>
      </c>
      <c r="BM4" s="96" t="s">
        <v>4409</v>
      </c>
      <c r="BN4" s="96" t="s">
        <v>4409</v>
      </c>
      <c r="BO4" s="96" t="s">
        <v>4409</v>
      </c>
    </row>
    <row r="5" spans="1:67" ht="27.6" x14ac:dyDescent="0.3">
      <c r="A5" s="87" t="s">
        <v>4503</v>
      </c>
      <c r="B5" s="89" t="s">
        <v>4478</v>
      </c>
      <c r="C5" s="89" t="s">
        <v>4504</v>
      </c>
      <c r="D5" s="87">
        <v>1299999</v>
      </c>
      <c r="E5" s="95" t="b">
        <v>0</v>
      </c>
      <c r="F5" s="94">
        <v>10000</v>
      </c>
      <c r="G5" s="94">
        <v>4000</v>
      </c>
      <c r="H5" s="94">
        <v>5000</v>
      </c>
      <c r="I5" s="95" t="b">
        <v>0</v>
      </c>
      <c r="J5" s="95" t="b">
        <v>0</v>
      </c>
      <c r="K5" s="95" t="b">
        <v>1</v>
      </c>
      <c r="L5" s="95" t="b">
        <v>0</v>
      </c>
      <c r="M5" s="94">
        <v>1000</v>
      </c>
      <c r="N5" s="93">
        <v>0</v>
      </c>
      <c r="O5" s="93">
        <v>0</v>
      </c>
      <c r="P5" s="93">
        <v>100</v>
      </c>
      <c r="Q5" s="93">
        <v>0</v>
      </c>
      <c r="R5" s="93">
        <v>0</v>
      </c>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7"/>
      <c r="BL5" s="97"/>
      <c r="BM5" s="97"/>
      <c r="BN5" s="97"/>
      <c r="BO5" s="97"/>
    </row>
    <row r="6" spans="1:67" ht="69" x14ac:dyDescent="0.3">
      <c r="A6" s="87" t="s">
        <v>1823</v>
      </c>
      <c r="B6" s="89" t="s">
        <v>25</v>
      </c>
      <c r="C6" s="89" t="s">
        <v>1824</v>
      </c>
      <c r="D6" s="87" t="s">
        <v>1825</v>
      </c>
      <c r="E6" s="87" t="s">
        <v>1826</v>
      </c>
      <c r="F6" s="90" t="s">
        <v>3564</v>
      </c>
      <c r="G6" s="90" t="s">
        <v>4505</v>
      </c>
      <c r="H6" s="90" t="s">
        <v>3565</v>
      </c>
      <c r="I6" s="87" t="s">
        <v>3566</v>
      </c>
      <c r="J6" s="87" t="s">
        <v>3567</v>
      </c>
      <c r="K6" s="87" t="s">
        <v>3568</v>
      </c>
      <c r="L6" s="87" t="s">
        <v>3569</v>
      </c>
      <c r="M6" s="90" t="s">
        <v>3570</v>
      </c>
      <c r="N6" s="87" t="s">
        <v>3571</v>
      </c>
      <c r="O6" s="87" t="s">
        <v>3572</v>
      </c>
      <c r="P6" s="87" t="s">
        <v>3573</v>
      </c>
      <c r="Q6" s="87" t="s">
        <v>3574</v>
      </c>
      <c r="R6" s="87" t="s">
        <v>3575</v>
      </c>
      <c r="S6" s="90" t="s">
        <v>3576</v>
      </c>
      <c r="T6" s="90" t="s">
        <v>4506</v>
      </c>
      <c r="U6" s="90" t="s">
        <v>3577</v>
      </c>
      <c r="V6" s="90" t="s">
        <v>3578</v>
      </c>
      <c r="W6" s="90" t="s">
        <v>3579</v>
      </c>
      <c r="X6" s="90" t="s">
        <v>3580</v>
      </c>
      <c r="Y6" s="90" t="s">
        <v>3581</v>
      </c>
      <c r="Z6" s="90" t="s">
        <v>3582</v>
      </c>
      <c r="AA6" s="90" t="s">
        <v>3583</v>
      </c>
      <c r="AB6" s="90" t="s">
        <v>3584</v>
      </c>
      <c r="AC6" s="90" t="s">
        <v>3585</v>
      </c>
      <c r="AD6" s="90" t="s">
        <v>3586</v>
      </c>
      <c r="AE6" s="90" t="s">
        <v>3587</v>
      </c>
      <c r="AF6" s="90" t="s">
        <v>3588</v>
      </c>
      <c r="AG6" s="90" t="s">
        <v>3589</v>
      </c>
      <c r="AH6" s="90" t="s">
        <v>3590</v>
      </c>
      <c r="AI6" s="90" t="s">
        <v>3591</v>
      </c>
      <c r="AJ6" s="90" t="s">
        <v>3592</v>
      </c>
      <c r="AK6" s="90" t="s">
        <v>3593</v>
      </c>
      <c r="AL6" s="90" t="s">
        <v>3594</v>
      </c>
      <c r="AM6" s="90" t="s">
        <v>3595</v>
      </c>
      <c r="AN6" s="90" t="s">
        <v>3596</v>
      </c>
      <c r="AO6" s="90" t="s">
        <v>3597</v>
      </c>
      <c r="AP6" s="90" t="s">
        <v>3598</v>
      </c>
      <c r="AQ6" s="90" t="s">
        <v>3599</v>
      </c>
      <c r="AR6" s="90" t="s">
        <v>3600</v>
      </c>
      <c r="AS6" s="90" t="s">
        <v>3601</v>
      </c>
      <c r="AT6" s="90" t="s">
        <v>3602</v>
      </c>
      <c r="AU6" s="90" t="s">
        <v>3603</v>
      </c>
      <c r="AV6" s="90" t="s">
        <v>3604</v>
      </c>
      <c r="AW6" s="90" t="s">
        <v>3605</v>
      </c>
      <c r="AX6" s="90" t="s">
        <v>3606</v>
      </c>
      <c r="AY6" s="90" t="s">
        <v>3607</v>
      </c>
      <c r="AZ6" s="90" t="s">
        <v>3608</v>
      </c>
      <c r="BA6" s="90" t="s">
        <v>3609</v>
      </c>
      <c r="BB6" s="90" t="s">
        <v>3610</v>
      </c>
      <c r="BC6" s="90" t="s">
        <v>3611</v>
      </c>
      <c r="BD6" s="90" t="s">
        <v>3612</v>
      </c>
      <c r="BE6" s="90" t="s">
        <v>3613</v>
      </c>
      <c r="BF6" s="90" t="s">
        <v>3614</v>
      </c>
      <c r="BG6" s="90" t="s">
        <v>3615</v>
      </c>
      <c r="BH6" s="90" t="s">
        <v>3616</v>
      </c>
      <c r="BI6" s="90" t="s">
        <v>3617</v>
      </c>
      <c r="BJ6" s="90" t="s">
        <v>3618</v>
      </c>
      <c r="BK6" s="96" t="s">
        <v>3619</v>
      </c>
      <c r="BL6" s="96" t="s">
        <v>3620</v>
      </c>
      <c r="BM6" s="96" t="s">
        <v>3621</v>
      </c>
      <c r="BN6" s="96" t="s">
        <v>3622</v>
      </c>
      <c r="BO6" s="96" t="s">
        <v>3623</v>
      </c>
    </row>
    <row r="7" spans="1:67" x14ac:dyDescent="0.3">
      <c r="A7" t="e">
        <f>'3.b1 ESSER Expenditures'!B2</f>
        <v>#N/A</v>
      </c>
      <c r="B7" t="e">
        <f>'3.b1 ESSER Expenditures'!B3</f>
        <v>#N/A</v>
      </c>
      <c r="C7" t="e">
        <f>'3.b1 ESSER Expenditures'!B4</f>
        <v>#N/A</v>
      </c>
      <c r="D7" s="110" t="e">
        <f>INDEX('2021 ESSER II'!$G$2:$G$557,MATCH('ESSER II Answers'!C7,'2021 ESSER II'!$F$2:$F$557,0))</f>
        <v>#N/A</v>
      </c>
      <c r="E7" t="b">
        <v>1</v>
      </c>
      <c r="S7" s="109" t="e">
        <f>'3.b1 ESSER Expenditures'!C8</f>
        <v>#N/A</v>
      </c>
      <c r="T7" s="109" t="e">
        <f>'3.b1 ESSER Expenditures'!C11</f>
        <v>#N/A</v>
      </c>
      <c r="U7" s="109">
        <f>'3.b1 ESSER Expenditures'!C17</f>
        <v>0</v>
      </c>
      <c r="V7" s="109">
        <f>'3.b1 ESSER Expenditures'!C18</f>
        <v>0</v>
      </c>
      <c r="W7" s="109">
        <f>'3.b1 ESSER Expenditures'!C19</f>
        <v>0</v>
      </c>
      <c r="X7" s="109">
        <f>'3.b1 ESSER Expenditures'!C20</f>
        <v>0</v>
      </c>
      <c r="Y7" s="109">
        <f>'3.b1 ESSER Expenditures'!C21</f>
        <v>0</v>
      </c>
      <c r="Z7" s="109">
        <f>'3.b1 ESSER Expenditures'!C22</f>
        <v>0</v>
      </c>
      <c r="AA7" s="109">
        <f>'3.b1 ESSER Expenditures'!C23</f>
        <v>0</v>
      </c>
      <c r="AB7" s="109">
        <f>'3.b1 ESSER Expenditures'!C24</f>
        <v>0</v>
      </c>
      <c r="AC7" s="109">
        <f>'3.b1 ESSER Expenditures'!C25</f>
        <v>0</v>
      </c>
      <c r="AD7" s="109">
        <f>'3.b1 ESSER Expenditures'!C26</f>
        <v>0</v>
      </c>
      <c r="AE7" s="109">
        <f>'3.b1 ESSER Expenditures'!C27</f>
        <v>0</v>
      </c>
      <c r="AF7" s="109">
        <f>'3.b1 ESSER Expenditures'!C28</f>
        <v>0</v>
      </c>
      <c r="AG7" s="109">
        <f>'3.b1 ESSER Expenditures'!C29</f>
        <v>0</v>
      </c>
      <c r="AH7" s="109">
        <f>'3.b1 ESSER Expenditures'!C30</f>
        <v>0</v>
      </c>
      <c r="AI7" s="109">
        <f>'3.b1 ESSER Expenditures'!C31</f>
        <v>0</v>
      </c>
      <c r="AJ7" s="109">
        <f>'3.b1 ESSER Expenditures'!C32</f>
        <v>0</v>
      </c>
      <c r="AK7" s="109">
        <f>'3.b1 ESSER Expenditures'!C33</f>
        <v>0</v>
      </c>
      <c r="AL7" s="109">
        <f>'3.b1 ESSER Expenditures'!C34</f>
        <v>0</v>
      </c>
      <c r="AM7" s="109">
        <f>'3.b1 ESSER Expenditures'!C35</f>
        <v>0</v>
      </c>
      <c r="AN7" s="109">
        <f>'3.b1 ESSER Expenditures'!C36</f>
        <v>0</v>
      </c>
      <c r="AO7" s="109">
        <f>'3.b1 ESSER Expenditures'!C37</f>
        <v>0</v>
      </c>
      <c r="AP7" s="109">
        <f>'3.b1 ESSER Expenditures'!C38</f>
        <v>0</v>
      </c>
      <c r="AQ7" s="109">
        <f>'3.b1 ESSER Expenditures'!C39</f>
        <v>0</v>
      </c>
      <c r="AR7" s="109">
        <f>'3.b1 ESSER Expenditures'!C40</f>
        <v>0</v>
      </c>
      <c r="AS7" s="109">
        <f>'3.b1 ESSER Expenditures'!C41</f>
        <v>0</v>
      </c>
      <c r="AT7" s="109">
        <f>'3.b1 ESSER Expenditures'!C42</f>
        <v>0</v>
      </c>
      <c r="AU7" s="109">
        <f>'3.b1 ESSER Expenditures'!C43</f>
        <v>0</v>
      </c>
      <c r="AV7" s="109">
        <f>'3.b1 ESSER Expenditures'!C44</f>
        <v>0</v>
      </c>
      <c r="AW7" s="109">
        <f>'3.b1 ESSER Expenditures'!C45</f>
        <v>0</v>
      </c>
      <c r="AX7" s="109">
        <f>'3.b1 ESSER Expenditures'!C46</f>
        <v>0</v>
      </c>
      <c r="AY7" s="109">
        <f>'3.b1 ESSER Expenditures'!C47</f>
        <v>0</v>
      </c>
      <c r="AZ7" s="109">
        <f>'3.b1 ESSER Expenditures'!C48</f>
        <v>0</v>
      </c>
      <c r="BA7" s="109">
        <f>'3.b1 ESSER Expenditures'!C49</f>
        <v>0</v>
      </c>
      <c r="BB7" s="109">
        <f>'3.b1 ESSER Expenditures'!C50</f>
        <v>0</v>
      </c>
      <c r="BC7" s="109">
        <f>'3.b1 ESSER Expenditures'!C51</f>
        <v>0</v>
      </c>
      <c r="BD7" s="109">
        <f>'3.b1 ESSER Expenditures'!C52</f>
        <v>0</v>
      </c>
      <c r="BE7" s="109">
        <f>'3.b1 ESSER Expenditures'!C53</f>
        <v>0</v>
      </c>
      <c r="BF7" s="109">
        <f>'3.b1 ESSER Expenditures'!C54</f>
        <v>0</v>
      </c>
      <c r="BG7" s="109">
        <f>'3.b1 ESSER Expenditures'!C55</f>
        <v>0</v>
      </c>
      <c r="BH7" s="109">
        <f>'3.b1 ESSER Expenditures'!C56</f>
        <v>0</v>
      </c>
      <c r="BI7" s="109">
        <f>'3.b1 ESSER Expenditures'!C57</f>
        <v>0</v>
      </c>
      <c r="BJ7" s="109" t="e">
        <f>'3.b4 Planned Uses Rem ESSER II'!B13</f>
        <v>#N/A</v>
      </c>
      <c r="BK7">
        <f>'3.b4 Planned Uses Rem ESSER II'!B16</f>
        <v>0</v>
      </c>
      <c r="BL7" s="110">
        <f>'3.b4 Planned Uses Rem ESSER II'!C16</f>
        <v>0</v>
      </c>
      <c r="BM7" s="110">
        <f>'3.b4 Planned Uses Rem ESSER II'!D16</f>
        <v>0</v>
      </c>
      <c r="BN7" s="110">
        <f>'3.b4 Planned Uses Rem ESSER II'!E16</f>
        <v>0</v>
      </c>
      <c r="BO7" s="110" t="e">
        <f>'3.b4 Planned Uses Rem ESSER II'!F16</f>
        <v>#N/A</v>
      </c>
    </row>
  </sheetData>
  <sheetProtection algorithmName="SHA-512" hashValue="g1ibW2w6QsVNv6MvOCUDPmgINA6ymVtTrWigS/y7ToFIRWxbkSkye9unX0NzRxsAAa2w5hEP6ta5amQHYbYUxg==" saltValue="llsgutinaiw2IlcPZXsBFg==" spinCount="100000" sheet="1" objects="1" scenarios="1" selectLockedCells="1" selectUnlockedCells="1"/>
  <mergeCells count="35">
    <mergeCell ref="F1:F3"/>
    <mergeCell ref="A1:A3"/>
    <mergeCell ref="B1:B3"/>
    <mergeCell ref="C1:C3"/>
    <mergeCell ref="D1:D3"/>
    <mergeCell ref="E1:E3"/>
    <mergeCell ref="I1:L1"/>
    <mergeCell ref="M1:M3"/>
    <mergeCell ref="N1:R1"/>
    <mergeCell ref="S1:S3"/>
    <mergeCell ref="Q2:Q3"/>
    <mergeCell ref="R2:R3"/>
    <mergeCell ref="O2:O3"/>
    <mergeCell ref="P2:P3"/>
    <mergeCell ref="I2:I3"/>
    <mergeCell ref="J2:J3"/>
    <mergeCell ref="K2:K3"/>
    <mergeCell ref="L2:L3"/>
    <mergeCell ref="N2:N3"/>
    <mergeCell ref="G1:G3"/>
    <mergeCell ref="T1:T3"/>
    <mergeCell ref="U1:U3"/>
    <mergeCell ref="BM2:BM3"/>
    <mergeCell ref="BN2:BN3"/>
    <mergeCell ref="V2:AE2"/>
    <mergeCell ref="AF2:AO2"/>
    <mergeCell ref="AP2:AY2"/>
    <mergeCell ref="AZ2:BI2"/>
    <mergeCell ref="BK2:BK3"/>
    <mergeCell ref="BL2:BL3"/>
    <mergeCell ref="V1:BI1"/>
    <mergeCell ref="BJ1:BJ3"/>
    <mergeCell ref="BK1:BO1"/>
    <mergeCell ref="BO2:BO3"/>
    <mergeCell ref="H1:H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7"/>
  <sheetViews>
    <sheetView topLeftCell="DF4" workbookViewId="0">
      <selection activeCell="EF7" sqref="EF7"/>
    </sheetView>
  </sheetViews>
  <sheetFormatPr defaultRowHeight="14.4" x14ac:dyDescent="0.3"/>
  <cols>
    <col min="28" max="28" width="13.21875" customWidth="1"/>
    <col min="30" max="30" width="10.5546875" customWidth="1"/>
    <col min="71" max="71" width="11" customWidth="1"/>
    <col min="113" max="113" width="13.44140625" customWidth="1"/>
    <col min="119" max="119" width="15.21875" customWidth="1"/>
    <col min="120" max="120" width="11.44140625" customWidth="1"/>
  </cols>
  <sheetData>
    <row r="1" spans="1:136" x14ac:dyDescent="0.3">
      <c r="A1" s="274" t="s">
        <v>4418</v>
      </c>
      <c r="B1" s="274" t="s">
        <v>4419</v>
      </c>
      <c r="C1" s="274" t="s">
        <v>4420</v>
      </c>
      <c r="D1" s="274" t="s">
        <v>4421</v>
      </c>
      <c r="E1" s="275" t="s">
        <v>4422</v>
      </c>
      <c r="F1" s="278" t="s">
        <v>4518</v>
      </c>
      <c r="G1" s="279"/>
      <c r="H1" s="279"/>
      <c r="I1" s="279"/>
      <c r="J1" s="279"/>
      <c r="K1" s="279"/>
      <c r="L1" s="279"/>
      <c r="M1" s="279"/>
      <c r="N1" s="279"/>
      <c r="O1" s="279"/>
      <c r="P1" s="279"/>
      <c r="Q1" s="280"/>
      <c r="R1" s="247" t="s">
        <v>4519</v>
      </c>
      <c r="S1" s="248"/>
      <c r="T1" s="248"/>
      <c r="U1" s="249"/>
      <c r="V1" s="212" t="s">
        <v>4520</v>
      </c>
      <c r="W1" s="247" t="s">
        <v>4521</v>
      </c>
      <c r="X1" s="248"/>
      <c r="Y1" s="248"/>
      <c r="Z1" s="248"/>
      <c r="AA1" s="249"/>
      <c r="AB1" s="266" t="s">
        <v>4324</v>
      </c>
      <c r="AC1" s="252" t="s">
        <v>4325</v>
      </c>
      <c r="AD1" s="252" t="s">
        <v>4326</v>
      </c>
      <c r="AE1" s="258" t="s">
        <v>4327</v>
      </c>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60"/>
      <c r="BS1" s="252" t="s">
        <v>4328</v>
      </c>
      <c r="BT1" s="252" t="s">
        <v>4329</v>
      </c>
      <c r="BU1" s="258" t="s">
        <v>4330</v>
      </c>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60"/>
      <c r="DI1" s="212" t="s">
        <v>4331</v>
      </c>
      <c r="DJ1" s="247" t="s">
        <v>4332</v>
      </c>
      <c r="DK1" s="248"/>
      <c r="DL1" s="248"/>
      <c r="DM1" s="248"/>
      <c r="DN1" s="249"/>
      <c r="DO1" s="271" t="s">
        <v>4333</v>
      </c>
      <c r="DP1" s="212" t="s">
        <v>4334</v>
      </c>
      <c r="DQ1" s="247" t="s">
        <v>4335</v>
      </c>
      <c r="DR1" s="248"/>
      <c r="DS1" s="248"/>
      <c r="DT1" s="248"/>
      <c r="DU1" s="248"/>
      <c r="DV1" s="248"/>
      <c r="DW1" s="248"/>
      <c r="DX1" s="248"/>
      <c r="DY1" s="248"/>
      <c r="DZ1" s="248"/>
      <c r="EA1" s="248"/>
      <c r="EB1" s="248"/>
      <c r="EC1" s="248"/>
      <c r="ED1" s="248"/>
      <c r="EE1" s="249"/>
      <c r="EF1" s="261" t="s">
        <v>4336</v>
      </c>
    </row>
    <row r="2" spans="1:136" ht="27" customHeight="1" x14ac:dyDescent="0.3">
      <c r="A2" s="274"/>
      <c r="B2" s="274"/>
      <c r="C2" s="274"/>
      <c r="D2" s="274"/>
      <c r="E2" s="276"/>
      <c r="F2" s="281" t="s">
        <v>4522</v>
      </c>
      <c r="G2" s="282"/>
      <c r="H2" s="283"/>
      <c r="I2" s="262" t="s">
        <v>4523</v>
      </c>
      <c r="J2" s="262"/>
      <c r="K2" s="262"/>
      <c r="L2" s="262" t="s">
        <v>4524</v>
      </c>
      <c r="M2" s="262"/>
      <c r="N2" s="262"/>
      <c r="O2" s="262" t="s">
        <v>4525</v>
      </c>
      <c r="P2" s="262"/>
      <c r="Q2" s="262"/>
      <c r="R2" s="269" t="s">
        <v>4298</v>
      </c>
      <c r="S2" s="269" t="s">
        <v>4526</v>
      </c>
      <c r="T2" s="269" t="s">
        <v>4527</v>
      </c>
      <c r="U2" s="269" t="s">
        <v>4498</v>
      </c>
      <c r="V2" s="213"/>
      <c r="W2" s="269" t="s">
        <v>4345</v>
      </c>
      <c r="X2" s="269" t="s">
        <v>4528</v>
      </c>
      <c r="Y2" s="269" t="s">
        <v>4347</v>
      </c>
      <c r="Z2" s="269" t="s">
        <v>4348</v>
      </c>
      <c r="AA2" s="269" t="s">
        <v>4349</v>
      </c>
      <c r="AB2" s="267"/>
      <c r="AC2" s="253"/>
      <c r="AD2" s="253"/>
      <c r="AE2" s="255" t="s">
        <v>4337</v>
      </c>
      <c r="AF2" s="256"/>
      <c r="AG2" s="256"/>
      <c r="AH2" s="256"/>
      <c r="AI2" s="256"/>
      <c r="AJ2" s="256"/>
      <c r="AK2" s="256"/>
      <c r="AL2" s="256"/>
      <c r="AM2" s="256"/>
      <c r="AN2" s="257"/>
      <c r="AO2" s="255" t="s">
        <v>4338</v>
      </c>
      <c r="AP2" s="256"/>
      <c r="AQ2" s="256"/>
      <c r="AR2" s="256"/>
      <c r="AS2" s="256"/>
      <c r="AT2" s="256"/>
      <c r="AU2" s="256"/>
      <c r="AV2" s="256"/>
      <c r="AW2" s="256"/>
      <c r="AX2" s="257"/>
      <c r="AY2" s="255" t="s">
        <v>4339</v>
      </c>
      <c r="AZ2" s="256"/>
      <c r="BA2" s="256"/>
      <c r="BB2" s="256"/>
      <c r="BC2" s="256"/>
      <c r="BD2" s="256"/>
      <c r="BE2" s="256"/>
      <c r="BF2" s="256"/>
      <c r="BG2" s="256"/>
      <c r="BH2" s="257"/>
      <c r="BI2" s="255" t="s">
        <v>4340</v>
      </c>
      <c r="BJ2" s="256"/>
      <c r="BK2" s="256"/>
      <c r="BL2" s="256"/>
      <c r="BM2" s="256"/>
      <c r="BN2" s="256"/>
      <c r="BO2" s="256"/>
      <c r="BP2" s="256"/>
      <c r="BQ2" s="256"/>
      <c r="BR2" s="257"/>
      <c r="BS2" s="253"/>
      <c r="BT2" s="253"/>
      <c r="BU2" s="255" t="s">
        <v>4341</v>
      </c>
      <c r="BV2" s="256"/>
      <c r="BW2" s="256"/>
      <c r="BX2" s="256"/>
      <c r="BY2" s="256"/>
      <c r="BZ2" s="256"/>
      <c r="CA2" s="256"/>
      <c r="CB2" s="256"/>
      <c r="CC2" s="256"/>
      <c r="CD2" s="257"/>
      <c r="CE2" s="255" t="s">
        <v>4342</v>
      </c>
      <c r="CF2" s="256"/>
      <c r="CG2" s="256"/>
      <c r="CH2" s="256"/>
      <c r="CI2" s="256"/>
      <c r="CJ2" s="256"/>
      <c r="CK2" s="256"/>
      <c r="CL2" s="256"/>
      <c r="CM2" s="256"/>
      <c r="CN2" s="257"/>
      <c r="CO2" s="255" t="s">
        <v>4343</v>
      </c>
      <c r="CP2" s="256"/>
      <c r="CQ2" s="256"/>
      <c r="CR2" s="256"/>
      <c r="CS2" s="256"/>
      <c r="CT2" s="256"/>
      <c r="CU2" s="256"/>
      <c r="CV2" s="256"/>
      <c r="CW2" s="256"/>
      <c r="CX2" s="257"/>
      <c r="CY2" s="255" t="s">
        <v>4344</v>
      </c>
      <c r="CZ2" s="256"/>
      <c r="DA2" s="256"/>
      <c r="DB2" s="256"/>
      <c r="DC2" s="256"/>
      <c r="DD2" s="256"/>
      <c r="DE2" s="256"/>
      <c r="DF2" s="256"/>
      <c r="DG2" s="256"/>
      <c r="DH2" s="257"/>
      <c r="DI2" s="213"/>
      <c r="DJ2" s="284" t="s">
        <v>4345</v>
      </c>
      <c r="DK2" s="284" t="s">
        <v>4346</v>
      </c>
      <c r="DL2" s="284" t="s">
        <v>4347</v>
      </c>
      <c r="DM2" s="284" t="s">
        <v>4348</v>
      </c>
      <c r="DN2" s="284" t="s">
        <v>4349</v>
      </c>
      <c r="DO2" s="272"/>
      <c r="DP2" s="213"/>
      <c r="DQ2" s="263" t="s">
        <v>4350</v>
      </c>
      <c r="DR2" s="265" t="s">
        <v>4351</v>
      </c>
      <c r="DS2" s="265" t="s">
        <v>4352</v>
      </c>
      <c r="DT2" s="265" t="s">
        <v>4353</v>
      </c>
      <c r="DU2" s="263" t="s">
        <v>4354</v>
      </c>
      <c r="DV2" s="263" t="s">
        <v>4355</v>
      </c>
      <c r="DW2" s="263" t="s">
        <v>4356</v>
      </c>
      <c r="DX2" s="263" t="s">
        <v>4357</v>
      </c>
      <c r="DY2" s="265" t="s">
        <v>4358</v>
      </c>
      <c r="DZ2" s="265" t="s">
        <v>4359</v>
      </c>
      <c r="EA2" s="265" t="s">
        <v>4360</v>
      </c>
      <c r="EB2" s="265" t="s">
        <v>4361</v>
      </c>
      <c r="EC2" s="265" t="s">
        <v>4362</v>
      </c>
      <c r="ED2" s="265" t="s">
        <v>4363</v>
      </c>
      <c r="EE2" s="250" t="s">
        <v>4364</v>
      </c>
      <c r="EF2" s="261"/>
    </row>
    <row r="3" spans="1:136" ht="262.2" x14ac:dyDescent="0.3">
      <c r="A3" s="274"/>
      <c r="B3" s="274"/>
      <c r="C3" s="274"/>
      <c r="D3" s="274"/>
      <c r="E3" s="277"/>
      <c r="F3" s="123" t="s">
        <v>4529</v>
      </c>
      <c r="G3" s="124" t="s">
        <v>4530</v>
      </c>
      <c r="H3" s="124" t="s">
        <v>4531</v>
      </c>
      <c r="I3" s="123" t="s">
        <v>4529</v>
      </c>
      <c r="J3" s="124" t="s">
        <v>4530</v>
      </c>
      <c r="K3" s="124" t="s">
        <v>4531</v>
      </c>
      <c r="L3" s="123" t="s">
        <v>4529</v>
      </c>
      <c r="M3" s="124" t="s">
        <v>4530</v>
      </c>
      <c r="N3" s="124" t="s">
        <v>4531</v>
      </c>
      <c r="O3" s="123" t="s">
        <v>4529</v>
      </c>
      <c r="P3" s="124" t="s">
        <v>4530</v>
      </c>
      <c r="Q3" s="124" t="s">
        <v>4531</v>
      </c>
      <c r="R3" s="270"/>
      <c r="S3" s="270"/>
      <c r="T3" s="270"/>
      <c r="U3" s="270"/>
      <c r="V3" s="214"/>
      <c r="W3" s="270"/>
      <c r="X3" s="270"/>
      <c r="Y3" s="270"/>
      <c r="Z3" s="270"/>
      <c r="AA3" s="270"/>
      <c r="AB3" s="268"/>
      <c r="AC3" s="254"/>
      <c r="AD3" s="254"/>
      <c r="AE3" s="117" t="s">
        <v>4365</v>
      </c>
      <c r="AF3" s="118" t="s">
        <v>4366</v>
      </c>
      <c r="AG3" s="118" t="s">
        <v>4367</v>
      </c>
      <c r="AH3" s="118" t="s">
        <v>4368</v>
      </c>
      <c r="AI3" s="118" t="s">
        <v>4369</v>
      </c>
      <c r="AJ3" s="118" t="s">
        <v>4370</v>
      </c>
      <c r="AK3" s="118" t="s">
        <v>4371</v>
      </c>
      <c r="AL3" s="118" t="s">
        <v>4372</v>
      </c>
      <c r="AM3" s="118" t="s">
        <v>4373</v>
      </c>
      <c r="AN3" s="118" t="s">
        <v>4374</v>
      </c>
      <c r="AO3" s="117" t="s">
        <v>4375</v>
      </c>
      <c r="AP3" s="118" t="s">
        <v>4376</v>
      </c>
      <c r="AQ3" s="118" t="s">
        <v>4377</v>
      </c>
      <c r="AR3" s="118" t="s">
        <v>4378</v>
      </c>
      <c r="AS3" s="118" t="s">
        <v>4379</v>
      </c>
      <c r="AT3" s="118" t="s">
        <v>4380</v>
      </c>
      <c r="AU3" s="118" t="s">
        <v>4381</v>
      </c>
      <c r="AV3" s="118" t="s">
        <v>4382</v>
      </c>
      <c r="AW3" s="118" t="s">
        <v>4383</v>
      </c>
      <c r="AX3" s="118" t="s">
        <v>4384</v>
      </c>
      <c r="AY3" s="117" t="s">
        <v>4385</v>
      </c>
      <c r="AZ3" s="118" t="s">
        <v>4386</v>
      </c>
      <c r="BA3" s="118" t="s">
        <v>4387</v>
      </c>
      <c r="BB3" s="118" t="s">
        <v>4388</v>
      </c>
      <c r="BC3" s="118" t="s">
        <v>4389</v>
      </c>
      <c r="BD3" s="118" t="s">
        <v>4390</v>
      </c>
      <c r="BE3" s="118" t="s">
        <v>4391</v>
      </c>
      <c r="BF3" s="118" t="s">
        <v>4392</v>
      </c>
      <c r="BG3" s="118" t="s">
        <v>4393</v>
      </c>
      <c r="BH3" s="118" t="s">
        <v>4394</v>
      </c>
      <c r="BI3" s="117" t="s">
        <v>4395</v>
      </c>
      <c r="BJ3" s="118" t="s">
        <v>4396</v>
      </c>
      <c r="BK3" s="118" t="s">
        <v>4397</v>
      </c>
      <c r="BL3" s="118" t="s">
        <v>4398</v>
      </c>
      <c r="BM3" s="118" t="s">
        <v>4399</v>
      </c>
      <c r="BN3" s="118" t="s">
        <v>4400</v>
      </c>
      <c r="BO3" s="118" t="s">
        <v>4401</v>
      </c>
      <c r="BP3" s="118" t="s">
        <v>4402</v>
      </c>
      <c r="BQ3" s="118" t="s">
        <v>4403</v>
      </c>
      <c r="BR3" s="118" t="s">
        <v>4404</v>
      </c>
      <c r="BS3" s="254"/>
      <c r="BT3" s="254"/>
      <c r="BU3" s="117" t="s">
        <v>4405</v>
      </c>
      <c r="BV3" s="118" t="s">
        <v>4366</v>
      </c>
      <c r="BW3" s="118" t="s">
        <v>4367</v>
      </c>
      <c r="BX3" s="118" t="s">
        <v>4368</v>
      </c>
      <c r="BY3" s="118" t="s">
        <v>4369</v>
      </c>
      <c r="BZ3" s="118" t="s">
        <v>4370</v>
      </c>
      <c r="CA3" s="118" t="s">
        <v>4371</v>
      </c>
      <c r="CB3" s="118" t="s">
        <v>4372</v>
      </c>
      <c r="CC3" s="118" t="s">
        <v>4373</v>
      </c>
      <c r="CD3" s="118" t="s">
        <v>4374</v>
      </c>
      <c r="CE3" s="117" t="s">
        <v>4406</v>
      </c>
      <c r="CF3" s="118" t="s">
        <v>4376</v>
      </c>
      <c r="CG3" s="118" t="s">
        <v>4377</v>
      </c>
      <c r="CH3" s="118" t="s">
        <v>4378</v>
      </c>
      <c r="CI3" s="118" t="s">
        <v>4379</v>
      </c>
      <c r="CJ3" s="118" t="s">
        <v>4380</v>
      </c>
      <c r="CK3" s="118" t="s">
        <v>4381</v>
      </c>
      <c r="CL3" s="118" t="s">
        <v>4382</v>
      </c>
      <c r="CM3" s="118" t="s">
        <v>4383</v>
      </c>
      <c r="CN3" s="118" t="s">
        <v>4384</v>
      </c>
      <c r="CO3" s="117" t="s">
        <v>4407</v>
      </c>
      <c r="CP3" s="118" t="s">
        <v>4386</v>
      </c>
      <c r="CQ3" s="118" t="s">
        <v>4387</v>
      </c>
      <c r="CR3" s="118" t="s">
        <v>4388</v>
      </c>
      <c r="CS3" s="118" t="s">
        <v>4389</v>
      </c>
      <c r="CT3" s="118" t="s">
        <v>4390</v>
      </c>
      <c r="CU3" s="118" t="s">
        <v>4391</v>
      </c>
      <c r="CV3" s="118" t="s">
        <v>4392</v>
      </c>
      <c r="CW3" s="118" t="s">
        <v>4393</v>
      </c>
      <c r="CX3" s="118" t="s">
        <v>4394</v>
      </c>
      <c r="CY3" s="117" t="s">
        <v>4408</v>
      </c>
      <c r="CZ3" s="118" t="s">
        <v>4396</v>
      </c>
      <c r="DA3" s="118" t="s">
        <v>4397</v>
      </c>
      <c r="DB3" s="118" t="s">
        <v>4398</v>
      </c>
      <c r="DC3" s="118" t="s">
        <v>4399</v>
      </c>
      <c r="DD3" s="118" t="s">
        <v>4400</v>
      </c>
      <c r="DE3" s="118" t="s">
        <v>4401</v>
      </c>
      <c r="DF3" s="118" t="s">
        <v>4402</v>
      </c>
      <c r="DG3" s="118" t="s">
        <v>4403</v>
      </c>
      <c r="DH3" s="118" t="s">
        <v>4404</v>
      </c>
      <c r="DI3" s="214"/>
      <c r="DJ3" s="285"/>
      <c r="DK3" s="285"/>
      <c r="DL3" s="285"/>
      <c r="DM3" s="285"/>
      <c r="DN3" s="285"/>
      <c r="DO3" s="273"/>
      <c r="DP3" s="214"/>
      <c r="DQ3" s="264"/>
      <c r="DR3" s="265"/>
      <c r="DS3" s="265"/>
      <c r="DT3" s="265"/>
      <c r="DU3" s="264"/>
      <c r="DV3" s="264"/>
      <c r="DW3" s="264"/>
      <c r="DX3" s="264"/>
      <c r="DY3" s="265"/>
      <c r="DZ3" s="265"/>
      <c r="EA3" s="265"/>
      <c r="EB3" s="265"/>
      <c r="EC3" s="265"/>
      <c r="ED3" s="265"/>
      <c r="EE3" s="251"/>
      <c r="EF3" s="261"/>
    </row>
    <row r="4" spans="1:136" ht="41.4" x14ac:dyDescent="0.3">
      <c r="A4" s="111" t="s">
        <v>4472</v>
      </c>
      <c r="B4" s="112" t="s">
        <v>4473</v>
      </c>
      <c r="C4" s="112" t="s">
        <v>4474</v>
      </c>
      <c r="D4" s="112" t="s">
        <v>4475</v>
      </c>
      <c r="E4" s="112" t="s">
        <v>4410</v>
      </c>
      <c r="F4" s="115" t="s">
        <v>4409</v>
      </c>
      <c r="G4" s="115" t="s">
        <v>4409</v>
      </c>
      <c r="H4" s="115" t="s">
        <v>4409</v>
      </c>
      <c r="I4" s="115" t="s">
        <v>4409</v>
      </c>
      <c r="J4" s="115" t="s">
        <v>4409</v>
      </c>
      <c r="K4" s="115" t="s">
        <v>4409</v>
      </c>
      <c r="L4" s="115" t="s">
        <v>4409</v>
      </c>
      <c r="M4" s="115" t="s">
        <v>4409</v>
      </c>
      <c r="N4" s="115" t="s">
        <v>4409</v>
      </c>
      <c r="O4" s="115" t="s">
        <v>4409</v>
      </c>
      <c r="P4" s="115" t="s">
        <v>4409</v>
      </c>
      <c r="Q4" s="115" t="s">
        <v>4409</v>
      </c>
      <c r="R4" s="111" t="s">
        <v>4410</v>
      </c>
      <c r="S4" s="111" t="s">
        <v>4410</v>
      </c>
      <c r="T4" s="111" t="s">
        <v>4410</v>
      </c>
      <c r="U4" s="111" t="s">
        <v>4410</v>
      </c>
      <c r="V4" s="116" t="s">
        <v>4409</v>
      </c>
      <c r="W4" s="111" t="s">
        <v>4409</v>
      </c>
      <c r="X4" s="111" t="s">
        <v>4409</v>
      </c>
      <c r="Y4" s="111" t="s">
        <v>4409</v>
      </c>
      <c r="Z4" s="111" t="s">
        <v>4409</v>
      </c>
      <c r="AA4" s="111" t="s">
        <v>4409</v>
      </c>
      <c r="AB4" s="116" t="s">
        <v>4409</v>
      </c>
      <c r="AC4" s="116" t="s">
        <v>4409</v>
      </c>
      <c r="AD4" s="116" t="s">
        <v>4409</v>
      </c>
      <c r="AE4" s="116" t="s">
        <v>4409</v>
      </c>
      <c r="AF4" s="116" t="s">
        <v>4409</v>
      </c>
      <c r="AG4" s="116" t="s">
        <v>4409</v>
      </c>
      <c r="AH4" s="116" t="s">
        <v>4409</v>
      </c>
      <c r="AI4" s="116" t="s">
        <v>4409</v>
      </c>
      <c r="AJ4" s="116" t="s">
        <v>4409</v>
      </c>
      <c r="AK4" s="116" t="s">
        <v>4409</v>
      </c>
      <c r="AL4" s="116" t="s">
        <v>4409</v>
      </c>
      <c r="AM4" s="116" t="s">
        <v>4409</v>
      </c>
      <c r="AN4" s="116" t="s">
        <v>4409</v>
      </c>
      <c r="AO4" s="116" t="s">
        <v>4409</v>
      </c>
      <c r="AP4" s="116" t="s">
        <v>4409</v>
      </c>
      <c r="AQ4" s="116" t="s">
        <v>4409</v>
      </c>
      <c r="AR4" s="116" t="s">
        <v>4409</v>
      </c>
      <c r="AS4" s="116" t="s">
        <v>4409</v>
      </c>
      <c r="AT4" s="116" t="s">
        <v>4409</v>
      </c>
      <c r="AU4" s="116" t="s">
        <v>4409</v>
      </c>
      <c r="AV4" s="116" t="s">
        <v>4409</v>
      </c>
      <c r="AW4" s="116" t="s">
        <v>4409</v>
      </c>
      <c r="AX4" s="116" t="s">
        <v>4409</v>
      </c>
      <c r="AY4" s="116" t="s">
        <v>4409</v>
      </c>
      <c r="AZ4" s="116" t="s">
        <v>4409</v>
      </c>
      <c r="BA4" s="116" t="s">
        <v>4409</v>
      </c>
      <c r="BB4" s="116" t="s">
        <v>4409</v>
      </c>
      <c r="BC4" s="116" t="s">
        <v>4409</v>
      </c>
      <c r="BD4" s="116" t="s">
        <v>4409</v>
      </c>
      <c r="BE4" s="116" t="s">
        <v>4409</v>
      </c>
      <c r="BF4" s="116" t="s">
        <v>4409</v>
      </c>
      <c r="BG4" s="116" t="s">
        <v>4409</v>
      </c>
      <c r="BH4" s="116" t="s">
        <v>4409</v>
      </c>
      <c r="BI4" s="116" t="s">
        <v>4409</v>
      </c>
      <c r="BJ4" s="116" t="s">
        <v>4409</v>
      </c>
      <c r="BK4" s="116" t="s">
        <v>4409</v>
      </c>
      <c r="BL4" s="116" t="s">
        <v>4409</v>
      </c>
      <c r="BM4" s="116" t="s">
        <v>4409</v>
      </c>
      <c r="BN4" s="116" t="s">
        <v>4409</v>
      </c>
      <c r="BO4" s="116" t="s">
        <v>4409</v>
      </c>
      <c r="BP4" s="116" t="s">
        <v>4409</v>
      </c>
      <c r="BQ4" s="116" t="s">
        <v>4409</v>
      </c>
      <c r="BR4" s="116" t="s">
        <v>4409</v>
      </c>
      <c r="BS4" s="116" t="s">
        <v>4409</v>
      </c>
      <c r="BT4" s="116" t="s">
        <v>4409</v>
      </c>
      <c r="BU4" s="116" t="s">
        <v>4409</v>
      </c>
      <c r="BV4" s="116" t="s">
        <v>4409</v>
      </c>
      <c r="BW4" s="116" t="s">
        <v>4409</v>
      </c>
      <c r="BX4" s="116" t="s">
        <v>4409</v>
      </c>
      <c r="BY4" s="116" t="s">
        <v>4409</v>
      </c>
      <c r="BZ4" s="116" t="s">
        <v>4409</v>
      </c>
      <c r="CA4" s="116" t="s">
        <v>4409</v>
      </c>
      <c r="CB4" s="116" t="s">
        <v>4409</v>
      </c>
      <c r="CC4" s="116" t="s">
        <v>4409</v>
      </c>
      <c r="CD4" s="116" t="s">
        <v>4409</v>
      </c>
      <c r="CE4" s="116" t="s">
        <v>4409</v>
      </c>
      <c r="CF4" s="116" t="s">
        <v>4409</v>
      </c>
      <c r="CG4" s="116" t="s">
        <v>4409</v>
      </c>
      <c r="CH4" s="116" t="s">
        <v>4409</v>
      </c>
      <c r="CI4" s="116" t="s">
        <v>4409</v>
      </c>
      <c r="CJ4" s="116" t="s">
        <v>4409</v>
      </c>
      <c r="CK4" s="116" t="s">
        <v>4409</v>
      </c>
      <c r="CL4" s="116" t="s">
        <v>4409</v>
      </c>
      <c r="CM4" s="116" t="s">
        <v>4409</v>
      </c>
      <c r="CN4" s="116" t="s">
        <v>4409</v>
      </c>
      <c r="CO4" s="116" t="s">
        <v>4409</v>
      </c>
      <c r="CP4" s="116" t="s">
        <v>4409</v>
      </c>
      <c r="CQ4" s="116" t="s">
        <v>4409</v>
      </c>
      <c r="CR4" s="116" t="s">
        <v>4409</v>
      </c>
      <c r="CS4" s="116" t="s">
        <v>4409</v>
      </c>
      <c r="CT4" s="116" t="s">
        <v>4409</v>
      </c>
      <c r="CU4" s="116" t="s">
        <v>4409</v>
      </c>
      <c r="CV4" s="116" t="s">
        <v>4409</v>
      </c>
      <c r="CW4" s="116" t="s">
        <v>4409</v>
      </c>
      <c r="CX4" s="116" t="s">
        <v>4409</v>
      </c>
      <c r="CY4" s="116" t="s">
        <v>4409</v>
      </c>
      <c r="CZ4" s="116" t="s">
        <v>4409</v>
      </c>
      <c r="DA4" s="116" t="s">
        <v>4409</v>
      </c>
      <c r="DB4" s="116" t="s">
        <v>4409</v>
      </c>
      <c r="DC4" s="116" t="s">
        <v>4409</v>
      </c>
      <c r="DD4" s="116" t="s">
        <v>4409</v>
      </c>
      <c r="DE4" s="116" t="s">
        <v>4409</v>
      </c>
      <c r="DF4" s="116" t="s">
        <v>4409</v>
      </c>
      <c r="DG4" s="116" t="s">
        <v>4409</v>
      </c>
      <c r="DH4" s="116" t="s">
        <v>4409</v>
      </c>
      <c r="DI4" s="116" t="s">
        <v>4409</v>
      </c>
      <c r="DJ4" s="111" t="s">
        <v>4409</v>
      </c>
      <c r="DK4" s="111" t="s">
        <v>4409</v>
      </c>
      <c r="DL4" s="111" t="s">
        <v>4409</v>
      </c>
      <c r="DM4" s="111" t="s">
        <v>4409</v>
      </c>
      <c r="DN4" s="111" t="s">
        <v>4409</v>
      </c>
      <c r="DO4" s="116" t="s">
        <v>4409</v>
      </c>
      <c r="DP4" s="116" t="s">
        <v>4409</v>
      </c>
      <c r="DQ4" s="111" t="s">
        <v>4410</v>
      </c>
      <c r="DR4" s="111" t="s">
        <v>4410</v>
      </c>
      <c r="DS4" s="111" t="s">
        <v>4410</v>
      </c>
      <c r="DT4" s="111" t="s">
        <v>4410</v>
      </c>
      <c r="DU4" s="111" t="s">
        <v>4410</v>
      </c>
      <c r="DV4" s="111" t="s">
        <v>4410</v>
      </c>
      <c r="DW4" s="111" t="s">
        <v>4410</v>
      </c>
      <c r="DX4" s="111" t="s">
        <v>4410</v>
      </c>
      <c r="DY4" s="111" t="s">
        <v>4410</v>
      </c>
      <c r="DZ4" s="111" t="s">
        <v>4410</v>
      </c>
      <c r="EA4" s="111" t="s">
        <v>4410</v>
      </c>
      <c r="EB4" s="111" t="s">
        <v>4410</v>
      </c>
      <c r="EC4" s="111" t="s">
        <v>4410</v>
      </c>
      <c r="ED4" s="111" t="s">
        <v>4410</v>
      </c>
      <c r="EE4" s="111" t="s">
        <v>4411</v>
      </c>
      <c r="EF4" s="111" t="s">
        <v>4412</v>
      </c>
    </row>
    <row r="5" spans="1:136" ht="110.4" x14ac:dyDescent="0.3">
      <c r="A5" s="111" t="s">
        <v>4516</v>
      </c>
      <c r="B5" s="113" t="s">
        <v>4478</v>
      </c>
      <c r="C5" s="113" t="s">
        <v>4517</v>
      </c>
      <c r="D5" s="111">
        <v>1299999</v>
      </c>
      <c r="E5" s="122" t="b">
        <v>1</v>
      </c>
      <c r="F5" s="120">
        <v>10000</v>
      </c>
      <c r="G5" s="120">
        <v>8000</v>
      </c>
      <c r="H5" s="120">
        <v>2000</v>
      </c>
      <c r="I5" s="120">
        <v>2000</v>
      </c>
      <c r="J5" s="120">
        <v>2000</v>
      </c>
      <c r="K5" s="120">
        <v>0</v>
      </c>
      <c r="L5" s="120">
        <v>2000</v>
      </c>
      <c r="M5" s="120">
        <v>1000</v>
      </c>
      <c r="N5" s="120">
        <v>1000</v>
      </c>
      <c r="O5" s="120">
        <v>8000</v>
      </c>
      <c r="P5" s="120">
        <v>4000</v>
      </c>
      <c r="Q5" s="120">
        <v>3000</v>
      </c>
      <c r="R5" s="122" t="b">
        <v>1</v>
      </c>
      <c r="S5" s="122" t="b">
        <v>0</v>
      </c>
      <c r="T5" s="122" t="b">
        <v>1</v>
      </c>
      <c r="U5" s="122" t="b">
        <v>1</v>
      </c>
      <c r="V5" s="120">
        <v>1000</v>
      </c>
      <c r="W5" s="119">
        <v>0</v>
      </c>
      <c r="X5" s="119">
        <v>0</v>
      </c>
      <c r="Y5" s="119">
        <v>100</v>
      </c>
      <c r="Z5" s="119">
        <v>0</v>
      </c>
      <c r="AA5" s="119">
        <v>0</v>
      </c>
      <c r="AB5" s="121">
        <v>3750000</v>
      </c>
      <c r="AC5" s="120">
        <v>97492.790000000008</v>
      </c>
      <c r="AD5" s="120">
        <v>415000</v>
      </c>
      <c r="AE5" s="120">
        <v>50000</v>
      </c>
      <c r="AF5" s="120">
        <v>0</v>
      </c>
      <c r="AG5" s="120">
        <v>0</v>
      </c>
      <c r="AH5" s="120">
        <v>0</v>
      </c>
      <c r="AI5" s="120">
        <v>0</v>
      </c>
      <c r="AJ5" s="120">
        <v>0</v>
      </c>
      <c r="AK5" s="120">
        <v>50000</v>
      </c>
      <c r="AL5" s="120">
        <v>0</v>
      </c>
      <c r="AM5" s="120">
        <v>0</v>
      </c>
      <c r="AN5" s="120">
        <v>0</v>
      </c>
      <c r="AO5" s="120">
        <v>165000</v>
      </c>
      <c r="AP5" s="120">
        <v>100000</v>
      </c>
      <c r="AQ5" s="120">
        <v>15000</v>
      </c>
      <c r="AR5" s="120">
        <v>0</v>
      </c>
      <c r="AS5" s="120">
        <v>0</v>
      </c>
      <c r="AT5" s="120">
        <v>0</v>
      </c>
      <c r="AU5" s="120">
        <v>50000</v>
      </c>
      <c r="AV5" s="120">
        <v>0</v>
      </c>
      <c r="AW5" s="120">
        <v>0</v>
      </c>
      <c r="AX5" s="120">
        <v>0</v>
      </c>
      <c r="AY5" s="120">
        <v>200000</v>
      </c>
      <c r="AZ5" s="120">
        <v>200000</v>
      </c>
      <c r="BA5" s="120">
        <v>0</v>
      </c>
      <c r="BB5" s="120">
        <v>0</v>
      </c>
      <c r="BC5" s="120">
        <v>0</v>
      </c>
      <c r="BD5" s="120">
        <v>0</v>
      </c>
      <c r="BE5" s="120">
        <v>0</v>
      </c>
      <c r="BF5" s="120">
        <v>0</v>
      </c>
      <c r="BG5" s="120">
        <v>0</v>
      </c>
      <c r="BH5" s="120">
        <v>0</v>
      </c>
      <c r="BI5" s="120">
        <v>0</v>
      </c>
      <c r="BJ5" s="120">
        <v>0</v>
      </c>
      <c r="BK5" s="120">
        <v>0</v>
      </c>
      <c r="BL5" s="120">
        <v>0</v>
      </c>
      <c r="BM5" s="120">
        <v>0</v>
      </c>
      <c r="BN5" s="120">
        <v>0</v>
      </c>
      <c r="BO5" s="120">
        <v>0</v>
      </c>
      <c r="BP5" s="120">
        <v>0</v>
      </c>
      <c r="BQ5" s="120">
        <v>0</v>
      </c>
      <c r="BR5" s="120">
        <v>0</v>
      </c>
      <c r="BS5" s="121">
        <v>1937150.45</v>
      </c>
      <c r="BT5" s="121">
        <v>300000</v>
      </c>
      <c r="BU5" s="120">
        <v>0</v>
      </c>
      <c r="BV5" s="120">
        <v>0</v>
      </c>
      <c r="BW5" s="120">
        <v>0</v>
      </c>
      <c r="BX5" s="120">
        <v>0</v>
      </c>
      <c r="BY5" s="120">
        <v>0</v>
      </c>
      <c r="BZ5" s="120">
        <v>0</v>
      </c>
      <c r="CA5" s="120">
        <v>0</v>
      </c>
      <c r="CB5" s="120">
        <v>0</v>
      </c>
      <c r="CC5" s="120">
        <v>0</v>
      </c>
      <c r="CD5" s="120">
        <v>0</v>
      </c>
      <c r="CE5" s="120">
        <v>300000</v>
      </c>
      <c r="CF5" s="120">
        <v>300000</v>
      </c>
      <c r="CG5" s="120">
        <v>0</v>
      </c>
      <c r="CH5" s="120">
        <v>0</v>
      </c>
      <c r="CI5" s="120">
        <v>0</v>
      </c>
      <c r="CJ5" s="120">
        <v>0</v>
      </c>
      <c r="CK5" s="120">
        <v>0</v>
      </c>
      <c r="CL5" s="120">
        <v>0</v>
      </c>
      <c r="CM5" s="120">
        <v>0</v>
      </c>
      <c r="CN5" s="120">
        <v>0</v>
      </c>
      <c r="CO5" s="120">
        <v>0</v>
      </c>
      <c r="CP5" s="120">
        <v>0</v>
      </c>
      <c r="CQ5" s="120">
        <v>0</v>
      </c>
      <c r="CR5" s="120">
        <v>0</v>
      </c>
      <c r="CS5" s="120">
        <v>0</v>
      </c>
      <c r="CT5" s="120">
        <v>0</v>
      </c>
      <c r="CU5" s="120">
        <v>0</v>
      </c>
      <c r="CV5" s="120">
        <v>0</v>
      </c>
      <c r="CW5" s="120">
        <v>0</v>
      </c>
      <c r="CX5" s="120">
        <v>0</v>
      </c>
      <c r="CY5" s="120">
        <v>0</v>
      </c>
      <c r="CZ5" s="120">
        <v>0</v>
      </c>
      <c r="DA5" s="120">
        <v>0</v>
      </c>
      <c r="DB5" s="120">
        <v>0</v>
      </c>
      <c r="DC5" s="120">
        <v>0</v>
      </c>
      <c r="DD5" s="120">
        <v>0</v>
      </c>
      <c r="DE5" s="120">
        <v>0</v>
      </c>
      <c r="DF5" s="120">
        <v>0</v>
      </c>
      <c r="DG5" s="120">
        <v>0</v>
      </c>
      <c r="DH5" s="120">
        <v>0</v>
      </c>
      <c r="DI5" s="120">
        <v>1000356.7599999998</v>
      </c>
      <c r="DJ5" s="119">
        <v>5</v>
      </c>
      <c r="DK5" s="119">
        <v>40</v>
      </c>
      <c r="DL5" s="119">
        <v>50</v>
      </c>
      <c r="DM5" s="119">
        <v>0</v>
      </c>
      <c r="DN5" s="119">
        <v>5</v>
      </c>
      <c r="DO5" s="120">
        <v>750000</v>
      </c>
      <c r="DP5" s="121">
        <v>300000</v>
      </c>
      <c r="DQ5" s="122" t="b">
        <v>1</v>
      </c>
      <c r="DR5" s="122" t="b">
        <v>1</v>
      </c>
      <c r="DS5" s="122" t="b">
        <v>0</v>
      </c>
      <c r="DT5" s="122" t="b">
        <v>1</v>
      </c>
      <c r="DU5" s="122" t="b">
        <v>0</v>
      </c>
      <c r="DV5" s="122" t="b">
        <v>1</v>
      </c>
      <c r="DW5" s="122" t="b">
        <v>0</v>
      </c>
      <c r="DX5" s="122" t="b">
        <v>1</v>
      </c>
      <c r="DY5" s="122" t="b">
        <v>0</v>
      </c>
      <c r="DZ5" s="122" t="b">
        <v>0</v>
      </c>
      <c r="EA5" s="122" t="b">
        <v>0</v>
      </c>
      <c r="EB5" s="122" t="b">
        <v>0</v>
      </c>
      <c r="EC5" s="122" t="b">
        <v>0</v>
      </c>
      <c r="ED5" s="122" t="b">
        <v>0</v>
      </c>
      <c r="EE5" s="119"/>
      <c r="EF5" s="111" t="s">
        <v>4413</v>
      </c>
    </row>
    <row r="6" spans="1:136" ht="69" x14ac:dyDescent="0.3">
      <c r="A6" s="111" t="s">
        <v>1823</v>
      </c>
      <c r="B6" s="113" t="s">
        <v>25</v>
      </c>
      <c r="C6" s="113" t="s">
        <v>1824</v>
      </c>
      <c r="D6" s="111" t="s">
        <v>1825</v>
      </c>
      <c r="E6" s="111" t="s">
        <v>1826</v>
      </c>
      <c r="F6" s="116" t="s">
        <v>3633</v>
      </c>
      <c r="G6" s="116" t="s">
        <v>4532</v>
      </c>
      <c r="H6" s="116" t="s">
        <v>3634</v>
      </c>
      <c r="I6" s="116" t="s">
        <v>3635</v>
      </c>
      <c r="J6" s="116" t="s">
        <v>4533</v>
      </c>
      <c r="K6" s="116" t="s">
        <v>3636</v>
      </c>
      <c r="L6" s="116" t="s">
        <v>3637</v>
      </c>
      <c r="M6" s="116" t="s">
        <v>4534</v>
      </c>
      <c r="N6" s="116" t="s">
        <v>3638</v>
      </c>
      <c r="O6" s="116" t="s">
        <v>3639</v>
      </c>
      <c r="P6" s="116" t="s">
        <v>4535</v>
      </c>
      <c r="Q6" s="116" t="s">
        <v>3640</v>
      </c>
      <c r="R6" s="111" t="s">
        <v>3641</v>
      </c>
      <c r="S6" s="111" t="s">
        <v>3642</v>
      </c>
      <c r="T6" s="111" t="s">
        <v>3643</v>
      </c>
      <c r="U6" s="111" t="s">
        <v>3644</v>
      </c>
      <c r="V6" s="116" t="s">
        <v>3645</v>
      </c>
      <c r="W6" s="111" t="s">
        <v>3646</v>
      </c>
      <c r="X6" s="111" t="s">
        <v>3647</v>
      </c>
      <c r="Y6" s="111" t="s">
        <v>3648</v>
      </c>
      <c r="Z6" s="111" t="s">
        <v>3649</v>
      </c>
      <c r="AA6" s="111" t="s">
        <v>3650</v>
      </c>
      <c r="AB6" s="116" t="s">
        <v>3651</v>
      </c>
      <c r="AC6" s="116" t="s">
        <v>4414</v>
      </c>
      <c r="AD6" s="116" t="s">
        <v>3652</v>
      </c>
      <c r="AE6" s="116" t="s">
        <v>3653</v>
      </c>
      <c r="AF6" s="116" t="s">
        <v>3654</v>
      </c>
      <c r="AG6" s="116" t="s">
        <v>3655</v>
      </c>
      <c r="AH6" s="116" t="s">
        <v>3656</v>
      </c>
      <c r="AI6" s="116" t="s">
        <v>3657</v>
      </c>
      <c r="AJ6" s="116" t="s">
        <v>3658</v>
      </c>
      <c r="AK6" s="116" t="s">
        <v>3659</v>
      </c>
      <c r="AL6" s="116" t="s">
        <v>3660</v>
      </c>
      <c r="AM6" s="116" t="s">
        <v>3661</v>
      </c>
      <c r="AN6" s="116" t="s">
        <v>3662</v>
      </c>
      <c r="AO6" s="116" t="s">
        <v>3663</v>
      </c>
      <c r="AP6" s="116" t="s">
        <v>3664</v>
      </c>
      <c r="AQ6" s="116" t="s">
        <v>3665</v>
      </c>
      <c r="AR6" s="116" t="s">
        <v>3666</v>
      </c>
      <c r="AS6" s="116" t="s">
        <v>3667</v>
      </c>
      <c r="AT6" s="116" t="s">
        <v>3668</v>
      </c>
      <c r="AU6" s="116" t="s">
        <v>3669</v>
      </c>
      <c r="AV6" s="116" t="s">
        <v>3670</v>
      </c>
      <c r="AW6" s="116" t="s">
        <v>3671</v>
      </c>
      <c r="AX6" s="116" t="s">
        <v>3672</v>
      </c>
      <c r="AY6" s="116" t="s">
        <v>3673</v>
      </c>
      <c r="AZ6" s="116" t="s">
        <v>3674</v>
      </c>
      <c r="BA6" s="116" t="s">
        <v>3675</v>
      </c>
      <c r="BB6" s="116" t="s">
        <v>3676</v>
      </c>
      <c r="BC6" s="116" t="s">
        <v>3677</v>
      </c>
      <c r="BD6" s="116" t="s">
        <v>3678</v>
      </c>
      <c r="BE6" s="116" t="s">
        <v>3679</v>
      </c>
      <c r="BF6" s="116" t="s">
        <v>3680</v>
      </c>
      <c r="BG6" s="116" t="s">
        <v>3681</v>
      </c>
      <c r="BH6" s="116" t="s">
        <v>3682</v>
      </c>
      <c r="BI6" s="116" t="s">
        <v>3683</v>
      </c>
      <c r="BJ6" s="116" t="s">
        <v>3684</v>
      </c>
      <c r="BK6" s="116" t="s">
        <v>3685</v>
      </c>
      <c r="BL6" s="116" t="s">
        <v>3686</v>
      </c>
      <c r="BM6" s="116" t="s">
        <v>3687</v>
      </c>
      <c r="BN6" s="116" t="s">
        <v>3688</v>
      </c>
      <c r="BO6" s="116" t="s">
        <v>3689</v>
      </c>
      <c r="BP6" s="116" t="s">
        <v>3690</v>
      </c>
      <c r="BQ6" s="116" t="s">
        <v>3691</v>
      </c>
      <c r="BR6" s="116" t="s">
        <v>3692</v>
      </c>
      <c r="BS6" s="116" t="s">
        <v>4415</v>
      </c>
      <c r="BT6" s="116" t="s">
        <v>3693</v>
      </c>
      <c r="BU6" s="116" t="s">
        <v>3694</v>
      </c>
      <c r="BV6" s="116" t="s">
        <v>3695</v>
      </c>
      <c r="BW6" s="116" t="s">
        <v>3696</v>
      </c>
      <c r="BX6" s="116" t="s">
        <v>3697</v>
      </c>
      <c r="BY6" s="116" t="s">
        <v>3698</v>
      </c>
      <c r="BZ6" s="116" t="s">
        <v>3699</v>
      </c>
      <c r="CA6" s="116" t="s">
        <v>3700</v>
      </c>
      <c r="CB6" s="116" t="s">
        <v>3701</v>
      </c>
      <c r="CC6" s="116" t="s">
        <v>3702</v>
      </c>
      <c r="CD6" s="116" t="s">
        <v>3703</v>
      </c>
      <c r="CE6" s="116" t="s">
        <v>3704</v>
      </c>
      <c r="CF6" s="116" t="s">
        <v>3705</v>
      </c>
      <c r="CG6" s="116" t="s">
        <v>3706</v>
      </c>
      <c r="CH6" s="116" t="s">
        <v>3707</v>
      </c>
      <c r="CI6" s="116" t="s">
        <v>3708</v>
      </c>
      <c r="CJ6" s="116" t="s">
        <v>3709</v>
      </c>
      <c r="CK6" s="116" t="s">
        <v>3710</v>
      </c>
      <c r="CL6" s="116" t="s">
        <v>3711</v>
      </c>
      <c r="CM6" s="116" t="s">
        <v>3712</v>
      </c>
      <c r="CN6" s="116" t="s">
        <v>3713</v>
      </c>
      <c r="CO6" s="116" t="s">
        <v>3714</v>
      </c>
      <c r="CP6" s="116" t="s">
        <v>3715</v>
      </c>
      <c r="CQ6" s="116" t="s">
        <v>3716</v>
      </c>
      <c r="CR6" s="116" t="s">
        <v>3717</v>
      </c>
      <c r="CS6" s="116" t="s">
        <v>3718</v>
      </c>
      <c r="CT6" s="116" t="s">
        <v>3719</v>
      </c>
      <c r="CU6" s="116" t="s">
        <v>3720</v>
      </c>
      <c r="CV6" s="116" t="s">
        <v>3721</v>
      </c>
      <c r="CW6" s="116" t="s">
        <v>3722</v>
      </c>
      <c r="CX6" s="116" t="s">
        <v>3723</v>
      </c>
      <c r="CY6" s="116" t="s">
        <v>3724</v>
      </c>
      <c r="CZ6" s="116" t="s">
        <v>3725</v>
      </c>
      <c r="DA6" s="116" t="s">
        <v>3726</v>
      </c>
      <c r="DB6" s="116" t="s">
        <v>3727</v>
      </c>
      <c r="DC6" s="116" t="s">
        <v>3728</v>
      </c>
      <c r="DD6" s="116" t="s">
        <v>3729</v>
      </c>
      <c r="DE6" s="116" t="s">
        <v>3730</v>
      </c>
      <c r="DF6" s="116" t="s">
        <v>3731</v>
      </c>
      <c r="DG6" s="116" t="s">
        <v>3732</v>
      </c>
      <c r="DH6" s="116" t="s">
        <v>3733</v>
      </c>
      <c r="DI6" s="116" t="s">
        <v>3734</v>
      </c>
      <c r="DJ6" s="111" t="s">
        <v>3735</v>
      </c>
      <c r="DK6" s="111" t="s">
        <v>3736</v>
      </c>
      <c r="DL6" s="111" t="s">
        <v>3737</v>
      </c>
      <c r="DM6" s="111" t="s">
        <v>3738</v>
      </c>
      <c r="DN6" s="111" t="s">
        <v>3739</v>
      </c>
      <c r="DO6" s="116" t="s">
        <v>3740</v>
      </c>
      <c r="DP6" s="116" t="s">
        <v>3741</v>
      </c>
      <c r="DQ6" s="111" t="s">
        <v>3742</v>
      </c>
      <c r="DR6" s="114" t="s">
        <v>3743</v>
      </c>
      <c r="DS6" s="114" t="s">
        <v>3744</v>
      </c>
      <c r="DT6" s="114" t="s">
        <v>3745</v>
      </c>
      <c r="DU6" s="114" t="s">
        <v>3746</v>
      </c>
      <c r="DV6" s="114" t="s">
        <v>3747</v>
      </c>
      <c r="DW6" s="114" t="s">
        <v>3748</v>
      </c>
      <c r="DX6" s="114" t="s">
        <v>3749</v>
      </c>
      <c r="DY6" s="114" t="s">
        <v>3750</v>
      </c>
      <c r="DZ6" s="114" t="s">
        <v>3751</v>
      </c>
      <c r="EA6" s="114" t="s">
        <v>3752</v>
      </c>
      <c r="EB6" s="114" t="s">
        <v>3753</v>
      </c>
      <c r="EC6" s="114" t="s">
        <v>3754</v>
      </c>
      <c r="ED6" s="114" t="s">
        <v>3755</v>
      </c>
      <c r="EE6" s="114" t="s">
        <v>4416</v>
      </c>
      <c r="EF6" s="114" t="s">
        <v>4417</v>
      </c>
    </row>
    <row r="7" spans="1:136" x14ac:dyDescent="0.3">
      <c r="A7" t="e">
        <f>'3.b1 ESSER Expenditures'!B2</f>
        <v>#N/A</v>
      </c>
      <c r="B7" t="e">
        <f>'3.b1 ESSER Expenditures'!B3</f>
        <v>#N/A</v>
      </c>
      <c r="C7" t="e">
        <f>'3.b1 ESSER Expenditures'!B4</f>
        <v>#N/A</v>
      </c>
      <c r="D7" s="110" t="e">
        <f>INDEX('2021 ESSER II'!$G$2:$G$557,MATCH('ESSER III Answers'!C7,'2021 ESSER II'!$F$2:$F$557,0))</f>
        <v>#N/A</v>
      </c>
      <c r="E7" t="b">
        <v>1</v>
      </c>
      <c r="AB7" s="109" t="e">
        <f>'3.b1 ESSER Expenditures'!D8</f>
        <v>#N/A</v>
      </c>
      <c r="AC7" s="109">
        <f>'3.b1 ESSER Expenditures'!D11</f>
        <v>0</v>
      </c>
      <c r="AD7" s="109">
        <f>'3.b1 ESSER Expenditures'!D17+'3.b1 ESSER Expenditures'!E17</f>
        <v>0</v>
      </c>
      <c r="AE7" s="109">
        <f>'3.b1 ESSER Expenditures'!D18</f>
        <v>0</v>
      </c>
      <c r="AF7" s="109">
        <f>'3.b1 ESSER Expenditures'!D19</f>
        <v>0</v>
      </c>
      <c r="AG7" s="109">
        <f>'3.b1 ESSER Expenditures'!D20</f>
        <v>0</v>
      </c>
      <c r="AH7" s="109">
        <f>'3.b1 ESSER Expenditures'!D21</f>
        <v>0</v>
      </c>
      <c r="AI7" s="109">
        <f>'3.b1 ESSER Expenditures'!D22</f>
        <v>0</v>
      </c>
      <c r="AJ7" s="109">
        <f>'3.b1 ESSER Expenditures'!D23</f>
        <v>0</v>
      </c>
      <c r="AK7" s="109">
        <f>'3.b1 ESSER Expenditures'!D24</f>
        <v>0</v>
      </c>
      <c r="AL7" s="109">
        <f>'3.b1 ESSER Expenditures'!D25</f>
        <v>0</v>
      </c>
      <c r="AM7" s="109">
        <f>'3.b1 ESSER Expenditures'!D26</f>
        <v>0</v>
      </c>
      <c r="AN7" s="109">
        <f>'3.b1 ESSER Expenditures'!D27</f>
        <v>0</v>
      </c>
      <c r="AO7" s="109">
        <f>'3.b1 ESSER Expenditures'!D28</f>
        <v>0</v>
      </c>
      <c r="AP7" s="109">
        <f>'3.b1 ESSER Expenditures'!D29</f>
        <v>0</v>
      </c>
      <c r="AQ7" s="109">
        <f>'3.b1 ESSER Expenditures'!D30</f>
        <v>0</v>
      </c>
      <c r="AR7" s="109">
        <f>'3.b1 ESSER Expenditures'!D31</f>
        <v>0</v>
      </c>
      <c r="AS7" s="109">
        <f>'3.b1 ESSER Expenditures'!D32</f>
        <v>0</v>
      </c>
      <c r="AT7" s="109">
        <f>'3.b1 ESSER Expenditures'!D33</f>
        <v>0</v>
      </c>
      <c r="AU7" s="109">
        <f>'3.b1 ESSER Expenditures'!D34</f>
        <v>0</v>
      </c>
      <c r="AV7" s="109">
        <f>'3.b1 ESSER Expenditures'!D35</f>
        <v>0</v>
      </c>
      <c r="AW7" s="109">
        <f>'3.b1 ESSER Expenditures'!D36</f>
        <v>0</v>
      </c>
      <c r="AX7" s="109">
        <f>'3.b1 ESSER Expenditures'!D37</f>
        <v>0</v>
      </c>
      <c r="AY7" s="109">
        <f>'3.b1 ESSER Expenditures'!D38</f>
        <v>0</v>
      </c>
      <c r="AZ7" s="109">
        <f>'3.b1 ESSER Expenditures'!D39</f>
        <v>0</v>
      </c>
      <c r="BA7" s="109">
        <f>'3.b1 ESSER Expenditures'!D40</f>
        <v>0</v>
      </c>
      <c r="BB7" s="109">
        <f>'3.b1 ESSER Expenditures'!D41</f>
        <v>0</v>
      </c>
      <c r="BC7" s="109">
        <f>'3.b1 ESSER Expenditures'!D42</f>
        <v>0</v>
      </c>
      <c r="BD7" s="109">
        <f>'3.b1 ESSER Expenditures'!D43</f>
        <v>0</v>
      </c>
      <c r="BE7" s="109">
        <f>'3.b1 ESSER Expenditures'!D44</f>
        <v>0</v>
      </c>
      <c r="BF7" s="109">
        <f>'3.b1 ESSER Expenditures'!D45</f>
        <v>0</v>
      </c>
      <c r="BG7" s="109">
        <f>'3.b1 ESSER Expenditures'!D46</f>
        <v>0</v>
      </c>
      <c r="BH7" s="109">
        <f>'3.b1 ESSER Expenditures'!D47</f>
        <v>0</v>
      </c>
      <c r="BI7" s="109">
        <f>'3.b1 ESSER Expenditures'!D48</f>
        <v>0</v>
      </c>
      <c r="BJ7" s="109">
        <f>'3.b1 ESSER Expenditures'!D49</f>
        <v>0</v>
      </c>
      <c r="BK7" s="109">
        <f>'3.b1 ESSER Expenditures'!D50</f>
        <v>0</v>
      </c>
      <c r="BL7" s="109">
        <f>'3.b1 ESSER Expenditures'!D51</f>
        <v>0</v>
      </c>
      <c r="BM7" s="109">
        <f>'3.b1 ESSER Expenditures'!D52</f>
        <v>0</v>
      </c>
      <c r="BN7" s="109">
        <f>'3.b1 ESSER Expenditures'!D53</f>
        <v>0</v>
      </c>
      <c r="BO7" s="109">
        <f>'3.b1 ESSER Expenditures'!D54</f>
        <v>0</v>
      </c>
      <c r="BP7" s="109">
        <f>'3.b1 ESSER Expenditures'!D55</f>
        <v>0</v>
      </c>
      <c r="BQ7" s="109">
        <f>'3.b1 ESSER Expenditures'!D56</f>
        <v>0</v>
      </c>
      <c r="BR7" s="109">
        <f>'3.b1 ESSER Expenditures'!D57</f>
        <v>0</v>
      </c>
      <c r="BS7" s="109">
        <v>0</v>
      </c>
      <c r="BT7" s="109">
        <f>'3.b1 ESSER Expenditures'!E17</f>
        <v>0</v>
      </c>
      <c r="BU7">
        <v>0</v>
      </c>
      <c r="BV7">
        <v>0</v>
      </c>
      <c r="BW7" s="109">
        <v>0</v>
      </c>
      <c r="BX7" s="109">
        <v>0</v>
      </c>
      <c r="BY7" s="109">
        <v>0</v>
      </c>
      <c r="BZ7" s="109">
        <v>0</v>
      </c>
      <c r="CA7" s="109">
        <v>0</v>
      </c>
      <c r="CB7" s="109">
        <v>0</v>
      </c>
      <c r="CC7" s="109">
        <v>0</v>
      </c>
      <c r="CD7" s="109">
        <v>0</v>
      </c>
      <c r="CE7" s="109">
        <f>'3.b1 ESSER Expenditures'!E28</f>
        <v>0</v>
      </c>
      <c r="CF7" s="109">
        <f>'3.b1 ESSER Expenditures'!E29</f>
        <v>0</v>
      </c>
      <c r="CG7" s="109">
        <f>'3.b1 ESSER Expenditures'!E30</f>
        <v>0</v>
      </c>
      <c r="CH7" s="109">
        <f>'3.b1 ESSER Expenditures'!E31</f>
        <v>0</v>
      </c>
      <c r="CI7" s="109">
        <f>'3.b1 ESSER Expenditures'!E32</f>
        <v>0</v>
      </c>
      <c r="CJ7" s="109">
        <f>'3.b1 ESSER Expenditures'!E33</f>
        <v>0</v>
      </c>
      <c r="CK7" s="109">
        <f>'3.b1 ESSER Expenditures'!E34</f>
        <v>0</v>
      </c>
      <c r="CL7" s="109">
        <f>'3.b1 ESSER Expenditures'!E35</f>
        <v>0</v>
      </c>
      <c r="CM7" s="109">
        <f>'3.b1 ESSER Expenditures'!E36</f>
        <v>0</v>
      </c>
      <c r="CN7" s="109">
        <f>'3.b1 ESSER Expenditures'!E37</f>
        <v>0</v>
      </c>
      <c r="CO7" s="109">
        <f>'3.b1 ESSER Expenditures'!E38</f>
        <v>0</v>
      </c>
      <c r="CP7" s="109">
        <f>'3.b1 ESSER Expenditures'!E39</f>
        <v>0</v>
      </c>
      <c r="CQ7" s="109">
        <f>'3.b1 ESSER Expenditures'!E40</f>
        <v>0</v>
      </c>
      <c r="CR7" s="109">
        <f>'3.b1 ESSER Expenditures'!E41</f>
        <v>0</v>
      </c>
      <c r="CS7" s="109">
        <f>'3.b1 ESSER Expenditures'!E42</f>
        <v>0</v>
      </c>
      <c r="CT7" s="109">
        <f>'3.b1 ESSER Expenditures'!E43</f>
        <v>0</v>
      </c>
      <c r="CU7" s="109">
        <f>'3.b1 ESSER Expenditures'!E44</f>
        <v>0</v>
      </c>
      <c r="CV7" s="109">
        <f>'3.b1 ESSER Expenditures'!E45</f>
        <v>0</v>
      </c>
      <c r="CW7" s="109">
        <f>'3.b1 ESSER Expenditures'!E46</f>
        <v>0</v>
      </c>
      <c r="CX7" s="109">
        <f>'3.b1 ESSER Expenditures'!E47</f>
        <v>0</v>
      </c>
      <c r="CY7">
        <v>0</v>
      </c>
      <c r="CZ7">
        <v>0</v>
      </c>
      <c r="DA7">
        <v>0</v>
      </c>
      <c r="DB7">
        <v>0</v>
      </c>
      <c r="DC7">
        <v>0</v>
      </c>
      <c r="DD7">
        <v>0</v>
      </c>
      <c r="DE7">
        <v>0</v>
      </c>
      <c r="DF7">
        <v>0</v>
      </c>
      <c r="DG7">
        <v>0</v>
      </c>
      <c r="DH7">
        <v>0</v>
      </c>
      <c r="DI7" s="109" t="e">
        <f>'3.b5 Planned Uses Rem ESSER III'!B13</f>
        <v>#N/A</v>
      </c>
      <c r="DJ7" s="109">
        <f>'3.b5 Planned Uses Rem ESSER III'!B16</f>
        <v>0</v>
      </c>
      <c r="DK7" s="109">
        <f>'3.b5 Planned Uses Rem ESSER III'!C16</f>
        <v>0</v>
      </c>
      <c r="DL7" s="109">
        <f>'3.b5 Planned Uses Rem ESSER III'!D16</f>
        <v>0</v>
      </c>
      <c r="DM7" s="109">
        <f>'3.b5 Planned Uses Rem ESSER III'!E16</f>
        <v>0</v>
      </c>
      <c r="DN7" s="109" t="e">
        <f>'3.b5 Planned Uses Rem ESSER III'!F16</f>
        <v>#N/A</v>
      </c>
      <c r="DQ7" t="str">
        <f>IF(OR('3.d3 20% Set Aside Activities'!C11="Y",'3.d3 20% Set Aside Activities'!C11="y"),"TRUE",IF(OR('3.d3 20% Set Aside Activities'!C11="N",'3.d3 20% Set Aside Activities'!C11="n"),"FALSE",""))</f>
        <v/>
      </c>
      <c r="DR7" s="110" t="str">
        <f>IF(OR('3.d3 20% Set Aside Activities'!C12="Y",'3.d3 20% Set Aside Activities'!C12="y"),"TRUE",IF(OR('3.d3 20% Set Aside Activities'!C12="N",'3.d3 20% Set Aside Activities'!C12="n"),"FALSE",""))</f>
        <v/>
      </c>
      <c r="DS7" s="110" t="str">
        <f>IF(OR('3.d3 20% Set Aside Activities'!C13="Y",'3.d3 20% Set Aside Activities'!C13="y"),"TRUE",IF(OR('3.d3 20% Set Aside Activities'!C13="N",'3.d3 20% Set Aside Activities'!C13="n"),"FALSE",""))</f>
        <v/>
      </c>
      <c r="DT7" s="110" t="str">
        <f>IF(OR('3.d3 20% Set Aside Activities'!C14="Y",'3.d3 20% Set Aside Activities'!C14="y"),"TRUE",IF(OR('3.d3 20% Set Aside Activities'!C14="N",'3.d3 20% Set Aside Activities'!C14="n"),"FALSE",""))</f>
        <v/>
      </c>
      <c r="DU7" s="110" t="str">
        <f>IF(OR('3.d3 20% Set Aside Activities'!C15="Y",'3.d3 20% Set Aside Activities'!C15="y"),"TRUE",IF(OR('3.d3 20% Set Aside Activities'!C15="N",'3.d3 20% Set Aside Activities'!C15="n"),"FALSE",""))</f>
        <v/>
      </c>
      <c r="DV7" s="110" t="str">
        <f>IF(OR('3.d3 20% Set Aside Activities'!C16="Y",'3.d3 20% Set Aside Activities'!C16="y"),"TRUE",IF(OR('3.d3 20% Set Aside Activities'!C16="N",'3.d3 20% Set Aside Activities'!C16="n"),"FALSE",""))</f>
        <v/>
      </c>
      <c r="DW7" s="110" t="str">
        <f>IF(OR('3.d3 20% Set Aside Activities'!C17="Y",'3.d3 20% Set Aside Activities'!C17="y"),"TRUE",IF(OR('3.d3 20% Set Aside Activities'!C17="N",'3.d3 20% Set Aside Activities'!C17="n"),"FALSE",""))</f>
        <v/>
      </c>
      <c r="DX7" s="110" t="str">
        <f>IF(OR('3.d3 20% Set Aside Activities'!C18="Y",'3.d3 20% Set Aside Activities'!C18="y"),"TRUE",IF(OR('3.d3 20% Set Aside Activities'!C18="N",'3.d3 20% Set Aside Activities'!C18="n"),"FALSE",""))</f>
        <v/>
      </c>
      <c r="DY7" s="110" t="str">
        <f>IF(OR('3.d3 20% Set Aside Activities'!C19="Y",'3.d3 20% Set Aside Activities'!C19="y"),"TRUE",IF(OR('3.d3 20% Set Aside Activities'!C19="N",'3.d3 20% Set Aside Activities'!C19="n"),"FALSE",""))</f>
        <v/>
      </c>
      <c r="DZ7" s="110" t="str">
        <f>IF(OR('3.d3 20% Set Aside Activities'!C20="Y",'3.d3 20% Set Aside Activities'!C20="y"),"TRUE",IF(OR('3.d3 20% Set Aside Activities'!C20="N",'3.d3 20% Set Aside Activities'!C20="n"),"FALSE",""))</f>
        <v/>
      </c>
      <c r="EA7" s="110" t="str">
        <f>IF(OR('3.d3 20% Set Aside Activities'!C21="Y",'3.d3 20% Set Aside Activities'!C21="y"),"TRUE",IF(OR('3.d3 20% Set Aside Activities'!C21="N",'3.d3 20% Set Aside Activities'!C21="n"),"FALSE",""))</f>
        <v/>
      </c>
      <c r="EB7" s="110" t="str">
        <f>IF(OR('3.d3 20% Set Aside Activities'!C22="Y",'3.d3 20% Set Aside Activities'!C22="y"),"TRUE",IF(OR('3.d3 20% Set Aside Activities'!C22="N",'3.d3 20% Set Aside Activities'!C22="n"),"FALSE",""))</f>
        <v/>
      </c>
      <c r="EC7" s="110" t="str">
        <f>IF(OR('3.d3 20% Set Aside Activities'!C23="Y",'3.d3 20% Set Aside Activities'!C23="y"),"TRUE",IF(OR('3.d3 20% Set Aside Activities'!C23="N",'3.d3 20% Set Aside Activities'!C23="n"),"FALSE",""))</f>
        <v/>
      </c>
      <c r="ED7" t="str">
        <f>IF('3.d3 20% Set Aside Activities'!C24&lt;&gt;"","TRUE","FALSE")</f>
        <v>FALSE</v>
      </c>
      <c r="EE7" t="str">
        <f>IF('3.d3 20% Set Aside Activities'!C24&lt;&gt;"",'3.d3 20% Set Aside Activities'!C24,"")</f>
        <v/>
      </c>
      <c r="EF7" t="str">
        <f>IF('3.d3 20% Set Aside Activities'!C26&lt;&gt;"",'3.d3 20% Set Aside Activities'!C26,"")</f>
        <v/>
      </c>
    </row>
  </sheetData>
  <sheetProtection algorithmName="SHA-512" hashValue="S5pJsBfAnUWGlJoDlQseZvCTOG3w21GHobFndlLjWqR9A01PFRIMXbxTx/irPuuDQ+fL3P/ZkldwQe/fezWSfw==" saltValue="uSbSgyFMUx6LflfrfQSqdA==" spinCount="100000" sheet="1" objects="1" scenarios="1" selectLockedCells="1" selectUnlockedCells="1"/>
  <mergeCells count="63">
    <mergeCell ref="DJ1:DN1"/>
    <mergeCell ref="DJ2:DJ3"/>
    <mergeCell ref="DK2:DK3"/>
    <mergeCell ref="DL2:DL3"/>
    <mergeCell ref="DM2:DM3"/>
    <mergeCell ref="DN2:DN3"/>
    <mergeCell ref="F1:Q1"/>
    <mergeCell ref="T2:T3"/>
    <mergeCell ref="U2:U3"/>
    <mergeCell ref="S2:S3"/>
    <mergeCell ref="R1:U1"/>
    <mergeCell ref="F2:H2"/>
    <mergeCell ref="I2:K2"/>
    <mergeCell ref="L2:N2"/>
    <mergeCell ref="R2:R3"/>
    <mergeCell ref="A1:A3"/>
    <mergeCell ref="B1:B3"/>
    <mergeCell ref="C1:C3"/>
    <mergeCell ref="D1:D3"/>
    <mergeCell ref="E1:E3"/>
    <mergeCell ref="DO1:DO3"/>
    <mergeCell ref="EA2:EA3"/>
    <mergeCell ref="EB2:EB3"/>
    <mergeCell ref="EC2:EC3"/>
    <mergeCell ref="ED2:ED3"/>
    <mergeCell ref="DQ2:DQ3"/>
    <mergeCell ref="DR2:DR3"/>
    <mergeCell ref="DS2:DS3"/>
    <mergeCell ref="DT2:DT3"/>
    <mergeCell ref="DU2:DU3"/>
    <mergeCell ref="DV2:DV3"/>
    <mergeCell ref="BU1:DH1"/>
    <mergeCell ref="AC1:AC3"/>
    <mergeCell ref="BS1:BS3"/>
    <mergeCell ref="EF1:EF3"/>
    <mergeCell ref="O2:Q2"/>
    <mergeCell ref="DW2:DW3"/>
    <mergeCell ref="DX2:DX3"/>
    <mergeCell ref="DY2:DY3"/>
    <mergeCell ref="DZ2:DZ3"/>
    <mergeCell ref="W1:AA1"/>
    <mergeCell ref="AB1:AB3"/>
    <mergeCell ref="W2:W3"/>
    <mergeCell ref="X2:X3"/>
    <mergeCell ref="Y2:Y3"/>
    <mergeCell ref="Z2:Z3"/>
    <mergeCell ref="AA2:AA3"/>
    <mergeCell ref="V1:V3"/>
    <mergeCell ref="DP1:DP3"/>
    <mergeCell ref="DQ1:EE1"/>
    <mergeCell ref="EE2:EE3"/>
    <mergeCell ref="BT1:BT3"/>
    <mergeCell ref="DI1:DI3"/>
    <mergeCell ref="AD1:AD3"/>
    <mergeCell ref="AE2:AN2"/>
    <mergeCell ref="AE1:BR1"/>
    <mergeCell ref="AO2:AX2"/>
    <mergeCell ref="AY2:BH2"/>
    <mergeCell ref="BI2:BR2"/>
    <mergeCell ref="BU2:CD2"/>
    <mergeCell ref="CE2:CN2"/>
    <mergeCell ref="CO2:CX2"/>
    <mergeCell ref="CY2:DH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
  <sheetViews>
    <sheetView topLeftCell="AB4" workbookViewId="0">
      <selection activeCell="P7" sqref="P7"/>
    </sheetView>
  </sheetViews>
  <sheetFormatPr defaultColWidth="8.77734375" defaultRowHeight="14.4" x14ac:dyDescent="0.3"/>
  <cols>
    <col min="1" max="45" width="8.77734375" style="110"/>
    <col min="46" max="46" width="11.5546875" style="110" customWidth="1"/>
    <col min="47" max="16384" width="8.77734375" style="110"/>
  </cols>
  <sheetData>
    <row r="1" spans="1:55" ht="14.55" customHeight="1" x14ac:dyDescent="0.3">
      <c r="A1" s="274" t="s">
        <v>4418</v>
      </c>
      <c r="B1" s="274" t="s">
        <v>4419</v>
      </c>
      <c r="C1" s="202" t="s">
        <v>4420</v>
      </c>
      <c r="D1" s="202" t="s">
        <v>4421</v>
      </c>
      <c r="E1" s="291" t="s">
        <v>4422</v>
      </c>
      <c r="F1" s="287" t="s">
        <v>4423</v>
      </c>
      <c r="G1" s="287" t="s">
        <v>3778</v>
      </c>
      <c r="H1" s="287" t="s">
        <v>4424</v>
      </c>
      <c r="I1" s="287" t="s">
        <v>4425</v>
      </c>
      <c r="J1" s="287" t="s">
        <v>4426</v>
      </c>
      <c r="K1" s="287" t="s">
        <v>4427</v>
      </c>
      <c r="L1" s="286" t="s">
        <v>4428</v>
      </c>
      <c r="M1" s="286"/>
      <c r="N1" s="286"/>
      <c r="O1" s="286"/>
      <c r="P1" s="286"/>
      <c r="Q1" s="286"/>
      <c r="R1" s="286"/>
      <c r="S1" s="286"/>
      <c r="T1" s="286"/>
      <c r="U1" s="286" t="s">
        <v>4429</v>
      </c>
      <c r="V1" s="286" t="s">
        <v>4430</v>
      </c>
      <c r="W1" s="286"/>
      <c r="X1" s="286"/>
      <c r="Y1" s="286"/>
      <c r="Z1" s="286"/>
      <c r="AA1" s="286"/>
      <c r="AB1" s="296" t="s">
        <v>4431</v>
      </c>
      <c r="AC1" s="298" t="s">
        <v>4432</v>
      </c>
      <c r="AD1" s="299"/>
      <c r="AE1" s="299"/>
      <c r="AF1" s="299"/>
      <c r="AG1" s="299"/>
      <c r="AH1" s="299"/>
      <c r="AI1" s="299"/>
      <c r="AJ1" s="300"/>
      <c r="AK1" s="293" t="s">
        <v>4433</v>
      </c>
      <c r="AL1" s="80" t="s">
        <v>4434</v>
      </c>
      <c r="AM1" s="80"/>
      <c r="AN1" s="80"/>
      <c r="AO1" s="80"/>
      <c r="AP1" s="80"/>
      <c r="AQ1" s="80"/>
      <c r="AR1" s="80"/>
      <c r="AS1" s="80"/>
      <c r="AT1" s="289" t="s">
        <v>4435</v>
      </c>
      <c r="AU1" s="289" t="s">
        <v>4436</v>
      </c>
      <c r="AV1" s="289"/>
      <c r="AW1" s="289"/>
      <c r="AX1" s="289"/>
      <c r="AY1" s="289"/>
      <c r="AZ1" s="289"/>
      <c r="BA1" s="289"/>
      <c r="BB1" s="289"/>
      <c r="BC1" s="289"/>
    </row>
    <row r="2" spans="1:55" x14ac:dyDescent="0.3">
      <c r="A2" s="274"/>
      <c r="B2" s="274"/>
      <c r="C2" s="203"/>
      <c r="D2" s="203"/>
      <c r="E2" s="292"/>
      <c r="F2" s="287"/>
      <c r="G2" s="287"/>
      <c r="H2" s="287"/>
      <c r="I2" s="287"/>
      <c r="J2" s="287"/>
      <c r="K2" s="287"/>
      <c r="L2" s="286"/>
      <c r="M2" s="286"/>
      <c r="N2" s="286"/>
      <c r="O2" s="286"/>
      <c r="P2" s="286"/>
      <c r="Q2" s="286"/>
      <c r="R2" s="286"/>
      <c r="S2" s="286"/>
      <c r="T2" s="286"/>
      <c r="U2" s="286"/>
      <c r="V2" s="286"/>
      <c r="W2" s="286"/>
      <c r="X2" s="286"/>
      <c r="Y2" s="286"/>
      <c r="Z2" s="286"/>
      <c r="AA2" s="286"/>
      <c r="AB2" s="296"/>
      <c r="AC2" s="301"/>
      <c r="AD2" s="302"/>
      <c r="AE2" s="302"/>
      <c r="AF2" s="302"/>
      <c r="AG2" s="302"/>
      <c r="AH2" s="302"/>
      <c r="AI2" s="302"/>
      <c r="AJ2" s="303"/>
      <c r="AK2" s="294"/>
      <c r="AL2" s="80"/>
      <c r="AM2" s="80"/>
      <c r="AN2" s="80"/>
      <c r="AO2" s="80"/>
      <c r="AP2" s="80"/>
      <c r="AQ2" s="80"/>
      <c r="AR2" s="80"/>
      <c r="AS2" s="80"/>
      <c r="AT2" s="289"/>
      <c r="AU2" s="289"/>
      <c r="AV2" s="289"/>
      <c r="AW2" s="289"/>
      <c r="AX2" s="289"/>
      <c r="AY2" s="289"/>
      <c r="AZ2" s="289"/>
      <c r="BA2" s="289"/>
      <c r="BB2" s="289"/>
      <c r="BC2" s="289"/>
    </row>
    <row r="3" spans="1:55" ht="303.60000000000002" x14ac:dyDescent="0.3">
      <c r="A3" s="202"/>
      <c r="B3" s="202"/>
      <c r="C3" s="204"/>
      <c r="D3" s="204"/>
      <c r="E3" s="292"/>
      <c r="F3" s="288"/>
      <c r="G3" s="288"/>
      <c r="H3" s="288"/>
      <c r="I3" s="288"/>
      <c r="J3" s="288"/>
      <c r="K3" s="288"/>
      <c r="L3" s="84" t="s">
        <v>4437</v>
      </c>
      <c r="M3" s="85" t="s">
        <v>4438</v>
      </c>
      <c r="N3" s="85" t="s">
        <v>4439</v>
      </c>
      <c r="O3" s="85" t="s">
        <v>4440</v>
      </c>
      <c r="P3" s="85" t="s">
        <v>4441</v>
      </c>
      <c r="Q3" s="85" t="s">
        <v>4442</v>
      </c>
      <c r="R3" s="85" t="s">
        <v>4443</v>
      </c>
      <c r="S3" s="85" t="s">
        <v>4444</v>
      </c>
      <c r="T3" s="86" t="s">
        <v>4445</v>
      </c>
      <c r="U3" s="290"/>
      <c r="V3" s="80" t="s">
        <v>4446</v>
      </c>
      <c r="W3" s="80" t="s">
        <v>4447</v>
      </c>
      <c r="X3" s="80" t="s">
        <v>4448</v>
      </c>
      <c r="Y3" s="80" t="s">
        <v>4449</v>
      </c>
      <c r="Z3" s="81" t="s">
        <v>4450</v>
      </c>
      <c r="AA3" s="82" t="s">
        <v>4451</v>
      </c>
      <c r="AB3" s="297"/>
      <c r="AC3" s="80" t="s">
        <v>4452</v>
      </c>
      <c r="AD3" s="80" t="s">
        <v>4453</v>
      </c>
      <c r="AE3" s="80" t="s">
        <v>4454</v>
      </c>
      <c r="AF3" s="80" t="s">
        <v>4455</v>
      </c>
      <c r="AG3" s="80" t="s">
        <v>4456</v>
      </c>
      <c r="AH3" s="80" t="s">
        <v>4457</v>
      </c>
      <c r="AI3" s="80" t="s">
        <v>4310</v>
      </c>
      <c r="AJ3" s="83" t="s">
        <v>4458</v>
      </c>
      <c r="AK3" s="295"/>
      <c r="AL3" s="80" t="s">
        <v>4306</v>
      </c>
      <c r="AM3" s="80" t="s">
        <v>4307</v>
      </c>
      <c r="AN3" s="80" t="s">
        <v>4459</v>
      </c>
      <c r="AO3" s="80" t="s">
        <v>4460</v>
      </c>
      <c r="AP3" s="80" t="s">
        <v>4308</v>
      </c>
      <c r="AQ3" s="80" t="s">
        <v>4309</v>
      </c>
      <c r="AR3" s="80" t="s">
        <v>4461</v>
      </c>
      <c r="AS3" s="82" t="s">
        <v>4462</v>
      </c>
      <c r="AT3" s="141"/>
      <c r="AU3" s="80" t="s">
        <v>4463</v>
      </c>
      <c r="AV3" s="80" t="s">
        <v>4464</v>
      </c>
      <c r="AW3" s="80" t="s">
        <v>4465</v>
      </c>
      <c r="AX3" s="80" t="s">
        <v>4466</v>
      </c>
      <c r="AY3" s="80" t="s">
        <v>4467</v>
      </c>
      <c r="AZ3" s="80" t="s">
        <v>4468</v>
      </c>
      <c r="BA3" s="80" t="s">
        <v>4469</v>
      </c>
      <c r="BB3" s="80" t="s">
        <v>4470</v>
      </c>
      <c r="BC3" s="81" t="s">
        <v>4471</v>
      </c>
    </row>
    <row r="4" spans="1:55" ht="27.6" x14ac:dyDescent="0.3">
      <c r="A4" s="111" t="s">
        <v>4472</v>
      </c>
      <c r="B4" s="112" t="s">
        <v>4473</v>
      </c>
      <c r="C4" s="112" t="s">
        <v>4474</v>
      </c>
      <c r="D4" s="112" t="s">
        <v>4475</v>
      </c>
      <c r="E4" s="69" t="s">
        <v>4410</v>
      </c>
      <c r="F4" s="77" t="s">
        <v>4476</v>
      </c>
      <c r="G4" s="77" t="s">
        <v>4476</v>
      </c>
      <c r="H4" s="77" t="s">
        <v>4476</v>
      </c>
      <c r="I4" s="77" t="s">
        <v>4476</v>
      </c>
      <c r="J4" s="77" t="s">
        <v>4476</v>
      </c>
      <c r="K4" s="77" t="s">
        <v>4476</v>
      </c>
      <c r="L4" s="71" t="s">
        <v>4410</v>
      </c>
      <c r="M4" s="71" t="s">
        <v>4410</v>
      </c>
      <c r="N4" s="71" t="s">
        <v>4410</v>
      </c>
      <c r="O4" s="71" t="s">
        <v>4410</v>
      </c>
      <c r="P4" s="71" t="s">
        <v>4410</v>
      </c>
      <c r="Q4" s="71" t="s">
        <v>4410</v>
      </c>
      <c r="R4" s="71" t="s">
        <v>4410</v>
      </c>
      <c r="S4" s="71" t="s">
        <v>4410</v>
      </c>
      <c r="T4" s="71" t="s">
        <v>4410</v>
      </c>
      <c r="U4" s="71" t="s">
        <v>4410</v>
      </c>
      <c r="V4" s="71" t="s">
        <v>4410</v>
      </c>
      <c r="W4" s="71" t="s">
        <v>4410</v>
      </c>
      <c r="X4" s="71" t="s">
        <v>4410</v>
      </c>
      <c r="Y4" s="71" t="s">
        <v>4410</v>
      </c>
      <c r="Z4" s="71" t="s">
        <v>4410</v>
      </c>
      <c r="AA4" s="71" t="s">
        <v>4411</v>
      </c>
      <c r="AB4" s="71" t="s">
        <v>4410</v>
      </c>
      <c r="AC4" s="71" t="s">
        <v>4410</v>
      </c>
      <c r="AD4" s="71" t="s">
        <v>4410</v>
      </c>
      <c r="AE4" s="71" t="s">
        <v>4410</v>
      </c>
      <c r="AF4" s="71" t="s">
        <v>4410</v>
      </c>
      <c r="AG4" s="71" t="s">
        <v>4410</v>
      </c>
      <c r="AH4" s="71" t="s">
        <v>4410</v>
      </c>
      <c r="AI4" s="71" t="s">
        <v>4410</v>
      </c>
      <c r="AJ4" s="71" t="s">
        <v>4411</v>
      </c>
      <c r="AK4" s="71" t="s">
        <v>4410</v>
      </c>
      <c r="AL4" s="71" t="s">
        <v>4410</v>
      </c>
      <c r="AM4" s="71" t="s">
        <v>4410</v>
      </c>
      <c r="AN4" s="71" t="s">
        <v>4410</v>
      </c>
      <c r="AO4" s="71" t="s">
        <v>4410</v>
      </c>
      <c r="AP4" s="71" t="s">
        <v>4410</v>
      </c>
      <c r="AQ4" s="71" t="s">
        <v>4410</v>
      </c>
      <c r="AR4" s="71" t="s">
        <v>4410</v>
      </c>
      <c r="AS4" s="71" t="s">
        <v>4411</v>
      </c>
      <c r="AT4" s="70" t="s">
        <v>4409</v>
      </c>
      <c r="AU4" s="71" t="s">
        <v>4476</v>
      </c>
      <c r="AV4" s="71" t="s">
        <v>4476</v>
      </c>
      <c r="AW4" s="71" t="s">
        <v>4476</v>
      </c>
      <c r="AX4" s="71" t="s">
        <v>4476</v>
      </c>
      <c r="AY4" s="71" t="s">
        <v>4476</v>
      </c>
      <c r="AZ4" s="71" t="s">
        <v>4476</v>
      </c>
      <c r="BA4" s="71" t="s">
        <v>4476</v>
      </c>
      <c r="BB4" s="71" t="s">
        <v>4476</v>
      </c>
      <c r="BC4" s="71" t="s">
        <v>4476</v>
      </c>
    </row>
    <row r="5" spans="1:55" ht="138" x14ac:dyDescent="0.3">
      <c r="A5" s="114" t="s">
        <v>4477</v>
      </c>
      <c r="B5" s="72" t="s">
        <v>4478</v>
      </c>
      <c r="C5" s="72" t="s">
        <v>4479</v>
      </c>
      <c r="D5" s="114">
        <v>2699999</v>
      </c>
      <c r="E5" s="73" t="b">
        <v>1</v>
      </c>
      <c r="F5" s="78">
        <v>321</v>
      </c>
      <c r="G5" s="78">
        <v>355.5</v>
      </c>
      <c r="H5" s="78">
        <v>386.3</v>
      </c>
      <c r="I5" s="78">
        <v>377</v>
      </c>
      <c r="J5" s="78">
        <v>405.2</v>
      </c>
      <c r="K5" s="78">
        <v>417</v>
      </c>
      <c r="L5" s="114" t="b">
        <v>1</v>
      </c>
      <c r="M5" s="114" t="b">
        <v>1</v>
      </c>
      <c r="N5" s="114" t="b">
        <v>1</v>
      </c>
      <c r="O5" s="114" t="b">
        <v>0</v>
      </c>
      <c r="P5" s="114" t="b">
        <v>1</v>
      </c>
      <c r="Q5" s="114" t="b">
        <v>0</v>
      </c>
      <c r="R5" s="114" t="b">
        <v>1</v>
      </c>
      <c r="S5" s="114" t="b">
        <v>0</v>
      </c>
      <c r="T5" s="114" t="b">
        <v>1</v>
      </c>
      <c r="U5" s="114" t="b">
        <v>1</v>
      </c>
      <c r="V5" s="114" t="b">
        <v>1</v>
      </c>
      <c r="W5" s="114" t="b">
        <v>0</v>
      </c>
      <c r="X5" s="114" t="b">
        <v>1</v>
      </c>
      <c r="Y5" s="114" t="b">
        <v>0</v>
      </c>
      <c r="Z5" s="114" t="b">
        <v>1</v>
      </c>
      <c r="AA5" s="114" t="s">
        <v>4480</v>
      </c>
      <c r="AB5" s="114" t="b">
        <v>1</v>
      </c>
      <c r="AC5" s="114" t="b">
        <v>1</v>
      </c>
      <c r="AD5" s="114" t="b">
        <v>1</v>
      </c>
      <c r="AE5" s="114" t="b">
        <v>0</v>
      </c>
      <c r="AF5" s="114" t="b">
        <v>0</v>
      </c>
      <c r="AG5" s="114" t="b">
        <v>0</v>
      </c>
      <c r="AH5" s="114" t="b">
        <v>0</v>
      </c>
      <c r="AI5" s="114" t="b">
        <v>0</v>
      </c>
      <c r="AJ5" s="114"/>
      <c r="AK5" s="114" t="b">
        <v>1</v>
      </c>
      <c r="AL5" s="114" t="b">
        <v>0</v>
      </c>
      <c r="AM5" s="114" t="b">
        <v>1</v>
      </c>
      <c r="AN5" s="114" t="b">
        <v>1</v>
      </c>
      <c r="AO5" s="114" t="b">
        <v>1</v>
      </c>
      <c r="AP5" s="114" t="b">
        <v>0</v>
      </c>
      <c r="AQ5" s="114" t="b">
        <v>1</v>
      </c>
      <c r="AR5" s="114" t="b">
        <v>0</v>
      </c>
      <c r="AS5" s="114"/>
      <c r="AT5" s="74">
        <v>1440000</v>
      </c>
      <c r="AU5" s="76">
        <v>4</v>
      </c>
      <c r="AV5" s="76">
        <v>12</v>
      </c>
      <c r="AW5" s="76">
        <v>3</v>
      </c>
      <c r="AX5" s="76">
        <v>10</v>
      </c>
      <c r="AY5" s="76">
        <v>1</v>
      </c>
      <c r="AZ5" s="76">
        <v>0</v>
      </c>
      <c r="BA5" s="76">
        <v>0</v>
      </c>
      <c r="BB5" s="76">
        <v>0</v>
      </c>
      <c r="BC5" s="76">
        <v>1</v>
      </c>
    </row>
    <row r="6" spans="1:55" ht="69" x14ac:dyDescent="0.3">
      <c r="A6" s="111" t="s">
        <v>1823</v>
      </c>
      <c r="B6" s="113" t="s">
        <v>25</v>
      </c>
      <c r="C6" s="113" t="s">
        <v>1824</v>
      </c>
      <c r="D6" s="111" t="s">
        <v>1825</v>
      </c>
      <c r="E6" s="69" t="s">
        <v>1826</v>
      </c>
      <c r="F6" s="79" t="s">
        <v>154</v>
      </c>
      <c r="G6" s="79" t="s">
        <v>156</v>
      </c>
      <c r="H6" s="79" t="s">
        <v>158</v>
      </c>
      <c r="I6" s="79" t="s">
        <v>160</v>
      </c>
      <c r="J6" s="79" t="s">
        <v>3781</v>
      </c>
      <c r="K6" s="79" t="s">
        <v>4481</v>
      </c>
      <c r="L6" s="114" t="s">
        <v>3782</v>
      </c>
      <c r="M6" s="114" t="s">
        <v>3783</v>
      </c>
      <c r="N6" s="114" t="s">
        <v>3784</v>
      </c>
      <c r="O6" s="114" t="s">
        <v>3785</v>
      </c>
      <c r="P6" s="114" t="s">
        <v>3786</v>
      </c>
      <c r="Q6" s="114" t="s">
        <v>3787</v>
      </c>
      <c r="R6" s="114" t="s">
        <v>3788</v>
      </c>
      <c r="S6" s="114" t="s">
        <v>3789</v>
      </c>
      <c r="T6" s="114" t="s">
        <v>3790</v>
      </c>
      <c r="U6" s="114" t="s">
        <v>3791</v>
      </c>
      <c r="V6" s="114" t="s">
        <v>3792</v>
      </c>
      <c r="W6" s="114" t="s">
        <v>3793</v>
      </c>
      <c r="X6" s="114" t="s">
        <v>3794</v>
      </c>
      <c r="Y6" s="114" t="s">
        <v>3795</v>
      </c>
      <c r="Z6" s="114" t="s">
        <v>3796</v>
      </c>
      <c r="AA6" s="114" t="s">
        <v>4482</v>
      </c>
      <c r="AB6" s="114" t="s">
        <v>3797</v>
      </c>
      <c r="AC6" s="114" t="s">
        <v>3798</v>
      </c>
      <c r="AD6" s="114" t="s">
        <v>3799</v>
      </c>
      <c r="AE6" s="114" t="s">
        <v>3800</v>
      </c>
      <c r="AF6" s="114" t="s">
        <v>3801</v>
      </c>
      <c r="AG6" s="114" t="s">
        <v>3802</v>
      </c>
      <c r="AH6" s="114" t="s">
        <v>3803</v>
      </c>
      <c r="AI6" s="114" t="s">
        <v>3804</v>
      </c>
      <c r="AJ6" s="114" t="s">
        <v>4483</v>
      </c>
      <c r="AK6" s="114" t="s">
        <v>3805</v>
      </c>
      <c r="AL6" s="114" t="s">
        <v>3806</v>
      </c>
      <c r="AM6" s="114" t="s">
        <v>3807</v>
      </c>
      <c r="AN6" s="114" t="s">
        <v>3808</v>
      </c>
      <c r="AO6" s="114" t="s">
        <v>3809</v>
      </c>
      <c r="AP6" s="114" t="s">
        <v>3810</v>
      </c>
      <c r="AQ6" s="114" t="s">
        <v>3811</v>
      </c>
      <c r="AR6" s="114" t="s">
        <v>3812</v>
      </c>
      <c r="AS6" s="114" t="s">
        <v>4484</v>
      </c>
      <c r="AT6" s="75" t="s">
        <v>3813</v>
      </c>
      <c r="AU6" s="114" t="s">
        <v>3814</v>
      </c>
      <c r="AV6" s="114" t="s">
        <v>3815</v>
      </c>
      <c r="AW6" s="114" t="s">
        <v>3816</v>
      </c>
      <c r="AX6" s="114" t="s">
        <v>3817</v>
      </c>
      <c r="AY6" s="114" t="s">
        <v>3818</v>
      </c>
      <c r="AZ6" s="114" t="s">
        <v>3819</v>
      </c>
      <c r="BA6" s="114" t="s">
        <v>3820</v>
      </c>
      <c r="BB6" s="114" t="s">
        <v>3821</v>
      </c>
      <c r="BC6" s="114" t="s">
        <v>3822</v>
      </c>
    </row>
    <row r="7" spans="1:55" x14ac:dyDescent="0.3">
      <c r="A7" s="110" t="e">
        <f>'3.b1 ESSER Expenditures'!B2</f>
        <v>#N/A</v>
      </c>
      <c r="B7" s="110" t="e">
        <f>'3.b1 ESSER Expenditures'!B3</f>
        <v>#N/A</v>
      </c>
      <c r="C7" s="110" t="e">
        <f>'3.b1 ESSER Expenditures'!B4</f>
        <v>#N/A</v>
      </c>
      <c r="D7" s="110" t="e">
        <f>INDEX('2021 ESSER II'!$G$2:$G$557,MATCH(CrossAct!C7,'2021 ESSER II'!$F$2:$F$557,0))</f>
        <v>#N/A</v>
      </c>
      <c r="E7" s="110" t="b">
        <v>1</v>
      </c>
      <c r="F7" s="110" t="e">
        <f>'5.a FTE Positions'!B8</f>
        <v>#N/A</v>
      </c>
      <c r="G7" s="110" t="e">
        <f>'5.a FTE Positions'!C8</f>
        <v>#N/A</v>
      </c>
      <c r="H7" s="110" t="e">
        <f>'5.a FTE Positions'!D8</f>
        <v>#N/A</v>
      </c>
      <c r="I7" s="110" t="e">
        <f>'5.a FTE Positions'!E8</f>
        <v>#N/A</v>
      </c>
      <c r="J7" s="110" t="e">
        <f>'5.a FTE Positions'!F8</f>
        <v>#N/A</v>
      </c>
      <c r="K7" s="134">
        <f>'5.a FTE Positions'!G8</f>
        <v>0</v>
      </c>
      <c r="L7" s="110" t="str">
        <f>IF(OR('3.b6 Maint Safe In-Person Inst'!B9="Y",'3.b6 Maint Safe In-Person Inst'!B9="y"),"TRUE",IF(OR('3.b6 Maint Safe In-Person Inst'!B9="N",'3.b6 Maint Safe In-Person Inst'!B9="n"),"FALSE",""))</f>
        <v/>
      </c>
      <c r="M7" s="110" t="str">
        <f>IF(OR('3.b6 Maint Safe In-Person Inst'!B10="Y",'3.b6 Maint Safe In-Person Inst'!B10="y"),"TRUE",IF(OR('3.b6 Maint Safe In-Person Inst'!B10="N",'3.b6 Maint Safe In-Person Inst'!B10="n"),"FALSE",""))</f>
        <v/>
      </c>
      <c r="N7" s="110" t="str">
        <f>IF(OR('3.b6 Maint Safe In-Person Inst'!B11="Y",'3.b6 Maint Safe In-Person Inst'!B11="y"),"TRUE",IF(OR('3.b6 Maint Safe In-Person Inst'!B11="N",'3.b6 Maint Safe In-Person Inst'!B11="n"),"FALSE",""))</f>
        <v/>
      </c>
      <c r="O7" s="110" t="str">
        <f>IF(OR('3.b6 Maint Safe In-Person Inst'!B12="Y",'3.b6 Maint Safe In-Person Inst'!B12="y"),"TRUE",IF(OR('3.b6 Maint Safe In-Person Inst'!B12="N",'3.b6 Maint Safe In-Person Inst'!B12="n"),"FALSE",""))</f>
        <v/>
      </c>
      <c r="P7" s="110" t="str">
        <f>IF(OR('3.b6 Maint Safe In-Person Inst'!B13="Y",'3.b6 Maint Safe In-Person Inst'!B13="y"),"TRUE",IF(OR('3.b6 Maint Safe In-Person Inst'!B13="N",'3.b6 Maint Safe In-Person Inst'!B13="n"),"FALSE",""))</f>
        <v/>
      </c>
      <c r="Q7" s="110" t="str">
        <f>IF(OR('3.b6 Maint Safe In-Person Inst'!B14="Y",'3.b6 Maint Safe In-Person Inst'!B14="y"),"TRUE",IF(OR('3.b6 Maint Safe In-Person Inst'!B14="N",'3.b6 Maint Safe In-Person Inst'!B14="n"),"FALSE",""))</f>
        <v/>
      </c>
      <c r="R7" s="110" t="str">
        <f>IF(OR('3.b6 Maint Safe In-Person Inst'!B15="Y",'3.b6 Maint Safe In-Person Inst'!B15="y"),"TRUE",IF(OR('3.b6 Maint Safe In-Person Inst'!B15="N",'3.b6 Maint Safe In-Person Inst'!B15="n"),"FALSE",""))</f>
        <v/>
      </c>
      <c r="S7" s="110" t="str">
        <f>IF(OR('3.b6 Maint Safe In-Person Inst'!B16="Y",'3.b6 Maint Safe In-Person Inst'!B16="y"),"TRUE",IF(OR('3.b6 Maint Safe In-Person Inst'!B16="N",'3.b6 Maint Safe In-Person Inst'!B16="n"),"FALSE",""))</f>
        <v/>
      </c>
      <c r="T7" s="110" t="str">
        <f>IF(OR('3.b6 Maint Safe In-Person Inst'!B17="Y",'3.b6 Maint Safe In-Person Inst'!B17="y"),"TRUE",IF(OR('3.b6 Maint Safe In-Person Inst'!B17="N",'3.b6 Maint Safe In-Person Inst'!B17="n"),"FALSE",""))</f>
        <v/>
      </c>
      <c r="U7" s="134" t="str">
        <f>IF(OR('3.b7 Internet Access'!M6="Y",'3.b7 Internet Access'!M6="y"),"TRUE",IF(OR('3.b7 Internet Access'!M6="N",'3.b7 Internet Access'!M6="n"),"FALSE",""))</f>
        <v/>
      </c>
      <c r="V7" s="110" t="str">
        <f>IF(OR('3.b7 Internet Access'!C10="Y",'3.b7 Internet Access'!C10="y"),"TRUE",IF(OR('3.b7 Internet Access'!C10="N",'3.b7 Internet Access'!C10="n"),"FALSE",""))</f>
        <v/>
      </c>
      <c r="W7" s="110" t="str">
        <f>IF(OR('3.b7 Internet Access'!C11="Y",'3.b7 Internet Access'!C11="y"),"TRUE",IF(OR('3.b7 Internet Access'!C11="N",'3.b7 Internet Access'!C11="n"),"FALSE",""))</f>
        <v/>
      </c>
      <c r="X7" s="110" t="str">
        <f>IF(OR('3.b7 Internet Access'!C12="Y",'3.b7 Internet Access'!C12="y"),"TRUE",IF(OR('3.b7 Internet Access'!C12="N",'3.b7 Internet Access'!C12="n"),"FALSE",""))</f>
        <v/>
      </c>
      <c r="Y7" s="110" t="str">
        <f>IF(OR('3.b7 Internet Access'!C13="Y",'3.b7 Internet Access'!C13="y"),"TRUE",IF(OR('3.b7 Internet Access'!C13="N",'3.b7 Internet Access'!C13="n"),"FALSE",""))</f>
        <v/>
      </c>
      <c r="Z7" s="134" t="str">
        <f>IF('3.b7 Internet Access'!C14&lt;&gt;"","TRUE","FALSE")</f>
        <v>FALSE</v>
      </c>
      <c r="AA7" s="110" t="str">
        <f>IF('3.b7 Internet Access'!C14&lt;&gt;"",'3.b7 Internet Access'!C14,"")</f>
        <v/>
      </c>
      <c r="AB7" s="110" t="str">
        <f>IF(OR('3.b8 Reengaging Students'!K6="Y",'3.b8 Reengaging Students'!K6="y"),"TRUE",IF(OR('3.b8 Reengaging Students'!K6="N",'3.b8 Reengaging Students'!K6="n"),"FALSE",""))</f>
        <v/>
      </c>
      <c r="AC7" s="110" t="str">
        <f>IF(OR('3.b8 Reengaging Students'!C10="Y",'3.b8 Reengaging Students'!C10="y"),"TRUE",IF(OR('3.b8 Reengaging Students'!C10="N",'3.b8 Reengaging Students'!C10="n"),"FALSE",""))</f>
        <v/>
      </c>
      <c r="AD7" s="110" t="str">
        <f>IF(OR('3.b8 Reengaging Students'!C11="Y",'3.b8 Reengaging Students'!C11="y"),"TRUE",IF(OR('3.b8 Reengaging Students'!C11="N",'3.b8 Reengaging Students'!C11="n"),"FALSE",""))</f>
        <v/>
      </c>
      <c r="AE7" s="110" t="str">
        <f>IF(OR('3.b8 Reengaging Students'!C12="Y",'3.b8 Reengaging Students'!C12="y"),"TRUE",IF(OR('3.b8 Reengaging Students'!C12="N",'3.b8 Reengaging Students'!C12="n"),"FALSE",""))</f>
        <v/>
      </c>
      <c r="AF7" s="110" t="str">
        <f>IF(OR('3.b8 Reengaging Students'!C13="Y",'3.b8 Reengaging Students'!C13="y"),"TRUE",IF(OR('3.b8 Reengaging Students'!C13="N",'3.b8 Reengaging Students'!C13="n"),"FALSE",""))</f>
        <v/>
      </c>
      <c r="AG7" s="110" t="str">
        <f>IF(OR('3.b8 Reengaging Students'!C14="Y",'3.b8 Reengaging Students'!C14="y"),"TRUE",IF(OR('3.b8 Reengaging Students'!C14="N",'3.b8 Reengaging Students'!C14="n"),"FALSE",""))</f>
        <v/>
      </c>
      <c r="AH7" s="110" t="str">
        <f>IF(OR('3.b8 Reengaging Students'!C15="Y",'3.b8 Reengaging Students'!C15="y"),"TRUE",IF(OR('3.b8 Reengaging Students'!C15="N",'3.b8 Reengaging Students'!C15="n"),"FALSE",""))</f>
        <v/>
      </c>
      <c r="AI7" s="110" t="str">
        <f>IF('3.b8 Reengaging Students'!C16&lt;&gt;"","TRUE","FALSE")</f>
        <v>FALSE</v>
      </c>
      <c r="AJ7" s="110" t="str">
        <f>IF('3.b8 Reengaging Students'!C16&lt;&gt;"",'3.b8 Reengaging Students'!C16,"")</f>
        <v/>
      </c>
      <c r="AK7" s="110" t="str">
        <f>IF(OR('3.c Allocation of Resources'!G6 = "Y",'3.c Allocation of Resources'!G6="y"),"TRUE",IF(OR('3.c Allocation of Resources'!G6="N",'3.c Allocation of Resources'!G6="n"),"FALSE",""))</f>
        <v/>
      </c>
      <c r="AL7" s="110" t="str">
        <f>IF(OR('3.c Allocation of Resources'!C11 = "Y",'3.c Allocation of Resources'!C11="y"),"TRUE",IF(OR('3.c Allocation of Resources'!C11="N",'3.c Allocation of Resources'!C11="n"),"FALSE",""))</f>
        <v/>
      </c>
      <c r="AM7" s="110" t="str">
        <f>IF(OR('3.c Allocation of Resources'!C12 = "Y",'3.c Allocation of Resources'!C12="y"),"TRUE",IF(OR('3.c Allocation of Resources'!C12="N",'3.c Allocation of Resources'!C12="n"),"FALSE",""))</f>
        <v/>
      </c>
      <c r="AN7" s="110" t="str">
        <f>IF(OR('3.c Allocation of Resources'!C13 = "Y",'3.c Allocation of Resources'!C13="y"),"TRUE",IF(OR('3.c Allocation of Resources'!C13="N",'3.c Allocation of Resources'!C13="n"),"FALSE",""))</f>
        <v/>
      </c>
      <c r="AO7" s="110" t="str">
        <f>IF(OR('3.c Allocation of Resources'!C14 = "Y",'3.c Allocation of Resources'!C14="y"),"TRUE",IF(OR('3.c Allocation of Resources'!C14="N",'3.c Allocation of Resources'!C14="n"),"FALSE",""))</f>
        <v/>
      </c>
      <c r="AP7" s="110" t="str">
        <f>IF(OR('3.c Allocation of Resources'!C15 = "Y",'3.c Allocation of Resources'!C15="y"),"TRUE",IF(OR('3.c Allocation of Resources'!C15="N",'3.c Allocation of Resources'!C15="n"),"FALSE",""))</f>
        <v/>
      </c>
      <c r="AQ7" s="110" t="str">
        <f>IF(OR('3.c Allocation of Resources'!C16 = "Y",'3.c Allocation of Resources'!C16="y"),"TRUE",IF(OR('3.c Allocation of Resources'!C16="N",'3.c Allocation of Resources'!C16="n"),"FALSE",""))</f>
        <v/>
      </c>
      <c r="AR7" s="110" t="str">
        <f>IF('3.c Allocation of Resources'!C17 &lt;&gt; "","TRUE","FALSE")</f>
        <v>FALSE</v>
      </c>
      <c r="AS7" s="110" t="str">
        <f>IF('3.c Allocation of Resources'!C17&lt;&gt;"",'3.c Allocation of Resources'!C17, "")</f>
        <v/>
      </c>
    </row>
    <row r="8" spans="1:55" x14ac:dyDescent="0.3">
      <c r="K8" s="134"/>
    </row>
    <row r="9" spans="1:55" x14ac:dyDescent="0.3">
      <c r="K9" s="134"/>
    </row>
    <row r="10" spans="1:55" x14ac:dyDescent="0.3">
      <c r="K10" s="16"/>
      <c r="AT10" s="134"/>
    </row>
  </sheetData>
  <sheetProtection algorithmName="SHA-512" hashValue="pP3Jr+oVQUX0eOCJOKuW1zte7Ec9G3TfU2qgNritTYHMhsrpS6vK0xI/KSS4VuZPCyAorEgDPzmdyVFLNTON0Q==" saltValue="xbjtau8zJYEgF1UgEyVKaQ==" spinCount="100000" sheet="1" objects="1" scenarios="1" selectLockedCells="1" selectUnlockedCells="1"/>
  <mergeCells count="19">
    <mergeCell ref="AU1:BC2"/>
    <mergeCell ref="U1:U3"/>
    <mergeCell ref="E1:E3"/>
    <mergeCell ref="F1:F3"/>
    <mergeCell ref="G1:G3"/>
    <mergeCell ref="H1:H3"/>
    <mergeCell ref="I1:I3"/>
    <mergeCell ref="J1:J3"/>
    <mergeCell ref="AK1:AK3"/>
    <mergeCell ref="V1:AA2"/>
    <mergeCell ref="AB1:AB3"/>
    <mergeCell ref="AC1:AJ2"/>
    <mergeCell ref="AT1:AT2"/>
    <mergeCell ref="A1:A3"/>
    <mergeCell ref="B1:B3"/>
    <mergeCell ref="C1:C3"/>
    <mergeCell ref="D1:D3"/>
    <mergeCell ref="L1:T2"/>
    <mergeCell ref="K1:K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559"/>
  <sheetViews>
    <sheetView workbookViewId="0">
      <pane ySplit="1" topLeftCell="A2" activePane="bottomLeft" state="frozen"/>
      <selection pane="bottomLeft" activeCell="DY1" sqref="A1:XFD1048576"/>
    </sheetView>
  </sheetViews>
  <sheetFormatPr defaultColWidth="8.77734375" defaultRowHeight="14.4" x14ac:dyDescent="0.3"/>
  <cols>
    <col min="1" max="1" width="12.77734375" style="110" bestFit="1" customWidth="1"/>
    <col min="2" max="2" width="22.21875" style="110" bestFit="1" customWidth="1"/>
    <col min="3" max="3" width="25" style="110" bestFit="1" customWidth="1"/>
    <col min="4" max="4" width="12.44140625" style="110" bestFit="1" customWidth="1"/>
    <col min="5" max="5" width="13.44140625" style="110" bestFit="1" customWidth="1"/>
    <col min="6" max="6" width="13.21875" style="110" bestFit="1" customWidth="1"/>
    <col min="7" max="7" width="63.44140625" style="110" bestFit="1" customWidth="1"/>
    <col min="8" max="8" width="27.77734375" style="110" bestFit="1" customWidth="1"/>
    <col min="9" max="9" width="8.77734375" style="22" bestFit="1" customWidth="1"/>
    <col min="10" max="10" width="15.21875" style="22" bestFit="1" customWidth="1"/>
    <col min="11" max="11" width="16.21875" style="110" customWidth="1"/>
    <col min="12" max="12" width="18.77734375" style="110" customWidth="1"/>
    <col min="13" max="13" width="13.21875" style="110" customWidth="1"/>
    <col min="14" max="14" width="17.77734375" style="110" customWidth="1"/>
    <col min="15" max="15" width="13.21875" style="110" customWidth="1"/>
    <col min="16" max="16" width="18.21875" style="110" customWidth="1"/>
    <col min="17" max="17" width="13.44140625" style="110" customWidth="1"/>
    <col min="18" max="18" width="51" style="110" customWidth="1"/>
    <col min="19" max="23" width="13.44140625" style="110" customWidth="1"/>
    <col min="24" max="24" width="17.21875" style="110" customWidth="1"/>
    <col min="25" max="25" width="13.44140625" style="110" customWidth="1"/>
    <col min="26" max="27" width="13.21875" style="110" customWidth="1"/>
    <col min="28" max="29" width="13.44140625" style="110" customWidth="1"/>
    <col min="30" max="31" width="13.21875" style="110" customWidth="1"/>
    <col min="32" max="33" width="13.44140625" style="110" customWidth="1"/>
    <col min="34" max="34" width="12.5546875" style="110" customWidth="1"/>
    <col min="35" max="35" width="13" style="110" customWidth="1"/>
    <col min="36" max="39" width="13.21875" style="110" customWidth="1"/>
    <col min="40" max="43" width="13.44140625" style="110" customWidth="1"/>
    <col min="44" max="49" width="13.21875" style="110" customWidth="1"/>
    <col min="50" max="51" width="13.44140625" style="110" customWidth="1"/>
    <col min="52" max="52" width="13.21875" style="110" customWidth="1"/>
    <col min="53" max="53" width="13.44140625" style="110" customWidth="1"/>
    <col min="54" max="57" width="13.21875" style="110" customWidth="1"/>
    <col min="58" max="58" width="13" style="110" customWidth="1"/>
    <col min="59" max="59" width="13.44140625" style="110" customWidth="1"/>
    <col min="60" max="61" width="13.21875" style="110" customWidth="1"/>
    <col min="62" max="62" width="13.44140625" style="110" customWidth="1"/>
    <col min="63" max="63" width="13.44140625" style="110" bestFit="1" customWidth="1"/>
    <col min="64" max="64" width="19.21875" style="110" bestFit="1" customWidth="1"/>
    <col min="65" max="65" width="13.44140625" style="110" bestFit="1" customWidth="1"/>
    <col min="66" max="66" width="13.5546875" style="110" bestFit="1" customWidth="1"/>
    <col min="67" max="67" width="13.44140625" style="110" bestFit="1" customWidth="1"/>
    <col min="68" max="68" width="13.5546875" style="110" bestFit="1" customWidth="1"/>
    <col min="69" max="69" width="13.44140625" style="110" bestFit="1" customWidth="1"/>
    <col min="70" max="70" width="13.5546875" style="110" bestFit="1" customWidth="1"/>
    <col min="71" max="71" width="13.21875" style="110" bestFit="1" customWidth="1"/>
    <col min="72" max="72" width="13.5546875" style="110" bestFit="1" customWidth="1"/>
    <col min="73" max="73" width="13.44140625" style="110" bestFit="1" customWidth="1"/>
    <col min="74" max="75" width="13.21875" style="110" bestFit="1" customWidth="1"/>
    <col min="76" max="76" width="13.5546875" style="110" bestFit="1" customWidth="1"/>
    <col min="77" max="77" width="13.44140625" style="110" bestFit="1" customWidth="1"/>
    <col min="78" max="79" width="13.21875" style="110" bestFit="1" customWidth="1"/>
    <col min="80" max="80" width="13.5546875" style="110" bestFit="1" customWidth="1"/>
    <col min="81" max="83" width="13.21875" style="110" bestFit="1" customWidth="1"/>
    <col min="84" max="87" width="13.44140625" style="110" bestFit="1" customWidth="1"/>
    <col min="88" max="93" width="13.21875" style="110" bestFit="1" customWidth="1"/>
    <col min="94" max="95" width="13.44140625" style="110" bestFit="1" customWidth="1"/>
    <col min="96" max="96" width="13.21875" style="110" bestFit="1" customWidth="1"/>
    <col min="97" max="97" width="13.44140625" style="110" bestFit="1" customWidth="1"/>
    <col min="98" max="102" width="13.21875" style="110" bestFit="1" customWidth="1"/>
    <col min="103" max="103" width="13.44140625" style="110" bestFit="1" customWidth="1"/>
    <col min="104" max="105" width="13.21875" style="110" bestFit="1" customWidth="1"/>
    <col min="106" max="107" width="13.44140625" style="110" bestFit="1" customWidth="1"/>
    <col min="108" max="109" width="13.21875" style="110" bestFit="1" customWidth="1"/>
    <col min="110" max="111" width="13.44140625" style="110" bestFit="1" customWidth="1"/>
    <col min="112" max="113" width="13.21875" style="110" bestFit="1" customWidth="1"/>
    <col min="114" max="121" width="13.44140625" style="110" bestFit="1" customWidth="1"/>
    <col min="122" max="125" width="13.21875" style="110" bestFit="1" customWidth="1"/>
    <col min="126" max="127" width="13.44140625" style="110" bestFit="1" customWidth="1"/>
    <col min="128" max="129" width="13.21875" style="110" bestFit="1" customWidth="1"/>
    <col min="130" max="131" width="13" style="110" bestFit="1" customWidth="1"/>
    <col min="132" max="133" width="13.21875" style="110" bestFit="1" customWidth="1"/>
    <col min="134" max="135" width="13.44140625" style="110" bestFit="1" customWidth="1"/>
    <col min="136" max="137" width="13" style="110" bestFit="1" customWidth="1"/>
    <col min="138" max="139" width="13.21875" style="110" bestFit="1" customWidth="1"/>
    <col min="140" max="147" width="13.44140625" style="110" bestFit="1" customWidth="1"/>
    <col min="148" max="16384" width="8.77734375" style="110"/>
  </cols>
  <sheetData>
    <row r="1" spans="1:147" s="16" customFormat="1" ht="72" x14ac:dyDescent="0.3">
      <c r="A1" s="15" t="s">
        <v>17</v>
      </c>
      <c r="B1" s="15" t="s">
        <v>18</v>
      </c>
      <c r="C1" s="15" t="s">
        <v>19</v>
      </c>
      <c r="D1" s="15" t="s">
        <v>20</v>
      </c>
      <c r="E1" s="15" t="s">
        <v>21</v>
      </c>
      <c r="F1" s="15" t="s">
        <v>22</v>
      </c>
      <c r="G1" s="15" t="s">
        <v>23</v>
      </c>
      <c r="H1" s="15" t="s">
        <v>24</v>
      </c>
      <c r="I1" s="15" t="s">
        <v>1822</v>
      </c>
      <c r="J1" s="15" t="s">
        <v>3824</v>
      </c>
      <c r="K1" s="15" t="s">
        <v>25</v>
      </c>
      <c r="L1" s="15" t="s">
        <v>26</v>
      </c>
      <c r="M1" s="15" t="s">
        <v>27</v>
      </c>
      <c r="N1" s="15" t="s">
        <v>28</v>
      </c>
      <c r="O1" s="15" t="s">
        <v>29</v>
      </c>
      <c r="P1" s="15" t="s">
        <v>30</v>
      </c>
      <c r="Q1" s="15" t="s">
        <v>31</v>
      </c>
      <c r="R1" s="15" t="s">
        <v>32</v>
      </c>
      <c r="S1" s="15" t="s">
        <v>33</v>
      </c>
      <c r="T1" s="15" t="s">
        <v>34</v>
      </c>
      <c r="U1" s="15" t="s">
        <v>35</v>
      </c>
      <c r="V1" s="15" t="s">
        <v>36</v>
      </c>
      <c r="W1" s="15" t="s">
        <v>37</v>
      </c>
      <c r="X1" s="15" t="s">
        <v>38</v>
      </c>
      <c r="Y1" s="15" t="s">
        <v>39</v>
      </c>
      <c r="Z1" s="15" t="s">
        <v>40</v>
      </c>
      <c r="AA1" s="15" t="s">
        <v>41</v>
      </c>
      <c r="AB1" s="15" t="s">
        <v>42</v>
      </c>
      <c r="AC1" s="15" t="s">
        <v>43</v>
      </c>
      <c r="AD1" s="15" t="s">
        <v>44</v>
      </c>
      <c r="AE1" s="15" t="s">
        <v>45</v>
      </c>
      <c r="AF1" s="15" t="s">
        <v>46</v>
      </c>
      <c r="AG1" s="15" t="s">
        <v>47</v>
      </c>
      <c r="AH1" s="15" t="s">
        <v>48</v>
      </c>
      <c r="AI1" s="15" t="s">
        <v>49</v>
      </c>
      <c r="AJ1" s="15" t="s">
        <v>50</v>
      </c>
      <c r="AK1" s="15" t="s">
        <v>51</v>
      </c>
      <c r="AL1" s="15" t="s">
        <v>52</v>
      </c>
      <c r="AM1" s="15" t="s">
        <v>53</v>
      </c>
      <c r="AN1" s="15" t="s">
        <v>54</v>
      </c>
      <c r="AO1" s="15" t="s">
        <v>55</v>
      </c>
      <c r="AP1" s="15" t="s">
        <v>56</v>
      </c>
      <c r="AQ1" s="15" t="s">
        <v>57</v>
      </c>
      <c r="AR1" s="15" t="s">
        <v>58</v>
      </c>
      <c r="AS1" s="15" t="s">
        <v>59</v>
      </c>
      <c r="AT1" s="15" t="s">
        <v>60</v>
      </c>
      <c r="AU1" s="15" t="s">
        <v>61</v>
      </c>
      <c r="AV1" s="15" t="s">
        <v>62</v>
      </c>
      <c r="AW1" s="15" t="s">
        <v>63</v>
      </c>
      <c r="AX1" s="15" t="s">
        <v>64</v>
      </c>
      <c r="AY1" s="15" t="s">
        <v>65</v>
      </c>
      <c r="AZ1" s="15" t="s">
        <v>66</v>
      </c>
      <c r="BA1" s="15" t="s">
        <v>67</v>
      </c>
      <c r="BB1" s="15" t="s">
        <v>68</v>
      </c>
      <c r="BC1" s="15" t="s">
        <v>69</v>
      </c>
      <c r="BD1" s="15" t="s">
        <v>70</v>
      </c>
      <c r="BE1" s="15" t="s">
        <v>71</v>
      </c>
      <c r="BF1" s="15" t="s">
        <v>72</v>
      </c>
      <c r="BG1" s="15" t="s">
        <v>73</v>
      </c>
      <c r="BH1" s="15" t="s">
        <v>74</v>
      </c>
      <c r="BI1" s="15" t="s">
        <v>75</v>
      </c>
      <c r="BJ1" s="15" t="s">
        <v>76</v>
      </c>
      <c r="BK1" s="15" t="s">
        <v>77</v>
      </c>
      <c r="BL1" s="15" t="s">
        <v>78</v>
      </c>
      <c r="BM1" s="15" t="s">
        <v>79</v>
      </c>
      <c r="BN1" s="15" t="s">
        <v>80</v>
      </c>
      <c r="BO1" s="15" t="s">
        <v>81</v>
      </c>
      <c r="BP1" s="15" t="s">
        <v>82</v>
      </c>
      <c r="BQ1" s="15" t="s">
        <v>83</v>
      </c>
      <c r="BR1" s="15" t="s">
        <v>84</v>
      </c>
      <c r="BS1" s="15" t="s">
        <v>85</v>
      </c>
      <c r="BT1" s="15" t="s">
        <v>86</v>
      </c>
      <c r="BU1" s="15" t="s">
        <v>87</v>
      </c>
      <c r="BV1" s="15" t="s">
        <v>88</v>
      </c>
      <c r="BW1" s="15" t="s">
        <v>89</v>
      </c>
      <c r="BX1" s="15" t="s">
        <v>90</v>
      </c>
      <c r="BY1" s="15" t="s">
        <v>91</v>
      </c>
      <c r="BZ1" s="15" t="s">
        <v>92</v>
      </c>
      <c r="CA1" s="15" t="s">
        <v>93</v>
      </c>
      <c r="CB1" s="15" t="s">
        <v>94</v>
      </c>
      <c r="CC1" s="15" t="s">
        <v>95</v>
      </c>
      <c r="CD1" s="15" t="s">
        <v>96</v>
      </c>
      <c r="CE1" s="15" t="s">
        <v>97</v>
      </c>
      <c r="CF1" s="15" t="s">
        <v>98</v>
      </c>
      <c r="CG1" s="15" t="s">
        <v>99</v>
      </c>
      <c r="CH1" s="15" t="s">
        <v>100</v>
      </c>
      <c r="CI1" s="15" t="s">
        <v>101</v>
      </c>
      <c r="CJ1" s="15" t="s">
        <v>102</v>
      </c>
      <c r="CK1" s="15" t="s">
        <v>103</v>
      </c>
      <c r="CL1" s="15" t="s">
        <v>104</v>
      </c>
      <c r="CM1" s="15" t="s">
        <v>105</v>
      </c>
      <c r="CN1" s="15" t="s">
        <v>106</v>
      </c>
      <c r="CO1" s="15" t="s">
        <v>107</v>
      </c>
      <c r="CP1" s="15" t="s">
        <v>108</v>
      </c>
      <c r="CQ1" s="15" t="s">
        <v>109</v>
      </c>
      <c r="CR1" s="15" t="s">
        <v>110</v>
      </c>
      <c r="CS1" s="15" t="s">
        <v>111</v>
      </c>
      <c r="CT1" s="15" t="s">
        <v>112</v>
      </c>
      <c r="CU1" s="15" t="s">
        <v>113</v>
      </c>
      <c r="CV1" s="15" t="s">
        <v>114</v>
      </c>
      <c r="CW1" s="15" t="s">
        <v>115</v>
      </c>
      <c r="CX1" s="15" t="s">
        <v>116</v>
      </c>
      <c r="CY1" s="15" t="s">
        <v>117</v>
      </c>
      <c r="CZ1" s="15" t="s">
        <v>118</v>
      </c>
      <c r="DA1" s="15" t="s">
        <v>119</v>
      </c>
      <c r="DB1" s="15" t="s">
        <v>120</v>
      </c>
      <c r="DC1" s="15" t="s">
        <v>121</v>
      </c>
      <c r="DD1" s="15" t="s">
        <v>122</v>
      </c>
      <c r="DE1" s="15" t="s">
        <v>123</v>
      </c>
      <c r="DF1" s="15" t="s">
        <v>124</v>
      </c>
      <c r="DG1" s="15" t="s">
        <v>125</v>
      </c>
      <c r="DH1" s="15" t="s">
        <v>126</v>
      </c>
      <c r="DI1" s="15" t="s">
        <v>127</v>
      </c>
      <c r="DJ1" s="15" t="s">
        <v>128</v>
      </c>
      <c r="DK1" s="15" t="s">
        <v>129</v>
      </c>
      <c r="DL1" s="15" t="s">
        <v>130</v>
      </c>
      <c r="DM1" s="15" t="s">
        <v>131</v>
      </c>
      <c r="DN1" s="15" t="s">
        <v>132</v>
      </c>
      <c r="DO1" s="15" t="s">
        <v>133</v>
      </c>
      <c r="DP1" s="15" t="s">
        <v>134</v>
      </c>
      <c r="DQ1" s="15" t="s">
        <v>135</v>
      </c>
      <c r="DR1" s="15" t="s">
        <v>136</v>
      </c>
      <c r="DS1" s="15" t="s">
        <v>137</v>
      </c>
      <c r="DT1" s="15" t="s">
        <v>138</v>
      </c>
      <c r="DU1" s="15" t="s">
        <v>139</v>
      </c>
      <c r="DV1" s="15" t="s">
        <v>140</v>
      </c>
      <c r="DW1" s="15" t="s">
        <v>141</v>
      </c>
      <c r="DX1" s="15" t="s">
        <v>142</v>
      </c>
      <c r="DY1" s="15" t="s">
        <v>143</v>
      </c>
      <c r="DZ1" s="15" t="s">
        <v>144</v>
      </c>
      <c r="EA1" s="15" t="s">
        <v>145</v>
      </c>
      <c r="EB1" s="15" t="s">
        <v>146</v>
      </c>
      <c r="EC1" s="15" t="s">
        <v>147</v>
      </c>
      <c r="ED1" s="15" t="s">
        <v>148</v>
      </c>
      <c r="EE1" s="15" t="s">
        <v>149</v>
      </c>
      <c r="EF1" s="15" t="s">
        <v>150</v>
      </c>
      <c r="EG1" s="15" t="s">
        <v>151</v>
      </c>
      <c r="EH1" s="15" t="s">
        <v>152</v>
      </c>
      <c r="EI1" s="15" t="s">
        <v>153</v>
      </c>
      <c r="EJ1" s="15" t="s">
        <v>154</v>
      </c>
      <c r="EK1" s="15" t="s">
        <v>155</v>
      </c>
      <c r="EL1" s="15" t="s">
        <v>156</v>
      </c>
      <c r="EM1" s="15" t="s">
        <v>157</v>
      </c>
      <c r="EN1" s="15" t="s">
        <v>158</v>
      </c>
      <c r="EO1" s="15" t="s">
        <v>159</v>
      </c>
      <c r="EP1" s="15" t="s">
        <v>160</v>
      </c>
      <c r="EQ1" s="15" t="s">
        <v>161</v>
      </c>
    </row>
    <row r="2" spans="1:147" x14ac:dyDescent="0.3">
      <c r="A2" s="110" t="s">
        <v>162</v>
      </c>
      <c r="B2" s="110" t="s">
        <v>163</v>
      </c>
      <c r="C2" s="110" t="s">
        <v>164</v>
      </c>
      <c r="F2" s="110" t="s">
        <v>165</v>
      </c>
      <c r="G2" s="110" t="s">
        <v>166</v>
      </c>
      <c r="I2" s="22">
        <f>INDEX(Concordance!$A$2:$A$556,MATCH('2020 Report - NLIU'!J2,Concordance!$C$2:$C$556,0))</f>
        <v>48914</v>
      </c>
      <c r="J2" s="52">
        <f>VALUE(K2)</f>
        <v>6451046</v>
      </c>
      <c r="K2" s="17" t="s">
        <v>167</v>
      </c>
      <c r="L2" s="18">
        <v>109042.62</v>
      </c>
      <c r="N2" s="18">
        <v>0</v>
      </c>
      <c r="P2" s="18">
        <v>109042.62</v>
      </c>
      <c r="T2" s="18"/>
      <c r="V2" s="18"/>
      <c r="X2" s="18">
        <v>0</v>
      </c>
      <c r="BL2" s="18">
        <v>0</v>
      </c>
      <c r="BM2" s="110" t="s">
        <v>168</v>
      </c>
      <c r="BN2" s="18">
        <v>0</v>
      </c>
      <c r="BP2" s="18">
        <v>0</v>
      </c>
      <c r="BR2" s="18">
        <v>0</v>
      </c>
      <c r="BT2" s="18">
        <v>0</v>
      </c>
      <c r="BV2" s="18">
        <v>0</v>
      </c>
      <c r="BX2" s="18">
        <v>0</v>
      </c>
      <c r="BZ2" s="18">
        <v>0</v>
      </c>
      <c r="CB2" s="18">
        <v>0</v>
      </c>
      <c r="DD2" s="110" t="b">
        <v>0</v>
      </c>
      <c r="DF2" s="110" t="b">
        <v>0</v>
      </c>
      <c r="DH2" s="110" t="b">
        <v>0</v>
      </c>
      <c r="DJ2" s="110" t="b">
        <v>0</v>
      </c>
      <c r="DL2" s="110" t="b">
        <v>0</v>
      </c>
      <c r="DN2" s="110" t="b">
        <v>0</v>
      </c>
      <c r="DP2" s="110" t="b">
        <v>0</v>
      </c>
      <c r="DR2" s="110" t="b">
        <v>0</v>
      </c>
      <c r="DT2" s="110" t="b">
        <v>0</v>
      </c>
      <c r="DV2" s="110" t="b">
        <v>0</v>
      </c>
      <c r="DX2" s="110" t="b">
        <v>0</v>
      </c>
      <c r="DZ2" s="110" t="b">
        <v>0</v>
      </c>
      <c r="EB2" s="110" t="b">
        <v>0</v>
      </c>
      <c r="ED2" s="110" t="b">
        <v>0</v>
      </c>
      <c r="EF2" s="110" t="b">
        <v>0</v>
      </c>
      <c r="EH2" s="110" t="b">
        <v>0</v>
      </c>
      <c r="EJ2" s="110">
        <v>102</v>
      </c>
      <c r="EL2" s="110">
        <v>104</v>
      </c>
      <c r="EN2" s="110">
        <v>107</v>
      </c>
      <c r="EP2" s="110">
        <v>115</v>
      </c>
    </row>
    <row r="3" spans="1:147" x14ac:dyDescent="0.3">
      <c r="A3" s="110" t="s">
        <v>162</v>
      </c>
      <c r="B3" s="110" t="s">
        <v>163</v>
      </c>
      <c r="C3" s="110" t="s">
        <v>169</v>
      </c>
      <c r="F3" s="110" t="s">
        <v>165</v>
      </c>
      <c r="G3" s="110" t="s">
        <v>170</v>
      </c>
      <c r="I3" s="22">
        <f>INDEX(Concordance!$A$2:$A$556,MATCH('2020 Report - NLIU'!J3,Concordance!$C$2:$C$556,0))</f>
        <v>48927</v>
      </c>
      <c r="J3" s="52">
        <f t="shared" ref="J3:J66" si="0">VALUE(K3)</f>
        <v>78425503</v>
      </c>
      <c r="K3" s="17" t="s">
        <v>171</v>
      </c>
      <c r="L3" s="18">
        <v>139182.82</v>
      </c>
      <c r="N3" s="18">
        <v>0</v>
      </c>
      <c r="P3" s="18">
        <v>139182.82</v>
      </c>
      <c r="T3" s="18"/>
      <c r="V3" s="18"/>
      <c r="X3" s="18">
        <v>0</v>
      </c>
      <c r="BL3" s="18">
        <v>0</v>
      </c>
      <c r="BM3" s="110" t="s">
        <v>168</v>
      </c>
      <c r="BN3" s="18">
        <v>0</v>
      </c>
      <c r="BP3" s="18">
        <v>0</v>
      </c>
      <c r="BR3" s="18">
        <v>0</v>
      </c>
      <c r="BT3" s="18">
        <v>0</v>
      </c>
      <c r="BV3" s="18">
        <v>0</v>
      </c>
      <c r="BX3" s="18">
        <v>0</v>
      </c>
      <c r="BZ3" s="18">
        <v>0</v>
      </c>
      <c r="CB3" s="18">
        <v>0</v>
      </c>
      <c r="DD3" s="110" t="b">
        <v>0</v>
      </c>
      <c r="DF3" s="110" t="b">
        <v>0</v>
      </c>
      <c r="DH3" s="110" t="b">
        <v>0</v>
      </c>
      <c r="DJ3" s="110" t="b">
        <v>0</v>
      </c>
      <c r="DL3" s="110" t="b">
        <v>0</v>
      </c>
      <c r="DN3" s="110" t="b">
        <v>0</v>
      </c>
      <c r="DP3" s="110" t="b">
        <v>0</v>
      </c>
      <c r="DR3" s="110" t="b">
        <v>0</v>
      </c>
      <c r="DT3" s="110" t="b">
        <v>0</v>
      </c>
      <c r="DV3" s="110" t="b">
        <v>0</v>
      </c>
      <c r="DX3" s="110" t="b">
        <v>0</v>
      </c>
      <c r="DZ3" s="110" t="b">
        <v>0</v>
      </c>
      <c r="EB3" s="110" t="b">
        <v>0</v>
      </c>
      <c r="ED3" s="110" t="b">
        <v>0</v>
      </c>
      <c r="EF3" s="110" t="b">
        <v>0</v>
      </c>
      <c r="EH3" s="110" t="b">
        <v>0</v>
      </c>
      <c r="EJ3" s="110">
        <v>26</v>
      </c>
      <c r="EL3" s="110">
        <v>32</v>
      </c>
      <c r="EN3" s="110">
        <v>33</v>
      </c>
      <c r="EP3" s="110">
        <v>32</v>
      </c>
    </row>
    <row r="4" spans="1:147" x14ac:dyDescent="0.3">
      <c r="A4" s="110" t="s">
        <v>162</v>
      </c>
      <c r="B4" s="110" t="s">
        <v>163</v>
      </c>
      <c r="C4" s="110" t="s">
        <v>172</v>
      </c>
      <c r="F4" s="110" t="s">
        <v>165</v>
      </c>
      <c r="G4" s="110" t="s">
        <v>173</v>
      </c>
      <c r="I4" s="22">
        <f>INDEX(Concordance!$A$2:$A$556,MATCH('2020 Report - NLIU'!J4,Concordance!$C$2:$C$556,0))</f>
        <v>1090</v>
      </c>
      <c r="J4" s="52">
        <f t="shared" si="0"/>
        <v>100654698</v>
      </c>
      <c r="K4" s="17" t="s">
        <v>174</v>
      </c>
      <c r="L4" s="18">
        <v>117845.86</v>
      </c>
      <c r="N4" s="18">
        <v>0</v>
      </c>
      <c r="P4" s="18">
        <v>117845.86</v>
      </c>
      <c r="T4" s="18"/>
      <c r="V4" s="18"/>
      <c r="X4" s="18">
        <v>0</v>
      </c>
      <c r="BL4" s="18">
        <v>117537</v>
      </c>
      <c r="BM4" s="110" t="s">
        <v>168</v>
      </c>
      <c r="BN4" s="18">
        <v>117537</v>
      </c>
      <c r="BP4" s="18">
        <v>0</v>
      </c>
      <c r="BR4" s="18">
        <v>0</v>
      </c>
      <c r="BT4" s="18">
        <v>0</v>
      </c>
      <c r="BV4" s="18">
        <v>0</v>
      </c>
      <c r="BX4" s="18">
        <v>0</v>
      </c>
      <c r="BZ4" s="18">
        <v>0</v>
      </c>
      <c r="CB4" s="18">
        <v>117537</v>
      </c>
      <c r="DD4" s="110" t="b">
        <v>1</v>
      </c>
      <c r="DF4" s="110" t="b">
        <v>0</v>
      </c>
      <c r="DH4" s="110" t="b">
        <v>1</v>
      </c>
      <c r="DJ4" s="110" t="b">
        <v>1</v>
      </c>
      <c r="DL4" s="110" t="b">
        <v>1</v>
      </c>
      <c r="DN4" s="110" t="b">
        <v>0</v>
      </c>
      <c r="DP4" s="110" t="b">
        <v>1</v>
      </c>
      <c r="DR4" s="110" t="b">
        <v>1</v>
      </c>
      <c r="DT4" s="110" t="b">
        <v>1</v>
      </c>
      <c r="DV4" s="110" t="b">
        <v>0</v>
      </c>
      <c r="DX4" s="110" t="b">
        <v>1</v>
      </c>
      <c r="DZ4" s="110" t="b">
        <v>1</v>
      </c>
      <c r="EB4" s="110" t="b">
        <v>1</v>
      </c>
      <c r="ED4" s="110" t="b">
        <v>1</v>
      </c>
      <c r="EF4" s="110" t="b">
        <v>0</v>
      </c>
      <c r="EH4" s="110" t="b">
        <v>1</v>
      </c>
      <c r="EJ4" s="110">
        <v>42</v>
      </c>
      <c r="EL4" s="110">
        <v>46</v>
      </c>
      <c r="EN4" s="110">
        <v>46</v>
      </c>
      <c r="EP4" s="110">
        <v>47</v>
      </c>
    </row>
    <row r="5" spans="1:147" x14ac:dyDescent="0.3">
      <c r="A5" s="110" t="s">
        <v>162</v>
      </c>
      <c r="B5" s="110" t="s">
        <v>163</v>
      </c>
      <c r="C5" s="110" t="s">
        <v>175</v>
      </c>
      <c r="F5" s="110" t="s">
        <v>165</v>
      </c>
      <c r="G5" s="110" t="s">
        <v>176</v>
      </c>
      <c r="I5" s="22">
        <f>INDEX(Concordance!$A$2:$A$556,MATCH('2020 Report - NLIU'!J5,Concordance!$C$2:$C$556,0))</f>
        <v>1092</v>
      </c>
      <c r="J5" s="52">
        <f t="shared" si="0"/>
        <v>100653757</v>
      </c>
      <c r="K5" s="17" t="s">
        <v>177</v>
      </c>
      <c r="L5" s="18">
        <v>103492.37</v>
      </c>
      <c r="N5" s="18">
        <v>0</v>
      </c>
      <c r="P5" s="18">
        <v>103492.37</v>
      </c>
      <c r="T5" s="18"/>
      <c r="V5" s="18"/>
      <c r="X5" s="18">
        <v>0</v>
      </c>
      <c r="BL5" s="18">
        <v>70482.83</v>
      </c>
      <c r="BM5" s="110" t="s">
        <v>168</v>
      </c>
      <c r="BN5" s="18">
        <v>70482.83</v>
      </c>
      <c r="BP5" s="18">
        <v>0</v>
      </c>
      <c r="BR5" s="18">
        <v>0</v>
      </c>
      <c r="BT5" s="18">
        <v>0</v>
      </c>
      <c r="BV5" s="18">
        <v>0</v>
      </c>
      <c r="BX5" s="18">
        <v>0</v>
      </c>
      <c r="BZ5" s="18">
        <v>0</v>
      </c>
      <c r="CB5" s="18">
        <v>70482.83</v>
      </c>
      <c r="DD5" s="110" t="b">
        <v>0</v>
      </c>
      <c r="DF5" s="110" t="b">
        <v>0</v>
      </c>
      <c r="DH5" s="110" t="b">
        <v>0</v>
      </c>
      <c r="DJ5" s="110" t="b">
        <v>0</v>
      </c>
      <c r="DL5" s="110" t="b">
        <v>0</v>
      </c>
      <c r="DN5" s="110" t="b">
        <v>0</v>
      </c>
      <c r="DP5" s="110" t="b">
        <v>0</v>
      </c>
      <c r="DR5" s="110" t="b">
        <v>0</v>
      </c>
      <c r="DT5" s="110" t="b">
        <v>0</v>
      </c>
      <c r="DV5" s="110" t="b">
        <v>0</v>
      </c>
      <c r="DX5" s="110" t="b">
        <v>0</v>
      </c>
      <c r="DZ5" s="110" t="b">
        <v>0</v>
      </c>
      <c r="EB5" s="110" t="b">
        <v>0</v>
      </c>
      <c r="ED5" s="110" t="b">
        <v>0</v>
      </c>
      <c r="EF5" s="110" t="b">
        <v>0</v>
      </c>
      <c r="EH5" s="110" t="b">
        <v>0</v>
      </c>
      <c r="EJ5" s="110">
        <v>43.1</v>
      </c>
      <c r="EL5" s="110">
        <v>44</v>
      </c>
      <c r="EN5" s="110">
        <v>43</v>
      </c>
      <c r="EP5" s="110">
        <v>42.6</v>
      </c>
    </row>
    <row r="6" spans="1:147" x14ac:dyDescent="0.3">
      <c r="A6" s="110" t="s">
        <v>162</v>
      </c>
      <c r="B6" s="110" t="s">
        <v>163</v>
      </c>
      <c r="C6" s="110" t="s">
        <v>178</v>
      </c>
      <c r="F6" s="110" t="s">
        <v>165</v>
      </c>
      <c r="G6" s="110" t="s">
        <v>179</v>
      </c>
      <c r="I6" s="22">
        <f>INDEX(Concordance!$A$2:$A$556,MATCH('2020 Report - NLIU'!J6,Concordance!$C$2:$C$556,0))</f>
        <v>7123</v>
      </c>
      <c r="J6" s="52">
        <f t="shared" si="0"/>
        <v>73070872</v>
      </c>
      <c r="K6" s="17" t="s">
        <v>180</v>
      </c>
      <c r="L6" s="18">
        <v>114724.72</v>
      </c>
      <c r="N6" s="18">
        <v>0</v>
      </c>
      <c r="P6" s="18">
        <v>114724.72</v>
      </c>
      <c r="T6" s="18"/>
      <c r="V6" s="18"/>
      <c r="X6" s="18">
        <v>0</v>
      </c>
      <c r="BL6" s="18">
        <v>114424</v>
      </c>
      <c r="BM6" s="110" t="s">
        <v>168</v>
      </c>
      <c r="BN6" s="18">
        <v>114424</v>
      </c>
      <c r="BP6" s="18">
        <v>0</v>
      </c>
      <c r="BR6" s="18">
        <v>0</v>
      </c>
      <c r="BT6" s="18">
        <v>0</v>
      </c>
      <c r="BV6" s="18">
        <v>0</v>
      </c>
      <c r="BX6" s="18">
        <v>37306.07</v>
      </c>
      <c r="BZ6" s="18">
        <v>0</v>
      </c>
      <c r="CB6" s="18">
        <v>77117.929999999993</v>
      </c>
      <c r="DD6" s="110" t="b">
        <v>0</v>
      </c>
      <c r="DF6" s="110" t="b">
        <v>1</v>
      </c>
      <c r="DH6" s="110" t="b">
        <v>0</v>
      </c>
      <c r="DJ6" s="110" t="b">
        <v>0</v>
      </c>
      <c r="DL6" s="110" t="b">
        <v>1</v>
      </c>
      <c r="DN6" s="110" t="b">
        <v>0</v>
      </c>
      <c r="DP6" s="110" t="b">
        <v>0</v>
      </c>
      <c r="DR6" s="110" t="b">
        <v>0</v>
      </c>
      <c r="DT6" s="110" t="b">
        <v>0</v>
      </c>
      <c r="DV6" s="110" t="b">
        <v>1</v>
      </c>
      <c r="DX6" s="110" t="b">
        <v>1</v>
      </c>
      <c r="DZ6" s="110" t="b">
        <v>0</v>
      </c>
      <c r="EB6" s="110" t="b">
        <v>1</v>
      </c>
      <c r="ED6" s="110" t="b">
        <v>0</v>
      </c>
      <c r="EF6" s="110" t="b">
        <v>0</v>
      </c>
      <c r="EH6" s="110" t="b">
        <v>0</v>
      </c>
      <c r="EJ6" s="110">
        <v>96</v>
      </c>
      <c r="EL6" s="110">
        <v>96</v>
      </c>
      <c r="EN6" s="110">
        <v>96</v>
      </c>
      <c r="EP6" s="110">
        <v>93</v>
      </c>
    </row>
    <row r="7" spans="1:147" x14ac:dyDescent="0.3">
      <c r="A7" s="110" t="s">
        <v>162</v>
      </c>
      <c r="B7" s="110" t="s">
        <v>163</v>
      </c>
      <c r="C7" s="110" t="s">
        <v>181</v>
      </c>
      <c r="F7" s="110" t="s">
        <v>165</v>
      </c>
      <c r="G7" s="110" t="s">
        <v>182</v>
      </c>
      <c r="I7" s="22">
        <f>INDEX(Concordance!$A$2:$A$556,MATCH('2020 Report - NLIU'!J7,Concordance!$C$2:$C$556,0))</f>
        <v>103129</v>
      </c>
      <c r="J7" s="52">
        <f t="shared" si="0"/>
        <v>100653641</v>
      </c>
      <c r="K7" s="17" t="s">
        <v>183</v>
      </c>
      <c r="L7" s="18">
        <v>73833.740000000005</v>
      </c>
      <c r="N7" s="18">
        <v>0</v>
      </c>
      <c r="P7" s="18">
        <v>73833.740000000005</v>
      </c>
      <c r="T7" s="18"/>
      <c r="V7" s="18"/>
      <c r="X7" s="18">
        <v>0</v>
      </c>
      <c r="BL7" s="18">
        <v>73640</v>
      </c>
      <c r="BM7" s="110" t="s">
        <v>168</v>
      </c>
      <c r="BN7" s="18">
        <v>73640</v>
      </c>
      <c r="BP7" s="18">
        <v>0</v>
      </c>
      <c r="BR7" s="18">
        <v>0</v>
      </c>
      <c r="BT7" s="18">
        <v>0</v>
      </c>
      <c r="BV7" s="18">
        <v>0</v>
      </c>
      <c r="BX7" s="18">
        <v>0</v>
      </c>
      <c r="BZ7" s="18">
        <v>0</v>
      </c>
      <c r="CB7" s="18">
        <v>73640</v>
      </c>
      <c r="DD7" s="110" t="b">
        <v>1</v>
      </c>
      <c r="DF7" s="110" t="b">
        <v>1</v>
      </c>
      <c r="DH7" s="110" t="b">
        <v>1</v>
      </c>
      <c r="DJ7" s="110" t="b">
        <v>1</v>
      </c>
      <c r="DL7" s="110" t="b">
        <v>1</v>
      </c>
      <c r="DN7" s="110" t="b">
        <v>1</v>
      </c>
      <c r="DP7" s="110" t="b">
        <v>1</v>
      </c>
      <c r="DR7" s="110" t="b">
        <v>1</v>
      </c>
      <c r="DT7" s="110" t="b">
        <v>1</v>
      </c>
      <c r="DV7" s="110" t="b">
        <v>1</v>
      </c>
      <c r="DX7" s="110" t="b">
        <v>1</v>
      </c>
      <c r="DZ7" s="110" t="b">
        <v>1</v>
      </c>
      <c r="EB7" s="110" t="b">
        <v>1</v>
      </c>
      <c r="ED7" s="110" t="b">
        <v>1</v>
      </c>
      <c r="EF7" s="110" t="b">
        <v>1</v>
      </c>
      <c r="EH7" s="110" t="b">
        <v>1</v>
      </c>
      <c r="EJ7" s="110">
        <v>61</v>
      </c>
      <c r="EL7" s="110">
        <v>61</v>
      </c>
      <c r="EN7" s="110">
        <v>61</v>
      </c>
      <c r="EP7" s="110">
        <v>61</v>
      </c>
    </row>
    <row r="8" spans="1:147" x14ac:dyDescent="0.3">
      <c r="A8" s="110" t="s">
        <v>162</v>
      </c>
      <c r="B8" s="110" t="s">
        <v>163</v>
      </c>
      <c r="C8" s="110" t="s">
        <v>184</v>
      </c>
      <c r="F8" s="110" t="s">
        <v>165</v>
      </c>
      <c r="G8" s="110" t="s">
        <v>185</v>
      </c>
      <c r="I8" s="22">
        <f>INDEX(Concordance!$A$2:$A$556,MATCH('2020 Report - NLIU'!J8,Concordance!$C$2:$C$556,0))</f>
        <v>96098</v>
      </c>
      <c r="J8" s="52">
        <f t="shared" si="0"/>
        <v>14475875</v>
      </c>
      <c r="K8" s="17" t="s">
        <v>186</v>
      </c>
      <c r="L8" s="18">
        <v>231389.75</v>
      </c>
      <c r="N8" s="18">
        <v>19754</v>
      </c>
      <c r="P8" s="18">
        <v>211635.75</v>
      </c>
      <c r="T8" s="18">
        <v>0</v>
      </c>
      <c r="V8" s="18">
        <v>0</v>
      </c>
      <c r="X8" s="18">
        <v>0</v>
      </c>
      <c r="Z8" s="110" t="b">
        <v>0</v>
      </c>
      <c r="AB8" s="110" t="b">
        <v>0</v>
      </c>
      <c r="AD8" s="110" t="b">
        <v>0</v>
      </c>
      <c r="AF8" s="110" t="b">
        <v>0</v>
      </c>
      <c r="AH8" s="110" t="b">
        <v>0</v>
      </c>
      <c r="AJ8" s="110" t="b">
        <v>0</v>
      </c>
      <c r="AL8" s="110" t="b">
        <v>0</v>
      </c>
      <c r="AX8" s="110" t="b">
        <v>0</v>
      </c>
      <c r="BL8" s="18">
        <v>0</v>
      </c>
      <c r="BM8" s="110" t="s">
        <v>168</v>
      </c>
      <c r="BN8" s="18">
        <v>0</v>
      </c>
      <c r="BP8" s="18">
        <v>0</v>
      </c>
      <c r="BR8" s="18">
        <v>0</v>
      </c>
      <c r="BT8" s="18">
        <v>0</v>
      </c>
      <c r="BV8" s="18">
        <v>0</v>
      </c>
      <c r="BX8" s="18">
        <v>0</v>
      </c>
      <c r="BZ8" s="18">
        <v>0</v>
      </c>
      <c r="CB8" s="18">
        <v>0</v>
      </c>
      <c r="DD8" s="110" t="b">
        <v>0</v>
      </c>
      <c r="DF8" s="110" t="b">
        <v>0</v>
      </c>
      <c r="DH8" s="110" t="b">
        <v>0</v>
      </c>
      <c r="DJ8" s="110" t="b">
        <v>0</v>
      </c>
      <c r="DL8" s="110" t="b">
        <v>0</v>
      </c>
      <c r="DN8" s="110" t="b">
        <v>0</v>
      </c>
      <c r="DP8" s="110" t="b">
        <v>0</v>
      </c>
      <c r="DR8" s="110" t="b">
        <v>0</v>
      </c>
      <c r="DT8" s="110" t="b">
        <v>0</v>
      </c>
      <c r="DV8" s="110" t="b">
        <v>0</v>
      </c>
      <c r="DX8" s="110" t="b">
        <v>0</v>
      </c>
      <c r="DZ8" s="110" t="b">
        <v>0</v>
      </c>
      <c r="EB8" s="110" t="b">
        <v>0</v>
      </c>
      <c r="ED8" s="110" t="b">
        <v>0</v>
      </c>
      <c r="EF8" s="110" t="b">
        <v>0</v>
      </c>
      <c r="EH8" s="110" t="b">
        <v>0</v>
      </c>
      <c r="EJ8" s="110">
        <v>320.2</v>
      </c>
      <c r="EL8" s="110">
        <v>334.5</v>
      </c>
      <c r="EN8" s="110">
        <v>331.1</v>
      </c>
      <c r="EP8" s="110">
        <v>324.10000000000002</v>
      </c>
    </row>
    <row r="9" spans="1:147" x14ac:dyDescent="0.3">
      <c r="A9" s="110" t="s">
        <v>162</v>
      </c>
      <c r="B9" s="110" t="s">
        <v>163</v>
      </c>
      <c r="C9" s="110" t="s">
        <v>187</v>
      </c>
      <c r="F9" s="110" t="s">
        <v>165</v>
      </c>
      <c r="G9" s="110" t="s">
        <v>188</v>
      </c>
      <c r="I9" s="22">
        <f>INDEX(Concordance!$A$2:$A$556,MATCH('2020 Report - NLIU'!J9,Concordance!$C$2:$C$556,0))</f>
        <v>38046</v>
      </c>
      <c r="J9" s="52">
        <f t="shared" si="0"/>
        <v>100040518</v>
      </c>
      <c r="K9" s="17" t="s">
        <v>189</v>
      </c>
      <c r="L9" s="18">
        <v>102974.78</v>
      </c>
      <c r="N9" s="18">
        <v>0</v>
      </c>
      <c r="P9" s="18">
        <v>102974.78</v>
      </c>
      <c r="T9" s="18"/>
      <c r="V9" s="18"/>
      <c r="X9" s="18">
        <v>0</v>
      </c>
      <c r="BL9" s="18">
        <v>102705</v>
      </c>
      <c r="BM9" s="110" t="s">
        <v>168</v>
      </c>
      <c r="BN9" s="18">
        <v>102705</v>
      </c>
      <c r="BP9" s="18">
        <v>0</v>
      </c>
      <c r="BR9" s="18">
        <v>102705</v>
      </c>
      <c r="BT9" s="18">
        <v>0</v>
      </c>
      <c r="BV9" s="18">
        <v>0</v>
      </c>
      <c r="BX9" s="18">
        <v>0</v>
      </c>
      <c r="BZ9" s="18">
        <v>0</v>
      </c>
      <c r="CB9" s="18">
        <v>0</v>
      </c>
      <c r="CD9" s="110" t="b">
        <v>1</v>
      </c>
      <c r="CF9" s="110" t="b">
        <v>1</v>
      </c>
      <c r="CH9" s="110" t="b">
        <v>1</v>
      </c>
      <c r="CJ9" s="110" t="b">
        <v>0</v>
      </c>
      <c r="CL9" s="110" t="b">
        <v>1</v>
      </c>
      <c r="CN9" s="110" t="b">
        <v>0</v>
      </c>
      <c r="CP9" s="110" t="b">
        <v>1</v>
      </c>
      <c r="CR9" s="110">
        <v>210</v>
      </c>
      <c r="CT9" s="110">
        <v>237</v>
      </c>
      <c r="CV9" s="110">
        <v>0.88607594936708856</v>
      </c>
      <c r="CW9" s="110" t="s">
        <v>168</v>
      </c>
      <c r="CX9" s="110">
        <v>231</v>
      </c>
      <c r="CZ9" s="110">
        <v>231</v>
      </c>
      <c r="DB9" s="110">
        <v>1</v>
      </c>
      <c r="DC9" s="110" t="s">
        <v>168</v>
      </c>
      <c r="DD9" s="110" t="b">
        <v>1</v>
      </c>
      <c r="DF9" s="110" t="b">
        <v>1</v>
      </c>
      <c r="DH9" s="110" t="b">
        <v>1</v>
      </c>
      <c r="DJ9" s="110" t="b">
        <v>1</v>
      </c>
      <c r="DL9" s="110" t="b">
        <v>1</v>
      </c>
      <c r="DN9" s="110" t="b">
        <v>0</v>
      </c>
      <c r="DP9" s="110" t="b">
        <v>1</v>
      </c>
      <c r="DR9" s="110" t="b">
        <v>0</v>
      </c>
      <c r="DT9" s="110" t="b">
        <v>1</v>
      </c>
      <c r="DV9" s="110" t="b">
        <v>1</v>
      </c>
      <c r="DX9" s="110" t="b">
        <v>1</v>
      </c>
      <c r="DZ9" s="110" t="b">
        <v>1</v>
      </c>
      <c r="EB9" s="110" t="b">
        <v>1</v>
      </c>
      <c r="ED9" s="110" t="b">
        <v>0</v>
      </c>
      <c r="EF9" s="110" t="b">
        <v>1</v>
      </c>
      <c r="EH9" s="110" t="b">
        <v>0</v>
      </c>
      <c r="EJ9" s="110">
        <v>68</v>
      </c>
      <c r="EL9" s="110">
        <v>69</v>
      </c>
      <c r="EN9" s="110">
        <v>69</v>
      </c>
      <c r="EP9" s="110">
        <v>70</v>
      </c>
    </row>
    <row r="10" spans="1:147" x14ac:dyDescent="0.3">
      <c r="A10" s="110" t="s">
        <v>162</v>
      </c>
      <c r="B10" s="110" t="s">
        <v>163</v>
      </c>
      <c r="C10" s="110" t="s">
        <v>190</v>
      </c>
      <c r="F10" s="110" t="s">
        <v>165</v>
      </c>
      <c r="G10" s="110" t="s">
        <v>191</v>
      </c>
      <c r="I10" s="22">
        <f>INDEX(Concordance!$A$2:$A$556,MATCH('2020 Report - NLIU'!J10,Concordance!$C$2:$C$556,0))</f>
        <v>48909</v>
      </c>
      <c r="J10" s="52">
        <f t="shared" si="0"/>
        <v>830803883</v>
      </c>
      <c r="K10" s="17" t="s">
        <v>192</v>
      </c>
      <c r="L10" s="18">
        <v>267781.09999999998</v>
      </c>
      <c r="N10" s="18">
        <v>0</v>
      </c>
      <c r="P10" s="18">
        <v>267781.09999999998</v>
      </c>
      <c r="T10" s="18"/>
      <c r="V10" s="18"/>
      <c r="X10" s="18">
        <v>0</v>
      </c>
      <c r="BL10" s="18">
        <v>264794</v>
      </c>
      <c r="BM10" s="110" t="s">
        <v>168</v>
      </c>
      <c r="BN10" s="18">
        <v>264794</v>
      </c>
      <c r="BP10" s="18">
        <v>0</v>
      </c>
      <c r="BR10" s="18">
        <v>145521.82999999999</v>
      </c>
      <c r="BT10" s="18">
        <v>73453.48</v>
      </c>
      <c r="BV10" s="18">
        <v>0</v>
      </c>
      <c r="BX10" s="18">
        <v>45818.69</v>
      </c>
      <c r="BZ10" s="18">
        <v>0</v>
      </c>
      <c r="CB10" s="18">
        <v>0</v>
      </c>
      <c r="CD10" s="110" t="b">
        <v>1</v>
      </c>
      <c r="CF10" s="110" t="b">
        <v>1</v>
      </c>
      <c r="CH10" s="110" t="b">
        <v>0</v>
      </c>
      <c r="CJ10" s="110" t="b">
        <v>0</v>
      </c>
      <c r="CL10" s="110" t="b">
        <v>0</v>
      </c>
      <c r="CN10" s="110" t="b">
        <v>0</v>
      </c>
      <c r="CP10" s="110" t="b">
        <v>0</v>
      </c>
      <c r="DD10" s="110" t="b">
        <v>1</v>
      </c>
      <c r="DF10" s="110" t="b">
        <v>1</v>
      </c>
      <c r="DH10" s="110" t="b">
        <v>1</v>
      </c>
      <c r="DJ10" s="110" t="b">
        <v>1</v>
      </c>
      <c r="DL10" s="110" t="b">
        <v>1</v>
      </c>
      <c r="DN10" s="110" t="b">
        <v>1</v>
      </c>
      <c r="DP10" s="110" t="b">
        <v>1</v>
      </c>
      <c r="DR10" s="110" t="b">
        <v>1</v>
      </c>
      <c r="DT10" s="110" t="b">
        <v>1</v>
      </c>
      <c r="DV10" s="110" t="b">
        <v>1</v>
      </c>
      <c r="DX10" s="110" t="b">
        <v>1</v>
      </c>
      <c r="DZ10" s="110" t="b">
        <v>1</v>
      </c>
      <c r="EB10" s="110" t="b">
        <v>1</v>
      </c>
      <c r="ED10" s="110" t="b">
        <v>1</v>
      </c>
      <c r="EF10" s="110" t="b">
        <v>1</v>
      </c>
      <c r="EH10" s="110" t="b">
        <v>1</v>
      </c>
      <c r="EJ10" s="110">
        <v>51</v>
      </c>
      <c r="EL10" s="110">
        <v>49</v>
      </c>
      <c r="EN10" s="110">
        <v>48</v>
      </c>
      <c r="EP10" s="110">
        <v>44</v>
      </c>
    </row>
    <row r="11" spans="1:147" x14ac:dyDescent="0.3">
      <c r="A11" s="110" t="s">
        <v>162</v>
      </c>
      <c r="B11" s="110" t="s">
        <v>163</v>
      </c>
      <c r="C11" s="110" t="s">
        <v>193</v>
      </c>
      <c r="F11" s="110" t="s">
        <v>165</v>
      </c>
      <c r="G11" s="110" t="s">
        <v>194</v>
      </c>
      <c r="I11" s="22">
        <f>INDEX(Concordance!$A$2:$A$556,MATCH('2020 Report - NLIU'!J11,Concordance!$C$2:$C$556,0))</f>
        <v>79078</v>
      </c>
      <c r="J11" s="52">
        <f t="shared" si="0"/>
        <v>189349152</v>
      </c>
      <c r="K11" s="17" t="s">
        <v>195</v>
      </c>
      <c r="L11" s="18">
        <v>24845.37</v>
      </c>
      <c r="N11" s="18">
        <v>9867</v>
      </c>
      <c r="P11" s="18">
        <v>14978.37</v>
      </c>
      <c r="T11" s="18">
        <v>0</v>
      </c>
      <c r="V11" s="18">
        <v>0</v>
      </c>
      <c r="X11" s="18">
        <v>0</v>
      </c>
      <c r="Z11" s="110" t="b">
        <v>0</v>
      </c>
      <c r="AB11" s="110" t="b">
        <v>0</v>
      </c>
      <c r="AD11" s="110" t="b">
        <v>0</v>
      </c>
      <c r="AF11" s="110" t="b">
        <v>0</v>
      </c>
      <c r="AH11" s="110" t="b">
        <v>0</v>
      </c>
      <c r="AJ11" s="110" t="b">
        <v>0</v>
      </c>
      <c r="AL11" s="110" t="b">
        <v>0</v>
      </c>
      <c r="AX11" s="110" t="b">
        <v>0</v>
      </c>
      <c r="BL11" s="18">
        <v>0</v>
      </c>
      <c r="BM11" s="110" t="s">
        <v>168</v>
      </c>
      <c r="BN11" s="18">
        <v>0</v>
      </c>
      <c r="BP11" s="18">
        <v>0</v>
      </c>
      <c r="BR11" s="18">
        <v>0</v>
      </c>
      <c r="BT11" s="18">
        <v>0</v>
      </c>
      <c r="BV11" s="18">
        <v>0</v>
      </c>
      <c r="BX11" s="18">
        <v>0</v>
      </c>
      <c r="BZ11" s="18">
        <v>0</v>
      </c>
      <c r="CB11" s="18">
        <v>0</v>
      </c>
      <c r="DD11" s="110" t="b">
        <v>0</v>
      </c>
      <c r="DF11" s="110" t="b">
        <v>0</v>
      </c>
      <c r="DH11" s="110" t="b">
        <v>0</v>
      </c>
      <c r="DJ11" s="110" t="b">
        <v>0</v>
      </c>
      <c r="DL11" s="110" t="b">
        <v>0</v>
      </c>
      <c r="DN11" s="110" t="b">
        <v>0</v>
      </c>
      <c r="DP11" s="110" t="b">
        <v>0</v>
      </c>
      <c r="DR11" s="110" t="b">
        <v>0</v>
      </c>
      <c r="DT11" s="110" t="b">
        <v>0</v>
      </c>
      <c r="DV11" s="110" t="b">
        <v>0</v>
      </c>
      <c r="DX11" s="110" t="b">
        <v>0</v>
      </c>
      <c r="DZ11" s="110" t="b">
        <v>0</v>
      </c>
      <c r="EB11" s="110" t="b">
        <v>0</v>
      </c>
      <c r="ED11" s="110" t="b">
        <v>0</v>
      </c>
      <c r="EF11" s="110" t="b">
        <v>0</v>
      </c>
      <c r="EH11" s="110" t="b">
        <v>0</v>
      </c>
      <c r="EJ11" s="110">
        <v>16</v>
      </c>
      <c r="EL11" s="110">
        <v>16</v>
      </c>
      <c r="EN11" s="110">
        <v>16</v>
      </c>
      <c r="EP11" s="110">
        <v>16</v>
      </c>
    </row>
    <row r="12" spans="1:147" x14ac:dyDescent="0.3">
      <c r="A12" s="110" t="s">
        <v>162</v>
      </c>
      <c r="B12" s="110" t="s">
        <v>163</v>
      </c>
      <c r="C12" s="110" t="s">
        <v>196</v>
      </c>
      <c r="F12" s="110" t="s">
        <v>165</v>
      </c>
      <c r="G12" s="110" t="s">
        <v>197</v>
      </c>
      <c r="I12" s="22">
        <f>INDEX(Concordance!$A$2:$A$556,MATCH('2020 Report - NLIU'!J12,Concordance!$C$2:$C$556,0))</f>
        <v>75087</v>
      </c>
      <c r="J12" s="52">
        <f t="shared" si="0"/>
        <v>100653666</v>
      </c>
      <c r="K12" s="17" t="s">
        <v>198</v>
      </c>
      <c r="L12" s="18">
        <v>421613.88</v>
      </c>
      <c r="N12" s="18">
        <v>0</v>
      </c>
      <c r="P12" s="18">
        <v>421613.88</v>
      </c>
      <c r="T12" s="18"/>
      <c r="V12" s="18"/>
      <c r="X12" s="18">
        <v>0</v>
      </c>
      <c r="BL12" s="18">
        <v>420508</v>
      </c>
      <c r="BM12" s="110" t="s">
        <v>168</v>
      </c>
      <c r="BN12" s="18">
        <v>420508</v>
      </c>
      <c r="BP12" s="18">
        <v>0</v>
      </c>
      <c r="BR12" s="18">
        <v>0</v>
      </c>
      <c r="BT12" s="18">
        <v>0</v>
      </c>
      <c r="BV12" s="18">
        <v>0</v>
      </c>
      <c r="BX12" s="18">
        <v>0</v>
      </c>
      <c r="BZ12" s="18">
        <v>0</v>
      </c>
      <c r="CB12" s="18">
        <v>420508</v>
      </c>
      <c r="DD12" s="110" t="b">
        <v>0</v>
      </c>
      <c r="DF12" s="110" t="b">
        <v>0</v>
      </c>
      <c r="DH12" s="110" t="b">
        <v>0</v>
      </c>
      <c r="DJ12" s="110" t="b">
        <v>0</v>
      </c>
      <c r="DL12" s="110" t="b">
        <v>0</v>
      </c>
      <c r="DN12" s="110" t="b">
        <v>0</v>
      </c>
      <c r="DP12" s="110" t="b">
        <v>0</v>
      </c>
      <c r="DR12" s="110" t="b">
        <v>0</v>
      </c>
      <c r="DT12" s="110" t="b">
        <v>0</v>
      </c>
      <c r="DV12" s="110" t="b">
        <v>0</v>
      </c>
      <c r="DX12" s="110" t="b">
        <v>0</v>
      </c>
      <c r="DZ12" s="110" t="b">
        <v>0</v>
      </c>
      <c r="EB12" s="110" t="b">
        <v>0</v>
      </c>
      <c r="ED12" s="110" t="b">
        <v>0</v>
      </c>
      <c r="EF12" s="110" t="b">
        <v>0</v>
      </c>
      <c r="EH12" s="110" t="b">
        <v>0</v>
      </c>
      <c r="EJ12" s="110">
        <v>107.5</v>
      </c>
      <c r="EL12" s="110">
        <v>110.5</v>
      </c>
      <c r="EN12" s="110">
        <v>110.5</v>
      </c>
      <c r="EP12" s="110">
        <v>111.5</v>
      </c>
    </row>
    <row r="13" spans="1:147" x14ac:dyDescent="0.3">
      <c r="A13" s="110" t="s">
        <v>162</v>
      </c>
      <c r="B13" s="110" t="s">
        <v>163</v>
      </c>
      <c r="C13" s="110" t="s">
        <v>199</v>
      </c>
      <c r="F13" s="110" t="s">
        <v>165</v>
      </c>
      <c r="G13" s="110" t="s">
        <v>200</v>
      </c>
      <c r="I13" s="22">
        <f>INDEX(Concordance!$A$2:$A$556,MATCH('2020 Report - NLIU'!J13,Concordance!$C$2:$C$556,0))</f>
        <v>93120</v>
      </c>
      <c r="J13" s="52">
        <f t="shared" si="0"/>
        <v>100040534</v>
      </c>
      <c r="K13" s="17" t="s">
        <v>201</v>
      </c>
      <c r="L13" s="18">
        <v>86401.84</v>
      </c>
      <c r="N13" s="18">
        <v>0</v>
      </c>
      <c r="P13" s="18">
        <v>86401.84</v>
      </c>
      <c r="T13" s="18"/>
      <c r="V13" s="18"/>
      <c r="X13" s="18">
        <v>0</v>
      </c>
      <c r="BL13" s="18">
        <v>61906</v>
      </c>
      <c r="BM13" s="110" t="s">
        <v>168</v>
      </c>
      <c r="BN13" s="18">
        <v>61906</v>
      </c>
      <c r="BP13" s="18">
        <v>0</v>
      </c>
      <c r="BR13" s="18">
        <v>61906</v>
      </c>
      <c r="BT13" s="18">
        <v>0</v>
      </c>
      <c r="BV13" s="18">
        <v>0</v>
      </c>
      <c r="BX13" s="18">
        <v>0</v>
      </c>
      <c r="BZ13" s="18">
        <v>0</v>
      </c>
      <c r="CB13" s="18">
        <v>0</v>
      </c>
      <c r="CD13" s="110" t="b">
        <v>0</v>
      </c>
      <c r="CP13" s="110" t="b">
        <v>1</v>
      </c>
      <c r="CR13" s="110">
        <v>39</v>
      </c>
      <c r="CT13" s="110">
        <v>145</v>
      </c>
      <c r="CV13" s="110">
        <v>0.26896551724137929</v>
      </c>
      <c r="CW13" s="110" t="s">
        <v>168</v>
      </c>
      <c r="CX13" s="110">
        <v>186</v>
      </c>
      <c r="CZ13" s="110">
        <v>186</v>
      </c>
      <c r="DB13" s="110">
        <v>1</v>
      </c>
      <c r="DC13" s="110" t="s">
        <v>168</v>
      </c>
      <c r="DD13" s="110" t="b">
        <v>1</v>
      </c>
      <c r="DF13" s="110" t="b">
        <v>1</v>
      </c>
      <c r="DH13" s="110" t="b">
        <v>1</v>
      </c>
      <c r="DJ13" s="110" t="b">
        <v>1</v>
      </c>
      <c r="DL13" s="110" t="b">
        <v>1</v>
      </c>
      <c r="DN13" s="110" t="b">
        <v>1</v>
      </c>
      <c r="DP13" s="110" t="b">
        <v>1</v>
      </c>
      <c r="DR13" s="110" t="b">
        <v>0</v>
      </c>
      <c r="DT13" s="110" t="b">
        <v>1</v>
      </c>
      <c r="DV13" s="110" t="b">
        <v>1</v>
      </c>
      <c r="DX13" s="110" t="b">
        <v>1</v>
      </c>
      <c r="DZ13" s="110" t="b">
        <v>1</v>
      </c>
      <c r="EB13" s="110" t="b">
        <v>1</v>
      </c>
      <c r="ED13" s="110" t="b">
        <v>1</v>
      </c>
      <c r="EF13" s="110" t="b">
        <v>1</v>
      </c>
      <c r="EH13" s="110" t="b">
        <v>0</v>
      </c>
      <c r="EJ13" s="110">
        <v>51</v>
      </c>
      <c r="EL13" s="110">
        <v>53</v>
      </c>
      <c r="EN13" s="110">
        <v>52</v>
      </c>
      <c r="EP13" s="110">
        <v>48</v>
      </c>
    </row>
    <row r="14" spans="1:147" x14ac:dyDescent="0.3">
      <c r="A14" s="110" t="s">
        <v>162</v>
      </c>
      <c r="B14" s="110" t="s">
        <v>163</v>
      </c>
      <c r="C14" s="110" t="s">
        <v>202</v>
      </c>
      <c r="F14" s="110" t="s">
        <v>165</v>
      </c>
      <c r="G14" s="110" t="s">
        <v>203</v>
      </c>
      <c r="I14" s="22">
        <f>INDEX(Concordance!$A$2:$A$556,MATCH('2020 Report - NLIU'!J14,Concordance!$C$2:$C$556,0))</f>
        <v>47062</v>
      </c>
      <c r="J14" s="52">
        <f t="shared" si="0"/>
        <v>25108499</v>
      </c>
      <c r="K14" s="17" t="s">
        <v>204</v>
      </c>
      <c r="L14" s="18">
        <v>393609.59</v>
      </c>
      <c r="N14" s="18">
        <v>0</v>
      </c>
      <c r="P14" s="18">
        <v>393609.59</v>
      </c>
      <c r="T14" s="18"/>
      <c r="V14" s="18"/>
      <c r="X14" s="18">
        <v>0</v>
      </c>
      <c r="BL14" s="18">
        <v>392577</v>
      </c>
      <c r="BM14" s="110" t="s">
        <v>168</v>
      </c>
      <c r="BN14" s="18">
        <v>392577</v>
      </c>
      <c r="BP14" s="18">
        <v>0</v>
      </c>
      <c r="BR14" s="18">
        <v>0</v>
      </c>
      <c r="BT14" s="18">
        <v>0</v>
      </c>
      <c r="BV14" s="18">
        <v>0</v>
      </c>
      <c r="BX14" s="18">
        <v>0</v>
      </c>
      <c r="BZ14" s="18">
        <v>0</v>
      </c>
      <c r="CB14" s="18">
        <v>392577</v>
      </c>
      <c r="DD14" s="110" t="b">
        <v>1</v>
      </c>
      <c r="DF14" s="110" t="b">
        <v>1</v>
      </c>
      <c r="DH14" s="110" t="b">
        <v>1</v>
      </c>
      <c r="DJ14" s="110" t="b">
        <v>1</v>
      </c>
      <c r="DL14" s="110" t="b">
        <v>1</v>
      </c>
      <c r="DN14" s="110" t="b">
        <v>1</v>
      </c>
      <c r="DP14" s="110" t="b">
        <v>1</v>
      </c>
      <c r="DR14" s="110" t="b">
        <v>1</v>
      </c>
      <c r="DT14" s="110" t="b">
        <v>1</v>
      </c>
      <c r="DV14" s="110" t="b">
        <v>1</v>
      </c>
      <c r="DX14" s="110" t="b">
        <v>1</v>
      </c>
      <c r="DZ14" s="110" t="b">
        <v>1</v>
      </c>
      <c r="EB14" s="110" t="b">
        <v>1</v>
      </c>
      <c r="ED14" s="110" t="b">
        <v>1</v>
      </c>
      <c r="EF14" s="110" t="b">
        <v>1</v>
      </c>
      <c r="EH14" s="110" t="b">
        <v>1</v>
      </c>
      <c r="EJ14" s="110">
        <v>140.5</v>
      </c>
      <c r="EL14" s="110">
        <v>141</v>
      </c>
      <c r="EN14" s="110">
        <v>141</v>
      </c>
      <c r="EP14" s="110">
        <v>143</v>
      </c>
    </row>
    <row r="15" spans="1:147" x14ac:dyDescent="0.3">
      <c r="A15" s="110" t="s">
        <v>162</v>
      </c>
      <c r="B15" s="110" t="s">
        <v>163</v>
      </c>
      <c r="C15" s="110" t="s">
        <v>205</v>
      </c>
      <c r="F15" s="110" t="s">
        <v>165</v>
      </c>
      <c r="G15" s="110" t="s">
        <v>206</v>
      </c>
      <c r="I15" s="22">
        <f>INDEX(Concordance!$A$2:$A$556,MATCH('2020 Report - NLIU'!J15,Concordance!$C$2:$C$556,0))</f>
        <v>19139</v>
      </c>
      <c r="J15" s="52">
        <f t="shared" si="0"/>
        <v>44825834</v>
      </c>
      <c r="K15" s="17" t="s">
        <v>207</v>
      </c>
      <c r="L15" s="18">
        <v>57851.29</v>
      </c>
      <c r="N15" s="18">
        <v>0</v>
      </c>
      <c r="P15" s="18">
        <v>57851.29</v>
      </c>
      <c r="T15" s="18"/>
      <c r="V15" s="18"/>
      <c r="X15" s="18">
        <v>0</v>
      </c>
      <c r="BL15" s="18">
        <v>57700</v>
      </c>
      <c r="BM15" s="110" t="s">
        <v>168</v>
      </c>
      <c r="BN15" s="18">
        <v>57700</v>
      </c>
      <c r="BP15" s="18">
        <v>0</v>
      </c>
      <c r="BR15" s="18">
        <v>0</v>
      </c>
      <c r="BT15" s="18">
        <v>0</v>
      </c>
      <c r="BV15" s="18">
        <v>0</v>
      </c>
      <c r="BX15" s="18">
        <v>0</v>
      </c>
      <c r="BZ15" s="18">
        <v>0</v>
      </c>
      <c r="CB15" s="18">
        <v>57700</v>
      </c>
      <c r="DD15" s="110" t="b">
        <v>0</v>
      </c>
      <c r="DF15" s="110" t="b">
        <v>0</v>
      </c>
      <c r="DH15" s="110" t="b">
        <v>0</v>
      </c>
      <c r="DJ15" s="110" t="b">
        <v>0</v>
      </c>
      <c r="DL15" s="110" t="b">
        <v>0</v>
      </c>
      <c r="DN15" s="110" t="b">
        <v>0</v>
      </c>
      <c r="DP15" s="110" t="b">
        <v>0</v>
      </c>
      <c r="DR15" s="110" t="b">
        <v>0</v>
      </c>
      <c r="DT15" s="110" t="b">
        <v>1</v>
      </c>
      <c r="DV15" s="110" t="b">
        <v>1</v>
      </c>
      <c r="DX15" s="110" t="b">
        <v>1</v>
      </c>
      <c r="DZ15" s="110" t="b">
        <v>1</v>
      </c>
      <c r="EB15" s="110" t="b">
        <v>1</v>
      </c>
      <c r="ED15" s="110" t="b">
        <v>0</v>
      </c>
      <c r="EF15" s="110" t="b">
        <v>1</v>
      </c>
      <c r="EH15" s="110" t="b">
        <v>1</v>
      </c>
      <c r="EJ15" s="110">
        <v>67</v>
      </c>
      <c r="EL15" s="110">
        <v>66</v>
      </c>
      <c r="EN15" s="110">
        <v>66</v>
      </c>
      <c r="EP15" s="110">
        <v>66</v>
      </c>
    </row>
    <row r="16" spans="1:147" x14ac:dyDescent="0.3">
      <c r="A16" s="110" t="s">
        <v>162</v>
      </c>
      <c r="B16" s="110" t="s">
        <v>163</v>
      </c>
      <c r="C16" s="110" t="s">
        <v>208</v>
      </c>
      <c r="F16" s="110" t="s">
        <v>165</v>
      </c>
      <c r="G16" s="110" t="s">
        <v>209</v>
      </c>
      <c r="I16" s="22">
        <f>INDEX(Concordance!$A$2:$A$556,MATCH('2020 Report - NLIU'!J16,Concordance!$C$2:$C$556,0))</f>
        <v>39135</v>
      </c>
      <c r="J16" s="52">
        <f t="shared" si="0"/>
        <v>100040542</v>
      </c>
      <c r="K16" s="17" t="s">
        <v>210</v>
      </c>
      <c r="L16" s="18">
        <v>150694.10999999999</v>
      </c>
      <c r="N16" s="18">
        <v>21163</v>
      </c>
      <c r="P16" s="18">
        <v>129531.11</v>
      </c>
      <c r="T16" s="18">
        <v>0</v>
      </c>
      <c r="V16" s="18">
        <v>0</v>
      </c>
      <c r="X16" s="18">
        <v>0</v>
      </c>
      <c r="Z16" s="110" t="b">
        <v>0</v>
      </c>
      <c r="AB16" s="110" t="b">
        <v>0</v>
      </c>
      <c r="AD16" s="110" t="b">
        <v>0</v>
      </c>
      <c r="AF16" s="110" t="b">
        <v>0</v>
      </c>
      <c r="AH16" s="110" t="b">
        <v>0</v>
      </c>
      <c r="AJ16" s="110" t="b">
        <v>0</v>
      </c>
      <c r="AL16" s="110" t="b">
        <v>0</v>
      </c>
      <c r="AX16" s="110" t="b">
        <v>0</v>
      </c>
      <c r="BL16" s="18">
        <v>0</v>
      </c>
      <c r="BM16" s="110" t="s">
        <v>168</v>
      </c>
      <c r="BN16" s="18">
        <v>0</v>
      </c>
      <c r="BP16" s="18">
        <v>0</v>
      </c>
      <c r="BR16" s="18">
        <v>0</v>
      </c>
      <c r="BT16" s="18">
        <v>0</v>
      </c>
      <c r="BV16" s="18">
        <v>0</v>
      </c>
      <c r="BX16" s="18">
        <v>0</v>
      </c>
      <c r="BZ16" s="18">
        <v>0</v>
      </c>
      <c r="CB16" s="18">
        <v>0</v>
      </c>
      <c r="DD16" s="110" t="b">
        <v>0</v>
      </c>
      <c r="DF16" s="110" t="b">
        <v>0</v>
      </c>
      <c r="DH16" s="110" t="b">
        <v>0</v>
      </c>
      <c r="DJ16" s="110" t="b">
        <v>0</v>
      </c>
      <c r="DL16" s="110" t="b">
        <v>0</v>
      </c>
      <c r="DN16" s="110" t="b">
        <v>0</v>
      </c>
      <c r="DP16" s="110" t="b">
        <v>0</v>
      </c>
      <c r="DR16" s="110" t="b">
        <v>0</v>
      </c>
      <c r="DT16" s="110" t="b">
        <v>0</v>
      </c>
      <c r="DV16" s="110" t="b">
        <v>0</v>
      </c>
      <c r="DX16" s="110" t="b">
        <v>0</v>
      </c>
      <c r="DZ16" s="110" t="b">
        <v>0</v>
      </c>
      <c r="EB16" s="110" t="b">
        <v>0</v>
      </c>
      <c r="ED16" s="110" t="b">
        <v>0</v>
      </c>
      <c r="EF16" s="110" t="b">
        <v>0</v>
      </c>
      <c r="EH16" s="110" t="b">
        <v>0</v>
      </c>
      <c r="EJ16" s="110">
        <v>97</v>
      </c>
      <c r="EL16" s="110">
        <v>104</v>
      </c>
      <c r="EN16" s="110">
        <v>104</v>
      </c>
      <c r="EP16" s="110">
        <v>106</v>
      </c>
    </row>
    <row r="17" spans="1:146" x14ac:dyDescent="0.3">
      <c r="A17" s="110" t="s">
        <v>162</v>
      </c>
      <c r="B17" s="110" t="s">
        <v>163</v>
      </c>
      <c r="C17" s="110" t="s">
        <v>211</v>
      </c>
      <c r="F17" s="110" t="s">
        <v>165</v>
      </c>
      <c r="G17" s="110" t="s">
        <v>212</v>
      </c>
      <c r="I17" s="22">
        <f>INDEX(Concordance!$A$2:$A$556,MATCH('2020 Report - NLIU'!J17,Concordance!$C$2:$C$556,0))</f>
        <v>61150</v>
      </c>
      <c r="J17" s="52">
        <f t="shared" si="0"/>
        <v>100653674</v>
      </c>
      <c r="K17" s="17" t="s">
        <v>213</v>
      </c>
      <c r="L17" s="18">
        <v>35828.03</v>
      </c>
      <c r="N17" s="18">
        <v>0</v>
      </c>
      <c r="P17" s="18">
        <v>35828.03</v>
      </c>
      <c r="T17" s="18"/>
      <c r="V17" s="18"/>
      <c r="X17" s="18">
        <v>0</v>
      </c>
      <c r="BL17" s="18">
        <v>28675</v>
      </c>
      <c r="BM17" s="110" t="s">
        <v>168</v>
      </c>
      <c r="BN17" s="18">
        <v>28675</v>
      </c>
      <c r="BP17" s="18">
        <v>0</v>
      </c>
      <c r="BR17" s="18">
        <v>0</v>
      </c>
      <c r="BT17" s="18">
        <v>0</v>
      </c>
      <c r="BV17" s="18">
        <v>0</v>
      </c>
      <c r="BX17" s="18">
        <v>2403</v>
      </c>
      <c r="BZ17" s="18">
        <v>0</v>
      </c>
      <c r="CB17" s="18">
        <v>26272</v>
      </c>
      <c r="DD17" s="110" t="b">
        <v>0</v>
      </c>
      <c r="DF17" s="110" t="b">
        <v>0</v>
      </c>
      <c r="DH17" s="110" t="b">
        <v>0</v>
      </c>
      <c r="DJ17" s="110" t="b">
        <v>0</v>
      </c>
      <c r="DL17" s="110" t="b">
        <v>0</v>
      </c>
      <c r="DN17" s="110" t="b">
        <v>0</v>
      </c>
      <c r="DP17" s="110" t="b">
        <v>0</v>
      </c>
      <c r="DR17" s="110" t="b">
        <v>0</v>
      </c>
      <c r="DT17" s="110" t="b">
        <v>0</v>
      </c>
      <c r="DV17" s="110" t="b">
        <v>0</v>
      </c>
      <c r="DX17" s="110" t="b">
        <v>0</v>
      </c>
      <c r="DZ17" s="110" t="b">
        <v>0</v>
      </c>
      <c r="EB17" s="110" t="b">
        <v>0</v>
      </c>
      <c r="ED17" s="110" t="b">
        <v>0</v>
      </c>
      <c r="EF17" s="110" t="b">
        <v>0</v>
      </c>
      <c r="EH17" s="110" t="b">
        <v>0</v>
      </c>
      <c r="EJ17" s="110">
        <v>36</v>
      </c>
      <c r="EL17" s="110">
        <v>36</v>
      </c>
      <c r="EN17" s="110">
        <v>36</v>
      </c>
      <c r="EP17" s="110">
        <v>36</v>
      </c>
    </row>
    <row r="18" spans="1:146" x14ac:dyDescent="0.3">
      <c r="A18" s="110" t="s">
        <v>162</v>
      </c>
      <c r="B18" s="110" t="s">
        <v>163</v>
      </c>
      <c r="C18" s="110" t="s">
        <v>214</v>
      </c>
      <c r="F18" s="110" t="s">
        <v>165</v>
      </c>
      <c r="G18" s="110" t="s">
        <v>215</v>
      </c>
      <c r="I18" s="22">
        <f>INDEX(Concordance!$A$2:$A$556,MATCH('2020 Report - NLIU'!J18,Concordance!$C$2:$C$556,0))</f>
        <v>55110</v>
      </c>
      <c r="J18" s="52">
        <f t="shared" si="0"/>
        <v>92844208</v>
      </c>
      <c r="K18" s="17" t="s">
        <v>216</v>
      </c>
      <c r="L18" s="18">
        <v>480127.73</v>
      </c>
      <c r="N18" s="18">
        <v>0</v>
      </c>
      <c r="P18" s="18">
        <v>480127.73</v>
      </c>
      <c r="T18" s="18"/>
      <c r="V18" s="18"/>
      <c r="X18" s="18">
        <v>0</v>
      </c>
      <c r="BL18" s="18">
        <v>169908</v>
      </c>
      <c r="BM18" s="110" t="s">
        <v>168</v>
      </c>
      <c r="BN18" s="18">
        <v>169908</v>
      </c>
      <c r="BP18" s="18">
        <v>0</v>
      </c>
      <c r="BR18" s="18">
        <v>0</v>
      </c>
      <c r="BT18" s="18">
        <v>0</v>
      </c>
      <c r="BV18" s="18">
        <v>0</v>
      </c>
      <c r="BX18" s="18">
        <v>51921.79</v>
      </c>
      <c r="BZ18" s="18">
        <v>0</v>
      </c>
      <c r="CB18" s="18">
        <v>117986.21</v>
      </c>
      <c r="DD18" s="110" t="b">
        <v>1</v>
      </c>
      <c r="DF18" s="110" t="b">
        <v>1</v>
      </c>
      <c r="DH18" s="110" t="b">
        <v>1</v>
      </c>
      <c r="DJ18" s="110" t="b">
        <v>1</v>
      </c>
      <c r="DL18" s="110" t="b">
        <v>1</v>
      </c>
      <c r="DN18" s="110" t="b">
        <v>1</v>
      </c>
      <c r="DP18" s="110" t="b">
        <v>1</v>
      </c>
      <c r="DR18" s="110" t="b">
        <v>0</v>
      </c>
      <c r="DT18" s="110" t="b">
        <v>1</v>
      </c>
      <c r="DV18" s="110" t="b">
        <v>1</v>
      </c>
      <c r="DX18" s="110" t="b">
        <v>1</v>
      </c>
      <c r="DZ18" s="110" t="b">
        <v>1</v>
      </c>
      <c r="EB18" s="110" t="b">
        <v>1</v>
      </c>
      <c r="ED18" s="110" t="b">
        <v>1</v>
      </c>
      <c r="EF18" s="110" t="b">
        <v>1</v>
      </c>
      <c r="EH18" s="110" t="b">
        <v>0</v>
      </c>
      <c r="EJ18" s="110">
        <v>211</v>
      </c>
      <c r="EL18" s="110">
        <v>214</v>
      </c>
      <c r="EN18" s="110">
        <v>214</v>
      </c>
      <c r="EP18" s="110">
        <v>213</v>
      </c>
    </row>
    <row r="19" spans="1:146" x14ac:dyDescent="0.3">
      <c r="A19" s="110" t="s">
        <v>162</v>
      </c>
      <c r="B19" s="110" t="s">
        <v>163</v>
      </c>
      <c r="C19" s="110" t="s">
        <v>217</v>
      </c>
      <c r="F19" s="110" t="s">
        <v>165</v>
      </c>
      <c r="G19" s="110" t="s">
        <v>218</v>
      </c>
      <c r="I19" s="22">
        <f>INDEX(Concordance!$A$2:$A$556,MATCH('2020 Report - NLIU'!J19,Concordance!$C$2:$C$556,0))</f>
        <v>2090</v>
      </c>
      <c r="J19" s="52">
        <f t="shared" si="0"/>
        <v>100040567</v>
      </c>
      <c r="K19" s="17" t="s">
        <v>219</v>
      </c>
      <c r="L19" s="18">
        <v>10241.379999999999</v>
      </c>
      <c r="N19" s="18">
        <v>0</v>
      </c>
      <c r="P19" s="18">
        <v>10241.379999999999</v>
      </c>
      <c r="T19" s="18"/>
      <c r="V19" s="18"/>
      <c r="X19" s="18">
        <v>0</v>
      </c>
      <c r="BL19" s="18">
        <v>0</v>
      </c>
      <c r="BM19" s="110" t="s">
        <v>168</v>
      </c>
      <c r="BN19" s="18">
        <v>0</v>
      </c>
      <c r="BP19" s="18">
        <v>0</v>
      </c>
      <c r="BR19" s="18">
        <v>0</v>
      </c>
      <c r="BT19" s="18">
        <v>0</v>
      </c>
      <c r="BV19" s="18">
        <v>0</v>
      </c>
      <c r="BX19" s="18">
        <v>0</v>
      </c>
      <c r="BZ19" s="18">
        <v>0</v>
      </c>
      <c r="CB19" s="18">
        <v>0</v>
      </c>
      <c r="DD19" s="110" t="b">
        <v>0</v>
      </c>
      <c r="DF19" s="110" t="b">
        <v>0</v>
      </c>
      <c r="DH19" s="110" t="b">
        <v>0</v>
      </c>
      <c r="DJ19" s="110" t="b">
        <v>0</v>
      </c>
      <c r="DL19" s="110" t="b">
        <v>0</v>
      </c>
      <c r="DN19" s="110" t="b">
        <v>0</v>
      </c>
      <c r="DP19" s="110" t="b">
        <v>0</v>
      </c>
      <c r="DR19" s="110" t="b">
        <v>0</v>
      </c>
      <c r="DT19" s="110" t="b">
        <v>0</v>
      </c>
      <c r="DV19" s="110" t="b">
        <v>0</v>
      </c>
      <c r="DX19" s="110" t="b">
        <v>0</v>
      </c>
      <c r="DZ19" s="110" t="b">
        <v>0</v>
      </c>
      <c r="EB19" s="110" t="b">
        <v>0</v>
      </c>
      <c r="ED19" s="110" t="b">
        <v>0</v>
      </c>
      <c r="EF19" s="110" t="b">
        <v>0</v>
      </c>
      <c r="EH19" s="110" t="b">
        <v>0</v>
      </c>
      <c r="EJ19" s="110">
        <v>25.7</v>
      </c>
      <c r="EL19" s="110">
        <v>26</v>
      </c>
      <c r="EN19" s="110">
        <v>26</v>
      </c>
      <c r="EP19" s="110">
        <v>26.9</v>
      </c>
    </row>
    <row r="20" spans="1:146" x14ac:dyDescent="0.3">
      <c r="A20" s="110" t="s">
        <v>162</v>
      </c>
      <c r="B20" s="110" t="s">
        <v>163</v>
      </c>
      <c r="C20" s="110" t="s">
        <v>220</v>
      </c>
      <c r="F20" s="110" t="s">
        <v>165</v>
      </c>
      <c r="G20" s="110" t="s">
        <v>221</v>
      </c>
      <c r="I20" s="22">
        <f>INDEX(Concordance!$A$2:$A$556,MATCH('2020 Report - NLIU'!J20,Concordance!$C$2:$C$556,0))</f>
        <v>49135</v>
      </c>
      <c r="J20" s="52">
        <f t="shared" si="0"/>
        <v>100653682</v>
      </c>
      <c r="K20" s="17" t="s">
        <v>222</v>
      </c>
      <c r="L20" s="18">
        <v>51857.36</v>
      </c>
      <c r="N20" s="18">
        <v>9000</v>
      </c>
      <c r="P20" s="18">
        <v>42857.36</v>
      </c>
      <c r="T20" s="18">
        <v>0</v>
      </c>
      <c r="V20" s="18">
        <v>0</v>
      </c>
      <c r="X20" s="18">
        <v>0</v>
      </c>
      <c r="Z20" s="110" t="b">
        <v>0</v>
      </c>
      <c r="AB20" s="110" t="b">
        <v>0</v>
      </c>
      <c r="AD20" s="110" t="b">
        <v>0</v>
      </c>
      <c r="AF20" s="110" t="b">
        <v>0</v>
      </c>
      <c r="AH20" s="110" t="b">
        <v>0</v>
      </c>
      <c r="AJ20" s="110" t="b">
        <v>0</v>
      </c>
      <c r="AL20" s="110" t="b">
        <v>0</v>
      </c>
      <c r="AX20" s="110" t="b">
        <v>0</v>
      </c>
      <c r="BL20" s="18">
        <v>42745</v>
      </c>
      <c r="BM20" s="110" t="s">
        <v>168</v>
      </c>
      <c r="BN20" s="18">
        <v>42745</v>
      </c>
      <c r="BP20" s="18">
        <v>0</v>
      </c>
      <c r="BR20" s="18">
        <v>0</v>
      </c>
      <c r="BT20" s="18">
        <v>0</v>
      </c>
      <c r="BV20" s="18">
        <v>0</v>
      </c>
      <c r="BX20" s="18">
        <v>0</v>
      </c>
      <c r="BZ20" s="18">
        <v>0</v>
      </c>
      <c r="CB20" s="18">
        <v>42745</v>
      </c>
      <c r="DD20" s="110" t="b">
        <v>0</v>
      </c>
      <c r="DF20" s="110" t="b">
        <v>0</v>
      </c>
      <c r="DH20" s="110" t="b">
        <v>0</v>
      </c>
      <c r="DJ20" s="110" t="b">
        <v>0</v>
      </c>
      <c r="DL20" s="110" t="b">
        <v>0</v>
      </c>
      <c r="DN20" s="110" t="b">
        <v>0</v>
      </c>
      <c r="DP20" s="110" t="b">
        <v>0</v>
      </c>
      <c r="DR20" s="110" t="b">
        <v>0</v>
      </c>
      <c r="DT20" s="110" t="b">
        <v>0</v>
      </c>
      <c r="DV20" s="110" t="b">
        <v>0</v>
      </c>
      <c r="DX20" s="110" t="b">
        <v>0</v>
      </c>
      <c r="DZ20" s="110" t="b">
        <v>0</v>
      </c>
      <c r="EB20" s="110" t="b">
        <v>0</v>
      </c>
      <c r="ED20" s="110" t="b">
        <v>0</v>
      </c>
      <c r="EF20" s="110" t="b">
        <v>0</v>
      </c>
      <c r="EH20" s="110" t="b">
        <v>0</v>
      </c>
      <c r="EJ20" s="110">
        <v>24</v>
      </c>
      <c r="EL20" s="110">
        <v>24</v>
      </c>
      <c r="EN20" s="110">
        <v>24</v>
      </c>
      <c r="EP20" s="110">
        <v>24</v>
      </c>
    </row>
    <row r="21" spans="1:146" x14ac:dyDescent="0.3">
      <c r="A21" s="110" t="s">
        <v>162</v>
      </c>
      <c r="B21" s="110" t="s">
        <v>163</v>
      </c>
      <c r="C21" s="110" t="s">
        <v>223</v>
      </c>
      <c r="F21" s="110" t="s">
        <v>165</v>
      </c>
      <c r="G21" s="110" t="s">
        <v>224</v>
      </c>
      <c r="I21" s="22">
        <f>INDEX(Concordance!$A$2:$A$556,MATCH('2020 Report - NLIU'!J21,Concordance!$C$2:$C$556,0))</f>
        <v>77101</v>
      </c>
      <c r="J21" s="52">
        <f t="shared" si="0"/>
        <v>184207363</v>
      </c>
      <c r="K21" s="17" t="s">
        <v>225</v>
      </c>
      <c r="L21" s="18">
        <v>82094</v>
      </c>
      <c r="N21" s="18">
        <v>0</v>
      </c>
      <c r="P21" s="18">
        <v>82094</v>
      </c>
      <c r="T21" s="18"/>
      <c r="V21" s="18"/>
      <c r="X21" s="18">
        <v>0</v>
      </c>
      <c r="BL21" s="18">
        <v>81879</v>
      </c>
      <c r="BM21" s="110" t="s">
        <v>168</v>
      </c>
      <c r="BN21" s="18">
        <v>81879</v>
      </c>
      <c r="BP21" s="18">
        <v>0</v>
      </c>
      <c r="BR21" s="18">
        <v>0</v>
      </c>
      <c r="BT21" s="18">
        <v>0</v>
      </c>
      <c r="BV21" s="18">
        <v>0</v>
      </c>
      <c r="BX21" s="18">
        <v>0</v>
      </c>
      <c r="BZ21" s="18">
        <v>0</v>
      </c>
      <c r="CB21" s="18">
        <v>81879</v>
      </c>
      <c r="DD21" s="110" t="b">
        <v>1</v>
      </c>
      <c r="DF21" s="110" t="b">
        <v>1</v>
      </c>
      <c r="DH21" s="110" t="b">
        <v>1</v>
      </c>
      <c r="DJ21" s="110" t="b">
        <v>1</v>
      </c>
      <c r="DL21" s="110" t="b">
        <v>1</v>
      </c>
      <c r="DN21" s="110" t="b">
        <v>1</v>
      </c>
      <c r="DP21" s="110" t="b">
        <v>1</v>
      </c>
      <c r="DR21" s="110" t="b">
        <v>1</v>
      </c>
      <c r="DT21" s="110" t="b">
        <v>1</v>
      </c>
      <c r="DV21" s="110" t="b">
        <v>1</v>
      </c>
      <c r="DX21" s="110" t="b">
        <v>1</v>
      </c>
      <c r="DZ21" s="110" t="b">
        <v>1</v>
      </c>
      <c r="EB21" s="110" t="b">
        <v>1</v>
      </c>
      <c r="ED21" s="110" t="b">
        <v>1</v>
      </c>
      <c r="EF21" s="110" t="b">
        <v>1</v>
      </c>
      <c r="EH21" s="110" t="b">
        <v>1</v>
      </c>
      <c r="EJ21" s="110">
        <v>65</v>
      </c>
      <c r="EL21" s="110">
        <v>65</v>
      </c>
      <c r="EN21" s="110">
        <v>65</v>
      </c>
      <c r="EP21" s="110">
        <v>65</v>
      </c>
    </row>
    <row r="22" spans="1:146" x14ac:dyDescent="0.3">
      <c r="A22" s="110" t="s">
        <v>162</v>
      </c>
      <c r="B22" s="110" t="s">
        <v>163</v>
      </c>
      <c r="C22" s="110" t="s">
        <v>226</v>
      </c>
      <c r="F22" s="110" t="s">
        <v>165</v>
      </c>
      <c r="G22" s="110" t="s">
        <v>227</v>
      </c>
      <c r="I22" s="22">
        <f>INDEX(Concordance!$A$2:$A$556,MATCH('2020 Report - NLIU'!J22,Concordance!$C$2:$C$556,0))</f>
        <v>7122</v>
      </c>
      <c r="J22" s="52">
        <f t="shared" si="0"/>
        <v>130717440</v>
      </c>
      <c r="K22" s="17" t="s">
        <v>228</v>
      </c>
      <c r="L22" s="18">
        <v>34494.11</v>
      </c>
      <c r="N22" s="18">
        <v>9000</v>
      </c>
      <c r="P22" s="18">
        <v>25494.11</v>
      </c>
      <c r="T22" s="18">
        <v>0</v>
      </c>
      <c r="V22" s="18">
        <v>0</v>
      </c>
      <c r="X22" s="18">
        <v>0</v>
      </c>
      <c r="Z22" s="110" t="b">
        <v>0</v>
      </c>
      <c r="AB22" s="110" t="b">
        <v>0</v>
      </c>
      <c r="AD22" s="110" t="b">
        <v>0</v>
      </c>
      <c r="AF22" s="110" t="b">
        <v>0</v>
      </c>
      <c r="AH22" s="110" t="b">
        <v>0</v>
      </c>
      <c r="AJ22" s="110" t="b">
        <v>0</v>
      </c>
      <c r="AL22" s="110" t="b">
        <v>0</v>
      </c>
      <c r="AX22" s="110" t="b">
        <v>0</v>
      </c>
      <c r="BL22" s="18">
        <v>25427</v>
      </c>
      <c r="BM22" s="110" t="s">
        <v>168</v>
      </c>
      <c r="BN22" s="18">
        <v>25427</v>
      </c>
      <c r="BP22" s="18">
        <v>0</v>
      </c>
      <c r="BR22" s="18">
        <v>9085</v>
      </c>
      <c r="BT22" s="18">
        <v>0</v>
      </c>
      <c r="BV22" s="18">
        <v>0</v>
      </c>
      <c r="BX22" s="18">
        <v>1103</v>
      </c>
      <c r="BZ22" s="18">
        <v>0</v>
      </c>
      <c r="CB22" s="18">
        <v>15239</v>
      </c>
      <c r="CD22" s="110" t="b">
        <v>1</v>
      </c>
      <c r="CF22" s="110" t="b">
        <v>0</v>
      </c>
      <c r="CH22" s="110" t="b">
        <v>0</v>
      </c>
      <c r="CJ22" s="110" t="b">
        <v>0</v>
      </c>
      <c r="CL22" s="110" t="b">
        <v>0</v>
      </c>
      <c r="CN22" s="110" t="b">
        <v>1</v>
      </c>
      <c r="CP22" s="110" t="b">
        <v>0</v>
      </c>
      <c r="DD22" s="110" t="b">
        <v>1</v>
      </c>
      <c r="DF22" s="110" t="b">
        <v>0</v>
      </c>
      <c r="DH22" s="110" t="b">
        <v>0</v>
      </c>
      <c r="DJ22" s="110" t="b">
        <v>1</v>
      </c>
      <c r="DL22" s="110" t="b">
        <v>1</v>
      </c>
      <c r="DN22" s="110" t="b">
        <v>1</v>
      </c>
      <c r="DP22" s="110" t="b">
        <v>0</v>
      </c>
      <c r="DR22" s="110" t="b">
        <v>0</v>
      </c>
      <c r="DT22" s="110" t="b">
        <v>1</v>
      </c>
      <c r="DV22" s="110" t="b">
        <v>1</v>
      </c>
      <c r="DX22" s="110" t="b">
        <v>0</v>
      </c>
      <c r="DZ22" s="110" t="b">
        <v>1</v>
      </c>
      <c r="EB22" s="110" t="b">
        <v>1</v>
      </c>
      <c r="ED22" s="110" t="b">
        <v>0</v>
      </c>
      <c r="EF22" s="110" t="b">
        <v>1</v>
      </c>
      <c r="EH22" s="110" t="b">
        <v>0</v>
      </c>
      <c r="EJ22" s="110">
        <v>21</v>
      </c>
      <c r="EL22" s="110">
        <v>20</v>
      </c>
      <c r="EN22" s="110">
        <v>20</v>
      </c>
      <c r="EP22" s="110">
        <v>20</v>
      </c>
    </row>
    <row r="23" spans="1:146" x14ac:dyDescent="0.3">
      <c r="A23" s="110" t="s">
        <v>162</v>
      </c>
      <c r="B23" s="110" t="s">
        <v>163</v>
      </c>
      <c r="C23" s="110" t="s">
        <v>229</v>
      </c>
      <c r="F23" s="110" t="s">
        <v>165</v>
      </c>
      <c r="G23" s="110" t="s">
        <v>230</v>
      </c>
      <c r="I23" s="22">
        <f>INDEX(Concordance!$A$2:$A$556,MATCH('2020 Report - NLIU'!J23,Concordance!$C$2:$C$556,0))</f>
        <v>96099</v>
      </c>
      <c r="J23" s="52">
        <f t="shared" si="0"/>
        <v>26929281</v>
      </c>
      <c r="K23" s="17" t="s">
        <v>231</v>
      </c>
      <c r="L23" s="18">
        <v>313300.5</v>
      </c>
      <c r="N23" s="18">
        <v>77753.73</v>
      </c>
      <c r="P23" s="18">
        <v>235546.77</v>
      </c>
      <c r="T23" s="18">
        <v>0</v>
      </c>
      <c r="V23" s="18">
        <v>0</v>
      </c>
      <c r="X23" s="18">
        <v>0</v>
      </c>
      <c r="Z23" s="110" t="b">
        <v>0</v>
      </c>
      <c r="AB23" s="110" t="b">
        <v>0</v>
      </c>
      <c r="AD23" s="110" t="b">
        <v>0</v>
      </c>
      <c r="AF23" s="110" t="b">
        <v>0</v>
      </c>
      <c r="AH23" s="110" t="b">
        <v>0</v>
      </c>
      <c r="AJ23" s="110" t="b">
        <v>0</v>
      </c>
      <c r="AL23" s="110" t="b">
        <v>0</v>
      </c>
      <c r="AX23" s="110" t="b">
        <v>0</v>
      </c>
      <c r="BL23" s="18">
        <v>81977.13</v>
      </c>
      <c r="BM23" s="110" t="s">
        <v>168</v>
      </c>
      <c r="BN23" s="18">
        <v>71006.31</v>
      </c>
      <c r="BP23" s="18">
        <v>10970.82</v>
      </c>
      <c r="BR23" s="18">
        <v>41768</v>
      </c>
      <c r="BT23" s="18">
        <v>0</v>
      </c>
      <c r="BV23" s="18">
        <v>0</v>
      </c>
      <c r="BX23" s="18">
        <v>29025.31</v>
      </c>
      <c r="BZ23" s="18">
        <v>0</v>
      </c>
      <c r="CB23" s="18">
        <v>11183.82</v>
      </c>
      <c r="CD23" s="110" t="b">
        <v>0</v>
      </c>
      <c r="CP23" s="110" t="b">
        <v>0</v>
      </c>
      <c r="DD23" s="110" t="b">
        <v>1</v>
      </c>
      <c r="DF23" s="110" t="b">
        <v>1</v>
      </c>
      <c r="DH23" s="110" t="b">
        <v>1</v>
      </c>
      <c r="DJ23" s="110" t="b">
        <v>1</v>
      </c>
      <c r="DL23" s="110" t="b">
        <v>1</v>
      </c>
      <c r="DN23" s="110" t="b">
        <v>0</v>
      </c>
      <c r="DP23" s="110" t="b">
        <v>1</v>
      </c>
      <c r="DR23" s="110" t="b">
        <v>0</v>
      </c>
      <c r="DT23" s="110" t="b">
        <v>1</v>
      </c>
      <c r="DV23" s="110" t="b">
        <v>1</v>
      </c>
      <c r="DX23" s="110" t="b">
        <v>1</v>
      </c>
      <c r="DZ23" s="110" t="b">
        <v>1</v>
      </c>
      <c r="EB23" s="110" t="b">
        <v>1</v>
      </c>
      <c r="ED23" s="110" t="b">
        <v>1</v>
      </c>
      <c r="EF23" s="110" t="b">
        <v>1</v>
      </c>
      <c r="EH23" s="110" t="b">
        <v>0</v>
      </c>
      <c r="EJ23" s="110">
        <v>191.8</v>
      </c>
      <c r="EL23" s="110">
        <v>194.7</v>
      </c>
      <c r="EN23" s="110">
        <v>197.9</v>
      </c>
      <c r="EP23" s="110">
        <v>183.6</v>
      </c>
    </row>
    <row r="24" spans="1:146" x14ac:dyDescent="0.3">
      <c r="A24" s="110" t="s">
        <v>162</v>
      </c>
      <c r="B24" s="110" t="s">
        <v>163</v>
      </c>
      <c r="C24" s="110" t="s">
        <v>232</v>
      </c>
      <c r="F24" s="110" t="s">
        <v>165</v>
      </c>
      <c r="G24" s="110" t="s">
        <v>233</v>
      </c>
      <c r="I24" s="22">
        <f>INDEX(Concordance!$A$2:$A$556,MATCH('2020 Report - NLIU'!J24,Concordance!$C$2:$C$556,0))</f>
        <v>103128</v>
      </c>
      <c r="J24" s="52">
        <f t="shared" si="0"/>
        <v>88712765</v>
      </c>
      <c r="K24" s="17" t="s">
        <v>234</v>
      </c>
      <c r="L24" s="18">
        <v>96543.31</v>
      </c>
      <c r="N24" s="18">
        <v>0</v>
      </c>
      <c r="P24" s="18">
        <v>96543.31</v>
      </c>
      <c r="T24" s="18"/>
      <c r="V24" s="18"/>
      <c r="X24" s="18">
        <v>0</v>
      </c>
      <c r="BL24" s="18">
        <v>72217.5</v>
      </c>
      <c r="BM24" s="110" t="s">
        <v>168</v>
      </c>
      <c r="BN24" s="18">
        <v>72217.5</v>
      </c>
      <c r="BP24" s="18">
        <v>0</v>
      </c>
      <c r="BR24" s="18">
        <v>24642.51</v>
      </c>
      <c r="BT24" s="18">
        <v>0</v>
      </c>
      <c r="BV24" s="18">
        <v>0</v>
      </c>
      <c r="BX24" s="18">
        <v>0</v>
      </c>
      <c r="BZ24" s="18">
        <v>0</v>
      </c>
      <c r="CB24" s="18">
        <v>47574.99</v>
      </c>
      <c r="CD24" s="110" t="b">
        <v>0</v>
      </c>
      <c r="CP24" s="110" t="b">
        <v>1</v>
      </c>
      <c r="CR24" s="110">
        <v>112</v>
      </c>
      <c r="CT24" s="110">
        <v>112</v>
      </c>
      <c r="CV24" s="110">
        <v>1</v>
      </c>
      <c r="CW24" s="110" t="s">
        <v>168</v>
      </c>
      <c r="CX24" s="110">
        <v>102</v>
      </c>
      <c r="CZ24" s="110">
        <v>102</v>
      </c>
      <c r="DB24" s="110">
        <v>1</v>
      </c>
      <c r="DC24" s="110" t="s">
        <v>168</v>
      </c>
      <c r="DD24" s="110" t="b">
        <v>1</v>
      </c>
      <c r="DF24" s="110" t="b">
        <v>0</v>
      </c>
      <c r="DH24" s="110" t="b">
        <v>1</v>
      </c>
      <c r="DJ24" s="110" t="b">
        <v>1</v>
      </c>
      <c r="DL24" s="110" t="b">
        <v>1</v>
      </c>
      <c r="DN24" s="110" t="b">
        <v>0</v>
      </c>
      <c r="DP24" s="110" t="b">
        <v>1</v>
      </c>
      <c r="DR24" s="110" t="b">
        <v>0</v>
      </c>
      <c r="DT24" s="110" t="b">
        <v>1</v>
      </c>
      <c r="DV24" s="110" t="b">
        <v>0</v>
      </c>
      <c r="DX24" s="110" t="b">
        <v>1</v>
      </c>
      <c r="DZ24" s="110" t="b">
        <v>1</v>
      </c>
      <c r="EB24" s="110" t="b">
        <v>1</v>
      </c>
      <c r="ED24" s="110" t="b">
        <v>0</v>
      </c>
      <c r="EF24" s="110" t="b">
        <v>1</v>
      </c>
      <c r="EH24" s="110" t="b">
        <v>0</v>
      </c>
      <c r="EJ24" s="110">
        <v>27</v>
      </c>
      <c r="EL24" s="110">
        <v>27</v>
      </c>
      <c r="EN24" s="110">
        <v>27</v>
      </c>
      <c r="EP24" s="110">
        <v>27</v>
      </c>
    </row>
    <row r="25" spans="1:146" x14ac:dyDescent="0.3">
      <c r="A25" s="110" t="s">
        <v>162</v>
      </c>
      <c r="B25" s="110" t="s">
        <v>163</v>
      </c>
      <c r="C25" s="110" t="s">
        <v>235</v>
      </c>
      <c r="F25" s="110" t="s">
        <v>165</v>
      </c>
      <c r="G25" s="110" t="s">
        <v>236</v>
      </c>
      <c r="I25" s="22">
        <f>INDEX(Concordance!$A$2:$A$556,MATCH('2020 Report - NLIU'!J25,Concordance!$C$2:$C$556,0))</f>
        <v>47064</v>
      </c>
      <c r="J25" s="52">
        <f t="shared" si="0"/>
        <v>932941420</v>
      </c>
      <c r="K25" s="17" t="s">
        <v>237</v>
      </c>
      <c r="L25" s="18">
        <v>39235.82</v>
      </c>
      <c r="N25" s="18">
        <v>0</v>
      </c>
      <c r="P25" s="18">
        <v>39235.82</v>
      </c>
      <c r="T25" s="18"/>
      <c r="V25" s="18"/>
      <c r="X25" s="18">
        <v>0</v>
      </c>
      <c r="BL25" s="18">
        <v>39133</v>
      </c>
      <c r="BM25" s="110" t="s">
        <v>168</v>
      </c>
      <c r="BN25" s="18">
        <v>39133</v>
      </c>
      <c r="BP25" s="18">
        <v>0</v>
      </c>
      <c r="BR25" s="18">
        <v>0</v>
      </c>
      <c r="BT25" s="18">
        <v>0</v>
      </c>
      <c r="BV25" s="18">
        <v>0</v>
      </c>
      <c r="BX25" s="18">
        <v>0</v>
      </c>
      <c r="BZ25" s="18">
        <v>0</v>
      </c>
      <c r="CB25" s="18">
        <v>39133</v>
      </c>
      <c r="DD25" s="110" t="b">
        <v>0</v>
      </c>
      <c r="DF25" s="110" t="b">
        <v>0</v>
      </c>
      <c r="DH25" s="110" t="b">
        <v>0</v>
      </c>
      <c r="DJ25" s="110" t="b">
        <v>0</v>
      </c>
      <c r="DL25" s="110" t="b">
        <v>0</v>
      </c>
      <c r="DN25" s="110" t="b">
        <v>0</v>
      </c>
      <c r="DP25" s="110" t="b">
        <v>0</v>
      </c>
      <c r="DR25" s="110" t="b">
        <v>0</v>
      </c>
      <c r="DT25" s="110" t="b">
        <v>0</v>
      </c>
      <c r="DV25" s="110" t="b">
        <v>0</v>
      </c>
      <c r="DX25" s="110" t="b">
        <v>0</v>
      </c>
      <c r="DZ25" s="110" t="b">
        <v>0</v>
      </c>
      <c r="EB25" s="110" t="b">
        <v>0</v>
      </c>
      <c r="ED25" s="110" t="b">
        <v>0</v>
      </c>
      <c r="EF25" s="110" t="b">
        <v>0</v>
      </c>
      <c r="EH25" s="110" t="b">
        <v>0</v>
      </c>
      <c r="EJ25" s="110">
        <v>24</v>
      </c>
      <c r="EL25" s="110">
        <v>25</v>
      </c>
      <c r="EN25" s="110">
        <v>25</v>
      </c>
      <c r="EP25" s="110">
        <v>24</v>
      </c>
    </row>
    <row r="26" spans="1:146" x14ac:dyDescent="0.3">
      <c r="A26" s="110" t="s">
        <v>162</v>
      </c>
      <c r="B26" s="110" t="s">
        <v>163</v>
      </c>
      <c r="C26" s="110" t="s">
        <v>238</v>
      </c>
      <c r="F26" s="110" t="s">
        <v>165</v>
      </c>
      <c r="G26" s="110" t="s">
        <v>239</v>
      </c>
      <c r="I26" s="22">
        <f>INDEX(Concordance!$A$2:$A$556,MATCH('2020 Report - NLIU'!J26,Concordance!$C$2:$C$556,0))</f>
        <v>19152</v>
      </c>
      <c r="J26" s="52">
        <f t="shared" si="0"/>
        <v>73061038</v>
      </c>
      <c r="K26" s="17" t="s">
        <v>240</v>
      </c>
      <c r="L26" s="18">
        <v>595160.39</v>
      </c>
      <c r="N26" s="18">
        <v>0</v>
      </c>
      <c r="P26" s="18">
        <v>595160.39</v>
      </c>
      <c r="T26" s="18"/>
      <c r="V26" s="18"/>
      <c r="X26" s="18">
        <v>0</v>
      </c>
      <c r="BL26" s="18">
        <v>580352.54</v>
      </c>
      <c r="BM26" s="110" t="s">
        <v>168</v>
      </c>
      <c r="BN26" s="18">
        <v>574589.54</v>
      </c>
      <c r="BP26" s="18">
        <v>5763</v>
      </c>
      <c r="BR26" s="18">
        <v>5763</v>
      </c>
      <c r="BT26" s="18">
        <v>0</v>
      </c>
      <c r="BV26" s="18">
        <v>0</v>
      </c>
      <c r="BX26" s="18">
        <v>0</v>
      </c>
      <c r="BZ26" s="18">
        <v>0</v>
      </c>
      <c r="CB26" s="18">
        <v>574589.54</v>
      </c>
      <c r="CD26" s="110" t="b">
        <v>0</v>
      </c>
      <c r="CP26" s="110" t="b">
        <v>0</v>
      </c>
      <c r="DD26" s="110" t="b">
        <v>1</v>
      </c>
      <c r="DF26" s="110" t="b">
        <v>1</v>
      </c>
      <c r="DH26" s="110" t="b">
        <v>1</v>
      </c>
      <c r="DJ26" s="110" t="b">
        <v>1</v>
      </c>
      <c r="DL26" s="110" t="b">
        <v>1</v>
      </c>
      <c r="DN26" s="110" t="b">
        <v>0</v>
      </c>
      <c r="DP26" s="110" t="b">
        <v>1</v>
      </c>
      <c r="DR26" s="110" t="b">
        <v>0</v>
      </c>
      <c r="DT26" s="110" t="b">
        <v>1</v>
      </c>
      <c r="DV26" s="110" t="b">
        <v>1</v>
      </c>
      <c r="DX26" s="110" t="b">
        <v>1</v>
      </c>
      <c r="DZ26" s="110" t="b">
        <v>1</v>
      </c>
      <c r="EB26" s="110" t="b">
        <v>1</v>
      </c>
      <c r="ED26" s="110" t="b">
        <v>0</v>
      </c>
      <c r="EF26" s="110" t="b">
        <v>1</v>
      </c>
      <c r="EH26" s="110" t="b">
        <v>0</v>
      </c>
      <c r="EJ26" s="110">
        <v>671</v>
      </c>
      <c r="EL26" s="110">
        <v>665</v>
      </c>
      <c r="EN26" s="110">
        <v>659</v>
      </c>
      <c r="EP26" s="110">
        <v>617</v>
      </c>
    </row>
    <row r="27" spans="1:146" x14ac:dyDescent="0.3">
      <c r="A27" s="110" t="s">
        <v>162</v>
      </c>
      <c r="B27" s="110" t="s">
        <v>163</v>
      </c>
      <c r="C27" s="110" t="s">
        <v>241</v>
      </c>
      <c r="F27" s="110" t="s">
        <v>165</v>
      </c>
      <c r="G27" s="110" t="s">
        <v>242</v>
      </c>
      <c r="I27" s="22">
        <f>INDEX(Concordance!$A$2:$A$556,MATCH('2020 Report - NLIU'!J27,Concordance!$C$2:$C$556,0))</f>
        <v>8111</v>
      </c>
      <c r="J27" s="52">
        <f t="shared" si="0"/>
        <v>100653849</v>
      </c>
      <c r="K27" s="17" t="s">
        <v>243</v>
      </c>
      <c r="L27" s="18">
        <v>195896.2</v>
      </c>
      <c r="N27" s="18">
        <v>12992</v>
      </c>
      <c r="P27" s="18">
        <v>182904.2</v>
      </c>
      <c r="T27" s="18">
        <v>0</v>
      </c>
      <c r="V27" s="18">
        <v>0</v>
      </c>
      <c r="X27" s="18">
        <v>0</v>
      </c>
      <c r="Z27" s="110" t="b">
        <v>0</v>
      </c>
      <c r="AB27" s="110" t="b">
        <v>0</v>
      </c>
      <c r="AD27" s="110" t="b">
        <v>0</v>
      </c>
      <c r="AF27" s="110" t="b">
        <v>0</v>
      </c>
      <c r="AH27" s="110" t="b">
        <v>0</v>
      </c>
      <c r="AJ27" s="110" t="b">
        <v>0</v>
      </c>
      <c r="AL27" s="110" t="b">
        <v>0</v>
      </c>
      <c r="AX27" s="110" t="b">
        <v>0</v>
      </c>
      <c r="BL27" s="18">
        <v>0</v>
      </c>
      <c r="BM27" s="110" t="s">
        <v>168</v>
      </c>
      <c r="BN27" s="18">
        <v>0</v>
      </c>
      <c r="BP27" s="18">
        <v>0</v>
      </c>
      <c r="BR27" s="18">
        <v>0</v>
      </c>
      <c r="BT27" s="18">
        <v>0</v>
      </c>
      <c r="BV27" s="18">
        <v>0</v>
      </c>
      <c r="BX27" s="18">
        <v>0</v>
      </c>
      <c r="BZ27" s="18">
        <v>0</v>
      </c>
      <c r="CB27" s="18">
        <v>0</v>
      </c>
      <c r="DD27" s="110" t="b">
        <v>0</v>
      </c>
      <c r="DF27" s="110" t="b">
        <v>0</v>
      </c>
      <c r="DH27" s="110" t="b">
        <v>0</v>
      </c>
      <c r="DJ27" s="110" t="b">
        <v>0</v>
      </c>
      <c r="DL27" s="110" t="b">
        <v>0</v>
      </c>
      <c r="DN27" s="110" t="b">
        <v>0</v>
      </c>
      <c r="DP27" s="110" t="b">
        <v>0</v>
      </c>
      <c r="DR27" s="110" t="b">
        <v>0</v>
      </c>
      <c r="DT27" s="110" t="b">
        <v>0</v>
      </c>
      <c r="DV27" s="110" t="b">
        <v>0</v>
      </c>
      <c r="DX27" s="110" t="b">
        <v>0</v>
      </c>
      <c r="DZ27" s="110" t="b">
        <v>0</v>
      </c>
      <c r="EB27" s="110" t="b">
        <v>0</v>
      </c>
      <c r="ED27" s="110" t="b">
        <v>0</v>
      </c>
      <c r="EF27" s="110" t="b">
        <v>0</v>
      </c>
      <c r="EH27" s="110" t="b">
        <v>0</v>
      </c>
      <c r="EJ27" s="110">
        <v>73</v>
      </c>
      <c r="EL27" s="110">
        <v>72</v>
      </c>
      <c r="EN27" s="110">
        <v>72</v>
      </c>
      <c r="EP27" s="110">
        <v>76</v>
      </c>
    </row>
    <row r="28" spans="1:146" x14ac:dyDescent="0.3">
      <c r="A28" s="110" t="s">
        <v>162</v>
      </c>
      <c r="B28" s="110" t="s">
        <v>163</v>
      </c>
      <c r="C28" s="110" t="s">
        <v>244</v>
      </c>
      <c r="F28" s="110" t="s">
        <v>165</v>
      </c>
      <c r="G28" s="110" t="s">
        <v>245</v>
      </c>
      <c r="I28" s="22">
        <f>INDEX(Concordance!$A$2:$A$556,MATCH('2020 Report - NLIU'!J28,Concordance!$C$2:$C$556,0))</f>
        <v>8106</v>
      </c>
      <c r="J28" s="52">
        <f t="shared" si="0"/>
        <v>798969353</v>
      </c>
      <c r="K28" s="17" t="s">
        <v>246</v>
      </c>
      <c r="L28" s="18">
        <v>163631.07999999999</v>
      </c>
      <c r="N28" s="18">
        <v>0</v>
      </c>
      <c r="P28" s="18">
        <v>163631.07999999999</v>
      </c>
      <c r="T28" s="18"/>
      <c r="V28" s="18"/>
      <c r="X28" s="18">
        <v>0</v>
      </c>
      <c r="BL28" s="18">
        <v>163202</v>
      </c>
      <c r="BM28" s="110" t="s">
        <v>168</v>
      </c>
      <c r="BN28" s="18">
        <v>163202</v>
      </c>
      <c r="BP28" s="18">
        <v>0</v>
      </c>
      <c r="BR28" s="18">
        <v>0</v>
      </c>
      <c r="BT28" s="18">
        <v>0</v>
      </c>
      <c r="BV28" s="18">
        <v>0</v>
      </c>
      <c r="BX28" s="18">
        <v>16477.740000000002</v>
      </c>
      <c r="BZ28" s="18">
        <v>0</v>
      </c>
      <c r="CB28" s="18">
        <v>146724.26</v>
      </c>
      <c r="DD28" s="110" t="b">
        <v>0</v>
      </c>
      <c r="DF28" s="110" t="b">
        <v>0</v>
      </c>
      <c r="DH28" s="110" t="b">
        <v>0</v>
      </c>
      <c r="DJ28" s="110" t="b">
        <v>0</v>
      </c>
      <c r="DL28" s="110" t="b">
        <v>0</v>
      </c>
      <c r="DN28" s="110" t="b">
        <v>0</v>
      </c>
      <c r="DP28" s="110" t="b">
        <v>0</v>
      </c>
      <c r="DR28" s="110" t="b">
        <v>0</v>
      </c>
      <c r="DT28" s="110" t="b">
        <v>0</v>
      </c>
      <c r="DV28" s="110" t="b">
        <v>0</v>
      </c>
      <c r="DX28" s="110" t="b">
        <v>0</v>
      </c>
      <c r="DZ28" s="110" t="b">
        <v>0</v>
      </c>
      <c r="EB28" s="110" t="b">
        <v>0</v>
      </c>
      <c r="ED28" s="110" t="b">
        <v>0</v>
      </c>
      <c r="EF28" s="110" t="b">
        <v>0</v>
      </c>
      <c r="EH28" s="110" t="b">
        <v>0</v>
      </c>
      <c r="EJ28" s="110">
        <v>52</v>
      </c>
      <c r="EL28" s="110">
        <v>52</v>
      </c>
      <c r="EN28" s="110">
        <v>52</v>
      </c>
      <c r="EP28" s="110">
        <v>50</v>
      </c>
    </row>
    <row r="29" spans="1:146" x14ac:dyDescent="0.3">
      <c r="A29" s="110" t="s">
        <v>162</v>
      </c>
      <c r="B29" s="110" t="s">
        <v>163</v>
      </c>
      <c r="C29" s="110" t="s">
        <v>247</v>
      </c>
      <c r="F29" s="110" t="s">
        <v>165</v>
      </c>
      <c r="G29" s="110" t="s">
        <v>248</v>
      </c>
      <c r="I29" s="22">
        <f>INDEX(Concordance!$A$2:$A$556,MATCH('2020 Report - NLIU'!J29,Concordance!$C$2:$C$556,0))</f>
        <v>103135</v>
      </c>
      <c r="J29" s="52">
        <f t="shared" si="0"/>
        <v>98640105</v>
      </c>
      <c r="K29" s="17" t="s">
        <v>249</v>
      </c>
      <c r="L29" s="18">
        <v>212844.57</v>
      </c>
      <c r="N29" s="18">
        <v>0</v>
      </c>
      <c r="P29" s="18">
        <v>212844.57</v>
      </c>
      <c r="T29" s="18"/>
      <c r="V29" s="18"/>
      <c r="X29" s="18">
        <v>0</v>
      </c>
      <c r="BL29" s="18">
        <v>212286</v>
      </c>
      <c r="BM29" s="110" t="s">
        <v>168</v>
      </c>
      <c r="BN29" s="18">
        <v>212286</v>
      </c>
      <c r="BP29" s="18">
        <v>0</v>
      </c>
      <c r="BR29" s="18">
        <v>0</v>
      </c>
      <c r="BT29" s="18">
        <v>0</v>
      </c>
      <c r="BV29" s="18">
        <v>0</v>
      </c>
      <c r="BX29" s="18">
        <v>0</v>
      </c>
      <c r="BZ29" s="18">
        <v>55286.27</v>
      </c>
      <c r="CB29" s="18">
        <v>156999.73000000001</v>
      </c>
      <c r="DD29" s="110" t="b">
        <v>1</v>
      </c>
      <c r="DF29" s="110" t="b">
        <v>1</v>
      </c>
      <c r="DH29" s="110" t="b">
        <v>1</v>
      </c>
      <c r="DJ29" s="110" t="b">
        <v>1</v>
      </c>
      <c r="DL29" s="110" t="b">
        <v>1</v>
      </c>
      <c r="DN29" s="110" t="b">
        <v>0</v>
      </c>
      <c r="DP29" s="110" t="b">
        <v>1</v>
      </c>
      <c r="DR29" s="110" t="b">
        <v>0</v>
      </c>
      <c r="DT29" s="110" t="b">
        <v>1</v>
      </c>
      <c r="DV29" s="110" t="b">
        <v>1</v>
      </c>
      <c r="DX29" s="110" t="b">
        <v>1</v>
      </c>
      <c r="DZ29" s="110" t="b">
        <v>1</v>
      </c>
      <c r="EB29" s="110" t="b">
        <v>1</v>
      </c>
      <c r="ED29" s="110" t="b">
        <v>0</v>
      </c>
      <c r="EF29" s="110" t="b">
        <v>1</v>
      </c>
      <c r="EH29" s="110" t="b">
        <v>0</v>
      </c>
      <c r="EJ29" s="110">
        <v>70</v>
      </c>
      <c r="EL29" s="110">
        <v>70</v>
      </c>
      <c r="EN29" s="110">
        <v>71</v>
      </c>
      <c r="EP29" s="110">
        <v>73</v>
      </c>
    </row>
    <row r="30" spans="1:146" x14ac:dyDescent="0.3">
      <c r="A30" s="110" t="s">
        <v>162</v>
      </c>
      <c r="B30" s="110" t="s">
        <v>163</v>
      </c>
      <c r="C30" s="110" t="s">
        <v>250</v>
      </c>
      <c r="F30" s="110" t="s">
        <v>165</v>
      </c>
      <c r="G30" s="110" t="s">
        <v>251</v>
      </c>
      <c r="I30" s="22">
        <f>INDEX(Concordance!$A$2:$A$556,MATCH('2020 Report - NLIU'!J30,Concordance!$C$2:$C$556,0))</f>
        <v>61151</v>
      </c>
      <c r="J30" s="52">
        <f t="shared" si="0"/>
        <v>54420013</v>
      </c>
      <c r="K30" s="17" t="s">
        <v>252</v>
      </c>
      <c r="L30" s="18">
        <v>40345.54</v>
      </c>
      <c r="N30" s="18">
        <v>0</v>
      </c>
      <c r="P30" s="18">
        <v>40345.54</v>
      </c>
      <c r="T30" s="18"/>
      <c r="V30" s="18"/>
      <c r="X30" s="18">
        <v>0</v>
      </c>
      <c r="BL30" s="18">
        <v>40240</v>
      </c>
      <c r="BM30" s="110" t="s">
        <v>168</v>
      </c>
      <c r="BN30" s="18">
        <v>40240</v>
      </c>
      <c r="BP30" s="18">
        <v>0</v>
      </c>
      <c r="BR30" s="18">
        <v>0</v>
      </c>
      <c r="BT30" s="18">
        <v>0</v>
      </c>
      <c r="BV30" s="18">
        <v>0</v>
      </c>
      <c r="BX30" s="18">
        <v>0</v>
      </c>
      <c r="BZ30" s="18">
        <v>0</v>
      </c>
      <c r="CB30" s="18">
        <v>40240</v>
      </c>
      <c r="DD30" s="110" t="b">
        <v>1</v>
      </c>
      <c r="DF30" s="110" t="b">
        <v>1</v>
      </c>
      <c r="DH30" s="110" t="b">
        <v>1</v>
      </c>
      <c r="DJ30" s="110" t="b">
        <v>1</v>
      </c>
      <c r="DL30" s="110" t="b">
        <v>1</v>
      </c>
      <c r="DN30" s="110" t="b">
        <v>1</v>
      </c>
      <c r="DP30" s="110" t="b">
        <v>1</v>
      </c>
      <c r="DR30" s="110" t="b">
        <v>0</v>
      </c>
      <c r="DT30" s="110" t="b">
        <v>1</v>
      </c>
      <c r="DV30" s="110" t="b">
        <v>1</v>
      </c>
      <c r="DX30" s="110" t="b">
        <v>1</v>
      </c>
      <c r="DZ30" s="110" t="b">
        <v>1</v>
      </c>
      <c r="EB30" s="110" t="b">
        <v>1</v>
      </c>
      <c r="ED30" s="110" t="b">
        <v>1</v>
      </c>
      <c r="EF30" s="110" t="b">
        <v>1</v>
      </c>
      <c r="EH30" s="110" t="b">
        <v>0</v>
      </c>
      <c r="EJ30" s="110">
        <v>25</v>
      </c>
      <c r="EL30" s="110">
        <v>25</v>
      </c>
      <c r="EN30" s="110">
        <v>25</v>
      </c>
      <c r="EP30" s="110">
        <v>25</v>
      </c>
    </row>
    <row r="31" spans="1:146" x14ac:dyDescent="0.3">
      <c r="A31" s="110" t="s">
        <v>162</v>
      </c>
      <c r="B31" s="110" t="s">
        <v>163</v>
      </c>
      <c r="C31" s="110" t="s">
        <v>253</v>
      </c>
      <c r="F31" s="110" t="s">
        <v>165</v>
      </c>
      <c r="G31" s="110" t="s">
        <v>254</v>
      </c>
      <c r="I31" s="22">
        <f>INDEX(Concordance!$A$2:$A$556,MATCH('2020 Report - NLIU'!J31,Concordance!$C$2:$C$556,0))</f>
        <v>22091</v>
      </c>
      <c r="J31" s="52">
        <f t="shared" si="0"/>
        <v>100338839</v>
      </c>
      <c r="K31" s="17" t="s">
        <v>255</v>
      </c>
      <c r="L31" s="18">
        <v>56711.27</v>
      </c>
      <c r="N31" s="18">
        <v>0</v>
      </c>
      <c r="P31" s="18">
        <v>56711.27</v>
      </c>
      <c r="T31" s="18"/>
      <c r="V31" s="18"/>
      <c r="X31" s="18">
        <v>0</v>
      </c>
      <c r="BL31" s="18">
        <v>56562</v>
      </c>
      <c r="BM31" s="110" t="s">
        <v>168</v>
      </c>
      <c r="BN31" s="18">
        <v>56562</v>
      </c>
      <c r="BP31" s="18">
        <v>0</v>
      </c>
      <c r="BR31" s="18">
        <v>0</v>
      </c>
      <c r="BT31" s="18">
        <v>0</v>
      </c>
      <c r="BV31" s="18">
        <v>0</v>
      </c>
      <c r="BX31" s="18">
        <v>0</v>
      </c>
      <c r="BZ31" s="18">
        <v>56562</v>
      </c>
      <c r="CB31" s="18">
        <v>0</v>
      </c>
      <c r="DD31" s="110" t="b">
        <v>0</v>
      </c>
      <c r="DF31" s="110" t="b">
        <v>0</v>
      </c>
      <c r="DH31" s="110" t="b">
        <v>0</v>
      </c>
      <c r="DJ31" s="110" t="b">
        <v>0</v>
      </c>
      <c r="DL31" s="110" t="b">
        <v>0</v>
      </c>
      <c r="DN31" s="110" t="b">
        <v>0</v>
      </c>
      <c r="DP31" s="110" t="b">
        <v>0</v>
      </c>
      <c r="DR31" s="110" t="b">
        <v>0</v>
      </c>
      <c r="DT31" s="110" t="b">
        <v>0</v>
      </c>
      <c r="DV31" s="110" t="b">
        <v>0</v>
      </c>
      <c r="DX31" s="110" t="b">
        <v>0</v>
      </c>
      <c r="DZ31" s="110" t="b">
        <v>0</v>
      </c>
      <c r="EB31" s="110" t="b">
        <v>0</v>
      </c>
      <c r="ED31" s="110" t="b">
        <v>0</v>
      </c>
      <c r="EF31" s="110" t="b">
        <v>0</v>
      </c>
      <c r="EH31" s="110" t="b">
        <v>0</v>
      </c>
      <c r="EJ31" s="110">
        <v>45</v>
      </c>
      <c r="EL31" s="110">
        <v>49</v>
      </c>
      <c r="EN31" s="110">
        <v>44</v>
      </c>
      <c r="EP31" s="110">
        <v>44</v>
      </c>
    </row>
    <row r="32" spans="1:146" x14ac:dyDescent="0.3">
      <c r="A32" s="110" t="s">
        <v>162</v>
      </c>
      <c r="B32" s="110" t="s">
        <v>163</v>
      </c>
      <c r="C32" s="110" t="s">
        <v>256</v>
      </c>
      <c r="F32" s="110" t="s">
        <v>165</v>
      </c>
      <c r="G32" s="110" t="s">
        <v>257</v>
      </c>
      <c r="I32" s="22">
        <f>INDEX(Concordance!$A$2:$A$556,MATCH('2020 Report - NLIU'!J32,Concordance!$C$2:$C$556,0))</f>
        <v>115926</v>
      </c>
      <c r="J32" s="52">
        <f t="shared" si="0"/>
        <v>79567435</v>
      </c>
      <c r="K32" s="17" t="s">
        <v>258</v>
      </c>
      <c r="L32" s="18">
        <v>67105.8</v>
      </c>
      <c r="N32" s="18">
        <v>0</v>
      </c>
      <c r="P32" s="18">
        <v>67105.8</v>
      </c>
      <c r="T32" s="18"/>
      <c r="V32" s="18"/>
      <c r="X32" s="18">
        <v>0</v>
      </c>
      <c r="BL32" s="18">
        <v>0</v>
      </c>
      <c r="BM32" s="110" t="s">
        <v>168</v>
      </c>
      <c r="BN32" s="18">
        <v>0</v>
      </c>
      <c r="BP32" s="18">
        <v>0</v>
      </c>
      <c r="BR32" s="18">
        <v>0</v>
      </c>
      <c r="BT32" s="18">
        <v>0</v>
      </c>
      <c r="BV32" s="18">
        <v>0</v>
      </c>
      <c r="BX32" s="18">
        <v>0</v>
      </c>
      <c r="BZ32" s="18">
        <v>0</v>
      </c>
      <c r="CB32" s="18">
        <v>0</v>
      </c>
      <c r="DD32" s="110" t="b">
        <v>0</v>
      </c>
      <c r="DF32" s="110" t="b">
        <v>0</v>
      </c>
      <c r="DH32" s="110" t="b">
        <v>0</v>
      </c>
      <c r="DJ32" s="110" t="b">
        <v>0</v>
      </c>
      <c r="DL32" s="110" t="b">
        <v>0</v>
      </c>
      <c r="DN32" s="110" t="b">
        <v>0</v>
      </c>
      <c r="DP32" s="110" t="b">
        <v>0</v>
      </c>
      <c r="DR32" s="110" t="b">
        <v>0</v>
      </c>
      <c r="DT32" s="110" t="b">
        <v>0</v>
      </c>
      <c r="DV32" s="110" t="b">
        <v>0</v>
      </c>
      <c r="DX32" s="110" t="b">
        <v>0</v>
      </c>
      <c r="DZ32" s="110" t="b">
        <v>0</v>
      </c>
      <c r="EB32" s="110" t="b">
        <v>0</v>
      </c>
      <c r="ED32" s="110" t="b">
        <v>0</v>
      </c>
      <c r="EF32" s="110" t="b">
        <v>0</v>
      </c>
      <c r="EH32" s="110" t="b">
        <v>0</v>
      </c>
      <c r="EJ32" s="110">
        <v>16</v>
      </c>
      <c r="EL32" s="110">
        <v>20</v>
      </c>
      <c r="EN32" s="110">
        <v>20</v>
      </c>
      <c r="EP32" s="110">
        <v>19</v>
      </c>
    </row>
    <row r="33" spans="1:146" x14ac:dyDescent="0.3">
      <c r="A33" s="110" t="s">
        <v>162</v>
      </c>
      <c r="B33" s="110" t="s">
        <v>163</v>
      </c>
      <c r="C33" s="110" t="s">
        <v>259</v>
      </c>
      <c r="F33" s="110" t="s">
        <v>165</v>
      </c>
      <c r="G33" s="110" t="s">
        <v>260</v>
      </c>
      <c r="I33" s="22">
        <f>INDEX(Concordance!$A$2:$A$556,MATCH('2020 Report - NLIU'!J33,Concordance!$C$2:$C$556,0))</f>
        <v>94076</v>
      </c>
      <c r="J33" s="52">
        <f t="shared" si="0"/>
        <v>933003451</v>
      </c>
      <c r="K33" s="17" t="s">
        <v>261</v>
      </c>
      <c r="L33" s="18">
        <v>162686.79999999999</v>
      </c>
      <c r="N33" s="18">
        <v>0</v>
      </c>
      <c r="P33" s="18">
        <v>162686.79999999999</v>
      </c>
      <c r="T33" s="18"/>
      <c r="V33" s="18"/>
      <c r="X33" s="18">
        <v>0</v>
      </c>
      <c r="BL33" s="18">
        <v>67307</v>
      </c>
      <c r="BM33" s="110" t="s">
        <v>168</v>
      </c>
      <c r="BN33" s="18">
        <v>67307</v>
      </c>
      <c r="BP33" s="18">
        <v>0</v>
      </c>
      <c r="BR33" s="18">
        <v>67307</v>
      </c>
      <c r="BT33" s="18">
        <v>0</v>
      </c>
      <c r="BV33" s="18">
        <v>0</v>
      </c>
      <c r="BX33" s="18">
        <v>0</v>
      </c>
      <c r="BZ33" s="18">
        <v>0</v>
      </c>
      <c r="CB33" s="18">
        <v>0</v>
      </c>
      <c r="CD33" s="110" t="b">
        <v>0</v>
      </c>
      <c r="CP33" s="110" t="b">
        <v>1</v>
      </c>
      <c r="CR33" s="110">
        <v>110</v>
      </c>
      <c r="CT33" s="110">
        <v>203</v>
      </c>
      <c r="CV33" s="110">
        <v>0.54187192118226601</v>
      </c>
      <c r="CW33" s="110" t="s">
        <v>168</v>
      </c>
      <c r="CX33" s="110">
        <v>122</v>
      </c>
      <c r="CZ33" s="110">
        <v>240</v>
      </c>
      <c r="DB33" s="110">
        <v>0.5083333333333333</v>
      </c>
      <c r="DC33" s="110" t="s">
        <v>168</v>
      </c>
      <c r="DD33" s="110" t="b">
        <v>1</v>
      </c>
      <c r="DF33" s="110" t="b">
        <v>1</v>
      </c>
      <c r="DH33" s="110" t="b">
        <v>1</v>
      </c>
      <c r="DJ33" s="110" t="b">
        <v>1</v>
      </c>
      <c r="DL33" s="110" t="b">
        <v>1</v>
      </c>
      <c r="DN33" s="110" t="b">
        <v>1</v>
      </c>
      <c r="DP33" s="110" t="b">
        <v>1</v>
      </c>
      <c r="DR33" s="110" t="b">
        <v>0</v>
      </c>
      <c r="DT33" s="110" t="b">
        <v>1</v>
      </c>
      <c r="DV33" s="110" t="b">
        <v>1</v>
      </c>
      <c r="DX33" s="110" t="b">
        <v>1</v>
      </c>
      <c r="DZ33" s="110" t="b">
        <v>1</v>
      </c>
      <c r="EB33" s="110" t="b">
        <v>1</v>
      </c>
      <c r="ED33" s="110" t="b">
        <v>1</v>
      </c>
      <c r="EF33" s="110" t="b">
        <v>1</v>
      </c>
      <c r="EH33" s="110" t="b">
        <v>0</v>
      </c>
      <c r="EJ33" s="110">
        <v>53</v>
      </c>
      <c r="EL33" s="110">
        <v>55</v>
      </c>
      <c r="EN33" s="110">
        <v>58</v>
      </c>
      <c r="EP33" s="110">
        <v>58</v>
      </c>
    </row>
    <row r="34" spans="1:146" x14ac:dyDescent="0.3">
      <c r="A34" s="110" t="s">
        <v>162</v>
      </c>
      <c r="B34" s="110" t="s">
        <v>163</v>
      </c>
      <c r="C34" s="110" t="s">
        <v>262</v>
      </c>
      <c r="F34" s="110" t="s">
        <v>165</v>
      </c>
      <c r="G34" s="110" t="s">
        <v>263</v>
      </c>
      <c r="I34" s="22">
        <f>INDEX(Concordance!$A$2:$A$556,MATCH('2020 Report - NLIU'!J34,Concordance!$C$2:$C$556,0))</f>
        <v>27055</v>
      </c>
      <c r="J34" s="52">
        <f t="shared" si="0"/>
        <v>189348659</v>
      </c>
      <c r="K34" s="17" t="s">
        <v>264</v>
      </c>
      <c r="L34" s="18">
        <v>33911.81</v>
      </c>
      <c r="N34" s="18">
        <v>9000</v>
      </c>
      <c r="P34" s="18">
        <v>24911.81</v>
      </c>
      <c r="T34" s="18">
        <v>0</v>
      </c>
      <c r="V34" s="18">
        <v>0</v>
      </c>
      <c r="X34" s="18">
        <v>0</v>
      </c>
      <c r="Z34" s="110" t="b">
        <v>0</v>
      </c>
      <c r="AB34" s="110" t="b">
        <v>0</v>
      </c>
      <c r="AD34" s="110" t="b">
        <v>0</v>
      </c>
      <c r="AF34" s="110" t="b">
        <v>0</v>
      </c>
      <c r="AH34" s="110" t="b">
        <v>0</v>
      </c>
      <c r="AJ34" s="110" t="b">
        <v>0</v>
      </c>
      <c r="AL34" s="110" t="b">
        <v>0</v>
      </c>
      <c r="AX34" s="110" t="b">
        <v>0</v>
      </c>
      <c r="BL34" s="18">
        <v>20299.37</v>
      </c>
      <c r="BM34" s="110" t="s">
        <v>168</v>
      </c>
      <c r="BN34" s="18">
        <v>20299.37</v>
      </c>
      <c r="BP34" s="18">
        <v>0</v>
      </c>
      <c r="BR34" s="18">
        <v>20299.37</v>
      </c>
      <c r="BT34" s="18">
        <v>0</v>
      </c>
      <c r="BV34" s="18">
        <v>0</v>
      </c>
      <c r="BX34" s="18">
        <v>0</v>
      </c>
      <c r="BZ34" s="18">
        <v>0</v>
      </c>
      <c r="CB34" s="18">
        <v>0</v>
      </c>
      <c r="CD34" s="110" t="b">
        <v>0</v>
      </c>
      <c r="CP34" s="110" t="b">
        <v>0</v>
      </c>
      <c r="DD34" s="110" t="b">
        <v>0</v>
      </c>
      <c r="DF34" s="110" t="b">
        <v>0</v>
      </c>
      <c r="DH34" s="110" t="b">
        <v>0</v>
      </c>
      <c r="DJ34" s="110" t="b">
        <v>0</v>
      </c>
      <c r="DL34" s="110" t="b">
        <v>0</v>
      </c>
      <c r="DN34" s="110" t="b">
        <v>0</v>
      </c>
      <c r="DP34" s="110" t="b">
        <v>0</v>
      </c>
      <c r="DR34" s="110" t="b">
        <v>0</v>
      </c>
      <c r="DT34" s="110" t="b">
        <v>0</v>
      </c>
      <c r="DV34" s="110" t="b">
        <v>0</v>
      </c>
      <c r="DX34" s="110" t="b">
        <v>0</v>
      </c>
      <c r="DZ34" s="110" t="b">
        <v>0</v>
      </c>
      <c r="EB34" s="110" t="b">
        <v>0</v>
      </c>
      <c r="ED34" s="110" t="b">
        <v>0</v>
      </c>
      <c r="EF34" s="110" t="b">
        <v>0</v>
      </c>
      <c r="EH34" s="110" t="b">
        <v>0</v>
      </c>
      <c r="EJ34" s="110">
        <v>23.2</v>
      </c>
      <c r="EL34" s="110">
        <v>23.2</v>
      </c>
      <c r="EN34" s="110">
        <v>23.4</v>
      </c>
      <c r="EP34" s="110">
        <v>23.4</v>
      </c>
    </row>
    <row r="35" spans="1:146" x14ac:dyDescent="0.3">
      <c r="A35" s="110" t="s">
        <v>162</v>
      </c>
      <c r="B35" s="110" t="s">
        <v>163</v>
      </c>
      <c r="C35" s="110" t="s">
        <v>265</v>
      </c>
      <c r="F35" s="110" t="s">
        <v>165</v>
      </c>
      <c r="G35" s="110" t="s">
        <v>266</v>
      </c>
      <c r="I35" s="22">
        <f>INDEX(Concordance!$A$2:$A$556,MATCH('2020 Report - NLIU'!J35,Concordance!$C$2:$C$556,0))</f>
        <v>103131</v>
      </c>
      <c r="J35" s="52">
        <f t="shared" si="0"/>
        <v>193010642</v>
      </c>
      <c r="K35" s="17" t="s">
        <v>267</v>
      </c>
      <c r="L35" s="18">
        <v>139302.39000000001</v>
      </c>
      <c r="N35" s="18">
        <v>0</v>
      </c>
      <c r="P35" s="18">
        <v>139302.39000000001</v>
      </c>
      <c r="T35" s="18"/>
      <c r="V35" s="18"/>
      <c r="X35" s="18">
        <v>0</v>
      </c>
      <c r="BL35" s="18">
        <v>63890</v>
      </c>
      <c r="BM35" s="110" t="s">
        <v>168</v>
      </c>
      <c r="BN35" s="18">
        <v>63890</v>
      </c>
      <c r="BP35" s="18">
        <v>0</v>
      </c>
      <c r="BR35" s="18">
        <v>63890</v>
      </c>
      <c r="BT35" s="18">
        <v>0</v>
      </c>
      <c r="BV35" s="18">
        <v>0</v>
      </c>
      <c r="BX35" s="18">
        <v>0</v>
      </c>
      <c r="BZ35" s="18">
        <v>0</v>
      </c>
      <c r="CB35" s="18">
        <v>0</v>
      </c>
      <c r="CD35" s="110" t="b">
        <v>0</v>
      </c>
      <c r="CP35" s="110" t="b">
        <v>1</v>
      </c>
      <c r="CR35" s="110">
        <v>223</v>
      </c>
      <c r="CT35" s="110">
        <v>257</v>
      </c>
      <c r="CV35" s="110">
        <v>0.86770428015564205</v>
      </c>
      <c r="CW35" s="110" t="s">
        <v>168</v>
      </c>
      <c r="CX35" s="110">
        <v>383</v>
      </c>
      <c r="CZ35" s="110">
        <v>383</v>
      </c>
      <c r="DB35" s="110">
        <v>1</v>
      </c>
      <c r="DC35" s="110" t="s">
        <v>168</v>
      </c>
      <c r="DD35" s="110" t="b">
        <v>0</v>
      </c>
      <c r="DF35" s="110" t="b">
        <v>0</v>
      </c>
      <c r="DH35" s="110" t="b">
        <v>0</v>
      </c>
      <c r="DJ35" s="110" t="b">
        <v>0</v>
      </c>
      <c r="DL35" s="110" t="b">
        <v>0</v>
      </c>
      <c r="DN35" s="110" t="b">
        <v>0</v>
      </c>
      <c r="DP35" s="110" t="b">
        <v>0</v>
      </c>
      <c r="DR35" s="110" t="b">
        <v>0</v>
      </c>
      <c r="DT35" s="110" t="b">
        <v>0</v>
      </c>
      <c r="DV35" s="110" t="b">
        <v>0</v>
      </c>
      <c r="DX35" s="110" t="b">
        <v>0</v>
      </c>
      <c r="DZ35" s="110" t="b">
        <v>0</v>
      </c>
      <c r="EB35" s="110" t="b">
        <v>0</v>
      </c>
      <c r="ED35" s="110" t="b">
        <v>0</v>
      </c>
      <c r="EF35" s="110" t="b">
        <v>0</v>
      </c>
      <c r="EH35" s="110" t="b">
        <v>0</v>
      </c>
      <c r="EJ35" s="110">
        <v>67.5</v>
      </c>
      <c r="EL35" s="110">
        <v>63.5</v>
      </c>
      <c r="EN35" s="110">
        <v>63.5</v>
      </c>
      <c r="EP35" s="110">
        <v>67</v>
      </c>
    </row>
    <row r="36" spans="1:146" x14ac:dyDescent="0.3">
      <c r="A36" s="110" t="s">
        <v>162</v>
      </c>
      <c r="B36" s="110" t="s">
        <v>163</v>
      </c>
      <c r="C36" s="110" t="s">
        <v>268</v>
      </c>
      <c r="F36" s="110" t="s">
        <v>165</v>
      </c>
      <c r="G36" s="110" t="s">
        <v>269</v>
      </c>
      <c r="I36" s="22">
        <f>INDEX(Concordance!$A$2:$A$556,MATCH('2020 Report - NLIU'!J36,Concordance!$C$2:$C$556,0))</f>
        <v>104045</v>
      </c>
      <c r="J36" s="52">
        <f t="shared" si="0"/>
        <v>193010683</v>
      </c>
      <c r="K36" s="17" t="s">
        <v>270</v>
      </c>
      <c r="L36" s="18">
        <v>120223.37</v>
      </c>
      <c r="N36" s="18">
        <v>0</v>
      </c>
      <c r="P36" s="18">
        <v>120223.37</v>
      </c>
      <c r="T36" s="18"/>
      <c r="V36" s="18"/>
      <c r="X36" s="18">
        <v>0</v>
      </c>
      <c r="BL36" s="18">
        <v>119908</v>
      </c>
      <c r="BM36" s="110" t="s">
        <v>168</v>
      </c>
      <c r="BN36" s="18">
        <v>119908</v>
      </c>
      <c r="BP36" s="18">
        <v>0</v>
      </c>
      <c r="BR36" s="18">
        <v>0</v>
      </c>
      <c r="BT36" s="18">
        <v>0</v>
      </c>
      <c r="BV36" s="18">
        <v>0</v>
      </c>
      <c r="BX36" s="18">
        <v>0</v>
      </c>
      <c r="BZ36" s="18">
        <v>0</v>
      </c>
      <c r="CB36" s="18">
        <v>119908</v>
      </c>
      <c r="DD36" s="110" t="b">
        <v>0</v>
      </c>
      <c r="DF36" s="110" t="b">
        <v>0</v>
      </c>
      <c r="DH36" s="110" t="b">
        <v>0</v>
      </c>
      <c r="DJ36" s="110" t="b">
        <v>0</v>
      </c>
      <c r="DL36" s="110" t="b">
        <v>0</v>
      </c>
      <c r="DN36" s="110" t="b">
        <v>0</v>
      </c>
      <c r="DP36" s="110" t="b">
        <v>0</v>
      </c>
      <c r="DR36" s="110" t="b">
        <v>0</v>
      </c>
      <c r="DT36" s="110" t="b">
        <v>0</v>
      </c>
      <c r="DV36" s="110" t="b">
        <v>0</v>
      </c>
      <c r="DX36" s="110" t="b">
        <v>0</v>
      </c>
      <c r="DZ36" s="110" t="b">
        <v>0</v>
      </c>
      <c r="EB36" s="110" t="b">
        <v>0</v>
      </c>
      <c r="ED36" s="110" t="b">
        <v>0</v>
      </c>
      <c r="EF36" s="110" t="b">
        <v>0</v>
      </c>
      <c r="EH36" s="110" t="b">
        <v>0</v>
      </c>
      <c r="EJ36" s="110">
        <v>119</v>
      </c>
      <c r="EL36" s="110">
        <v>94</v>
      </c>
      <c r="EN36" s="110">
        <v>94</v>
      </c>
      <c r="EP36" s="110">
        <v>94</v>
      </c>
    </row>
    <row r="37" spans="1:146" x14ac:dyDescent="0.3">
      <c r="A37" s="110" t="s">
        <v>162</v>
      </c>
      <c r="B37" s="110" t="s">
        <v>163</v>
      </c>
      <c r="C37" s="110" t="s">
        <v>271</v>
      </c>
      <c r="F37" s="110" t="s">
        <v>165</v>
      </c>
      <c r="G37" s="110" t="s">
        <v>272</v>
      </c>
      <c r="I37" s="22">
        <f>INDEX(Concordance!$A$2:$A$556,MATCH('2020 Report - NLIU'!J37,Concordance!$C$2:$C$556,0))</f>
        <v>48068</v>
      </c>
      <c r="J37" s="52">
        <f t="shared" si="0"/>
        <v>86047743</v>
      </c>
      <c r="K37" s="17" t="s">
        <v>273</v>
      </c>
      <c r="L37" s="18">
        <v>1288539.9099999999</v>
      </c>
      <c r="N37" s="18">
        <v>7982</v>
      </c>
      <c r="P37" s="18">
        <v>1280557.9099999999</v>
      </c>
      <c r="T37" s="18">
        <v>0</v>
      </c>
      <c r="V37" s="18">
        <v>0</v>
      </c>
      <c r="X37" s="18">
        <v>0</v>
      </c>
      <c r="Z37" s="110" t="b">
        <v>0</v>
      </c>
      <c r="AB37" s="110" t="b">
        <v>0</v>
      </c>
      <c r="AD37" s="110" t="b">
        <v>0</v>
      </c>
      <c r="AF37" s="110" t="b">
        <v>0</v>
      </c>
      <c r="AH37" s="110" t="b">
        <v>0</v>
      </c>
      <c r="AJ37" s="110" t="b">
        <v>0</v>
      </c>
      <c r="AL37" s="110" t="b">
        <v>0</v>
      </c>
      <c r="AX37" s="110" t="b">
        <v>0</v>
      </c>
      <c r="BL37" s="18">
        <v>1238684.1399999999</v>
      </c>
      <c r="BM37" s="110" t="s">
        <v>168</v>
      </c>
      <c r="BN37" s="18">
        <v>1225259.04</v>
      </c>
      <c r="BP37" s="18">
        <v>13425.1</v>
      </c>
      <c r="BR37" s="18">
        <v>13425.1</v>
      </c>
      <c r="BT37" s="18">
        <v>0</v>
      </c>
      <c r="BV37" s="18">
        <v>0</v>
      </c>
      <c r="BX37" s="18">
        <v>0</v>
      </c>
      <c r="BZ37" s="18">
        <v>0</v>
      </c>
      <c r="CB37" s="18">
        <v>1225259.04</v>
      </c>
      <c r="CD37" s="110" t="b">
        <v>0</v>
      </c>
      <c r="CP37" s="110" t="b">
        <v>0</v>
      </c>
      <c r="DD37" s="110" t="b">
        <v>1</v>
      </c>
      <c r="DF37" s="110" t="b">
        <v>0</v>
      </c>
      <c r="DH37" s="110" t="b">
        <v>0</v>
      </c>
      <c r="DJ37" s="110" t="b">
        <v>1</v>
      </c>
      <c r="DL37" s="110" t="b">
        <v>1</v>
      </c>
      <c r="DN37" s="110" t="b">
        <v>1</v>
      </c>
      <c r="DP37" s="110" t="b">
        <v>0</v>
      </c>
      <c r="DR37" s="110" t="b">
        <v>0</v>
      </c>
      <c r="DT37" s="110" t="b">
        <v>1</v>
      </c>
      <c r="DV37" s="110" t="b">
        <v>0</v>
      </c>
      <c r="DX37" s="110" t="b">
        <v>0</v>
      </c>
      <c r="DZ37" s="110" t="b">
        <v>1</v>
      </c>
      <c r="EB37" s="110" t="b">
        <v>1</v>
      </c>
      <c r="ED37" s="110" t="b">
        <v>1</v>
      </c>
      <c r="EF37" s="110" t="b">
        <v>1</v>
      </c>
      <c r="EH37" s="110" t="b">
        <v>0</v>
      </c>
      <c r="EJ37" s="110">
        <v>2059</v>
      </c>
      <c r="EL37" s="110">
        <v>2096</v>
      </c>
      <c r="EN37" s="110">
        <v>2092</v>
      </c>
      <c r="EP37" s="110">
        <v>2006</v>
      </c>
    </row>
    <row r="38" spans="1:146" x14ac:dyDescent="0.3">
      <c r="A38" s="110" t="s">
        <v>162</v>
      </c>
      <c r="B38" s="110" t="s">
        <v>163</v>
      </c>
      <c r="C38" s="110" t="s">
        <v>274</v>
      </c>
      <c r="F38" s="110" t="s">
        <v>165</v>
      </c>
      <c r="G38" s="110" t="s">
        <v>275</v>
      </c>
      <c r="I38" s="22">
        <f>INDEX(Concordance!$A$2:$A$556,MATCH('2020 Report - NLIU'!J38,Concordance!$C$2:$C$556,0))</f>
        <v>82100</v>
      </c>
      <c r="J38" s="52">
        <f t="shared" si="0"/>
        <v>830851486</v>
      </c>
      <c r="K38" s="17" t="s">
        <v>276</v>
      </c>
      <c r="L38" s="18">
        <v>370744.18</v>
      </c>
      <c r="N38" s="18">
        <v>36421.56</v>
      </c>
      <c r="P38" s="18">
        <v>334322.62</v>
      </c>
      <c r="T38" s="18">
        <v>0</v>
      </c>
      <c r="V38" s="18">
        <v>0</v>
      </c>
      <c r="X38" s="18">
        <v>0</v>
      </c>
      <c r="Z38" s="110" t="b">
        <v>0</v>
      </c>
      <c r="AB38" s="110" t="b">
        <v>0</v>
      </c>
      <c r="AD38" s="110" t="b">
        <v>0</v>
      </c>
      <c r="AF38" s="110" t="b">
        <v>0</v>
      </c>
      <c r="AH38" s="110" t="b">
        <v>0</v>
      </c>
      <c r="AJ38" s="110" t="b">
        <v>0</v>
      </c>
      <c r="AL38" s="110" t="b">
        <v>0</v>
      </c>
      <c r="AX38" s="110" t="b">
        <v>0</v>
      </c>
      <c r="BL38" s="18">
        <v>333445</v>
      </c>
      <c r="BM38" s="110" t="s">
        <v>168</v>
      </c>
      <c r="BN38" s="18">
        <v>318424.95</v>
      </c>
      <c r="BP38" s="18">
        <v>15020.05</v>
      </c>
      <c r="BR38" s="18">
        <v>0</v>
      </c>
      <c r="BT38" s="18">
        <v>0</v>
      </c>
      <c r="BV38" s="18">
        <v>0</v>
      </c>
      <c r="BX38" s="18">
        <v>0</v>
      </c>
      <c r="BZ38" s="18">
        <v>0</v>
      </c>
      <c r="CB38" s="18">
        <v>333445</v>
      </c>
      <c r="DD38" s="110" t="b">
        <v>1</v>
      </c>
      <c r="DF38" s="110" t="b">
        <v>1</v>
      </c>
      <c r="DH38" s="110" t="b">
        <v>0</v>
      </c>
      <c r="DJ38" s="110" t="b">
        <v>1</v>
      </c>
      <c r="DL38" s="110" t="b">
        <v>1</v>
      </c>
      <c r="DN38" s="110" t="b">
        <v>0</v>
      </c>
      <c r="DP38" s="110" t="b">
        <v>0</v>
      </c>
      <c r="DR38" s="110" t="b">
        <v>1</v>
      </c>
      <c r="DT38" s="110" t="b">
        <v>1</v>
      </c>
      <c r="DV38" s="110" t="b">
        <v>1</v>
      </c>
      <c r="DX38" s="110" t="b">
        <v>1</v>
      </c>
      <c r="DZ38" s="110" t="b">
        <v>1</v>
      </c>
      <c r="EB38" s="110" t="b">
        <v>1</v>
      </c>
      <c r="ED38" s="110" t="b">
        <v>0</v>
      </c>
      <c r="EF38" s="110" t="b">
        <v>0</v>
      </c>
      <c r="EH38" s="110" t="b">
        <v>1</v>
      </c>
      <c r="EJ38" s="110">
        <v>188.1</v>
      </c>
      <c r="EL38" s="110">
        <v>188</v>
      </c>
      <c r="EN38" s="110">
        <v>187.4</v>
      </c>
      <c r="EP38" s="110">
        <v>187.8</v>
      </c>
    </row>
    <row r="39" spans="1:146" x14ac:dyDescent="0.3">
      <c r="A39" s="110" t="s">
        <v>162</v>
      </c>
      <c r="B39" s="110" t="s">
        <v>163</v>
      </c>
      <c r="C39" s="110" t="s">
        <v>277</v>
      </c>
      <c r="F39" s="110" t="s">
        <v>165</v>
      </c>
      <c r="G39" s="110" t="s">
        <v>278</v>
      </c>
      <c r="I39" s="22">
        <f>INDEX(Concordance!$A$2:$A$556,MATCH('2020 Report - NLIU'!J39,Concordance!$C$2:$C$556,0))</f>
        <v>82105</v>
      </c>
      <c r="J39" s="52">
        <f t="shared" si="0"/>
        <v>193295185</v>
      </c>
      <c r="K39" s="17" t="s">
        <v>279</v>
      </c>
      <c r="L39" s="18">
        <v>22696.66</v>
      </c>
      <c r="N39" s="18">
        <v>9000</v>
      </c>
      <c r="P39" s="18">
        <v>13696.66</v>
      </c>
      <c r="T39" s="18">
        <v>0</v>
      </c>
      <c r="V39" s="18">
        <v>0</v>
      </c>
      <c r="X39" s="18">
        <v>0</v>
      </c>
      <c r="Z39" s="110" t="b">
        <v>0</v>
      </c>
      <c r="AB39" s="110" t="b">
        <v>0</v>
      </c>
      <c r="AD39" s="110" t="b">
        <v>0</v>
      </c>
      <c r="AF39" s="110" t="b">
        <v>0</v>
      </c>
      <c r="AH39" s="110" t="b">
        <v>0</v>
      </c>
      <c r="AJ39" s="110" t="b">
        <v>0</v>
      </c>
      <c r="AL39" s="110" t="b">
        <v>0</v>
      </c>
      <c r="AX39" s="110" t="b">
        <v>0</v>
      </c>
      <c r="BL39" s="18">
        <v>0</v>
      </c>
      <c r="BM39" s="110" t="s">
        <v>168</v>
      </c>
      <c r="BN39" s="18">
        <v>0</v>
      </c>
      <c r="BP39" s="18">
        <v>0</v>
      </c>
      <c r="BR39" s="18">
        <v>0</v>
      </c>
      <c r="BT39" s="18">
        <v>0</v>
      </c>
      <c r="BV39" s="18">
        <v>0</v>
      </c>
      <c r="BX39" s="18">
        <v>0</v>
      </c>
      <c r="BZ39" s="18">
        <v>0</v>
      </c>
      <c r="CB39" s="18">
        <v>0</v>
      </c>
      <c r="DD39" s="110" t="b">
        <v>0</v>
      </c>
      <c r="DF39" s="110" t="b">
        <v>0</v>
      </c>
      <c r="DH39" s="110" t="b">
        <v>0</v>
      </c>
      <c r="DJ39" s="110" t="b">
        <v>0</v>
      </c>
      <c r="DL39" s="110" t="b">
        <v>0</v>
      </c>
      <c r="DN39" s="110" t="b">
        <v>0</v>
      </c>
      <c r="DP39" s="110" t="b">
        <v>0</v>
      </c>
      <c r="DR39" s="110" t="b">
        <v>0</v>
      </c>
      <c r="DT39" s="110" t="b">
        <v>0</v>
      </c>
      <c r="DV39" s="110" t="b">
        <v>0</v>
      </c>
      <c r="DX39" s="110" t="b">
        <v>0</v>
      </c>
      <c r="DZ39" s="110" t="b">
        <v>0</v>
      </c>
      <c r="EB39" s="110" t="b">
        <v>0</v>
      </c>
      <c r="ED39" s="110" t="b">
        <v>0</v>
      </c>
      <c r="EF39" s="110" t="b">
        <v>0</v>
      </c>
      <c r="EH39" s="110" t="b">
        <v>0</v>
      </c>
      <c r="EJ39" s="110">
        <v>12.8</v>
      </c>
      <c r="EL39" s="110">
        <v>13.5</v>
      </c>
      <c r="EN39" s="110">
        <v>13.5</v>
      </c>
      <c r="EP39" s="110">
        <v>14.5</v>
      </c>
    </row>
    <row r="40" spans="1:146" x14ac:dyDescent="0.3">
      <c r="A40" s="110" t="s">
        <v>162</v>
      </c>
      <c r="B40" s="110" t="s">
        <v>163</v>
      </c>
      <c r="C40" s="110" t="s">
        <v>280</v>
      </c>
      <c r="F40" s="110" t="s">
        <v>165</v>
      </c>
      <c r="G40" s="110" t="s">
        <v>281</v>
      </c>
      <c r="I40" s="22">
        <f>INDEX(Concordance!$A$2:$A$556,MATCH('2020 Report - NLIU'!J40,Concordance!$C$2:$C$556,0))</f>
        <v>27061</v>
      </c>
      <c r="J40" s="52">
        <f t="shared" si="0"/>
        <v>92994276</v>
      </c>
      <c r="K40" s="17" t="s">
        <v>282</v>
      </c>
      <c r="L40" s="18">
        <v>259362.9</v>
      </c>
      <c r="N40" s="18">
        <v>16329</v>
      </c>
      <c r="P40" s="18">
        <v>243033.9</v>
      </c>
      <c r="T40" s="18">
        <v>0</v>
      </c>
      <c r="V40" s="18">
        <v>0</v>
      </c>
      <c r="X40" s="18">
        <v>0</v>
      </c>
      <c r="Z40" s="110" t="b">
        <v>0</v>
      </c>
      <c r="AB40" s="110" t="b">
        <v>0</v>
      </c>
      <c r="AD40" s="110" t="b">
        <v>0</v>
      </c>
      <c r="AF40" s="110" t="b">
        <v>0</v>
      </c>
      <c r="AH40" s="110" t="b">
        <v>0</v>
      </c>
      <c r="AJ40" s="110" t="b">
        <v>0</v>
      </c>
      <c r="AL40" s="110" t="b">
        <v>0</v>
      </c>
      <c r="AX40" s="110" t="b">
        <v>0</v>
      </c>
      <c r="BL40" s="18">
        <v>23396.15</v>
      </c>
      <c r="BM40" s="110" t="s">
        <v>168</v>
      </c>
      <c r="BN40" s="18">
        <v>0</v>
      </c>
      <c r="BP40" s="18">
        <v>23396.15</v>
      </c>
      <c r="BR40" s="18">
        <v>23396.15</v>
      </c>
      <c r="BT40" s="18">
        <v>0</v>
      </c>
      <c r="BV40" s="18">
        <v>0</v>
      </c>
      <c r="BX40" s="18">
        <v>0</v>
      </c>
      <c r="BZ40" s="18">
        <v>0</v>
      </c>
      <c r="CB40" s="18">
        <v>0</v>
      </c>
      <c r="CD40" s="110" t="b">
        <v>0</v>
      </c>
      <c r="CP40" s="110" t="b">
        <v>0</v>
      </c>
      <c r="DD40" s="110" t="b">
        <v>1</v>
      </c>
      <c r="DF40" s="110" t="b">
        <v>1</v>
      </c>
      <c r="DH40" s="110" t="b">
        <v>1</v>
      </c>
      <c r="DJ40" s="110" t="b">
        <v>1</v>
      </c>
      <c r="DL40" s="110" t="b">
        <v>1</v>
      </c>
      <c r="DN40" s="110" t="b">
        <v>1</v>
      </c>
      <c r="DP40" s="110" t="b">
        <v>1</v>
      </c>
      <c r="DR40" s="110" t="b">
        <v>1</v>
      </c>
      <c r="DT40" s="110" t="b">
        <v>1</v>
      </c>
      <c r="DV40" s="110" t="b">
        <v>1</v>
      </c>
      <c r="DX40" s="110" t="b">
        <v>1</v>
      </c>
      <c r="DZ40" s="110" t="b">
        <v>1</v>
      </c>
      <c r="EB40" s="110" t="b">
        <v>1</v>
      </c>
      <c r="ED40" s="110" t="b">
        <v>1</v>
      </c>
      <c r="EF40" s="110" t="b">
        <v>1</v>
      </c>
      <c r="EH40" s="110" t="b">
        <v>1</v>
      </c>
      <c r="EJ40" s="110">
        <v>231</v>
      </c>
      <c r="EL40" s="110">
        <v>237</v>
      </c>
      <c r="EN40" s="110">
        <v>237</v>
      </c>
      <c r="EP40" s="110">
        <v>232</v>
      </c>
    </row>
    <row r="41" spans="1:146" x14ac:dyDescent="0.3">
      <c r="A41" s="110" t="s">
        <v>162</v>
      </c>
      <c r="B41" s="110" t="s">
        <v>163</v>
      </c>
      <c r="C41" s="110" t="s">
        <v>283</v>
      </c>
      <c r="F41" s="110" t="s">
        <v>165</v>
      </c>
      <c r="G41" s="110" t="s">
        <v>284</v>
      </c>
      <c r="I41" s="22">
        <f>INDEX(Concordance!$A$2:$A$556,MATCH('2020 Report - NLIU'!J41,Concordance!$C$2:$C$556,0))</f>
        <v>17124</v>
      </c>
      <c r="J41" s="52">
        <f t="shared" si="0"/>
        <v>800496262</v>
      </c>
      <c r="K41" s="17" t="s">
        <v>285</v>
      </c>
      <c r="L41" s="18">
        <v>17652.349999999999</v>
      </c>
      <c r="N41" s="18">
        <v>0</v>
      </c>
      <c r="P41" s="18">
        <v>17652.349999999999</v>
      </c>
      <c r="T41" s="18"/>
      <c r="V41" s="18"/>
      <c r="X41" s="18">
        <v>0</v>
      </c>
      <c r="BL41" s="18">
        <v>0</v>
      </c>
      <c r="BM41" s="110" t="s">
        <v>168</v>
      </c>
      <c r="BN41" s="18">
        <v>0</v>
      </c>
      <c r="BP41" s="18">
        <v>0</v>
      </c>
      <c r="BR41" s="18">
        <v>0</v>
      </c>
      <c r="BT41" s="18">
        <v>0</v>
      </c>
      <c r="BV41" s="18">
        <v>0</v>
      </c>
      <c r="BX41" s="18">
        <v>0</v>
      </c>
      <c r="BZ41" s="18">
        <v>0</v>
      </c>
      <c r="CB41" s="18">
        <v>0</v>
      </c>
      <c r="DD41" s="110" t="b">
        <v>0</v>
      </c>
      <c r="DF41" s="110" t="b">
        <v>0</v>
      </c>
      <c r="DH41" s="110" t="b">
        <v>0</v>
      </c>
      <c r="DJ41" s="110" t="b">
        <v>0</v>
      </c>
      <c r="DL41" s="110" t="b">
        <v>0</v>
      </c>
      <c r="DN41" s="110" t="b">
        <v>0</v>
      </c>
      <c r="DP41" s="110" t="b">
        <v>0</v>
      </c>
      <c r="DR41" s="110" t="b">
        <v>0</v>
      </c>
      <c r="DT41" s="110" t="b">
        <v>0</v>
      </c>
      <c r="DV41" s="110" t="b">
        <v>0</v>
      </c>
      <c r="DX41" s="110" t="b">
        <v>0</v>
      </c>
      <c r="DZ41" s="110" t="b">
        <v>0</v>
      </c>
      <c r="EB41" s="110" t="b">
        <v>0</v>
      </c>
      <c r="ED41" s="110" t="b">
        <v>0</v>
      </c>
      <c r="EF41" s="110" t="b">
        <v>0</v>
      </c>
      <c r="EH41" s="110" t="b">
        <v>0</v>
      </c>
      <c r="EJ41" s="110">
        <v>21</v>
      </c>
      <c r="EL41" s="110">
        <v>20</v>
      </c>
      <c r="EN41" s="110">
        <v>19</v>
      </c>
      <c r="EP41" s="110">
        <v>19</v>
      </c>
    </row>
    <row r="42" spans="1:146" x14ac:dyDescent="0.3">
      <c r="A42" s="110" t="s">
        <v>162</v>
      </c>
      <c r="B42" s="110" t="s">
        <v>163</v>
      </c>
      <c r="C42" s="110" t="s">
        <v>286</v>
      </c>
      <c r="F42" s="110" t="s">
        <v>165</v>
      </c>
      <c r="G42" s="110" t="s">
        <v>287</v>
      </c>
      <c r="I42" s="22">
        <f>INDEX(Concordance!$A$2:$A$556,MATCH('2020 Report - NLIU'!J42,Concordance!$C$2:$C$556,0))</f>
        <v>106001</v>
      </c>
      <c r="J42" s="52">
        <f t="shared" si="0"/>
        <v>159339902</v>
      </c>
      <c r="K42" s="17" t="s">
        <v>288</v>
      </c>
      <c r="L42" s="18">
        <v>42530.59</v>
      </c>
      <c r="N42" s="18">
        <v>0</v>
      </c>
      <c r="P42" s="18">
        <v>42530.59</v>
      </c>
      <c r="T42" s="18"/>
      <c r="V42" s="18"/>
      <c r="X42" s="18">
        <v>0</v>
      </c>
      <c r="BL42" s="18">
        <v>42419</v>
      </c>
      <c r="BM42" s="110" t="s">
        <v>168</v>
      </c>
      <c r="BN42" s="18">
        <v>42419</v>
      </c>
      <c r="BP42" s="18">
        <v>0</v>
      </c>
      <c r="BR42" s="18">
        <v>39419</v>
      </c>
      <c r="BT42" s="18">
        <v>0</v>
      </c>
      <c r="BV42" s="18">
        <v>0</v>
      </c>
      <c r="BX42" s="18">
        <v>3000</v>
      </c>
      <c r="BZ42" s="18">
        <v>0</v>
      </c>
      <c r="CB42" s="18">
        <v>0</v>
      </c>
      <c r="CD42" s="110" t="b">
        <v>1</v>
      </c>
      <c r="CF42" s="110" t="b">
        <v>0</v>
      </c>
      <c r="CH42" s="110" t="b">
        <v>1</v>
      </c>
      <c r="CJ42" s="110" t="b">
        <v>0</v>
      </c>
      <c r="CL42" s="110" t="b">
        <v>0</v>
      </c>
      <c r="CN42" s="110" t="b">
        <v>0</v>
      </c>
      <c r="CP42" s="110" t="b">
        <v>0</v>
      </c>
      <c r="DD42" s="110" t="b">
        <v>1</v>
      </c>
      <c r="DF42" s="110" t="b">
        <v>1</v>
      </c>
      <c r="DH42" s="110" t="b">
        <v>1</v>
      </c>
      <c r="DJ42" s="110" t="b">
        <v>1</v>
      </c>
      <c r="DL42" s="110" t="b">
        <v>1</v>
      </c>
      <c r="DN42" s="110" t="b">
        <v>0</v>
      </c>
      <c r="DP42" s="110" t="b">
        <v>1</v>
      </c>
      <c r="DR42" s="110" t="b">
        <v>0</v>
      </c>
      <c r="DT42" s="110" t="b">
        <v>1</v>
      </c>
      <c r="DV42" s="110" t="b">
        <v>1</v>
      </c>
      <c r="DX42" s="110" t="b">
        <v>1</v>
      </c>
      <c r="DZ42" s="110" t="b">
        <v>1</v>
      </c>
      <c r="EB42" s="110" t="b">
        <v>1</v>
      </c>
      <c r="ED42" s="110" t="b">
        <v>0</v>
      </c>
      <c r="EF42" s="110" t="b">
        <v>1</v>
      </c>
      <c r="EH42" s="110" t="b">
        <v>0</v>
      </c>
      <c r="EJ42" s="110">
        <v>44</v>
      </c>
      <c r="EL42" s="110">
        <v>44</v>
      </c>
      <c r="EN42" s="110">
        <v>43</v>
      </c>
      <c r="EP42" s="110">
        <v>42</v>
      </c>
    </row>
    <row r="43" spans="1:146" x14ac:dyDescent="0.3">
      <c r="A43" s="110" t="s">
        <v>162</v>
      </c>
      <c r="B43" s="110" t="s">
        <v>163</v>
      </c>
      <c r="C43" s="110" t="s">
        <v>289</v>
      </c>
      <c r="F43" s="110" t="s">
        <v>165</v>
      </c>
      <c r="G43" s="110" t="s">
        <v>290</v>
      </c>
      <c r="I43" s="22">
        <f>INDEX(Concordance!$A$2:$A$556,MATCH('2020 Report - NLIU'!J43,Concordance!$C$2:$C$556,0))</f>
        <v>106004</v>
      </c>
      <c r="J43" s="52">
        <f t="shared" si="0"/>
        <v>48458756</v>
      </c>
      <c r="K43" s="17" t="s">
        <v>291</v>
      </c>
      <c r="L43" s="18">
        <v>908375.37</v>
      </c>
      <c r="N43" s="18">
        <v>0</v>
      </c>
      <c r="P43" s="18">
        <v>908375.37</v>
      </c>
      <c r="T43" s="18"/>
      <c r="V43" s="18"/>
      <c r="X43" s="18">
        <v>0</v>
      </c>
      <c r="BL43" s="18">
        <v>0</v>
      </c>
      <c r="BM43" s="110" t="s">
        <v>168</v>
      </c>
      <c r="BN43" s="18">
        <v>0</v>
      </c>
      <c r="BP43" s="18">
        <v>0</v>
      </c>
      <c r="BR43" s="18">
        <v>0</v>
      </c>
      <c r="BT43" s="18">
        <v>0</v>
      </c>
      <c r="BV43" s="18">
        <v>0</v>
      </c>
      <c r="BX43" s="18">
        <v>0</v>
      </c>
      <c r="BZ43" s="18">
        <v>0</v>
      </c>
      <c r="CB43" s="18">
        <v>0</v>
      </c>
      <c r="DD43" s="110" t="b">
        <v>0</v>
      </c>
      <c r="DF43" s="110" t="b">
        <v>0</v>
      </c>
      <c r="DH43" s="110" t="b">
        <v>0</v>
      </c>
      <c r="DJ43" s="110" t="b">
        <v>0</v>
      </c>
      <c r="DL43" s="110" t="b">
        <v>0</v>
      </c>
      <c r="DN43" s="110" t="b">
        <v>0</v>
      </c>
      <c r="DP43" s="110" t="b">
        <v>0</v>
      </c>
      <c r="DR43" s="110" t="b">
        <v>0</v>
      </c>
      <c r="DT43" s="110" t="b">
        <v>0</v>
      </c>
      <c r="DV43" s="110" t="b">
        <v>0</v>
      </c>
      <c r="DX43" s="110" t="b">
        <v>0</v>
      </c>
      <c r="DZ43" s="110" t="b">
        <v>0</v>
      </c>
      <c r="EB43" s="110" t="b">
        <v>0</v>
      </c>
      <c r="ED43" s="110" t="b">
        <v>0</v>
      </c>
      <c r="EF43" s="110" t="b">
        <v>0</v>
      </c>
      <c r="EH43" s="110" t="b">
        <v>0</v>
      </c>
      <c r="EJ43" s="110">
        <v>467.5</v>
      </c>
      <c r="EL43" s="110">
        <v>468.1</v>
      </c>
      <c r="EN43" s="110">
        <v>465.1</v>
      </c>
      <c r="EP43" s="110">
        <v>468.6</v>
      </c>
    </row>
    <row r="44" spans="1:146" x14ac:dyDescent="0.3">
      <c r="A44" s="110" t="s">
        <v>162</v>
      </c>
      <c r="B44" s="110" t="s">
        <v>163</v>
      </c>
      <c r="C44" s="110" t="s">
        <v>292</v>
      </c>
      <c r="F44" s="110" t="s">
        <v>165</v>
      </c>
      <c r="G44" s="110" t="s">
        <v>293</v>
      </c>
      <c r="I44" s="22">
        <f>INDEX(Concordance!$A$2:$A$556,MATCH('2020 Report - NLIU'!J44,Concordance!$C$2:$C$556,0))</f>
        <v>13061</v>
      </c>
      <c r="J44" s="52">
        <f t="shared" si="0"/>
        <v>928432186</v>
      </c>
      <c r="K44" s="17" t="s">
        <v>294</v>
      </c>
      <c r="L44" s="18">
        <v>86601.06</v>
      </c>
      <c r="N44" s="18">
        <v>9000</v>
      </c>
      <c r="P44" s="18">
        <v>77601.06</v>
      </c>
      <c r="T44" s="18">
        <v>0</v>
      </c>
      <c r="V44" s="18">
        <v>0</v>
      </c>
      <c r="X44" s="18">
        <v>0</v>
      </c>
      <c r="Z44" s="110" t="b">
        <v>0</v>
      </c>
      <c r="AB44" s="110" t="b">
        <v>0</v>
      </c>
      <c r="AD44" s="110" t="b">
        <v>0</v>
      </c>
      <c r="AF44" s="110" t="b">
        <v>0</v>
      </c>
      <c r="AH44" s="110" t="b">
        <v>0</v>
      </c>
      <c r="AJ44" s="110" t="b">
        <v>0</v>
      </c>
      <c r="AL44" s="110" t="b">
        <v>0</v>
      </c>
      <c r="AX44" s="110" t="b">
        <v>0</v>
      </c>
      <c r="BL44" s="18">
        <v>0</v>
      </c>
      <c r="BM44" s="110" t="s">
        <v>168</v>
      </c>
      <c r="BN44" s="18">
        <v>0</v>
      </c>
      <c r="BP44" s="18">
        <v>0</v>
      </c>
      <c r="BR44" s="18">
        <v>0</v>
      </c>
      <c r="BT44" s="18">
        <v>0</v>
      </c>
      <c r="BV44" s="18">
        <v>0</v>
      </c>
      <c r="BX44" s="18">
        <v>0</v>
      </c>
      <c r="BZ44" s="18">
        <v>0</v>
      </c>
      <c r="CB44" s="18">
        <v>0</v>
      </c>
      <c r="DD44" s="110" t="b">
        <v>0</v>
      </c>
      <c r="DF44" s="110" t="b">
        <v>0</v>
      </c>
      <c r="DH44" s="110" t="b">
        <v>0</v>
      </c>
      <c r="DJ44" s="110" t="b">
        <v>0</v>
      </c>
      <c r="DL44" s="110" t="b">
        <v>0</v>
      </c>
      <c r="DN44" s="110" t="b">
        <v>0</v>
      </c>
      <c r="DP44" s="110" t="b">
        <v>0</v>
      </c>
      <c r="DR44" s="110" t="b">
        <v>0</v>
      </c>
      <c r="DT44" s="110" t="b">
        <v>0</v>
      </c>
      <c r="DV44" s="110" t="b">
        <v>0</v>
      </c>
      <c r="DX44" s="110" t="b">
        <v>0</v>
      </c>
      <c r="DZ44" s="110" t="b">
        <v>0</v>
      </c>
      <c r="EB44" s="110" t="b">
        <v>0</v>
      </c>
      <c r="ED44" s="110" t="b">
        <v>0</v>
      </c>
      <c r="EF44" s="110" t="b">
        <v>0</v>
      </c>
      <c r="EH44" s="110" t="b">
        <v>0</v>
      </c>
      <c r="EJ44" s="110">
        <v>36</v>
      </c>
      <c r="EL44" s="110">
        <v>35</v>
      </c>
      <c r="EN44" s="110">
        <v>35</v>
      </c>
      <c r="EP44" s="110">
        <v>34</v>
      </c>
    </row>
    <row r="45" spans="1:146" x14ac:dyDescent="0.3">
      <c r="A45" s="110" t="s">
        <v>162</v>
      </c>
      <c r="B45" s="110" t="s">
        <v>163</v>
      </c>
      <c r="C45" s="110" t="s">
        <v>295</v>
      </c>
      <c r="F45" s="110" t="s">
        <v>165</v>
      </c>
      <c r="G45" s="110" t="s">
        <v>296</v>
      </c>
      <c r="I45" s="22">
        <f>INDEX(Concordance!$A$2:$A$556,MATCH('2020 Report - NLIU'!J45,Concordance!$C$2:$C$556,0))</f>
        <v>13054</v>
      </c>
      <c r="J45" s="52">
        <f t="shared" si="0"/>
        <v>179481064</v>
      </c>
      <c r="K45" s="17" t="s">
        <v>297</v>
      </c>
      <c r="L45" s="18">
        <v>21725.15</v>
      </c>
      <c r="N45" s="18">
        <v>0</v>
      </c>
      <c r="P45" s="18">
        <v>21725.15</v>
      </c>
      <c r="T45" s="18"/>
      <c r="V45" s="18"/>
      <c r="X45" s="18">
        <v>0</v>
      </c>
      <c r="BL45" s="18">
        <v>0</v>
      </c>
      <c r="BM45" s="110" t="s">
        <v>168</v>
      </c>
      <c r="BN45" s="18">
        <v>0</v>
      </c>
      <c r="BP45" s="18">
        <v>0</v>
      </c>
      <c r="BR45" s="18">
        <v>0</v>
      </c>
      <c r="BT45" s="18">
        <v>0</v>
      </c>
      <c r="BV45" s="18">
        <v>0</v>
      </c>
      <c r="BX45" s="18">
        <v>0</v>
      </c>
      <c r="BZ45" s="18">
        <v>0</v>
      </c>
      <c r="CB45" s="18">
        <v>0</v>
      </c>
      <c r="DD45" s="110" t="b">
        <v>0</v>
      </c>
      <c r="DF45" s="110" t="b">
        <v>0</v>
      </c>
      <c r="DH45" s="110" t="b">
        <v>0</v>
      </c>
      <c r="DJ45" s="110" t="b">
        <v>0</v>
      </c>
      <c r="DL45" s="110" t="b">
        <v>0</v>
      </c>
      <c r="DN45" s="110" t="b">
        <v>0</v>
      </c>
      <c r="DP45" s="110" t="b">
        <v>0</v>
      </c>
      <c r="DR45" s="110" t="b">
        <v>0</v>
      </c>
      <c r="DT45" s="110" t="b">
        <v>0</v>
      </c>
      <c r="DV45" s="110" t="b">
        <v>0</v>
      </c>
      <c r="DX45" s="110" t="b">
        <v>0</v>
      </c>
      <c r="DZ45" s="110" t="b">
        <v>0</v>
      </c>
      <c r="EB45" s="110" t="b">
        <v>0</v>
      </c>
      <c r="ED45" s="110" t="b">
        <v>0</v>
      </c>
      <c r="EF45" s="110" t="b">
        <v>0</v>
      </c>
      <c r="EH45" s="110" t="b">
        <v>0</v>
      </c>
      <c r="EJ45" s="110">
        <v>21</v>
      </c>
      <c r="EL45" s="110">
        <v>22</v>
      </c>
      <c r="EN45" s="110">
        <v>22</v>
      </c>
      <c r="EP45" s="110">
        <v>22</v>
      </c>
    </row>
    <row r="46" spans="1:146" x14ac:dyDescent="0.3">
      <c r="A46" s="110" t="s">
        <v>162</v>
      </c>
      <c r="B46" s="110" t="s">
        <v>163</v>
      </c>
      <c r="C46" s="110" t="s">
        <v>298</v>
      </c>
      <c r="F46" s="110" t="s">
        <v>165</v>
      </c>
      <c r="G46" s="110" t="s">
        <v>299</v>
      </c>
      <c r="I46" s="22">
        <f>INDEX(Concordance!$A$2:$A$556,MATCH('2020 Report - NLIU'!J46,Concordance!$C$2:$C$556,0))</f>
        <v>96101</v>
      </c>
      <c r="J46" s="52">
        <f t="shared" si="0"/>
        <v>84390590</v>
      </c>
      <c r="K46" s="17" t="s">
        <v>300</v>
      </c>
      <c r="L46" s="18">
        <v>52920.57</v>
      </c>
      <c r="N46" s="18">
        <v>5386</v>
      </c>
      <c r="P46" s="18">
        <v>47534.57</v>
      </c>
      <c r="T46" s="18">
        <v>0</v>
      </c>
      <c r="V46" s="18">
        <v>0</v>
      </c>
      <c r="X46" s="18">
        <v>0</v>
      </c>
      <c r="Z46" s="110" t="b">
        <v>0</v>
      </c>
      <c r="AB46" s="110" t="b">
        <v>0</v>
      </c>
      <c r="AD46" s="110" t="b">
        <v>0</v>
      </c>
      <c r="AF46" s="110" t="b">
        <v>0</v>
      </c>
      <c r="AH46" s="110" t="b">
        <v>0</v>
      </c>
      <c r="AJ46" s="110" t="b">
        <v>0</v>
      </c>
      <c r="AL46" s="110" t="b">
        <v>0</v>
      </c>
      <c r="AX46" s="110" t="b">
        <v>0</v>
      </c>
      <c r="BL46" s="18">
        <v>45694.44</v>
      </c>
      <c r="BM46" s="110" t="s">
        <v>168</v>
      </c>
      <c r="BN46" s="18">
        <v>45694.44</v>
      </c>
      <c r="BP46" s="18">
        <v>0</v>
      </c>
      <c r="BR46" s="18">
        <v>0</v>
      </c>
      <c r="BT46" s="18">
        <v>0</v>
      </c>
      <c r="BV46" s="18">
        <v>0</v>
      </c>
      <c r="BX46" s="18">
        <v>0</v>
      </c>
      <c r="BZ46" s="18">
        <v>0</v>
      </c>
      <c r="CB46" s="18">
        <v>45694.44</v>
      </c>
      <c r="DD46" s="110" t="b">
        <v>0</v>
      </c>
      <c r="DF46" s="110" t="b">
        <v>0</v>
      </c>
      <c r="DH46" s="110" t="b">
        <v>0</v>
      </c>
      <c r="DJ46" s="110" t="b">
        <v>0</v>
      </c>
      <c r="DL46" s="110" t="b">
        <v>0</v>
      </c>
      <c r="DN46" s="110" t="b">
        <v>0</v>
      </c>
      <c r="DP46" s="110" t="b">
        <v>0</v>
      </c>
      <c r="DR46" s="110" t="b">
        <v>0</v>
      </c>
      <c r="DT46" s="110" t="b">
        <v>0</v>
      </c>
      <c r="DV46" s="110" t="b">
        <v>0</v>
      </c>
      <c r="DX46" s="110" t="b">
        <v>0</v>
      </c>
      <c r="DZ46" s="110" t="b">
        <v>0</v>
      </c>
      <c r="EB46" s="110" t="b">
        <v>0</v>
      </c>
      <c r="ED46" s="110" t="b">
        <v>0</v>
      </c>
      <c r="EF46" s="110" t="b">
        <v>0</v>
      </c>
      <c r="EH46" s="110" t="b">
        <v>0</v>
      </c>
      <c r="EJ46" s="110">
        <v>183</v>
      </c>
      <c r="EL46" s="110">
        <v>186</v>
      </c>
      <c r="EN46" s="110">
        <v>186</v>
      </c>
      <c r="EP46" s="110">
        <v>187</v>
      </c>
    </row>
    <row r="47" spans="1:146" x14ac:dyDescent="0.3">
      <c r="A47" s="110" t="s">
        <v>162</v>
      </c>
      <c r="B47" s="110" t="s">
        <v>163</v>
      </c>
      <c r="C47" s="110" t="s">
        <v>301</v>
      </c>
      <c r="F47" s="110" t="s">
        <v>165</v>
      </c>
      <c r="G47" s="110" t="s">
        <v>302</v>
      </c>
      <c r="I47" s="22">
        <f>INDEX(Concordance!$A$2:$A$556,MATCH('2020 Report - NLIU'!J47,Concordance!$C$2:$C$556,0))</f>
        <v>108143</v>
      </c>
      <c r="J47" s="52">
        <f t="shared" si="0"/>
        <v>21216437</v>
      </c>
      <c r="K47" s="17" t="s">
        <v>303</v>
      </c>
      <c r="L47" s="18">
        <v>65932.39</v>
      </c>
      <c r="N47" s="18">
        <v>9000</v>
      </c>
      <c r="P47" s="18">
        <v>56932.39</v>
      </c>
      <c r="T47" s="18">
        <v>0</v>
      </c>
      <c r="V47" s="18">
        <v>0</v>
      </c>
      <c r="X47" s="18">
        <v>0</v>
      </c>
      <c r="Z47" s="110" t="b">
        <v>0</v>
      </c>
      <c r="AB47" s="110" t="b">
        <v>0</v>
      </c>
      <c r="AD47" s="110" t="b">
        <v>0</v>
      </c>
      <c r="AF47" s="110" t="b">
        <v>0</v>
      </c>
      <c r="AH47" s="110" t="b">
        <v>0</v>
      </c>
      <c r="AJ47" s="110" t="b">
        <v>0</v>
      </c>
      <c r="AL47" s="110" t="b">
        <v>0</v>
      </c>
      <c r="AX47" s="110" t="b">
        <v>0</v>
      </c>
      <c r="BL47" s="18">
        <v>56783</v>
      </c>
      <c r="BM47" s="110" t="s">
        <v>168</v>
      </c>
      <c r="BN47" s="18">
        <v>56783</v>
      </c>
      <c r="BP47" s="18">
        <v>0</v>
      </c>
      <c r="BR47" s="18">
        <v>23977.46</v>
      </c>
      <c r="BT47" s="18">
        <v>0</v>
      </c>
      <c r="BV47" s="18">
        <v>0</v>
      </c>
      <c r="BX47" s="18">
        <v>1105.3</v>
      </c>
      <c r="BZ47" s="18">
        <v>0</v>
      </c>
      <c r="CB47" s="18">
        <v>31700.240000000002</v>
      </c>
      <c r="CD47" s="110" t="b">
        <v>0</v>
      </c>
      <c r="CP47" s="110" t="b">
        <v>0</v>
      </c>
      <c r="DD47" s="110" t="b">
        <v>1</v>
      </c>
      <c r="DF47" s="110" t="b">
        <v>1</v>
      </c>
      <c r="DH47" s="110" t="b">
        <v>0</v>
      </c>
      <c r="DJ47" s="110" t="b">
        <v>1</v>
      </c>
      <c r="DL47" s="110" t="b">
        <v>1</v>
      </c>
      <c r="DN47" s="110" t="b">
        <v>1</v>
      </c>
      <c r="DP47" s="110" t="b">
        <v>0</v>
      </c>
      <c r="DR47" s="110" t="b">
        <v>0</v>
      </c>
      <c r="DT47" s="110" t="b">
        <v>1</v>
      </c>
      <c r="DV47" s="110" t="b">
        <v>1</v>
      </c>
      <c r="DX47" s="110" t="b">
        <v>0</v>
      </c>
      <c r="DZ47" s="110" t="b">
        <v>1</v>
      </c>
      <c r="EB47" s="110" t="b">
        <v>1</v>
      </c>
      <c r="ED47" s="110" t="b">
        <v>1</v>
      </c>
      <c r="EF47" s="110" t="b">
        <v>0</v>
      </c>
      <c r="EH47" s="110" t="b">
        <v>0</v>
      </c>
      <c r="EJ47" s="110">
        <v>27</v>
      </c>
      <c r="EL47" s="110">
        <v>27</v>
      </c>
      <c r="EN47" s="110">
        <v>27</v>
      </c>
      <c r="EP47" s="110">
        <v>25</v>
      </c>
    </row>
    <row r="48" spans="1:146" x14ac:dyDescent="0.3">
      <c r="A48" s="110" t="s">
        <v>162</v>
      </c>
      <c r="B48" s="110" t="s">
        <v>163</v>
      </c>
      <c r="C48" s="110" t="s">
        <v>304</v>
      </c>
      <c r="F48" s="110" t="s">
        <v>165</v>
      </c>
      <c r="G48" s="110" t="s">
        <v>305</v>
      </c>
      <c r="I48" s="22">
        <f>INDEX(Concordance!$A$2:$A$556,MATCH('2020 Report - NLIU'!J48,Concordance!$C$2:$C$556,0))</f>
        <v>58112</v>
      </c>
      <c r="J48" s="52">
        <f t="shared" si="0"/>
        <v>80701014</v>
      </c>
      <c r="K48" s="17" t="s">
        <v>306</v>
      </c>
      <c r="L48" s="18">
        <v>287027.76</v>
      </c>
      <c r="N48" s="18">
        <v>28244</v>
      </c>
      <c r="P48" s="18">
        <v>258783.76</v>
      </c>
      <c r="T48" s="18">
        <v>0</v>
      </c>
      <c r="V48" s="18">
        <v>0</v>
      </c>
      <c r="X48" s="18">
        <v>0</v>
      </c>
      <c r="Z48" s="110" t="b">
        <v>0</v>
      </c>
      <c r="AB48" s="110" t="b">
        <v>0</v>
      </c>
      <c r="AD48" s="110" t="b">
        <v>0</v>
      </c>
      <c r="AF48" s="110" t="b">
        <v>0</v>
      </c>
      <c r="AH48" s="110" t="b">
        <v>0</v>
      </c>
      <c r="AJ48" s="110" t="b">
        <v>0</v>
      </c>
      <c r="AL48" s="110" t="b">
        <v>0</v>
      </c>
      <c r="AX48" s="110" t="b">
        <v>0</v>
      </c>
      <c r="BL48" s="18">
        <v>0</v>
      </c>
      <c r="BM48" s="110" t="s">
        <v>168</v>
      </c>
      <c r="BN48" s="18">
        <v>0</v>
      </c>
      <c r="BP48" s="18">
        <v>0</v>
      </c>
      <c r="BR48" s="18">
        <v>0</v>
      </c>
      <c r="BT48" s="18">
        <v>0</v>
      </c>
      <c r="BV48" s="18">
        <v>0</v>
      </c>
      <c r="BX48" s="18">
        <v>0</v>
      </c>
      <c r="BZ48" s="18">
        <v>0</v>
      </c>
      <c r="CB48" s="18">
        <v>0</v>
      </c>
      <c r="DD48" s="110" t="b">
        <v>0</v>
      </c>
      <c r="DF48" s="110" t="b">
        <v>0</v>
      </c>
      <c r="DH48" s="110" t="b">
        <v>0</v>
      </c>
      <c r="DJ48" s="110" t="b">
        <v>0</v>
      </c>
      <c r="DL48" s="110" t="b">
        <v>0</v>
      </c>
      <c r="DN48" s="110" t="b">
        <v>0</v>
      </c>
      <c r="DP48" s="110" t="b">
        <v>0</v>
      </c>
      <c r="DR48" s="110" t="b">
        <v>0</v>
      </c>
      <c r="DT48" s="110" t="b">
        <v>0</v>
      </c>
      <c r="DV48" s="110" t="b">
        <v>0</v>
      </c>
      <c r="DX48" s="110" t="b">
        <v>0</v>
      </c>
      <c r="DZ48" s="110" t="b">
        <v>0</v>
      </c>
      <c r="EB48" s="110" t="b">
        <v>0</v>
      </c>
      <c r="ED48" s="110" t="b">
        <v>0</v>
      </c>
      <c r="EF48" s="110" t="b">
        <v>0</v>
      </c>
      <c r="EH48" s="110" t="b">
        <v>0</v>
      </c>
      <c r="EJ48" s="110">
        <v>147</v>
      </c>
      <c r="EL48" s="110">
        <v>145</v>
      </c>
      <c r="EN48" s="110">
        <v>145</v>
      </c>
      <c r="EP48" s="110">
        <v>142</v>
      </c>
    </row>
    <row r="49" spans="1:146" x14ac:dyDescent="0.3">
      <c r="A49" s="110" t="s">
        <v>162</v>
      </c>
      <c r="B49" s="110" t="s">
        <v>163</v>
      </c>
      <c r="C49" s="110" t="s">
        <v>307</v>
      </c>
      <c r="F49" s="110" t="s">
        <v>165</v>
      </c>
      <c r="G49" s="110" t="s">
        <v>308</v>
      </c>
      <c r="I49" s="22">
        <f>INDEX(Concordance!$A$2:$A$556,MATCH('2020 Report - NLIU'!J49,Concordance!$C$2:$C$556,0))</f>
        <v>48916</v>
      </c>
      <c r="J49" s="52">
        <f t="shared" si="0"/>
        <v>832289594</v>
      </c>
      <c r="K49" s="17" t="s">
        <v>309</v>
      </c>
      <c r="L49" s="18">
        <v>295605.21999999997</v>
      </c>
      <c r="N49" s="18">
        <v>0</v>
      </c>
      <c r="P49" s="18">
        <v>295605.21999999997</v>
      </c>
      <c r="T49" s="18"/>
      <c r="V49" s="18"/>
      <c r="X49" s="18">
        <v>0</v>
      </c>
      <c r="BL49" s="18">
        <v>0</v>
      </c>
      <c r="BM49" s="110" t="s">
        <v>168</v>
      </c>
      <c r="BN49" s="18">
        <v>0</v>
      </c>
      <c r="BP49" s="18">
        <v>0</v>
      </c>
      <c r="BR49" s="18">
        <v>0</v>
      </c>
      <c r="BT49" s="18">
        <v>0</v>
      </c>
      <c r="BV49" s="18">
        <v>0</v>
      </c>
      <c r="BX49" s="18">
        <v>0</v>
      </c>
      <c r="BZ49" s="18">
        <v>0</v>
      </c>
      <c r="CB49" s="18">
        <v>0</v>
      </c>
      <c r="DD49" s="110" t="b">
        <v>0</v>
      </c>
      <c r="DF49" s="110" t="b">
        <v>0</v>
      </c>
      <c r="DH49" s="110" t="b">
        <v>0</v>
      </c>
      <c r="DJ49" s="110" t="b">
        <v>0</v>
      </c>
      <c r="DL49" s="110" t="b">
        <v>0</v>
      </c>
      <c r="DN49" s="110" t="b">
        <v>0</v>
      </c>
      <c r="DP49" s="110" t="b">
        <v>0</v>
      </c>
      <c r="DR49" s="110" t="b">
        <v>0</v>
      </c>
      <c r="DT49" s="110" t="b">
        <v>0</v>
      </c>
      <c r="DV49" s="110" t="b">
        <v>0</v>
      </c>
      <c r="DX49" s="110" t="b">
        <v>0</v>
      </c>
      <c r="DZ49" s="110" t="b">
        <v>0</v>
      </c>
      <c r="EB49" s="110" t="b">
        <v>0</v>
      </c>
      <c r="ED49" s="110" t="b">
        <v>0</v>
      </c>
      <c r="EF49" s="110" t="b">
        <v>0</v>
      </c>
      <c r="EH49" s="110" t="b">
        <v>0</v>
      </c>
      <c r="EJ49" s="110">
        <v>101</v>
      </c>
      <c r="EL49" s="110">
        <v>117</v>
      </c>
      <c r="EN49" s="110">
        <v>119</v>
      </c>
      <c r="EP49" s="110">
        <v>104</v>
      </c>
    </row>
    <row r="50" spans="1:146" x14ac:dyDescent="0.3">
      <c r="A50" s="110" t="s">
        <v>162</v>
      </c>
      <c r="B50" s="110" t="s">
        <v>163</v>
      </c>
      <c r="C50" s="110" t="s">
        <v>310</v>
      </c>
      <c r="F50" s="110" t="s">
        <v>165</v>
      </c>
      <c r="G50" s="110" t="s">
        <v>311</v>
      </c>
      <c r="I50" s="22">
        <f>INDEX(Concordance!$A$2:$A$556,MATCH('2020 Report - NLIU'!J50,Concordance!$C$2:$C$556,0))</f>
        <v>21149</v>
      </c>
      <c r="J50" s="52">
        <f t="shared" si="0"/>
        <v>100653781</v>
      </c>
      <c r="K50" s="17" t="s">
        <v>312</v>
      </c>
      <c r="L50" s="18">
        <v>51074.21</v>
      </c>
      <c r="N50" s="18">
        <v>0</v>
      </c>
      <c r="P50" s="18">
        <v>51074.21</v>
      </c>
      <c r="T50" s="18"/>
      <c r="V50" s="18"/>
      <c r="X50" s="18">
        <v>0</v>
      </c>
      <c r="BL50" s="18">
        <v>0</v>
      </c>
      <c r="BM50" s="110" t="s">
        <v>168</v>
      </c>
      <c r="BN50" s="18">
        <v>0</v>
      </c>
      <c r="BP50" s="18">
        <v>0</v>
      </c>
      <c r="BR50" s="18">
        <v>0</v>
      </c>
      <c r="BT50" s="18">
        <v>0</v>
      </c>
      <c r="BV50" s="18">
        <v>0</v>
      </c>
      <c r="BX50" s="18">
        <v>0</v>
      </c>
      <c r="BZ50" s="18">
        <v>0</v>
      </c>
      <c r="CB50" s="18">
        <v>0</v>
      </c>
      <c r="DD50" s="110" t="b">
        <v>0</v>
      </c>
      <c r="DF50" s="110" t="b">
        <v>0</v>
      </c>
      <c r="DH50" s="110" t="b">
        <v>0</v>
      </c>
      <c r="DJ50" s="110" t="b">
        <v>0</v>
      </c>
      <c r="DL50" s="110" t="b">
        <v>0</v>
      </c>
      <c r="DN50" s="110" t="b">
        <v>0</v>
      </c>
      <c r="DP50" s="110" t="b">
        <v>0</v>
      </c>
      <c r="DR50" s="110" t="b">
        <v>0</v>
      </c>
      <c r="DT50" s="110" t="b">
        <v>0</v>
      </c>
      <c r="DV50" s="110" t="b">
        <v>0</v>
      </c>
      <c r="DX50" s="110" t="b">
        <v>0</v>
      </c>
      <c r="DZ50" s="110" t="b">
        <v>0</v>
      </c>
      <c r="EB50" s="110" t="b">
        <v>0</v>
      </c>
      <c r="ED50" s="110" t="b">
        <v>0</v>
      </c>
      <c r="EF50" s="110" t="b">
        <v>0</v>
      </c>
      <c r="EH50" s="110" t="b">
        <v>0</v>
      </c>
      <c r="EJ50" s="110">
        <v>43</v>
      </c>
      <c r="EL50" s="110">
        <v>45</v>
      </c>
      <c r="EN50" s="110">
        <v>45</v>
      </c>
      <c r="EP50" s="110">
        <v>44</v>
      </c>
    </row>
    <row r="51" spans="1:146" x14ac:dyDescent="0.3">
      <c r="A51" s="110" t="s">
        <v>162</v>
      </c>
      <c r="B51" s="110" t="s">
        <v>163</v>
      </c>
      <c r="C51" s="110" t="s">
        <v>313</v>
      </c>
      <c r="F51" s="110" t="s">
        <v>165</v>
      </c>
      <c r="G51" s="110" t="s">
        <v>314</v>
      </c>
      <c r="I51" s="22">
        <f>INDEX(Concordance!$A$2:$A$556,MATCH('2020 Report - NLIU'!J51,Concordance!$C$2:$C$556,0))</f>
        <v>58107</v>
      </c>
      <c r="J51" s="52">
        <f t="shared" si="0"/>
        <v>801811258</v>
      </c>
      <c r="K51" s="17" t="s">
        <v>315</v>
      </c>
      <c r="L51" s="18">
        <v>40934.39</v>
      </c>
      <c r="N51" s="18">
        <v>0</v>
      </c>
      <c r="P51" s="18">
        <v>40934.39</v>
      </c>
      <c r="T51" s="18"/>
      <c r="V51" s="18"/>
      <c r="X51" s="18">
        <v>0</v>
      </c>
      <c r="BL51" s="18">
        <v>0</v>
      </c>
      <c r="BM51" s="110" t="s">
        <v>168</v>
      </c>
      <c r="BN51" s="18">
        <v>0</v>
      </c>
      <c r="BP51" s="18">
        <v>0</v>
      </c>
      <c r="BR51" s="18">
        <v>0</v>
      </c>
      <c r="BT51" s="18">
        <v>0</v>
      </c>
      <c r="BV51" s="18">
        <v>0</v>
      </c>
      <c r="BX51" s="18">
        <v>0</v>
      </c>
      <c r="BZ51" s="18">
        <v>0</v>
      </c>
      <c r="CB51" s="18">
        <v>0</v>
      </c>
      <c r="DD51" s="110" t="b">
        <v>0</v>
      </c>
      <c r="DF51" s="110" t="b">
        <v>0</v>
      </c>
      <c r="DH51" s="110" t="b">
        <v>0</v>
      </c>
      <c r="DJ51" s="110" t="b">
        <v>0</v>
      </c>
      <c r="DL51" s="110" t="b">
        <v>0</v>
      </c>
      <c r="DN51" s="110" t="b">
        <v>0</v>
      </c>
      <c r="DP51" s="110" t="b">
        <v>0</v>
      </c>
      <c r="DR51" s="110" t="b">
        <v>0</v>
      </c>
      <c r="DT51" s="110" t="b">
        <v>0</v>
      </c>
      <c r="DV51" s="110" t="b">
        <v>0</v>
      </c>
      <c r="DX51" s="110" t="b">
        <v>0</v>
      </c>
      <c r="DZ51" s="110" t="b">
        <v>0</v>
      </c>
      <c r="EB51" s="110" t="b">
        <v>0</v>
      </c>
      <c r="ED51" s="110" t="b">
        <v>0</v>
      </c>
      <c r="EF51" s="110" t="b">
        <v>0</v>
      </c>
      <c r="EH51" s="110" t="b">
        <v>0</v>
      </c>
      <c r="EJ51" s="110">
        <v>34</v>
      </c>
      <c r="EL51" s="110">
        <v>34</v>
      </c>
      <c r="EN51" s="110">
        <v>34</v>
      </c>
      <c r="EP51" s="110">
        <v>34</v>
      </c>
    </row>
    <row r="52" spans="1:146" x14ac:dyDescent="0.3">
      <c r="A52" s="110" t="s">
        <v>162</v>
      </c>
      <c r="B52" s="110" t="s">
        <v>163</v>
      </c>
      <c r="C52" s="110" t="s">
        <v>316</v>
      </c>
      <c r="F52" s="110" t="s">
        <v>165</v>
      </c>
      <c r="G52" s="110" t="s">
        <v>317</v>
      </c>
      <c r="I52" s="22">
        <f>INDEX(Concordance!$A$2:$A$556,MATCH('2020 Report - NLIU'!J52,Concordance!$C$2:$C$556,0))</f>
        <v>90077</v>
      </c>
      <c r="J52" s="52">
        <f t="shared" si="0"/>
        <v>45406675</v>
      </c>
      <c r="K52" s="17" t="s">
        <v>318</v>
      </c>
      <c r="L52" s="18">
        <v>94846.37</v>
      </c>
      <c r="N52" s="18">
        <v>0</v>
      </c>
      <c r="P52" s="18">
        <v>94846.37</v>
      </c>
      <c r="T52" s="18"/>
      <c r="V52" s="18"/>
      <c r="X52" s="18">
        <v>0</v>
      </c>
      <c r="BL52" s="18">
        <v>94598</v>
      </c>
      <c r="BM52" s="110" t="s">
        <v>168</v>
      </c>
      <c r="BN52" s="18">
        <v>94598</v>
      </c>
      <c r="BP52" s="18">
        <v>0</v>
      </c>
      <c r="BR52" s="18">
        <v>0</v>
      </c>
      <c r="BT52" s="18">
        <v>0</v>
      </c>
      <c r="BV52" s="18">
        <v>0</v>
      </c>
      <c r="BX52" s="18">
        <v>0</v>
      </c>
      <c r="BZ52" s="18">
        <v>0</v>
      </c>
      <c r="CB52" s="18">
        <v>94598</v>
      </c>
      <c r="DD52" s="110" t="b">
        <v>1</v>
      </c>
      <c r="DF52" s="110" t="b">
        <v>0</v>
      </c>
      <c r="DH52" s="110" t="b">
        <v>0</v>
      </c>
      <c r="DJ52" s="110" t="b">
        <v>1</v>
      </c>
      <c r="DL52" s="110" t="b">
        <v>1</v>
      </c>
      <c r="DN52" s="110" t="b">
        <v>0</v>
      </c>
      <c r="DP52" s="110" t="b">
        <v>0</v>
      </c>
      <c r="DR52" s="110" t="b">
        <v>1</v>
      </c>
      <c r="DT52" s="110" t="b">
        <v>1</v>
      </c>
      <c r="DV52" s="110" t="b">
        <v>0</v>
      </c>
      <c r="DX52" s="110" t="b">
        <v>0</v>
      </c>
      <c r="DZ52" s="110" t="b">
        <v>1</v>
      </c>
      <c r="EB52" s="110" t="b">
        <v>1</v>
      </c>
      <c r="ED52" s="110" t="b">
        <v>0</v>
      </c>
      <c r="EF52" s="110" t="b">
        <v>0</v>
      </c>
      <c r="EH52" s="110" t="b">
        <v>1</v>
      </c>
      <c r="EJ52" s="110">
        <v>46</v>
      </c>
      <c r="EL52" s="110">
        <v>43</v>
      </c>
      <c r="EN52" s="110">
        <v>43</v>
      </c>
      <c r="EP52" s="110">
        <v>44</v>
      </c>
    </row>
    <row r="53" spans="1:146" x14ac:dyDescent="0.3">
      <c r="A53" s="110" t="s">
        <v>162</v>
      </c>
      <c r="B53" s="110" t="s">
        <v>163</v>
      </c>
      <c r="C53" s="110" t="s">
        <v>319</v>
      </c>
      <c r="F53" s="110" t="s">
        <v>165</v>
      </c>
      <c r="G53" s="110" t="s">
        <v>320</v>
      </c>
      <c r="I53" s="22">
        <f>INDEX(Concordance!$A$2:$A$556,MATCH('2020 Report - NLIU'!J53,Concordance!$C$2:$C$556,0))</f>
        <v>7129</v>
      </c>
      <c r="J53" s="52">
        <f t="shared" si="0"/>
        <v>100040740</v>
      </c>
      <c r="K53" s="17" t="s">
        <v>321</v>
      </c>
      <c r="L53" s="18">
        <v>267327.39</v>
      </c>
      <c r="N53" s="18">
        <v>0</v>
      </c>
      <c r="P53" s="18">
        <v>267327.39</v>
      </c>
      <c r="T53" s="18"/>
      <c r="V53" s="18"/>
      <c r="X53" s="18">
        <v>0</v>
      </c>
      <c r="BL53" s="18">
        <v>199969.5</v>
      </c>
      <c r="BM53" s="110" t="s">
        <v>168</v>
      </c>
      <c r="BN53" s="18">
        <v>199969.5</v>
      </c>
      <c r="BP53" s="18">
        <v>0</v>
      </c>
      <c r="BR53" s="18">
        <v>0</v>
      </c>
      <c r="BT53" s="18">
        <v>0</v>
      </c>
      <c r="BV53" s="18">
        <v>0</v>
      </c>
      <c r="BX53" s="18">
        <v>0</v>
      </c>
      <c r="BZ53" s="18">
        <v>0</v>
      </c>
      <c r="CB53" s="18">
        <v>199969.5</v>
      </c>
      <c r="DD53" s="110" t="b">
        <v>0</v>
      </c>
      <c r="DF53" s="110" t="b">
        <v>0</v>
      </c>
      <c r="DH53" s="110" t="b">
        <v>0</v>
      </c>
      <c r="DJ53" s="110" t="b">
        <v>0</v>
      </c>
      <c r="DL53" s="110" t="b">
        <v>0</v>
      </c>
      <c r="DN53" s="110" t="b">
        <v>0</v>
      </c>
      <c r="DP53" s="110" t="b">
        <v>0</v>
      </c>
      <c r="DR53" s="110" t="b">
        <v>0</v>
      </c>
      <c r="DT53" s="110" t="b">
        <v>0</v>
      </c>
      <c r="DV53" s="110" t="b">
        <v>0</v>
      </c>
      <c r="DX53" s="110" t="b">
        <v>0</v>
      </c>
      <c r="DZ53" s="110" t="b">
        <v>0</v>
      </c>
      <c r="EB53" s="110" t="b">
        <v>0</v>
      </c>
      <c r="ED53" s="110" t="b">
        <v>0</v>
      </c>
      <c r="EF53" s="110" t="b">
        <v>0</v>
      </c>
      <c r="EH53" s="110" t="b">
        <v>0</v>
      </c>
      <c r="EJ53" s="110">
        <v>89</v>
      </c>
      <c r="EL53" s="110">
        <v>89</v>
      </c>
      <c r="EN53" s="110">
        <v>92</v>
      </c>
      <c r="EP53" s="110">
        <v>91</v>
      </c>
    </row>
    <row r="54" spans="1:146" x14ac:dyDescent="0.3">
      <c r="A54" s="110" t="s">
        <v>162</v>
      </c>
      <c r="B54" s="110" t="s">
        <v>163</v>
      </c>
      <c r="C54" s="110" t="s">
        <v>322</v>
      </c>
      <c r="F54" s="110" t="s">
        <v>165</v>
      </c>
      <c r="G54" s="110" t="s">
        <v>323</v>
      </c>
      <c r="I54" s="22">
        <f>INDEX(Concordance!$A$2:$A$556,MATCH('2020 Report - NLIU'!J54,Concordance!$C$2:$C$556,0))</f>
        <v>107155</v>
      </c>
      <c r="J54" s="52">
        <f t="shared" si="0"/>
        <v>50105915</v>
      </c>
      <c r="K54" s="17" t="s">
        <v>324</v>
      </c>
      <c r="L54" s="18">
        <v>358969.08</v>
      </c>
      <c r="N54" s="18">
        <v>0</v>
      </c>
      <c r="P54" s="18">
        <v>358969.08</v>
      </c>
      <c r="T54" s="18"/>
      <c r="V54" s="18"/>
      <c r="X54" s="18">
        <v>0</v>
      </c>
      <c r="BL54" s="18">
        <v>358027</v>
      </c>
      <c r="BM54" s="110" t="s">
        <v>168</v>
      </c>
      <c r="BN54" s="18">
        <v>358027</v>
      </c>
      <c r="BP54" s="18">
        <v>0</v>
      </c>
      <c r="BR54" s="18">
        <v>0</v>
      </c>
      <c r="BT54" s="18">
        <v>0</v>
      </c>
      <c r="BV54" s="18">
        <v>0</v>
      </c>
      <c r="BX54" s="18">
        <v>0</v>
      </c>
      <c r="BZ54" s="18">
        <v>0</v>
      </c>
      <c r="CB54" s="18">
        <v>358027</v>
      </c>
      <c r="DD54" s="110" t="b">
        <v>0</v>
      </c>
      <c r="DF54" s="110" t="b">
        <v>0</v>
      </c>
      <c r="DH54" s="110" t="b">
        <v>0</v>
      </c>
      <c r="DJ54" s="110" t="b">
        <v>0</v>
      </c>
      <c r="DL54" s="110" t="b">
        <v>0</v>
      </c>
      <c r="DN54" s="110" t="b">
        <v>0</v>
      </c>
      <c r="DP54" s="110" t="b">
        <v>0</v>
      </c>
      <c r="DR54" s="110" t="b">
        <v>0</v>
      </c>
      <c r="DT54" s="110" t="b">
        <v>0</v>
      </c>
      <c r="DV54" s="110" t="b">
        <v>0</v>
      </c>
      <c r="DX54" s="110" t="b">
        <v>0</v>
      </c>
      <c r="DZ54" s="110" t="b">
        <v>0</v>
      </c>
      <c r="EB54" s="110" t="b">
        <v>0</v>
      </c>
      <c r="ED54" s="110" t="b">
        <v>0</v>
      </c>
      <c r="EF54" s="110" t="b">
        <v>0</v>
      </c>
      <c r="EH54" s="110" t="b">
        <v>0</v>
      </c>
      <c r="EJ54" s="110">
        <v>125</v>
      </c>
      <c r="EL54" s="110">
        <v>132</v>
      </c>
      <c r="EN54" s="110">
        <v>130</v>
      </c>
      <c r="EP54" s="110">
        <v>137</v>
      </c>
    </row>
    <row r="55" spans="1:146" x14ac:dyDescent="0.3">
      <c r="A55" s="110" t="s">
        <v>162</v>
      </c>
      <c r="B55" s="110" t="s">
        <v>163</v>
      </c>
      <c r="C55" s="110" t="s">
        <v>325</v>
      </c>
      <c r="F55" s="110" t="s">
        <v>165</v>
      </c>
      <c r="G55" s="110" t="s">
        <v>326</v>
      </c>
      <c r="I55" s="22">
        <f>INDEX(Concordance!$A$2:$A$556,MATCH('2020 Report - NLIU'!J55,Concordance!$C$2:$C$556,0))</f>
        <v>41001</v>
      </c>
      <c r="J55" s="52">
        <f t="shared" si="0"/>
        <v>102496056</v>
      </c>
      <c r="K55" s="17" t="s">
        <v>327</v>
      </c>
      <c r="L55" s="18">
        <v>22926.6</v>
      </c>
      <c r="N55" s="18">
        <v>0</v>
      </c>
      <c r="P55" s="18">
        <v>22926.6</v>
      </c>
      <c r="T55" s="18"/>
      <c r="V55" s="18"/>
      <c r="X55" s="18">
        <v>0</v>
      </c>
      <c r="BL55" s="18">
        <v>0</v>
      </c>
      <c r="BM55" s="110" t="s">
        <v>168</v>
      </c>
      <c r="BN55" s="18">
        <v>0</v>
      </c>
      <c r="BP55" s="18">
        <v>0</v>
      </c>
      <c r="BR55" s="18">
        <v>0</v>
      </c>
      <c r="BT55" s="18">
        <v>0</v>
      </c>
      <c r="BV55" s="18">
        <v>0</v>
      </c>
      <c r="BX55" s="18">
        <v>0</v>
      </c>
      <c r="BZ55" s="18">
        <v>0</v>
      </c>
      <c r="CB55" s="18">
        <v>0</v>
      </c>
      <c r="DD55" s="110" t="b">
        <v>0</v>
      </c>
      <c r="DF55" s="110" t="b">
        <v>0</v>
      </c>
      <c r="DH55" s="110" t="b">
        <v>0</v>
      </c>
      <c r="DJ55" s="110" t="b">
        <v>0</v>
      </c>
      <c r="DL55" s="110" t="b">
        <v>0</v>
      </c>
      <c r="DN55" s="110" t="b">
        <v>0</v>
      </c>
      <c r="DP55" s="110" t="b">
        <v>0</v>
      </c>
      <c r="DR55" s="110" t="b">
        <v>0</v>
      </c>
      <c r="DT55" s="110" t="b">
        <v>0</v>
      </c>
      <c r="DV55" s="110" t="b">
        <v>0</v>
      </c>
      <c r="DX55" s="110" t="b">
        <v>0</v>
      </c>
      <c r="DZ55" s="110" t="b">
        <v>0</v>
      </c>
      <c r="EB55" s="110" t="b">
        <v>0</v>
      </c>
      <c r="ED55" s="110" t="b">
        <v>0</v>
      </c>
      <c r="EF55" s="110" t="b">
        <v>0</v>
      </c>
      <c r="EH55" s="110" t="b">
        <v>0</v>
      </c>
      <c r="EJ55" s="110">
        <v>20</v>
      </c>
      <c r="EL55" s="110">
        <v>21</v>
      </c>
      <c r="EN55" s="110">
        <v>20</v>
      </c>
      <c r="EP55" s="110">
        <v>21</v>
      </c>
    </row>
    <row r="56" spans="1:146" x14ac:dyDescent="0.3">
      <c r="A56" s="110" t="s">
        <v>162</v>
      </c>
      <c r="B56" s="110" t="s">
        <v>163</v>
      </c>
      <c r="C56" s="110" t="s">
        <v>328</v>
      </c>
      <c r="F56" s="110" t="s">
        <v>165</v>
      </c>
      <c r="G56" s="110" t="s">
        <v>329</v>
      </c>
      <c r="I56" s="22">
        <f>INDEX(Concordance!$A$2:$A$556,MATCH('2020 Report - NLIU'!J56,Concordance!$C$2:$C$556,0))</f>
        <v>42117</v>
      </c>
      <c r="J56" s="52">
        <f t="shared" si="0"/>
        <v>52599933</v>
      </c>
      <c r="K56" s="17" t="s">
        <v>330</v>
      </c>
      <c r="L56" s="18">
        <v>52037.34</v>
      </c>
      <c r="N56" s="18">
        <v>0</v>
      </c>
      <c r="P56" s="18">
        <v>52037.34</v>
      </c>
      <c r="T56" s="18"/>
      <c r="V56" s="18"/>
      <c r="X56" s="18">
        <v>0</v>
      </c>
      <c r="BL56" s="18">
        <v>51901</v>
      </c>
      <c r="BM56" s="110" t="s">
        <v>168</v>
      </c>
      <c r="BN56" s="18">
        <v>51901</v>
      </c>
      <c r="BP56" s="18">
        <v>0</v>
      </c>
      <c r="BR56" s="18">
        <v>0</v>
      </c>
      <c r="BT56" s="18">
        <v>0</v>
      </c>
      <c r="BV56" s="18">
        <v>0</v>
      </c>
      <c r="BX56" s="18">
        <v>0</v>
      </c>
      <c r="BZ56" s="18">
        <v>0</v>
      </c>
      <c r="CB56" s="18">
        <v>51901</v>
      </c>
      <c r="DD56" s="110" t="b">
        <v>0</v>
      </c>
      <c r="DF56" s="110" t="b">
        <v>0</v>
      </c>
      <c r="DH56" s="110" t="b">
        <v>0</v>
      </c>
      <c r="DJ56" s="110" t="b">
        <v>0</v>
      </c>
      <c r="DL56" s="110" t="b">
        <v>0</v>
      </c>
      <c r="DN56" s="110" t="b">
        <v>0</v>
      </c>
      <c r="DP56" s="110" t="b">
        <v>0</v>
      </c>
      <c r="DR56" s="110" t="b">
        <v>0</v>
      </c>
      <c r="DT56" s="110" t="b">
        <v>0</v>
      </c>
      <c r="DV56" s="110" t="b">
        <v>0</v>
      </c>
      <c r="DX56" s="110" t="b">
        <v>0</v>
      </c>
      <c r="DZ56" s="110" t="b">
        <v>0</v>
      </c>
      <c r="EB56" s="110" t="b">
        <v>0</v>
      </c>
      <c r="ED56" s="110" t="b">
        <v>0</v>
      </c>
      <c r="EF56" s="110" t="b">
        <v>0</v>
      </c>
      <c r="EH56" s="110" t="b">
        <v>0</v>
      </c>
      <c r="EJ56" s="110">
        <v>37</v>
      </c>
      <c r="EL56" s="110">
        <v>36</v>
      </c>
      <c r="EN56" s="110">
        <v>36</v>
      </c>
      <c r="EP56" s="110">
        <v>36</v>
      </c>
    </row>
    <row r="57" spans="1:146" x14ac:dyDescent="0.3">
      <c r="A57" s="110" t="s">
        <v>162</v>
      </c>
      <c r="B57" s="110" t="s">
        <v>163</v>
      </c>
      <c r="C57" s="110" t="s">
        <v>331</v>
      </c>
      <c r="F57" s="110" t="s">
        <v>165</v>
      </c>
      <c r="G57" s="110" t="s">
        <v>332</v>
      </c>
      <c r="I57" s="22">
        <f>INDEX(Concordance!$A$2:$A$556,MATCH('2020 Report - NLIU'!J57,Concordance!$C$2:$C$556,0))</f>
        <v>61157</v>
      </c>
      <c r="J57" s="52">
        <f t="shared" si="0"/>
        <v>100040781</v>
      </c>
      <c r="K57" s="17" t="s">
        <v>333</v>
      </c>
      <c r="L57" s="18">
        <v>24852.85</v>
      </c>
      <c r="N57" s="18">
        <v>0</v>
      </c>
      <c r="P57" s="18">
        <v>24852.85</v>
      </c>
      <c r="T57" s="18"/>
      <c r="V57" s="18"/>
      <c r="X57" s="18">
        <v>0</v>
      </c>
      <c r="BL57" s="18">
        <v>9020.09</v>
      </c>
      <c r="BM57" s="110" t="s">
        <v>168</v>
      </c>
      <c r="BN57" s="18">
        <v>9020.09</v>
      </c>
      <c r="BP57" s="18">
        <v>0</v>
      </c>
      <c r="BR57" s="18">
        <v>7347.2</v>
      </c>
      <c r="BT57" s="18">
        <v>0</v>
      </c>
      <c r="BV57" s="18">
        <v>0</v>
      </c>
      <c r="BX57" s="18">
        <v>1412.29</v>
      </c>
      <c r="BZ57" s="18">
        <v>0</v>
      </c>
      <c r="CB57" s="18">
        <v>260.60000000000002</v>
      </c>
      <c r="CD57" s="110" t="b">
        <v>0</v>
      </c>
      <c r="CP57" s="110" t="b">
        <v>1</v>
      </c>
      <c r="CR57" s="110">
        <v>24</v>
      </c>
      <c r="CT57" s="110">
        <v>51</v>
      </c>
      <c r="CV57" s="110">
        <v>0.47058823529411759</v>
      </c>
      <c r="CW57" s="110" t="s">
        <v>168</v>
      </c>
      <c r="CX57" s="110">
        <v>0</v>
      </c>
      <c r="CZ57" s="110">
        <v>0</v>
      </c>
      <c r="DD57" s="110" t="b">
        <v>1</v>
      </c>
      <c r="DF57" s="110" t="b">
        <v>1</v>
      </c>
      <c r="DH57" s="110" t="b">
        <v>0</v>
      </c>
      <c r="DJ57" s="110" t="b">
        <v>1</v>
      </c>
      <c r="DL57" s="110" t="b">
        <v>1</v>
      </c>
      <c r="DN57" s="110" t="b">
        <v>1</v>
      </c>
      <c r="DP57" s="110" t="b">
        <v>0</v>
      </c>
      <c r="DR57" s="110" t="b">
        <v>1</v>
      </c>
      <c r="DT57" s="110" t="b">
        <v>0</v>
      </c>
      <c r="DV57" s="110" t="b">
        <v>0</v>
      </c>
      <c r="DX57" s="110" t="b">
        <v>0</v>
      </c>
      <c r="DZ57" s="110" t="b">
        <v>0</v>
      </c>
      <c r="EB57" s="110" t="b">
        <v>0</v>
      </c>
      <c r="ED57" s="110" t="b">
        <v>0</v>
      </c>
      <c r="EF57" s="110" t="b">
        <v>0</v>
      </c>
      <c r="EH57" s="110" t="b">
        <v>0</v>
      </c>
      <c r="EJ57" s="110">
        <v>12</v>
      </c>
      <c r="EL57" s="110">
        <v>12</v>
      </c>
      <c r="EN57" s="110">
        <v>12</v>
      </c>
      <c r="EP57" s="110">
        <v>12</v>
      </c>
    </row>
    <row r="58" spans="1:146" x14ac:dyDescent="0.3">
      <c r="A58" s="110" t="s">
        <v>162</v>
      </c>
      <c r="B58" s="110" t="s">
        <v>163</v>
      </c>
      <c r="C58" s="110" t="s">
        <v>334</v>
      </c>
      <c r="F58" s="110" t="s">
        <v>165</v>
      </c>
      <c r="G58" s="110" t="s">
        <v>335</v>
      </c>
      <c r="I58" s="22">
        <f>INDEX(Concordance!$A$2:$A$556,MATCH('2020 Report - NLIU'!J58,Concordance!$C$2:$C$556,0))</f>
        <v>15002</v>
      </c>
      <c r="J58" s="52">
        <f t="shared" si="0"/>
        <v>159256510</v>
      </c>
      <c r="K58" s="17" t="s">
        <v>336</v>
      </c>
      <c r="L58" s="18">
        <v>903218.23</v>
      </c>
      <c r="N58" s="18">
        <v>0</v>
      </c>
      <c r="P58" s="18">
        <v>903218.23</v>
      </c>
      <c r="T58" s="18"/>
      <c r="V58" s="18"/>
      <c r="X58" s="18">
        <v>0</v>
      </c>
      <c r="BL58" s="18">
        <v>900849</v>
      </c>
      <c r="BM58" s="110" t="s">
        <v>168</v>
      </c>
      <c r="BN58" s="18">
        <v>900849</v>
      </c>
      <c r="BP58" s="18">
        <v>0</v>
      </c>
      <c r="BR58" s="18">
        <v>0</v>
      </c>
      <c r="BT58" s="18">
        <v>0</v>
      </c>
      <c r="BV58" s="18">
        <v>0</v>
      </c>
      <c r="BX58" s="18">
        <v>0</v>
      </c>
      <c r="BZ58" s="18">
        <v>0</v>
      </c>
      <c r="CB58" s="18">
        <v>900849</v>
      </c>
      <c r="DD58" s="110" t="b">
        <v>0</v>
      </c>
      <c r="DF58" s="110" t="b">
        <v>0</v>
      </c>
      <c r="DH58" s="110" t="b">
        <v>0</v>
      </c>
      <c r="DJ58" s="110" t="b">
        <v>0</v>
      </c>
      <c r="DL58" s="110" t="b">
        <v>0</v>
      </c>
      <c r="DN58" s="110" t="b">
        <v>0</v>
      </c>
      <c r="DP58" s="110" t="b">
        <v>0</v>
      </c>
      <c r="DR58" s="110" t="b">
        <v>0</v>
      </c>
      <c r="DT58" s="110" t="b">
        <v>0</v>
      </c>
      <c r="DV58" s="110" t="b">
        <v>0</v>
      </c>
      <c r="DX58" s="110" t="b">
        <v>0</v>
      </c>
      <c r="DZ58" s="110" t="b">
        <v>0</v>
      </c>
      <c r="EB58" s="110" t="b">
        <v>0</v>
      </c>
      <c r="ED58" s="110" t="b">
        <v>0</v>
      </c>
      <c r="EF58" s="110" t="b">
        <v>0</v>
      </c>
      <c r="EH58" s="110" t="b">
        <v>0</v>
      </c>
      <c r="EJ58" s="110">
        <v>711</v>
      </c>
      <c r="EL58" s="110">
        <v>706</v>
      </c>
      <c r="EN58" s="110">
        <v>706</v>
      </c>
      <c r="EP58" s="110">
        <v>678</v>
      </c>
    </row>
    <row r="59" spans="1:146" x14ac:dyDescent="0.3">
      <c r="A59" s="110" t="s">
        <v>162</v>
      </c>
      <c r="B59" s="110" t="s">
        <v>163</v>
      </c>
      <c r="C59" s="110" t="s">
        <v>337</v>
      </c>
      <c r="F59" s="110" t="s">
        <v>165</v>
      </c>
      <c r="G59" s="110" t="s">
        <v>338</v>
      </c>
      <c r="I59" s="22">
        <f>INDEX(Concordance!$A$2:$A$556,MATCH('2020 Report - NLIU'!J59,Concordance!$C$2:$C$556,0))</f>
        <v>25001</v>
      </c>
      <c r="J59" s="52">
        <f t="shared" si="0"/>
        <v>100040807</v>
      </c>
      <c r="K59" s="17" t="s">
        <v>339</v>
      </c>
      <c r="L59" s="18">
        <v>292456.23</v>
      </c>
      <c r="N59" s="18">
        <v>0</v>
      </c>
      <c r="P59" s="18">
        <v>292456.23</v>
      </c>
      <c r="T59" s="18"/>
      <c r="V59" s="18"/>
      <c r="X59" s="18">
        <v>0</v>
      </c>
      <c r="BL59" s="18">
        <v>0</v>
      </c>
      <c r="BM59" s="110" t="s">
        <v>168</v>
      </c>
      <c r="BN59" s="18">
        <v>0</v>
      </c>
      <c r="BP59" s="18">
        <v>0</v>
      </c>
      <c r="BR59" s="18">
        <v>0</v>
      </c>
      <c r="BT59" s="18">
        <v>0</v>
      </c>
      <c r="BV59" s="18">
        <v>0</v>
      </c>
      <c r="BX59" s="18">
        <v>0</v>
      </c>
      <c r="BZ59" s="18">
        <v>0</v>
      </c>
      <c r="CB59" s="18">
        <v>0</v>
      </c>
      <c r="DD59" s="110" t="b">
        <v>0</v>
      </c>
      <c r="DF59" s="110" t="b">
        <v>0</v>
      </c>
      <c r="DH59" s="110" t="b">
        <v>0</v>
      </c>
      <c r="DJ59" s="110" t="b">
        <v>0</v>
      </c>
      <c r="DL59" s="110" t="b">
        <v>0</v>
      </c>
      <c r="DN59" s="110" t="b">
        <v>0</v>
      </c>
      <c r="DP59" s="110" t="b">
        <v>0</v>
      </c>
      <c r="DR59" s="110" t="b">
        <v>0</v>
      </c>
      <c r="DT59" s="110" t="b">
        <v>0</v>
      </c>
      <c r="DV59" s="110" t="b">
        <v>0</v>
      </c>
      <c r="DX59" s="110" t="b">
        <v>0</v>
      </c>
      <c r="DZ59" s="110" t="b">
        <v>0</v>
      </c>
      <c r="EB59" s="110" t="b">
        <v>0</v>
      </c>
      <c r="ED59" s="110" t="b">
        <v>0</v>
      </c>
      <c r="EF59" s="110" t="b">
        <v>0</v>
      </c>
      <c r="EH59" s="110" t="b">
        <v>0</v>
      </c>
      <c r="EJ59" s="110">
        <v>146</v>
      </c>
      <c r="EL59" s="110">
        <v>147</v>
      </c>
      <c r="EN59" s="110">
        <v>146</v>
      </c>
      <c r="EP59" s="110">
        <v>145</v>
      </c>
    </row>
    <row r="60" spans="1:146" x14ac:dyDescent="0.3">
      <c r="A60" s="110" t="s">
        <v>162</v>
      </c>
      <c r="B60" s="110" t="s">
        <v>163</v>
      </c>
      <c r="C60" s="110" t="s">
        <v>340</v>
      </c>
      <c r="F60" s="110" t="s">
        <v>165</v>
      </c>
      <c r="G60" s="110" t="s">
        <v>341</v>
      </c>
      <c r="I60" s="22">
        <f>INDEX(Concordance!$A$2:$A$556,MATCH('2020 Report - NLIU'!J60,Concordance!$C$2:$C$556,0))</f>
        <v>35093</v>
      </c>
      <c r="J60" s="52">
        <f t="shared" si="0"/>
        <v>184206142</v>
      </c>
      <c r="K60" s="17" t="s">
        <v>342</v>
      </c>
      <c r="L60" s="18">
        <v>307313.67</v>
      </c>
      <c r="N60" s="18">
        <v>22492</v>
      </c>
      <c r="P60" s="18">
        <v>284821.67</v>
      </c>
      <c r="T60" s="18">
        <v>0</v>
      </c>
      <c r="V60" s="18">
        <v>0</v>
      </c>
      <c r="X60" s="18">
        <v>0</v>
      </c>
      <c r="Z60" s="110" t="b">
        <v>0</v>
      </c>
      <c r="AB60" s="110" t="b">
        <v>0</v>
      </c>
      <c r="AD60" s="110" t="b">
        <v>0</v>
      </c>
      <c r="AF60" s="110" t="b">
        <v>0</v>
      </c>
      <c r="AH60" s="110" t="b">
        <v>0</v>
      </c>
      <c r="AJ60" s="110" t="b">
        <v>0</v>
      </c>
      <c r="AL60" s="110" t="b">
        <v>0</v>
      </c>
      <c r="AX60" s="110" t="b">
        <v>0</v>
      </c>
      <c r="BL60" s="18">
        <v>277088.5</v>
      </c>
      <c r="BM60" s="110" t="s">
        <v>168</v>
      </c>
      <c r="BN60" s="18">
        <v>257583.83</v>
      </c>
      <c r="BP60" s="18">
        <v>19504.669999999998</v>
      </c>
      <c r="BR60" s="18">
        <v>19504.669999999998</v>
      </c>
      <c r="BT60" s="18">
        <v>0</v>
      </c>
      <c r="BV60" s="18">
        <v>0</v>
      </c>
      <c r="BX60" s="18">
        <v>0</v>
      </c>
      <c r="BZ60" s="18">
        <v>0</v>
      </c>
      <c r="CB60" s="18">
        <v>257583.83</v>
      </c>
      <c r="CD60" s="110" t="b">
        <v>0</v>
      </c>
      <c r="CP60" s="110" t="b">
        <v>0</v>
      </c>
      <c r="DD60" s="110" t="b">
        <v>1</v>
      </c>
      <c r="DF60" s="110" t="b">
        <v>0</v>
      </c>
      <c r="DH60" s="110" t="b">
        <v>1</v>
      </c>
      <c r="DJ60" s="110" t="b">
        <v>0</v>
      </c>
      <c r="DL60" s="110" t="b">
        <v>0</v>
      </c>
      <c r="DN60" s="110" t="b">
        <v>0</v>
      </c>
      <c r="DP60" s="110" t="b">
        <v>1</v>
      </c>
      <c r="DR60" s="110" t="b">
        <v>0</v>
      </c>
      <c r="DT60" s="110" t="b">
        <v>1</v>
      </c>
      <c r="DV60" s="110" t="b">
        <v>0</v>
      </c>
      <c r="DX60" s="110" t="b">
        <v>1</v>
      </c>
      <c r="DZ60" s="110" t="b">
        <v>0</v>
      </c>
      <c r="EB60" s="110" t="b">
        <v>0</v>
      </c>
      <c r="ED60" s="110" t="b">
        <v>0</v>
      </c>
      <c r="EF60" s="110" t="b">
        <v>1</v>
      </c>
      <c r="EH60" s="110" t="b">
        <v>0</v>
      </c>
      <c r="EJ60" s="110">
        <v>89</v>
      </c>
      <c r="EL60" s="110">
        <v>86</v>
      </c>
      <c r="EN60" s="110">
        <v>83</v>
      </c>
      <c r="EP60" s="110">
        <v>76</v>
      </c>
    </row>
    <row r="61" spans="1:146" x14ac:dyDescent="0.3">
      <c r="A61" s="110" t="s">
        <v>162</v>
      </c>
      <c r="B61" s="110" t="s">
        <v>163</v>
      </c>
      <c r="C61" s="110" t="s">
        <v>343</v>
      </c>
      <c r="F61" s="110" t="s">
        <v>165</v>
      </c>
      <c r="G61" s="110" t="s">
        <v>344</v>
      </c>
      <c r="I61" s="22">
        <f>INDEX(Concordance!$A$2:$A$556,MATCH('2020 Report - NLIU'!J61,Concordance!$C$2:$C$556,0))</f>
        <v>56015</v>
      </c>
      <c r="J61" s="52">
        <f t="shared" si="0"/>
        <v>27202019</v>
      </c>
      <c r="K61" s="17" t="s">
        <v>345</v>
      </c>
      <c r="L61" s="18">
        <v>161502.79999999999</v>
      </c>
      <c r="N61" s="18">
        <v>13036</v>
      </c>
      <c r="P61" s="18">
        <v>148466.79999999999</v>
      </c>
      <c r="T61" s="18">
        <v>0</v>
      </c>
      <c r="V61" s="18">
        <v>0</v>
      </c>
      <c r="X61" s="18">
        <v>0</v>
      </c>
      <c r="Z61" s="110" t="b">
        <v>0</v>
      </c>
      <c r="AB61" s="110" t="b">
        <v>0</v>
      </c>
      <c r="AD61" s="110" t="b">
        <v>0</v>
      </c>
      <c r="AF61" s="110" t="b">
        <v>0</v>
      </c>
      <c r="AH61" s="110" t="b">
        <v>0</v>
      </c>
      <c r="AJ61" s="110" t="b">
        <v>0</v>
      </c>
      <c r="AL61" s="110" t="b">
        <v>0</v>
      </c>
      <c r="AX61" s="110" t="b">
        <v>0</v>
      </c>
      <c r="BL61" s="18">
        <v>111057.75</v>
      </c>
      <c r="BM61" s="110" t="s">
        <v>168</v>
      </c>
      <c r="BN61" s="18">
        <v>111057.75</v>
      </c>
      <c r="BP61" s="18">
        <v>0</v>
      </c>
      <c r="BR61" s="18">
        <v>0</v>
      </c>
      <c r="BT61" s="18">
        <v>0</v>
      </c>
      <c r="BV61" s="18">
        <v>3341.63</v>
      </c>
      <c r="BX61" s="18">
        <v>0</v>
      </c>
      <c r="BZ61" s="18">
        <v>0</v>
      </c>
      <c r="CB61" s="18">
        <v>107716.12</v>
      </c>
      <c r="DD61" s="110" t="b">
        <v>1</v>
      </c>
      <c r="DF61" s="110" t="b">
        <v>1</v>
      </c>
      <c r="DH61" s="110" t="b">
        <v>0</v>
      </c>
      <c r="DJ61" s="110" t="b">
        <v>1</v>
      </c>
      <c r="DL61" s="110" t="b">
        <v>1</v>
      </c>
      <c r="DN61" s="110" t="b">
        <v>0</v>
      </c>
      <c r="DP61" s="110" t="b">
        <v>1</v>
      </c>
      <c r="DR61" s="110" t="b">
        <v>0</v>
      </c>
      <c r="DT61" s="110" t="b">
        <v>1</v>
      </c>
      <c r="DV61" s="110" t="b">
        <v>1</v>
      </c>
      <c r="DX61" s="110" t="b">
        <v>0</v>
      </c>
      <c r="DZ61" s="110" t="b">
        <v>1</v>
      </c>
      <c r="EB61" s="110" t="b">
        <v>1</v>
      </c>
      <c r="ED61" s="110" t="b">
        <v>0</v>
      </c>
      <c r="EF61" s="110" t="b">
        <v>1</v>
      </c>
      <c r="EH61" s="110" t="b">
        <v>0</v>
      </c>
      <c r="EJ61" s="110">
        <v>101</v>
      </c>
      <c r="EL61" s="110">
        <v>106</v>
      </c>
      <c r="EN61" s="110">
        <v>106</v>
      </c>
      <c r="EP61" s="110">
        <v>112</v>
      </c>
    </row>
    <row r="62" spans="1:146" x14ac:dyDescent="0.3">
      <c r="A62" s="110" t="s">
        <v>162</v>
      </c>
      <c r="B62" s="110" t="s">
        <v>163</v>
      </c>
      <c r="C62" s="110" t="s">
        <v>346</v>
      </c>
      <c r="F62" s="110" t="s">
        <v>165</v>
      </c>
      <c r="G62" s="110" t="s">
        <v>347</v>
      </c>
      <c r="I62" s="22">
        <f>INDEX(Concordance!$A$2:$A$556,MATCH('2020 Report - NLIU'!J62,Concordance!$C$2:$C$556,0))</f>
        <v>16096</v>
      </c>
      <c r="J62" s="52">
        <f t="shared" si="0"/>
        <v>73821928</v>
      </c>
      <c r="K62" s="17" t="s">
        <v>348</v>
      </c>
      <c r="L62" s="18">
        <v>1258186.5900000001</v>
      </c>
      <c r="N62" s="18">
        <v>247870</v>
      </c>
      <c r="P62" s="18">
        <v>1010316.59</v>
      </c>
      <c r="T62" s="18">
        <v>0</v>
      </c>
      <c r="V62" s="18">
        <v>0</v>
      </c>
      <c r="X62" s="18">
        <v>0</v>
      </c>
      <c r="Z62" s="110" t="b">
        <v>0</v>
      </c>
      <c r="AB62" s="110" t="b">
        <v>0</v>
      </c>
      <c r="AD62" s="110" t="b">
        <v>0</v>
      </c>
      <c r="AF62" s="110" t="b">
        <v>0</v>
      </c>
      <c r="AH62" s="110" t="b">
        <v>0</v>
      </c>
      <c r="AJ62" s="110" t="b">
        <v>0</v>
      </c>
      <c r="AL62" s="110" t="b">
        <v>0</v>
      </c>
      <c r="AX62" s="110" t="b">
        <v>0</v>
      </c>
      <c r="BL62" s="18">
        <v>978439.08000000007</v>
      </c>
      <c r="BM62" s="110" t="s">
        <v>168</v>
      </c>
      <c r="BN62" s="18">
        <v>917495.77</v>
      </c>
      <c r="BP62" s="18">
        <v>60943.31</v>
      </c>
      <c r="BR62" s="18">
        <v>47945.919999999998</v>
      </c>
      <c r="BT62" s="18">
        <v>0</v>
      </c>
      <c r="BV62" s="18">
        <v>0</v>
      </c>
      <c r="BX62" s="18">
        <v>12997.39</v>
      </c>
      <c r="BZ62" s="18">
        <v>0</v>
      </c>
      <c r="CB62" s="18">
        <v>917495.77</v>
      </c>
      <c r="CD62" s="110" t="b">
        <v>0</v>
      </c>
      <c r="CP62" s="110" t="b">
        <v>0</v>
      </c>
      <c r="DD62" s="110" t="b">
        <v>0</v>
      </c>
      <c r="DF62" s="110" t="b">
        <v>0</v>
      </c>
      <c r="DH62" s="110" t="b">
        <v>0</v>
      </c>
      <c r="DJ62" s="110" t="b">
        <v>0</v>
      </c>
      <c r="DL62" s="110" t="b">
        <v>0</v>
      </c>
      <c r="DN62" s="110" t="b">
        <v>0</v>
      </c>
      <c r="DP62" s="110" t="b">
        <v>0</v>
      </c>
      <c r="DR62" s="110" t="b">
        <v>0</v>
      </c>
      <c r="DT62" s="110" t="b">
        <v>0</v>
      </c>
      <c r="DV62" s="110" t="b">
        <v>0</v>
      </c>
      <c r="DX62" s="110" t="b">
        <v>0</v>
      </c>
      <c r="DZ62" s="110" t="b">
        <v>0</v>
      </c>
      <c r="EB62" s="110" t="b">
        <v>0</v>
      </c>
      <c r="ED62" s="110" t="b">
        <v>0</v>
      </c>
      <c r="EF62" s="110" t="b">
        <v>0</v>
      </c>
      <c r="EH62" s="110" t="b">
        <v>0</v>
      </c>
      <c r="EJ62" s="110">
        <v>661</v>
      </c>
      <c r="EL62" s="110">
        <v>669</v>
      </c>
      <c r="EN62" s="110">
        <v>678</v>
      </c>
      <c r="EP62" s="110">
        <v>678</v>
      </c>
    </row>
    <row r="63" spans="1:146" x14ac:dyDescent="0.3">
      <c r="A63" s="110" t="s">
        <v>162</v>
      </c>
      <c r="B63" s="110" t="s">
        <v>163</v>
      </c>
      <c r="C63" s="110" t="s">
        <v>349</v>
      </c>
      <c r="F63" s="110" t="s">
        <v>165</v>
      </c>
      <c r="G63" s="110" t="s">
        <v>350</v>
      </c>
      <c r="I63" s="22">
        <f>INDEX(Concordance!$A$2:$A$556,MATCH('2020 Report - NLIU'!J63,Concordance!$C$2:$C$556,0))</f>
        <v>49132</v>
      </c>
      <c r="J63" s="52">
        <f t="shared" si="0"/>
        <v>83126573</v>
      </c>
      <c r="K63" s="17" t="s">
        <v>351</v>
      </c>
      <c r="L63" s="18">
        <v>550403.81000000006</v>
      </c>
      <c r="N63" s="18">
        <v>0</v>
      </c>
      <c r="P63" s="18">
        <v>550403.81000000006</v>
      </c>
      <c r="T63" s="18"/>
      <c r="V63" s="18"/>
      <c r="X63" s="18">
        <v>0</v>
      </c>
      <c r="BL63" s="18">
        <v>548960</v>
      </c>
      <c r="BM63" s="110" t="s">
        <v>168</v>
      </c>
      <c r="BN63" s="18">
        <v>548960</v>
      </c>
      <c r="BP63" s="18">
        <v>0</v>
      </c>
      <c r="BR63" s="18">
        <v>0</v>
      </c>
      <c r="BT63" s="18">
        <v>0</v>
      </c>
      <c r="BV63" s="18">
        <v>0</v>
      </c>
      <c r="BX63" s="18">
        <v>0</v>
      </c>
      <c r="BZ63" s="18">
        <v>0</v>
      </c>
      <c r="CB63" s="18">
        <v>548960</v>
      </c>
      <c r="DD63" s="110" t="b">
        <v>0</v>
      </c>
      <c r="DF63" s="110" t="b">
        <v>0</v>
      </c>
      <c r="DH63" s="110" t="b">
        <v>0</v>
      </c>
      <c r="DJ63" s="110" t="b">
        <v>0</v>
      </c>
      <c r="DL63" s="110" t="b">
        <v>0</v>
      </c>
      <c r="DN63" s="110" t="b">
        <v>0</v>
      </c>
      <c r="DP63" s="110" t="b">
        <v>0</v>
      </c>
      <c r="DR63" s="110" t="b">
        <v>1</v>
      </c>
      <c r="DT63" s="110" t="b">
        <v>1</v>
      </c>
      <c r="DV63" s="110" t="b">
        <v>1</v>
      </c>
      <c r="DX63" s="110" t="b">
        <v>1</v>
      </c>
      <c r="DZ63" s="110" t="b">
        <v>1</v>
      </c>
      <c r="EB63" s="110" t="b">
        <v>1</v>
      </c>
      <c r="ED63" s="110" t="b">
        <v>1</v>
      </c>
      <c r="EF63" s="110" t="b">
        <v>0</v>
      </c>
      <c r="EH63" s="110" t="b">
        <v>1</v>
      </c>
      <c r="EJ63" s="110">
        <v>408</v>
      </c>
      <c r="EL63" s="110">
        <v>401</v>
      </c>
      <c r="EN63" s="110">
        <v>414</v>
      </c>
      <c r="EP63" s="110">
        <v>424</v>
      </c>
    </row>
    <row r="64" spans="1:146" x14ac:dyDescent="0.3">
      <c r="A64" s="110" t="s">
        <v>162</v>
      </c>
      <c r="B64" s="110" t="s">
        <v>163</v>
      </c>
      <c r="C64" s="110" t="s">
        <v>352</v>
      </c>
      <c r="F64" s="110" t="s">
        <v>165</v>
      </c>
      <c r="G64" s="110" t="s">
        <v>353</v>
      </c>
      <c r="I64" s="22">
        <f>INDEX(Concordance!$A$2:$A$556,MATCH('2020 Report - NLIU'!J64,Concordance!$C$2:$C$556,0))</f>
        <v>17125</v>
      </c>
      <c r="J64" s="52">
        <f t="shared" si="0"/>
        <v>43401975</v>
      </c>
      <c r="K64" s="17" t="s">
        <v>354</v>
      </c>
      <c r="L64" s="18">
        <v>195357.94</v>
      </c>
      <c r="N64" s="18">
        <v>23044</v>
      </c>
      <c r="P64" s="18">
        <v>172313.94</v>
      </c>
      <c r="T64" s="18">
        <v>0</v>
      </c>
      <c r="V64" s="18">
        <v>0</v>
      </c>
      <c r="X64" s="18">
        <v>0</v>
      </c>
      <c r="Z64" s="110" t="b">
        <v>0</v>
      </c>
      <c r="AB64" s="110" t="b">
        <v>0</v>
      </c>
      <c r="AD64" s="110" t="b">
        <v>0</v>
      </c>
      <c r="AF64" s="110" t="b">
        <v>0</v>
      </c>
      <c r="AH64" s="110" t="b">
        <v>0</v>
      </c>
      <c r="AJ64" s="110" t="b">
        <v>0</v>
      </c>
      <c r="AL64" s="110" t="b">
        <v>0</v>
      </c>
      <c r="AX64" s="110" t="b">
        <v>0</v>
      </c>
      <c r="BL64" s="18">
        <v>128896.5</v>
      </c>
      <c r="BM64" s="110" t="s">
        <v>168</v>
      </c>
      <c r="BN64" s="18">
        <v>128896.5</v>
      </c>
      <c r="BP64" s="18">
        <v>0</v>
      </c>
      <c r="BR64" s="18">
        <v>0</v>
      </c>
      <c r="BT64" s="18">
        <v>0</v>
      </c>
      <c r="BV64" s="18">
        <v>0</v>
      </c>
      <c r="BX64" s="18">
        <v>0</v>
      </c>
      <c r="BZ64" s="18">
        <v>0</v>
      </c>
      <c r="CB64" s="18">
        <v>128896.5</v>
      </c>
      <c r="DD64" s="110" t="b">
        <v>1</v>
      </c>
      <c r="DF64" s="110" t="b">
        <v>1</v>
      </c>
      <c r="DH64" s="110" t="b">
        <v>1</v>
      </c>
      <c r="DJ64" s="110" t="b">
        <v>1</v>
      </c>
      <c r="DL64" s="110" t="b">
        <v>1</v>
      </c>
      <c r="DN64" s="110" t="b">
        <v>1</v>
      </c>
      <c r="DP64" s="110" t="b">
        <v>1</v>
      </c>
      <c r="DR64" s="110" t="b">
        <v>0</v>
      </c>
      <c r="DT64" s="110" t="b">
        <v>1</v>
      </c>
      <c r="DV64" s="110" t="b">
        <v>1</v>
      </c>
      <c r="DX64" s="110" t="b">
        <v>1</v>
      </c>
      <c r="DZ64" s="110" t="b">
        <v>1</v>
      </c>
      <c r="EB64" s="110" t="b">
        <v>1</v>
      </c>
      <c r="ED64" s="110" t="b">
        <v>1</v>
      </c>
      <c r="EF64" s="110" t="b">
        <v>1</v>
      </c>
      <c r="EH64" s="110" t="b">
        <v>0</v>
      </c>
      <c r="EJ64" s="110">
        <v>141</v>
      </c>
      <c r="EL64" s="110">
        <v>139</v>
      </c>
      <c r="EN64" s="110">
        <v>139</v>
      </c>
      <c r="EP64" s="110">
        <v>138</v>
      </c>
    </row>
    <row r="65" spans="1:146" x14ac:dyDescent="0.3">
      <c r="A65" s="110" t="s">
        <v>162</v>
      </c>
      <c r="B65" s="110" t="s">
        <v>163</v>
      </c>
      <c r="C65" s="110" t="s">
        <v>355</v>
      </c>
      <c r="F65" s="110" t="s">
        <v>165</v>
      </c>
      <c r="G65" s="110" t="s">
        <v>356</v>
      </c>
      <c r="I65" s="22">
        <f>INDEX(Concordance!$A$2:$A$556,MATCH('2020 Report - NLIU'!J65,Concordance!$C$2:$C$556,0))</f>
        <v>49142</v>
      </c>
      <c r="J65" s="52">
        <f t="shared" si="0"/>
        <v>884179334</v>
      </c>
      <c r="K65" s="17" t="s">
        <v>357</v>
      </c>
      <c r="L65" s="18">
        <v>1140300.5900000001</v>
      </c>
      <c r="N65" s="18">
        <v>0</v>
      </c>
      <c r="P65" s="18">
        <v>1140300.5900000001</v>
      </c>
      <c r="T65" s="18"/>
      <c r="V65" s="18"/>
      <c r="X65" s="18">
        <v>0</v>
      </c>
      <c r="BL65" s="18">
        <v>1124350.6200000001</v>
      </c>
      <c r="BM65" s="110" t="s">
        <v>168</v>
      </c>
      <c r="BN65" s="18">
        <v>1123242.56</v>
      </c>
      <c r="BP65" s="18">
        <v>1108.06</v>
      </c>
      <c r="BR65" s="18">
        <v>0</v>
      </c>
      <c r="BT65" s="18">
        <v>0</v>
      </c>
      <c r="BV65" s="18">
        <v>0</v>
      </c>
      <c r="BX65" s="18">
        <v>1108.06</v>
      </c>
      <c r="BZ65" s="18">
        <v>0</v>
      </c>
      <c r="CB65" s="18">
        <v>1123242.56</v>
      </c>
      <c r="DD65" s="110" t="b">
        <v>1</v>
      </c>
      <c r="DF65" s="110" t="b">
        <v>1</v>
      </c>
      <c r="DH65" s="110" t="b">
        <v>1</v>
      </c>
      <c r="DJ65" s="110" t="b">
        <v>1</v>
      </c>
      <c r="DL65" s="110" t="b">
        <v>1</v>
      </c>
      <c r="DN65" s="110" t="b">
        <v>1</v>
      </c>
      <c r="DP65" s="110" t="b">
        <v>1</v>
      </c>
      <c r="DR65" s="110" t="b">
        <v>1</v>
      </c>
      <c r="DT65" s="110" t="b">
        <v>0</v>
      </c>
      <c r="DV65" s="110" t="b">
        <v>0</v>
      </c>
      <c r="DX65" s="110" t="b">
        <v>0</v>
      </c>
      <c r="DZ65" s="110" t="b">
        <v>0</v>
      </c>
      <c r="EB65" s="110" t="b">
        <v>0</v>
      </c>
      <c r="ED65" s="110" t="b">
        <v>0</v>
      </c>
      <c r="EF65" s="110" t="b">
        <v>0</v>
      </c>
      <c r="EH65" s="110" t="b">
        <v>1</v>
      </c>
      <c r="EJ65" s="110">
        <v>516.6</v>
      </c>
      <c r="EL65" s="110">
        <v>530.29999999999995</v>
      </c>
      <c r="EN65" s="110">
        <v>535.20000000000005</v>
      </c>
      <c r="EP65" s="110">
        <v>550.70000000000005</v>
      </c>
    </row>
    <row r="66" spans="1:146" x14ac:dyDescent="0.3">
      <c r="A66" s="110" t="s">
        <v>162</v>
      </c>
      <c r="B66" s="110" t="s">
        <v>163</v>
      </c>
      <c r="C66" s="110" t="s">
        <v>358</v>
      </c>
      <c r="F66" s="110" t="s">
        <v>165</v>
      </c>
      <c r="G66" s="110" t="s">
        <v>359</v>
      </c>
      <c r="I66" s="22">
        <f>INDEX(Concordance!$A$2:$A$556,MATCH('2020 Report - NLIU'!J66,Concordance!$C$2:$C$556,0))</f>
        <v>78012</v>
      </c>
      <c r="J66" s="52">
        <f t="shared" si="0"/>
        <v>45472016</v>
      </c>
      <c r="K66" s="17" t="s">
        <v>360</v>
      </c>
      <c r="L66" s="18">
        <v>676539.41</v>
      </c>
      <c r="N66" s="18">
        <v>0</v>
      </c>
      <c r="P66" s="18">
        <v>676539.41</v>
      </c>
      <c r="T66" s="18"/>
      <c r="V66" s="18"/>
      <c r="X66" s="18">
        <v>0</v>
      </c>
      <c r="BL66" s="18">
        <v>288542.13</v>
      </c>
      <c r="BM66" s="110" t="s">
        <v>168</v>
      </c>
      <c r="BN66" s="18">
        <v>288542.13</v>
      </c>
      <c r="BP66" s="18">
        <v>0</v>
      </c>
      <c r="BR66" s="18">
        <v>6500</v>
      </c>
      <c r="BT66" s="18">
        <v>1123.27</v>
      </c>
      <c r="BV66" s="18">
        <v>0</v>
      </c>
      <c r="BX66" s="18">
        <v>836.75</v>
      </c>
      <c r="BZ66" s="18">
        <v>9472.4500000000007</v>
      </c>
      <c r="CB66" s="18">
        <v>270609.65999999997</v>
      </c>
      <c r="CD66" s="110" t="b">
        <v>0</v>
      </c>
      <c r="CP66" s="110" t="b">
        <v>0</v>
      </c>
      <c r="DD66" s="110" t="b">
        <v>1</v>
      </c>
      <c r="DF66" s="110" t="b">
        <v>0</v>
      </c>
      <c r="DH66" s="110" t="b">
        <v>0</v>
      </c>
      <c r="DJ66" s="110" t="b">
        <v>0</v>
      </c>
      <c r="DL66" s="110" t="b">
        <v>1</v>
      </c>
      <c r="DN66" s="110" t="b">
        <v>0</v>
      </c>
      <c r="DP66" s="110" t="b">
        <v>0</v>
      </c>
      <c r="DR66" s="110" t="b">
        <v>0</v>
      </c>
      <c r="DT66" s="110" t="b">
        <v>1</v>
      </c>
      <c r="DV66" s="110" t="b">
        <v>0</v>
      </c>
      <c r="DX66" s="110" t="b">
        <v>0</v>
      </c>
      <c r="DZ66" s="110" t="b">
        <v>0</v>
      </c>
      <c r="EB66" s="110" t="b">
        <v>1</v>
      </c>
      <c r="ED66" s="110" t="b">
        <v>0</v>
      </c>
      <c r="EF66" s="110" t="b">
        <v>0</v>
      </c>
      <c r="EH66" s="110" t="b">
        <v>0</v>
      </c>
      <c r="EJ66" s="110">
        <v>121</v>
      </c>
      <c r="EL66" s="110">
        <v>120</v>
      </c>
      <c r="EN66" s="110">
        <v>119</v>
      </c>
      <c r="EP66" s="110">
        <v>113</v>
      </c>
    </row>
    <row r="67" spans="1:146" x14ac:dyDescent="0.3">
      <c r="A67" s="110" t="s">
        <v>162</v>
      </c>
      <c r="B67" s="110" t="s">
        <v>163</v>
      </c>
      <c r="C67" s="110" t="s">
        <v>361</v>
      </c>
      <c r="F67" s="110" t="s">
        <v>165</v>
      </c>
      <c r="G67" s="110" t="s">
        <v>362</v>
      </c>
      <c r="I67" s="22">
        <f>INDEX(Concordance!$A$2:$A$556,MATCH('2020 Report - NLIU'!J67,Concordance!$C$2:$C$556,0))</f>
        <v>19144</v>
      </c>
      <c r="J67" s="52">
        <f t="shared" ref="J67:J130" si="1">VALUE(K67)</f>
        <v>84096338</v>
      </c>
      <c r="K67" s="17" t="s">
        <v>363</v>
      </c>
      <c r="L67" s="18">
        <v>121547.66</v>
      </c>
      <c r="N67" s="18">
        <v>0</v>
      </c>
      <c r="P67" s="18">
        <v>121547.66</v>
      </c>
      <c r="T67" s="18"/>
      <c r="V67" s="18"/>
      <c r="X67" s="18">
        <v>0</v>
      </c>
      <c r="BL67" s="18">
        <v>121229</v>
      </c>
      <c r="BM67" s="110" t="s">
        <v>168</v>
      </c>
      <c r="BN67" s="18">
        <v>121229</v>
      </c>
      <c r="BP67" s="18">
        <v>0</v>
      </c>
      <c r="BR67" s="18">
        <v>0</v>
      </c>
      <c r="BT67" s="18">
        <v>0</v>
      </c>
      <c r="BV67" s="18">
        <v>0</v>
      </c>
      <c r="BX67" s="18">
        <v>0</v>
      </c>
      <c r="BZ67" s="18">
        <v>0</v>
      </c>
      <c r="CB67" s="18">
        <v>121229</v>
      </c>
      <c r="DD67" s="110" t="b">
        <v>0</v>
      </c>
      <c r="DF67" s="110" t="b">
        <v>0</v>
      </c>
      <c r="DH67" s="110" t="b">
        <v>0</v>
      </c>
      <c r="DJ67" s="110" t="b">
        <v>0</v>
      </c>
      <c r="DL67" s="110" t="b">
        <v>0</v>
      </c>
      <c r="DN67" s="110" t="b">
        <v>0</v>
      </c>
      <c r="DP67" s="110" t="b">
        <v>0</v>
      </c>
      <c r="DR67" s="110" t="b">
        <v>1</v>
      </c>
      <c r="DT67" s="110" t="b">
        <v>0</v>
      </c>
      <c r="DV67" s="110" t="b">
        <v>0</v>
      </c>
      <c r="DX67" s="110" t="b">
        <v>0</v>
      </c>
      <c r="DZ67" s="110" t="b">
        <v>0</v>
      </c>
      <c r="EB67" s="110" t="b">
        <v>0</v>
      </c>
      <c r="ED67" s="110" t="b">
        <v>0</v>
      </c>
      <c r="EF67" s="110" t="b">
        <v>0</v>
      </c>
      <c r="EH67" s="110" t="b">
        <v>1</v>
      </c>
      <c r="EJ67" s="110">
        <v>112</v>
      </c>
      <c r="EL67" s="110">
        <v>116</v>
      </c>
      <c r="EN67" s="110">
        <v>116</v>
      </c>
      <c r="EP67" s="110">
        <v>122</v>
      </c>
    </row>
    <row r="68" spans="1:146" x14ac:dyDescent="0.3">
      <c r="A68" s="110" t="s">
        <v>162</v>
      </c>
      <c r="B68" s="110" t="s">
        <v>163</v>
      </c>
      <c r="C68" s="110" t="s">
        <v>364</v>
      </c>
      <c r="F68" s="110" t="s">
        <v>165</v>
      </c>
      <c r="G68" s="110" t="s">
        <v>365</v>
      </c>
      <c r="I68" s="22">
        <f>INDEX(Concordance!$A$2:$A$556,MATCH('2020 Report - NLIU'!J68,Concordance!$C$2:$C$556,0))</f>
        <v>5123</v>
      </c>
      <c r="J68" s="52">
        <f t="shared" si="1"/>
        <v>53191425</v>
      </c>
      <c r="K68" s="17" t="s">
        <v>366</v>
      </c>
      <c r="L68" s="18">
        <v>476792.83</v>
      </c>
      <c r="N68" s="18">
        <v>0</v>
      </c>
      <c r="P68" s="18">
        <v>476792.83</v>
      </c>
      <c r="T68" s="18"/>
      <c r="V68" s="18"/>
      <c r="X68" s="18">
        <v>0</v>
      </c>
      <c r="BL68" s="18">
        <v>475542</v>
      </c>
      <c r="BM68" s="110" t="s">
        <v>168</v>
      </c>
      <c r="BN68" s="18">
        <v>475542</v>
      </c>
      <c r="BP68" s="18">
        <v>0</v>
      </c>
      <c r="BR68" s="18">
        <v>0</v>
      </c>
      <c r="BT68" s="18">
        <v>0</v>
      </c>
      <c r="BV68" s="18">
        <v>0</v>
      </c>
      <c r="BX68" s="18">
        <v>0</v>
      </c>
      <c r="BZ68" s="18">
        <v>0</v>
      </c>
      <c r="CB68" s="18">
        <v>475542</v>
      </c>
      <c r="DD68" s="110" t="b">
        <v>1</v>
      </c>
      <c r="DF68" s="110" t="b">
        <v>0</v>
      </c>
      <c r="DH68" s="110" t="b">
        <v>0</v>
      </c>
      <c r="DJ68" s="110" t="b">
        <v>0</v>
      </c>
      <c r="DL68" s="110" t="b">
        <v>1</v>
      </c>
      <c r="DN68" s="110" t="b">
        <v>0</v>
      </c>
      <c r="DP68" s="110" t="b">
        <v>0</v>
      </c>
      <c r="DR68" s="110" t="b">
        <v>0</v>
      </c>
      <c r="DT68" s="110" t="b">
        <v>1</v>
      </c>
      <c r="DV68" s="110" t="b">
        <v>0</v>
      </c>
      <c r="DX68" s="110" t="b">
        <v>0</v>
      </c>
      <c r="DZ68" s="110" t="b">
        <v>0</v>
      </c>
      <c r="EB68" s="110" t="b">
        <v>1</v>
      </c>
      <c r="ED68" s="110" t="b">
        <v>0</v>
      </c>
      <c r="EF68" s="110" t="b">
        <v>0</v>
      </c>
      <c r="EH68" s="110" t="b">
        <v>0</v>
      </c>
      <c r="EJ68" s="110">
        <v>256</v>
      </c>
      <c r="EL68" s="110">
        <v>260</v>
      </c>
      <c r="EN68" s="110">
        <v>262</v>
      </c>
      <c r="EP68" s="110">
        <v>265</v>
      </c>
    </row>
    <row r="69" spans="1:146" x14ac:dyDescent="0.3">
      <c r="A69" s="110" t="s">
        <v>162</v>
      </c>
      <c r="B69" s="110" t="s">
        <v>163</v>
      </c>
      <c r="C69" s="110" t="s">
        <v>367</v>
      </c>
      <c r="F69" s="110" t="s">
        <v>165</v>
      </c>
      <c r="G69" s="110" t="s">
        <v>368</v>
      </c>
      <c r="I69" s="22">
        <f>INDEX(Concordance!$A$2:$A$556,MATCH('2020 Report - NLIU'!J69,Concordance!$C$2:$C$556,0))</f>
        <v>48080</v>
      </c>
      <c r="J69" s="52">
        <f t="shared" si="1"/>
        <v>76280866</v>
      </c>
      <c r="K69" s="17" t="s">
        <v>369</v>
      </c>
      <c r="L69" s="18">
        <v>698307.9</v>
      </c>
      <c r="N69" s="18">
        <v>64874</v>
      </c>
      <c r="P69" s="18">
        <v>633433.9</v>
      </c>
      <c r="T69" s="18">
        <v>0</v>
      </c>
      <c r="V69" s="18">
        <v>0</v>
      </c>
      <c r="X69" s="18">
        <v>0</v>
      </c>
      <c r="Z69" s="110" t="b">
        <v>0</v>
      </c>
      <c r="AB69" s="110" t="b">
        <v>0</v>
      </c>
      <c r="AD69" s="110" t="b">
        <v>0</v>
      </c>
      <c r="AF69" s="110" t="b">
        <v>0</v>
      </c>
      <c r="AH69" s="110" t="b">
        <v>0</v>
      </c>
      <c r="AJ69" s="110" t="b">
        <v>0</v>
      </c>
      <c r="AL69" s="110" t="b">
        <v>0</v>
      </c>
      <c r="AX69" s="110" t="b">
        <v>0</v>
      </c>
      <c r="BL69" s="18">
        <v>315889</v>
      </c>
      <c r="BM69" s="110" t="s">
        <v>168</v>
      </c>
      <c r="BN69" s="18">
        <v>315889</v>
      </c>
      <c r="BP69" s="18">
        <v>0</v>
      </c>
      <c r="BR69" s="18">
        <v>0</v>
      </c>
      <c r="BT69" s="18">
        <v>0</v>
      </c>
      <c r="BV69" s="18">
        <v>0</v>
      </c>
      <c r="BX69" s="18">
        <v>0</v>
      </c>
      <c r="BZ69" s="18">
        <v>0</v>
      </c>
      <c r="CB69" s="18">
        <v>315889</v>
      </c>
      <c r="DD69" s="110" t="b">
        <v>1</v>
      </c>
      <c r="DF69" s="110" t="b">
        <v>1</v>
      </c>
      <c r="DH69" s="110" t="b">
        <v>1</v>
      </c>
      <c r="DJ69" s="110" t="b">
        <v>1</v>
      </c>
      <c r="DL69" s="110" t="b">
        <v>1</v>
      </c>
      <c r="DN69" s="110" t="b">
        <v>1</v>
      </c>
      <c r="DP69" s="110" t="b">
        <v>1</v>
      </c>
      <c r="DR69" s="110" t="b">
        <v>1</v>
      </c>
      <c r="DT69" s="110" t="b">
        <v>1</v>
      </c>
      <c r="DV69" s="110" t="b">
        <v>1</v>
      </c>
      <c r="DX69" s="110" t="b">
        <v>1</v>
      </c>
      <c r="DZ69" s="110" t="b">
        <v>1</v>
      </c>
      <c r="EB69" s="110" t="b">
        <v>1</v>
      </c>
      <c r="ED69" s="110" t="b">
        <v>1</v>
      </c>
      <c r="EF69" s="110" t="b">
        <v>1</v>
      </c>
      <c r="EH69" s="110" t="b">
        <v>1</v>
      </c>
      <c r="EJ69" s="110">
        <v>426.6</v>
      </c>
      <c r="EL69" s="110">
        <v>447.8</v>
      </c>
      <c r="EN69" s="110">
        <v>464.8</v>
      </c>
      <c r="EP69" s="110">
        <v>467.4</v>
      </c>
    </row>
    <row r="70" spans="1:146" x14ac:dyDescent="0.3">
      <c r="A70" s="110" t="s">
        <v>162</v>
      </c>
      <c r="B70" s="110" t="s">
        <v>163</v>
      </c>
      <c r="C70" s="110" t="s">
        <v>370</v>
      </c>
      <c r="F70" s="110" t="s">
        <v>165</v>
      </c>
      <c r="G70" s="110" t="s">
        <v>371</v>
      </c>
      <c r="I70" s="22">
        <f>INDEX(Concordance!$A$2:$A$556,MATCH('2020 Report - NLIU'!J70,Concordance!$C$2:$C$556,0))</f>
        <v>90075</v>
      </c>
      <c r="J70" s="52">
        <f t="shared" si="1"/>
        <v>878557487</v>
      </c>
      <c r="K70" s="17" t="s">
        <v>372</v>
      </c>
      <c r="L70" s="18">
        <v>49533.71</v>
      </c>
      <c r="N70" s="18">
        <v>0</v>
      </c>
      <c r="P70" s="18">
        <v>49533.71</v>
      </c>
      <c r="T70" s="18"/>
      <c r="V70" s="18"/>
      <c r="X70" s="18">
        <v>0</v>
      </c>
      <c r="BL70" s="18">
        <v>44544.06</v>
      </c>
      <c r="BM70" s="110" t="s">
        <v>168</v>
      </c>
      <c r="BN70" s="18">
        <v>44544.06</v>
      </c>
      <c r="BP70" s="18">
        <v>0</v>
      </c>
      <c r="BR70" s="18">
        <v>0</v>
      </c>
      <c r="BT70" s="18">
        <v>0</v>
      </c>
      <c r="BV70" s="18">
        <v>0</v>
      </c>
      <c r="BX70" s="18">
        <v>2293.38</v>
      </c>
      <c r="BZ70" s="18">
        <v>0</v>
      </c>
      <c r="CB70" s="18">
        <v>42250.68</v>
      </c>
      <c r="DD70" s="110" t="b">
        <v>0</v>
      </c>
      <c r="DF70" s="110" t="b">
        <v>0</v>
      </c>
      <c r="DH70" s="110" t="b">
        <v>0</v>
      </c>
      <c r="DJ70" s="110" t="b">
        <v>0</v>
      </c>
      <c r="DL70" s="110" t="b">
        <v>0</v>
      </c>
      <c r="DN70" s="110" t="b">
        <v>0</v>
      </c>
      <c r="DP70" s="110" t="b">
        <v>0</v>
      </c>
      <c r="DR70" s="110" t="b">
        <v>0</v>
      </c>
      <c r="DT70" s="110" t="b">
        <v>0</v>
      </c>
      <c r="DV70" s="110" t="b">
        <v>0</v>
      </c>
      <c r="DX70" s="110" t="b">
        <v>0</v>
      </c>
      <c r="DZ70" s="110" t="b">
        <v>0</v>
      </c>
      <c r="EB70" s="110" t="b">
        <v>0</v>
      </c>
      <c r="ED70" s="110" t="b">
        <v>0</v>
      </c>
      <c r="EF70" s="110" t="b">
        <v>0</v>
      </c>
      <c r="EH70" s="110" t="b">
        <v>0</v>
      </c>
      <c r="EJ70" s="110">
        <v>19</v>
      </c>
      <c r="EL70" s="110">
        <v>17</v>
      </c>
      <c r="EN70" s="110">
        <v>17</v>
      </c>
      <c r="EP70" s="110">
        <v>17</v>
      </c>
    </row>
    <row r="71" spans="1:146" x14ac:dyDescent="0.3">
      <c r="A71" s="110" t="s">
        <v>162</v>
      </c>
      <c r="B71" s="110" t="s">
        <v>163</v>
      </c>
      <c r="C71" s="110" t="s">
        <v>373</v>
      </c>
      <c r="F71" s="110" t="s">
        <v>165</v>
      </c>
      <c r="G71" s="110" t="s">
        <v>374</v>
      </c>
      <c r="I71" s="22">
        <f>INDEX(Concordance!$A$2:$A$556,MATCH('2020 Report - NLIU'!J71,Concordance!$C$2:$C$556,0))</f>
        <v>94086</v>
      </c>
      <c r="J71" s="52">
        <f t="shared" si="1"/>
        <v>99668337</v>
      </c>
      <c r="K71" s="17" t="s">
        <v>375</v>
      </c>
      <c r="L71" s="18">
        <v>665095.77</v>
      </c>
      <c r="N71" s="18">
        <v>0</v>
      </c>
      <c r="P71" s="18">
        <v>665095.77</v>
      </c>
      <c r="T71" s="18"/>
      <c r="V71" s="18"/>
      <c r="X71" s="18">
        <v>0</v>
      </c>
      <c r="BL71" s="18">
        <v>361882.19</v>
      </c>
      <c r="BM71" s="110" t="s">
        <v>168</v>
      </c>
      <c r="BN71" s="18">
        <v>361882.19</v>
      </c>
      <c r="BP71" s="18">
        <v>0</v>
      </c>
      <c r="BR71" s="18">
        <v>0</v>
      </c>
      <c r="BT71" s="18">
        <v>0</v>
      </c>
      <c r="BV71" s="18">
        <v>0</v>
      </c>
      <c r="BX71" s="18">
        <v>5083</v>
      </c>
      <c r="BZ71" s="18">
        <v>19250</v>
      </c>
      <c r="CB71" s="18">
        <v>337549.19</v>
      </c>
      <c r="DD71" s="110" t="b">
        <v>0</v>
      </c>
      <c r="DF71" s="110" t="b">
        <v>0</v>
      </c>
      <c r="DH71" s="110" t="b">
        <v>0</v>
      </c>
      <c r="DJ71" s="110" t="b">
        <v>0</v>
      </c>
      <c r="DL71" s="110" t="b">
        <v>0</v>
      </c>
      <c r="DN71" s="110" t="b">
        <v>0</v>
      </c>
      <c r="DP71" s="110" t="b">
        <v>0</v>
      </c>
      <c r="DR71" s="110" t="b">
        <v>0</v>
      </c>
      <c r="DT71" s="110" t="b">
        <v>0</v>
      </c>
      <c r="DV71" s="110" t="b">
        <v>0</v>
      </c>
      <c r="DX71" s="110" t="b">
        <v>0</v>
      </c>
      <c r="DZ71" s="110" t="b">
        <v>0</v>
      </c>
      <c r="EB71" s="110" t="b">
        <v>0</v>
      </c>
      <c r="ED71" s="110" t="b">
        <v>0</v>
      </c>
      <c r="EF71" s="110" t="b">
        <v>0</v>
      </c>
      <c r="EH71" s="110" t="b">
        <v>0</v>
      </c>
      <c r="EJ71" s="110">
        <v>218</v>
      </c>
      <c r="EL71" s="110">
        <v>218</v>
      </c>
      <c r="EN71" s="110">
        <v>215</v>
      </c>
      <c r="EP71" s="110">
        <v>210</v>
      </c>
    </row>
    <row r="72" spans="1:146" x14ac:dyDescent="0.3">
      <c r="A72" s="110" t="s">
        <v>162</v>
      </c>
      <c r="B72" s="110" t="s">
        <v>163</v>
      </c>
      <c r="C72" s="110" t="s">
        <v>376</v>
      </c>
      <c r="F72" s="110" t="s">
        <v>165</v>
      </c>
      <c r="G72" s="110" t="s">
        <v>377</v>
      </c>
      <c r="I72" s="22">
        <f>INDEX(Concordance!$A$2:$A$556,MATCH('2020 Report - NLIU'!J72,Concordance!$C$2:$C$556,0))</f>
        <v>10091</v>
      </c>
      <c r="J72" s="52">
        <f t="shared" si="1"/>
        <v>11998846</v>
      </c>
      <c r="K72" s="17" t="s">
        <v>378</v>
      </c>
      <c r="L72" s="18">
        <v>198599.18</v>
      </c>
      <c r="N72" s="18">
        <v>0</v>
      </c>
      <c r="P72" s="18">
        <v>198599.18</v>
      </c>
      <c r="T72" s="18"/>
      <c r="V72" s="18"/>
      <c r="X72" s="18">
        <v>0</v>
      </c>
      <c r="BL72" s="18">
        <v>177362.44</v>
      </c>
      <c r="BM72" s="110" t="s">
        <v>168</v>
      </c>
      <c r="BN72" s="18">
        <v>177362.44</v>
      </c>
      <c r="BP72" s="18">
        <v>0</v>
      </c>
      <c r="BR72" s="18">
        <v>0</v>
      </c>
      <c r="BT72" s="18">
        <v>0</v>
      </c>
      <c r="BV72" s="18">
        <v>0</v>
      </c>
      <c r="BX72" s="18">
        <v>0</v>
      </c>
      <c r="BZ72" s="18">
        <v>0</v>
      </c>
      <c r="CB72" s="18">
        <v>177362.44</v>
      </c>
      <c r="DD72" s="110" t="b">
        <v>1</v>
      </c>
      <c r="DF72" s="110" t="b">
        <v>1</v>
      </c>
      <c r="DH72" s="110" t="b">
        <v>0</v>
      </c>
      <c r="DJ72" s="110" t="b">
        <v>1</v>
      </c>
      <c r="DL72" s="110" t="b">
        <v>1</v>
      </c>
      <c r="DN72" s="110" t="b">
        <v>0</v>
      </c>
      <c r="DP72" s="110" t="b">
        <v>0</v>
      </c>
      <c r="DR72" s="110" t="b">
        <v>0</v>
      </c>
      <c r="DT72" s="110" t="b">
        <v>1</v>
      </c>
      <c r="DV72" s="110" t="b">
        <v>1</v>
      </c>
      <c r="DX72" s="110" t="b">
        <v>1</v>
      </c>
      <c r="DZ72" s="110" t="b">
        <v>1</v>
      </c>
      <c r="EB72" s="110" t="b">
        <v>1</v>
      </c>
      <c r="ED72" s="110" t="b">
        <v>0</v>
      </c>
      <c r="EF72" s="110" t="b">
        <v>0</v>
      </c>
      <c r="EH72" s="110" t="b">
        <v>0</v>
      </c>
      <c r="EJ72" s="110">
        <v>170</v>
      </c>
      <c r="EL72" s="110">
        <v>174</v>
      </c>
      <c r="EN72" s="110">
        <v>171</v>
      </c>
      <c r="EP72" s="110">
        <v>162</v>
      </c>
    </row>
    <row r="73" spans="1:146" x14ac:dyDescent="0.3">
      <c r="A73" s="110" t="s">
        <v>162</v>
      </c>
      <c r="B73" s="110" t="s">
        <v>163</v>
      </c>
      <c r="C73" s="110" t="s">
        <v>379</v>
      </c>
      <c r="F73" s="110" t="s">
        <v>165</v>
      </c>
      <c r="G73" s="110" t="s">
        <v>380</v>
      </c>
      <c r="I73" s="22">
        <f>INDEX(Concordance!$A$2:$A$556,MATCH('2020 Report - NLIU'!J73,Concordance!$C$2:$C$556,0))</f>
        <v>22088</v>
      </c>
      <c r="J73" s="52">
        <f t="shared" si="1"/>
        <v>51027563</v>
      </c>
      <c r="K73" s="17" t="s">
        <v>381</v>
      </c>
      <c r="L73" s="18">
        <v>47338.09</v>
      </c>
      <c r="N73" s="18">
        <v>10058</v>
      </c>
      <c r="P73" s="18">
        <v>37280.089999999997</v>
      </c>
      <c r="T73" s="18">
        <v>0</v>
      </c>
      <c r="V73" s="18">
        <v>0</v>
      </c>
      <c r="X73" s="18">
        <v>0</v>
      </c>
      <c r="Z73" s="110" t="b">
        <v>0</v>
      </c>
      <c r="AB73" s="110" t="b">
        <v>0</v>
      </c>
      <c r="AD73" s="110" t="b">
        <v>0</v>
      </c>
      <c r="AF73" s="110" t="b">
        <v>0</v>
      </c>
      <c r="AH73" s="110" t="b">
        <v>0</v>
      </c>
      <c r="AJ73" s="110" t="b">
        <v>0</v>
      </c>
      <c r="AL73" s="110" t="b">
        <v>0</v>
      </c>
      <c r="AX73" s="110" t="b">
        <v>0</v>
      </c>
      <c r="BL73" s="18">
        <v>37182</v>
      </c>
      <c r="BM73" s="110" t="s">
        <v>168</v>
      </c>
      <c r="BN73" s="18">
        <v>37182</v>
      </c>
      <c r="BP73" s="18">
        <v>0</v>
      </c>
      <c r="BR73" s="18">
        <v>0</v>
      </c>
      <c r="BT73" s="18">
        <v>0</v>
      </c>
      <c r="BV73" s="18">
        <v>0</v>
      </c>
      <c r="BX73" s="18">
        <v>0</v>
      </c>
      <c r="BZ73" s="18">
        <v>0</v>
      </c>
      <c r="CB73" s="18">
        <v>37182</v>
      </c>
      <c r="DD73" s="110" t="b">
        <v>1</v>
      </c>
      <c r="DF73" s="110" t="b">
        <v>1</v>
      </c>
      <c r="DH73" s="110" t="b">
        <v>1</v>
      </c>
      <c r="DJ73" s="110" t="b">
        <v>0</v>
      </c>
      <c r="DL73" s="110" t="b">
        <v>1</v>
      </c>
      <c r="DN73" s="110" t="b">
        <v>0</v>
      </c>
      <c r="DP73" s="110" t="b">
        <v>0</v>
      </c>
      <c r="DR73" s="110" t="b">
        <v>0</v>
      </c>
      <c r="DT73" s="110" t="b">
        <v>1</v>
      </c>
      <c r="DV73" s="110" t="b">
        <v>1</v>
      </c>
      <c r="DX73" s="110" t="b">
        <v>1</v>
      </c>
      <c r="DZ73" s="110" t="b">
        <v>0</v>
      </c>
      <c r="EB73" s="110" t="b">
        <v>1</v>
      </c>
      <c r="ED73" s="110" t="b">
        <v>0</v>
      </c>
      <c r="EF73" s="110" t="b">
        <v>0</v>
      </c>
      <c r="EH73" s="110" t="b">
        <v>0</v>
      </c>
      <c r="EJ73" s="110">
        <v>30</v>
      </c>
      <c r="EL73" s="110">
        <v>30</v>
      </c>
      <c r="EN73" s="110">
        <v>30</v>
      </c>
      <c r="EP73" s="110">
        <v>29</v>
      </c>
    </row>
    <row r="74" spans="1:146" x14ac:dyDescent="0.3">
      <c r="A74" s="110" t="s">
        <v>162</v>
      </c>
      <c r="B74" s="110" t="s">
        <v>163</v>
      </c>
      <c r="C74" s="110" t="s">
        <v>382</v>
      </c>
      <c r="F74" s="110" t="s">
        <v>165</v>
      </c>
      <c r="G74" s="110" t="s">
        <v>383</v>
      </c>
      <c r="I74" s="22">
        <f>INDEX(Concordance!$A$2:$A$556,MATCH('2020 Report - NLIU'!J74,Concordance!$C$2:$C$556,0))</f>
        <v>100060</v>
      </c>
      <c r="J74" s="52">
        <f t="shared" si="1"/>
        <v>100040914</v>
      </c>
      <c r="K74" s="17" t="s">
        <v>384</v>
      </c>
      <c r="L74" s="18">
        <v>179323.31</v>
      </c>
      <c r="N74" s="18">
        <v>11558</v>
      </c>
      <c r="P74" s="18">
        <v>167765.31</v>
      </c>
      <c r="T74" s="18">
        <v>0</v>
      </c>
      <c r="V74" s="18">
        <v>0</v>
      </c>
      <c r="X74" s="18">
        <v>0</v>
      </c>
      <c r="Z74" s="110" t="b">
        <v>0</v>
      </c>
      <c r="AB74" s="110" t="b">
        <v>0</v>
      </c>
      <c r="AD74" s="110" t="b">
        <v>0</v>
      </c>
      <c r="AF74" s="110" t="b">
        <v>0</v>
      </c>
      <c r="AH74" s="110" t="b">
        <v>0</v>
      </c>
      <c r="AJ74" s="110" t="b">
        <v>0</v>
      </c>
      <c r="AL74" s="110" t="b">
        <v>0</v>
      </c>
      <c r="AX74" s="110" t="b">
        <v>0</v>
      </c>
      <c r="BL74" s="18">
        <v>155597.67000000001</v>
      </c>
      <c r="BM74" s="110" t="s">
        <v>168</v>
      </c>
      <c r="BN74" s="18">
        <v>152442.97</v>
      </c>
      <c r="BP74" s="18">
        <v>3154.7</v>
      </c>
      <c r="BR74" s="18">
        <v>0</v>
      </c>
      <c r="BT74" s="18">
        <v>0</v>
      </c>
      <c r="BV74" s="18">
        <v>0</v>
      </c>
      <c r="BX74" s="18">
        <v>3154.7</v>
      </c>
      <c r="BZ74" s="18">
        <v>0</v>
      </c>
      <c r="CB74" s="18">
        <v>152442.97</v>
      </c>
      <c r="DD74" s="110" t="b">
        <v>1</v>
      </c>
      <c r="DF74" s="110" t="b">
        <v>1</v>
      </c>
      <c r="DH74" s="110" t="b">
        <v>0</v>
      </c>
      <c r="DJ74" s="110" t="b">
        <v>1</v>
      </c>
      <c r="DL74" s="110" t="b">
        <v>1</v>
      </c>
      <c r="DN74" s="110" t="b">
        <v>1</v>
      </c>
      <c r="DP74" s="110" t="b">
        <v>0</v>
      </c>
      <c r="DR74" s="110" t="b">
        <v>1</v>
      </c>
      <c r="DT74" s="110" t="b">
        <v>1</v>
      </c>
      <c r="DV74" s="110" t="b">
        <v>1</v>
      </c>
      <c r="DX74" s="110" t="b">
        <v>0</v>
      </c>
      <c r="DZ74" s="110" t="b">
        <v>1</v>
      </c>
      <c r="EB74" s="110" t="b">
        <v>1</v>
      </c>
      <c r="ED74" s="110" t="b">
        <v>1</v>
      </c>
      <c r="EF74" s="110" t="b">
        <v>0</v>
      </c>
      <c r="EH74" s="110" t="b">
        <v>1</v>
      </c>
      <c r="EJ74" s="110">
        <v>92</v>
      </c>
      <c r="EL74" s="110">
        <v>88</v>
      </c>
      <c r="EN74" s="110">
        <v>88</v>
      </c>
      <c r="EP74" s="110">
        <v>87</v>
      </c>
    </row>
    <row r="75" spans="1:146" x14ac:dyDescent="0.3">
      <c r="A75" s="110" t="s">
        <v>162</v>
      </c>
      <c r="B75" s="110" t="s">
        <v>163</v>
      </c>
      <c r="C75" s="110" t="s">
        <v>385</v>
      </c>
      <c r="F75" s="110" t="s">
        <v>165</v>
      </c>
      <c r="G75" s="110" t="s">
        <v>386</v>
      </c>
      <c r="I75" s="22">
        <f>INDEX(Concordance!$A$2:$A$556,MATCH('2020 Report - NLIU'!J75,Concordance!$C$2:$C$556,0))</f>
        <v>67061</v>
      </c>
      <c r="J75" s="52">
        <f t="shared" si="1"/>
        <v>35248491</v>
      </c>
      <c r="K75" s="17" t="s">
        <v>387</v>
      </c>
      <c r="L75" s="18">
        <v>633084.18999999994</v>
      </c>
      <c r="N75" s="18">
        <v>0</v>
      </c>
      <c r="P75" s="18">
        <v>633084.18999999994</v>
      </c>
      <c r="T75" s="18"/>
      <c r="V75" s="18"/>
      <c r="X75" s="18">
        <v>0</v>
      </c>
      <c r="BL75" s="18">
        <v>473567.25</v>
      </c>
      <c r="BM75" s="110" t="s">
        <v>168</v>
      </c>
      <c r="BN75" s="18">
        <v>473567.25</v>
      </c>
      <c r="BP75" s="18"/>
      <c r="BR75" s="18">
        <v>0</v>
      </c>
      <c r="BT75" s="18">
        <v>0</v>
      </c>
      <c r="BV75" s="18">
        <v>0</v>
      </c>
      <c r="BX75" s="18">
        <v>0</v>
      </c>
      <c r="BZ75" s="18">
        <v>0</v>
      </c>
      <c r="CB75" s="18">
        <v>473567.25</v>
      </c>
      <c r="DD75" s="110" t="b">
        <v>0</v>
      </c>
      <c r="DF75" s="110" t="b">
        <v>0</v>
      </c>
      <c r="DH75" s="110" t="b">
        <v>0</v>
      </c>
      <c r="DJ75" s="110" t="b">
        <v>0</v>
      </c>
      <c r="DL75" s="110" t="b">
        <v>0</v>
      </c>
      <c r="DN75" s="110" t="b">
        <v>0</v>
      </c>
      <c r="DP75" s="110" t="b">
        <v>0</v>
      </c>
      <c r="DR75" s="110" t="b">
        <v>0</v>
      </c>
      <c r="DT75" s="110" t="b">
        <v>0</v>
      </c>
      <c r="DV75" s="110" t="b">
        <v>0</v>
      </c>
      <c r="DX75" s="110" t="b">
        <v>0</v>
      </c>
      <c r="DZ75" s="110" t="b">
        <v>0</v>
      </c>
      <c r="EB75" s="110" t="b">
        <v>0</v>
      </c>
      <c r="ED75" s="110" t="b">
        <v>0</v>
      </c>
      <c r="EF75" s="110" t="b">
        <v>0</v>
      </c>
      <c r="EH75" s="110" t="b">
        <v>0</v>
      </c>
      <c r="EJ75" s="110">
        <v>144</v>
      </c>
      <c r="EL75" s="110">
        <v>149</v>
      </c>
      <c r="EN75" s="110">
        <v>149</v>
      </c>
      <c r="EP75" s="110">
        <v>145</v>
      </c>
    </row>
    <row r="76" spans="1:146" x14ac:dyDescent="0.3">
      <c r="A76" s="110" t="s">
        <v>162</v>
      </c>
      <c r="B76" s="110" t="s">
        <v>163</v>
      </c>
      <c r="C76" s="110" t="s">
        <v>388</v>
      </c>
      <c r="F76" s="110" t="s">
        <v>165</v>
      </c>
      <c r="G76" s="110" t="s">
        <v>389</v>
      </c>
      <c r="I76" s="22">
        <f>INDEX(Concordance!$A$2:$A$556,MATCH('2020 Report - NLIU'!J76,Concordance!$C$2:$C$556,0))</f>
        <v>51153</v>
      </c>
      <c r="J76" s="52">
        <f t="shared" si="1"/>
        <v>193009321</v>
      </c>
      <c r="K76" s="17" t="s">
        <v>390</v>
      </c>
      <c r="L76" s="18">
        <v>55470.51</v>
      </c>
      <c r="N76" s="18">
        <v>0</v>
      </c>
      <c r="P76" s="18">
        <v>55470.51</v>
      </c>
      <c r="T76" s="18"/>
      <c r="V76" s="18"/>
      <c r="X76" s="18">
        <v>0</v>
      </c>
      <c r="BL76" s="18">
        <v>44712.5</v>
      </c>
      <c r="BM76" s="110" t="s">
        <v>168</v>
      </c>
      <c r="BN76" s="18">
        <v>44712.5</v>
      </c>
      <c r="BP76" s="18">
        <v>0</v>
      </c>
      <c r="BR76" s="18">
        <v>22571.56</v>
      </c>
      <c r="BT76" s="18">
        <v>18887</v>
      </c>
      <c r="BV76" s="18">
        <v>0</v>
      </c>
      <c r="BX76" s="18">
        <v>404.12</v>
      </c>
      <c r="BZ76" s="18">
        <v>0</v>
      </c>
      <c r="CB76" s="18">
        <v>2849.82</v>
      </c>
      <c r="CD76" s="110" t="b">
        <v>0</v>
      </c>
      <c r="CP76" s="110" t="b">
        <v>1</v>
      </c>
      <c r="CR76" s="110">
        <v>77</v>
      </c>
      <c r="CT76" s="110">
        <v>77</v>
      </c>
      <c r="CV76" s="110">
        <v>1</v>
      </c>
      <c r="CW76" s="110" t="s">
        <v>168</v>
      </c>
      <c r="CX76" s="110">
        <v>94</v>
      </c>
      <c r="CZ76" s="110">
        <v>94</v>
      </c>
      <c r="DB76" s="110">
        <v>1</v>
      </c>
      <c r="DC76" s="110" t="s">
        <v>168</v>
      </c>
      <c r="DD76" s="110" t="b">
        <v>1</v>
      </c>
      <c r="DF76" s="110" t="b">
        <v>1</v>
      </c>
      <c r="DH76" s="110" t="b">
        <v>0</v>
      </c>
      <c r="DJ76" s="110" t="b">
        <v>0</v>
      </c>
      <c r="DL76" s="110" t="b">
        <v>1</v>
      </c>
      <c r="DN76" s="110" t="b">
        <v>0</v>
      </c>
      <c r="DP76" s="110" t="b">
        <v>0</v>
      </c>
      <c r="DR76" s="110" t="b">
        <v>1</v>
      </c>
      <c r="DT76" s="110" t="b">
        <v>1</v>
      </c>
      <c r="DV76" s="110" t="b">
        <v>1</v>
      </c>
      <c r="DX76" s="110" t="b">
        <v>0</v>
      </c>
      <c r="DZ76" s="110" t="b">
        <v>0</v>
      </c>
      <c r="EB76" s="110" t="b">
        <v>1</v>
      </c>
      <c r="ED76" s="110" t="b">
        <v>0</v>
      </c>
      <c r="EF76" s="110" t="b">
        <v>0</v>
      </c>
      <c r="EH76" s="110" t="b">
        <v>1</v>
      </c>
      <c r="EJ76" s="110">
        <v>30</v>
      </c>
      <c r="EL76" s="110">
        <v>30</v>
      </c>
      <c r="EN76" s="110">
        <v>30</v>
      </c>
      <c r="EP76" s="110">
        <v>29</v>
      </c>
    </row>
    <row r="77" spans="1:146" x14ac:dyDescent="0.3">
      <c r="A77" s="110" t="s">
        <v>162</v>
      </c>
      <c r="B77" s="110" t="s">
        <v>163</v>
      </c>
      <c r="C77" s="110" t="s">
        <v>391</v>
      </c>
      <c r="F77" s="110" t="s">
        <v>165</v>
      </c>
      <c r="G77" s="110" t="s">
        <v>392</v>
      </c>
      <c r="I77" s="22">
        <f>INDEX(Concordance!$A$2:$A$556,MATCH('2020 Report - NLIU'!J77,Concordance!$C$2:$C$556,0))</f>
        <v>59117</v>
      </c>
      <c r="J77" s="52">
        <f t="shared" si="1"/>
        <v>30642094</v>
      </c>
      <c r="K77" s="17" t="s">
        <v>393</v>
      </c>
      <c r="L77" s="18">
        <v>463859.59</v>
      </c>
      <c r="N77" s="18">
        <v>67925.73000000001</v>
      </c>
      <c r="P77" s="18">
        <v>395933.86</v>
      </c>
      <c r="R77" s="110" t="s">
        <v>394</v>
      </c>
      <c r="T77" s="18">
        <v>14644.14</v>
      </c>
      <c r="V77" s="18">
        <v>1038.8599999999999</v>
      </c>
      <c r="X77" s="18">
        <v>15683</v>
      </c>
      <c r="Z77" s="110" t="b">
        <v>0</v>
      </c>
      <c r="AB77" s="110" t="b">
        <v>0</v>
      </c>
      <c r="AD77" s="110" t="b">
        <v>0</v>
      </c>
      <c r="AF77" s="110" t="b">
        <v>1</v>
      </c>
      <c r="AH77" s="110" t="b">
        <v>0</v>
      </c>
      <c r="AJ77" s="110" t="b">
        <v>0</v>
      </c>
      <c r="AL77" s="110" t="b">
        <v>0</v>
      </c>
      <c r="AX77" s="110" t="b">
        <v>0</v>
      </c>
      <c r="BL77" s="18">
        <v>394895</v>
      </c>
      <c r="BM77" s="110" t="s">
        <v>168</v>
      </c>
      <c r="BN77" s="18">
        <v>371953.28</v>
      </c>
      <c r="BP77" s="18">
        <v>22941.72</v>
      </c>
      <c r="BR77" s="18">
        <v>0</v>
      </c>
      <c r="BT77" s="18">
        <v>0</v>
      </c>
      <c r="BV77" s="18">
        <v>0</v>
      </c>
      <c r="BX77" s="18">
        <v>37386.949999999997</v>
      </c>
      <c r="BZ77" s="18">
        <v>0</v>
      </c>
      <c r="CB77" s="18">
        <v>357508.05</v>
      </c>
      <c r="DD77" s="110" t="b">
        <v>0</v>
      </c>
      <c r="DF77" s="110" t="b">
        <v>0</v>
      </c>
      <c r="DH77" s="110" t="b">
        <v>0</v>
      </c>
      <c r="DJ77" s="110" t="b">
        <v>0</v>
      </c>
      <c r="DL77" s="110" t="b">
        <v>0</v>
      </c>
      <c r="DN77" s="110" t="b">
        <v>0</v>
      </c>
      <c r="DP77" s="110" t="b">
        <v>0</v>
      </c>
      <c r="DR77" s="110" t="b">
        <v>0</v>
      </c>
      <c r="DT77" s="110" t="b">
        <v>1</v>
      </c>
      <c r="DV77" s="110" t="b">
        <v>1</v>
      </c>
      <c r="DX77" s="110" t="b">
        <v>1</v>
      </c>
      <c r="DZ77" s="110" t="b">
        <v>1</v>
      </c>
      <c r="EB77" s="110" t="b">
        <v>1</v>
      </c>
      <c r="ED77" s="110" t="b">
        <v>1</v>
      </c>
      <c r="EF77" s="110" t="b">
        <v>1</v>
      </c>
      <c r="EH77" s="110" t="b">
        <v>0</v>
      </c>
      <c r="EJ77" s="110">
        <v>277.5</v>
      </c>
      <c r="EL77" s="110">
        <v>293</v>
      </c>
      <c r="EN77" s="110">
        <v>293</v>
      </c>
      <c r="EP77" s="110">
        <v>288</v>
      </c>
    </row>
    <row r="78" spans="1:146" x14ac:dyDescent="0.3">
      <c r="A78" s="110" t="s">
        <v>162</v>
      </c>
      <c r="B78" s="110" t="s">
        <v>163</v>
      </c>
      <c r="C78" s="110" t="s">
        <v>395</v>
      </c>
      <c r="F78" s="110" t="s">
        <v>165</v>
      </c>
      <c r="G78" s="110" t="s">
        <v>396</v>
      </c>
      <c r="I78" s="22">
        <f>INDEX(Concordance!$A$2:$A$556,MATCH('2020 Report - NLIU'!J78,Concordance!$C$2:$C$556,0))</f>
        <v>48928</v>
      </c>
      <c r="J78" s="52">
        <f t="shared" si="1"/>
        <v>80154153</v>
      </c>
      <c r="K78" s="53" t="s">
        <v>2126</v>
      </c>
      <c r="L78" s="18">
        <v>112165.73</v>
      </c>
      <c r="N78" s="18">
        <v>14448</v>
      </c>
      <c r="P78" s="18">
        <v>97717.73</v>
      </c>
      <c r="T78" s="18">
        <v>0</v>
      </c>
      <c r="V78" s="18">
        <v>0</v>
      </c>
      <c r="X78" s="18">
        <v>0</v>
      </c>
      <c r="Z78" s="110" t="b">
        <v>0</v>
      </c>
      <c r="AB78" s="110" t="b">
        <v>0</v>
      </c>
      <c r="AD78" s="110" t="b">
        <v>0</v>
      </c>
      <c r="AF78" s="110" t="b">
        <v>0</v>
      </c>
      <c r="AH78" s="110" t="b">
        <v>0</v>
      </c>
      <c r="AJ78" s="110" t="b">
        <v>0</v>
      </c>
      <c r="AL78" s="110" t="b">
        <v>0</v>
      </c>
      <c r="AX78" s="110" t="b">
        <v>0</v>
      </c>
      <c r="BL78" s="18">
        <v>0</v>
      </c>
      <c r="BM78" s="110" t="s">
        <v>168</v>
      </c>
      <c r="BN78" s="18">
        <v>0</v>
      </c>
      <c r="BP78" s="18">
        <v>0</v>
      </c>
      <c r="BR78" s="18">
        <v>0</v>
      </c>
      <c r="BT78" s="18">
        <v>0</v>
      </c>
      <c r="BV78" s="18">
        <v>0</v>
      </c>
      <c r="BX78" s="18">
        <v>0</v>
      </c>
      <c r="BZ78" s="18">
        <v>0</v>
      </c>
      <c r="CB78" s="18">
        <v>0</v>
      </c>
      <c r="DD78" s="110" t="b">
        <v>0</v>
      </c>
      <c r="DF78" s="110" t="b">
        <v>0</v>
      </c>
      <c r="DH78" s="110" t="b">
        <v>0</v>
      </c>
      <c r="DJ78" s="110" t="b">
        <v>0</v>
      </c>
      <c r="DL78" s="110" t="b">
        <v>0</v>
      </c>
      <c r="DN78" s="110" t="b">
        <v>0</v>
      </c>
      <c r="DP78" s="110" t="b">
        <v>0</v>
      </c>
      <c r="DR78" s="110" t="b">
        <v>0</v>
      </c>
      <c r="DT78" s="110" t="b">
        <v>0</v>
      </c>
      <c r="DV78" s="110" t="b">
        <v>0</v>
      </c>
      <c r="DX78" s="110" t="b">
        <v>0</v>
      </c>
      <c r="DZ78" s="110" t="b">
        <v>0</v>
      </c>
      <c r="EB78" s="110" t="b">
        <v>0</v>
      </c>
      <c r="ED78" s="110" t="b">
        <v>0</v>
      </c>
      <c r="EF78" s="110" t="b">
        <v>0</v>
      </c>
      <c r="EH78" s="110" t="b">
        <v>0</v>
      </c>
      <c r="EJ78" s="110">
        <v>36</v>
      </c>
      <c r="EL78" s="110">
        <v>47</v>
      </c>
      <c r="EN78" s="110">
        <v>48</v>
      </c>
      <c r="EP78" s="110">
        <v>57</v>
      </c>
    </row>
    <row r="79" spans="1:146" x14ac:dyDescent="0.3">
      <c r="A79" s="110" t="s">
        <v>162</v>
      </c>
      <c r="B79" s="110" t="s">
        <v>163</v>
      </c>
      <c r="C79" s="110" t="s">
        <v>397</v>
      </c>
      <c r="F79" s="110" t="s">
        <v>165</v>
      </c>
      <c r="G79" s="110" t="s">
        <v>398</v>
      </c>
      <c r="I79" s="22">
        <f>INDEX(Concordance!$A$2:$A$556,MATCH('2020 Report - NLIU'!J79,Concordance!$C$2:$C$556,0))</f>
        <v>115911</v>
      </c>
      <c r="J79" s="52">
        <f t="shared" si="1"/>
        <v>6055260</v>
      </c>
      <c r="K79" s="17" t="s">
        <v>399</v>
      </c>
      <c r="L79" s="18">
        <v>50221.65</v>
      </c>
      <c r="N79" s="18">
        <v>0</v>
      </c>
      <c r="P79" s="18">
        <v>50221.65</v>
      </c>
      <c r="T79" s="18"/>
      <c r="V79" s="18"/>
      <c r="X79" s="18">
        <v>0</v>
      </c>
      <c r="BL79" s="18">
        <v>0</v>
      </c>
      <c r="BM79" s="110" t="s">
        <v>168</v>
      </c>
      <c r="BN79" s="18">
        <v>0</v>
      </c>
      <c r="BP79" s="18">
        <v>0</v>
      </c>
      <c r="BR79" s="18">
        <v>0</v>
      </c>
      <c r="BT79" s="18">
        <v>0</v>
      </c>
      <c r="BV79" s="18">
        <v>0</v>
      </c>
      <c r="BX79" s="18">
        <v>0</v>
      </c>
      <c r="BZ79" s="18">
        <v>0</v>
      </c>
      <c r="CB79" s="18">
        <v>0</v>
      </c>
      <c r="DD79" s="110" t="b">
        <v>0</v>
      </c>
      <c r="DF79" s="110" t="b">
        <v>0</v>
      </c>
      <c r="DH79" s="110" t="b">
        <v>0</v>
      </c>
      <c r="DJ79" s="110" t="b">
        <v>0</v>
      </c>
      <c r="DL79" s="110" t="b">
        <v>0</v>
      </c>
      <c r="DN79" s="110" t="b">
        <v>0</v>
      </c>
      <c r="DP79" s="110" t="b">
        <v>0</v>
      </c>
      <c r="DR79" s="110" t="b">
        <v>0</v>
      </c>
      <c r="DT79" s="110" t="b">
        <v>0</v>
      </c>
      <c r="DV79" s="110" t="b">
        <v>0</v>
      </c>
      <c r="DX79" s="110" t="b">
        <v>0</v>
      </c>
      <c r="DZ79" s="110" t="b">
        <v>0</v>
      </c>
      <c r="EB79" s="110" t="b">
        <v>0</v>
      </c>
      <c r="ED79" s="110" t="b">
        <v>0</v>
      </c>
      <c r="EF79" s="110" t="b">
        <v>0</v>
      </c>
      <c r="EH79" s="110" t="b">
        <v>0</v>
      </c>
      <c r="EJ79" s="110">
        <v>43</v>
      </c>
      <c r="EL79" s="110">
        <v>43</v>
      </c>
      <c r="EN79" s="110">
        <v>43</v>
      </c>
      <c r="EP79" s="110">
        <v>38</v>
      </c>
    </row>
    <row r="80" spans="1:146" x14ac:dyDescent="0.3">
      <c r="A80" s="110" t="s">
        <v>162</v>
      </c>
      <c r="B80" s="110" t="s">
        <v>163</v>
      </c>
      <c r="C80" s="110" t="s">
        <v>400</v>
      </c>
      <c r="F80" s="110" t="s">
        <v>165</v>
      </c>
      <c r="G80" s="110" t="s">
        <v>401</v>
      </c>
      <c r="I80" s="22">
        <f>INDEX(Concordance!$A$2:$A$556,MATCH('2020 Report - NLIU'!J80,Concordance!$C$2:$C$556,0))</f>
        <v>23101</v>
      </c>
      <c r="J80" s="52">
        <f t="shared" si="1"/>
        <v>53911004</v>
      </c>
      <c r="K80" s="17" t="s">
        <v>402</v>
      </c>
      <c r="L80" s="18">
        <v>276149.01</v>
      </c>
      <c r="N80" s="18">
        <v>33473</v>
      </c>
      <c r="P80" s="18">
        <v>242676.01</v>
      </c>
      <c r="T80" s="18">
        <v>0</v>
      </c>
      <c r="V80" s="18">
        <v>0</v>
      </c>
      <c r="X80" s="18">
        <v>0</v>
      </c>
      <c r="Z80" s="110" t="b">
        <v>0</v>
      </c>
      <c r="AB80" s="110" t="b">
        <v>0</v>
      </c>
      <c r="AD80" s="110" t="b">
        <v>0</v>
      </c>
      <c r="AF80" s="110" t="b">
        <v>0</v>
      </c>
      <c r="AH80" s="110" t="b">
        <v>0</v>
      </c>
      <c r="AJ80" s="110" t="b">
        <v>0</v>
      </c>
      <c r="AL80" s="110" t="b">
        <v>0</v>
      </c>
      <c r="AX80" s="110" t="b">
        <v>0</v>
      </c>
      <c r="BL80" s="18">
        <v>0</v>
      </c>
      <c r="BM80" s="110" t="s">
        <v>168</v>
      </c>
      <c r="BN80" s="18">
        <v>0</v>
      </c>
      <c r="BP80" s="18">
        <v>0</v>
      </c>
      <c r="BR80" s="18">
        <v>0</v>
      </c>
      <c r="BT80" s="18">
        <v>0</v>
      </c>
      <c r="BV80" s="18">
        <v>0</v>
      </c>
      <c r="BX80" s="18">
        <v>0</v>
      </c>
      <c r="BZ80" s="18">
        <v>0</v>
      </c>
      <c r="CB80" s="18">
        <v>0</v>
      </c>
      <c r="DD80" s="110" t="b">
        <v>0</v>
      </c>
      <c r="DF80" s="110" t="b">
        <v>0</v>
      </c>
      <c r="DH80" s="110" t="b">
        <v>0</v>
      </c>
      <c r="DJ80" s="110" t="b">
        <v>0</v>
      </c>
      <c r="DL80" s="110" t="b">
        <v>0</v>
      </c>
      <c r="DN80" s="110" t="b">
        <v>0</v>
      </c>
      <c r="DP80" s="110" t="b">
        <v>0</v>
      </c>
      <c r="DR80" s="110" t="b">
        <v>0</v>
      </c>
      <c r="DT80" s="110" t="b">
        <v>0</v>
      </c>
      <c r="DV80" s="110" t="b">
        <v>0</v>
      </c>
      <c r="DX80" s="110" t="b">
        <v>0</v>
      </c>
      <c r="DZ80" s="110" t="b">
        <v>0</v>
      </c>
      <c r="EB80" s="110" t="b">
        <v>0</v>
      </c>
      <c r="ED80" s="110" t="b">
        <v>0</v>
      </c>
      <c r="EF80" s="110" t="b">
        <v>0</v>
      </c>
      <c r="EH80" s="110" t="b">
        <v>0</v>
      </c>
      <c r="EJ80" s="110">
        <v>159.30000000000001</v>
      </c>
      <c r="EL80" s="110">
        <v>159.80000000000001</v>
      </c>
      <c r="EN80" s="110">
        <v>159.30000000000001</v>
      </c>
      <c r="EP80" s="110">
        <v>159.1</v>
      </c>
    </row>
    <row r="81" spans="1:146" x14ac:dyDescent="0.3">
      <c r="A81" s="110" t="s">
        <v>162</v>
      </c>
      <c r="B81" s="110" t="s">
        <v>163</v>
      </c>
      <c r="C81" s="110" t="s">
        <v>403</v>
      </c>
      <c r="F81" s="110" t="s">
        <v>165</v>
      </c>
      <c r="G81" s="110" t="s">
        <v>404</v>
      </c>
      <c r="I81" s="22">
        <f>INDEX(Concordance!$A$2:$A$556,MATCH('2020 Report - NLIU'!J81,Concordance!$C$2:$C$556,0))</f>
        <v>68075</v>
      </c>
      <c r="J81" s="52">
        <f t="shared" si="1"/>
        <v>35436823</v>
      </c>
      <c r="K81" s="17" t="s">
        <v>405</v>
      </c>
      <c r="L81" s="18">
        <v>28925.03</v>
      </c>
      <c r="N81" s="18">
        <v>9000</v>
      </c>
      <c r="P81" s="18">
        <v>19925.03</v>
      </c>
      <c r="T81" s="18">
        <v>0</v>
      </c>
      <c r="V81" s="18">
        <v>0</v>
      </c>
      <c r="X81" s="18">
        <v>0</v>
      </c>
      <c r="Z81" s="110" t="b">
        <v>0</v>
      </c>
      <c r="AB81" s="110" t="b">
        <v>0</v>
      </c>
      <c r="AD81" s="110" t="b">
        <v>0</v>
      </c>
      <c r="AF81" s="110" t="b">
        <v>0</v>
      </c>
      <c r="AH81" s="110" t="b">
        <v>0</v>
      </c>
      <c r="AJ81" s="110" t="b">
        <v>0</v>
      </c>
      <c r="AL81" s="110" t="b">
        <v>0</v>
      </c>
      <c r="AX81" s="110" t="b">
        <v>0</v>
      </c>
      <c r="BL81" s="18">
        <v>19873</v>
      </c>
      <c r="BM81" s="110" t="s">
        <v>168</v>
      </c>
      <c r="BN81" s="18">
        <v>19873</v>
      </c>
      <c r="BP81" s="18">
        <v>0</v>
      </c>
      <c r="BR81" s="18">
        <v>10155.6</v>
      </c>
      <c r="BT81" s="18">
        <v>0</v>
      </c>
      <c r="BV81" s="18">
        <v>0</v>
      </c>
      <c r="BX81" s="18">
        <v>9717.4</v>
      </c>
      <c r="BZ81" s="18">
        <v>0</v>
      </c>
      <c r="CB81" s="18">
        <v>0</v>
      </c>
      <c r="CD81" s="110" t="b">
        <v>0</v>
      </c>
      <c r="CP81" s="110" t="b">
        <v>1</v>
      </c>
      <c r="CR81" s="110">
        <v>35</v>
      </c>
      <c r="CT81" s="110">
        <v>55</v>
      </c>
      <c r="CV81" s="110">
        <v>0.63636363636363635</v>
      </c>
      <c r="CW81" s="110" t="s">
        <v>168</v>
      </c>
      <c r="CX81" s="110">
        <v>0</v>
      </c>
      <c r="CZ81" s="110">
        <v>0</v>
      </c>
      <c r="DD81" s="110" t="b">
        <v>1</v>
      </c>
      <c r="DF81" s="110" t="b">
        <v>1</v>
      </c>
      <c r="DH81" s="110" t="b">
        <v>1</v>
      </c>
      <c r="DJ81" s="110" t="b">
        <v>0</v>
      </c>
      <c r="DL81" s="110" t="b">
        <v>1</v>
      </c>
      <c r="DN81" s="110" t="b">
        <v>1</v>
      </c>
      <c r="DP81" s="110" t="b">
        <v>1</v>
      </c>
      <c r="DR81" s="110" t="b">
        <v>0</v>
      </c>
      <c r="DT81" s="110" t="b">
        <v>0</v>
      </c>
      <c r="DV81" s="110" t="b">
        <v>0</v>
      </c>
      <c r="DX81" s="110" t="b">
        <v>0</v>
      </c>
      <c r="DZ81" s="110" t="b">
        <v>0</v>
      </c>
      <c r="EB81" s="110" t="b">
        <v>0</v>
      </c>
      <c r="ED81" s="110" t="b">
        <v>0</v>
      </c>
      <c r="EF81" s="110" t="b">
        <v>0</v>
      </c>
      <c r="EH81" s="110" t="b">
        <v>0</v>
      </c>
      <c r="EJ81" s="110">
        <v>13</v>
      </c>
      <c r="EL81" s="110">
        <v>13</v>
      </c>
      <c r="EN81" s="110">
        <v>13</v>
      </c>
      <c r="EP81" s="110">
        <v>14</v>
      </c>
    </row>
    <row r="82" spans="1:146" x14ac:dyDescent="0.3">
      <c r="A82" s="110" t="s">
        <v>162</v>
      </c>
      <c r="B82" s="110" t="s">
        <v>163</v>
      </c>
      <c r="C82" s="110" t="s">
        <v>406</v>
      </c>
      <c r="F82" s="110" t="s">
        <v>165</v>
      </c>
      <c r="G82" s="110" t="s">
        <v>407</v>
      </c>
      <c r="I82" s="22">
        <f>INDEX(Concordance!$A$2:$A$556,MATCH('2020 Report - NLIU'!J82,Concordance!$C$2:$C$556,0))</f>
        <v>35097</v>
      </c>
      <c r="J82" s="52">
        <f t="shared" si="1"/>
        <v>45082070</v>
      </c>
      <c r="K82" s="17" t="s">
        <v>408</v>
      </c>
      <c r="L82" s="18">
        <v>182268.67</v>
      </c>
      <c r="N82" s="18">
        <v>0</v>
      </c>
      <c r="P82" s="18">
        <v>182268.67</v>
      </c>
      <c r="T82" s="18"/>
      <c r="V82" s="18"/>
      <c r="X82" s="18">
        <v>0</v>
      </c>
      <c r="BL82" s="18">
        <v>0</v>
      </c>
      <c r="BM82" s="110" t="s">
        <v>168</v>
      </c>
      <c r="BN82" s="18">
        <v>0</v>
      </c>
      <c r="BP82" s="18">
        <v>0</v>
      </c>
      <c r="BR82" s="18">
        <v>0</v>
      </c>
      <c r="BT82" s="18">
        <v>0</v>
      </c>
      <c r="BV82" s="18">
        <v>0</v>
      </c>
      <c r="BX82" s="18">
        <v>0</v>
      </c>
      <c r="BZ82" s="18">
        <v>0</v>
      </c>
      <c r="CB82" s="18">
        <v>0</v>
      </c>
      <c r="DD82" s="110" t="b">
        <v>0</v>
      </c>
      <c r="DF82" s="110" t="b">
        <v>0</v>
      </c>
      <c r="DH82" s="110" t="b">
        <v>0</v>
      </c>
      <c r="DJ82" s="110" t="b">
        <v>0</v>
      </c>
      <c r="DL82" s="110" t="b">
        <v>0</v>
      </c>
      <c r="DN82" s="110" t="b">
        <v>0</v>
      </c>
      <c r="DP82" s="110" t="b">
        <v>0</v>
      </c>
      <c r="DR82" s="110" t="b">
        <v>0</v>
      </c>
      <c r="DT82" s="110" t="b">
        <v>0</v>
      </c>
      <c r="DV82" s="110" t="b">
        <v>0</v>
      </c>
      <c r="DX82" s="110" t="b">
        <v>0</v>
      </c>
      <c r="DZ82" s="110" t="b">
        <v>0</v>
      </c>
      <c r="EB82" s="110" t="b">
        <v>0</v>
      </c>
      <c r="ED82" s="110" t="b">
        <v>0</v>
      </c>
      <c r="EF82" s="110" t="b">
        <v>0</v>
      </c>
      <c r="EH82" s="110" t="b">
        <v>0</v>
      </c>
      <c r="EJ82" s="110">
        <v>50</v>
      </c>
      <c r="EL82" s="110">
        <v>54</v>
      </c>
      <c r="EN82" s="110">
        <v>53</v>
      </c>
      <c r="EP82" s="110">
        <v>50</v>
      </c>
    </row>
    <row r="83" spans="1:146" x14ac:dyDescent="0.3">
      <c r="A83" s="110" t="s">
        <v>162</v>
      </c>
      <c r="B83" s="110" t="s">
        <v>163</v>
      </c>
      <c r="C83" s="110" t="s">
        <v>409</v>
      </c>
      <c r="F83" s="110" t="s">
        <v>165</v>
      </c>
      <c r="G83" s="110" t="s">
        <v>410</v>
      </c>
      <c r="I83" s="22">
        <f>INDEX(Concordance!$A$2:$A$556,MATCH('2020 Report - NLIU'!J83,Concordance!$C$2:$C$556,0))</f>
        <v>111087</v>
      </c>
      <c r="J83" s="52">
        <f t="shared" si="1"/>
        <v>193010899</v>
      </c>
      <c r="K83" s="17" t="s">
        <v>411</v>
      </c>
      <c r="L83" s="18">
        <v>379302.78</v>
      </c>
      <c r="N83" s="18">
        <v>0</v>
      </c>
      <c r="P83" s="18">
        <v>379302.78</v>
      </c>
      <c r="T83" s="18"/>
      <c r="V83" s="18"/>
      <c r="X83" s="18">
        <v>0</v>
      </c>
      <c r="BL83" s="18">
        <v>300123.12</v>
      </c>
      <c r="BM83" s="110" t="s">
        <v>168</v>
      </c>
      <c r="BN83" s="18">
        <v>300123.12</v>
      </c>
      <c r="BP83" s="18">
        <v>0</v>
      </c>
      <c r="BR83" s="18">
        <v>0</v>
      </c>
      <c r="BT83" s="18">
        <v>0</v>
      </c>
      <c r="BV83" s="18">
        <v>0</v>
      </c>
      <c r="BX83" s="18">
        <v>0</v>
      </c>
      <c r="BZ83" s="18">
        <v>0</v>
      </c>
      <c r="CB83" s="18">
        <v>300123.12</v>
      </c>
      <c r="DD83" s="110" t="b">
        <v>1</v>
      </c>
      <c r="DF83" s="110" t="b">
        <v>1</v>
      </c>
      <c r="DH83" s="110" t="b">
        <v>1</v>
      </c>
      <c r="DJ83" s="110" t="b">
        <v>1</v>
      </c>
      <c r="DL83" s="110" t="b">
        <v>1</v>
      </c>
      <c r="DN83" s="110" t="b">
        <v>1</v>
      </c>
      <c r="DP83" s="110" t="b">
        <v>1</v>
      </c>
      <c r="DR83" s="110" t="b">
        <v>0</v>
      </c>
      <c r="DT83" s="110" t="b">
        <v>1</v>
      </c>
      <c r="DV83" s="110" t="b">
        <v>1</v>
      </c>
      <c r="DX83" s="110" t="b">
        <v>1</v>
      </c>
      <c r="DZ83" s="110" t="b">
        <v>1</v>
      </c>
      <c r="EB83" s="110" t="b">
        <v>1</v>
      </c>
      <c r="ED83" s="110" t="b">
        <v>1</v>
      </c>
      <c r="EF83" s="110" t="b">
        <v>1</v>
      </c>
      <c r="EH83" s="110" t="b">
        <v>0</v>
      </c>
      <c r="EJ83" s="110">
        <v>142</v>
      </c>
      <c r="EL83" s="110">
        <v>143</v>
      </c>
      <c r="EN83" s="110">
        <v>141</v>
      </c>
      <c r="EP83" s="110">
        <v>141</v>
      </c>
    </row>
    <row r="84" spans="1:146" x14ac:dyDescent="0.3">
      <c r="A84" s="110" t="s">
        <v>162</v>
      </c>
      <c r="B84" s="110" t="s">
        <v>163</v>
      </c>
      <c r="C84" s="110" t="s">
        <v>412</v>
      </c>
      <c r="F84" s="110" t="s">
        <v>165</v>
      </c>
      <c r="G84" s="110" t="s">
        <v>413</v>
      </c>
      <c r="I84" s="22">
        <f>INDEX(Concordance!$A$2:$A$556,MATCH('2020 Report - NLIU'!J84,Concordance!$C$2:$C$556,0))</f>
        <v>22092</v>
      </c>
      <c r="J84" s="52">
        <f t="shared" si="1"/>
        <v>51027837</v>
      </c>
      <c r="K84" s="17" t="s">
        <v>414</v>
      </c>
      <c r="L84" s="18">
        <v>144208.09</v>
      </c>
      <c r="N84" s="18">
        <v>0</v>
      </c>
      <c r="P84" s="18">
        <v>144208.09</v>
      </c>
      <c r="T84" s="18"/>
      <c r="V84" s="18"/>
      <c r="X84" s="18">
        <v>0</v>
      </c>
      <c r="BL84" s="18">
        <v>61583.28</v>
      </c>
      <c r="BM84" s="110" t="s">
        <v>168</v>
      </c>
      <c r="BN84" s="18">
        <v>61583.28</v>
      </c>
      <c r="BP84" s="18">
        <v>0</v>
      </c>
      <c r="BR84" s="18">
        <v>2285</v>
      </c>
      <c r="BT84" s="18">
        <v>0</v>
      </c>
      <c r="BV84" s="18">
        <v>0</v>
      </c>
      <c r="BX84" s="18">
        <v>59298.28</v>
      </c>
      <c r="BZ84" s="18">
        <v>0</v>
      </c>
      <c r="CB84" s="18">
        <v>0</v>
      </c>
      <c r="CD84" s="110" t="b">
        <v>0</v>
      </c>
      <c r="CP84" s="110" t="b">
        <v>0</v>
      </c>
      <c r="DD84" s="110" t="b">
        <v>1</v>
      </c>
      <c r="DF84" s="110" t="b">
        <v>1</v>
      </c>
      <c r="DH84" s="110" t="b">
        <v>0</v>
      </c>
      <c r="DJ84" s="110" t="b">
        <v>1</v>
      </c>
      <c r="DL84" s="110" t="b">
        <v>1</v>
      </c>
      <c r="DN84" s="110" t="b">
        <v>0</v>
      </c>
      <c r="DP84" s="110" t="b">
        <v>0</v>
      </c>
      <c r="DR84" s="110" t="b">
        <v>0</v>
      </c>
      <c r="DT84" s="110" t="b">
        <v>1</v>
      </c>
      <c r="DV84" s="110" t="b">
        <v>0</v>
      </c>
      <c r="DX84" s="110" t="b">
        <v>0</v>
      </c>
      <c r="DZ84" s="110" t="b">
        <v>1</v>
      </c>
      <c r="EB84" s="110" t="b">
        <v>1</v>
      </c>
      <c r="ED84" s="110" t="b">
        <v>0</v>
      </c>
      <c r="EF84" s="110" t="b">
        <v>0</v>
      </c>
      <c r="EH84" s="110" t="b">
        <v>0</v>
      </c>
      <c r="EJ84" s="110">
        <v>100</v>
      </c>
      <c r="EL84" s="110">
        <v>101.5</v>
      </c>
      <c r="EN84" s="110">
        <v>101.5</v>
      </c>
      <c r="EP84" s="110">
        <v>102.5</v>
      </c>
    </row>
    <row r="85" spans="1:146" x14ac:dyDescent="0.3">
      <c r="A85" s="110" t="s">
        <v>162</v>
      </c>
      <c r="B85" s="110" t="s">
        <v>163</v>
      </c>
      <c r="C85" s="110" t="s">
        <v>415</v>
      </c>
      <c r="F85" s="110" t="s">
        <v>165</v>
      </c>
      <c r="G85" s="110" t="s">
        <v>416</v>
      </c>
      <c r="I85" s="22">
        <f>INDEX(Concordance!$A$2:$A$556,MATCH('2020 Report - NLIU'!J85,Concordance!$C$2:$C$556,0))</f>
        <v>15003</v>
      </c>
      <c r="J85" s="52">
        <f t="shared" si="1"/>
        <v>69604395</v>
      </c>
      <c r="K85" s="17" t="s">
        <v>417</v>
      </c>
      <c r="L85" s="18">
        <v>138514.53</v>
      </c>
      <c r="N85" s="18">
        <v>0</v>
      </c>
      <c r="P85" s="18">
        <v>138514.53</v>
      </c>
      <c r="T85" s="18"/>
      <c r="V85" s="18"/>
      <c r="X85" s="18">
        <v>0</v>
      </c>
      <c r="BL85" s="18">
        <v>40933.75</v>
      </c>
      <c r="BM85" s="110" t="s">
        <v>168</v>
      </c>
      <c r="BN85" s="18">
        <v>40933.75</v>
      </c>
      <c r="BP85" s="18">
        <v>0</v>
      </c>
      <c r="BR85" s="18">
        <v>0</v>
      </c>
      <c r="BT85" s="18">
        <v>0</v>
      </c>
      <c r="BV85" s="18">
        <v>0</v>
      </c>
      <c r="BX85" s="18">
        <v>0</v>
      </c>
      <c r="BZ85" s="18">
        <v>0</v>
      </c>
      <c r="CB85" s="18">
        <v>40933.75</v>
      </c>
      <c r="DD85" s="110" t="b">
        <v>1</v>
      </c>
      <c r="DF85" s="110" t="b">
        <v>1</v>
      </c>
      <c r="DH85" s="110" t="b">
        <v>1</v>
      </c>
      <c r="DJ85" s="110" t="b">
        <v>1</v>
      </c>
      <c r="DL85" s="110" t="b">
        <v>1</v>
      </c>
      <c r="DN85" s="110" t="b">
        <v>1</v>
      </c>
      <c r="DP85" s="110" t="b">
        <v>0</v>
      </c>
      <c r="DR85" s="110" t="b">
        <v>0</v>
      </c>
      <c r="DT85" s="110" t="b">
        <v>1</v>
      </c>
      <c r="DV85" s="110" t="b">
        <v>1</v>
      </c>
      <c r="DX85" s="110" t="b">
        <v>1</v>
      </c>
      <c r="DZ85" s="110" t="b">
        <v>1</v>
      </c>
      <c r="EB85" s="110" t="b">
        <v>1</v>
      </c>
      <c r="ED85" s="110" t="b">
        <v>1</v>
      </c>
      <c r="EF85" s="110" t="b">
        <v>1</v>
      </c>
      <c r="EH85" s="110" t="b">
        <v>0</v>
      </c>
      <c r="EJ85" s="110">
        <v>57</v>
      </c>
      <c r="EL85" s="110">
        <v>63</v>
      </c>
      <c r="EN85" s="110">
        <v>67</v>
      </c>
      <c r="EP85" s="110">
        <v>69</v>
      </c>
    </row>
    <row r="86" spans="1:146" x14ac:dyDescent="0.3">
      <c r="A86" s="110" t="s">
        <v>162</v>
      </c>
      <c r="B86" s="110" t="s">
        <v>163</v>
      </c>
      <c r="C86" s="110" t="s">
        <v>418</v>
      </c>
      <c r="F86" s="110" t="s">
        <v>165</v>
      </c>
      <c r="G86" s="110" t="s">
        <v>419</v>
      </c>
      <c r="I86" s="22">
        <f>INDEX(Concordance!$A$2:$A$556,MATCH('2020 Report - NLIU'!J86,Concordance!$C$2:$C$556,0))</f>
        <v>25003</v>
      </c>
      <c r="J86" s="52">
        <f t="shared" si="1"/>
        <v>76279827</v>
      </c>
      <c r="K86" s="17" t="s">
        <v>420</v>
      </c>
      <c r="L86" s="18">
        <v>114887.7</v>
      </c>
      <c r="N86" s="18">
        <v>0</v>
      </c>
      <c r="P86" s="18">
        <v>114887.7</v>
      </c>
      <c r="T86" s="18"/>
      <c r="V86" s="18"/>
      <c r="X86" s="18">
        <v>0</v>
      </c>
      <c r="BL86" s="18">
        <v>0</v>
      </c>
      <c r="BM86" s="110" t="s">
        <v>168</v>
      </c>
      <c r="BN86" s="18">
        <v>0</v>
      </c>
      <c r="BP86" s="18">
        <v>0</v>
      </c>
      <c r="BR86" s="18">
        <v>0</v>
      </c>
      <c r="BT86" s="18">
        <v>0</v>
      </c>
      <c r="BV86" s="18">
        <v>0</v>
      </c>
      <c r="BX86" s="18">
        <v>0</v>
      </c>
      <c r="BZ86" s="18">
        <v>0</v>
      </c>
      <c r="CB86" s="18">
        <v>0</v>
      </c>
      <c r="DD86" s="110" t="b">
        <v>0</v>
      </c>
      <c r="DF86" s="110" t="b">
        <v>0</v>
      </c>
      <c r="DH86" s="110" t="b">
        <v>0</v>
      </c>
      <c r="DJ86" s="110" t="b">
        <v>0</v>
      </c>
      <c r="DL86" s="110" t="b">
        <v>0</v>
      </c>
      <c r="DN86" s="110" t="b">
        <v>0</v>
      </c>
      <c r="DP86" s="110" t="b">
        <v>0</v>
      </c>
      <c r="DR86" s="110" t="b">
        <v>0</v>
      </c>
      <c r="DT86" s="110" t="b">
        <v>0</v>
      </c>
      <c r="DV86" s="110" t="b">
        <v>0</v>
      </c>
      <c r="DX86" s="110" t="b">
        <v>0</v>
      </c>
      <c r="DZ86" s="110" t="b">
        <v>0</v>
      </c>
      <c r="EB86" s="110" t="b">
        <v>0</v>
      </c>
      <c r="ED86" s="110" t="b">
        <v>0</v>
      </c>
      <c r="EF86" s="110" t="b">
        <v>0</v>
      </c>
      <c r="EH86" s="110" t="b">
        <v>0</v>
      </c>
      <c r="EJ86" s="110">
        <v>77</v>
      </c>
      <c r="EL86" s="110">
        <v>84</v>
      </c>
      <c r="EN86" s="110">
        <v>84</v>
      </c>
      <c r="EP86" s="110">
        <v>84</v>
      </c>
    </row>
    <row r="87" spans="1:146" x14ac:dyDescent="0.3">
      <c r="A87" s="110" t="s">
        <v>162</v>
      </c>
      <c r="B87" s="110" t="s">
        <v>163</v>
      </c>
      <c r="C87" s="110" t="s">
        <v>421</v>
      </c>
      <c r="F87" s="110" t="s">
        <v>165</v>
      </c>
      <c r="G87" s="110" t="s">
        <v>422</v>
      </c>
      <c r="I87" s="22">
        <f>INDEX(Concordance!$A$2:$A$556,MATCH('2020 Report - NLIU'!J87,Concordance!$C$2:$C$556,0))</f>
        <v>42124</v>
      </c>
      <c r="J87" s="52">
        <f t="shared" si="1"/>
        <v>82126855</v>
      </c>
      <c r="K87" s="17" t="s">
        <v>423</v>
      </c>
      <c r="L87" s="18">
        <v>400293.89</v>
      </c>
      <c r="N87" s="18">
        <v>13832.38</v>
      </c>
      <c r="P87" s="18">
        <v>386461.51</v>
      </c>
      <c r="T87" s="18">
        <v>0</v>
      </c>
      <c r="V87" s="18">
        <v>0</v>
      </c>
      <c r="X87" s="18">
        <v>0</v>
      </c>
      <c r="Z87" s="110" t="b">
        <v>0</v>
      </c>
      <c r="AB87" s="110" t="b">
        <v>0</v>
      </c>
      <c r="AD87" s="110" t="b">
        <v>0</v>
      </c>
      <c r="AF87" s="110" t="b">
        <v>0</v>
      </c>
      <c r="AH87" s="110" t="b">
        <v>0</v>
      </c>
      <c r="AJ87" s="110" t="b">
        <v>0</v>
      </c>
      <c r="AL87" s="110" t="b">
        <v>0</v>
      </c>
      <c r="AX87" s="110" t="b">
        <v>0</v>
      </c>
      <c r="BL87" s="18">
        <v>0</v>
      </c>
      <c r="BM87" s="110" t="s">
        <v>168</v>
      </c>
      <c r="BN87" s="18">
        <v>0</v>
      </c>
      <c r="BP87" s="18">
        <v>0</v>
      </c>
      <c r="BR87" s="18">
        <v>0</v>
      </c>
      <c r="BT87" s="18">
        <v>0</v>
      </c>
      <c r="BV87" s="18">
        <v>0</v>
      </c>
      <c r="BX87" s="18">
        <v>0</v>
      </c>
      <c r="BZ87" s="18">
        <v>0</v>
      </c>
      <c r="CB87" s="18">
        <v>0</v>
      </c>
      <c r="DD87" s="110" t="b">
        <v>0</v>
      </c>
      <c r="DF87" s="110" t="b">
        <v>0</v>
      </c>
      <c r="DH87" s="110" t="b">
        <v>0</v>
      </c>
      <c r="DJ87" s="110" t="b">
        <v>0</v>
      </c>
      <c r="DL87" s="110" t="b">
        <v>0</v>
      </c>
      <c r="DN87" s="110" t="b">
        <v>0</v>
      </c>
      <c r="DP87" s="110" t="b">
        <v>0</v>
      </c>
      <c r="DR87" s="110" t="b">
        <v>0</v>
      </c>
      <c r="DT87" s="110" t="b">
        <v>0</v>
      </c>
      <c r="DV87" s="110" t="b">
        <v>0</v>
      </c>
      <c r="DX87" s="110" t="b">
        <v>0</v>
      </c>
      <c r="DZ87" s="110" t="b">
        <v>0</v>
      </c>
      <c r="EB87" s="110" t="b">
        <v>0</v>
      </c>
      <c r="ED87" s="110" t="b">
        <v>0</v>
      </c>
      <c r="EF87" s="110" t="b">
        <v>0</v>
      </c>
      <c r="EH87" s="110" t="b">
        <v>0</v>
      </c>
      <c r="EJ87" s="110">
        <v>218.6</v>
      </c>
      <c r="EL87" s="110">
        <v>225.1</v>
      </c>
      <c r="EN87" s="110">
        <v>225.1</v>
      </c>
      <c r="EP87" s="110">
        <v>228.9</v>
      </c>
    </row>
    <row r="88" spans="1:146" x14ac:dyDescent="0.3">
      <c r="A88" s="110" t="s">
        <v>162</v>
      </c>
      <c r="B88" s="110" t="s">
        <v>163</v>
      </c>
      <c r="C88" s="110" t="s">
        <v>424</v>
      </c>
      <c r="F88" s="110" t="s">
        <v>165</v>
      </c>
      <c r="G88" s="110" t="s">
        <v>425</v>
      </c>
      <c r="I88" s="22">
        <f>INDEX(Concordance!$A$2:$A$556,MATCH('2020 Report - NLIU'!J88,Concordance!$C$2:$C$556,0))</f>
        <v>26001</v>
      </c>
      <c r="J88" s="52">
        <f t="shared" si="1"/>
        <v>100042126</v>
      </c>
      <c r="K88" s="17" t="s">
        <v>426</v>
      </c>
      <c r="L88" s="18">
        <v>99458.880000000005</v>
      </c>
      <c r="N88" s="18">
        <v>0</v>
      </c>
      <c r="P88" s="18">
        <v>99458.880000000005</v>
      </c>
      <c r="T88" s="18"/>
      <c r="V88" s="18"/>
      <c r="X88" s="18">
        <v>0</v>
      </c>
      <c r="BL88" s="18">
        <v>99198</v>
      </c>
      <c r="BM88" s="110" t="s">
        <v>168</v>
      </c>
      <c r="BN88" s="18">
        <v>99198</v>
      </c>
      <c r="BP88" s="18">
        <v>0</v>
      </c>
      <c r="BR88" s="18">
        <v>0</v>
      </c>
      <c r="BT88" s="18">
        <v>0</v>
      </c>
      <c r="BV88" s="18">
        <v>0</v>
      </c>
      <c r="BX88" s="18">
        <v>0</v>
      </c>
      <c r="BZ88" s="18">
        <v>0</v>
      </c>
      <c r="CB88" s="18">
        <v>99198</v>
      </c>
      <c r="DD88" s="110" t="b">
        <v>1</v>
      </c>
      <c r="DF88" s="110" t="b">
        <v>1</v>
      </c>
      <c r="DH88" s="110" t="b">
        <v>1</v>
      </c>
      <c r="DJ88" s="110" t="b">
        <v>0</v>
      </c>
      <c r="DL88" s="110" t="b">
        <v>1</v>
      </c>
      <c r="DN88" s="110" t="b">
        <v>0</v>
      </c>
      <c r="DP88" s="110" t="b">
        <v>1</v>
      </c>
      <c r="DR88" s="110" t="b">
        <v>0</v>
      </c>
      <c r="DT88" s="110" t="b">
        <v>1</v>
      </c>
      <c r="DV88" s="110" t="b">
        <v>1</v>
      </c>
      <c r="DX88" s="110" t="b">
        <v>1</v>
      </c>
      <c r="DZ88" s="110" t="b">
        <v>0</v>
      </c>
      <c r="EB88" s="110" t="b">
        <v>1</v>
      </c>
      <c r="ED88" s="110" t="b">
        <v>0</v>
      </c>
      <c r="EF88" s="110" t="b">
        <v>1</v>
      </c>
      <c r="EH88" s="110" t="b">
        <v>0</v>
      </c>
      <c r="EJ88" s="110">
        <v>91</v>
      </c>
      <c r="EL88" s="110">
        <v>92</v>
      </c>
      <c r="EN88" s="110">
        <v>92</v>
      </c>
      <c r="EP88" s="110">
        <v>94</v>
      </c>
    </row>
    <row r="89" spans="1:146" x14ac:dyDescent="0.3">
      <c r="A89" s="110" t="s">
        <v>162</v>
      </c>
      <c r="B89" s="110" t="s">
        <v>163</v>
      </c>
      <c r="C89" s="110" t="s">
        <v>427</v>
      </c>
      <c r="F89" s="110" t="s">
        <v>165</v>
      </c>
      <c r="G89" s="110" t="s">
        <v>428</v>
      </c>
      <c r="I89" s="22">
        <f>INDEX(Concordance!$A$2:$A$556,MATCH('2020 Report - NLIU'!J89,Concordance!$C$2:$C$556,0))</f>
        <v>26005</v>
      </c>
      <c r="J89" s="52">
        <f t="shared" si="1"/>
        <v>800490216</v>
      </c>
      <c r="K89" s="17" t="s">
        <v>429</v>
      </c>
      <c r="L89" s="18">
        <v>108570.44</v>
      </c>
      <c r="N89" s="18">
        <v>7802</v>
      </c>
      <c r="P89" s="18">
        <v>100768.44</v>
      </c>
      <c r="T89" s="18">
        <v>0</v>
      </c>
      <c r="V89" s="18">
        <v>0</v>
      </c>
      <c r="X89" s="18">
        <v>0</v>
      </c>
      <c r="Z89" s="110" t="b">
        <v>0</v>
      </c>
      <c r="AB89" s="110" t="b">
        <v>0</v>
      </c>
      <c r="AD89" s="110" t="b">
        <v>0</v>
      </c>
      <c r="AF89" s="110" t="b">
        <v>0</v>
      </c>
      <c r="AH89" s="110" t="b">
        <v>0</v>
      </c>
      <c r="AJ89" s="110" t="b">
        <v>0</v>
      </c>
      <c r="AL89" s="110" t="b">
        <v>0</v>
      </c>
      <c r="AX89" s="110" t="b">
        <v>0</v>
      </c>
      <c r="BL89" s="18">
        <v>0</v>
      </c>
      <c r="BM89" s="110" t="s">
        <v>168</v>
      </c>
      <c r="BN89" s="18">
        <v>0</v>
      </c>
      <c r="BP89" s="18">
        <v>0</v>
      </c>
      <c r="BR89" s="18">
        <v>0</v>
      </c>
      <c r="BT89" s="18">
        <v>0</v>
      </c>
      <c r="BV89" s="18">
        <v>0</v>
      </c>
      <c r="BX89" s="18">
        <v>0</v>
      </c>
      <c r="BZ89" s="18">
        <v>0</v>
      </c>
      <c r="CB89" s="18">
        <v>0</v>
      </c>
      <c r="DD89" s="110" t="b">
        <v>0</v>
      </c>
      <c r="DF89" s="110" t="b">
        <v>0</v>
      </c>
      <c r="DH89" s="110" t="b">
        <v>0</v>
      </c>
      <c r="DJ89" s="110" t="b">
        <v>0</v>
      </c>
      <c r="DL89" s="110" t="b">
        <v>0</v>
      </c>
      <c r="DN89" s="110" t="b">
        <v>0</v>
      </c>
      <c r="DP89" s="110" t="b">
        <v>0</v>
      </c>
      <c r="DR89" s="110" t="b">
        <v>0</v>
      </c>
      <c r="DT89" s="110" t="b">
        <v>0</v>
      </c>
      <c r="DV89" s="110" t="b">
        <v>0</v>
      </c>
      <c r="DX89" s="110" t="b">
        <v>0</v>
      </c>
      <c r="DZ89" s="110" t="b">
        <v>0</v>
      </c>
      <c r="EB89" s="110" t="b">
        <v>0</v>
      </c>
      <c r="ED89" s="110" t="b">
        <v>0</v>
      </c>
      <c r="EF89" s="110" t="b">
        <v>0</v>
      </c>
      <c r="EH89" s="110" t="b">
        <v>0</v>
      </c>
      <c r="EJ89" s="110">
        <v>58</v>
      </c>
      <c r="EL89" s="110">
        <v>58</v>
      </c>
      <c r="EN89" s="110">
        <v>58</v>
      </c>
      <c r="EP89" s="110">
        <v>58</v>
      </c>
    </row>
    <row r="90" spans="1:146" x14ac:dyDescent="0.3">
      <c r="A90" s="110" t="s">
        <v>162</v>
      </c>
      <c r="B90" s="110" t="s">
        <v>163</v>
      </c>
      <c r="C90" s="110" t="s">
        <v>430</v>
      </c>
      <c r="F90" s="110" t="s">
        <v>165</v>
      </c>
      <c r="G90" s="110" t="s">
        <v>431</v>
      </c>
      <c r="I90" s="22">
        <f>INDEX(Concordance!$A$2:$A$556,MATCH('2020 Report - NLIU'!J90,Concordance!$C$2:$C$556,0))</f>
        <v>26002</v>
      </c>
      <c r="J90" s="52">
        <f t="shared" si="1"/>
        <v>611668278</v>
      </c>
      <c r="K90" s="17" t="s">
        <v>432</v>
      </c>
      <c r="L90" s="18">
        <v>48142.1</v>
      </c>
      <c r="N90" s="18">
        <v>24141</v>
      </c>
      <c r="P90" s="18">
        <v>24001.1</v>
      </c>
      <c r="T90" s="18">
        <v>0</v>
      </c>
      <c r="V90" s="18">
        <v>0</v>
      </c>
      <c r="X90" s="18">
        <v>0</v>
      </c>
      <c r="Z90" s="110" t="b">
        <v>0</v>
      </c>
      <c r="AB90" s="110" t="b">
        <v>0</v>
      </c>
      <c r="AD90" s="110" t="b">
        <v>0</v>
      </c>
      <c r="AF90" s="110" t="b">
        <v>0</v>
      </c>
      <c r="AH90" s="110" t="b">
        <v>0</v>
      </c>
      <c r="AJ90" s="110" t="b">
        <v>0</v>
      </c>
      <c r="AL90" s="110" t="b">
        <v>0</v>
      </c>
      <c r="AX90" s="110" t="b">
        <v>0</v>
      </c>
      <c r="BL90" s="18">
        <v>0</v>
      </c>
      <c r="BM90" s="110" t="s">
        <v>168</v>
      </c>
      <c r="BN90" s="18">
        <v>0</v>
      </c>
      <c r="BP90" s="18">
        <v>0</v>
      </c>
      <c r="BR90" s="18">
        <v>0</v>
      </c>
      <c r="BT90" s="18">
        <v>0</v>
      </c>
      <c r="BV90" s="18">
        <v>0</v>
      </c>
      <c r="BX90" s="18">
        <v>0</v>
      </c>
      <c r="BZ90" s="18">
        <v>0</v>
      </c>
      <c r="CB90" s="18">
        <v>0</v>
      </c>
      <c r="DD90" s="110" t="b">
        <v>0</v>
      </c>
      <c r="DF90" s="110" t="b">
        <v>0</v>
      </c>
      <c r="DH90" s="110" t="b">
        <v>0</v>
      </c>
      <c r="DJ90" s="110" t="b">
        <v>0</v>
      </c>
      <c r="DL90" s="110" t="b">
        <v>0</v>
      </c>
      <c r="DN90" s="110" t="b">
        <v>0</v>
      </c>
      <c r="DP90" s="110" t="b">
        <v>0</v>
      </c>
      <c r="DR90" s="110" t="b">
        <v>0</v>
      </c>
      <c r="DT90" s="110" t="b">
        <v>0</v>
      </c>
      <c r="DV90" s="110" t="b">
        <v>0</v>
      </c>
      <c r="DX90" s="110" t="b">
        <v>0</v>
      </c>
      <c r="DZ90" s="110" t="b">
        <v>0</v>
      </c>
      <c r="EB90" s="110" t="b">
        <v>0</v>
      </c>
      <c r="ED90" s="110" t="b">
        <v>0</v>
      </c>
      <c r="EF90" s="110" t="b">
        <v>0</v>
      </c>
      <c r="EH90" s="110" t="b">
        <v>0</v>
      </c>
      <c r="EJ90" s="110">
        <v>133</v>
      </c>
      <c r="EL90" s="110">
        <v>133</v>
      </c>
      <c r="EN90" s="110">
        <v>135</v>
      </c>
      <c r="EP90" s="110">
        <v>137</v>
      </c>
    </row>
    <row r="91" spans="1:146" x14ac:dyDescent="0.3">
      <c r="A91" s="110" t="s">
        <v>162</v>
      </c>
      <c r="B91" s="110" t="s">
        <v>163</v>
      </c>
      <c r="C91" s="110" t="s">
        <v>433</v>
      </c>
      <c r="F91" s="110" t="s">
        <v>165</v>
      </c>
      <c r="G91" s="110" t="s">
        <v>434</v>
      </c>
      <c r="I91" s="22">
        <f>INDEX(Concordance!$A$2:$A$556,MATCH('2020 Report - NLIU'!J91,Concordance!$C$2:$C$556,0))</f>
        <v>10093</v>
      </c>
      <c r="J91" s="52">
        <f t="shared" si="1"/>
        <v>159259035</v>
      </c>
      <c r="K91" s="17" t="s">
        <v>435</v>
      </c>
      <c r="L91" s="18">
        <v>2684186.38</v>
      </c>
      <c r="N91" s="18">
        <v>70713</v>
      </c>
      <c r="P91" s="18">
        <v>2613473.38</v>
      </c>
      <c r="T91" s="18">
        <v>0</v>
      </c>
      <c r="V91" s="18">
        <v>0</v>
      </c>
      <c r="X91" s="18">
        <v>0</v>
      </c>
      <c r="Z91" s="110" t="b">
        <v>0</v>
      </c>
      <c r="AB91" s="110" t="b">
        <v>0</v>
      </c>
      <c r="AD91" s="110" t="b">
        <v>0</v>
      </c>
      <c r="AF91" s="110" t="b">
        <v>0</v>
      </c>
      <c r="AH91" s="110" t="b">
        <v>0</v>
      </c>
      <c r="AJ91" s="110" t="b">
        <v>0</v>
      </c>
      <c r="AL91" s="110" t="b">
        <v>0</v>
      </c>
      <c r="AX91" s="110" t="b">
        <v>0</v>
      </c>
      <c r="BL91" s="18">
        <v>0</v>
      </c>
      <c r="BM91" s="110" t="s">
        <v>168</v>
      </c>
      <c r="BN91" s="18">
        <v>0</v>
      </c>
      <c r="BP91" s="18">
        <v>0</v>
      </c>
      <c r="BR91" s="18">
        <v>0</v>
      </c>
      <c r="BT91" s="18">
        <v>0</v>
      </c>
      <c r="BV91" s="18">
        <v>0</v>
      </c>
      <c r="BX91" s="18">
        <v>0</v>
      </c>
      <c r="BZ91" s="18">
        <v>0</v>
      </c>
      <c r="CB91" s="18">
        <v>0</v>
      </c>
      <c r="DD91" s="110" t="b">
        <v>0</v>
      </c>
      <c r="DF91" s="110" t="b">
        <v>0</v>
      </c>
      <c r="DH91" s="110" t="b">
        <v>0</v>
      </c>
      <c r="DJ91" s="110" t="b">
        <v>0</v>
      </c>
      <c r="DL91" s="110" t="b">
        <v>0</v>
      </c>
      <c r="DN91" s="110" t="b">
        <v>0</v>
      </c>
      <c r="DP91" s="110" t="b">
        <v>0</v>
      </c>
      <c r="DR91" s="110" t="b">
        <v>0</v>
      </c>
      <c r="DT91" s="110" t="b">
        <v>0</v>
      </c>
      <c r="DV91" s="110" t="b">
        <v>0</v>
      </c>
      <c r="DX91" s="110" t="b">
        <v>0</v>
      </c>
      <c r="DZ91" s="110" t="b">
        <v>0</v>
      </c>
      <c r="EB91" s="110" t="b">
        <v>0</v>
      </c>
      <c r="ED91" s="110" t="b">
        <v>0</v>
      </c>
      <c r="EF91" s="110" t="b">
        <v>0</v>
      </c>
      <c r="EH91" s="110" t="b">
        <v>0</v>
      </c>
      <c r="EJ91" s="110">
        <v>2708.8</v>
      </c>
      <c r="EL91" s="110">
        <v>2756.9</v>
      </c>
      <c r="EN91" s="110">
        <v>2756.9</v>
      </c>
      <c r="EP91" s="110">
        <v>2778.3</v>
      </c>
    </row>
    <row r="92" spans="1:146" x14ac:dyDescent="0.3">
      <c r="A92" s="110" t="s">
        <v>162</v>
      </c>
      <c r="B92" s="110" t="s">
        <v>163</v>
      </c>
      <c r="C92" s="110" t="s">
        <v>436</v>
      </c>
      <c r="F92" s="110" t="s">
        <v>165</v>
      </c>
      <c r="G92" s="110" t="s">
        <v>437</v>
      </c>
      <c r="I92" s="22">
        <f>INDEX(Concordance!$A$2:$A$556,MATCH('2020 Report - NLIU'!J92,Concordance!$C$2:$C$556,0))</f>
        <v>4106</v>
      </c>
      <c r="J92" s="52">
        <f t="shared" si="1"/>
        <v>60564440</v>
      </c>
      <c r="K92" s="17" t="s">
        <v>438</v>
      </c>
      <c r="L92" s="18">
        <v>112247.61</v>
      </c>
      <c r="N92" s="18">
        <v>22272.54</v>
      </c>
      <c r="P92" s="18">
        <v>89975.07</v>
      </c>
      <c r="T92" s="18">
        <v>0</v>
      </c>
      <c r="V92" s="18">
        <v>0</v>
      </c>
      <c r="X92" s="18">
        <v>0</v>
      </c>
      <c r="Z92" s="110" t="b">
        <v>0</v>
      </c>
      <c r="AB92" s="110" t="b">
        <v>0</v>
      </c>
      <c r="AD92" s="110" t="b">
        <v>0</v>
      </c>
      <c r="AF92" s="110" t="b">
        <v>0</v>
      </c>
      <c r="AH92" s="110" t="b">
        <v>0</v>
      </c>
      <c r="AJ92" s="110" t="b">
        <v>0</v>
      </c>
      <c r="AL92" s="110" t="b">
        <v>0</v>
      </c>
      <c r="AX92" s="110" t="b">
        <v>0</v>
      </c>
      <c r="BL92" s="18">
        <v>63000</v>
      </c>
      <c r="BM92" s="110" t="s">
        <v>168</v>
      </c>
      <c r="BN92" s="18">
        <v>63000</v>
      </c>
      <c r="BP92" s="18">
        <v>0</v>
      </c>
      <c r="BR92" s="18">
        <v>0</v>
      </c>
      <c r="BT92" s="18">
        <v>0</v>
      </c>
      <c r="BV92" s="18">
        <v>0</v>
      </c>
      <c r="BX92" s="18">
        <v>0</v>
      </c>
      <c r="BZ92" s="18">
        <v>0</v>
      </c>
      <c r="CB92" s="18">
        <v>63000</v>
      </c>
      <c r="DD92" s="110" t="b">
        <v>1</v>
      </c>
      <c r="DF92" s="110" t="b">
        <v>1</v>
      </c>
      <c r="DH92" s="110" t="b">
        <v>1</v>
      </c>
      <c r="DJ92" s="110" t="b">
        <v>1</v>
      </c>
      <c r="DL92" s="110" t="b">
        <v>1</v>
      </c>
      <c r="DN92" s="110" t="b">
        <v>0</v>
      </c>
      <c r="DP92" s="110" t="b">
        <v>1</v>
      </c>
      <c r="DR92" s="110" t="b">
        <v>1</v>
      </c>
      <c r="DT92" s="110" t="b">
        <v>1</v>
      </c>
      <c r="DV92" s="110" t="b">
        <v>1</v>
      </c>
      <c r="DX92" s="110" t="b">
        <v>1</v>
      </c>
      <c r="DZ92" s="110" t="b">
        <v>1</v>
      </c>
      <c r="EB92" s="110" t="b">
        <v>1</v>
      </c>
      <c r="ED92" s="110" t="b">
        <v>0</v>
      </c>
      <c r="EF92" s="110" t="b">
        <v>1</v>
      </c>
      <c r="EH92" s="110" t="b">
        <v>1</v>
      </c>
      <c r="EJ92" s="110">
        <v>61</v>
      </c>
      <c r="EL92" s="110">
        <v>60</v>
      </c>
      <c r="EN92" s="110">
        <v>60</v>
      </c>
      <c r="EP92" s="110">
        <v>58.5</v>
      </c>
    </row>
    <row r="93" spans="1:146" x14ac:dyDescent="0.3">
      <c r="A93" s="110" t="s">
        <v>162</v>
      </c>
      <c r="B93" s="110" t="s">
        <v>163</v>
      </c>
      <c r="C93" s="110" t="s">
        <v>439</v>
      </c>
      <c r="F93" s="110" t="s">
        <v>165</v>
      </c>
      <c r="G93" s="110" t="s">
        <v>440</v>
      </c>
      <c r="I93" s="22">
        <f>INDEX(Concordance!$A$2:$A$556,MATCH('2020 Report - NLIU'!J93,Concordance!$C$2:$C$556,0))</f>
        <v>54037</v>
      </c>
      <c r="J93" s="52">
        <f t="shared" si="1"/>
        <v>48930606</v>
      </c>
      <c r="K93" s="17" t="s">
        <v>441</v>
      </c>
      <c r="L93" s="18">
        <v>132161.96</v>
      </c>
      <c r="N93" s="18">
        <v>42647.16</v>
      </c>
      <c r="P93" s="18">
        <v>89514.800000000017</v>
      </c>
      <c r="T93" s="18">
        <v>0</v>
      </c>
      <c r="V93" s="18">
        <v>0</v>
      </c>
      <c r="X93" s="18">
        <v>0</v>
      </c>
      <c r="Z93" s="110" t="b">
        <v>0</v>
      </c>
      <c r="AB93" s="110" t="b">
        <v>0</v>
      </c>
      <c r="AD93" s="110" t="b">
        <v>0</v>
      </c>
      <c r="AF93" s="110" t="b">
        <v>0</v>
      </c>
      <c r="AH93" s="110" t="b">
        <v>0</v>
      </c>
      <c r="AJ93" s="110" t="b">
        <v>0</v>
      </c>
      <c r="AL93" s="110" t="b">
        <v>0</v>
      </c>
      <c r="AX93" s="110" t="b">
        <v>0</v>
      </c>
      <c r="BL93" s="18">
        <v>0</v>
      </c>
      <c r="BM93" s="110" t="s">
        <v>168</v>
      </c>
      <c r="BN93" s="18">
        <v>0</v>
      </c>
      <c r="BP93" s="18">
        <v>0</v>
      </c>
      <c r="BR93" s="18">
        <v>0</v>
      </c>
      <c r="BT93" s="18">
        <v>0</v>
      </c>
      <c r="BV93" s="18">
        <v>0</v>
      </c>
      <c r="BX93" s="18">
        <v>0</v>
      </c>
      <c r="BZ93" s="18">
        <v>0</v>
      </c>
      <c r="CB93" s="18">
        <v>0</v>
      </c>
      <c r="DD93" s="110" t="b">
        <v>0</v>
      </c>
      <c r="DF93" s="110" t="b">
        <v>0</v>
      </c>
      <c r="DH93" s="110" t="b">
        <v>0</v>
      </c>
      <c r="DJ93" s="110" t="b">
        <v>0</v>
      </c>
      <c r="DL93" s="110" t="b">
        <v>0</v>
      </c>
      <c r="DN93" s="110" t="b">
        <v>0</v>
      </c>
      <c r="DP93" s="110" t="b">
        <v>0</v>
      </c>
      <c r="DR93" s="110" t="b">
        <v>0</v>
      </c>
      <c r="DT93" s="110" t="b">
        <v>0</v>
      </c>
      <c r="DV93" s="110" t="b">
        <v>0</v>
      </c>
      <c r="DX93" s="110" t="b">
        <v>0</v>
      </c>
      <c r="DZ93" s="110" t="b">
        <v>0</v>
      </c>
      <c r="EB93" s="110" t="b">
        <v>0</v>
      </c>
      <c r="ED93" s="110" t="b">
        <v>0</v>
      </c>
      <c r="EF93" s="110" t="b">
        <v>0</v>
      </c>
      <c r="EH93" s="110" t="b">
        <v>0</v>
      </c>
      <c r="EJ93" s="110">
        <v>74</v>
      </c>
      <c r="EL93" s="110">
        <v>74</v>
      </c>
      <c r="EN93" s="110">
        <v>76</v>
      </c>
      <c r="EP93" s="110">
        <v>79</v>
      </c>
    </row>
    <row r="94" spans="1:146" x14ac:dyDescent="0.3">
      <c r="A94" s="110" t="s">
        <v>162</v>
      </c>
      <c r="B94" s="110" t="s">
        <v>163</v>
      </c>
      <c r="C94" s="110" t="s">
        <v>442</v>
      </c>
      <c r="F94" s="110" t="s">
        <v>165</v>
      </c>
      <c r="G94" s="110" t="s">
        <v>443</v>
      </c>
      <c r="I94" s="22">
        <f>INDEX(Concordance!$A$2:$A$556,MATCH('2020 Report - NLIU'!J94,Concordance!$C$2:$C$556,0))</f>
        <v>115906</v>
      </c>
      <c r="J94" s="52">
        <f t="shared" si="1"/>
        <v>801447181</v>
      </c>
      <c r="K94" s="17" t="s">
        <v>444</v>
      </c>
      <c r="L94" s="18">
        <v>2172510.2200000002</v>
      </c>
      <c r="N94" s="18">
        <v>0</v>
      </c>
      <c r="P94" s="18">
        <v>2172510.2200000002</v>
      </c>
      <c r="T94" s="18"/>
      <c r="V94" s="18"/>
      <c r="X94" s="18">
        <v>0</v>
      </c>
      <c r="BL94" s="18">
        <v>148088.47</v>
      </c>
      <c r="BM94" s="110" t="s">
        <v>168</v>
      </c>
      <c r="BN94" s="18">
        <v>148088.47</v>
      </c>
      <c r="BP94" s="18">
        <v>0</v>
      </c>
      <c r="BR94" s="18">
        <v>57263.53</v>
      </c>
      <c r="BT94" s="18">
        <v>0</v>
      </c>
      <c r="BV94" s="18">
        <v>73243.850000000006</v>
      </c>
      <c r="BX94" s="18">
        <v>11581.09</v>
      </c>
      <c r="BZ94" s="18">
        <v>6000</v>
      </c>
      <c r="CB94" s="18">
        <v>0</v>
      </c>
      <c r="CD94" s="110" t="b">
        <v>1</v>
      </c>
      <c r="CF94" s="110" t="b">
        <v>1</v>
      </c>
      <c r="CH94" s="110" t="b">
        <v>0</v>
      </c>
      <c r="CJ94" s="110" t="b">
        <v>0</v>
      </c>
      <c r="CL94" s="110" t="b">
        <v>0</v>
      </c>
      <c r="CN94" s="110" t="b">
        <v>0</v>
      </c>
      <c r="CP94" s="110" t="b">
        <v>1</v>
      </c>
      <c r="CR94" s="110">
        <v>1572</v>
      </c>
      <c r="CT94" s="110">
        <v>1801</v>
      </c>
      <c r="CV94" s="110">
        <v>0.87284841754580789</v>
      </c>
      <c r="CW94" s="110" t="s">
        <v>168</v>
      </c>
      <c r="CX94" s="110">
        <v>721</v>
      </c>
      <c r="CZ94" s="110">
        <v>763</v>
      </c>
      <c r="DB94" s="110">
        <v>0.94495412844036697</v>
      </c>
      <c r="DC94" s="110" t="s">
        <v>168</v>
      </c>
      <c r="DD94" s="110" t="b">
        <v>1</v>
      </c>
      <c r="DF94" s="110" t="b">
        <v>1</v>
      </c>
      <c r="DH94" s="110" t="b">
        <v>1</v>
      </c>
      <c r="DJ94" s="110" t="b">
        <v>1</v>
      </c>
      <c r="DL94" s="110" t="b">
        <v>1</v>
      </c>
      <c r="DN94" s="110" t="b">
        <v>1</v>
      </c>
      <c r="DP94" s="110" t="b">
        <v>1</v>
      </c>
      <c r="DR94" s="110" t="b">
        <v>1</v>
      </c>
      <c r="DT94" s="110" t="b">
        <v>1</v>
      </c>
      <c r="DV94" s="110" t="b">
        <v>1</v>
      </c>
      <c r="DX94" s="110" t="b">
        <v>1</v>
      </c>
      <c r="DZ94" s="110" t="b">
        <v>1</v>
      </c>
      <c r="EB94" s="110" t="b">
        <v>1</v>
      </c>
      <c r="ED94" s="110" t="b">
        <v>1</v>
      </c>
      <c r="EF94" s="110" t="b">
        <v>1</v>
      </c>
      <c r="EH94" s="110" t="b">
        <v>1</v>
      </c>
      <c r="EJ94" s="110">
        <v>344</v>
      </c>
      <c r="EL94" s="110">
        <v>342</v>
      </c>
      <c r="EN94" s="110">
        <v>342</v>
      </c>
      <c r="EP94" s="110">
        <v>349</v>
      </c>
    </row>
    <row r="95" spans="1:146" x14ac:dyDescent="0.3">
      <c r="A95" s="110" t="s">
        <v>162</v>
      </c>
      <c r="B95" s="110" t="s">
        <v>163</v>
      </c>
      <c r="C95" s="110" t="s">
        <v>445</v>
      </c>
      <c r="F95" s="110" t="s">
        <v>165</v>
      </c>
      <c r="G95" s="110" t="s">
        <v>446</v>
      </c>
      <c r="I95" s="22">
        <f>INDEX(Concordance!$A$2:$A$556,MATCH('2020 Report - NLIU'!J95,Concordance!$C$2:$C$556,0))</f>
        <v>48074</v>
      </c>
      <c r="J95" s="52">
        <f t="shared" si="1"/>
        <v>67947267</v>
      </c>
      <c r="K95" s="17" t="s">
        <v>447</v>
      </c>
      <c r="L95" s="18">
        <v>1466974.24</v>
      </c>
      <c r="N95" s="18">
        <v>153449</v>
      </c>
      <c r="P95" s="18">
        <v>1313525.24</v>
      </c>
      <c r="T95" s="18">
        <v>0</v>
      </c>
      <c r="V95" s="18">
        <v>0</v>
      </c>
      <c r="X95" s="18">
        <v>0</v>
      </c>
      <c r="Z95" s="110" t="b">
        <v>0</v>
      </c>
      <c r="AB95" s="110" t="b">
        <v>0</v>
      </c>
      <c r="AD95" s="110" t="b">
        <v>0</v>
      </c>
      <c r="AF95" s="110" t="b">
        <v>0</v>
      </c>
      <c r="AH95" s="110" t="b">
        <v>0</v>
      </c>
      <c r="AJ95" s="110" t="b">
        <v>0</v>
      </c>
      <c r="AL95" s="110" t="b">
        <v>0</v>
      </c>
      <c r="AX95" s="110" t="b">
        <v>0</v>
      </c>
      <c r="BL95" s="18">
        <v>982559.25</v>
      </c>
      <c r="BM95" s="110" t="s">
        <v>168</v>
      </c>
      <c r="BN95" s="18">
        <v>982559.25</v>
      </c>
      <c r="BP95" s="18">
        <v>0</v>
      </c>
      <c r="BR95" s="18">
        <v>0</v>
      </c>
      <c r="BT95" s="18">
        <v>0</v>
      </c>
      <c r="BV95" s="18">
        <v>0</v>
      </c>
      <c r="BX95" s="18">
        <v>0</v>
      </c>
      <c r="BZ95" s="18">
        <v>0</v>
      </c>
      <c r="CB95" s="18">
        <v>982559.25</v>
      </c>
      <c r="DD95" s="110" t="b">
        <v>0</v>
      </c>
      <c r="DF95" s="110" t="b">
        <v>0</v>
      </c>
      <c r="DH95" s="110" t="b">
        <v>0</v>
      </c>
      <c r="DJ95" s="110" t="b">
        <v>0</v>
      </c>
      <c r="DL95" s="110" t="b">
        <v>0</v>
      </c>
      <c r="DN95" s="110" t="b">
        <v>0</v>
      </c>
      <c r="DP95" s="110" t="b">
        <v>0</v>
      </c>
      <c r="DR95" s="110" t="b">
        <v>0</v>
      </c>
      <c r="DT95" s="110" t="b">
        <v>0</v>
      </c>
      <c r="DV95" s="110" t="b">
        <v>0</v>
      </c>
      <c r="DX95" s="110" t="b">
        <v>0</v>
      </c>
      <c r="DZ95" s="110" t="b">
        <v>0</v>
      </c>
      <c r="EB95" s="110" t="b">
        <v>0</v>
      </c>
      <c r="ED95" s="110" t="b">
        <v>0</v>
      </c>
      <c r="EF95" s="110" t="b">
        <v>0</v>
      </c>
      <c r="EH95" s="110" t="b">
        <v>0</v>
      </c>
      <c r="EJ95" s="110">
        <v>622</v>
      </c>
      <c r="EL95" s="110">
        <v>605</v>
      </c>
      <c r="EN95" s="110">
        <v>605</v>
      </c>
      <c r="EP95" s="110">
        <v>603</v>
      </c>
    </row>
    <row r="96" spans="1:146" x14ac:dyDescent="0.3">
      <c r="A96" s="110" t="s">
        <v>162</v>
      </c>
      <c r="B96" s="110" t="s">
        <v>163</v>
      </c>
      <c r="C96" s="110" t="s">
        <v>448</v>
      </c>
      <c r="F96" s="110" t="s">
        <v>165</v>
      </c>
      <c r="G96" s="110" t="s">
        <v>449</v>
      </c>
      <c r="I96" s="22">
        <f>INDEX(Concordance!$A$2:$A$556,MATCH('2020 Report - NLIU'!J96,Concordance!$C$2:$C$556,0))</f>
        <v>48073</v>
      </c>
      <c r="J96" s="52">
        <f t="shared" si="1"/>
        <v>150952505</v>
      </c>
      <c r="K96" s="17" t="s">
        <v>450</v>
      </c>
      <c r="L96" s="18">
        <v>2374514.7000000002</v>
      </c>
      <c r="N96" s="18">
        <v>333443</v>
      </c>
      <c r="P96" s="18">
        <v>2041071.7</v>
      </c>
      <c r="T96" s="18">
        <v>0</v>
      </c>
      <c r="V96" s="18">
        <v>0</v>
      </c>
      <c r="X96" s="18">
        <v>0</v>
      </c>
      <c r="Z96" s="110" t="b">
        <v>0</v>
      </c>
      <c r="AB96" s="110" t="b">
        <v>0</v>
      </c>
      <c r="AD96" s="110" t="b">
        <v>0</v>
      </c>
      <c r="AF96" s="110" t="b">
        <v>0</v>
      </c>
      <c r="AH96" s="110" t="b">
        <v>0</v>
      </c>
      <c r="AJ96" s="110" t="b">
        <v>0</v>
      </c>
      <c r="AL96" s="110" t="b">
        <v>0</v>
      </c>
      <c r="AX96" s="110" t="b">
        <v>0</v>
      </c>
      <c r="BL96" s="18">
        <v>2035717</v>
      </c>
      <c r="BM96" s="110" t="s">
        <v>168</v>
      </c>
      <c r="BN96" s="18">
        <v>2035717</v>
      </c>
      <c r="BP96" s="18">
        <v>0</v>
      </c>
      <c r="BR96" s="18">
        <v>0</v>
      </c>
      <c r="BT96" s="18">
        <v>0</v>
      </c>
      <c r="BV96" s="18">
        <v>0</v>
      </c>
      <c r="BX96" s="18">
        <v>0</v>
      </c>
      <c r="BZ96" s="18">
        <v>0</v>
      </c>
      <c r="CB96" s="18">
        <v>2035717</v>
      </c>
      <c r="DD96" s="110" t="b">
        <v>0</v>
      </c>
      <c r="DF96" s="110" t="b">
        <v>0</v>
      </c>
      <c r="DH96" s="110" t="b">
        <v>0</v>
      </c>
      <c r="DJ96" s="110" t="b">
        <v>0</v>
      </c>
      <c r="DL96" s="110" t="b">
        <v>0</v>
      </c>
      <c r="DN96" s="110" t="b">
        <v>0</v>
      </c>
      <c r="DP96" s="110" t="b">
        <v>0</v>
      </c>
      <c r="DR96" s="110" t="b">
        <v>0</v>
      </c>
      <c r="DT96" s="110" t="b">
        <v>1</v>
      </c>
      <c r="DV96" s="110" t="b">
        <v>1</v>
      </c>
      <c r="DX96" s="110" t="b">
        <v>1</v>
      </c>
      <c r="DZ96" s="110" t="b">
        <v>1</v>
      </c>
      <c r="EB96" s="110" t="b">
        <v>1</v>
      </c>
      <c r="ED96" s="110" t="b">
        <v>0</v>
      </c>
      <c r="EF96" s="110" t="b">
        <v>1</v>
      </c>
      <c r="EH96" s="110" t="b">
        <v>0</v>
      </c>
      <c r="EJ96" s="110">
        <v>1335</v>
      </c>
      <c r="EL96" s="110">
        <v>1340</v>
      </c>
      <c r="EN96" s="110">
        <v>1312</v>
      </c>
      <c r="EP96" s="110">
        <v>1282</v>
      </c>
    </row>
    <row r="97" spans="1:146" x14ac:dyDescent="0.3">
      <c r="A97" s="110" t="s">
        <v>162</v>
      </c>
      <c r="B97" s="110" t="s">
        <v>163</v>
      </c>
      <c r="C97" s="110" t="s">
        <v>451</v>
      </c>
      <c r="F97" s="110" t="s">
        <v>165</v>
      </c>
      <c r="G97" s="110" t="s">
        <v>452</v>
      </c>
      <c r="I97" s="22">
        <f>INDEX(Concordance!$A$2:$A$556,MATCH('2020 Report - NLIU'!J97,Concordance!$C$2:$C$556,0))</f>
        <v>27056</v>
      </c>
      <c r="J97" s="52">
        <f t="shared" si="1"/>
        <v>100040732</v>
      </c>
      <c r="K97" s="17" t="s">
        <v>453</v>
      </c>
      <c r="L97" s="18">
        <v>33675.949999999997</v>
      </c>
      <c r="N97" s="18">
        <v>9000</v>
      </c>
      <c r="P97" s="18">
        <v>24675.95</v>
      </c>
      <c r="T97" s="18">
        <v>0</v>
      </c>
      <c r="V97" s="18">
        <v>0</v>
      </c>
      <c r="X97" s="18">
        <v>0</v>
      </c>
      <c r="Z97" s="110" t="b">
        <v>0</v>
      </c>
      <c r="AB97" s="110" t="b">
        <v>0</v>
      </c>
      <c r="AD97" s="110" t="b">
        <v>0</v>
      </c>
      <c r="AF97" s="110" t="b">
        <v>0</v>
      </c>
      <c r="AH97" s="110" t="b">
        <v>0</v>
      </c>
      <c r="AJ97" s="110" t="b">
        <v>0</v>
      </c>
      <c r="AL97" s="110" t="b">
        <v>0</v>
      </c>
      <c r="AX97" s="110" t="b">
        <v>0</v>
      </c>
      <c r="BL97" s="18">
        <v>0</v>
      </c>
      <c r="BM97" s="110" t="s">
        <v>168</v>
      </c>
      <c r="BN97" s="18">
        <v>0</v>
      </c>
      <c r="BP97" s="18">
        <v>0</v>
      </c>
      <c r="BR97" s="18">
        <v>0</v>
      </c>
      <c r="BT97" s="18">
        <v>0</v>
      </c>
      <c r="BV97" s="18">
        <v>0</v>
      </c>
      <c r="BX97" s="18">
        <v>0</v>
      </c>
      <c r="BZ97" s="18">
        <v>0</v>
      </c>
      <c r="CB97" s="18">
        <v>0</v>
      </c>
      <c r="DD97" s="110" t="b">
        <v>0</v>
      </c>
      <c r="DF97" s="110" t="b">
        <v>0</v>
      </c>
      <c r="DH97" s="110" t="b">
        <v>0</v>
      </c>
      <c r="DJ97" s="110" t="b">
        <v>0</v>
      </c>
      <c r="DL97" s="110" t="b">
        <v>0</v>
      </c>
      <c r="DN97" s="110" t="b">
        <v>0</v>
      </c>
      <c r="DP97" s="110" t="b">
        <v>0</v>
      </c>
      <c r="DR97" s="110" t="b">
        <v>0</v>
      </c>
      <c r="DT97" s="110" t="b">
        <v>0</v>
      </c>
      <c r="DV97" s="110" t="b">
        <v>0</v>
      </c>
      <c r="DX97" s="110" t="b">
        <v>0</v>
      </c>
      <c r="DZ97" s="110" t="b">
        <v>0</v>
      </c>
      <c r="EB97" s="110" t="b">
        <v>0</v>
      </c>
      <c r="ED97" s="110" t="b">
        <v>0</v>
      </c>
      <c r="EF97" s="110" t="b">
        <v>0</v>
      </c>
      <c r="EH97" s="110" t="b">
        <v>0</v>
      </c>
      <c r="EJ97" s="110">
        <v>37</v>
      </c>
      <c r="EL97" s="110">
        <v>35</v>
      </c>
      <c r="EN97" s="110">
        <v>36</v>
      </c>
      <c r="EP97" s="110">
        <v>33</v>
      </c>
    </row>
    <row r="98" spans="1:146" x14ac:dyDescent="0.3">
      <c r="A98" s="110" t="s">
        <v>162</v>
      </c>
      <c r="B98" s="110" t="s">
        <v>163</v>
      </c>
      <c r="C98" s="110" t="s">
        <v>454</v>
      </c>
      <c r="F98" s="110" t="s">
        <v>165</v>
      </c>
      <c r="G98" s="110" t="s">
        <v>455</v>
      </c>
      <c r="I98" s="22">
        <f>INDEX(Concordance!$A$2:$A$556,MATCH('2020 Report - NLIU'!J98,Concordance!$C$2:$C$556,0))</f>
        <v>78004</v>
      </c>
      <c r="J98" s="52">
        <f t="shared" si="1"/>
        <v>46243358</v>
      </c>
      <c r="K98" s="17" t="s">
        <v>456</v>
      </c>
      <c r="L98" s="18">
        <v>41872.94</v>
      </c>
      <c r="N98" s="18">
        <v>0</v>
      </c>
      <c r="P98" s="18">
        <v>41872.94</v>
      </c>
      <c r="T98" s="18"/>
      <c r="V98" s="18"/>
      <c r="X98" s="18">
        <v>0</v>
      </c>
      <c r="BL98" s="18">
        <v>41763</v>
      </c>
      <c r="BM98" s="110" t="s">
        <v>168</v>
      </c>
      <c r="BN98" s="18">
        <v>41763</v>
      </c>
      <c r="BP98" s="18">
        <v>0</v>
      </c>
      <c r="BR98" s="18">
        <v>41763</v>
      </c>
      <c r="BT98" s="18">
        <v>0</v>
      </c>
      <c r="BV98" s="18">
        <v>0</v>
      </c>
      <c r="BX98" s="18">
        <v>0</v>
      </c>
      <c r="BZ98" s="18">
        <v>0</v>
      </c>
      <c r="CB98" s="18">
        <v>0</v>
      </c>
      <c r="CD98" s="110" t="b">
        <v>0</v>
      </c>
      <c r="CP98" s="110" t="b">
        <v>1</v>
      </c>
      <c r="CR98" s="110">
        <v>30</v>
      </c>
      <c r="CT98" s="110">
        <v>58</v>
      </c>
      <c r="CV98" s="110">
        <v>0.51724137931034486</v>
      </c>
      <c r="CW98" s="110" t="s">
        <v>168</v>
      </c>
      <c r="CX98" s="110">
        <v>100</v>
      </c>
      <c r="CZ98" s="110">
        <v>135</v>
      </c>
      <c r="DB98" s="110">
        <v>0.7407407407407407</v>
      </c>
      <c r="DC98" s="110" t="s">
        <v>168</v>
      </c>
      <c r="DD98" s="110" t="b">
        <v>1</v>
      </c>
      <c r="DF98" s="110" t="b">
        <v>0</v>
      </c>
      <c r="DH98" s="110" t="b">
        <v>1</v>
      </c>
      <c r="DJ98" s="110" t="b">
        <v>1</v>
      </c>
      <c r="DL98" s="110" t="b">
        <v>1</v>
      </c>
      <c r="DN98" s="110" t="b">
        <v>1</v>
      </c>
      <c r="DP98" s="110" t="b">
        <v>1</v>
      </c>
      <c r="DR98" s="110" t="b">
        <v>0</v>
      </c>
      <c r="DT98" s="110" t="b">
        <v>1</v>
      </c>
      <c r="DV98" s="110" t="b">
        <v>0</v>
      </c>
      <c r="DX98" s="110" t="b">
        <v>1</v>
      </c>
      <c r="DZ98" s="110" t="b">
        <v>1</v>
      </c>
      <c r="EB98" s="110" t="b">
        <v>1</v>
      </c>
      <c r="ED98" s="110" t="b">
        <v>1</v>
      </c>
      <c r="EF98" s="110" t="b">
        <v>1</v>
      </c>
      <c r="EH98" s="110" t="b">
        <v>0</v>
      </c>
      <c r="EJ98" s="110">
        <v>33</v>
      </c>
      <c r="EL98" s="110">
        <v>30</v>
      </c>
      <c r="EN98" s="110">
        <v>29</v>
      </c>
      <c r="EP98" s="110">
        <v>29</v>
      </c>
    </row>
    <row r="99" spans="1:146" x14ac:dyDescent="0.3">
      <c r="A99" s="110" t="s">
        <v>162</v>
      </c>
      <c r="B99" s="110" t="s">
        <v>163</v>
      </c>
      <c r="C99" s="110" t="s">
        <v>457</v>
      </c>
      <c r="F99" s="110" t="s">
        <v>165</v>
      </c>
      <c r="G99" s="110" t="s">
        <v>458</v>
      </c>
      <c r="I99" s="22">
        <f>INDEX(Concordance!$A$2:$A$556,MATCH('2020 Report - NLIU'!J99,Concordance!$C$2:$C$556,0))</f>
        <v>75084</v>
      </c>
      <c r="J99" s="52">
        <f t="shared" si="1"/>
        <v>798974320</v>
      </c>
      <c r="K99" s="17" t="s">
        <v>459</v>
      </c>
      <c r="L99" s="18">
        <v>97407.33</v>
      </c>
      <c r="N99" s="18">
        <v>0</v>
      </c>
      <c r="P99" s="18">
        <v>97407.33</v>
      </c>
      <c r="T99" s="18"/>
      <c r="V99" s="18"/>
      <c r="X99" s="18">
        <v>0</v>
      </c>
      <c r="BL99" s="18">
        <v>97152</v>
      </c>
      <c r="BM99" s="110" t="s">
        <v>168</v>
      </c>
      <c r="BN99" s="18">
        <v>97152</v>
      </c>
      <c r="BP99" s="18">
        <v>0</v>
      </c>
      <c r="BR99" s="18">
        <v>0</v>
      </c>
      <c r="BT99" s="18">
        <v>0</v>
      </c>
      <c r="BV99" s="18">
        <v>0</v>
      </c>
      <c r="BX99" s="18">
        <v>0</v>
      </c>
      <c r="BZ99" s="18">
        <v>0</v>
      </c>
      <c r="CB99" s="18">
        <v>97152</v>
      </c>
      <c r="DD99" s="110" t="b">
        <v>0</v>
      </c>
      <c r="DF99" s="110" t="b">
        <v>0</v>
      </c>
      <c r="DH99" s="110" t="b">
        <v>0</v>
      </c>
      <c r="DJ99" s="110" t="b">
        <v>0</v>
      </c>
      <c r="DL99" s="110" t="b">
        <v>0</v>
      </c>
      <c r="DN99" s="110" t="b">
        <v>0</v>
      </c>
      <c r="DP99" s="110" t="b">
        <v>0</v>
      </c>
      <c r="DR99" s="110" t="b">
        <v>0</v>
      </c>
      <c r="DT99" s="110" t="b">
        <v>0</v>
      </c>
      <c r="DV99" s="110" t="b">
        <v>0</v>
      </c>
      <c r="DX99" s="110" t="b">
        <v>0</v>
      </c>
      <c r="DZ99" s="110" t="b">
        <v>0</v>
      </c>
      <c r="EB99" s="110" t="b">
        <v>0</v>
      </c>
      <c r="ED99" s="110" t="b">
        <v>0</v>
      </c>
      <c r="EF99" s="110" t="b">
        <v>0</v>
      </c>
      <c r="EH99" s="110" t="b">
        <v>0</v>
      </c>
      <c r="EJ99" s="110">
        <v>48</v>
      </c>
      <c r="EL99" s="110">
        <v>43</v>
      </c>
      <c r="EN99" s="110">
        <v>43</v>
      </c>
      <c r="EP99" s="110">
        <v>42</v>
      </c>
    </row>
    <row r="100" spans="1:146" x14ac:dyDescent="0.3">
      <c r="A100" s="110" t="s">
        <v>162</v>
      </c>
      <c r="B100" s="110" t="s">
        <v>163</v>
      </c>
      <c r="C100" s="110" t="s">
        <v>460</v>
      </c>
      <c r="F100" s="110" t="s">
        <v>165</v>
      </c>
      <c r="G100" s="110" t="s">
        <v>461</v>
      </c>
      <c r="I100" s="22">
        <f>INDEX(Concordance!$A$2:$A$556,MATCH('2020 Report - NLIU'!J100,Concordance!$C$2:$C$556,0))</f>
        <v>11078</v>
      </c>
      <c r="J100" s="52">
        <f t="shared" si="1"/>
        <v>807503107</v>
      </c>
      <c r="K100" s="17" t="s">
        <v>462</v>
      </c>
      <c r="L100" s="18">
        <v>76240.73</v>
      </c>
      <c r="N100" s="18">
        <v>0</v>
      </c>
      <c r="P100" s="18">
        <v>76240.73</v>
      </c>
      <c r="T100" s="18"/>
      <c r="V100" s="18"/>
      <c r="X100" s="18">
        <v>0</v>
      </c>
      <c r="BL100" s="18">
        <v>76041</v>
      </c>
      <c r="BM100" s="110" t="s">
        <v>168</v>
      </c>
      <c r="BN100" s="18">
        <v>76041</v>
      </c>
      <c r="BP100" s="18">
        <v>0</v>
      </c>
      <c r="BR100" s="18">
        <v>0</v>
      </c>
      <c r="BT100" s="18">
        <v>0</v>
      </c>
      <c r="BV100" s="18">
        <v>0</v>
      </c>
      <c r="BX100" s="18">
        <v>0</v>
      </c>
      <c r="BZ100" s="18">
        <v>0</v>
      </c>
      <c r="CB100" s="18">
        <v>76041</v>
      </c>
      <c r="DD100" s="110" t="b">
        <v>0</v>
      </c>
      <c r="DF100" s="110" t="b">
        <v>0</v>
      </c>
      <c r="DH100" s="110" t="b">
        <v>0</v>
      </c>
      <c r="DJ100" s="110" t="b">
        <v>0</v>
      </c>
      <c r="DL100" s="110" t="b">
        <v>0</v>
      </c>
      <c r="DN100" s="110" t="b">
        <v>0</v>
      </c>
      <c r="DP100" s="110" t="b">
        <v>0</v>
      </c>
      <c r="DR100" s="110" t="b">
        <v>0</v>
      </c>
      <c r="DT100" s="110" t="b">
        <v>0</v>
      </c>
      <c r="DV100" s="110" t="b">
        <v>0</v>
      </c>
      <c r="DX100" s="110" t="b">
        <v>0</v>
      </c>
      <c r="DZ100" s="110" t="b">
        <v>0</v>
      </c>
      <c r="EB100" s="110" t="b">
        <v>0</v>
      </c>
      <c r="ED100" s="110" t="b">
        <v>0</v>
      </c>
      <c r="EF100" s="110" t="b">
        <v>0</v>
      </c>
      <c r="EH100" s="110" t="b">
        <v>0</v>
      </c>
      <c r="EJ100" s="110">
        <v>75</v>
      </c>
      <c r="EL100" s="110">
        <v>69</v>
      </c>
      <c r="EN100" s="110">
        <v>70</v>
      </c>
      <c r="EP100" s="110">
        <v>77</v>
      </c>
    </row>
    <row r="101" spans="1:146" x14ac:dyDescent="0.3">
      <c r="A101" s="110" t="s">
        <v>162</v>
      </c>
      <c r="B101" s="110" t="s">
        <v>163</v>
      </c>
      <c r="C101" s="110" t="s">
        <v>463</v>
      </c>
      <c r="F101" s="110" t="s">
        <v>165</v>
      </c>
      <c r="G101" s="110" t="s">
        <v>464</v>
      </c>
      <c r="I101" s="22">
        <f>INDEX(Concordance!$A$2:$A$556,MATCH('2020 Report - NLIU'!J101,Concordance!$C$2:$C$556,0))</f>
        <v>28101</v>
      </c>
      <c r="J101" s="52">
        <f t="shared" si="1"/>
        <v>184206076</v>
      </c>
      <c r="K101" s="17" t="s">
        <v>465</v>
      </c>
      <c r="L101" s="18">
        <v>191035.88</v>
      </c>
      <c r="N101" s="18">
        <v>0</v>
      </c>
      <c r="P101" s="18">
        <v>191035.88</v>
      </c>
      <c r="T101" s="18"/>
      <c r="V101" s="18"/>
      <c r="X101" s="18">
        <v>0</v>
      </c>
      <c r="BL101" s="18">
        <v>190535</v>
      </c>
      <c r="BM101" s="110" t="s">
        <v>168</v>
      </c>
      <c r="BN101" s="18">
        <v>190535</v>
      </c>
      <c r="BP101" s="18">
        <v>0</v>
      </c>
      <c r="BR101" s="18">
        <v>43012</v>
      </c>
      <c r="BT101" s="18">
        <v>0</v>
      </c>
      <c r="BV101" s="18">
        <v>0</v>
      </c>
      <c r="BX101" s="18">
        <v>0</v>
      </c>
      <c r="BZ101" s="18">
        <v>0</v>
      </c>
      <c r="CB101" s="18">
        <v>147523</v>
      </c>
      <c r="CD101" s="110" t="b">
        <v>0</v>
      </c>
      <c r="CP101" s="110" t="b">
        <v>0</v>
      </c>
      <c r="DD101" s="110" t="b">
        <v>0</v>
      </c>
      <c r="DF101" s="110" t="b">
        <v>0</v>
      </c>
      <c r="DH101" s="110" t="b">
        <v>0</v>
      </c>
      <c r="DJ101" s="110" t="b">
        <v>0</v>
      </c>
      <c r="DL101" s="110" t="b">
        <v>0</v>
      </c>
      <c r="DN101" s="110" t="b">
        <v>0</v>
      </c>
      <c r="DP101" s="110" t="b">
        <v>0</v>
      </c>
      <c r="DR101" s="110" t="b">
        <v>0</v>
      </c>
      <c r="DT101" s="110" t="b">
        <v>0</v>
      </c>
      <c r="DV101" s="110" t="b">
        <v>0</v>
      </c>
      <c r="DX101" s="110" t="b">
        <v>0</v>
      </c>
      <c r="DZ101" s="110" t="b">
        <v>0</v>
      </c>
      <c r="EB101" s="110" t="b">
        <v>0</v>
      </c>
      <c r="ED101" s="110" t="b">
        <v>0</v>
      </c>
      <c r="EF101" s="110" t="b">
        <v>0</v>
      </c>
      <c r="EH101" s="110" t="b">
        <v>0</v>
      </c>
      <c r="EJ101" s="110">
        <v>112</v>
      </c>
      <c r="EL101" s="110">
        <v>114</v>
      </c>
      <c r="EN101" s="110">
        <v>114</v>
      </c>
      <c r="EP101" s="110">
        <v>110</v>
      </c>
    </row>
    <row r="102" spans="1:146" x14ac:dyDescent="0.3">
      <c r="A102" s="110" t="s">
        <v>162</v>
      </c>
      <c r="B102" s="110" t="s">
        <v>163</v>
      </c>
      <c r="C102" s="110" t="s">
        <v>466</v>
      </c>
      <c r="F102" s="110" t="s">
        <v>165</v>
      </c>
      <c r="G102" s="110" t="s">
        <v>467</v>
      </c>
      <c r="I102" s="22">
        <f>INDEX(Concordance!$A$2:$A$556,MATCH('2020 Report - NLIU'!J102,Concordance!$C$2:$C$556,0))</f>
        <v>13058</v>
      </c>
      <c r="J102" s="52">
        <f t="shared" si="1"/>
        <v>193463841</v>
      </c>
      <c r="K102" s="17" t="s">
        <v>468</v>
      </c>
      <c r="L102" s="18">
        <v>18609.740000000002</v>
      </c>
      <c r="N102" s="18">
        <v>0</v>
      </c>
      <c r="P102" s="18">
        <v>18609.740000000002</v>
      </c>
      <c r="T102" s="18"/>
      <c r="V102" s="18"/>
      <c r="X102" s="18">
        <v>0</v>
      </c>
      <c r="BL102" s="18">
        <v>0</v>
      </c>
      <c r="BM102" s="110" t="s">
        <v>168</v>
      </c>
      <c r="BN102" s="18">
        <v>0</v>
      </c>
      <c r="BP102" s="18">
        <v>0</v>
      </c>
      <c r="BR102" s="18">
        <v>0</v>
      </c>
      <c r="BT102" s="18">
        <v>0</v>
      </c>
      <c r="BV102" s="18">
        <v>0</v>
      </c>
      <c r="BX102" s="18">
        <v>0</v>
      </c>
      <c r="BZ102" s="18">
        <v>0</v>
      </c>
      <c r="CB102" s="18">
        <v>0</v>
      </c>
      <c r="DD102" s="110" t="b">
        <v>0</v>
      </c>
      <c r="DF102" s="110" t="b">
        <v>0</v>
      </c>
      <c r="DH102" s="110" t="b">
        <v>0</v>
      </c>
      <c r="DJ102" s="110" t="b">
        <v>0</v>
      </c>
      <c r="DL102" s="110" t="b">
        <v>0</v>
      </c>
      <c r="DN102" s="110" t="b">
        <v>0</v>
      </c>
      <c r="DP102" s="110" t="b">
        <v>0</v>
      </c>
      <c r="DR102" s="110" t="b">
        <v>0</v>
      </c>
      <c r="DT102" s="110" t="b">
        <v>0</v>
      </c>
      <c r="DV102" s="110" t="b">
        <v>0</v>
      </c>
      <c r="DX102" s="110" t="b">
        <v>0</v>
      </c>
      <c r="DZ102" s="110" t="b">
        <v>0</v>
      </c>
      <c r="EB102" s="110" t="b">
        <v>0</v>
      </c>
      <c r="ED102" s="110" t="b">
        <v>0</v>
      </c>
      <c r="EF102" s="110" t="b">
        <v>0</v>
      </c>
      <c r="EH102" s="110" t="b">
        <v>0</v>
      </c>
      <c r="EJ102" s="110">
        <v>10</v>
      </c>
      <c r="EL102" s="110">
        <v>13</v>
      </c>
      <c r="EN102" s="110">
        <v>13</v>
      </c>
      <c r="EP102" s="110">
        <v>15</v>
      </c>
    </row>
    <row r="103" spans="1:146" x14ac:dyDescent="0.3">
      <c r="A103" s="110" t="s">
        <v>162</v>
      </c>
      <c r="B103" s="110" t="s">
        <v>163</v>
      </c>
      <c r="C103" s="110" t="s">
        <v>469</v>
      </c>
      <c r="F103" s="110" t="s">
        <v>165</v>
      </c>
      <c r="G103" s="110" t="s">
        <v>470</v>
      </c>
      <c r="I103" s="22">
        <f>INDEX(Concordance!$A$2:$A$556,MATCH('2020 Report - NLIU'!J103,Concordance!$C$2:$C$556,0))</f>
        <v>44078</v>
      </c>
      <c r="J103" s="52">
        <f t="shared" si="1"/>
        <v>800524063</v>
      </c>
      <c r="K103" s="17" t="s">
        <v>471</v>
      </c>
      <c r="L103" s="18">
        <v>31476.78</v>
      </c>
      <c r="N103" s="18">
        <v>0</v>
      </c>
      <c r="P103" s="18">
        <v>31476.78</v>
      </c>
      <c r="T103" s="18"/>
      <c r="V103" s="18"/>
      <c r="X103" s="18">
        <v>0</v>
      </c>
      <c r="BL103" s="18">
        <v>31394</v>
      </c>
      <c r="BM103" s="110" t="s">
        <v>168</v>
      </c>
      <c r="BN103" s="18">
        <v>31394</v>
      </c>
      <c r="BP103" s="18">
        <v>0</v>
      </c>
      <c r="BR103" s="18">
        <v>0</v>
      </c>
      <c r="BT103" s="18">
        <v>0</v>
      </c>
      <c r="BV103" s="18">
        <v>0</v>
      </c>
      <c r="BX103" s="18">
        <v>0</v>
      </c>
      <c r="BZ103" s="18">
        <v>0</v>
      </c>
      <c r="CB103" s="18">
        <v>31394</v>
      </c>
      <c r="DD103" s="110" t="b">
        <v>0</v>
      </c>
      <c r="DF103" s="110" t="b">
        <v>0</v>
      </c>
      <c r="DH103" s="110" t="b">
        <v>0</v>
      </c>
      <c r="DJ103" s="110" t="b">
        <v>0</v>
      </c>
      <c r="DL103" s="110" t="b">
        <v>0</v>
      </c>
      <c r="DN103" s="110" t="b">
        <v>0</v>
      </c>
      <c r="DP103" s="110" t="b">
        <v>0</v>
      </c>
      <c r="DR103" s="110" t="b">
        <v>0</v>
      </c>
      <c r="DT103" s="110" t="b">
        <v>0</v>
      </c>
      <c r="DV103" s="110" t="b">
        <v>0</v>
      </c>
      <c r="DX103" s="110" t="b">
        <v>0</v>
      </c>
      <c r="DZ103" s="110" t="b">
        <v>0</v>
      </c>
      <c r="EB103" s="110" t="b">
        <v>0</v>
      </c>
      <c r="ED103" s="110" t="b">
        <v>0</v>
      </c>
      <c r="EF103" s="110" t="b">
        <v>0</v>
      </c>
      <c r="EH103" s="110" t="b">
        <v>0</v>
      </c>
      <c r="EJ103" s="110">
        <v>15</v>
      </c>
      <c r="EL103" s="110">
        <v>15</v>
      </c>
      <c r="EN103" s="110">
        <v>15</v>
      </c>
      <c r="EP103" s="110">
        <v>15</v>
      </c>
    </row>
    <row r="104" spans="1:146" x14ac:dyDescent="0.3">
      <c r="A104" s="110" t="s">
        <v>162</v>
      </c>
      <c r="B104" s="110" t="s">
        <v>163</v>
      </c>
      <c r="C104" s="110" t="s">
        <v>472</v>
      </c>
      <c r="F104" s="110" t="s">
        <v>165</v>
      </c>
      <c r="G104" s="110" t="s">
        <v>473</v>
      </c>
      <c r="I104" s="22">
        <f>INDEX(Concordance!$A$2:$A$556,MATCH('2020 Report - NLIU'!J104,Concordance!$C$2:$C$556,0))</f>
        <v>104043</v>
      </c>
      <c r="J104" s="52">
        <f t="shared" si="1"/>
        <v>34462705</v>
      </c>
      <c r="K104" s="17" t="s">
        <v>474</v>
      </c>
      <c r="L104" s="18">
        <v>132105.17000000001</v>
      </c>
      <c r="N104" s="18">
        <v>0</v>
      </c>
      <c r="P104" s="18">
        <v>132105.17000000001</v>
      </c>
      <c r="T104" s="18"/>
      <c r="V104" s="18"/>
      <c r="X104" s="18">
        <v>0</v>
      </c>
      <c r="BL104" s="18">
        <v>131759</v>
      </c>
      <c r="BM104" s="110" t="s">
        <v>168</v>
      </c>
      <c r="BN104" s="18">
        <v>131759</v>
      </c>
      <c r="BP104" s="18">
        <v>0</v>
      </c>
      <c r="BR104" s="18">
        <v>0</v>
      </c>
      <c r="BT104" s="18">
        <v>0</v>
      </c>
      <c r="BV104" s="18">
        <v>0</v>
      </c>
      <c r="BX104" s="18">
        <v>0</v>
      </c>
      <c r="BZ104" s="18">
        <v>0</v>
      </c>
      <c r="CB104" s="18">
        <v>131759</v>
      </c>
      <c r="DD104" s="110" t="b">
        <v>1</v>
      </c>
      <c r="DF104" s="110" t="b">
        <v>1</v>
      </c>
      <c r="DH104" s="110" t="b">
        <v>1</v>
      </c>
      <c r="DJ104" s="110" t="b">
        <v>1</v>
      </c>
      <c r="DL104" s="110" t="b">
        <v>1</v>
      </c>
      <c r="DN104" s="110" t="b">
        <v>1</v>
      </c>
      <c r="DP104" s="110" t="b">
        <v>0</v>
      </c>
      <c r="DR104" s="110" t="b">
        <v>0</v>
      </c>
      <c r="DT104" s="110" t="b">
        <v>1</v>
      </c>
      <c r="DV104" s="110" t="b">
        <v>1</v>
      </c>
      <c r="DX104" s="110" t="b">
        <v>1</v>
      </c>
      <c r="DZ104" s="110" t="b">
        <v>1</v>
      </c>
      <c r="EB104" s="110" t="b">
        <v>1</v>
      </c>
      <c r="ED104" s="110" t="b">
        <v>0</v>
      </c>
      <c r="EF104" s="110" t="b">
        <v>0</v>
      </c>
      <c r="EH104" s="110" t="b">
        <v>0</v>
      </c>
      <c r="EJ104" s="110">
        <v>85</v>
      </c>
      <c r="EL104" s="110">
        <v>85.5</v>
      </c>
      <c r="EN104" s="110">
        <v>81</v>
      </c>
      <c r="EP104" s="110">
        <v>81.5</v>
      </c>
    </row>
    <row r="105" spans="1:146" x14ac:dyDescent="0.3">
      <c r="A105" s="110" t="s">
        <v>162</v>
      </c>
      <c r="B105" s="110" t="s">
        <v>163</v>
      </c>
      <c r="C105" s="110" t="s">
        <v>475</v>
      </c>
      <c r="F105" s="110" t="s">
        <v>165</v>
      </c>
      <c r="G105" s="110" t="s">
        <v>476</v>
      </c>
      <c r="I105" s="22">
        <f>INDEX(Concordance!$A$2:$A$556,MATCH('2020 Report - NLIU'!J105,Concordance!$C$2:$C$556,0))</f>
        <v>28102</v>
      </c>
      <c r="J105" s="52">
        <f t="shared" si="1"/>
        <v>9400243</v>
      </c>
      <c r="K105" s="17" t="s">
        <v>477</v>
      </c>
      <c r="L105" s="18">
        <v>470939.44</v>
      </c>
      <c r="N105" s="18">
        <v>7469</v>
      </c>
      <c r="P105" s="18">
        <v>463470.44</v>
      </c>
      <c r="R105" s="110" t="s">
        <v>394</v>
      </c>
      <c r="T105" s="18">
        <v>7469</v>
      </c>
      <c r="V105" s="18">
        <v>0</v>
      </c>
      <c r="X105" s="18">
        <v>7469</v>
      </c>
      <c r="Z105" s="110" t="b">
        <v>0</v>
      </c>
      <c r="AB105" s="110" t="b">
        <v>0</v>
      </c>
      <c r="AD105" s="110" t="b">
        <v>0</v>
      </c>
      <c r="AF105" s="110" t="b">
        <v>0</v>
      </c>
      <c r="AH105" s="110" t="b">
        <v>0</v>
      </c>
      <c r="AJ105" s="110" t="b">
        <v>1</v>
      </c>
      <c r="AL105" s="110" t="b">
        <v>0</v>
      </c>
      <c r="AX105" s="110" t="b">
        <v>0</v>
      </c>
      <c r="BL105" s="18">
        <v>462254</v>
      </c>
      <c r="BM105" s="110" t="s">
        <v>168</v>
      </c>
      <c r="BN105" s="18">
        <v>457168.28</v>
      </c>
      <c r="BP105" s="18">
        <v>5085.72</v>
      </c>
      <c r="BR105" s="18">
        <v>0</v>
      </c>
      <c r="BT105" s="18">
        <v>0</v>
      </c>
      <c r="BV105" s="18">
        <v>0</v>
      </c>
      <c r="BX105" s="18">
        <v>0</v>
      </c>
      <c r="BZ105" s="18">
        <v>0</v>
      </c>
      <c r="CB105" s="18">
        <v>462254</v>
      </c>
      <c r="DD105" s="110" t="b">
        <v>0</v>
      </c>
      <c r="DF105" s="110" t="b">
        <v>0</v>
      </c>
      <c r="DH105" s="110" t="b">
        <v>0</v>
      </c>
      <c r="DJ105" s="110" t="b">
        <v>0</v>
      </c>
      <c r="DL105" s="110" t="b">
        <v>0</v>
      </c>
      <c r="DN105" s="110" t="b">
        <v>0</v>
      </c>
      <c r="DP105" s="110" t="b">
        <v>0</v>
      </c>
      <c r="DR105" s="110" t="b">
        <v>0</v>
      </c>
      <c r="DT105" s="110" t="b">
        <v>0</v>
      </c>
      <c r="DV105" s="110" t="b">
        <v>0</v>
      </c>
      <c r="DX105" s="110" t="b">
        <v>0</v>
      </c>
      <c r="DZ105" s="110" t="b">
        <v>0</v>
      </c>
      <c r="EB105" s="110" t="b">
        <v>0</v>
      </c>
      <c r="ED105" s="110" t="b">
        <v>0</v>
      </c>
      <c r="EF105" s="110" t="b">
        <v>0</v>
      </c>
      <c r="EH105" s="110" t="b">
        <v>0</v>
      </c>
      <c r="EJ105" s="110">
        <v>219</v>
      </c>
      <c r="EL105" s="110">
        <v>215</v>
      </c>
      <c r="EN105" s="110">
        <v>217</v>
      </c>
      <c r="EP105" s="110">
        <v>207</v>
      </c>
    </row>
    <row r="106" spans="1:146" x14ac:dyDescent="0.3">
      <c r="A106" s="110" t="s">
        <v>162</v>
      </c>
      <c r="B106" s="110" t="s">
        <v>163</v>
      </c>
      <c r="C106" s="110" t="s">
        <v>478</v>
      </c>
      <c r="F106" s="110" t="s">
        <v>165</v>
      </c>
      <c r="G106" s="110" t="s">
        <v>479</v>
      </c>
      <c r="I106" s="22">
        <f>INDEX(Concordance!$A$2:$A$556,MATCH('2020 Report - NLIU'!J106,Concordance!$C$2:$C$556,0))</f>
        <v>85049</v>
      </c>
      <c r="J106" s="52">
        <f t="shared" si="1"/>
        <v>184207538</v>
      </c>
      <c r="K106" s="17" t="s">
        <v>480</v>
      </c>
      <c r="L106" s="18">
        <v>177961.64</v>
      </c>
      <c r="N106" s="18">
        <v>0</v>
      </c>
      <c r="P106" s="18">
        <v>177961.64</v>
      </c>
      <c r="T106" s="18"/>
      <c r="V106" s="18"/>
      <c r="X106" s="18">
        <v>0</v>
      </c>
      <c r="BL106" s="18">
        <v>177495</v>
      </c>
      <c r="BM106" s="110" t="s">
        <v>168</v>
      </c>
      <c r="BN106" s="18">
        <v>177495</v>
      </c>
      <c r="BP106" s="18">
        <v>0</v>
      </c>
      <c r="BR106" s="18">
        <v>156675.96</v>
      </c>
      <c r="BT106" s="18">
        <v>0</v>
      </c>
      <c r="BV106" s="18">
        <v>0</v>
      </c>
      <c r="BX106" s="18">
        <v>20819.04</v>
      </c>
      <c r="BZ106" s="18">
        <v>0</v>
      </c>
      <c r="CB106" s="18">
        <v>0</v>
      </c>
      <c r="CD106" s="110" t="b">
        <v>1</v>
      </c>
      <c r="CF106" s="110" t="b">
        <v>1</v>
      </c>
      <c r="CH106" s="110" t="b">
        <v>0</v>
      </c>
      <c r="CJ106" s="110" t="b">
        <v>0</v>
      </c>
      <c r="CL106" s="110" t="b">
        <v>1</v>
      </c>
      <c r="CN106" s="110" t="b">
        <v>0</v>
      </c>
      <c r="CP106" s="110" t="b">
        <v>1</v>
      </c>
      <c r="CR106" s="110">
        <v>268</v>
      </c>
      <c r="CT106" s="110">
        <v>268</v>
      </c>
      <c r="CV106" s="110">
        <v>1</v>
      </c>
      <c r="CW106" s="110" t="s">
        <v>168</v>
      </c>
      <c r="CX106" s="110">
        <v>241</v>
      </c>
      <c r="CZ106" s="110">
        <v>241</v>
      </c>
      <c r="DB106" s="110">
        <v>1</v>
      </c>
      <c r="DC106" s="110" t="s">
        <v>168</v>
      </c>
      <c r="DD106" s="110" t="b">
        <v>1</v>
      </c>
      <c r="DF106" s="110" t="b">
        <v>1</v>
      </c>
      <c r="DH106" s="110" t="b">
        <v>1</v>
      </c>
      <c r="DJ106" s="110" t="b">
        <v>0</v>
      </c>
      <c r="DL106" s="110" t="b">
        <v>1</v>
      </c>
      <c r="DN106" s="110" t="b">
        <v>0</v>
      </c>
      <c r="DP106" s="110" t="b">
        <v>1</v>
      </c>
      <c r="DR106" s="110" t="b">
        <v>0</v>
      </c>
      <c r="DT106" s="110" t="b">
        <v>1</v>
      </c>
      <c r="DV106" s="110" t="b">
        <v>1</v>
      </c>
      <c r="DX106" s="110" t="b">
        <v>1</v>
      </c>
      <c r="DZ106" s="110" t="b">
        <v>0</v>
      </c>
      <c r="EB106" s="110" t="b">
        <v>1</v>
      </c>
      <c r="ED106" s="110" t="b">
        <v>0</v>
      </c>
      <c r="EF106" s="110" t="b">
        <v>1</v>
      </c>
      <c r="EH106" s="110" t="b">
        <v>0</v>
      </c>
      <c r="EJ106" s="110">
        <v>71</v>
      </c>
      <c r="EL106" s="110">
        <v>71</v>
      </c>
      <c r="EN106" s="110">
        <v>70</v>
      </c>
      <c r="EP106" s="110">
        <v>68</v>
      </c>
    </row>
    <row r="107" spans="1:146" x14ac:dyDescent="0.3">
      <c r="A107" s="110" t="s">
        <v>162</v>
      </c>
      <c r="B107" s="110" t="s">
        <v>163</v>
      </c>
      <c r="C107" s="110" t="s">
        <v>481</v>
      </c>
      <c r="F107" s="110" t="s">
        <v>165</v>
      </c>
      <c r="G107" s="110" t="s">
        <v>482</v>
      </c>
      <c r="I107" s="22">
        <f>INDEX(Concordance!$A$2:$A$556,MATCH('2020 Report - NLIU'!J107,Concordance!$C$2:$C$556,0))</f>
        <v>48926</v>
      </c>
      <c r="J107" s="52">
        <f t="shared" si="1"/>
        <v>78409731</v>
      </c>
      <c r="K107" s="17" t="s">
        <v>483</v>
      </c>
      <c r="L107" s="18">
        <v>313470.96999999997</v>
      </c>
      <c r="N107" s="18">
        <v>29456</v>
      </c>
      <c r="P107" s="18">
        <v>284014.96999999997</v>
      </c>
      <c r="T107" s="18">
        <v>0</v>
      </c>
      <c r="V107" s="18">
        <v>0</v>
      </c>
      <c r="X107" s="18">
        <v>0</v>
      </c>
      <c r="Z107" s="110" t="b">
        <v>0</v>
      </c>
      <c r="AB107" s="110" t="b">
        <v>0</v>
      </c>
      <c r="AD107" s="110" t="b">
        <v>0</v>
      </c>
      <c r="AF107" s="110" t="b">
        <v>0</v>
      </c>
      <c r="AH107" s="110" t="b">
        <v>0</v>
      </c>
      <c r="AJ107" s="110" t="b">
        <v>0</v>
      </c>
      <c r="AL107" s="110" t="b">
        <v>0</v>
      </c>
      <c r="AX107" s="110" t="b">
        <v>0</v>
      </c>
      <c r="BL107" s="18">
        <v>0</v>
      </c>
      <c r="BM107" s="110" t="s">
        <v>168</v>
      </c>
      <c r="BN107" s="18">
        <v>0</v>
      </c>
      <c r="BP107" s="18">
        <v>0</v>
      </c>
      <c r="BR107" s="18">
        <v>0</v>
      </c>
      <c r="BT107" s="18">
        <v>0</v>
      </c>
      <c r="BV107" s="18">
        <v>0</v>
      </c>
      <c r="BX107" s="18">
        <v>0</v>
      </c>
      <c r="BZ107" s="18">
        <v>0</v>
      </c>
      <c r="CB107" s="18">
        <v>0</v>
      </c>
      <c r="DD107" s="110" t="b">
        <v>0</v>
      </c>
      <c r="DF107" s="110" t="b">
        <v>0</v>
      </c>
      <c r="DH107" s="110" t="b">
        <v>0</v>
      </c>
      <c r="DJ107" s="110" t="b">
        <v>0</v>
      </c>
      <c r="DL107" s="110" t="b">
        <v>0</v>
      </c>
      <c r="DN107" s="110" t="b">
        <v>0</v>
      </c>
      <c r="DP107" s="110" t="b">
        <v>0</v>
      </c>
      <c r="DR107" s="110" t="b">
        <v>0</v>
      </c>
      <c r="DT107" s="110" t="b">
        <v>0</v>
      </c>
      <c r="DV107" s="110" t="b">
        <v>0</v>
      </c>
      <c r="DX107" s="110" t="b">
        <v>0</v>
      </c>
      <c r="DZ107" s="110" t="b">
        <v>0</v>
      </c>
      <c r="EB107" s="110" t="b">
        <v>0</v>
      </c>
      <c r="ED107" s="110" t="b">
        <v>0</v>
      </c>
      <c r="EF107" s="110" t="b">
        <v>0</v>
      </c>
      <c r="EH107" s="110" t="b">
        <v>0</v>
      </c>
      <c r="EJ107" s="110">
        <v>100</v>
      </c>
      <c r="EL107" s="110">
        <v>115</v>
      </c>
      <c r="EN107" s="110">
        <v>114</v>
      </c>
      <c r="EP107" s="110">
        <v>137</v>
      </c>
    </row>
    <row r="108" spans="1:146" x14ac:dyDescent="0.3">
      <c r="A108" s="110" t="s">
        <v>162</v>
      </c>
      <c r="B108" s="110" t="s">
        <v>163</v>
      </c>
      <c r="C108" s="110" t="s">
        <v>484</v>
      </c>
      <c r="F108" s="110" t="s">
        <v>165</v>
      </c>
      <c r="G108" s="110" t="s">
        <v>485</v>
      </c>
      <c r="I108" s="22">
        <f>INDEX(Concordance!$A$2:$A$556,MATCH('2020 Report - NLIU'!J108,Concordance!$C$2:$C$556,0))</f>
        <v>50013</v>
      </c>
      <c r="J108" s="52">
        <f t="shared" si="1"/>
        <v>59654905</v>
      </c>
      <c r="K108" s="17" t="s">
        <v>486</v>
      </c>
      <c r="L108" s="18">
        <v>120437.85</v>
      </c>
      <c r="N108" s="18">
        <v>39705</v>
      </c>
      <c r="P108" s="18">
        <v>80732.850000000006</v>
      </c>
      <c r="R108" s="110" t="s">
        <v>394</v>
      </c>
      <c r="T108" s="18">
        <v>39705</v>
      </c>
      <c r="V108" s="18">
        <v>0</v>
      </c>
      <c r="X108" s="18">
        <v>39705</v>
      </c>
      <c r="Z108" s="110" t="b">
        <v>0</v>
      </c>
      <c r="AB108" s="110" t="b">
        <v>0</v>
      </c>
      <c r="AD108" s="110" t="b">
        <v>0</v>
      </c>
      <c r="AF108" s="110" t="b">
        <v>0</v>
      </c>
      <c r="AH108" s="110" t="b">
        <v>0</v>
      </c>
      <c r="AJ108" s="110" t="b">
        <v>1</v>
      </c>
      <c r="AL108" s="110" t="b">
        <v>0</v>
      </c>
      <c r="AX108" s="110" t="b">
        <v>0</v>
      </c>
      <c r="BL108" s="18">
        <v>80521</v>
      </c>
      <c r="BM108" s="110" t="s">
        <v>168</v>
      </c>
      <c r="BN108" s="18">
        <v>39042.25</v>
      </c>
      <c r="BP108" s="18">
        <v>41478.75</v>
      </c>
      <c r="BR108" s="18">
        <v>0</v>
      </c>
      <c r="BT108" s="18">
        <v>0</v>
      </c>
      <c r="BV108" s="18">
        <v>0</v>
      </c>
      <c r="BX108" s="18">
        <v>41478.75</v>
      </c>
      <c r="BZ108" s="18">
        <v>0</v>
      </c>
      <c r="CB108" s="18">
        <v>39042.25</v>
      </c>
      <c r="DD108" s="110" t="b">
        <v>0</v>
      </c>
      <c r="DF108" s="110" t="b">
        <v>0</v>
      </c>
      <c r="DH108" s="110" t="b">
        <v>0</v>
      </c>
      <c r="DJ108" s="110" t="b">
        <v>0</v>
      </c>
      <c r="DL108" s="110" t="b">
        <v>0</v>
      </c>
      <c r="DN108" s="110" t="b">
        <v>0</v>
      </c>
      <c r="DP108" s="110" t="b">
        <v>0</v>
      </c>
      <c r="DR108" s="110" t="b">
        <v>0</v>
      </c>
      <c r="DT108" s="110" t="b">
        <v>0</v>
      </c>
      <c r="DV108" s="110" t="b">
        <v>0</v>
      </c>
      <c r="DX108" s="110" t="b">
        <v>0</v>
      </c>
      <c r="DZ108" s="110" t="b">
        <v>0</v>
      </c>
      <c r="EB108" s="110" t="b">
        <v>0</v>
      </c>
      <c r="ED108" s="110" t="b">
        <v>0</v>
      </c>
      <c r="EF108" s="110" t="b">
        <v>0</v>
      </c>
      <c r="EH108" s="110" t="b">
        <v>0</v>
      </c>
      <c r="EJ108" s="110">
        <v>80</v>
      </c>
      <c r="EL108" s="110">
        <v>77</v>
      </c>
      <c r="EN108" s="110">
        <v>77</v>
      </c>
      <c r="EP108" s="110">
        <v>77</v>
      </c>
    </row>
    <row r="109" spans="1:146" x14ac:dyDescent="0.3">
      <c r="A109" s="110" t="s">
        <v>162</v>
      </c>
      <c r="B109" s="110" t="s">
        <v>163</v>
      </c>
      <c r="C109" s="110" t="s">
        <v>487</v>
      </c>
      <c r="F109" s="110" t="s">
        <v>165</v>
      </c>
      <c r="G109" s="110" t="s">
        <v>488</v>
      </c>
      <c r="I109" s="22">
        <f>INDEX(Concordance!$A$2:$A$556,MATCH('2020 Report - NLIU'!J109,Concordance!$C$2:$C$556,0))</f>
        <v>29002</v>
      </c>
      <c r="J109" s="52">
        <f t="shared" si="1"/>
        <v>12928545</v>
      </c>
      <c r="K109" s="17" t="s">
        <v>489</v>
      </c>
      <c r="L109" s="18">
        <v>38207.18</v>
      </c>
      <c r="N109" s="18">
        <v>0</v>
      </c>
      <c r="P109" s="18">
        <v>38207.18</v>
      </c>
      <c r="T109" s="18"/>
      <c r="V109" s="18"/>
      <c r="X109" s="18">
        <v>0</v>
      </c>
      <c r="BL109" s="18">
        <v>38107</v>
      </c>
      <c r="BM109" s="110" t="s">
        <v>168</v>
      </c>
      <c r="BN109" s="18">
        <v>38107</v>
      </c>
      <c r="BP109" s="18">
        <v>0</v>
      </c>
      <c r="BR109" s="18">
        <v>0</v>
      </c>
      <c r="BT109" s="18">
        <v>0</v>
      </c>
      <c r="BV109" s="18">
        <v>0</v>
      </c>
      <c r="BX109" s="18">
        <v>2301.4499999999998</v>
      </c>
      <c r="BZ109" s="18">
        <v>0</v>
      </c>
      <c r="CB109" s="18">
        <v>35805.550000000003</v>
      </c>
      <c r="DD109" s="110" t="b">
        <v>1</v>
      </c>
      <c r="DF109" s="110" t="b">
        <v>1</v>
      </c>
      <c r="DH109" s="110" t="b">
        <v>1</v>
      </c>
      <c r="DJ109" s="110" t="b">
        <v>1</v>
      </c>
      <c r="DL109" s="110" t="b">
        <v>1</v>
      </c>
      <c r="DN109" s="110" t="b">
        <v>0</v>
      </c>
      <c r="DP109" s="110" t="b">
        <v>1</v>
      </c>
      <c r="DR109" s="110" t="b">
        <v>0</v>
      </c>
      <c r="DT109" s="110" t="b">
        <v>1</v>
      </c>
      <c r="DV109" s="110" t="b">
        <v>1</v>
      </c>
      <c r="DX109" s="110" t="b">
        <v>1</v>
      </c>
      <c r="DZ109" s="110" t="b">
        <v>1</v>
      </c>
      <c r="EB109" s="110" t="b">
        <v>1</v>
      </c>
      <c r="ED109" s="110" t="b">
        <v>0</v>
      </c>
      <c r="EF109" s="110" t="b">
        <v>1</v>
      </c>
      <c r="EH109" s="110" t="b">
        <v>0</v>
      </c>
      <c r="EJ109" s="110">
        <v>28.4</v>
      </c>
      <c r="EL109" s="110">
        <v>27.5</v>
      </c>
      <c r="EN109" s="110">
        <v>27.5</v>
      </c>
      <c r="EP109" s="110">
        <v>27.8</v>
      </c>
    </row>
    <row r="110" spans="1:146" x14ac:dyDescent="0.3">
      <c r="A110" s="110" t="s">
        <v>162</v>
      </c>
      <c r="B110" s="110" t="s">
        <v>163</v>
      </c>
      <c r="C110" s="110" t="s">
        <v>490</v>
      </c>
      <c r="F110" s="110" t="s">
        <v>165</v>
      </c>
      <c r="G110" s="110" t="s">
        <v>491</v>
      </c>
      <c r="I110" s="22">
        <f>INDEX(Concordance!$A$2:$A$556,MATCH('2020 Report - NLIU'!J110,Concordance!$C$2:$C$556,0))</f>
        <v>30093</v>
      </c>
      <c r="J110" s="52">
        <f t="shared" si="1"/>
        <v>88702303</v>
      </c>
      <c r="K110" s="17" t="s">
        <v>492</v>
      </c>
      <c r="L110" s="18">
        <v>579538.29</v>
      </c>
      <c r="N110" s="18">
        <v>0</v>
      </c>
      <c r="P110" s="18">
        <v>579538.29</v>
      </c>
      <c r="T110" s="18"/>
      <c r="V110" s="18"/>
      <c r="X110" s="18">
        <v>0</v>
      </c>
      <c r="BL110" s="18">
        <v>420310.77</v>
      </c>
      <c r="BM110" s="110" t="s">
        <v>168</v>
      </c>
      <c r="BN110" s="18">
        <v>420310.77</v>
      </c>
      <c r="BP110" s="18">
        <v>0</v>
      </c>
      <c r="BR110" s="18">
        <v>420310.77</v>
      </c>
      <c r="BT110" s="18">
        <v>0</v>
      </c>
      <c r="BV110" s="18">
        <v>0</v>
      </c>
      <c r="BX110" s="18">
        <v>0</v>
      </c>
      <c r="BZ110" s="18">
        <v>0</v>
      </c>
      <c r="CB110" s="18">
        <v>0</v>
      </c>
      <c r="CD110" s="110" t="b">
        <v>0</v>
      </c>
      <c r="CP110" s="110" t="b">
        <v>0</v>
      </c>
      <c r="DD110" s="110" t="b">
        <v>1</v>
      </c>
      <c r="DF110" s="110" t="b">
        <v>1</v>
      </c>
      <c r="DH110" s="110" t="b">
        <v>1</v>
      </c>
      <c r="DJ110" s="110" t="b">
        <v>1</v>
      </c>
      <c r="DL110" s="110" t="b">
        <v>1</v>
      </c>
      <c r="DN110" s="110" t="b">
        <v>0</v>
      </c>
      <c r="DP110" s="110" t="b">
        <v>1</v>
      </c>
      <c r="DR110" s="110" t="b">
        <v>0</v>
      </c>
      <c r="DT110" s="110" t="b">
        <v>1</v>
      </c>
      <c r="DV110" s="110" t="b">
        <v>1</v>
      </c>
      <c r="DX110" s="110" t="b">
        <v>1</v>
      </c>
      <c r="DZ110" s="110" t="b">
        <v>1</v>
      </c>
      <c r="EB110" s="110" t="b">
        <v>1</v>
      </c>
      <c r="ED110" s="110" t="b">
        <v>0</v>
      </c>
      <c r="EF110" s="110" t="b">
        <v>1</v>
      </c>
      <c r="EH110" s="110" t="b">
        <v>0</v>
      </c>
      <c r="EJ110" s="110">
        <v>263</v>
      </c>
      <c r="EL110" s="110">
        <v>278</v>
      </c>
      <c r="EN110" s="110">
        <v>277</v>
      </c>
      <c r="EP110" s="110">
        <v>263</v>
      </c>
    </row>
    <row r="111" spans="1:146" x14ac:dyDescent="0.3">
      <c r="A111" s="110" t="s">
        <v>162</v>
      </c>
      <c r="B111" s="110" t="s">
        <v>163</v>
      </c>
      <c r="C111" s="110" t="s">
        <v>493</v>
      </c>
      <c r="F111" s="110" t="s">
        <v>165</v>
      </c>
      <c r="G111" s="110" t="s">
        <v>494</v>
      </c>
      <c r="I111" s="22">
        <f>INDEX(Concordance!$A$2:$A$556,MATCH('2020 Report - NLIU'!J111,Concordance!$C$2:$C$556,0))</f>
        <v>42119</v>
      </c>
      <c r="J111" s="52">
        <f t="shared" si="1"/>
        <v>184206316</v>
      </c>
      <c r="K111" s="17" t="s">
        <v>495</v>
      </c>
      <c r="L111" s="18">
        <v>10001.799999999999</v>
      </c>
      <c r="N111" s="18">
        <v>9372</v>
      </c>
      <c r="P111" s="18">
        <v>629.79999999999927</v>
      </c>
      <c r="T111" s="18">
        <v>0</v>
      </c>
      <c r="V111" s="18">
        <v>0</v>
      </c>
      <c r="X111" s="18">
        <v>0</v>
      </c>
      <c r="Z111" s="110" t="b">
        <v>0</v>
      </c>
      <c r="AB111" s="110" t="b">
        <v>0</v>
      </c>
      <c r="AD111" s="110" t="b">
        <v>0</v>
      </c>
      <c r="AF111" s="110" t="b">
        <v>0</v>
      </c>
      <c r="AH111" s="110" t="b">
        <v>0</v>
      </c>
      <c r="AJ111" s="110" t="b">
        <v>0</v>
      </c>
      <c r="AL111" s="110" t="b">
        <v>0</v>
      </c>
      <c r="AX111" s="110" t="b">
        <v>0</v>
      </c>
      <c r="BL111" s="18">
        <v>0</v>
      </c>
      <c r="BM111" s="110" t="s">
        <v>168</v>
      </c>
      <c r="BN111" s="18">
        <v>0</v>
      </c>
      <c r="BP111" s="18">
        <v>0</v>
      </c>
      <c r="BR111" s="18">
        <v>0</v>
      </c>
      <c r="BT111" s="18">
        <v>0</v>
      </c>
      <c r="BV111" s="18">
        <v>0</v>
      </c>
      <c r="BX111" s="18">
        <v>0</v>
      </c>
      <c r="BZ111" s="18">
        <v>0</v>
      </c>
      <c r="CB111" s="18">
        <v>0</v>
      </c>
      <c r="DD111" s="110" t="b">
        <v>0</v>
      </c>
      <c r="DF111" s="110" t="b">
        <v>0</v>
      </c>
      <c r="DH111" s="110" t="b">
        <v>0</v>
      </c>
      <c r="DJ111" s="110" t="b">
        <v>0</v>
      </c>
      <c r="DL111" s="110" t="b">
        <v>0</v>
      </c>
      <c r="DN111" s="110" t="b">
        <v>0</v>
      </c>
      <c r="DP111" s="110" t="b">
        <v>0</v>
      </c>
      <c r="DR111" s="110" t="b">
        <v>0</v>
      </c>
      <c r="DT111" s="110" t="b">
        <v>0</v>
      </c>
      <c r="DV111" s="110" t="b">
        <v>0</v>
      </c>
      <c r="DX111" s="110" t="b">
        <v>0</v>
      </c>
      <c r="DZ111" s="110" t="b">
        <v>0</v>
      </c>
      <c r="EB111" s="110" t="b">
        <v>0</v>
      </c>
      <c r="ED111" s="110" t="b">
        <v>0</v>
      </c>
      <c r="EF111" s="110" t="b">
        <v>0</v>
      </c>
      <c r="EH111" s="110" t="b">
        <v>0</v>
      </c>
      <c r="EJ111" s="110">
        <v>8</v>
      </c>
      <c r="EL111" s="110">
        <v>8</v>
      </c>
      <c r="EN111" s="110">
        <v>7</v>
      </c>
      <c r="EP111" s="110">
        <v>7</v>
      </c>
    </row>
    <row r="112" spans="1:146" x14ac:dyDescent="0.3">
      <c r="A112" s="110" t="s">
        <v>162</v>
      </c>
      <c r="B112" s="110" t="s">
        <v>163</v>
      </c>
      <c r="C112" s="110" t="s">
        <v>496</v>
      </c>
      <c r="F112" s="110" t="s">
        <v>165</v>
      </c>
      <c r="G112" s="110" t="s">
        <v>497</v>
      </c>
      <c r="I112" s="22">
        <f>INDEX(Concordance!$A$2:$A$556,MATCH('2020 Report - NLIU'!J112,Concordance!$C$2:$C$556,0))</f>
        <v>50014</v>
      </c>
      <c r="J112" s="52">
        <f t="shared" si="1"/>
        <v>35150986</v>
      </c>
      <c r="K112" s="17" t="s">
        <v>498</v>
      </c>
      <c r="L112" s="18">
        <v>451228.22</v>
      </c>
      <c r="N112" s="18">
        <v>5094</v>
      </c>
      <c r="P112" s="18">
        <v>446134.22</v>
      </c>
      <c r="R112" s="110" t="s">
        <v>394</v>
      </c>
      <c r="T112" s="18">
        <v>5094</v>
      </c>
      <c r="V112" s="18">
        <v>0</v>
      </c>
      <c r="X112" s="18">
        <v>5094</v>
      </c>
      <c r="Z112" s="110" t="b">
        <v>0</v>
      </c>
      <c r="AB112" s="110" t="b">
        <v>0</v>
      </c>
      <c r="AD112" s="110" t="b">
        <v>0</v>
      </c>
      <c r="AF112" s="110" t="b">
        <v>0</v>
      </c>
      <c r="AH112" s="110" t="b">
        <v>0</v>
      </c>
      <c r="AJ112" s="110" t="b">
        <v>1</v>
      </c>
      <c r="AL112" s="110" t="b">
        <v>0</v>
      </c>
      <c r="AX112" s="110" t="b">
        <v>0</v>
      </c>
      <c r="BL112" s="18">
        <v>444964</v>
      </c>
      <c r="BM112" s="110" t="s">
        <v>168</v>
      </c>
      <c r="BN112" s="18">
        <v>430932.88</v>
      </c>
      <c r="BP112" s="18">
        <v>14031.12</v>
      </c>
      <c r="BR112" s="18">
        <v>14031.12</v>
      </c>
      <c r="BT112" s="18">
        <v>0</v>
      </c>
      <c r="BV112" s="18">
        <v>0</v>
      </c>
      <c r="BX112" s="18">
        <v>0</v>
      </c>
      <c r="BZ112" s="18">
        <v>0</v>
      </c>
      <c r="CB112" s="18">
        <v>430932.88</v>
      </c>
      <c r="CD112" s="110" t="b">
        <v>0</v>
      </c>
      <c r="CP112" s="110" t="b">
        <v>0</v>
      </c>
      <c r="DD112" s="110" t="b">
        <v>1</v>
      </c>
      <c r="DF112" s="110" t="b">
        <v>1</v>
      </c>
      <c r="DH112" s="110" t="b">
        <v>1</v>
      </c>
      <c r="DJ112" s="110" t="b">
        <v>1</v>
      </c>
      <c r="DL112" s="110" t="b">
        <v>1</v>
      </c>
      <c r="DN112" s="110" t="b">
        <v>1</v>
      </c>
      <c r="DP112" s="110" t="b">
        <v>1</v>
      </c>
      <c r="DR112" s="110" t="b">
        <v>0</v>
      </c>
      <c r="DT112" s="110" t="b">
        <v>1</v>
      </c>
      <c r="DV112" s="110" t="b">
        <v>1</v>
      </c>
      <c r="DX112" s="110" t="b">
        <v>1</v>
      </c>
      <c r="DZ112" s="110" t="b">
        <v>1</v>
      </c>
      <c r="EB112" s="110" t="b">
        <v>1</v>
      </c>
      <c r="ED112" s="110" t="b">
        <v>1</v>
      </c>
      <c r="EF112" s="110" t="b">
        <v>1</v>
      </c>
      <c r="EH112" s="110" t="b">
        <v>0</v>
      </c>
      <c r="EJ112" s="110">
        <v>356</v>
      </c>
      <c r="EL112" s="110">
        <v>358</v>
      </c>
      <c r="EN112" s="110">
        <v>358</v>
      </c>
      <c r="EP112" s="110">
        <v>349</v>
      </c>
    </row>
    <row r="113" spans="1:146" x14ac:dyDescent="0.3">
      <c r="A113" s="110" t="s">
        <v>162</v>
      </c>
      <c r="B113" s="110" t="s">
        <v>163</v>
      </c>
      <c r="C113" s="110" t="s">
        <v>499</v>
      </c>
      <c r="F113" s="110" t="s">
        <v>165</v>
      </c>
      <c r="G113" s="110" t="s">
        <v>500</v>
      </c>
      <c r="I113" s="22">
        <f>INDEX(Concordance!$A$2:$A$556,MATCH('2020 Report - NLIU'!J113,Concordance!$C$2:$C$556,0))</f>
        <v>48923</v>
      </c>
      <c r="J113" s="52">
        <f t="shared" si="1"/>
        <v>54003047</v>
      </c>
      <c r="K113" s="17" t="s">
        <v>501</v>
      </c>
      <c r="L113" s="18">
        <v>102158.25</v>
      </c>
      <c r="N113" s="18">
        <v>0</v>
      </c>
      <c r="P113" s="18">
        <v>102158.25</v>
      </c>
      <c r="T113" s="18"/>
      <c r="V113" s="18"/>
      <c r="X113" s="18">
        <v>0</v>
      </c>
      <c r="BL113" s="18">
        <v>0</v>
      </c>
      <c r="BM113" s="110" t="s">
        <v>168</v>
      </c>
      <c r="BN113" s="18">
        <v>0</v>
      </c>
      <c r="BP113" s="18">
        <v>0</v>
      </c>
      <c r="BR113" s="18">
        <v>0</v>
      </c>
      <c r="BT113" s="18">
        <v>0</v>
      </c>
      <c r="BV113" s="18">
        <v>0</v>
      </c>
      <c r="BX113" s="18">
        <v>0</v>
      </c>
      <c r="BZ113" s="18">
        <v>0</v>
      </c>
      <c r="CB113" s="18">
        <v>0</v>
      </c>
      <c r="DD113" s="110" t="b">
        <v>0</v>
      </c>
      <c r="DF113" s="110" t="b">
        <v>0</v>
      </c>
      <c r="DH113" s="110" t="b">
        <v>0</v>
      </c>
      <c r="DJ113" s="110" t="b">
        <v>0</v>
      </c>
      <c r="DL113" s="110" t="b">
        <v>0</v>
      </c>
      <c r="DN113" s="110" t="b">
        <v>0</v>
      </c>
      <c r="DP113" s="110" t="b">
        <v>0</v>
      </c>
      <c r="DR113" s="110" t="b">
        <v>0</v>
      </c>
      <c r="DT113" s="110" t="b">
        <v>1</v>
      </c>
      <c r="DV113" s="110" t="b">
        <v>0</v>
      </c>
      <c r="DX113" s="110" t="b">
        <v>0</v>
      </c>
      <c r="DZ113" s="110" t="b">
        <v>1</v>
      </c>
      <c r="EB113" s="110" t="b">
        <v>1</v>
      </c>
      <c r="ED113" s="110" t="b">
        <v>0</v>
      </c>
      <c r="EF113" s="110" t="b">
        <v>1</v>
      </c>
      <c r="EH113" s="110" t="b">
        <v>0</v>
      </c>
      <c r="EJ113" s="110">
        <v>18</v>
      </c>
      <c r="EL113" s="110">
        <v>17</v>
      </c>
      <c r="EN113" s="110">
        <v>16</v>
      </c>
      <c r="EP113" s="110">
        <v>19</v>
      </c>
    </row>
    <row r="114" spans="1:146" x14ac:dyDescent="0.3">
      <c r="A114" s="110" t="s">
        <v>162</v>
      </c>
      <c r="B114" s="110" t="s">
        <v>163</v>
      </c>
      <c r="C114" s="110" t="s">
        <v>502</v>
      </c>
      <c r="F114" s="110" t="s">
        <v>165</v>
      </c>
      <c r="G114" s="110" t="s">
        <v>503</v>
      </c>
      <c r="I114" s="22">
        <f>INDEX(Concordance!$A$2:$A$556,MATCH('2020 Report - NLIU'!J114,Concordance!$C$2:$C$556,0))</f>
        <v>78009</v>
      </c>
      <c r="J114" s="52">
        <f t="shared" si="1"/>
        <v>46406922</v>
      </c>
      <c r="K114" s="17" t="s">
        <v>504</v>
      </c>
      <c r="L114" s="18">
        <v>57373.01</v>
      </c>
      <c r="N114" s="18">
        <v>0</v>
      </c>
      <c r="P114" s="18">
        <v>57373.01</v>
      </c>
      <c r="T114" s="18"/>
      <c r="V114" s="18"/>
      <c r="X114" s="18">
        <v>0</v>
      </c>
      <c r="BL114" s="18">
        <v>57222</v>
      </c>
      <c r="BM114" s="110" t="s">
        <v>168</v>
      </c>
      <c r="BN114" s="18">
        <v>57222</v>
      </c>
      <c r="BP114" s="18">
        <v>0</v>
      </c>
      <c r="BR114" s="18">
        <v>54810</v>
      </c>
      <c r="BT114" s="18">
        <v>0</v>
      </c>
      <c r="BV114" s="18">
        <v>0</v>
      </c>
      <c r="BX114" s="18">
        <v>2412</v>
      </c>
      <c r="BZ114" s="18">
        <v>0</v>
      </c>
      <c r="CB114" s="18">
        <v>0</v>
      </c>
      <c r="CD114" s="110" t="b">
        <v>0</v>
      </c>
      <c r="CP114" s="110" t="b">
        <v>0</v>
      </c>
      <c r="DD114" s="110" t="b">
        <v>1</v>
      </c>
      <c r="DF114" s="110" t="b">
        <v>1</v>
      </c>
      <c r="DH114" s="110" t="b">
        <v>1</v>
      </c>
      <c r="DJ114" s="110" t="b">
        <v>1</v>
      </c>
      <c r="DL114" s="110" t="b">
        <v>1</v>
      </c>
      <c r="DN114" s="110" t="b">
        <v>1</v>
      </c>
      <c r="DP114" s="110" t="b">
        <v>1</v>
      </c>
      <c r="DR114" s="110" t="b">
        <v>0</v>
      </c>
      <c r="DT114" s="110" t="b">
        <v>1</v>
      </c>
      <c r="DV114" s="110" t="b">
        <v>1</v>
      </c>
      <c r="DX114" s="110" t="b">
        <v>1</v>
      </c>
      <c r="DZ114" s="110" t="b">
        <v>1</v>
      </c>
      <c r="EB114" s="110" t="b">
        <v>1</v>
      </c>
      <c r="ED114" s="110" t="b">
        <v>1</v>
      </c>
      <c r="EF114" s="110" t="b">
        <v>1</v>
      </c>
      <c r="EH114" s="110" t="b">
        <v>0</v>
      </c>
      <c r="EJ114" s="110">
        <v>30</v>
      </c>
      <c r="EL114" s="110">
        <v>30</v>
      </c>
      <c r="EN114" s="110">
        <v>30</v>
      </c>
      <c r="EP114" s="110">
        <v>30</v>
      </c>
    </row>
    <row r="115" spans="1:146" x14ac:dyDescent="0.3">
      <c r="A115" s="110" t="s">
        <v>162</v>
      </c>
      <c r="B115" s="110" t="s">
        <v>163</v>
      </c>
      <c r="C115" s="110" t="s">
        <v>505</v>
      </c>
      <c r="F115" s="110" t="s">
        <v>165</v>
      </c>
      <c r="G115" s="110" t="s">
        <v>506</v>
      </c>
      <c r="I115" s="22">
        <f>INDEX(Concordance!$A$2:$A$556,MATCH('2020 Report - NLIU'!J115,Concordance!$C$2:$C$556,0))</f>
        <v>16092</v>
      </c>
      <c r="J115" s="52">
        <f t="shared" si="1"/>
        <v>31552060</v>
      </c>
      <c r="K115" s="17" t="s">
        <v>507</v>
      </c>
      <c r="L115" s="18">
        <v>67024.100000000006</v>
      </c>
      <c r="N115" s="18">
        <v>9000</v>
      </c>
      <c r="P115" s="18">
        <v>58024.100000000013</v>
      </c>
      <c r="T115" s="18">
        <v>0</v>
      </c>
      <c r="V115" s="18">
        <v>0</v>
      </c>
      <c r="X115" s="18">
        <v>0</v>
      </c>
      <c r="Z115" s="110" t="b">
        <v>0</v>
      </c>
      <c r="AB115" s="110" t="b">
        <v>0</v>
      </c>
      <c r="AD115" s="110" t="b">
        <v>0</v>
      </c>
      <c r="AF115" s="110" t="b">
        <v>0</v>
      </c>
      <c r="AH115" s="110" t="b">
        <v>0</v>
      </c>
      <c r="AJ115" s="110" t="b">
        <v>0</v>
      </c>
      <c r="AL115" s="110" t="b">
        <v>0</v>
      </c>
      <c r="AX115" s="110" t="b">
        <v>0</v>
      </c>
      <c r="BL115" s="18">
        <v>57872</v>
      </c>
      <c r="BM115" s="110" t="s">
        <v>168</v>
      </c>
      <c r="BN115" s="18">
        <v>57872</v>
      </c>
      <c r="BP115" s="18">
        <v>0</v>
      </c>
      <c r="BR115" s="18">
        <v>0</v>
      </c>
      <c r="BT115" s="18">
        <v>0</v>
      </c>
      <c r="BV115" s="18">
        <v>0</v>
      </c>
      <c r="BX115" s="18">
        <v>0</v>
      </c>
      <c r="BZ115" s="18">
        <v>0</v>
      </c>
      <c r="CB115" s="18">
        <v>57872</v>
      </c>
      <c r="DD115" s="110" t="b">
        <v>1</v>
      </c>
      <c r="DF115" s="110" t="b">
        <v>1</v>
      </c>
      <c r="DH115" s="110" t="b">
        <v>1</v>
      </c>
      <c r="DJ115" s="110" t="b">
        <v>1</v>
      </c>
      <c r="DL115" s="110" t="b">
        <v>1</v>
      </c>
      <c r="DN115" s="110" t="b">
        <v>0</v>
      </c>
      <c r="DP115" s="110" t="b">
        <v>1</v>
      </c>
      <c r="DR115" s="110" t="b">
        <v>1</v>
      </c>
      <c r="DT115" s="110" t="b">
        <v>1</v>
      </c>
      <c r="DV115" s="110" t="b">
        <v>1</v>
      </c>
      <c r="DX115" s="110" t="b">
        <v>1</v>
      </c>
      <c r="DZ115" s="110" t="b">
        <v>1</v>
      </c>
      <c r="EB115" s="110" t="b">
        <v>1</v>
      </c>
      <c r="ED115" s="110" t="b">
        <v>0</v>
      </c>
      <c r="EF115" s="110" t="b">
        <v>1</v>
      </c>
      <c r="EH115" s="110" t="b">
        <v>1</v>
      </c>
      <c r="EJ115" s="110">
        <v>44</v>
      </c>
      <c r="EL115" s="110">
        <v>42</v>
      </c>
      <c r="EN115" s="110">
        <v>40</v>
      </c>
      <c r="EP115" s="110">
        <v>40</v>
      </c>
    </row>
    <row r="116" spans="1:146" x14ac:dyDescent="0.3">
      <c r="A116" s="110" t="s">
        <v>162</v>
      </c>
      <c r="B116" s="110" t="s">
        <v>163</v>
      </c>
      <c r="C116" s="110" t="s">
        <v>508</v>
      </c>
      <c r="F116" s="110" t="s">
        <v>165</v>
      </c>
      <c r="G116" s="110" t="s">
        <v>509</v>
      </c>
      <c r="I116" s="22">
        <f>INDEX(Concordance!$A$2:$A$556,MATCH('2020 Report - NLIU'!J116,Concordance!$C$2:$C$556,0))</f>
        <v>33093</v>
      </c>
      <c r="J116" s="52">
        <f t="shared" si="1"/>
        <v>36043347</v>
      </c>
      <c r="K116" s="17" t="s">
        <v>510</v>
      </c>
      <c r="L116" s="18">
        <v>82472.37</v>
      </c>
      <c r="N116" s="18">
        <v>0</v>
      </c>
      <c r="P116" s="18">
        <v>82472.37</v>
      </c>
      <c r="T116" s="18"/>
      <c r="V116" s="18"/>
      <c r="X116" s="18">
        <v>0</v>
      </c>
      <c r="BL116" s="18">
        <v>0</v>
      </c>
      <c r="BM116" s="110" t="s">
        <v>168</v>
      </c>
      <c r="BN116" s="18">
        <v>0</v>
      </c>
      <c r="BP116" s="18">
        <v>0</v>
      </c>
      <c r="BR116" s="18">
        <v>0</v>
      </c>
      <c r="BT116" s="18">
        <v>0</v>
      </c>
      <c r="BV116" s="18">
        <v>0</v>
      </c>
      <c r="BX116" s="18">
        <v>0</v>
      </c>
      <c r="BZ116" s="18">
        <v>0</v>
      </c>
      <c r="CB116" s="18">
        <v>0</v>
      </c>
      <c r="DD116" s="110" t="b">
        <v>0</v>
      </c>
      <c r="DF116" s="110" t="b">
        <v>0</v>
      </c>
      <c r="DH116" s="110" t="b">
        <v>0</v>
      </c>
      <c r="DJ116" s="110" t="b">
        <v>0</v>
      </c>
      <c r="DL116" s="110" t="b">
        <v>0</v>
      </c>
      <c r="DN116" s="110" t="b">
        <v>0</v>
      </c>
      <c r="DP116" s="110" t="b">
        <v>0</v>
      </c>
      <c r="DR116" s="110" t="b">
        <v>0</v>
      </c>
      <c r="DT116" s="110" t="b">
        <v>0</v>
      </c>
      <c r="DV116" s="110" t="b">
        <v>0</v>
      </c>
      <c r="DX116" s="110" t="b">
        <v>0</v>
      </c>
      <c r="DZ116" s="110" t="b">
        <v>0</v>
      </c>
      <c r="EB116" s="110" t="b">
        <v>0</v>
      </c>
      <c r="ED116" s="110" t="b">
        <v>0</v>
      </c>
      <c r="EF116" s="110" t="b">
        <v>0</v>
      </c>
      <c r="EH116" s="110" t="b">
        <v>0</v>
      </c>
      <c r="EJ116" s="110">
        <v>46.5</v>
      </c>
      <c r="EL116" s="110">
        <v>46.7</v>
      </c>
      <c r="EN116" s="110">
        <v>48.3</v>
      </c>
      <c r="EP116" s="110">
        <v>47.6</v>
      </c>
    </row>
    <row r="117" spans="1:146" x14ac:dyDescent="0.3">
      <c r="A117" s="110" t="s">
        <v>162</v>
      </c>
      <c r="B117" s="110" t="s">
        <v>163</v>
      </c>
      <c r="C117" s="110" t="s">
        <v>511</v>
      </c>
      <c r="F117" s="110" t="s">
        <v>165</v>
      </c>
      <c r="G117" s="110" t="s">
        <v>512</v>
      </c>
      <c r="I117" s="22">
        <f>INDEX(Concordance!$A$2:$A$556,MATCH('2020 Report - NLIU'!J117,Concordance!$C$2:$C$556,0))</f>
        <v>103132</v>
      </c>
      <c r="J117" s="52">
        <f t="shared" si="1"/>
        <v>53587291</v>
      </c>
      <c r="K117" s="17" t="s">
        <v>513</v>
      </c>
      <c r="L117" s="18">
        <v>417619.7</v>
      </c>
      <c r="N117" s="18">
        <v>0</v>
      </c>
      <c r="P117" s="18">
        <v>417619.7</v>
      </c>
      <c r="T117" s="18"/>
      <c r="V117" s="18"/>
      <c r="X117" s="18">
        <v>0</v>
      </c>
      <c r="BL117" s="18">
        <v>0</v>
      </c>
      <c r="BM117" s="110" t="s">
        <v>168</v>
      </c>
      <c r="BN117" s="18">
        <v>0</v>
      </c>
      <c r="BP117" s="18">
        <v>0</v>
      </c>
      <c r="BR117" s="18">
        <v>0</v>
      </c>
      <c r="BT117" s="18">
        <v>0</v>
      </c>
      <c r="BV117" s="18">
        <v>0</v>
      </c>
      <c r="BX117" s="18">
        <v>0</v>
      </c>
      <c r="BZ117" s="18">
        <v>0</v>
      </c>
      <c r="CB117" s="18">
        <v>0</v>
      </c>
      <c r="DD117" s="110" t="b">
        <v>0</v>
      </c>
      <c r="DF117" s="110" t="b">
        <v>0</v>
      </c>
      <c r="DH117" s="110" t="b">
        <v>0</v>
      </c>
      <c r="DJ117" s="110" t="b">
        <v>0</v>
      </c>
      <c r="DL117" s="110" t="b">
        <v>0</v>
      </c>
      <c r="DN117" s="110" t="b">
        <v>0</v>
      </c>
      <c r="DP117" s="110" t="b">
        <v>0</v>
      </c>
      <c r="DR117" s="110" t="b">
        <v>0</v>
      </c>
      <c r="DT117" s="110" t="b">
        <v>0</v>
      </c>
      <c r="DV117" s="110" t="b">
        <v>0</v>
      </c>
      <c r="DX117" s="110" t="b">
        <v>0</v>
      </c>
      <c r="DZ117" s="110" t="b">
        <v>0</v>
      </c>
      <c r="EB117" s="110" t="b">
        <v>0</v>
      </c>
      <c r="ED117" s="110" t="b">
        <v>0</v>
      </c>
      <c r="EF117" s="110" t="b">
        <v>0</v>
      </c>
      <c r="EH117" s="110" t="b">
        <v>0</v>
      </c>
      <c r="EJ117" s="110">
        <v>255</v>
      </c>
      <c r="EL117" s="110">
        <v>260</v>
      </c>
      <c r="EN117" s="110">
        <v>260</v>
      </c>
      <c r="EP117" s="110">
        <v>271</v>
      </c>
    </row>
    <row r="118" spans="1:146" x14ac:dyDescent="0.3">
      <c r="A118" s="110" t="s">
        <v>162</v>
      </c>
      <c r="B118" s="110" t="s">
        <v>163</v>
      </c>
      <c r="C118" s="110" t="s">
        <v>514</v>
      </c>
      <c r="F118" s="110" t="s">
        <v>165</v>
      </c>
      <c r="G118" s="110" t="s">
        <v>515</v>
      </c>
      <c r="I118" s="22">
        <f>INDEX(Concordance!$A$2:$A$556,MATCH('2020 Report - NLIU'!J118,Concordance!$C$2:$C$556,0))</f>
        <v>73102</v>
      </c>
      <c r="J118" s="52">
        <f t="shared" si="1"/>
        <v>27870872</v>
      </c>
      <c r="K118" s="17" t="s">
        <v>516</v>
      </c>
      <c r="L118" s="18">
        <v>174530.74</v>
      </c>
      <c r="N118" s="18">
        <v>22313</v>
      </c>
      <c r="P118" s="18">
        <v>152217.74</v>
      </c>
      <c r="T118" s="18">
        <v>0</v>
      </c>
      <c r="V118" s="18">
        <v>0</v>
      </c>
      <c r="X118" s="18">
        <v>0</v>
      </c>
      <c r="Z118" s="110" t="b">
        <v>0</v>
      </c>
      <c r="AB118" s="110" t="b">
        <v>0</v>
      </c>
      <c r="AD118" s="110" t="b">
        <v>0</v>
      </c>
      <c r="AF118" s="110" t="b">
        <v>0</v>
      </c>
      <c r="AH118" s="110" t="b">
        <v>0</v>
      </c>
      <c r="AJ118" s="110" t="b">
        <v>0</v>
      </c>
      <c r="AL118" s="110" t="b">
        <v>0</v>
      </c>
      <c r="AX118" s="110" t="b">
        <v>0</v>
      </c>
      <c r="BL118" s="18">
        <v>151818</v>
      </c>
      <c r="BM118" s="110" t="s">
        <v>168</v>
      </c>
      <c r="BN118" s="18">
        <v>151818</v>
      </c>
      <c r="BP118" s="18">
        <v>0</v>
      </c>
      <c r="BR118" s="18">
        <v>0</v>
      </c>
      <c r="BT118" s="18">
        <v>0</v>
      </c>
      <c r="BV118" s="18">
        <v>0</v>
      </c>
      <c r="BX118" s="18">
        <v>0</v>
      </c>
      <c r="BZ118" s="18">
        <v>0</v>
      </c>
      <c r="CB118" s="18">
        <v>151818</v>
      </c>
      <c r="DD118" s="110" t="b">
        <v>0</v>
      </c>
      <c r="DF118" s="110" t="b">
        <v>0</v>
      </c>
      <c r="DH118" s="110" t="b">
        <v>0</v>
      </c>
      <c r="DJ118" s="110" t="b">
        <v>0</v>
      </c>
      <c r="DL118" s="110" t="b">
        <v>0</v>
      </c>
      <c r="DN118" s="110" t="b">
        <v>0</v>
      </c>
      <c r="DP118" s="110" t="b">
        <v>0</v>
      </c>
      <c r="DR118" s="110" t="b">
        <v>0</v>
      </c>
      <c r="DT118" s="110" t="b">
        <v>0</v>
      </c>
      <c r="DV118" s="110" t="b">
        <v>0</v>
      </c>
      <c r="DX118" s="110" t="b">
        <v>0</v>
      </c>
      <c r="DZ118" s="110" t="b">
        <v>0</v>
      </c>
      <c r="EB118" s="110" t="b">
        <v>0</v>
      </c>
      <c r="ED118" s="110" t="b">
        <v>0</v>
      </c>
      <c r="EF118" s="110" t="b">
        <v>0</v>
      </c>
      <c r="EH118" s="110" t="b">
        <v>0</v>
      </c>
      <c r="EJ118" s="110">
        <v>59</v>
      </c>
      <c r="EL118" s="110">
        <v>58</v>
      </c>
      <c r="EN118" s="110">
        <v>54</v>
      </c>
      <c r="EP118" s="110">
        <v>50</v>
      </c>
    </row>
    <row r="119" spans="1:146" x14ac:dyDescent="0.3">
      <c r="A119" s="110" t="s">
        <v>162</v>
      </c>
      <c r="B119" s="110" t="s">
        <v>163</v>
      </c>
      <c r="C119" s="110" t="s">
        <v>517</v>
      </c>
      <c r="F119" s="110" t="s">
        <v>165</v>
      </c>
      <c r="G119" s="110" t="s">
        <v>518</v>
      </c>
      <c r="I119" s="22">
        <f>INDEX(Concordance!$A$2:$A$556,MATCH('2020 Report - NLIU'!J119,Concordance!$C$2:$C$556,0))</f>
        <v>85048</v>
      </c>
      <c r="J119" s="52">
        <f t="shared" si="1"/>
        <v>83030171</v>
      </c>
      <c r="K119" s="17" t="s">
        <v>519</v>
      </c>
      <c r="L119" s="18">
        <v>250613.41</v>
      </c>
      <c r="N119" s="18">
        <v>29009</v>
      </c>
      <c r="P119" s="18">
        <v>221604.41</v>
      </c>
      <c r="T119" s="18">
        <v>0</v>
      </c>
      <c r="V119" s="18">
        <v>0</v>
      </c>
      <c r="X119" s="18">
        <v>0</v>
      </c>
      <c r="Z119" s="110" t="b">
        <v>0</v>
      </c>
      <c r="AB119" s="110" t="b">
        <v>0</v>
      </c>
      <c r="AD119" s="110" t="b">
        <v>0</v>
      </c>
      <c r="AF119" s="110" t="b">
        <v>0</v>
      </c>
      <c r="AH119" s="110" t="b">
        <v>0</v>
      </c>
      <c r="AJ119" s="110" t="b">
        <v>0</v>
      </c>
      <c r="AL119" s="110" t="b">
        <v>0</v>
      </c>
      <c r="AX119" s="110" t="b">
        <v>0</v>
      </c>
      <c r="BL119" s="18">
        <v>221023</v>
      </c>
      <c r="BM119" s="110" t="s">
        <v>168</v>
      </c>
      <c r="BN119" s="18">
        <v>221023</v>
      </c>
      <c r="BP119" s="18">
        <v>0</v>
      </c>
      <c r="BR119" s="18">
        <v>145070.46</v>
      </c>
      <c r="BT119" s="18">
        <v>0</v>
      </c>
      <c r="BV119" s="18">
        <v>0</v>
      </c>
      <c r="BX119" s="18">
        <v>2139.23</v>
      </c>
      <c r="BZ119" s="18">
        <v>0</v>
      </c>
      <c r="CB119" s="18">
        <v>73813.31</v>
      </c>
      <c r="CD119" s="110" t="b">
        <v>0</v>
      </c>
      <c r="CP119" s="110" t="b">
        <v>1</v>
      </c>
      <c r="CR119" s="110">
        <v>0</v>
      </c>
      <c r="CT119" s="110">
        <v>334</v>
      </c>
      <c r="CX119" s="110">
        <v>452</v>
      </c>
      <c r="CZ119" s="110">
        <v>452</v>
      </c>
      <c r="DB119" s="110">
        <v>1</v>
      </c>
      <c r="DC119" s="110" t="s">
        <v>168</v>
      </c>
      <c r="DD119" s="110" t="b">
        <v>1</v>
      </c>
      <c r="DF119" s="110" t="b">
        <v>1</v>
      </c>
      <c r="DH119" s="110" t="b">
        <v>1</v>
      </c>
      <c r="DJ119" s="110" t="b">
        <v>1</v>
      </c>
      <c r="DL119" s="110" t="b">
        <v>1</v>
      </c>
      <c r="DN119" s="110" t="b">
        <v>1</v>
      </c>
      <c r="DP119" s="110" t="b">
        <v>1</v>
      </c>
      <c r="DR119" s="110" t="b">
        <v>0</v>
      </c>
      <c r="DT119" s="110" t="b">
        <v>1</v>
      </c>
      <c r="DV119" s="110" t="b">
        <v>1</v>
      </c>
      <c r="DX119" s="110" t="b">
        <v>1</v>
      </c>
      <c r="DZ119" s="110" t="b">
        <v>1</v>
      </c>
      <c r="EB119" s="110" t="b">
        <v>1</v>
      </c>
      <c r="ED119" s="110" t="b">
        <v>1</v>
      </c>
      <c r="EF119" s="110" t="b">
        <v>1</v>
      </c>
      <c r="EH119" s="110" t="b">
        <v>0</v>
      </c>
      <c r="EJ119" s="110">
        <v>143</v>
      </c>
      <c r="EL119" s="110">
        <v>140</v>
      </c>
      <c r="EN119" s="110">
        <v>140</v>
      </c>
      <c r="EP119" s="110">
        <v>142</v>
      </c>
    </row>
    <row r="120" spans="1:146" x14ac:dyDescent="0.3">
      <c r="A120" s="110" t="s">
        <v>162</v>
      </c>
      <c r="B120" s="110" t="s">
        <v>163</v>
      </c>
      <c r="C120" s="110" t="s">
        <v>520</v>
      </c>
      <c r="F120" s="110" t="s">
        <v>165</v>
      </c>
      <c r="G120" s="110" t="s">
        <v>521</v>
      </c>
      <c r="I120" s="22">
        <f>INDEX(Concordance!$A$2:$A$556,MATCH('2020 Report - NLIU'!J120,Concordance!$C$2:$C$556,0))</f>
        <v>91092</v>
      </c>
      <c r="J120" s="52">
        <f t="shared" si="1"/>
        <v>88710355</v>
      </c>
      <c r="K120" s="17" t="s">
        <v>522</v>
      </c>
      <c r="L120" s="18">
        <v>705098.97</v>
      </c>
      <c r="N120" s="18">
        <v>0</v>
      </c>
      <c r="P120" s="18">
        <v>705098.97</v>
      </c>
      <c r="T120" s="18"/>
      <c r="V120" s="18"/>
      <c r="X120" s="18">
        <v>0</v>
      </c>
      <c r="BL120" s="18">
        <v>703249</v>
      </c>
      <c r="BM120" s="110" t="s">
        <v>168</v>
      </c>
      <c r="BN120" s="18">
        <v>703249</v>
      </c>
      <c r="BP120" s="18">
        <v>0</v>
      </c>
      <c r="BR120" s="18">
        <v>0</v>
      </c>
      <c r="BT120" s="18">
        <v>654463.82999999996</v>
      </c>
      <c r="BV120" s="18">
        <v>0</v>
      </c>
      <c r="BX120" s="18">
        <v>48785.17</v>
      </c>
      <c r="BZ120" s="18">
        <v>0</v>
      </c>
      <c r="CB120" s="18">
        <v>0</v>
      </c>
      <c r="DD120" s="110" t="b">
        <v>1</v>
      </c>
      <c r="DF120" s="110" t="b">
        <v>1</v>
      </c>
      <c r="DH120" s="110" t="b">
        <v>0</v>
      </c>
      <c r="DJ120" s="110" t="b">
        <v>1</v>
      </c>
      <c r="DL120" s="110" t="b">
        <v>1</v>
      </c>
      <c r="DN120" s="110" t="b">
        <v>0</v>
      </c>
      <c r="DP120" s="110" t="b">
        <v>1</v>
      </c>
      <c r="DR120" s="110" t="b">
        <v>1</v>
      </c>
      <c r="DT120" s="110" t="b">
        <v>1</v>
      </c>
      <c r="DV120" s="110" t="b">
        <v>1</v>
      </c>
      <c r="DX120" s="110" t="b">
        <v>0</v>
      </c>
      <c r="DZ120" s="110" t="b">
        <v>1</v>
      </c>
      <c r="EB120" s="110" t="b">
        <v>1</v>
      </c>
      <c r="ED120" s="110" t="b">
        <v>0</v>
      </c>
      <c r="EF120" s="110" t="b">
        <v>0</v>
      </c>
      <c r="EH120" s="110" t="b">
        <v>1</v>
      </c>
      <c r="EJ120" s="110">
        <v>221</v>
      </c>
      <c r="EL120" s="110">
        <v>221</v>
      </c>
      <c r="EN120" s="110">
        <v>221</v>
      </c>
      <c r="EP120" s="110">
        <v>221</v>
      </c>
    </row>
    <row r="121" spans="1:146" x14ac:dyDescent="0.3">
      <c r="A121" s="110" t="s">
        <v>162</v>
      </c>
      <c r="B121" s="110" t="s">
        <v>163</v>
      </c>
      <c r="C121" s="110" t="s">
        <v>523</v>
      </c>
      <c r="F121" s="110" t="s">
        <v>165</v>
      </c>
      <c r="G121" s="110" t="s">
        <v>524</v>
      </c>
      <c r="I121" s="22">
        <f>INDEX(Concordance!$A$2:$A$556,MATCH('2020 Report - NLIU'!J121,Concordance!$C$2:$C$556,0))</f>
        <v>19150</v>
      </c>
      <c r="J121" s="52">
        <f t="shared" si="1"/>
        <v>100600568</v>
      </c>
      <c r="K121" s="17" t="s">
        <v>525</v>
      </c>
      <c r="L121" s="18">
        <v>34879.65</v>
      </c>
      <c r="N121" s="18">
        <v>0</v>
      </c>
      <c r="P121" s="18">
        <v>34879.65</v>
      </c>
      <c r="T121" s="18"/>
      <c r="V121" s="18"/>
      <c r="X121" s="18">
        <v>0</v>
      </c>
      <c r="BL121" s="18">
        <v>34788</v>
      </c>
      <c r="BM121" s="110" t="s">
        <v>168</v>
      </c>
      <c r="BN121" s="18">
        <v>34788</v>
      </c>
      <c r="BP121" s="18">
        <v>0</v>
      </c>
      <c r="BR121" s="18">
        <v>0</v>
      </c>
      <c r="BT121" s="18">
        <v>0</v>
      </c>
      <c r="BV121" s="18">
        <v>0</v>
      </c>
      <c r="BX121" s="18">
        <v>0</v>
      </c>
      <c r="BZ121" s="18">
        <v>0</v>
      </c>
      <c r="CB121" s="18">
        <v>34788</v>
      </c>
      <c r="DD121" s="110" t="b">
        <v>0</v>
      </c>
      <c r="DF121" s="110" t="b">
        <v>0</v>
      </c>
      <c r="DH121" s="110" t="b">
        <v>0</v>
      </c>
      <c r="DJ121" s="110" t="b">
        <v>0</v>
      </c>
      <c r="DL121" s="110" t="b">
        <v>0</v>
      </c>
      <c r="DN121" s="110" t="b">
        <v>0</v>
      </c>
      <c r="DP121" s="110" t="b">
        <v>0</v>
      </c>
      <c r="DR121" s="110" t="b">
        <v>0</v>
      </c>
      <c r="DT121" s="110" t="b">
        <v>0</v>
      </c>
      <c r="DV121" s="110" t="b">
        <v>0</v>
      </c>
      <c r="DX121" s="110" t="b">
        <v>0</v>
      </c>
      <c r="DZ121" s="110" t="b">
        <v>0</v>
      </c>
      <c r="EB121" s="110" t="b">
        <v>0</v>
      </c>
      <c r="ED121" s="110" t="b">
        <v>0</v>
      </c>
      <c r="EF121" s="110" t="b">
        <v>0</v>
      </c>
      <c r="EH121" s="110" t="b">
        <v>0</v>
      </c>
      <c r="EJ121" s="110">
        <v>53</v>
      </c>
      <c r="EL121" s="110">
        <v>51</v>
      </c>
      <c r="EN121" s="110">
        <v>49</v>
      </c>
      <c r="EP121" s="110">
        <v>50</v>
      </c>
    </row>
    <row r="122" spans="1:146" x14ac:dyDescent="0.3">
      <c r="A122" s="110" t="s">
        <v>162</v>
      </c>
      <c r="B122" s="110" t="s">
        <v>163</v>
      </c>
      <c r="C122" s="110" t="s">
        <v>526</v>
      </c>
      <c r="F122" s="110" t="s">
        <v>165</v>
      </c>
      <c r="G122" s="110" t="s">
        <v>527</v>
      </c>
      <c r="I122" s="22">
        <f>INDEX(Concordance!$A$2:$A$556,MATCH('2020 Report - NLIU'!J122,Concordance!$C$2:$C$556,0))</f>
        <v>50005</v>
      </c>
      <c r="J122" s="52">
        <f t="shared" si="1"/>
        <v>100654235</v>
      </c>
      <c r="K122" s="17" t="s">
        <v>528</v>
      </c>
      <c r="L122" s="18">
        <v>216873.96</v>
      </c>
      <c r="N122" s="18">
        <v>0</v>
      </c>
      <c r="P122" s="18">
        <v>216873.96</v>
      </c>
      <c r="T122" s="18"/>
      <c r="V122" s="18"/>
      <c r="X122" s="18">
        <v>0</v>
      </c>
      <c r="BL122" s="18">
        <v>214890</v>
      </c>
      <c r="BM122" s="110" t="s">
        <v>168</v>
      </c>
      <c r="BN122" s="18">
        <v>214890</v>
      </c>
      <c r="BP122" s="18">
        <v>0</v>
      </c>
      <c r="BR122" s="18">
        <v>0</v>
      </c>
      <c r="BT122" s="18">
        <v>0</v>
      </c>
      <c r="BV122" s="18">
        <v>0</v>
      </c>
      <c r="BX122" s="18">
        <v>0</v>
      </c>
      <c r="BZ122" s="18">
        <v>0</v>
      </c>
      <c r="CB122" s="18">
        <v>214890</v>
      </c>
      <c r="DD122" s="110" t="b">
        <v>0</v>
      </c>
      <c r="DF122" s="110" t="b">
        <v>0</v>
      </c>
      <c r="DH122" s="110" t="b">
        <v>0</v>
      </c>
      <c r="DJ122" s="110" t="b">
        <v>0</v>
      </c>
      <c r="DL122" s="110" t="b">
        <v>0</v>
      </c>
      <c r="DN122" s="110" t="b">
        <v>0</v>
      </c>
      <c r="DP122" s="110" t="b">
        <v>0</v>
      </c>
      <c r="DR122" s="110" t="b">
        <v>0</v>
      </c>
      <c r="DT122" s="110" t="b">
        <v>0</v>
      </c>
      <c r="DV122" s="110" t="b">
        <v>0</v>
      </c>
      <c r="DX122" s="110" t="b">
        <v>0</v>
      </c>
      <c r="DZ122" s="110" t="b">
        <v>0</v>
      </c>
      <c r="EB122" s="110" t="b">
        <v>0</v>
      </c>
      <c r="ED122" s="110" t="b">
        <v>0</v>
      </c>
      <c r="EF122" s="110" t="b">
        <v>0</v>
      </c>
      <c r="EH122" s="110" t="b">
        <v>0</v>
      </c>
      <c r="EJ122" s="110">
        <v>243</v>
      </c>
      <c r="EL122" s="110">
        <v>254</v>
      </c>
      <c r="EN122" s="110">
        <v>251</v>
      </c>
      <c r="EP122" s="110">
        <v>255</v>
      </c>
    </row>
    <row r="123" spans="1:146" x14ac:dyDescent="0.3">
      <c r="A123" s="110" t="s">
        <v>162</v>
      </c>
      <c r="B123" s="110" t="s">
        <v>163</v>
      </c>
      <c r="C123" s="110" t="s">
        <v>529</v>
      </c>
      <c r="F123" s="110" t="s">
        <v>165</v>
      </c>
      <c r="G123" s="110" t="s">
        <v>530</v>
      </c>
      <c r="I123" s="22">
        <f>INDEX(Concordance!$A$2:$A$556,MATCH('2020 Report - NLIU'!J123,Concordance!$C$2:$C$556,0))</f>
        <v>115923</v>
      </c>
      <c r="J123" s="52">
        <f t="shared" si="1"/>
        <v>78678655</v>
      </c>
      <c r="K123" s="17" t="s">
        <v>531</v>
      </c>
      <c r="L123" s="18">
        <v>493937.41</v>
      </c>
      <c r="N123" s="18">
        <v>0</v>
      </c>
      <c r="P123" s="18">
        <v>493937.41</v>
      </c>
      <c r="T123" s="18"/>
      <c r="V123" s="18"/>
      <c r="X123" s="18">
        <v>0</v>
      </c>
      <c r="BL123" s="18">
        <v>0</v>
      </c>
      <c r="BM123" s="110" t="s">
        <v>168</v>
      </c>
      <c r="BN123" s="18">
        <v>0</v>
      </c>
      <c r="BP123" s="18">
        <v>0</v>
      </c>
      <c r="BR123" s="18">
        <v>0</v>
      </c>
      <c r="BT123" s="18">
        <v>0</v>
      </c>
      <c r="BV123" s="18">
        <v>0</v>
      </c>
      <c r="BX123" s="18">
        <v>0</v>
      </c>
      <c r="BZ123" s="18">
        <v>0</v>
      </c>
      <c r="CB123" s="18">
        <v>0</v>
      </c>
      <c r="DD123" s="110" t="b">
        <v>0</v>
      </c>
      <c r="DF123" s="110" t="b">
        <v>0</v>
      </c>
      <c r="DH123" s="110" t="b">
        <v>0</v>
      </c>
      <c r="DJ123" s="110" t="b">
        <v>0</v>
      </c>
      <c r="DL123" s="110" t="b">
        <v>0</v>
      </c>
      <c r="DN123" s="110" t="b">
        <v>0</v>
      </c>
      <c r="DP123" s="110" t="b">
        <v>0</v>
      </c>
      <c r="DR123" s="110" t="b">
        <v>0</v>
      </c>
      <c r="DT123" s="110" t="b">
        <v>0</v>
      </c>
      <c r="DV123" s="110" t="b">
        <v>0</v>
      </c>
      <c r="DX123" s="110" t="b">
        <v>0</v>
      </c>
      <c r="DZ123" s="110" t="b">
        <v>0</v>
      </c>
      <c r="EB123" s="110" t="b">
        <v>0</v>
      </c>
      <c r="ED123" s="110" t="b">
        <v>0</v>
      </c>
      <c r="EF123" s="110" t="b">
        <v>0</v>
      </c>
      <c r="EH123" s="110" t="b">
        <v>0</v>
      </c>
      <c r="EJ123" s="110">
        <v>83.6</v>
      </c>
      <c r="EL123" s="110">
        <v>98.8</v>
      </c>
      <c r="EN123" s="110">
        <v>98.8</v>
      </c>
      <c r="EP123" s="110">
        <v>110</v>
      </c>
    </row>
    <row r="124" spans="1:146" x14ac:dyDescent="0.3">
      <c r="A124" s="110" t="s">
        <v>162</v>
      </c>
      <c r="B124" s="110" t="s">
        <v>163</v>
      </c>
      <c r="C124" s="110" t="s">
        <v>532</v>
      </c>
      <c r="F124" s="110" t="s">
        <v>165</v>
      </c>
      <c r="G124" s="110" t="s">
        <v>533</v>
      </c>
      <c r="I124" s="22">
        <f>INDEX(Concordance!$A$2:$A$556,MATCH('2020 Report - NLIU'!J124,Concordance!$C$2:$C$556,0))</f>
        <v>11076</v>
      </c>
      <c r="J124" s="52">
        <f t="shared" si="1"/>
        <v>73035040</v>
      </c>
      <c r="K124" s="17" t="s">
        <v>534</v>
      </c>
      <c r="L124" s="18">
        <v>69383.39</v>
      </c>
      <c r="N124" s="18">
        <v>0</v>
      </c>
      <c r="P124" s="18">
        <v>69383.39</v>
      </c>
      <c r="T124" s="18"/>
      <c r="V124" s="18"/>
      <c r="X124" s="18">
        <v>0</v>
      </c>
      <c r="BL124" s="18">
        <v>69201</v>
      </c>
      <c r="BM124" s="110" t="s">
        <v>168</v>
      </c>
      <c r="BN124" s="18">
        <v>69201</v>
      </c>
      <c r="BP124" s="18">
        <v>0</v>
      </c>
      <c r="BR124" s="18">
        <v>0</v>
      </c>
      <c r="BT124" s="18">
        <v>0</v>
      </c>
      <c r="BV124" s="18">
        <v>0</v>
      </c>
      <c r="BX124" s="18">
        <v>0</v>
      </c>
      <c r="BZ124" s="18">
        <v>0</v>
      </c>
      <c r="CB124" s="18">
        <v>69201</v>
      </c>
      <c r="DD124" s="110" t="b">
        <v>1</v>
      </c>
      <c r="DF124" s="110" t="b">
        <v>1</v>
      </c>
      <c r="DH124" s="110" t="b">
        <v>1</v>
      </c>
      <c r="DJ124" s="110" t="b">
        <v>1</v>
      </c>
      <c r="DL124" s="110" t="b">
        <v>1</v>
      </c>
      <c r="DN124" s="110" t="b">
        <v>0</v>
      </c>
      <c r="DP124" s="110" t="b">
        <v>0</v>
      </c>
      <c r="DR124" s="110" t="b">
        <v>0</v>
      </c>
      <c r="DT124" s="110" t="b">
        <v>1</v>
      </c>
      <c r="DV124" s="110" t="b">
        <v>1</v>
      </c>
      <c r="DX124" s="110" t="b">
        <v>1</v>
      </c>
      <c r="DZ124" s="110" t="b">
        <v>1</v>
      </c>
      <c r="EB124" s="110" t="b">
        <v>1</v>
      </c>
      <c r="ED124" s="110" t="b">
        <v>0</v>
      </c>
      <c r="EF124" s="110" t="b">
        <v>0</v>
      </c>
      <c r="EH124" s="110" t="b">
        <v>0</v>
      </c>
      <c r="EJ124" s="110">
        <v>87</v>
      </c>
      <c r="EL124" s="110">
        <v>88</v>
      </c>
      <c r="EN124" s="110">
        <v>88</v>
      </c>
      <c r="EP124" s="110">
        <v>89</v>
      </c>
    </row>
    <row r="125" spans="1:146" x14ac:dyDescent="0.3">
      <c r="A125" s="110" t="s">
        <v>162</v>
      </c>
      <c r="B125" s="110" t="s">
        <v>163</v>
      </c>
      <c r="C125" s="110" t="s">
        <v>535</v>
      </c>
      <c r="F125" s="110" t="s">
        <v>165</v>
      </c>
      <c r="G125" s="110" t="s">
        <v>536</v>
      </c>
      <c r="I125" s="22">
        <f>INDEX(Concordance!$A$2:$A$556,MATCH('2020 Report - NLIU'!J125,Concordance!$C$2:$C$556,0))</f>
        <v>18047</v>
      </c>
      <c r="J125" s="52">
        <f t="shared" si="1"/>
        <v>100653971</v>
      </c>
      <c r="K125" s="17" t="s">
        <v>537</v>
      </c>
      <c r="L125" s="18">
        <v>379767.14</v>
      </c>
      <c r="N125" s="18">
        <v>0</v>
      </c>
      <c r="P125" s="18">
        <v>379767.14</v>
      </c>
      <c r="T125" s="18"/>
      <c r="V125" s="18"/>
      <c r="X125" s="18">
        <v>0</v>
      </c>
      <c r="BL125" s="18">
        <v>0</v>
      </c>
      <c r="BM125" s="110" t="s">
        <v>168</v>
      </c>
      <c r="BN125" s="18">
        <v>0</v>
      </c>
      <c r="BP125" s="18">
        <v>0</v>
      </c>
      <c r="BR125" s="18">
        <v>0</v>
      </c>
      <c r="BT125" s="18">
        <v>0</v>
      </c>
      <c r="BV125" s="18">
        <v>0</v>
      </c>
      <c r="BX125" s="18">
        <v>0</v>
      </c>
      <c r="BZ125" s="18">
        <v>0</v>
      </c>
      <c r="CB125" s="18">
        <v>0</v>
      </c>
      <c r="DD125" s="110" t="b">
        <v>0</v>
      </c>
      <c r="DF125" s="110" t="b">
        <v>0</v>
      </c>
      <c r="DH125" s="110" t="b">
        <v>0</v>
      </c>
      <c r="DJ125" s="110" t="b">
        <v>0</v>
      </c>
      <c r="DL125" s="110" t="b">
        <v>0</v>
      </c>
      <c r="DN125" s="110" t="b">
        <v>0</v>
      </c>
      <c r="DP125" s="110" t="b">
        <v>0</v>
      </c>
      <c r="DR125" s="110" t="b">
        <v>0</v>
      </c>
      <c r="DT125" s="110" t="b">
        <v>0</v>
      </c>
      <c r="DV125" s="110" t="b">
        <v>0</v>
      </c>
      <c r="DX125" s="110" t="b">
        <v>0</v>
      </c>
      <c r="DZ125" s="110" t="b">
        <v>0</v>
      </c>
      <c r="EB125" s="110" t="b">
        <v>0</v>
      </c>
      <c r="ED125" s="110" t="b">
        <v>0</v>
      </c>
      <c r="EF125" s="110" t="b">
        <v>0</v>
      </c>
      <c r="EH125" s="110" t="b">
        <v>0</v>
      </c>
      <c r="EJ125" s="110">
        <v>113</v>
      </c>
      <c r="EL125" s="110">
        <v>113</v>
      </c>
      <c r="EN125" s="110">
        <v>113</v>
      </c>
      <c r="EP125" s="110">
        <v>109</v>
      </c>
    </row>
    <row r="126" spans="1:146" x14ac:dyDescent="0.3">
      <c r="A126" s="110" t="s">
        <v>162</v>
      </c>
      <c r="B126" s="110" t="s">
        <v>163</v>
      </c>
      <c r="C126" s="110" t="s">
        <v>538</v>
      </c>
      <c r="F126" s="110" t="s">
        <v>165</v>
      </c>
      <c r="G126" s="110" t="s">
        <v>539</v>
      </c>
      <c r="I126" s="22">
        <f>INDEX(Concordance!$A$2:$A$556,MATCH('2020 Report - NLIU'!J126,Concordance!$C$2:$C$556,0))</f>
        <v>19147</v>
      </c>
      <c r="J126" s="52">
        <f t="shared" si="1"/>
        <v>159604503</v>
      </c>
      <c r="K126" s="17" t="s">
        <v>540</v>
      </c>
      <c r="L126" s="18">
        <v>21361.52</v>
      </c>
      <c r="N126" s="18">
        <v>0</v>
      </c>
      <c r="P126" s="18">
        <v>21361.52</v>
      </c>
      <c r="T126" s="18"/>
      <c r="V126" s="18"/>
      <c r="X126" s="18">
        <v>0</v>
      </c>
      <c r="BL126" s="18">
        <v>21305</v>
      </c>
      <c r="BM126" s="110" t="s">
        <v>168</v>
      </c>
      <c r="BN126" s="18">
        <v>21305</v>
      </c>
      <c r="BP126" s="18">
        <v>0</v>
      </c>
      <c r="BR126" s="18">
        <v>0</v>
      </c>
      <c r="BT126" s="18">
        <v>0</v>
      </c>
      <c r="BV126" s="18">
        <v>0</v>
      </c>
      <c r="BX126" s="18">
        <v>3256.2</v>
      </c>
      <c r="BZ126" s="18">
        <v>0</v>
      </c>
      <c r="CB126" s="18">
        <v>18048.8</v>
      </c>
      <c r="DD126" s="110" t="b">
        <v>0</v>
      </c>
      <c r="DF126" s="110" t="b">
        <v>0</v>
      </c>
      <c r="DH126" s="110" t="b">
        <v>0</v>
      </c>
      <c r="DJ126" s="110" t="b">
        <v>0</v>
      </c>
      <c r="DL126" s="110" t="b">
        <v>0</v>
      </c>
      <c r="DN126" s="110" t="b">
        <v>0</v>
      </c>
      <c r="DP126" s="110" t="b">
        <v>0</v>
      </c>
      <c r="DR126" s="110" t="b">
        <v>0</v>
      </c>
      <c r="DT126" s="110" t="b">
        <v>0</v>
      </c>
      <c r="DV126" s="110" t="b">
        <v>0</v>
      </c>
      <c r="DX126" s="110" t="b">
        <v>0</v>
      </c>
      <c r="DZ126" s="110" t="b">
        <v>0</v>
      </c>
      <c r="EB126" s="110" t="b">
        <v>0</v>
      </c>
      <c r="ED126" s="110" t="b">
        <v>0</v>
      </c>
      <c r="EF126" s="110" t="b">
        <v>0</v>
      </c>
      <c r="EH126" s="110" t="b">
        <v>0</v>
      </c>
      <c r="EJ126" s="110">
        <v>23</v>
      </c>
      <c r="EL126" s="110">
        <v>22</v>
      </c>
      <c r="EN126" s="110">
        <v>22</v>
      </c>
      <c r="EP126" s="110">
        <v>21</v>
      </c>
    </row>
    <row r="127" spans="1:146" x14ac:dyDescent="0.3">
      <c r="A127" s="110" t="s">
        <v>162</v>
      </c>
      <c r="B127" s="110" t="s">
        <v>163</v>
      </c>
      <c r="C127" s="110" t="s">
        <v>541</v>
      </c>
      <c r="F127" s="110" t="s">
        <v>165</v>
      </c>
      <c r="G127" s="110" t="s">
        <v>542</v>
      </c>
      <c r="I127" s="22">
        <f>INDEX(Concordance!$A$2:$A$556,MATCH('2020 Report - NLIU'!J127,Concordance!$C$2:$C$556,0))</f>
        <v>73099</v>
      </c>
      <c r="J127" s="52">
        <f t="shared" si="1"/>
        <v>73023848</v>
      </c>
      <c r="K127" s="17" t="s">
        <v>543</v>
      </c>
      <c r="L127" s="18">
        <v>308484.53999999998</v>
      </c>
      <c r="N127" s="18">
        <v>0</v>
      </c>
      <c r="P127" s="18">
        <v>308484.53999999998</v>
      </c>
      <c r="T127" s="18"/>
      <c r="V127" s="18"/>
      <c r="X127" s="18">
        <v>0</v>
      </c>
      <c r="BL127" s="18">
        <v>306899.02</v>
      </c>
      <c r="BM127" s="110" t="s">
        <v>168</v>
      </c>
      <c r="BN127" s="18">
        <v>306899.02</v>
      </c>
      <c r="BP127" s="18">
        <v>0</v>
      </c>
      <c r="BR127" s="18">
        <v>0</v>
      </c>
      <c r="BT127" s="18">
        <v>0</v>
      </c>
      <c r="BV127" s="18">
        <v>0</v>
      </c>
      <c r="BX127" s="18">
        <v>0</v>
      </c>
      <c r="BZ127" s="18">
        <v>0</v>
      </c>
      <c r="CB127" s="18">
        <v>306899.02</v>
      </c>
      <c r="DD127" s="110" t="b">
        <v>0</v>
      </c>
      <c r="DF127" s="110" t="b">
        <v>0</v>
      </c>
      <c r="DH127" s="110" t="b">
        <v>0</v>
      </c>
      <c r="DJ127" s="110" t="b">
        <v>0</v>
      </c>
      <c r="DL127" s="110" t="b">
        <v>0</v>
      </c>
      <c r="DN127" s="110" t="b">
        <v>0</v>
      </c>
      <c r="DP127" s="110" t="b">
        <v>0</v>
      </c>
      <c r="DR127" s="110" t="b">
        <v>0</v>
      </c>
      <c r="DT127" s="110" t="b">
        <v>0</v>
      </c>
      <c r="DV127" s="110" t="b">
        <v>0</v>
      </c>
      <c r="DX127" s="110" t="b">
        <v>0</v>
      </c>
      <c r="DZ127" s="110" t="b">
        <v>0</v>
      </c>
      <c r="EB127" s="110" t="b">
        <v>0</v>
      </c>
      <c r="ED127" s="110" t="b">
        <v>0</v>
      </c>
      <c r="EF127" s="110" t="b">
        <v>0</v>
      </c>
      <c r="EH127" s="110" t="b">
        <v>0</v>
      </c>
      <c r="EJ127" s="110">
        <v>181</v>
      </c>
      <c r="EL127" s="110">
        <v>172</v>
      </c>
      <c r="EN127" s="110">
        <v>172</v>
      </c>
      <c r="EP127" s="110">
        <v>174</v>
      </c>
    </row>
    <row r="128" spans="1:146" x14ac:dyDescent="0.3">
      <c r="A128" s="110" t="s">
        <v>162</v>
      </c>
      <c r="B128" s="110" t="s">
        <v>163</v>
      </c>
      <c r="C128" s="110" t="s">
        <v>544</v>
      </c>
      <c r="F128" s="110" t="s">
        <v>165</v>
      </c>
      <c r="G128" s="110" t="s">
        <v>545</v>
      </c>
      <c r="I128" s="22">
        <f>INDEX(Concordance!$A$2:$A$556,MATCH('2020 Report - NLIU'!J128,Concordance!$C$2:$C$556,0))</f>
        <v>67055</v>
      </c>
      <c r="J128" s="52">
        <f t="shared" si="1"/>
        <v>81630642</v>
      </c>
      <c r="K128" s="17" t="s">
        <v>546</v>
      </c>
      <c r="L128" s="18">
        <v>386543.41</v>
      </c>
      <c r="N128" s="18">
        <v>0</v>
      </c>
      <c r="P128" s="18">
        <v>386543.41</v>
      </c>
      <c r="T128" s="18"/>
      <c r="V128" s="18"/>
      <c r="X128" s="18">
        <v>0</v>
      </c>
      <c r="BL128" s="18">
        <v>0</v>
      </c>
      <c r="BM128" s="110" t="s">
        <v>168</v>
      </c>
      <c r="BN128" s="18">
        <v>0</v>
      </c>
      <c r="BP128" s="18">
        <v>0</v>
      </c>
      <c r="BR128" s="18">
        <v>0</v>
      </c>
      <c r="BT128" s="18">
        <v>0</v>
      </c>
      <c r="BV128" s="18">
        <v>0</v>
      </c>
      <c r="BX128" s="18">
        <v>0</v>
      </c>
      <c r="BZ128" s="18">
        <v>0</v>
      </c>
      <c r="CB128" s="18">
        <v>0</v>
      </c>
      <c r="DD128" s="110" t="b">
        <v>0</v>
      </c>
      <c r="DF128" s="110" t="b">
        <v>0</v>
      </c>
      <c r="DH128" s="110" t="b">
        <v>0</v>
      </c>
      <c r="DJ128" s="110" t="b">
        <v>0</v>
      </c>
      <c r="DL128" s="110" t="b">
        <v>0</v>
      </c>
      <c r="DN128" s="110" t="b">
        <v>0</v>
      </c>
      <c r="DP128" s="110" t="b">
        <v>0</v>
      </c>
      <c r="DR128" s="110" t="b">
        <v>0</v>
      </c>
      <c r="DT128" s="110" t="b">
        <v>0</v>
      </c>
      <c r="DV128" s="110" t="b">
        <v>0</v>
      </c>
      <c r="DX128" s="110" t="b">
        <v>0</v>
      </c>
      <c r="DZ128" s="110" t="b">
        <v>0</v>
      </c>
      <c r="EB128" s="110" t="b">
        <v>0</v>
      </c>
      <c r="ED128" s="110" t="b">
        <v>0</v>
      </c>
      <c r="EF128" s="110" t="b">
        <v>0</v>
      </c>
      <c r="EH128" s="110" t="b">
        <v>0</v>
      </c>
      <c r="EJ128" s="110">
        <v>182</v>
      </c>
      <c r="EL128" s="110">
        <v>182</v>
      </c>
      <c r="EN128" s="110">
        <v>198</v>
      </c>
      <c r="EP128" s="110">
        <v>181</v>
      </c>
    </row>
    <row r="129" spans="1:146" x14ac:dyDescent="0.3">
      <c r="A129" s="110" t="s">
        <v>162</v>
      </c>
      <c r="B129" s="110" t="s">
        <v>163</v>
      </c>
      <c r="C129" s="110" t="s">
        <v>547</v>
      </c>
      <c r="F129" s="110" t="s">
        <v>165</v>
      </c>
      <c r="G129" s="110" t="s">
        <v>548</v>
      </c>
      <c r="I129" s="22">
        <f>INDEX(Concordance!$A$2:$A$556,MATCH('2020 Report - NLIU'!J129,Concordance!$C$2:$C$556,0))</f>
        <v>20002</v>
      </c>
      <c r="J129" s="52">
        <f t="shared" si="1"/>
        <v>95045340</v>
      </c>
      <c r="K129" s="17" t="s">
        <v>549</v>
      </c>
      <c r="L129" s="18">
        <v>493872.79</v>
      </c>
      <c r="N129" s="18">
        <v>13406</v>
      </c>
      <c r="P129" s="18">
        <v>480466.79</v>
      </c>
      <c r="T129" s="18">
        <v>0</v>
      </c>
      <c r="V129" s="18">
        <v>0</v>
      </c>
      <c r="X129" s="18">
        <v>0</v>
      </c>
      <c r="Z129" s="110" t="b">
        <v>0</v>
      </c>
      <c r="AB129" s="110" t="b">
        <v>0</v>
      </c>
      <c r="AD129" s="110" t="b">
        <v>0</v>
      </c>
      <c r="AF129" s="110" t="b">
        <v>0</v>
      </c>
      <c r="AH129" s="110" t="b">
        <v>0</v>
      </c>
      <c r="AJ129" s="110" t="b">
        <v>0</v>
      </c>
      <c r="AL129" s="110" t="b">
        <v>0</v>
      </c>
      <c r="AX129" s="110" t="b">
        <v>0</v>
      </c>
      <c r="BL129" s="18">
        <v>167566.24</v>
      </c>
      <c r="BM129" s="110" t="s">
        <v>168</v>
      </c>
      <c r="BN129" s="18">
        <v>165663.46</v>
      </c>
      <c r="BP129" s="18">
        <v>1902.78</v>
      </c>
      <c r="BR129" s="18">
        <v>443.21</v>
      </c>
      <c r="BT129" s="18">
        <v>88403.61</v>
      </c>
      <c r="BV129" s="18">
        <v>0</v>
      </c>
      <c r="BX129" s="18">
        <v>16596.22</v>
      </c>
      <c r="BZ129" s="18">
        <v>0</v>
      </c>
      <c r="CB129" s="18">
        <v>62123.199999999997</v>
      </c>
      <c r="CD129" s="110" t="b">
        <v>0</v>
      </c>
      <c r="CP129" s="110" t="b">
        <v>0</v>
      </c>
      <c r="DD129" s="110" t="b">
        <v>1</v>
      </c>
      <c r="DF129" s="110" t="b">
        <v>1</v>
      </c>
      <c r="DH129" s="110" t="b">
        <v>1</v>
      </c>
      <c r="DJ129" s="110" t="b">
        <v>1</v>
      </c>
      <c r="DL129" s="110" t="b">
        <v>1</v>
      </c>
      <c r="DN129" s="110" t="b">
        <v>0</v>
      </c>
      <c r="DP129" s="110" t="b">
        <v>1</v>
      </c>
      <c r="DR129" s="110" t="b">
        <v>0</v>
      </c>
      <c r="DT129" s="110" t="b">
        <v>1</v>
      </c>
      <c r="DV129" s="110" t="b">
        <v>1</v>
      </c>
      <c r="DX129" s="110" t="b">
        <v>1</v>
      </c>
      <c r="DZ129" s="110" t="b">
        <v>1</v>
      </c>
      <c r="EB129" s="110" t="b">
        <v>1</v>
      </c>
      <c r="ED129" s="110" t="b">
        <v>0</v>
      </c>
      <c r="EF129" s="110" t="b">
        <v>1</v>
      </c>
      <c r="EH129" s="110" t="b">
        <v>0</v>
      </c>
      <c r="EJ129" s="110">
        <v>172</v>
      </c>
      <c r="EL129" s="110">
        <v>172</v>
      </c>
      <c r="EN129" s="110">
        <v>171</v>
      </c>
      <c r="EP129" s="110">
        <v>170</v>
      </c>
    </row>
    <row r="130" spans="1:146" x14ac:dyDescent="0.3">
      <c r="A130" s="110" t="s">
        <v>162</v>
      </c>
      <c r="B130" s="110" t="s">
        <v>163</v>
      </c>
      <c r="C130" s="110" t="s">
        <v>550</v>
      </c>
      <c r="F130" s="110" t="s">
        <v>165</v>
      </c>
      <c r="G130" s="110" t="s">
        <v>551</v>
      </c>
      <c r="I130" s="22">
        <f>INDEX(Concordance!$A$2:$A$556,MATCH('2020 Report - NLIU'!J130,Concordance!$C$2:$C$556,0))</f>
        <v>66102</v>
      </c>
      <c r="J130" s="52">
        <f t="shared" si="1"/>
        <v>16621831</v>
      </c>
      <c r="K130" s="17" t="s">
        <v>552</v>
      </c>
      <c r="L130" s="18">
        <v>542742.22</v>
      </c>
      <c r="N130" s="18">
        <v>0</v>
      </c>
      <c r="P130" s="18">
        <v>542742.22</v>
      </c>
      <c r="T130" s="18"/>
      <c r="V130" s="18"/>
      <c r="X130" s="18">
        <v>0</v>
      </c>
      <c r="BL130" s="18">
        <v>541318</v>
      </c>
      <c r="BM130" s="110" t="s">
        <v>168</v>
      </c>
      <c r="BN130" s="18">
        <v>541318</v>
      </c>
      <c r="BP130" s="18">
        <v>0</v>
      </c>
      <c r="BR130" s="18">
        <v>0</v>
      </c>
      <c r="BT130" s="18">
        <v>0</v>
      </c>
      <c r="BV130" s="18">
        <v>0</v>
      </c>
      <c r="BX130" s="18">
        <v>0</v>
      </c>
      <c r="BZ130" s="18">
        <v>0</v>
      </c>
      <c r="CB130" s="18">
        <v>541318</v>
      </c>
      <c r="DD130" s="110" t="b">
        <v>0</v>
      </c>
      <c r="DF130" s="110" t="b">
        <v>0</v>
      </c>
      <c r="DH130" s="110" t="b">
        <v>0</v>
      </c>
      <c r="DJ130" s="110" t="b">
        <v>0</v>
      </c>
      <c r="DL130" s="110" t="b">
        <v>0</v>
      </c>
      <c r="DN130" s="110" t="b">
        <v>0</v>
      </c>
      <c r="DP130" s="110" t="b">
        <v>0</v>
      </c>
      <c r="DR130" s="110" t="b">
        <v>0</v>
      </c>
      <c r="DT130" s="110" t="b">
        <v>1</v>
      </c>
      <c r="DV130" s="110" t="b">
        <v>1</v>
      </c>
      <c r="DX130" s="110" t="b">
        <v>1</v>
      </c>
      <c r="DZ130" s="110" t="b">
        <v>1</v>
      </c>
      <c r="EB130" s="110" t="b">
        <v>1</v>
      </c>
      <c r="ED130" s="110" t="b">
        <v>1</v>
      </c>
      <c r="EF130" s="110" t="b">
        <v>0</v>
      </c>
      <c r="EH130" s="110" t="b">
        <v>1</v>
      </c>
      <c r="EJ130" s="110">
        <v>279</v>
      </c>
      <c r="EL130" s="110">
        <v>280</v>
      </c>
      <c r="EN130" s="110">
        <v>280</v>
      </c>
      <c r="EP130" s="110">
        <v>279</v>
      </c>
    </row>
    <row r="131" spans="1:146" x14ac:dyDescent="0.3">
      <c r="A131" s="110" t="s">
        <v>162</v>
      </c>
      <c r="B131" s="110" t="s">
        <v>163</v>
      </c>
      <c r="C131" s="110" t="s">
        <v>553</v>
      </c>
      <c r="F131" s="110" t="s">
        <v>165</v>
      </c>
      <c r="G131" s="110" t="s">
        <v>554</v>
      </c>
      <c r="I131" s="22">
        <f>INDEX(Concordance!$A$2:$A$556,MATCH('2020 Report - NLIU'!J131,Concordance!$C$2:$C$556,0))</f>
        <v>101107</v>
      </c>
      <c r="J131" s="52">
        <f t="shared" ref="J131:J194" si="2">VALUE(K131)</f>
        <v>44917615</v>
      </c>
      <c r="K131" s="17" t="s">
        <v>555</v>
      </c>
      <c r="L131" s="18">
        <v>177494</v>
      </c>
      <c r="N131" s="18">
        <v>0</v>
      </c>
      <c r="P131" s="18">
        <v>177494</v>
      </c>
      <c r="T131" s="18"/>
      <c r="V131" s="18"/>
      <c r="X131" s="18">
        <v>0</v>
      </c>
      <c r="BL131" s="18">
        <v>0</v>
      </c>
      <c r="BM131" s="110" t="s">
        <v>168</v>
      </c>
      <c r="BN131" s="18">
        <v>0</v>
      </c>
      <c r="BP131" s="18">
        <v>0</v>
      </c>
      <c r="BR131" s="18">
        <v>0</v>
      </c>
      <c r="BT131" s="18">
        <v>0</v>
      </c>
      <c r="BV131" s="18">
        <v>0</v>
      </c>
      <c r="BX131" s="18">
        <v>0</v>
      </c>
      <c r="BZ131" s="18">
        <v>0</v>
      </c>
      <c r="CB131" s="18">
        <v>0</v>
      </c>
      <c r="DD131" s="110" t="b">
        <v>0</v>
      </c>
      <c r="DF131" s="110" t="b">
        <v>0</v>
      </c>
      <c r="DH131" s="110" t="b">
        <v>0</v>
      </c>
      <c r="DJ131" s="110" t="b">
        <v>0</v>
      </c>
      <c r="DL131" s="110" t="b">
        <v>0</v>
      </c>
      <c r="DN131" s="110" t="b">
        <v>0</v>
      </c>
      <c r="DP131" s="110" t="b">
        <v>0</v>
      </c>
      <c r="DR131" s="110" t="b">
        <v>0</v>
      </c>
      <c r="DT131" s="110" t="b">
        <v>0</v>
      </c>
      <c r="DV131" s="110" t="b">
        <v>0</v>
      </c>
      <c r="DX131" s="110" t="b">
        <v>0</v>
      </c>
      <c r="DZ131" s="110" t="b">
        <v>0</v>
      </c>
      <c r="EB131" s="110" t="b">
        <v>0</v>
      </c>
      <c r="ED131" s="110" t="b">
        <v>0</v>
      </c>
      <c r="EF131" s="110" t="b">
        <v>0</v>
      </c>
      <c r="EH131" s="110" t="b">
        <v>0</v>
      </c>
      <c r="EJ131" s="110">
        <v>51</v>
      </c>
      <c r="EL131" s="110">
        <v>53</v>
      </c>
      <c r="EN131" s="110">
        <v>53</v>
      </c>
      <c r="EP131" s="110">
        <v>53</v>
      </c>
    </row>
    <row r="132" spans="1:146" x14ac:dyDescent="0.3">
      <c r="A132" s="110" t="s">
        <v>162</v>
      </c>
      <c r="B132" s="110" t="s">
        <v>163</v>
      </c>
      <c r="C132" s="110" t="s">
        <v>556</v>
      </c>
      <c r="F132" s="110" t="s">
        <v>165</v>
      </c>
      <c r="G132" s="110" t="s">
        <v>557</v>
      </c>
      <c r="I132" s="22">
        <f>INDEX(Concordance!$A$2:$A$556,MATCH('2020 Report - NLIU'!J132,Concordance!$C$2:$C$556,0))</f>
        <v>29003</v>
      </c>
      <c r="J132" s="52">
        <f t="shared" si="2"/>
        <v>100654003</v>
      </c>
      <c r="K132" s="17" t="s">
        <v>558</v>
      </c>
      <c r="L132" s="18">
        <v>33428.410000000003</v>
      </c>
      <c r="N132" s="18">
        <v>0</v>
      </c>
      <c r="P132" s="18">
        <v>33428.410000000003</v>
      </c>
      <c r="T132" s="18"/>
      <c r="V132" s="18"/>
      <c r="X132" s="18">
        <v>0</v>
      </c>
      <c r="BL132" s="18">
        <v>0</v>
      </c>
      <c r="BM132" s="110" t="s">
        <v>168</v>
      </c>
      <c r="BN132" s="18">
        <v>0</v>
      </c>
      <c r="BP132" s="18">
        <v>0</v>
      </c>
      <c r="BR132" s="18">
        <v>0</v>
      </c>
      <c r="BT132" s="18">
        <v>0</v>
      </c>
      <c r="BV132" s="18">
        <v>0</v>
      </c>
      <c r="BX132" s="18">
        <v>0</v>
      </c>
      <c r="BZ132" s="18">
        <v>0</v>
      </c>
      <c r="CB132" s="18">
        <v>0</v>
      </c>
      <c r="DD132" s="110" t="b">
        <v>0</v>
      </c>
      <c r="DF132" s="110" t="b">
        <v>0</v>
      </c>
      <c r="DH132" s="110" t="b">
        <v>0</v>
      </c>
      <c r="DJ132" s="110" t="b">
        <v>0</v>
      </c>
      <c r="DL132" s="110" t="b">
        <v>0</v>
      </c>
      <c r="DN132" s="110" t="b">
        <v>0</v>
      </c>
      <c r="DP132" s="110" t="b">
        <v>0</v>
      </c>
      <c r="DR132" s="110" t="b">
        <v>0</v>
      </c>
      <c r="DT132" s="110" t="b">
        <v>0</v>
      </c>
      <c r="DV132" s="110" t="b">
        <v>0</v>
      </c>
      <c r="DX132" s="110" t="b">
        <v>0</v>
      </c>
      <c r="DZ132" s="110" t="b">
        <v>0</v>
      </c>
      <c r="EB132" s="110" t="b">
        <v>0</v>
      </c>
      <c r="ED132" s="110" t="b">
        <v>0</v>
      </c>
      <c r="EF132" s="110" t="b">
        <v>0</v>
      </c>
      <c r="EH132" s="110" t="b">
        <v>0</v>
      </c>
      <c r="EJ132" s="110">
        <v>35.5</v>
      </c>
      <c r="EL132" s="110">
        <v>34.5</v>
      </c>
      <c r="EN132" s="110">
        <v>34.799999999999997</v>
      </c>
      <c r="EP132" s="110">
        <v>33.299999999999997</v>
      </c>
    </row>
    <row r="133" spans="1:146" x14ac:dyDescent="0.3">
      <c r="A133" s="110" t="s">
        <v>162</v>
      </c>
      <c r="B133" s="110" t="s">
        <v>163</v>
      </c>
      <c r="C133" s="110" t="s">
        <v>559</v>
      </c>
      <c r="F133" s="110" t="s">
        <v>165</v>
      </c>
      <c r="G133" s="110" t="s">
        <v>560</v>
      </c>
      <c r="I133" s="22">
        <f>INDEX(Concordance!$A$2:$A$556,MATCH('2020 Report - NLIU'!J133,Concordance!$C$2:$C$556,0))</f>
        <v>48924</v>
      </c>
      <c r="J133" s="52">
        <f t="shared" si="2"/>
        <v>963579854</v>
      </c>
      <c r="K133" s="17" t="s">
        <v>561</v>
      </c>
      <c r="L133" s="18">
        <v>438706.86</v>
      </c>
      <c r="N133" s="18">
        <v>0</v>
      </c>
      <c r="P133" s="18">
        <v>438706.86</v>
      </c>
      <c r="T133" s="18"/>
      <c r="V133" s="18"/>
      <c r="X133" s="18">
        <v>0</v>
      </c>
      <c r="BL133" s="18">
        <v>289439.77</v>
      </c>
      <c r="BM133" s="110" t="s">
        <v>168</v>
      </c>
      <c r="BN133" s="18">
        <v>289439.77</v>
      </c>
      <c r="BP133" s="18">
        <v>0</v>
      </c>
      <c r="BR133" s="18">
        <v>289439.77</v>
      </c>
      <c r="BT133" s="18">
        <v>0</v>
      </c>
      <c r="BV133" s="18">
        <v>0</v>
      </c>
      <c r="BX133" s="18">
        <v>0</v>
      </c>
      <c r="BZ133" s="18">
        <v>0</v>
      </c>
      <c r="CB133" s="18">
        <v>0</v>
      </c>
      <c r="CD133" s="110" t="b">
        <v>1</v>
      </c>
      <c r="CF133" s="110" t="b">
        <v>1</v>
      </c>
      <c r="CH133" s="110" t="b">
        <v>0</v>
      </c>
      <c r="CJ133" s="110" t="b">
        <v>0</v>
      </c>
      <c r="CL133" s="110" t="b">
        <v>0</v>
      </c>
      <c r="CN133" s="110" t="b">
        <v>0</v>
      </c>
      <c r="CP133" s="110" t="b">
        <v>1</v>
      </c>
      <c r="CR133" s="110">
        <v>659</v>
      </c>
      <c r="CT133" s="110">
        <v>776</v>
      </c>
      <c r="CV133" s="110">
        <v>0.84922680412371132</v>
      </c>
      <c r="CW133" s="110" t="s">
        <v>168</v>
      </c>
      <c r="CX133" s="110">
        <v>416</v>
      </c>
      <c r="CZ133" s="110">
        <v>416</v>
      </c>
      <c r="DB133" s="110">
        <v>1</v>
      </c>
      <c r="DC133" s="110" t="s">
        <v>168</v>
      </c>
      <c r="DD133" s="110" t="b">
        <v>1</v>
      </c>
      <c r="DF133" s="110" t="b">
        <v>1</v>
      </c>
      <c r="DH133" s="110" t="b">
        <v>1</v>
      </c>
      <c r="DJ133" s="110" t="b">
        <v>0</v>
      </c>
      <c r="DL133" s="110" t="b">
        <v>1</v>
      </c>
      <c r="DN133" s="110" t="b">
        <v>0</v>
      </c>
      <c r="DP133" s="110" t="b">
        <v>1</v>
      </c>
      <c r="DR133" s="110" t="b">
        <v>0</v>
      </c>
      <c r="DT133" s="110" t="b">
        <v>1</v>
      </c>
      <c r="DV133" s="110" t="b">
        <v>1</v>
      </c>
      <c r="DX133" s="110" t="b">
        <v>1</v>
      </c>
      <c r="DZ133" s="110" t="b">
        <v>1</v>
      </c>
      <c r="EB133" s="110" t="b">
        <v>1</v>
      </c>
      <c r="ED133" s="110" t="b">
        <v>0</v>
      </c>
      <c r="EF133" s="110" t="b">
        <v>1</v>
      </c>
      <c r="EH133" s="110" t="b">
        <v>0</v>
      </c>
      <c r="EJ133" s="110">
        <v>134</v>
      </c>
      <c r="EL133" s="110">
        <v>140</v>
      </c>
      <c r="EN133" s="110">
        <v>140</v>
      </c>
      <c r="EP133" s="110">
        <v>142</v>
      </c>
    </row>
    <row r="134" spans="1:146" x14ac:dyDescent="0.3">
      <c r="A134" s="110" t="s">
        <v>162</v>
      </c>
      <c r="B134" s="110" t="s">
        <v>163</v>
      </c>
      <c r="C134" s="110" t="s">
        <v>562</v>
      </c>
      <c r="F134" s="110" t="s">
        <v>165</v>
      </c>
      <c r="G134" s="110" t="s">
        <v>563</v>
      </c>
      <c r="I134" s="22">
        <f>INDEX(Concordance!$A$2:$A$556,MATCH('2020 Report - NLIU'!J134,Concordance!$C$2:$C$556,0))</f>
        <v>24089</v>
      </c>
      <c r="J134" s="52">
        <f t="shared" si="2"/>
        <v>30707731</v>
      </c>
      <c r="K134" s="17" t="s">
        <v>564</v>
      </c>
      <c r="L134" s="18">
        <v>322765.96000000002</v>
      </c>
      <c r="N134" s="18">
        <v>0</v>
      </c>
      <c r="P134" s="18">
        <v>322765.96000000002</v>
      </c>
      <c r="T134" s="18"/>
      <c r="V134" s="18"/>
      <c r="X134" s="18">
        <v>0</v>
      </c>
      <c r="BL134" s="18">
        <v>312919</v>
      </c>
      <c r="BM134" s="110" t="s">
        <v>168</v>
      </c>
      <c r="BN134" s="18">
        <v>312919</v>
      </c>
      <c r="BP134" s="18">
        <v>0</v>
      </c>
      <c r="BR134" s="18">
        <v>312919</v>
      </c>
      <c r="BT134" s="18">
        <v>0</v>
      </c>
      <c r="BV134" s="18">
        <v>0</v>
      </c>
      <c r="BX134" s="18">
        <v>0</v>
      </c>
      <c r="BZ134" s="18">
        <v>0</v>
      </c>
      <c r="CB134" s="18">
        <v>0</v>
      </c>
      <c r="CD134" s="110" t="b">
        <v>1</v>
      </c>
      <c r="CF134" s="110" t="b">
        <v>1</v>
      </c>
      <c r="CH134" s="110" t="b">
        <v>0</v>
      </c>
      <c r="CJ134" s="110" t="b">
        <v>0</v>
      </c>
      <c r="CL134" s="110" t="b">
        <v>0</v>
      </c>
      <c r="CN134" s="110" t="b">
        <v>0</v>
      </c>
      <c r="CP134" s="110" t="b">
        <v>1</v>
      </c>
      <c r="CR134" s="110">
        <v>216</v>
      </c>
      <c r="CT134" s="110">
        <v>1098</v>
      </c>
      <c r="CV134" s="110">
        <v>0.1967213114754098</v>
      </c>
      <c r="CW134" s="110" t="s">
        <v>168</v>
      </c>
      <c r="CX134" s="110">
        <v>1384</v>
      </c>
      <c r="CZ134" s="110">
        <v>1384</v>
      </c>
      <c r="DB134" s="110">
        <v>1</v>
      </c>
      <c r="DC134" s="110" t="s">
        <v>168</v>
      </c>
      <c r="DD134" s="110" t="b">
        <v>0</v>
      </c>
      <c r="DF134" s="110" t="b">
        <v>0</v>
      </c>
      <c r="DH134" s="110" t="b">
        <v>0</v>
      </c>
      <c r="DJ134" s="110" t="b">
        <v>0</v>
      </c>
      <c r="DL134" s="110" t="b">
        <v>0</v>
      </c>
      <c r="DN134" s="110" t="b">
        <v>0</v>
      </c>
      <c r="DP134" s="110" t="b">
        <v>0</v>
      </c>
      <c r="DR134" s="110" t="b">
        <v>0</v>
      </c>
      <c r="DT134" s="110" t="b">
        <v>0</v>
      </c>
      <c r="DV134" s="110" t="b">
        <v>0</v>
      </c>
      <c r="DX134" s="110" t="b">
        <v>0</v>
      </c>
      <c r="DZ134" s="110" t="b">
        <v>0</v>
      </c>
      <c r="EB134" s="110" t="b">
        <v>0</v>
      </c>
      <c r="ED134" s="110" t="b">
        <v>0</v>
      </c>
      <c r="EF134" s="110" t="b">
        <v>0</v>
      </c>
      <c r="EH134" s="110" t="b">
        <v>0</v>
      </c>
      <c r="EJ134" s="110">
        <v>392</v>
      </c>
      <c r="EL134" s="110">
        <v>384</v>
      </c>
      <c r="EN134" s="110">
        <v>384</v>
      </c>
      <c r="EP134" s="110">
        <v>380</v>
      </c>
    </row>
    <row r="135" spans="1:146" x14ac:dyDescent="0.3">
      <c r="A135" s="110" t="s">
        <v>162</v>
      </c>
      <c r="B135" s="110" t="s">
        <v>163</v>
      </c>
      <c r="C135" s="110" t="s">
        <v>565</v>
      </c>
      <c r="F135" s="110" t="s">
        <v>165</v>
      </c>
      <c r="G135" s="110" t="s">
        <v>566</v>
      </c>
      <c r="I135" s="22">
        <f>INDEX(Concordance!$A$2:$A$556,MATCH('2020 Report - NLIU'!J135,Concordance!$C$2:$C$556,0))</f>
        <v>5122</v>
      </c>
      <c r="J135" s="52">
        <f t="shared" si="2"/>
        <v>621538784</v>
      </c>
      <c r="K135" s="17" t="s">
        <v>567</v>
      </c>
      <c r="L135" s="18">
        <v>101364.66</v>
      </c>
      <c r="N135" s="18">
        <v>0</v>
      </c>
      <c r="P135" s="18">
        <v>101364.66</v>
      </c>
      <c r="T135" s="18"/>
      <c r="V135" s="18"/>
      <c r="X135" s="18">
        <v>0</v>
      </c>
      <c r="BL135" s="18">
        <v>101099</v>
      </c>
      <c r="BM135" s="110" t="s">
        <v>168</v>
      </c>
      <c r="BN135" s="18">
        <v>101099</v>
      </c>
      <c r="BP135" s="18">
        <v>0</v>
      </c>
      <c r="BR135" s="18">
        <v>25274.75</v>
      </c>
      <c r="BT135" s="18">
        <v>0</v>
      </c>
      <c r="BV135" s="18">
        <v>0</v>
      </c>
      <c r="BX135" s="18">
        <v>0</v>
      </c>
      <c r="BZ135" s="18">
        <v>0</v>
      </c>
      <c r="CB135" s="18">
        <v>75824.25</v>
      </c>
      <c r="CD135" s="110" t="b">
        <v>0</v>
      </c>
      <c r="CP135" s="110" t="b">
        <v>1</v>
      </c>
      <c r="CR135" s="110">
        <v>206</v>
      </c>
      <c r="CT135" s="110">
        <v>206</v>
      </c>
      <c r="CV135" s="110">
        <v>1</v>
      </c>
      <c r="CW135" s="110" t="s">
        <v>168</v>
      </c>
      <c r="CX135" s="110">
        <v>91</v>
      </c>
      <c r="CZ135" s="110">
        <v>91</v>
      </c>
      <c r="DB135" s="110">
        <v>1</v>
      </c>
      <c r="DC135" s="110" t="s">
        <v>168</v>
      </c>
      <c r="DD135" s="110" t="b">
        <v>1</v>
      </c>
      <c r="DF135" s="110" t="b">
        <v>1</v>
      </c>
      <c r="DH135" s="110" t="b">
        <v>0</v>
      </c>
      <c r="DJ135" s="110" t="b">
        <v>1</v>
      </c>
      <c r="DL135" s="110" t="b">
        <v>1</v>
      </c>
      <c r="DN135" s="110" t="b">
        <v>0</v>
      </c>
      <c r="DP135" s="110" t="b">
        <v>1</v>
      </c>
      <c r="DR135" s="110" t="b">
        <v>0</v>
      </c>
      <c r="DT135" s="110" t="b">
        <v>0</v>
      </c>
      <c r="DV135" s="110" t="b">
        <v>1</v>
      </c>
      <c r="DX135" s="110" t="b">
        <v>0</v>
      </c>
      <c r="DZ135" s="110" t="b">
        <v>1</v>
      </c>
      <c r="EB135" s="110" t="b">
        <v>1</v>
      </c>
      <c r="ED135" s="110" t="b">
        <v>0</v>
      </c>
      <c r="EF135" s="110" t="b">
        <v>1</v>
      </c>
      <c r="EH135" s="110" t="b">
        <v>0</v>
      </c>
      <c r="EJ135" s="110">
        <v>51</v>
      </c>
      <c r="EL135" s="110">
        <v>51</v>
      </c>
      <c r="EN135" s="110">
        <v>48</v>
      </c>
      <c r="EP135" s="110">
        <v>48</v>
      </c>
    </row>
    <row r="136" spans="1:146" x14ac:dyDescent="0.3">
      <c r="A136" s="110" t="s">
        <v>162</v>
      </c>
      <c r="B136" s="110" t="s">
        <v>163</v>
      </c>
      <c r="C136" s="110" t="s">
        <v>568</v>
      </c>
      <c r="F136" s="110" t="s">
        <v>165</v>
      </c>
      <c r="G136" s="110" t="s">
        <v>569</v>
      </c>
      <c r="I136" s="22">
        <f>INDEX(Concordance!$A$2:$A$556,MATCH('2020 Report - NLIU'!J136,Concordance!$C$2:$C$556,0))</f>
        <v>39142</v>
      </c>
      <c r="J136" s="52">
        <f t="shared" si="2"/>
        <v>53025805</v>
      </c>
      <c r="K136" s="17" t="s">
        <v>570</v>
      </c>
      <c r="L136" s="18">
        <v>142090.20000000001</v>
      </c>
      <c r="N136" s="18">
        <v>0</v>
      </c>
      <c r="P136" s="18">
        <v>142090.20000000001</v>
      </c>
      <c r="T136" s="18"/>
      <c r="V136" s="18"/>
      <c r="X136" s="18">
        <v>0</v>
      </c>
      <c r="BL136" s="18">
        <v>141717</v>
      </c>
      <c r="BM136" s="110" t="s">
        <v>168</v>
      </c>
      <c r="BN136" s="18">
        <v>141717</v>
      </c>
      <c r="BP136" s="18">
        <v>0</v>
      </c>
      <c r="BR136" s="18">
        <v>141717</v>
      </c>
      <c r="BT136" s="18">
        <v>0</v>
      </c>
      <c r="BV136" s="18">
        <v>0</v>
      </c>
      <c r="BX136" s="18">
        <v>0</v>
      </c>
      <c r="BZ136" s="18">
        <v>0</v>
      </c>
      <c r="CB136" s="18">
        <v>0</v>
      </c>
      <c r="CD136" s="110" t="b">
        <v>1</v>
      </c>
      <c r="CF136" s="110" t="b">
        <v>0</v>
      </c>
      <c r="CH136" s="110" t="b">
        <v>1</v>
      </c>
      <c r="CJ136" s="110" t="b">
        <v>0</v>
      </c>
      <c r="CL136" s="110" t="b">
        <v>1</v>
      </c>
      <c r="CN136" s="110" t="b">
        <v>0</v>
      </c>
      <c r="CP136" s="110" t="b">
        <v>1</v>
      </c>
      <c r="CR136" s="110">
        <v>569</v>
      </c>
      <c r="CT136" s="110">
        <v>569</v>
      </c>
      <c r="CV136" s="110">
        <v>1</v>
      </c>
      <c r="CW136" s="110" t="s">
        <v>168</v>
      </c>
      <c r="CX136" s="110">
        <v>485</v>
      </c>
      <c r="CZ136" s="110">
        <v>485</v>
      </c>
      <c r="DB136" s="110">
        <v>1</v>
      </c>
      <c r="DC136" s="110" t="s">
        <v>168</v>
      </c>
      <c r="DD136" s="110" t="b">
        <v>1</v>
      </c>
      <c r="DF136" s="110" t="b">
        <v>1</v>
      </c>
      <c r="DH136" s="110" t="b">
        <v>1</v>
      </c>
      <c r="DJ136" s="110" t="b">
        <v>1</v>
      </c>
      <c r="DL136" s="110" t="b">
        <v>1</v>
      </c>
      <c r="DN136" s="110" t="b">
        <v>1</v>
      </c>
      <c r="DP136" s="110" t="b">
        <v>1</v>
      </c>
      <c r="DR136" s="110" t="b">
        <v>0</v>
      </c>
      <c r="DT136" s="110" t="b">
        <v>1</v>
      </c>
      <c r="DV136" s="110" t="b">
        <v>1</v>
      </c>
      <c r="DX136" s="110" t="b">
        <v>1</v>
      </c>
      <c r="DZ136" s="110" t="b">
        <v>1</v>
      </c>
      <c r="EB136" s="110" t="b">
        <v>1</v>
      </c>
      <c r="ED136" s="110" t="b">
        <v>1</v>
      </c>
      <c r="EF136" s="110" t="b">
        <v>1</v>
      </c>
      <c r="EH136" s="110" t="b">
        <v>0</v>
      </c>
      <c r="EJ136" s="110">
        <v>152</v>
      </c>
      <c r="EL136" s="110">
        <v>161</v>
      </c>
      <c r="EN136" s="110">
        <v>160</v>
      </c>
      <c r="EP136" s="110">
        <v>163.5</v>
      </c>
    </row>
    <row r="137" spans="1:146" x14ac:dyDescent="0.3">
      <c r="A137" s="110" t="s">
        <v>162</v>
      </c>
      <c r="B137" s="110" t="s">
        <v>163</v>
      </c>
      <c r="C137" s="110" t="s">
        <v>571</v>
      </c>
      <c r="F137" s="110" t="s">
        <v>165</v>
      </c>
      <c r="G137" s="110" t="s">
        <v>572</v>
      </c>
      <c r="I137" s="22">
        <f>INDEX(Concordance!$A$2:$A$556,MATCH('2020 Report - NLIU'!J137,Concordance!$C$2:$C$556,0))</f>
        <v>84002</v>
      </c>
      <c r="J137" s="52">
        <f t="shared" si="2"/>
        <v>53160537</v>
      </c>
      <c r="K137" s="17" t="s">
        <v>573</v>
      </c>
      <c r="L137" s="18">
        <v>114107.21</v>
      </c>
      <c r="N137" s="18">
        <v>0</v>
      </c>
      <c r="P137" s="18">
        <v>114107.21</v>
      </c>
      <c r="T137" s="18"/>
      <c r="V137" s="18"/>
      <c r="X137" s="18">
        <v>0</v>
      </c>
      <c r="BL137" s="18">
        <v>63808</v>
      </c>
      <c r="BM137" s="110" t="s">
        <v>168</v>
      </c>
      <c r="BN137" s="18">
        <v>63808</v>
      </c>
      <c r="BP137" s="18">
        <v>0</v>
      </c>
      <c r="BR137" s="18">
        <v>0</v>
      </c>
      <c r="BT137" s="18">
        <v>0</v>
      </c>
      <c r="BV137" s="18">
        <v>0</v>
      </c>
      <c r="BX137" s="18">
        <v>0</v>
      </c>
      <c r="BZ137" s="18">
        <v>0</v>
      </c>
      <c r="CB137" s="18">
        <v>63808</v>
      </c>
      <c r="DD137" s="110" t="b">
        <v>1</v>
      </c>
      <c r="DF137" s="110" t="b">
        <v>1</v>
      </c>
      <c r="DH137" s="110" t="b">
        <v>1</v>
      </c>
      <c r="DJ137" s="110" t="b">
        <v>1</v>
      </c>
      <c r="DL137" s="110" t="b">
        <v>1</v>
      </c>
      <c r="DN137" s="110" t="b">
        <v>1</v>
      </c>
      <c r="DP137" s="110" t="b">
        <v>1</v>
      </c>
      <c r="DR137" s="110" t="b">
        <v>0</v>
      </c>
      <c r="DT137" s="110" t="b">
        <v>1</v>
      </c>
      <c r="DV137" s="110" t="b">
        <v>1</v>
      </c>
      <c r="DX137" s="110" t="b">
        <v>1</v>
      </c>
      <c r="DZ137" s="110" t="b">
        <v>1</v>
      </c>
      <c r="EB137" s="110" t="b">
        <v>1</v>
      </c>
      <c r="ED137" s="110" t="b">
        <v>1</v>
      </c>
      <c r="EF137" s="110" t="b">
        <v>1</v>
      </c>
      <c r="EH137" s="110" t="b">
        <v>0</v>
      </c>
      <c r="EJ137" s="110">
        <v>37</v>
      </c>
      <c r="EL137" s="110">
        <v>35</v>
      </c>
      <c r="EN137" s="110">
        <v>35</v>
      </c>
      <c r="EP137" s="110">
        <v>37</v>
      </c>
    </row>
    <row r="138" spans="1:146" x14ac:dyDescent="0.3">
      <c r="A138" s="110" t="s">
        <v>162</v>
      </c>
      <c r="B138" s="110" t="s">
        <v>163</v>
      </c>
      <c r="C138" s="110" t="s">
        <v>574</v>
      </c>
      <c r="F138" s="110" t="s">
        <v>165</v>
      </c>
      <c r="G138" s="110" t="s">
        <v>575</v>
      </c>
      <c r="I138" s="22">
        <f>INDEX(Concordance!$A$2:$A$556,MATCH('2020 Report - NLIU'!J138,Concordance!$C$2:$C$556,0))</f>
        <v>3033</v>
      </c>
      <c r="J138" s="52">
        <f t="shared" si="2"/>
        <v>51432110</v>
      </c>
      <c r="K138" s="17" t="s">
        <v>576</v>
      </c>
      <c r="L138" s="18">
        <v>31475.34</v>
      </c>
      <c r="N138" s="18">
        <v>9000</v>
      </c>
      <c r="P138" s="18">
        <v>22475.34</v>
      </c>
      <c r="T138" s="18">
        <v>0</v>
      </c>
      <c r="V138" s="18">
        <v>0</v>
      </c>
      <c r="X138" s="18">
        <v>0</v>
      </c>
      <c r="Z138" s="110" t="b">
        <v>0</v>
      </c>
      <c r="AB138" s="110" t="b">
        <v>0</v>
      </c>
      <c r="AD138" s="110" t="b">
        <v>0</v>
      </c>
      <c r="AF138" s="110" t="b">
        <v>0</v>
      </c>
      <c r="AH138" s="110" t="b">
        <v>0</v>
      </c>
      <c r="AJ138" s="110" t="b">
        <v>0</v>
      </c>
      <c r="AL138" s="110" t="b">
        <v>0</v>
      </c>
      <c r="AX138" s="110" t="b">
        <v>0</v>
      </c>
      <c r="BL138" s="18">
        <v>16812</v>
      </c>
      <c r="BM138" s="110" t="s">
        <v>168</v>
      </c>
      <c r="BN138" s="18">
        <v>16812</v>
      </c>
      <c r="BP138" s="18">
        <v>0</v>
      </c>
      <c r="BR138" s="18">
        <v>0</v>
      </c>
      <c r="BT138" s="18">
        <v>0</v>
      </c>
      <c r="BV138" s="18">
        <v>0</v>
      </c>
      <c r="BX138" s="18">
        <v>16812</v>
      </c>
      <c r="BZ138" s="18">
        <v>0</v>
      </c>
      <c r="CB138" s="18">
        <v>0</v>
      </c>
      <c r="DD138" s="110" t="b">
        <v>1</v>
      </c>
      <c r="DF138" s="110" t="b">
        <v>1</v>
      </c>
      <c r="DH138" s="110" t="b">
        <v>1</v>
      </c>
      <c r="DJ138" s="110" t="b">
        <v>1</v>
      </c>
      <c r="DL138" s="110" t="b">
        <v>1</v>
      </c>
      <c r="DN138" s="110" t="b">
        <v>0</v>
      </c>
      <c r="DP138" s="110" t="b">
        <v>1</v>
      </c>
      <c r="DR138" s="110" t="b">
        <v>0</v>
      </c>
      <c r="DT138" s="110" t="b">
        <v>1</v>
      </c>
      <c r="DV138" s="110" t="b">
        <v>1</v>
      </c>
      <c r="DX138" s="110" t="b">
        <v>1</v>
      </c>
      <c r="DZ138" s="110" t="b">
        <v>1</v>
      </c>
      <c r="EB138" s="110" t="b">
        <v>1</v>
      </c>
      <c r="ED138" s="110" t="b">
        <v>0</v>
      </c>
      <c r="EF138" s="110" t="b">
        <v>1</v>
      </c>
      <c r="EH138" s="110" t="b">
        <v>0</v>
      </c>
      <c r="EJ138" s="110">
        <v>32</v>
      </c>
      <c r="EL138" s="110">
        <v>32</v>
      </c>
      <c r="EN138" s="110">
        <v>32</v>
      </c>
      <c r="EP138" s="110">
        <v>32</v>
      </c>
    </row>
    <row r="139" spans="1:146" x14ac:dyDescent="0.3">
      <c r="A139" s="110" t="s">
        <v>162</v>
      </c>
      <c r="B139" s="110" t="s">
        <v>163</v>
      </c>
      <c r="C139" s="110" t="s">
        <v>577</v>
      </c>
      <c r="F139" s="110" t="s">
        <v>165</v>
      </c>
      <c r="G139" s="110" t="s">
        <v>578</v>
      </c>
      <c r="I139" s="22">
        <f>INDEX(Concordance!$A$2:$A$556,MATCH('2020 Report - NLIU'!J139,Concordance!$C$2:$C$556,0))</f>
        <v>46140</v>
      </c>
      <c r="J139" s="52">
        <f t="shared" si="2"/>
        <v>193294428</v>
      </c>
      <c r="K139" s="17" t="s">
        <v>579</v>
      </c>
      <c r="L139" s="18">
        <v>162081.57</v>
      </c>
      <c r="N139" s="18">
        <v>0</v>
      </c>
      <c r="P139" s="18">
        <v>162081.57</v>
      </c>
      <c r="T139" s="18"/>
      <c r="V139" s="18"/>
      <c r="X139" s="18">
        <v>0</v>
      </c>
      <c r="BL139" s="18">
        <v>161656</v>
      </c>
      <c r="BM139" s="110" t="s">
        <v>168</v>
      </c>
      <c r="BN139" s="18">
        <v>161656</v>
      </c>
      <c r="BP139" s="18">
        <v>0</v>
      </c>
      <c r="BR139" s="18">
        <v>40414</v>
      </c>
      <c r="BT139" s="18">
        <v>0</v>
      </c>
      <c r="BV139" s="18">
        <v>0</v>
      </c>
      <c r="BX139" s="18">
        <v>0</v>
      </c>
      <c r="BZ139" s="18">
        <v>0</v>
      </c>
      <c r="CB139" s="18">
        <v>121242</v>
      </c>
      <c r="CD139" s="110" t="b">
        <v>0</v>
      </c>
      <c r="CP139" s="110" t="b">
        <v>0</v>
      </c>
      <c r="DD139" s="110" t="b">
        <v>0</v>
      </c>
      <c r="DF139" s="110" t="b">
        <v>0</v>
      </c>
      <c r="DH139" s="110" t="b">
        <v>0</v>
      </c>
      <c r="DJ139" s="110" t="b">
        <v>0</v>
      </c>
      <c r="DL139" s="110" t="b">
        <v>0</v>
      </c>
      <c r="DN139" s="110" t="b">
        <v>1</v>
      </c>
      <c r="DP139" s="110" t="b">
        <v>1</v>
      </c>
      <c r="DR139" s="110" t="b">
        <v>0</v>
      </c>
      <c r="DT139" s="110" t="b">
        <v>0</v>
      </c>
      <c r="DV139" s="110" t="b">
        <v>0</v>
      </c>
      <c r="DX139" s="110" t="b">
        <v>0</v>
      </c>
      <c r="DZ139" s="110" t="b">
        <v>0</v>
      </c>
      <c r="EB139" s="110" t="b">
        <v>0</v>
      </c>
      <c r="ED139" s="110" t="b">
        <v>0</v>
      </c>
      <c r="EF139" s="110" t="b">
        <v>1</v>
      </c>
      <c r="EH139" s="110" t="b">
        <v>0</v>
      </c>
      <c r="EJ139" s="110">
        <v>55</v>
      </c>
      <c r="EL139" s="110">
        <v>55</v>
      </c>
      <c r="EN139" s="110">
        <v>55</v>
      </c>
      <c r="EP139" s="110">
        <v>54</v>
      </c>
    </row>
    <row r="140" spans="1:146" x14ac:dyDescent="0.3">
      <c r="A140" s="110" t="s">
        <v>162</v>
      </c>
      <c r="B140" s="110" t="s">
        <v>163</v>
      </c>
      <c r="C140" s="110" t="s">
        <v>580</v>
      </c>
      <c r="F140" s="110" t="s">
        <v>165</v>
      </c>
      <c r="G140" s="110" t="s">
        <v>581</v>
      </c>
      <c r="I140" s="22">
        <f>INDEX(Concordance!$A$2:$A$556,MATCH('2020 Report - NLIU'!J140,Concordance!$C$2:$C$556,0))</f>
        <v>94078</v>
      </c>
      <c r="J140" s="52">
        <f t="shared" si="2"/>
        <v>11718251</v>
      </c>
      <c r="K140" s="17" t="s">
        <v>582</v>
      </c>
      <c r="L140" s="18">
        <v>715326.39</v>
      </c>
      <c r="N140" s="18">
        <v>37131</v>
      </c>
      <c r="P140" s="18">
        <v>678195.39</v>
      </c>
      <c r="T140" s="18">
        <v>0</v>
      </c>
      <c r="V140" s="18">
        <v>0</v>
      </c>
      <c r="X140" s="18">
        <v>0</v>
      </c>
      <c r="Z140" s="110" t="b">
        <v>0</v>
      </c>
      <c r="AB140" s="110" t="b">
        <v>0</v>
      </c>
      <c r="AD140" s="110" t="b">
        <v>0</v>
      </c>
      <c r="AF140" s="110" t="b">
        <v>0</v>
      </c>
      <c r="AH140" s="110" t="b">
        <v>0</v>
      </c>
      <c r="AJ140" s="110" t="b">
        <v>0</v>
      </c>
      <c r="AL140" s="110" t="b">
        <v>0</v>
      </c>
      <c r="AX140" s="110" t="b">
        <v>0</v>
      </c>
      <c r="BL140" s="18">
        <v>0</v>
      </c>
      <c r="BM140" s="110" t="s">
        <v>168</v>
      </c>
      <c r="BN140" s="18">
        <v>0</v>
      </c>
      <c r="BP140" s="18">
        <v>0</v>
      </c>
      <c r="BR140" s="18">
        <v>0</v>
      </c>
      <c r="BT140" s="18">
        <v>0</v>
      </c>
      <c r="BV140" s="18">
        <v>0</v>
      </c>
      <c r="BX140" s="18">
        <v>0</v>
      </c>
      <c r="BZ140" s="18">
        <v>0</v>
      </c>
      <c r="CB140" s="18">
        <v>0</v>
      </c>
      <c r="DD140" s="110" t="b">
        <v>0</v>
      </c>
      <c r="DF140" s="110" t="b">
        <v>0</v>
      </c>
      <c r="DH140" s="110" t="b">
        <v>0</v>
      </c>
      <c r="DJ140" s="110" t="b">
        <v>0</v>
      </c>
      <c r="DL140" s="110" t="b">
        <v>0</v>
      </c>
      <c r="DN140" s="110" t="b">
        <v>0</v>
      </c>
      <c r="DP140" s="110" t="b">
        <v>0</v>
      </c>
      <c r="DR140" s="110" t="b">
        <v>0</v>
      </c>
      <c r="DT140" s="110" t="b">
        <v>0</v>
      </c>
      <c r="DV140" s="110" t="b">
        <v>0</v>
      </c>
      <c r="DX140" s="110" t="b">
        <v>0</v>
      </c>
      <c r="DZ140" s="110" t="b">
        <v>0</v>
      </c>
      <c r="EB140" s="110" t="b">
        <v>0</v>
      </c>
      <c r="ED140" s="110" t="b">
        <v>0</v>
      </c>
      <c r="EF140" s="110" t="b">
        <v>0</v>
      </c>
      <c r="EH140" s="110" t="b">
        <v>0</v>
      </c>
      <c r="EJ140" s="110">
        <v>435.9</v>
      </c>
      <c r="EL140" s="110">
        <v>435.7</v>
      </c>
      <c r="EN140" s="110">
        <v>436.7</v>
      </c>
      <c r="EP140" s="110">
        <v>446</v>
      </c>
    </row>
    <row r="141" spans="1:146" x14ac:dyDescent="0.3">
      <c r="A141" s="110" t="s">
        <v>162</v>
      </c>
      <c r="B141" s="110" t="s">
        <v>163</v>
      </c>
      <c r="C141" s="110" t="s">
        <v>583</v>
      </c>
      <c r="F141" s="110" t="s">
        <v>165</v>
      </c>
      <c r="G141" s="110" t="s">
        <v>584</v>
      </c>
      <c r="I141" s="22">
        <f>INDEX(Concordance!$A$2:$A$556,MATCH('2020 Report - NLIU'!J141,Concordance!$C$2:$C$556,0))</f>
        <v>45077</v>
      </c>
      <c r="J141" s="52">
        <f t="shared" si="2"/>
        <v>97941421</v>
      </c>
      <c r="K141" s="17" t="s">
        <v>585</v>
      </c>
      <c r="L141" s="18">
        <v>155671.5</v>
      </c>
      <c r="N141" s="18">
        <v>17926</v>
      </c>
      <c r="P141" s="18">
        <v>137745.5</v>
      </c>
      <c r="T141" s="18">
        <v>0</v>
      </c>
      <c r="V141" s="18">
        <v>0</v>
      </c>
      <c r="X141" s="18">
        <v>0</v>
      </c>
      <c r="Z141" s="110" t="b">
        <v>0</v>
      </c>
      <c r="AB141" s="110" t="b">
        <v>0</v>
      </c>
      <c r="AD141" s="110" t="b">
        <v>0</v>
      </c>
      <c r="AF141" s="110" t="b">
        <v>0</v>
      </c>
      <c r="AH141" s="110" t="b">
        <v>0</v>
      </c>
      <c r="AJ141" s="110" t="b">
        <v>0</v>
      </c>
      <c r="AL141" s="110" t="b">
        <v>0</v>
      </c>
      <c r="AX141" s="110" t="b">
        <v>0</v>
      </c>
      <c r="BL141" s="18">
        <v>4837.37</v>
      </c>
      <c r="BM141" s="110" t="s">
        <v>168</v>
      </c>
      <c r="BN141" s="18">
        <v>4837.37</v>
      </c>
      <c r="BP141" s="18">
        <v>0</v>
      </c>
      <c r="BR141" s="18">
        <v>0</v>
      </c>
      <c r="BT141" s="18">
        <v>0</v>
      </c>
      <c r="BV141" s="18">
        <v>0</v>
      </c>
      <c r="BX141" s="18">
        <v>4837.37</v>
      </c>
      <c r="BZ141" s="18">
        <v>0</v>
      </c>
      <c r="CB141" s="18">
        <v>0</v>
      </c>
      <c r="DD141" s="110" t="b">
        <v>0</v>
      </c>
      <c r="DF141" s="110" t="b">
        <v>0</v>
      </c>
      <c r="DH141" s="110" t="b">
        <v>0</v>
      </c>
      <c r="DJ141" s="110" t="b">
        <v>0</v>
      </c>
      <c r="DL141" s="110" t="b">
        <v>0</v>
      </c>
      <c r="DN141" s="110" t="b">
        <v>0</v>
      </c>
      <c r="DP141" s="110" t="b">
        <v>0</v>
      </c>
      <c r="DR141" s="110" t="b">
        <v>0</v>
      </c>
      <c r="DT141" s="110" t="b">
        <v>0</v>
      </c>
      <c r="DV141" s="110" t="b">
        <v>0</v>
      </c>
      <c r="DX141" s="110" t="b">
        <v>0</v>
      </c>
      <c r="DZ141" s="110" t="b">
        <v>0</v>
      </c>
      <c r="EB141" s="110" t="b">
        <v>0</v>
      </c>
      <c r="ED141" s="110" t="b">
        <v>0</v>
      </c>
      <c r="EF141" s="110" t="b">
        <v>0</v>
      </c>
      <c r="EH141" s="110" t="b">
        <v>0</v>
      </c>
      <c r="EJ141" s="110">
        <v>87.1</v>
      </c>
      <c r="EL141" s="110">
        <v>87.5</v>
      </c>
      <c r="EN141" s="110">
        <v>87.5</v>
      </c>
      <c r="EP141" s="110">
        <v>89.2</v>
      </c>
    </row>
    <row r="142" spans="1:146" x14ac:dyDescent="0.3">
      <c r="A142" s="110" t="s">
        <v>162</v>
      </c>
      <c r="B142" s="110" t="s">
        <v>163</v>
      </c>
      <c r="C142" s="110" t="s">
        <v>586</v>
      </c>
      <c r="F142" s="110" t="s">
        <v>165</v>
      </c>
      <c r="G142" s="110" t="s">
        <v>587</v>
      </c>
      <c r="I142" s="22">
        <f>INDEX(Concordance!$A$2:$A$556,MATCH('2020 Report - NLIU'!J142,Concordance!$C$2:$C$556,0))</f>
        <v>96089</v>
      </c>
      <c r="J142" s="52">
        <f t="shared" si="2"/>
        <v>79896577</v>
      </c>
      <c r="K142" s="17" t="s">
        <v>588</v>
      </c>
      <c r="L142" s="18">
        <v>2956563.26</v>
      </c>
      <c r="N142" s="18">
        <v>196967</v>
      </c>
      <c r="P142" s="18">
        <v>2759596.26</v>
      </c>
      <c r="T142" s="18">
        <v>0</v>
      </c>
      <c r="V142" s="18">
        <v>0</v>
      </c>
      <c r="X142" s="18">
        <v>0</v>
      </c>
      <c r="Z142" s="110" t="b">
        <v>0</v>
      </c>
      <c r="AB142" s="110" t="b">
        <v>0</v>
      </c>
      <c r="AD142" s="110" t="b">
        <v>0</v>
      </c>
      <c r="AF142" s="110" t="b">
        <v>0</v>
      </c>
      <c r="AH142" s="110" t="b">
        <v>0</v>
      </c>
      <c r="AJ142" s="110" t="b">
        <v>0</v>
      </c>
      <c r="AL142" s="110" t="b">
        <v>0</v>
      </c>
      <c r="AX142" s="110" t="b">
        <v>0</v>
      </c>
      <c r="BL142" s="18">
        <v>0</v>
      </c>
      <c r="BM142" s="110" t="s">
        <v>168</v>
      </c>
      <c r="BN142" s="18">
        <v>0</v>
      </c>
      <c r="BP142" s="18">
        <v>0</v>
      </c>
      <c r="BR142" s="18">
        <v>0</v>
      </c>
      <c r="BT142" s="18">
        <v>0</v>
      </c>
      <c r="BV142" s="18">
        <v>0</v>
      </c>
      <c r="BX142" s="18">
        <v>0</v>
      </c>
      <c r="BZ142" s="18">
        <v>0</v>
      </c>
      <c r="CB142" s="18">
        <v>0</v>
      </c>
      <c r="DD142" s="110" t="b">
        <v>0</v>
      </c>
      <c r="DF142" s="110" t="b">
        <v>0</v>
      </c>
      <c r="DH142" s="110" t="b">
        <v>0</v>
      </c>
      <c r="DJ142" s="110" t="b">
        <v>0</v>
      </c>
      <c r="DL142" s="110" t="b">
        <v>0</v>
      </c>
      <c r="DN142" s="110" t="b">
        <v>0</v>
      </c>
      <c r="DP142" s="110" t="b">
        <v>0</v>
      </c>
      <c r="DR142" s="110" t="b">
        <v>0</v>
      </c>
      <c r="DT142" s="110" t="b">
        <v>0</v>
      </c>
      <c r="DV142" s="110" t="b">
        <v>0</v>
      </c>
      <c r="DX142" s="110" t="b">
        <v>0</v>
      </c>
      <c r="DZ142" s="110" t="b">
        <v>0</v>
      </c>
      <c r="EB142" s="110" t="b">
        <v>0</v>
      </c>
      <c r="ED142" s="110" t="b">
        <v>0</v>
      </c>
      <c r="EF142" s="110" t="b">
        <v>0</v>
      </c>
      <c r="EH142" s="110" t="b">
        <v>0</v>
      </c>
      <c r="EJ142" s="110">
        <v>1696.4</v>
      </c>
      <c r="EL142" s="110">
        <v>1513.9</v>
      </c>
      <c r="EN142" s="110">
        <v>1485.9</v>
      </c>
      <c r="EP142" s="110">
        <v>1436.4</v>
      </c>
    </row>
    <row r="143" spans="1:146" x14ac:dyDescent="0.3">
      <c r="A143" s="110" t="s">
        <v>162</v>
      </c>
      <c r="B143" s="110" t="s">
        <v>163</v>
      </c>
      <c r="C143" s="110" t="s">
        <v>589</v>
      </c>
      <c r="F143" s="110" t="s">
        <v>165</v>
      </c>
      <c r="G143" s="110" t="s">
        <v>590</v>
      </c>
      <c r="I143" s="22">
        <f>INDEX(Concordance!$A$2:$A$556,MATCH('2020 Report - NLIU'!J143,Concordance!$C$2:$C$556,0))</f>
        <v>50006</v>
      </c>
      <c r="J143" s="52">
        <f t="shared" si="2"/>
        <v>60579372</v>
      </c>
      <c r="K143" s="17" t="s">
        <v>591</v>
      </c>
      <c r="L143" s="18">
        <v>368915.38</v>
      </c>
      <c r="N143" s="18">
        <v>19399</v>
      </c>
      <c r="P143" s="18">
        <v>349516.38</v>
      </c>
      <c r="T143" s="18">
        <v>0</v>
      </c>
      <c r="V143" s="18">
        <v>0</v>
      </c>
      <c r="X143" s="18">
        <v>0</v>
      </c>
      <c r="Z143" s="110" t="b">
        <v>0</v>
      </c>
      <c r="AB143" s="110" t="b">
        <v>0</v>
      </c>
      <c r="AD143" s="110" t="b">
        <v>0</v>
      </c>
      <c r="AF143" s="110" t="b">
        <v>0</v>
      </c>
      <c r="AH143" s="110" t="b">
        <v>0</v>
      </c>
      <c r="AJ143" s="110" t="b">
        <v>0</v>
      </c>
      <c r="AL143" s="110" t="b">
        <v>0</v>
      </c>
      <c r="AX143" s="110" t="b">
        <v>0</v>
      </c>
      <c r="BL143" s="18">
        <v>327624</v>
      </c>
      <c r="BM143" s="110" t="s">
        <v>168</v>
      </c>
      <c r="BN143" s="18">
        <v>319316.03999999998</v>
      </c>
      <c r="BP143" s="18">
        <v>8307.9599999999991</v>
      </c>
      <c r="BR143" s="18">
        <v>0</v>
      </c>
      <c r="BT143" s="18">
        <v>0</v>
      </c>
      <c r="BV143" s="18">
        <v>0</v>
      </c>
      <c r="BX143" s="18">
        <v>0</v>
      </c>
      <c r="BZ143" s="18">
        <v>0</v>
      </c>
      <c r="CB143" s="18">
        <v>327624</v>
      </c>
      <c r="DD143" s="110" t="b">
        <v>0</v>
      </c>
      <c r="DF143" s="110" t="b">
        <v>0</v>
      </c>
      <c r="DH143" s="110" t="b">
        <v>0</v>
      </c>
      <c r="DJ143" s="110" t="b">
        <v>0</v>
      </c>
      <c r="DL143" s="110" t="b">
        <v>0</v>
      </c>
      <c r="DN143" s="110" t="b">
        <v>0</v>
      </c>
      <c r="DP143" s="110" t="b">
        <v>0</v>
      </c>
      <c r="DR143" s="110" t="b">
        <v>0</v>
      </c>
      <c r="DT143" s="110" t="b">
        <v>1</v>
      </c>
      <c r="DV143" s="110" t="b">
        <v>1</v>
      </c>
      <c r="DX143" s="110" t="b">
        <v>1</v>
      </c>
      <c r="DZ143" s="110" t="b">
        <v>1</v>
      </c>
      <c r="EB143" s="110" t="b">
        <v>1</v>
      </c>
      <c r="ED143" s="110" t="b">
        <v>0</v>
      </c>
      <c r="EF143" s="110" t="b">
        <v>1</v>
      </c>
      <c r="EH143" s="110" t="b">
        <v>0</v>
      </c>
      <c r="EJ143" s="110">
        <v>204</v>
      </c>
      <c r="EL143" s="110">
        <v>205</v>
      </c>
      <c r="EN143" s="110">
        <v>205</v>
      </c>
      <c r="EP143" s="110">
        <v>207</v>
      </c>
    </row>
    <row r="144" spans="1:146" x14ac:dyDescent="0.3">
      <c r="A144" s="110" t="s">
        <v>162</v>
      </c>
      <c r="B144" s="110" t="s">
        <v>163</v>
      </c>
      <c r="C144" s="110" t="s">
        <v>592</v>
      </c>
      <c r="F144" s="110" t="s">
        <v>165</v>
      </c>
      <c r="G144" s="110" t="s">
        <v>593</v>
      </c>
      <c r="I144" s="22">
        <f>INDEX(Concordance!$A$2:$A$556,MATCH('2020 Report - NLIU'!J144,Concordance!$C$2:$C$556,0))</f>
        <v>112101</v>
      </c>
      <c r="J144" s="52">
        <f t="shared" si="2"/>
        <v>100654045</v>
      </c>
      <c r="K144" s="17" t="s">
        <v>594</v>
      </c>
      <c r="L144" s="18">
        <v>319613.88</v>
      </c>
      <c r="N144" s="18">
        <v>17845</v>
      </c>
      <c r="P144" s="18">
        <v>301768.88</v>
      </c>
      <c r="T144" s="18">
        <v>0</v>
      </c>
      <c r="V144" s="18">
        <v>0</v>
      </c>
      <c r="X144" s="18">
        <v>0</v>
      </c>
      <c r="Z144" s="110" t="b">
        <v>0</v>
      </c>
      <c r="AB144" s="110" t="b">
        <v>0</v>
      </c>
      <c r="AD144" s="110" t="b">
        <v>0</v>
      </c>
      <c r="AF144" s="110" t="b">
        <v>0</v>
      </c>
      <c r="AH144" s="110" t="b">
        <v>0</v>
      </c>
      <c r="AJ144" s="110" t="b">
        <v>0</v>
      </c>
      <c r="AL144" s="110" t="b">
        <v>0</v>
      </c>
      <c r="AX144" s="110" t="b">
        <v>0</v>
      </c>
      <c r="BL144" s="18">
        <v>300977</v>
      </c>
      <c r="BM144" s="110" t="s">
        <v>168</v>
      </c>
      <c r="BN144" s="18">
        <v>300977</v>
      </c>
      <c r="BP144" s="18">
        <v>0</v>
      </c>
      <c r="BR144" s="18">
        <v>85917.88</v>
      </c>
      <c r="BT144" s="18">
        <v>0</v>
      </c>
      <c r="BV144" s="18">
        <v>0</v>
      </c>
      <c r="BX144" s="18">
        <v>858.06</v>
      </c>
      <c r="BZ144" s="18">
        <v>0</v>
      </c>
      <c r="CB144" s="18">
        <v>214201.06</v>
      </c>
      <c r="CD144" s="110" t="b">
        <v>1</v>
      </c>
      <c r="CF144" s="110" t="b">
        <v>1</v>
      </c>
      <c r="CH144" s="110" t="b">
        <v>0</v>
      </c>
      <c r="CJ144" s="110" t="b">
        <v>0</v>
      </c>
      <c r="CL144" s="110" t="b">
        <v>0</v>
      </c>
      <c r="CN144" s="110" t="b">
        <v>0</v>
      </c>
      <c r="CP144" s="110" t="b">
        <v>1</v>
      </c>
      <c r="CR144" s="110">
        <v>50</v>
      </c>
      <c r="CT144" s="110">
        <v>286</v>
      </c>
      <c r="CV144" s="110">
        <v>0.17482517482517479</v>
      </c>
      <c r="CW144" s="110" t="s">
        <v>168</v>
      </c>
      <c r="CX144" s="110">
        <v>250</v>
      </c>
      <c r="CZ144" s="110">
        <v>297</v>
      </c>
      <c r="DB144" s="110">
        <v>0.84175084175084181</v>
      </c>
      <c r="DC144" s="110" t="s">
        <v>168</v>
      </c>
      <c r="DD144" s="110" t="b">
        <v>1</v>
      </c>
      <c r="DF144" s="110" t="b">
        <v>1</v>
      </c>
      <c r="DH144" s="110" t="b">
        <v>1</v>
      </c>
      <c r="DJ144" s="110" t="b">
        <v>1</v>
      </c>
      <c r="DL144" s="110" t="b">
        <v>1</v>
      </c>
      <c r="DN144" s="110" t="b">
        <v>1</v>
      </c>
      <c r="DP144" s="110" t="b">
        <v>1</v>
      </c>
      <c r="DR144" s="110" t="b">
        <v>1</v>
      </c>
      <c r="DT144" s="110" t="b">
        <v>1</v>
      </c>
      <c r="DV144" s="110" t="b">
        <v>1</v>
      </c>
      <c r="DX144" s="110" t="b">
        <v>1</v>
      </c>
      <c r="DZ144" s="110" t="b">
        <v>1</v>
      </c>
      <c r="EB144" s="110" t="b">
        <v>1</v>
      </c>
      <c r="ED144" s="110" t="b">
        <v>1</v>
      </c>
      <c r="EF144" s="110" t="b">
        <v>1</v>
      </c>
      <c r="EH144" s="110" t="b">
        <v>1</v>
      </c>
      <c r="EJ144" s="110">
        <v>50</v>
      </c>
      <c r="EL144" s="110">
        <v>48</v>
      </c>
      <c r="EN144" s="110">
        <v>48</v>
      </c>
      <c r="EP144" s="110">
        <v>49</v>
      </c>
    </row>
    <row r="145" spans="1:146" x14ac:dyDescent="0.3">
      <c r="A145" s="110" t="s">
        <v>162</v>
      </c>
      <c r="B145" s="110" t="s">
        <v>163</v>
      </c>
      <c r="C145" s="110" t="s">
        <v>595</v>
      </c>
      <c r="F145" s="110" t="s">
        <v>165</v>
      </c>
      <c r="G145" s="110" t="s">
        <v>596</v>
      </c>
      <c r="I145" s="22">
        <f>INDEX(Concordance!$A$2:$A$556,MATCH('2020 Report - NLIU'!J145,Concordance!$C$2:$C$556,0))</f>
        <v>106003</v>
      </c>
      <c r="J145" s="52">
        <f t="shared" si="2"/>
        <v>48859284</v>
      </c>
      <c r="K145" s="17" t="s">
        <v>597</v>
      </c>
      <c r="L145" s="18">
        <v>346101.23</v>
      </c>
      <c r="N145" s="18">
        <v>0</v>
      </c>
      <c r="P145" s="18">
        <v>346101.23</v>
      </c>
      <c r="T145" s="18"/>
      <c r="V145" s="18"/>
      <c r="X145" s="18">
        <v>0</v>
      </c>
      <c r="BL145" s="18">
        <v>258894</v>
      </c>
      <c r="BM145" s="110" t="s">
        <v>168</v>
      </c>
      <c r="BN145" s="18">
        <v>258894</v>
      </c>
      <c r="BP145" s="18">
        <v>0</v>
      </c>
      <c r="BR145" s="18">
        <v>0</v>
      </c>
      <c r="BT145" s="18">
        <v>0</v>
      </c>
      <c r="BV145" s="18">
        <v>0</v>
      </c>
      <c r="BX145" s="18">
        <v>0</v>
      </c>
      <c r="BZ145" s="18">
        <v>0</v>
      </c>
      <c r="CB145" s="18">
        <v>258894</v>
      </c>
      <c r="DD145" s="110" t="b">
        <v>0</v>
      </c>
      <c r="DF145" s="110" t="b">
        <v>0</v>
      </c>
      <c r="DH145" s="110" t="b">
        <v>0</v>
      </c>
      <c r="DJ145" s="110" t="b">
        <v>0</v>
      </c>
      <c r="DL145" s="110" t="b">
        <v>0</v>
      </c>
      <c r="DN145" s="110" t="b">
        <v>0</v>
      </c>
      <c r="DP145" s="110" t="b">
        <v>0</v>
      </c>
      <c r="DR145" s="110" t="b">
        <v>0</v>
      </c>
      <c r="DT145" s="110" t="b">
        <v>0</v>
      </c>
      <c r="DV145" s="110" t="b">
        <v>0</v>
      </c>
      <c r="DX145" s="110" t="b">
        <v>0</v>
      </c>
      <c r="DZ145" s="110" t="b">
        <v>0</v>
      </c>
      <c r="EB145" s="110" t="b">
        <v>0</v>
      </c>
      <c r="ED145" s="110" t="b">
        <v>0</v>
      </c>
      <c r="EF145" s="110" t="b">
        <v>0</v>
      </c>
      <c r="EH145" s="110" t="b">
        <v>0</v>
      </c>
      <c r="EJ145" s="110">
        <v>173</v>
      </c>
      <c r="EL145" s="110">
        <v>172</v>
      </c>
      <c r="EN145" s="110">
        <v>172</v>
      </c>
      <c r="EP145" s="110">
        <v>200</v>
      </c>
    </row>
    <row r="146" spans="1:146" x14ac:dyDescent="0.3">
      <c r="A146" s="110" t="s">
        <v>162</v>
      </c>
      <c r="B146" s="110" t="s">
        <v>163</v>
      </c>
      <c r="C146" s="110" t="s">
        <v>598</v>
      </c>
      <c r="F146" s="110" t="s">
        <v>165</v>
      </c>
      <c r="G146" s="110" t="s">
        <v>599</v>
      </c>
      <c r="I146" s="22">
        <f>INDEX(Concordance!$A$2:$A$556,MATCH('2020 Report - NLIU'!J146,Concordance!$C$2:$C$556,0))</f>
        <v>48066</v>
      </c>
      <c r="J146" s="52">
        <f t="shared" si="2"/>
        <v>67949750</v>
      </c>
      <c r="K146" s="17" t="s">
        <v>600</v>
      </c>
      <c r="L146" s="18">
        <v>1126322.78</v>
      </c>
      <c r="N146" s="18">
        <v>160255</v>
      </c>
      <c r="P146" s="18">
        <v>966067.78</v>
      </c>
      <c r="T146" s="18">
        <v>0</v>
      </c>
      <c r="V146" s="18">
        <v>0</v>
      </c>
      <c r="X146" s="18">
        <v>0</v>
      </c>
      <c r="Z146" s="110" t="b">
        <v>0</v>
      </c>
      <c r="AB146" s="110" t="b">
        <v>0</v>
      </c>
      <c r="AD146" s="110" t="b">
        <v>0</v>
      </c>
      <c r="AF146" s="110" t="b">
        <v>0</v>
      </c>
      <c r="AH146" s="110" t="b">
        <v>0</v>
      </c>
      <c r="AJ146" s="110" t="b">
        <v>0</v>
      </c>
      <c r="AL146" s="110" t="b">
        <v>0</v>
      </c>
      <c r="AX146" s="110" t="b">
        <v>0</v>
      </c>
      <c r="BL146" s="18">
        <v>0</v>
      </c>
      <c r="BM146" s="110" t="s">
        <v>168</v>
      </c>
      <c r="BN146" s="18">
        <v>0</v>
      </c>
      <c r="BP146" s="18">
        <v>0</v>
      </c>
      <c r="BR146" s="18">
        <v>0</v>
      </c>
      <c r="BT146" s="18">
        <v>0</v>
      </c>
      <c r="BV146" s="18">
        <v>0</v>
      </c>
      <c r="BX146" s="18">
        <v>0</v>
      </c>
      <c r="BZ146" s="18">
        <v>0</v>
      </c>
      <c r="CB146" s="18">
        <v>0</v>
      </c>
      <c r="DD146" s="110" t="b">
        <v>0</v>
      </c>
      <c r="DF146" s="110" t="b">
        <v>0</v>
      </c>
      <c r="DH146" s="110" t="b">
        <v>0</v>
      </c>
      <c r="DJ146" s="110" t="b">
        <v>0</v>
      </c>
      <c r="DL146" s="110" t="b">
        <v>0</v>
      </c>
      <c r="DN146" s="110" t="b">
        <v>0</v>
      </c>
      <c r="DP146" s="110" t="b">
        <v>0</v>
      </c>
      <c r="DR146" s="110" t="b">
        <v>0</v>
      </c>
      <c r="DT146" s="110" t="b">
        <v>0</v>
      </c>
      <c r="DV146" s="110" t="b">
        <v>0</v>
      </c>
      <c r="DX146" s="110" t="b">
        <v>0</v>
      </c>
      <c r="DZ146" s="110" t="b">
        <v>0</v>
      </c>
      <c r="EB146" s="110" t="b">
        <v>0</v>
      </c>
      <c r="ED146" s="110" t="b">
        <v>0</v>
      </c>
      <c r="EF146" s="110" t="b">
        <v>0</v>
      </c>
      <c r="EH146" s="110" t="b">
        <v>0</v>
      </c>
      <c r="EJ146" s="110">
        <v>711</v>
      </c>
      <c r="EL146" s="110">
        <v>701</v>
      </c>
      <c r="EN146" s="110">
        <v>717</v>
      </c>
      <c r="EP146" s="110">
        <v>690</v>
      </c>
    </row>
    <row r="147" spans="1:146" x14ac:dyDescent="0.3">
      <c r="A147" s="110" t="s">
        <v>162</v>
      </c>
      <c r="B147" s="110" t="s">
        <v>163</v>
      </c>
      <c r="C147" s="110" t="s">
        <v>601</v>
      </c>
      <c r="F147" s="110" t="s">
        <v>165</v>
      </c>
      <c r="G147" s="110" t="s">
        <v>602</v>
      </c>
      <c r="I147" s="22">
        <f>INDEX(Concordance!$A$2:$A$556,MATCH('2020 Report - NLIU'!J147,Concordance!$C$2:$C$556,0))</f>
        <v>50012</v>
      </c>
      <c r="J147" s="52">
        <f t="shared" si="2"/>
        <v>51779221</v>
      </c>
      <c r="K147" s="17" t="s">
        <v>603</v>
      </c>
      <c r="L147" s="18">
        <v>1082531.2</v>
      </c>
      <c r="N147" s="18">
        <v>0</v>
      </c>
      <c r="P147" s="18">
        <v>1082531.2</v>
      </c>
      <c r="T147" s="18"/>
      <c r="V147" s="18"/>
      <c r="X147" s="18">
        <v>0</v>
      </c>
      <c r="BL147" s="18">
        <v>787626.15</v>
      </c>
      <c r="BM147" s="110" t="s">
        <v>168</v>
      </c>
      <c r="BN147" s="18">
        <v>785589.42</v>
      </c>
      <c r="BP147" s="18">
        <v>2036.73</v>
      </c>
      <c r="BR147" s="18">
        <v>0</v>
      </c>
      <c r="BT147" s="18">
        <v>0</v>
      </c>
      <c r="BV147" s="18">
        <v>0</v>
      </c>
      <c r="BX147" s="18">
        <v>0</v>
      </c>
      <c r="BZ147" s="18">
        <v>0</v>
      </c>
      <c r="CB147" s="18">
        <v>787626.15</v>
      </c>
      <c r="DD147" s="110" t="b">
        <v>0</v>
      </c>
      <c r="DF147" s="110" t="b">
        <v>0</v>
      </c>
      <c r="DH147" s="110" t="b">
        <v>0</v>
      </c>
      <c r="DJ147" s="110" t="b">
        <v>0</v>
      </c>
      <c r="DL147" s="110" t="b">
        <v>0</v>
      </c>
      <c r="DN147" s="110" t="b">
        <v>0</v>
      </c>
      <c r="DP147" s="110" t="b">
        <v>0</v>
      </c>
      <c r="DR147" s="110" t="b">
        <v>0</v>
      </c>
      <c r="DT147" s="110" t="b">
        <v>0</v>
      </c>
      <c r="DV147" s="110" t="b">
        <v>0</v>
      </c>
      <c r="DX147" s="110" t="b">
        <v>0</v>
      </c>
      <c r="DZ147" s="110" t="b">
        <v>0</v>
      </c>
      <c r="EB147" s="110" t="b">
        <v>0</v>
      </c>
      <c r="ED147" s="110" t="b">
        <v>0</v>
      </c>
      <c r="EF147" s="110" t="b">
        <v>0</v>
      </c>
      <c r="EH147" s="110" t="b">
        <v>0</v>
      </c>
      <c r="EJ147" s="110">
        <v>1457.5</v>
      </c>
      <c r="EL147" s="110">
        <v>1566.7</v>
      </c>
      <c r="EN147" s="110">
        <v>1594.7</v>
      </c>
      <c r="EP147" s="110">
        <v>1550.2</v>
      </c>
    </row>
    <row r="148" spans="1:146" x14ac:dyDescent="0.3">
      <c r="A148" s="110" t="s">
        <v>162</v>
      </c>
      <c r="B148" s="110" t="s">
        <v>163</v>
      </c>
      <c r="C148" s="110" t="s">
        <v>604</v>
      </c>
      <c r="F148" s="110" t="s">
        <v>165</v>
      </c>
      <c r="G148" s="110" t="s">
        <v>605</v>
      </c>
      <c r="I148" s="22">
        <f>INDEX(Concordance!$A$2:$A$556,MATCH('2020 Report - NLIU'!J148,Concordance!$C$2:$C$556,0))</f>
        <v>92088</v>
      </c>
      <c r="J148" s="52">
        <f t="shared" si="2"/>
        <v>968650379</v>
      </c>
      <c r="K148" s="53" t="s">
        <v>2337</v>
      </c>
      <c r="L148" s="18">
        <v>869961.53</v>
      </c>
      <c r="N148" s="18">
        <v>7260</v>
      </c>
      <c r="P148" s="18">
        <v>862701.53</v>
      </c>
      <c r="R148" s="110" t="s">
        <v>394</v>
      </c>
      <c r="T148" s="18">
        <v>7260</v>
      </c>
      <c r="V148" s="18">
        <v>0</v>
      </c>
      <c r="X148" s="18">
        <v>7260</v>
      </c>
      <c r="Z148" s="110" t="b">
        <v>0</v>
      </c>
      <c r="AB148" s="110" t="b">
        <v>0</v>
      </c>
      <c r="AD148" s="110" t="b">
        <v>0</v>
      </c>
      <c r="AF148" s="110" t="b">
        <v>0</v>
      </c>
      <c r="AH148" s="110" t="b">
        <v>0</v>
      </c>
      <c r="AJ148" s="110" t="b">
        <v>1</v>
      </c>
      <c r="AL148" s="110" t="b">
        <v>0</v>
      </c>
      <c r="AX148" s="110" t="b">
        <v>0</v>
      </c>
      <c r="BL148" s="18">
        <v>860438</v>
      </c>
      <c r="BM148" s="110" t="s">
        <v>168</v>
      </c>
      <c r="BN148" s="18">
        <v>786907.99</v>
      </c>
      <c r="BP148" s="18">
        <v>73530.009999999995</v>
      </c>
      <c r="BR148" s="18">
        <v>42940.23</v>
      </c>
      <c r="BT148" s="18">
        <v>0</v>
      </c>
      <c r="BV148" s="18">
        <v>0</v>
      </c>
      <c r="BX148" s="18">
        <v>14551.37</v>
      </c>
      <c r="BZ148" s="18">
        <v>0</v>
      </c>
      <c r="CB148" s="18">
        <v>802946.4</v>
      </c>
      <c r="CD148" s="110" t="b">
        <v>0</v>
      </c>
      <c r="CP148" s="110" t="b">
        <v>0</v>
      </c>
      <c r="DD148" s="110" t="b">
        <v>0</v>
      </c>
      <c r="DF148" s="110" t="b">
        <v>0</v>
      </c>
      <c r="DH148" s="110" t="b">
        <v>0</v>
      </c>
      <c r="DJ148" s="110" t="b">
        <v>0</v>
      </c>
      <c r="DL148" s="110" t="b">
        <v>0</v>
      </c>
      <c r="DN148" s="110" t="b">
        <v>0</v>
      </c>
      <c r="DP148" s="110" t="b">
        <v>0</v>
      </c>
      <c r="DR148" s="110" t="b">
        <v>0</v>
      </c>
      <c r="DT148" s="110" t="b">
        <v>0</v>
      </c>
      <c r="DV148" s="110" t="b">
        <v>0</v>
      </c>
      <c r="DX148" s="110" t="b">
        <v>0</v>
      </c>
      <c r="DZ148" s="110" t="b">
        <v>0</v>
      </c>
      <c r="EB148" s="110" t="b">
        <v>0</v>
      </c>
      <c r="ED148" s="110" t="b">
        <v>0</v>
      </c>
      <c r="EF148" s="110" t="b">
        <v>0</v>
      </c>
      <c r="EH148" s="110" t="b">
        <v>0</v>
      </c>
      <c r="EJ148" s="110">
        <v>2079.4</v>
      </c>
      <c r="EL148" s="110">
        <v>2226.6</v>
      </c>
      <c r="EN148" s="110">
        <v>2252.5</v>
      </c>
      <c r="EP148" s="110">
        <v>2227.8000000000002</v>
      </c>
    </row>
    <row r="149" spans="1:146" x14ac:dyDescent="0.3">
      <c r="A149" s="110" t="s">
        <v>162</v>
      </c>
      <c r="B149" s="110" t="s">
        <v>163</v>
      </c>
      <c r="C149" s="110" t="s">
        <v>606</v>
      </c>
      <c r="F149" s="110" t="s">
        <v>165</v>
      </c>
      <c r="G149" s="110" t="s">
        <v>607</v>
      </c>
      <c r="I149" s="22">
        <f>INDEX(Concordance!$A$2:$A$556,MATCH('2020 Report - NLIU'!J149,Concordance!$C$2:$C$556,0))</f>
        <v>36123</v>
      </c>
      <c r="J149" s="52">
        <f t="shared" si="2"/>
        <v>79777561</v>
      </c>
      <c r="K149" s="17" t="s">
        <v>608</v>
      </c>
      <c r="L149" s="18">
        <v>16814.53</v>
      </c>
      <c r="N149" s="18">
        <v>0</v>
      </c>
      <c r="P149" s="18">
        <v>16814.53</v>
      </c>
      <c r="T149" s="18"/>
      <c r="V149" s="18"/>
      <c r="X149" s="18">
        <v>0</v>
      </c>
      <c r="BL149" s="18">
        <v>16770</v>
      </c>
      <c r="BM149" s="110" t="s">
        <v>168</v>
      </c>
      <c r="BN149" s="18">
        <v>16770</v>
      </c>
      <c r="BP149" s="18">
        <v>0</v>
      </c>
      <c r="BR149" s="18">
        <v>0</v>
      </c>
      <c r="BT149" s="18">
        <v>0</v>
      </c>
      <c r="BV149" s="18">
        <v>0</v>
      </c>
      <c r="BX149" s="18">
        <v>0</v>
      </c>
      <c r="BZ149" s="18">
        <v>0</v>
      </c>
      <c r="CB149" s="18">
        <v>16770</v>
      </c>
      <c r="DD149" s="110" t="b">
        <v>0</v>
      </c>
      <c r="DF149" s="110" t="b">
        <v>0</v>
      </c>
      <c r="DH149" s="110" t="b">
        <v>0</v>
      </c>
      <c r="DJ149" s="110" t="b">
        <v>0</v>
      </c>
      <c r="DL149" s="110" t="b">
        <v>0</v>
      </c>
      <c r="DN149" s="110" t="b">
        <v>0</v>
      </c>
      <c r="DP149" s="110" t="b">
        <v>0</v>
      </c>
      <c r="DR149" s="110" t="b">
        <v>0</v>
      </c>
      <c r="DT149" s="110" t="b">
        <v>0</v>
      </c>
      <c r="DV149" s="110" t="b">
        <v>0</v>
      </c>
      <c r="DX149" s="110" t="b">
        <v>0</v>
      </c>
      <c r="DZ149" s="110" t="b">
        <v>0</v>
      </c>
      <c r="EB149" s="110" t="b">
        <v>0</v>
      </c>
      <c r="ED149" s="110" t="b">
        <v>0</v>
      </c>
      <c r="EF149" s="110" t="b">
        <v>0</v>
      </c>
      <c r="EH149" s="110" t="b">
        <v>0</v>
      </c>
      <c r="EJ149" s="110">
        <v>27</v>
      </c>
      <c r="EL149" s="110">
        <v>30</v>
      </c>
      <c r="EN149" s="110">
        <v>30</v>
      </c>
      <c r="EP149" s="110">
        <v>30</v>
      </c>
    </row>
    <row r="150" spans="1:146" x14ac:dyDescent="0.3">
      <c r="A150" s="110" t="s">
        <v>162</v>
      </c>
      <c r="B150" s="110" t="s">
        <v>163</v>
      </c>
      <c r="C150" s="110" t="s">
        <v>609</v>
      </c>
      <c r="F150" s="110" t="s">
        <v>165</v>
      </c>
      <c r="G150" s="110" t="s">
        <v>610</v>
      </c>
      <c r="I150" s="22">
        <f>INDEX(Concordance!$A$2:$A$556,MATCH('2020 Report - NLIU'!J150,Concordance!$C$2:$C$556,0))</f>
        <v>62072</v>
      </c>
      <c r="J150" s="52">
        <f t="shared" si="2"/>
        <v>100041144</v>
      </c>
      <c r="K150" s="17" t="s">
        <v>611</v>
      </c>
      <c r="L150" s="18">
        <v>648564.6</v>
      </c>
      <c r="N150" s="18">
        <v>0</v>
      </c>
      <c r="P150" s="18">
        <v>648564.6</v>
      </c>
      <c r="T150" s="18"/>
      <c r="V150" s="18"/>
      <c r="X150" s="18">
        <v>0</v>
      </c>
      <c r="BL150" s="18">
        <v>604335.52</v>
      </c>
      <c r="BM150" s="110" t="s">
        <v>168</v>
      </c>
      <c r="BN150" s="18">
        <v>604335.52</v>
      </c>
      <c r="BP150" s="18">
        <v>0</v>
      </c>
      <c r="BR150" s="18">
        <v>30918.02</v>
      </c>
      <c r="BT150" s="18">
        <v>0</v>
      </c>
      <c r="BV150" s="18">
        <v>0</v>
      </c>
      <c r="BX150" s="18">
        <v>0</v>
      </c>
      <c r="BZ150" s="18">
        <v>0</v>
      </c>
      <c r="CB150" s="18">
        <v>573417.5</v>
      </c>
      <c r="CD150" s="110" t="b">
        <v>0</v>
      </c>
      <c r="CP150" s="110" t="b">
        <v>0</v>
      </c>
      <c r="DD150" s="110" t="b">
        <v>1</v>
      </c>
      <c r="DF150" s="110" t="b">
        <v>0</v>
      </c>
      <c r="DH150" s="110" t="b">
        <v>0</v>
      </c>
      <c r="DJ150" s="110" t="b">
        <v>0</v>
      </c>
      <c r="DL150" s="110" t="b">
        <v>0</v>
      </c>
      <c r="DN150" s="110" t="b">
        <v>0</v>
      </c>
      <c r="DP150" s="110" t="b">
        <v>0</v>
      </c>
      <c r="DR150" s="110" t="b">
        <v>0</v>
      </c>
      <c r="DT150" s="110" t="b">
        <v>1</v>
      </c>
      <c r="DV150" s="110" t="b">
        <v>0</v>
      </c>
      <c r="DX150" s="110" t="b">
        <v>0</v>
      </c>
      <c r="DZ150" s="110" t="b">
        <v>0</v>
      </c>
      <c r="EB150" s="110" t="b">
        <v>0</v>
      </c>
      <c r="ED150" s="110" t="b">
        <v>0</v>
      </c>
      <c r="EF150" s="110" t="b">
        <v>0</v>
      </c>
      <c r="EH150" s="110" t="b">
        <v>0</v>
      </c>
      <c r="EJ150" s="110">
        <v>252</v>
      </c>
      <c r="EL150" s="110">
        <v>252</v>
      </c>
      <c r="EN150" s="110">
        <v>252</v>
      </c>
      <c r="EP150" s="110">
        <v>252</v>
      </c>
    </row>
    <row r="151" spans="1:146" x14ac:dyDescent="0.3">
      <c r="A151" s="110" t="s">
        <v>162</v>
      </c>
      <c r="B151" s="110" t="s">
        <v>163</v>
      </c>
      <c r="C151" s="110" t="s">
        <v>612</v>
      </c>
      <c r="F151" s="110" t="s">
        <v>165</v>
      </c>
      <c r="G151" s="110" t="s">
        <v>613</v>
      </c>
      <c r="I151" s="22">
        <f>INDEX(Concordance!$A$2:$A$556,MATCH('2020 Report - NLIU'!J151,Concordance!$C$2:$C$556,0))</f>
        <v>48922</v>
      </c>
      <c r="J151" s="52">
        <f t="shared" si="2"/>
        <v>2173061</v>
      </c>
      <c r="K151" s="17" t="s">
        <v>614</v>
      </c>
      <c r="L151" s="18">
        <v>746436.3</v>
      </c>
      <c r="N151" s="18">
        <v>0</v>
      </c>
      <c r="P151" s="18">
        <v>746436.3</v>
      </c>
      <c r="T151" s="18"/>
      <c r="V151" s="18"/>
      <c r="X151" s="18">
        <v>0</v>
      </c>
      <c r="BL151" s="18">
        <v>267211.99</v>
      </c>
      <c r="BM151" s="110" t="s">
        <v>168</v>
      </c>
      <c r="BN151" s="18">
        <v>267211.99</v>
      </c>
      <c r="BP151" s="18">
        <v>0</v>
      </c>
      <c r="BR151" s="18">
        <v>0</v>
      </c>
      <c r="BT151" s="18">
        <v>0</v>
      </c>
      <c r="BV151" s="18">
        <v>0</v>
      </c>
      <c r="BX151" s="18">
        <v>0</v>
      </c>
      <c r="BZ151" s="18">
        <v>267211.99</v>
      </c>
      <c r="CB151" s="18">
        <v>0</v>
      </c>
      <c r="DD151" s="110" t="b">
        <v>1</v>
      </c>
      <c r="DF151" s="110" t="b">
        <v>1</v>
      </c>
      <c r="DH151" s="110" t="b">
        <v>1</v>
      </c>
      <c r="DJ151" s="110" t="b">
        <v>1</v>
      </c>
      <c r="DL151" s="110" t="b">
        <v>1</v>
      </c>
      <c r="DN151" s="110" t="b">
        <v>1</v>
      </c>
      <c r="DP151" s="110" t="b">
        <v>1</v>
      </c>
      <c r="DR151" s="110" t="b">
        <v>0</v>
      </c>
      <c r="DT151" s="110" t="b">
        <v>1</v>
      </c>
      <c r="DV151" s="110" t="b">
        <v>1</v>
      </c>
      <c r="DX151" s="110" t="b">
        <v>1</v>
      </c>
      <c r="DZ151" s="110" t="b">
        <v>1</v>
      </c>
      <c r="EB151" s="110" t="b">
        <v>1</v>
      </c>
      <c r="ED151" s="110" t="b">
        <v>1</v>
      </c>
      <c r="EF151" s="110" t="b">
        <v>1</v>
      </c>
      <c r="EH151" s="110" t="b">
        <v>0</v>
      </c>
      <c r="EJ151" s="110">
        <v>242</v>
      </c>
      <c r="EL151" s="110">
        <v>254</v>
      </c>
      <c r="EN151" s="110">
        <v>238</v>
      </c>
      <c r="EP151" s="110">
        <v>234</v>
      </c>
    </row>
    <row r="152" spans="1:146" x14ac:dyDescent="0.3">
      <c r="A152" s="110" t="s">
        <v>162</v>
      </c>
      <c r="B152" s="110" t="s">
        <v>163</v>
      </c>
      <c r="C152" s="110" t="s">
        <v>615</v>
      </c>
      <c r="F152" s="110" t="s">
        <v>165</v>
      </c>
      <c r="G152" s="110" t="s">
        <v>616</v>
      </c>
      <c r="I152" s="22">
        <f>INDEX(Concordance!$A$2:$A$556,MATCH('2020 Report - NLIU'!J152,Concordance!$C$2:$C$556,0))</f>
        <v>92087</v>
      </c>
      <c r="J152" s="52">
        <f t="shared" si="2"/>
        <v>79907713</v>
      </c>
      <c r="K152" s="17" t="s">
        <v>617</v>
      </c>
      <c r="L152" s="18">
        <v>1082492.06</v>
      </c>
      <c r="N152" s="18">
        <v>37476</v>
      </c>
      <c r="P152" s="18">
        <v>1045016.06</v>
      </c>
      <c r="T152" s="18">
        <v>0</v>
      </c>
      <c r="V152" s="18">
        <v>0</v>
      </c>
      <c r="X152" s="18">
        <v>0</v>
      </c>
      <c r="Z152" s="110" t="b">
        <v>0</v>
      </c>
      <c r="AB152" s="110" t="b">
        <v>0</v>
      </c>
      <c r="AD152" s="110" t="b">
        <v>0</v>
      </c>
      <c r="AF152" s="110" t="b">
        <v>0</v>
      </c>
      <c r="AH152" s="110" t="b">
        <v>0</v>
      </c>
      <c r="AJ152" s="110" t="b">
        <v>0</v>
      </c>
      <c r="AL152" s="110" t="b">
        <v>0</v>
      </c>
      <c r="AX152" s="110" t="b">
        <v>0</v>
      </c>
      <c r="BL152" s="18">
        <v>913325</v>
      </c>
      <c r="BM152" s="110" t="s">
        <v>168</v>
      </c>
      <c r="BN152" s="18">
        <v>913325</v>
      </c>
      <c r="BP152" s="18">
        <v>0</v>
      </c>
      <c r="BR152" s="18">
        <v>0</v>
      </c>
      <c r="BT152" s="18">
        <v>0</v>
      </c>
      <c r="BV152" s="18">
        <v>0</v>
      </c>
      <c r="BX152" s="18">
        <v>0</v>
      </c>
      <c r="BZ152" s="18">
        <v>0</v>
      </c>
      <c r="CB152" s="18">
        <v>913325</v>
      </c>
      <c r="DD152" s="110" t="b">
        <v>0</v>
      </c>
      <c r="DF152" s="110" t="b">
        <v>0</v>
      </c>
      <c r="DH152" s="110" t="b">
        <v>0</v>
      </c>
      <c r="DJ152" s="110" t="b">
        <v>0</v>
      </c>
      <c r="DL152" s="110" t="b">
        <v>0</v>
      </c>
      <c r="DN152" s="110" t="b">
        <v>0</v>
      </c>
      <c r="DP152" s="110" t="b">
        <v>0</v>
      </c>
      <c r="DR152" s="110" t="b">
        <v>0</v>
      </c>
      <c r="DT152" s="110" t="b">
        <v>0</v>
      </c>
      <c r="DV152" s="110" t="b">
        <v>0</v>
      </c>
      <c r="DX152" s="110" t="b">
        <v>0</v>
      </c>
      <c r="DZ152" s="110" t="b">
        <v>0</v>
      </c>
      <c r="EB152" s="110" t="b">
        <v>0</v>
      </c>
      <c r="ED152" s="110" t="b">
        <v>0</v>
      </c>
      <c r="EF152" s="110" t="b">
        <v>0</v>
      </c>
      <c r="EH152" s="110" t="b">
        <v>0</v>
      </c>
      <c r="EJ152" s="110">
        <v>3017</v>
      </c>
      <c r="EL152" s="110">
        <v>3024</v>
      </c>
      <c r="EN152" s="110">
        <v>3014</v>
      </c>
      <c r="EP152" s="110">
        <v>3029</v>
      </c>
    </row>
    <row r="153" spans="1:146" x14ac:dyDescent="0.3">
      <c r="A153" s="110" t="s">
        <v>162</v>
      </c>
      <c r="B153" s="110" t="s">
        <v>163</v>
      </c>
      <c r="C153" s="110" t="s">
        <v>618</v>
      </c>
      <c r="F153" s="110" t="s">
        <v>165</v>
      </c>
      <c r="G153" s="110" t="s">
        <v>619</v>
      </c>
      <c r="I153" s="22">
        <f>INDEX(Concordance!$A$2:$A$556,MATCH('2020 Report - NLIU'!J153,Concordance!$C$2:$C$556,0))</f>
        <v>14129</v>
      </c>
      <c r="J153" s="52">
        <f t="shared" si="2"/>
        <v>84394311</v>
      </c>
      <c r="K153" s="17" t="s">
        <v>620</v>
      </c>
      <c r="L153" s="18">
        <v>500231.44</v>
      </c>
      <c r="N153" s="18">
        <v>86241.47</v>
      </c>
      <c r="P153" s="18">
        <v>413989.97</v>
      </c>
      <c r="T153" s="18">
        <v>0</v>
      </c>
      <c r="V153" s="18">
        <v>0</v>
      </c>
      <c r="X153" s="18">
        <v>0</v>
      </c>
      <c r="Z153" s="110" t="b">
        <v>0</v>
      </c>
      <c r="AB153" s="110" t="b">
        <v>0</v>
      </c>
      <c r="AD153" s="110" t="b">
        <v>0</v>
      </c>
      <c r="AF153" s="110" t="b">
        <v>0</v>
      </c>
      <c r="AH153" s="110" t="b">
        <v>0</v>
      </c>
      <c r="AJ153" s="110" t="b">
        <v>0</v>
      </c>
      <c r="AL153" s="110" t="b">
        <v>0</v>
      </c>
      <c r="AX153" s="110" t="b">
        <v>0</v>
      </c>
      <c r="BL153" s="18">
        <v>316165</v>
      </c>
      <c r="BM153" s="110" t="s">
        <v>168</v>
      </c>
      <c r="BN153" s="18">
        <v>316165</v>
      </c>
      <c r="BP153" s="18">
        <v>0</v>
      </c>
      <c r="BR153" s="18">
        <v>0</v>
      </c>
      <c r="BT153" s="18">
        <v>0</v>
      </c>
      <c r="BV153" s="18">
        <v>0</v>
      </c>
      <c r="BX153" s="18">
        <v>0</v>
      </c>
      <c r="BZ153" s="18">
        <v>0</v>
      </c>
      <c r="CB153" s="18">
        <v>316165</v>
      </c>
      <c r="DD153" s="110" t="b">
        <v>0</v>
      </c>
      <c r="DF153" s="110" t="b">
        <v>0</v>
      </c>
      <c r="DH153" s="110" t="b">
        <v>0</v>
      </c>
      <c r="DJ153" s="110" t="b">
        <v>0</v>
      </c>
      <c r="DL153" s="110" t="b">
        <v>0</v>
      </c>
      <c r="DN153" s="110" t="b">
        <v>0</v>
      </c>
      <c r="DP153" s="110" t="b">
        <v>0</v>
      </c>
      <c r="DR153" s="110" t="b">
        <v>0</v>
      </c>
      <c r="DT153" s="110" t="b">
        <v>0</v>
      </c>
      <c r="DV153" s="110" t="b">
        <v>0</v>
      </c>
      <c r="DX153" s="110" t="b">
        <v>0</v>
      </c>
      <c r="DZ153" s="110" t="b">
        <v>0</v>
      </c>
      <c r="EB153" s="110" t="b">
        <v>0</v>
      </c>
      <c r="ED153" s="110" t="b">
        <v>0</v>
      </c>
      <c r="EF153" s="110" t="b">
        <v>0</v>
      </c>
      <c r="EH153" s="110" t="b">
        <v>0</v>
      </c>
      <c r="EJ153" s="110">
        <v>381.5</v>
      </c>
      <c r="EL153" s="110">
        <v>379</v>
      </c>
      <c r="EN153" s="110">
        <v>376.2</v>
      </c>
      <c r="EP153" s="110">
        <v>384</v>
      </c>
    </row>
    <row r="154" spans="1:146" x14ac:dyDescent="0.3">
      <c r="A154" s="110" t="s">
        <v>162</v>
      </c>
      <c r="B154" s="110" t="s">
        <v>163</v>
      </c>
      <c r="C154" s="110" t="s">
        <v>621</v>
      </c>
      <c r="F154" s="110" t="s">
        <v>165</v>
      </c>
      <c r="G154" s="110" t="s">
        <v>622</v>
      </c>
      <c r="I154" s="22">
        <f>INDEX(Concordance!$A$2:$A$556,MATCH('2020 Report - NLIU'!J154,Concordance!$C$2:$C$556,0))</f>
        <v>77102</v>
      </c>
      <c r="J154" s="52">
        <f t="shared" si="2"/>
        <v>100654094</v>
      </c>
      <c r="K154" s="17" t="s">
        <v>623</v>
      </c>
      <c r="L154" s="18">
        <v>275569.63</v>
      </c>
      <c r="N154" s="18">
        <v>0</v>
      </c>
      <c r="P154" s="18">
        <v>275569.63</v>
      </c>
      <c r="T154" s="18"/>
      <c r="V154" s="18"/>
      <c r="X154" s="18">
        <v>0</v>
      </c>
      <c r="BL154" s="18">
        <v>274847</v>
      </c>
      <c r="BM154" s="110" t="s">
        <v>168</v>
      </c>
      <c r="BN154" s="18">
        <v>274847</v>
      </c>
      <c r="BP154" s="18">
        <v>0</v>
      </c>
      <c r="BR154" s="18">
        <v>0</v>
      </c>
      <c r="BT154" s="18">
        <v>0</v>
      </c>
      <c r="BV154" s="18">
        <v>0</v>
      </c>
      <c r="BX154" s="18">
        <v>0</v>
      </c>
      <c r="BZ154" s="18">
        <v>0</v>
      </c>
      <c r="CB154" s="18">
        <v>274847</v>
      </c>
      <c r="DD154" s="110" t="b">
        <v>0</v>
      </c>
      <c r="DF154" s="110" t="b">
        <v>0</v>
      </c>
      <c r="DH154" s="110" t="b">
        <v>0</v>
      </c>
      <c r="DJ154" s="110" t="b">
        <v>0</v>
      </c>
      <c r="DL154" s="110" t="b">
        <v>0</v>
      </c>
      <c r="DN154" s="110" t="b">
        <v>0</v>
      </c>
      <c r="DP154" s="110" t="b">
        <v>0</v>
      </c>
      <c r="DR154" s="110" t="b">
        <v>0</v>
      </c>
      <c r="DT154" s="110" t="b">
        <v>0</v>
      </c>
      <c r="DV154" s="110" t="b">
        <v>0</v>
      </c>
      <c r="DX154" s="110" t="b">
        <v>0</v>
      </c>
      <c r="DZ154" s="110" t="b">
        <v>0</v>
      </c>
      <c r="EB154" s="110" t="b">
        <v>0</v>
      </c>
      <c r="ED154" s="110" t="b">
        <v>0</v>
      </c>
      <c r="EF154" s="110" t="b">
        <v>0</v>
      </c>
      <c r="EH154" s="110" t="b">
        <v>0</v>
      </c>
      <c r="EJ154" s="110">
        <v>67</v>
      </c>
      <c r="EL154" s="110">
        <v>61</v>
      </c>
      <c r="EN154" s="110">
        <v>61</v>
      </c>
      <c r="EP154" s="110">
        <v>59</v>
      </c>
    </row>
    <row r="155" spans="1:146" x14ac:dyDescent="0.3">
      <c r="A155" s="110" t="s">
        <v>162</v>
      </c>
      <c r="B155" s="110" t="s">
        <v>163</v>
      </c>
      <c r="C155" s="110" t="s">
        <v>624</v>
      </c>
      <c r="F155" s="110" t="s">
        <v>165</v>
      </c>
      <c r="G155" s="110" t="s">
        <v>625</v>
      </c>
      <c r="I155" s="22">
        <f>INDEX(Concordance!$A$2:$A$556,MATCH('2020 Report - NLIU'!J155,Concordance!$C$2:$C$556,0))</f>
        <v>104042</v>
      </c>
      <c r="J155" s="52">
        <f t="shared" si="2"/>
        <v>800482767</v>
      </c>
      <c r="K155" s="17" t="s">
        <v>626</v>
      </c>
      <c r="L155" s="18">
        <v>236073.37</v>
      </c>
      <c r="N155" s="18">
        <v>0</v>
      </c>
      <c r="P155" s="18">
        <v>236073.37</v>
      </c>
      <c r="T155" s="18"/>
      <c r="V155" s="18"/>
      <c r="X155" s="18">
        <v>0</v>
      </c>
      <c r="BL155" s="18">
        <v>235000</v>
      </c>
      <c r="BM155" s="110" t="s">
        <v>168</v>
      </c>
      <c r="BN155" s="18">
        <v>235000</v>
      </c>
      <c r="BP155" s="18">
        <v>0</v>
      </c>
      <c r="BR155" s="18">
        <v>0</v>
      </c>
      <c r="BT155" s="18">
        <v>0</v>
      </c>
      <c r="BV155" s="18">
        <v>0</v>
      </c>
      <c r="BX155" s="18">
        <v>0</v>
      </c>
      <c r="BZ155" s="18">
        <v>0</v>
      </c>
      <c r="CB155" s="18">
        <v>235000</v>
      </c>
      <c r="DD155" s="110" t="b">
        <v>0</v>
      </c>
      <c r="DF155" s="110" t="b">
        <v>0</v>
      </c>
      <c r="DH155" s="110" t="b">
        <v>1</v>
      </c>
      <c r="DJ155" s="110" t="b">
        <v>0</v>
      </c>
      <c r="DL155" s="110" t="b">
        <v>1</v>
      </c>
      <c r="DN155" s="110" t="b">
        <v>1</v>
      </c>
      <c r="DP155" s="110" t="b">
        <v>1</v>
      </c>
      <c r="DR155" s="110" t="b">
        <v>0</v>
      </c>
      <c r="DT155" s="110" t="b">
        <v>0</v>
      </c>
      <c r="DV155" s="110" t="b">
        <v>0</v>
      </c>
      <c r="DX155" s="110" t="b">
        <v>1</v>
      </c>
      <c r="DZ155" s="110" t="b">
        <v>0</v>
      </c>
      <c r="EB155" s="110" t="b">
        <v>1</v>
      </c>
      <c r="ED155" s="110" t="b">
        <v>0</v>
      </c>
      <c r="EF155" s="110" t="b">
        <v>1</v>
      </c>
      <c r="EH155" s="110" t="b">
        <v>0</v>
      </c>
      <c r="EJ155" s="110">
        <v>77</v>
      </c>
      <c r="EL155" s="110">
        <v>75</v>
      </c>
      <c r="EN155" s="110">
        <v>73</v>
      </c>
      <c r="EP155" s="110">
        <v>70</v>
      </c>
    </row>
    <row r="156" spans="1:146" x14ac:dyDescent="0.3">
      <c r="A156" s="110" t="s">
        <v>162</v>
      </c>
      <c r="B156" s="110" t="s">
        <v>163</v>
      </c>
      <c r="C156" s="110" t="s">
        <v>627</v>
      </c>
      <c r="F156" s="110" t="s">
        <v>165</v>
      </c>
      <c r="G156" s="110" t="s">
        <v>628</v>
      </c>
      <c r="I156" s="22">
        <f>INDEX(Concordance!$A$2:$A$556,MATCH('2020 Report - NLIU'!J156,Concordance!$C$2:$C$556,0))</f>
        <v>31121</v>
      </c>
      <c r="J156" s="52">
        <f t="shared" si="2"/>
        <v>89297774</v>
      </c>
      <c r="K156" s="17" t="s">
        <v>629</v>
      </c>
      <c r="L156" s="18">
        <v>117653.85</v>
      </c>
      <c r="N156" s="18">
        <v>16281</v>
      </c>
      <c r="P156" s="18">
        <v>101372.85</v>
      </c>
      <c r="T156" s="18">
        <v>0</v>
      </c>
      <c r="V156" s="18">
        <v>0</v>
      </c>
      <c r="X156" s="18">
        <v>0</v>
      </c>
      <c r="Z156" s="110" t="b">
        <v>0</v>
      </c>
      <c r="AB156" s="110" t="b">
        <v>0</v>
      </c>
      <c r="AD156" s="110" t="b">
        <v>0</v>
      </c>
      <c r="AF156" s="110" t="b">
        <v>0</v>
      </c>
      <c r="AH156" s="110" t="b">
        <v>0</v>
      </c>
      <c r="AJ156" s="110" t="b">
        <v>0</v>
      </c>
      <c r="AL156" s="110" t="b">
        <v>0</v>
      </c>
      <c r="AX156" s="110" t="b">
        <v>0</v>
      </c>
      <c r="BL156" s="18">
        <v>101107</v>
      </c>
      <c r="BM156" s="110" t="s">
        <v>168</v>
      </c>
      <c r="BN156" s="18">
        <v>101107</v>
      </c>
      <c r="BP156" s="18">
        <v>0</v>
      </c>
      <c r="BR156" s="18">
        <v>0</v>
      </c>
      <c r="BT156" s="18">
        <v>0</v>
      </c>
      <c r="BV156" s="18">
        <v>0</v>
      </c>
      <c r="BX156" s="18">
        <v>0</v>
      </c>
      <c r="BZ156" s="18">
        <v>0</v>
      </c>
      <c r="CB156" s="18">
        <v>101107</v>
      </c>
      <c r="DD156" s="110" t="b">
        <v>1</v>
      </c>
      <c r="DF156" s="110" t="b">
        <v>1</v>
      </c>
      <c r="DH156" s="110" t="b">
        <v>1</v>
      </c>
      <c r="DJ156" s="110" t="b">
        <v>1</v>
      </c>
      <c r="DL156" s="110" t="b">
        <v>1</v>
      </c>
      <c r="DN156" s="110" t="b">
        <v>1</v>
      </c>
      <c r="DP156" s="110" t="b">
        <v>1</v>
      </c>
      <c r="DR156" s="110" t="b">
        <v>0</v>
      </c>
      <c r="DT156" s="110" t="b">
        <v>1</v>
      </c>
      <c r="DV156" s="110" t="b">
        <v>1</v>
      </c>
      <c r="DX156" s="110" t="b">
        <v>1</v>
      </c>
      <c r="DZ156" s="110" t="b">
        <v>1</v>
      </c>
      <c r="EB156" s="110" t="b">
        <v>1</v>
      </c>
      <c r="ED156" s="110" t="b">
        <v>1</v>
      </c>
      <c r="EF156" s="110" t="b">
        <v>1</v>
      </c>
      <c r="EH156" s="110" t="b">
        <v>0</v>
      </c>
      <c r="EJ156" s="110">
        <v>91</v>
      </c>
      <c r="EL156" s="110">
        <v>91</v>
      </c>
      <c r="EN156" s="110">
        <v>91</v>
      </c>
      <c r="EP156" s="110">
        <v>89</v>
      </c>
    </row>
    <row r="157" spans="1:146" x14ac:dyDescent="0.3">
      <c r="A157" s="110" t="s">
        <v>162</v>
      </c>
      <c r="B157" s="110" t="s">
        <v>163</v>
      </c>
      <c r="C157" s="110" t="s">
        <v>630</v>
      </c>
      <c r="F157" s="110" t="s">
        <v>165</v>
      </c>
      <c r="G157" s="110" t="s">
        <v>631</v>
      </c>
      <c r="I157" s="22">
        <f>INDEX(Concordance!$A$2:$A$556,MATCH('2020 Report - NLIU'!J157,Concordance!$C$2:$C$556,0))</f>
        <v>53112</v>
      </c>
      <c r="J157" s="52">
        <f t="shared" si="2"/>
        <v>193009396</v>
      </c>
      <c r="K157" s="17" t="s">
        <v>632</v>
      </c>
      <c r="L157" s="18">
        <v>39297.24</v>
      </c>
      <c r="N157" s="18">
        <v>0</v>
      </c>
      <c r="P157" s="18">
        <v>39297.24</v>
      </c>
      <c r="T157" s="18"/>
      <c r="V157" s="18"/>
      <c r="X157" s="18">
        <v>0</v>
      </c>
      <c r="BL157" s="18">
        <v>39194</v>
      </c>
      <c r="BM157" s="110" t="s">
        <v>168</v>
      </c>
      <c r="BN157" s="18">
        <v>39194</v>
      </c>
      <c r="BP157" s="18">
        <v>0</v>
      </c>
      <c r="BR157" s="18">
        <v>0</v>
      </c>
      <c r="BT157" s="18">
        <v>0</v>
      </c>
      <c r="BV157" s="18">
        <v>0</v>
      </c>
      <c r="BX157" s="18">
        <v>0</v>
      </c>
      <c r="BZ157" s="18">
        <v>0</v>
      </c>
      <c r="CB157" s="18">
        <v>39194</v>
      </c>
      <c r="DD157" s="110" t="b">
        <v>1</v>
      </c>
      <c r="DF157" s="110" t="b">
        <v>1</v>
      </c>
      <c r="DH157" s="110" t="b">
        <v>1</v>
      </c>
      <c r="DJ157" s="110" t="b">
        <v>1</v>
      </c>
      <c r="DL157" s="110" t="b">
        <v>1</v>
      </c>
      <c r="DN157" s="110" t="b">
        <v>1</v>
      </c>
      <c r="DP157" s="110" t="b">
        <v>1</v>
      </c>
      <c r="DR157" s="110" t="b">
        <v>1</v>
      </c>
      <c r="DT157" s="110" t="b">
        <v>0</v>
      </c>
      <c r="DV157" s="110" t="b">
        <v>0</v>
      </c>
      <c r="DX157" s="110" t="b">
        <v>0</v>
      </c>
      <c r="DZ157" s="110" t="b">
        <v>0</v>
      </c>
      <c r="EB157" s="110" t="b">
        <v>0</v>
      </c>
      <c r="ED157" s="110" t="b">
        <v>0</v>
      </c>
      <c r="EF157" s="110" t="b">
        <v>0</v>
      </c>
      <c r="EH157" s="110" t="b">
        <v>0</v>
      </c>
      <c r="EJ157" s="110">
        <v>10</v>
      </c>
      <c r="EL157" s="110">
        <v>10</v>
      </c>
      <c r="EN157" s="110">
        <v>10</v>
      </c>
      <c r="EP157" s="110">
        <v>10</v>
      </c>
    </row>
    <row r="158" spans="1:146" x14ac:dyDescent="0.3">
      <c r="A158" s="110" t="s">
        <v>162</v>
      </c>
      <c r="B158" s="110" t="s">
        <v>163</v>
      </c>
      <c r="C158" s="110" t="s">
        <v>633</v>
      </c>
      <c r="F158" s="110" t="s">
        <v>165</v>
      </c>
      <c r="G158" s="110" t="s">
        <v>634</v>
      </c>
      <c r="I158" s="22">
        <f>INDEX(Concordance!$A$2:$A$556,MATCH('2020 Report - NLIU'!J158,Concordance!$C$2:$C$556,0))</f>
        <v>37039</v>
      </c>
      <c r="J158" s="52">
        <f t="shared" si="2"/>
        <v>800490224</v>
      </c>
      <c r="K158" s="17" t="s">
        <v>635</v>
      </c>
      <c r="L158" s="18">
        <v>164344.21</v>
      </c>
      <c r="N158" s="18">
        <v>31628.080000000002</v>
      </c>
      <c r="P158" s="18">
        <v>132716.13</v>
      </c>
      <c r="T158" s="18">
        <v>0</v>
      </c>
      <c r="V158" s="18">
        <v>0</v>
      </c>
      <c r="X158" s="18">
        <v>0</v>
      </c>
      <c r="Z158" s="110" t="b">
        <v>0</v>
      </c>
      <c r="AB158" s="110" t="b">
        <v>0</v>
      </c>
      <c r="AD158" s="110" t="b">
        <v>0</v>
      </c>
      <c r="AF158" s="110" t="b">
        <v>0</v>
      </c>
      <c r="AH158" s="110" t="b">
        <v>0</v>
      </c>
      <c r="AJ158" s="110" t="b">
        <v>0</v>
      </c>
      <c r="AL158" s="110" t="b">
        <v>0</v>
      </c>
      <c r="AX158" s="110" t="b">
        <v>0</v>
      </c>
      <c r="BL158" s="18">
        <v>128852.44</v>
      </c>
      <c r="BM158" s="110" t="s">
        <v>168</v>
      </c>
      <c r="BN158" s="18">
        <v>121883.28</v>
      </c>
      <c r="BP158" s="18">
        <v>6969.16</v>
      </c>
      <c r="BR158" s="18">
        <v>5791.72</v>
      </c>
      <c r="BT158" s="18">
        <v>1317.76</v>
      </c>
      <c r="BV158" s="18">
        <v>0</v>
      </c>
      <c r="BX158" s="18">
        <v>2706.16</v>
      </c>
      <c r="BZ158" s="18">
        <v>0</v>
      </c>
      <c r="CB158" s="18">
        <v>119036.8</v>
      </c>
      <c r="DD158" s="110" t="b">
        <v>1</v>
      </c>
      <c r="DF158" s="110" t="b">
        <v>1</v>
      </c>
      <c r="DH158" s="110" t="b">
        <v>1</v>
      </c>
      <c r="DJ158" s="110" t="b">
        <v>1</v>
      </c>
      <c r="DL158" s="110" t="b">
        <v>1</v>
      </c>
      <c r="DN158" s="110" t="b">
        <v>1</v>
      </c>
      <c r="DP158" s="110" t="b">
        <v>1</v>
      </c>
      <c r="DR158" s="110" t="b">
        <v>1</v>
      </c>
      <c r="DT158" s="110" t="b">
        <v>1</v>
      </c>
      <c r="DV158" s="110" t="b">
        <v>1</v>
      </c>
      <c r="DX158" s="110" t="b">
        <v>1</v>
      </c>
      <c r="DZ158" s="110" t="b">
        <v>1</v>
      </c>
      <c r="EB158" s="110" t="b">
        <v>1</v>
      </c>
      <c r="ED158" s="110" t="b">
        <v>1</v>
      </c>
      <c r="EF158" s="110" t="b">
        <v>1</v>
      </c>
      <c r="EH158" s="110" t="b">
        <v>0</v>
      </c>
      <c r="EJ158" s="110">
        <v>139</v>
      </c>
      <c r="EL158" s="110">
        <v>140</v>
      </c>
      <c r="EN158" s="110">
        <v>140</v>
      </c>
      <c r="EP158" s="110">
        <v>139</v>
      </c>
    </row>
    <row r="159" spans="1:146" x14ac:dyDescent="0.3">
      <c r="A159" s="110" t="s">
        <v>162</v>
      </c>
      <c r="B159" s="110" t="s">
        <v>163</v>
      </c>
      <c r="C159" s="110" t="s">
        <v>636</v>
      </c>
      <c r="F159" s="110" t="s">
        <v>165</v>
      </c>
      <c r="G159" s="110" t="s">
        <v>637</v>
      </c>
      <c r="I159" s="22">
        <f>INDEX(Concordance!$A$2:$A$556,MATCH('2020 Report - NLIU'!J159,Concordance!$C$2:$C$556,0))</f>
        <v>37037</v>
      </c>
      <c r="J159" s="52">
        <f t="shared" si="2"/>
        <v>63713812</v>
      </c>
      <c r="K159" s="17" t="s">
        <v>638</v>
      </c>
      <c r="L159" s="18">
        <v>321011.59999999998</v>
      </c>
      <c r="N159" s="18">
        <v>51699</v>
      </c>
      <c r="P159" s="18">
        <v>269312.59999999998</v>
      </c>
      <c r="T159" s="18">
        <v>0</v>
      </c>
      <c r="V159" s="18">
        <v>0</v>
      </c>
      <c r="X159" s="18">
        <v>0</v>
      </c>
      <c r="Z159" s="110" t="b">
        <v>0</v>
      </c>
      <c r="AB159" s="110" t="b">
        <v>0</v>
      </c>
      <c r="AD159" s="110" t="b">
        <v>0</v>
      </c>
      <c r="AF159" s="110" t="b">
        <v>0</v>
      </c>
      <c r="AH159" s="110" t="b">
        <v>0</v>
      </c>
      <c r="AJ159" s="110" t="b">
        <v>0</v>
      </c>
      <c r="AL159" s="110" t="b">
        <v>0</v>
      </c>
      <c r="AX159" s="110" t="b">
        <v>0</v>
      </c>
      <c r="BL159" s="18">
        <v>128852.44</v>
      </c>
      <c r="BM159" s="110" t="s">
        <v>168</v>
      </c>
      <c r="BN159" s="18">
        <v>122288.11</v>
      </c>
      <c r="BP159" s="18">
        <v>6564.33</v>
      </c>
      <c r="BR159" s="18">
        <v>5791.72</v>
      </c>
      <c r="BT159" s="18">
        <v>1317.76</v>
      </c>
      <c r="BV159" s="18">
        <v>0</v>
      </c>
      <c r="BX159" s="18">
        <v>2301.33</v>
      </c>
      <c r="BZ159" s="18">
        <v>0</v>
      </c>
      <c r="CB159" s="18">
        <v>119441.63</v>
      </c>
      <c r="CD159" s="110" t="b">
        <v>0</v>
      </c>
      <c r="CP159" s="110" t="b">
        <v>0</v>
      </c>
      <c r="DD159" s="110" t="b">
        <v>0</v>
      </c>
      <c r="DF159" s="110" t="b">
        <v>0</v>
      </c>
      <c r="DH159" s="110" t="b">
        <v>0</v>
      </c>
      <c r="DJ159" s="110" t="b">
        <v>0</v>
      </c>
      <c r="DL159" s="110" t="b">
        <v>0</v>
      </c>
      <c r="DN159" s="110" t="b">
        <v>0</v>
      </c>
      <c r="DP159" s="110" t="b">
        <v>0</v>
      </c>
      <c r="DR159" s="110" t="b">
        <v>0</v>
      </c>
      <c r="DT159" s="110" t="b">
        <v>0</v>
      </c>
      <c r="DV159" s="110" t="b">
        <v>0</v>
      </c>
      <c r="DX159" s="110" t="b">
        <v>0</v>
      </c>
      <c r="DZ159" s="110" t="b">
        <v>0</v>
      </c>
      <c r="EB159" s="110" t="b">
        <v>0</v>
      </c>
      <c r="ED159" s="110" t="b">
        <v>0</v>
      </c>
      <c r="EF159" s="110" t="b">
        <v>0</v>
      </c>
      <c r="EH159" s="110" t="b">
        <v>0</v>
      </c>
      <c r="EJ159" s="110">
        <v>292</v>
      </c>
      <c r="EL159" s="110">
        <v>298</v>
      </c>
      <c r="EN159" s="110">
        <v>298</v>
      </c>
      <c r="EP159" s="110">
        <v>286</v>
      </c>
    </row>
    <row r="160" spans="1:146" x14ac:dyDescent="0.3">
      <c r="A160" s="110" t="s">
        <v>162</v>
      </c>
      <c r="B160" s="110" t="s">
        <v>163</v>
      </c>
      <c r="C160" s="110" t="s">
        <v>639</v>
      </c>
      <c r="F160" s="110" t="s">
        <v>165</v>
      </c>
      <c r="G160" s="110" t="s">
        <v>640</v>
      </c>
      <c r="I160" s="22">
        <f>INDEX(Concordance!$A$2:$A$556,MATCH('2020 Report - NLIU'!J160,Concordance!$C$2:$C$556,0))</f>
        <v>115916</v>
      </c>
      <c r="J160" s="52">
        <f t="shared" si="2"/>
        <v>12268162</v>
      </c>
      <c r="K160" s="17" t="s">
        <v>641</v>
      </c>
      <c r="L160" s="18">
        <v>407058.61</v>
      </c>
      <c r="N160" s="18">
        <v>42717</v>
      </c>
      <c r="P160" s="18">
        <v>364341.61</v>
      </c>
      <c r="T160" s="18">
        <v>0</v>
      </c>
      <c r="V160" s="18">
        <v>0</v>
      </c>
      <c r="X160" s="18">
        <v>0</v>
      </c>
      <c r="Z160" s="110" t="b">
        <v>0</v>
      </c>
      <c r="AB160" s="110" t="b">
        <v>0</v>
      </c>
      <c r="AD160" s="110" t="b">
        <v>0</v>
      </c>
      <c r="AF160" s="110" t="b">
        <v>0</v>
      </c>
      <c r="AH160" s="110" t="b">
        <v>0</v>
      </c>
      <c r="AJ160" s="110" t="b">
        <v>0</v>
      </c>
      <c r="AL160" s="110" t="b">
        <v>0</v>
      </c>
      <c r="AX160" s="110" t="b">
        <v>0</v>
      </c>
      <c r="BL160" s="18">
        <v>0</v>
      </c>
      <c r="BM160" s="110" t="s">
        <v>168</v>
      </c>
      <c r="BN160" s="18">
        <v>0</v>
      </c>
      <c r="BP160" s="18">
        <v>0</v>
      </c>
      <c r="BR160" s="18">
        <v>0</v>
      </c>
      <c r="BT160" s="18">
        <v>0</v>
      </c>
      <c r="BV160" s="18">
        <v>0</v>
      </c>
      <c r="BX160" s="18">
        <v>0</v>
      </c>
      <c r="BZ160" s="18">
        <v>0</v>
      </c>
      <c r="CB160" s="18">
        <v>0</v>
      </c>
      <c r="DD160" s="110" t="b">
        <v>0</v>
      </c>
      <c r="DF160" s="110" t="b">
        <v>0</v>
      </c>
      <c r="DH160" s="110" t="b">
        <v>0</v>
      </c>
      <c r="DJ160" s="110" t="b">
        <v>0</v>
      </c>
      <c r="DL160" s="110" t="b">
        <v>0</v>
      </c>
      <c r="DN160" s="110" t="b">
        <v>0</v>
      </c>
      <c r="DP160" s="110" t="b">
        <v>0</v>
      </c>
      <c r="DR160" s="110" t="b">
        <v>0</v>
      </c>
      <c r="DT160" s="110" t="b">
        <v>0</v>
      </c>
      <c r="DV160" s="110" t="b">
        <v>0</v>
      </c>
      <c r="DX160" s="110" t="b">
        <v>0</v>
      </c>
      <c r="DZ160" s="110" t="b">
        <v>0</v>
      </c>
      <c r="EB160" s="110" t="b">
        <v>0</v>
      </c>
      <c r="ED160" s="110" t="b">
        <v>0</v>
      </c>
      <c r="EF160" s="110" t="b">
        <v>0</v>
      </c>
      <c r="EH160" s="110" t="b">
        <v>0</v>
      </c>
      <c r="EJ160" s="110">
        <v>191</v>
      </c>
      <c r="EL160" s="110">
        <v>195</v>
      </c>
      <c r="EN160" s="110">
        <v>208</v>
      </c>
      <c r="EP160" s="110">
        <v>207.5</v>
      </c>
    </row>
    <row r="161" spans="1:146" x14ac:dyDescent="0.3">
      <c r="A161" s="110" t="s">
        <v>162</v>
      </c>
      <c r="B161" s="110" t="s">
        <v>163</v>
      </c>
      <c r="C161" s="110" t="s">
        <v>642</v>
      </c>
      <c r="F161" s="110" t="s">
        <v>165</v>
      </c>
      <c r="G161" s="110" t="s">
        <v>643</v>
      </c>
      <c r="I161" s="22">
        <f>INDEX(Concordance!$A$2:$A$556,MATCH('2020 Report - NLIU'!J161,Concordance!$C$2:$C$556,0))</f>
        <v>48905</v>
      </c>
      <c r="J161" s="52">
        <f t="shared" si="2"/>
        <v>65326670</v>
      </c>
      <c r="K161" s="17" t="s">
        <v>644</v>
      </c>
      <c r="L161" s="18">
        <v>140330.21</v>
      </c>
      <c r="N161" s="18">
        <v>0</v>
      </c>
      <c r="P161" s="18">
        <v>140330.21</v>
      </c>
      <c r="T161" s="18"/>
      <c r="V161" s="18"/>
      <c r="X161" s="18">
        <v>0</v>
      </c>
      <c r="BL161" s="18">
        <v>0</v>
      </c>
      <c r="BM161" s="110" t="s">
        <v>168</v>
      </c>
      <c r="BN161" s="18">
        <v>0</v>
      </c>
      <c r="BP161" s="18">
        <v>0</v>
      </c>
      <c r="BR161" s="18">
        <v>0</v>
      </c>
      <c r="BT161" s="18">
        <v>0</v>
      </c>
      <c r="BV161" s="18">
        <v>0</v>
      </c>
      <c r="BX161" s="18">
        <v>0</v>
      </c>
      <c r="BZ161" s="18">
        <v>0</v>
      </c>
      <c r="CB161" s="18">
        <v>0</v>
      </c>
      <c r="DD161" s="110" t="b">
        <v>0</v>
      </c>
      <c r="DF161" s="110" t="b">
        <v>0</v>
      </c>
      <c r="DH161" s="110" t="b">
        <v>0</v>
      </c>
      <c r="DJ161" s="110" t="b">
        <v>0</v>
      </c>
      <c r="DL161" s="110" t="b">
        <v>0</v>
      </c>
      <c r="DN161" s="110" t="b">
        <v>0</v>
      </c>
      <c r="DP161" s="110" t="b">
        <v>0</v>
      </c>
      <c r="DR161" s="110" t="b">
        <v>0</v>
      </c>
      <c r="DT161" s="110" t="b">
        <v>0</v>
      </c>
      <c r="DV161" s="110" t="b">
        <v>0</v>
      </c>
      <c r="DX161" s="110" t="b">
        <v>0</v>
      </c>
      <c r="DZ161" s="110" t="b">
        <v>0</v>
      </c>
      <c r="EB161" s="110" t="b">
        <v>0</v>
      </c>
      <c r="ED161" s="110" t="b">
        <v>0</v>
      </c>
      <c r="EF161" s="110" t="b">
        <v>0</v>
      </c>
      <c r="EH161" s="110" t="b">
        <v>0</v>
      </c>
      <c r="EJ161" s="110">
        <v>52</v>
      </c>
      <c r="EL161" s="110">
        <v>46</v>
      </c>
      <c r="EN161" s="110">
        <v>46</v>
      </c>
      <c r="EP161" s="110">
        <v>34</v>
      </c>
    </row>
    <row r="162" spans="1:146" x14ac:dyDescent="0.3">
      <c r="A162" s="110" t="s">
        <v>162</v>
      </c>
      <c r="B162" s="110" t="s">
        <v>163</v>
      </c>
      <c r="C162" s="110" t="s">
        <v>645</v>
      </c>
      <c r="F162" s="110" t="s">
        <v>165</v>
      </c>
      <c r="G162" s="110" t="s">
        <v>646</v>
      </c>
      <c r="I162" s="22">
        <f>INDEX(Concordance!$A$2:$A$556,MATCH('2020 Report - NLIU'!J162,Concordance!$C$2:$C$556,0))</f>
        <v>72073</v>
      </c>
      <c r="J162" s="52">
        <f t="shared" si="2"/>
        <v>147882799</v>
      </c>
      <c r="K162" s="17" t="s">
        <v>647</v>
      </c>
      <c r="L162" s="18">
        <v>102976.41</v>
      </c>
      <c r="N162" s="18">
        <v>0</v>
      </c>
      <c r="P162" s="18">
        <v>102976.41</v>
      </c>
      <c r="T162" s="18"/>
      <c r="V162" s="18"/>
      <c r="X162" s="18">
        <v>0</v>
      </c>
      <c r="BL162" s="18">
        <v>11175</v>
      </c>
      <c r="BM162" s="110" t="s">
        <v>168</v>
      </c>
      <c r="BN162" s="18">
        <v>11175</v>
      </c>
      <c r="BP162" s="18">
        <v>0</v>
      </c>
      <c r="BR162" s="18">
        <v>0</v>
      </c>
      <c r="BT162" s="18">
        <v>0</v>
      </c>
      <c r="BV162" s="18">
        <v>0</v>
      </c>
      <c r="BX162" s="18">
        <v>11175</v>
      </c>
      <c r="BZ162" s="18">
        <v>0</v>
      </c>
      <c r="CB162" s="18">
        <v>0</v>
      </c>
      <c r="DD162" s="110" t="b">
        <v>0</v>
      </c>
      <c r="DF162" s="110" t="b">
        <v>0</v>
      </c>
      <c r="DH162" s="110" t="b">
        <v>0</v>
      </c>
      <c r="DJ162" s="110" t="b">
        <v>0</v>
      </c>
      <c r="DL162" s="110" t="b">
        <v>0</v>
      </c>
      <c r="DN162" s="110" t="b">
        <v>0</v>
      </c>
      <c r="DP162" s="110" t="b">
        <v>0</v>
      </c>
      <c r="DR162" s="110" t="b">
        <v>0</v>
      </c>
      <c r="DT162" s="110" t="b">
        <v>0</v>
      </c>
      <c r="DV162" s="110" t="b">
        <v>0</v>
      </c>
      <c r="DX162" s="110" t="b">
        <v>0</v>
      </c>
      <c r="DZ162" s="110" t="b">
        <v>0</v>
      </c>
      <c r="EB162" s="110" t="b">
        <v>0</v>
      </c>
      <c r="ED162" s="110" t="b">
        <v>0</v>
      </c>
      <c r="EF162" s="110" t="b">
        <v>0</v>
      </c>
      <c r="EH162" s="110" t="b">
        <v>0</v>
      </c>
      <c r="EJ162" s="110">
        <v>41</v>
      </c>
      <c r="EL162" s="110">
        <v>43</v>
      </c>
      <c r="EN162" s="110">
        <v>43</v>
      </c>
      <c r="EP162" s="110">
        <v>43</v>
      </c>
    </row>
    <row r="163" spans="1:146" x14ac:dyDescent="0.3">
      <c r="A163" s="110" t="s">
        <v>162</v>
      </c>
      <c r="B163" s="110" t="s">
        <v>163</v>
      </c>
      <c r="C163" s="110" t="s">
        <v>648</v>
      </c>
      <c r="F163" s="110" t="s">
        <v>165</v>
      </c>
      <c r="G163" s="110" t="s">
        <v>649</v>
      </c>
      <c r="I163" s="22">
        <f>INDEX(Concordance!$A$2:$A$556,MATCH('2020 Report - NLIU'!J163,Concordance!$C$2:$C$556,0))</f>
        <v>97127</v>
      </c>
      <c r="J163" s="52">
        <f t="shared" si="2"/>
        <v>184207850</v>
      </c>
      <c r="K163" s="17" t="s">
        <v>650</v>
      </c>
      <c r="L163" s="18">
        <v>10002.469999999999</v>
      </c>
      <c r="N163" s="18">
        <v>9240</v>
      </c>
      <c r="P163" s="18">
        <v>762.46999999999935</v>
      </c>
      <c r="T163" s="18">
        <v>0</v>
      </c>
      <c r="V163" s="18">
        <v>0</v>
      </c>
      <c r="X163" s="18">
        <v>0</v>
      </c>
      <c r="Z163" s="110" t="b">
        <v>0</v>
      </c>
      <c r="AB163" s="110" t="b">
        <v>0</v>
      </c>
      <c r="AD163" s="110" t="b">
        <v>0</v>
      </c>
      <c r="AF163" s="110" t="b">
        <v>0</v>
      </c>
      <c r="AH163" s="110" t="b">
        <v>0</v>
      </c>
      <c r="AJ163" s="110" t="b">
        <v>0</v>
      </c>
      <c r="AL163" s="110" t="b">
        <v>0</v>
      </c>
      <c r="AX163" s="110" t="b">
        <v>0</v>
      </c>
      <c r="BL163" s="18">
        <v>760</v>
      </c>
      <c r="BM163" s="110" t="s">
        <v>168</v>
      </c>
      <c r="BN163" s="18">
        <v>760</v>
      </c>
      <c r="BP163" s="18">
        <v>0</v>
      </c>
      <c r="BR163" s="18">
        <v>760</v>
      </c>
      <c r="BT163" s="18">
        <v>0</v>
      </c>
      <c r="BV163" s="18">
        <v>0</v>
      </c>
      <c r="BX163" s="18">
        <v>0</v>
      </c>
      <c r="BZ163" s="18">
        <v>0</v>
      </c>
      <c r="CB163" s="18">
        <v>0</v>
      </c>
      <c r="CD163" s="110" t="b">
        <v>0</v>
      </c>
      <c r="CP163" s="110" t="b">
        <v>0</v>
      </c>
      <c r="DD163" s="110" t="b">
        <v>1</v>
      </c>
      <c r="DF163" s="110" t="b">
        <v>1</v>
      </c>
      <c r="DH163" s="110" t="b">
        <v>1</v>
      </c>
      <c r="DJ163" s="110" t="b">
        <v>1</v>
      </c>
      <c r="DL163" s="110" t="b">
        <v>1</v>
      </c>
      <c r="DN163" s="110" t="b">
        <v>1</v>
      </c>
      <c r="DP163" s="110" t="b">
        <v>1</v>
      </c>
      <c r="DR163" s="110" t="b">
        <v>0</v>
      </c>
      <c r="DT163" s="110" t="b">
        <v>0</v>
      </c>
      <c r="DV163" s="110" t="b">
        <v>0</v>
      </c>
      <c r="DX163" s="110" t="b">
        <v>0</v>
      </c>
      <c r="DZ163" s="110" t="b">
        <v>0</v>
      </c>
      <c r="EB163" s="110" t="b">
        <v>0</v>
      </c>
      <c r="ED163" s="110" t="b">
        <v>0</v>
      </c>
      <c r="EF163" s="110" t="b">
        <v>0</v>
      </c>
      <c r="EH163" s="110" t="b">
        <v>0</v>
      </c>
      <c r="EJ163" s="110">
        <v>6</v>
      </c>
      <c r="EL163" s="110">
        <v>6</v>
      </c>
      <c r="EN163" s="110">
        <v>6</v>
      </c>
      <c r="EP163" s="110">
        <v>7</v>
      </c>
    </row>
    <row r="164" spans="1:146" x14ac:dyDescent="0.3">
      <c r="A164" s="110" t="s">
        <v>162</v>
      </c>
      <c r="B164" s="110" t="s">
        <v>163</v>
      </c>
      <c r="C164" s="110" t="s">
        <v>651</v>
      </c>
      <c r="F164" s="110" t="s">
        <v>165</v>
      </c>
      <c r="G164" s="110" t="s">
        <v>652</v>
      </c>
      <c r="I164" s="22">
        <f>INDEX(Concordance!$A$2:$A$556,MATCH('2020 Report - NLIU'!J164,Concordance!$C$2:$C$556,0))</f>
        <v>45078</v>
      </c>
      <c r="J164" s="52">
        <f t="shared" si="2"/>
        <v>125812248</v>
      </c>
      <c r="K164" s="17" t="s">
        <v>653</v>
      </c>
      <c r="L164" s="18">
        <v>64185.850000000013</v>
      </c>
      <c r="N164" s="18">
        <v>18758.52</v>
      </c>
      <c r="P164" s="18">
        <v>45427.33</v>
      </c>
      <c r="T164" s="18">
        <v>0</v>
      </c>
      <c r="V164" s="18">
        <v>0</v>
      </c>
      <c r="X164" s="18">
        <v>0</v>
      </c>
      <c r="Z164" s="110" t="b">
        <v>0</v>
      </c>
      <c r="AB164" s="110" t="b">
        <v>0</v>
      </c>
      <c r="AD164" s="110" t="b">
        <v>0</v>
      </c>
      <c r="AF164" s="110" t="b">
        <v>0</v>
      </c>
      <c r="AH164" s="110" t="b">
        <v>0</v>
      </c>
      <c r="AJ164" s="110" t="b">
        <v>0</v>
      </c>
      <c r="AL164" s="110" t="b">
        <v>0</v>
      </c>
      <c r="AX164" s="110" t="b">
        <v>0</v>
      </c>
      <c r="BL164" s="18">
        <v>0</v>
      </c>
      <c r="BM164" s="110" t="s">
        <v>168</v>
      </c>
      <c r="BN164" s="18">
        <v>0</v>
      </c>
      <c r="BP164" s="18">
        <v>0</v>
      </c>
      <c r="BR164" s="18">
        <v>0</v>
      </c>
      <c r="BT164" s="18">
        <v>0</v>
      </c>
      <c r="BV164" s="18">
        <v>0</v>
      </c>
      <c r="BX164" s="18">
        <v>0</v>
      </c>
      <c r="BZ164" s="18">
        <v>0</v>
      </c>
      <c r="CB164" s="18">
        <v>0</v>
      </c>
      <c r="DD164" s="110" t="b">
        <v>0</v>
      </c>
      <c r="DF164" s="110" t="b">
        <v>0</v>
      </c>
      <c r="DH164" s="110" t="b">
        <v>0</v>
      </c>
      <c r="DJ164" s="110" t="b">
        <v>0</v>
      </c>
      <c r="DL164" s="110" t="b">
        <v>0</v>
      </c>
      <c r="DN164" s="110" t="b">
        <v>0</v>
      </c>
      <c r="DP164" s="110" t="b">
        <v>0</v>
      </c>
      <c r="DR164" s="110" t="b">
        <v>0</v>
      </c>
      <c r="DT164" s="110" t="b">
        <v>0</v>
      </c>
      <c r="DV164" s="110" t="b">
        <v>0</v>
      </c>
      <c r="DX164" s="110" t="b">
        <v>0</v>
      </c>
      <c r="DZ164" s="110" t="b">
        <v>0</v>
      </c>
      <c r="EB164" s="110" t="b">
        <v>0</v>
      </c>
      <c r="ED164" s="110" t="b">
        <v>0</v>
      </c>
      <c r="EF164" s="110" t="b">
        <v>0</v>
      </c>
      <c r="EH164" s="110" t="b">
        <v>0</v>
      </c>
      <c r="EJ164" s="110">
        <v>47.8</v>
      </c>
      <c r="EL164" s="110">
        <v>47.9</v>
      </c>
      <c r="EN164" s="110">
        <v>47.9</v>
      </c>
      <c r="EP164" s="110">
        <v>46.8</v>
      </c>
    </row>
    <row r="165" spans="1:146" x14ac:dyDescent="0.3">
      <c r="A165" s="110" t="s">
        <v>162</v>
      </c>
      <c r="B165" s="110" t="s">
        <v>163</v>
      </c>
      <c r="C165" s="110" t="s">
        <v>654</v>
      </c>
      <c r="F165" s="110" t="s">
        <v>165</v>
      </c>
      <c r="G165" s="110" t="s">
        <v>655</v>
      </c>
      <c r="I165" s="22">
        <f>INDEX(Concordance!$A$2:$A$556,MATCH('2020 Report - NLIU'!J165,Concordance!$C$2:$C$556,0))</f>
        <v>46135</v>
      </c>
      <c r="J165" s="52">
        <f t="shared" si="2"/>
        <v>876254025</v>
      </c>
      <c r="K165" s="17" t="s">
        <v>656</v>
      </c>
      <c r="L165" s="18">
        <v>85143.89</v>
      </c>
      <c r="N165" s="18">
        <v>0</v>
      </c>
      <c r="P165" s="18">
        <v>85143.89</v>
      </c>
      <c r="T165" s="18"/>
      <c r="V165" s="18"/>
      <c r="X165" s="18">
        <v>0</v>
      </c>
      <c r="BL165" s="18">
        <v>84921</v>
      </c>
      <c r="BM165" s="110" t="s">
        <v>168</v>
      </c>
      <c r="BN165" s="18">
        <v>84921</v>
      </c>
      <c r="BP165" s="18">
        <v>0</v>
      </c>
      <c r="BR165" s="18">
        <v>0</v>
      </c>
      <c r="BT165" s="18">
        <v>0</v>
      </c>
      <c r="BV165" s="18">
        <v>0</v>
      </c>
      <c r="BX165" s="18">
        <v>0</v>
      </c>
      <c r="BZ165" s="18">
        <v>0</v>
      </c>
      <c r="CB165" s="18">
        <v>84921</v>
      </c>
      <c r="DD165" s="110" t="b">
        <v>0</v>
      </c>
      <c r="DF165" s="110" t="b">
        <v>0</v>
      </c>
      <c r="DH165" s="110" t="b">
        <v>0</v>
      </c>
      <c r="DJ165" s="110" t="b">
        <v>0</v>
      </c>
      <c r="DL165" s="110" t="b">
        <v>0</v>
      </c>
      <c r="DN165" s="110" t="b">
        <v>0</v>
      </c>
      <c r="DP165" s="110" t="b">
        <v>0</v>
      </c>
      <c r="DR165" s="110" t="b">
        <v>0</v>
      </c>
      <c r="DT165" s="110" t="b">
        <v>0</v>
      </c>
      <c r="DV165" s="110" t="b">
        <v>0</v>
      </c>
      <c r="DX165" s="110" t="b">
        <v>0</v>
      </c>
      <c r="DZ165" s="110" t="b">
        <v>0</v>
      </c>
      <c r="EB165" s="110" t="b">
        <v>0</v>
      </c>
      <c r="ED165" s="110" t="b">
        <v>0</v>
      </c>
      <c r="EF165" s="110" t="b">
        <v>0</v>
      </c>
      <c r="EH165" s="110" t="b">
        <v>0</v>
      </c>
      <c r="EJ165" s="110">
        <v>39</v>
      </c>
      <c r="EL165" s="110">
        <v>38</v>
      </c>
      <c r="EN165" s="110">
        <v>38</v>
      </c>
      <c r="EP165" s="110">
        <v>36</v>
      </c>
    </row>
    <row r="166" spans="1:146" x14ac:dyDescent="0.3">
      <c r="A166" s="110" t="s">
        <v>162</v>
      </c>
      <c r="B166" s="110" t="s">
        <v>163</v>
      </c>
      <c r="C166" s="110" t="s">
        <v>657</v>
      </c>
      <c r="F166" s="110" t="s">
        <v>165</v>
      </c>
      <c r="G166" s="110" t="s">
        <v>658</v>
      </c>
      <c r="I166" s="22">
        <f>INDEX(Concordance!$A$2:$A$556,MATCH('2020 Report - NLIU'!J166,Concordance!$C$2:$C$556,0))</f>
        <v>6103</v>
      </c>
      <c r="J166" s="52">
        <f t="shared" si="2"/>
        <v>105364074</v>
      </c>
      <c r="K166" s="17" t="s">
        <v>659</v>
      </c>
      <c r="L166" s="18">
        <v>63747.97</v>
      </c>
      <c r="N166" s="18">
        <v>0</v>
      </c>
      <c r="P166" s="18">
        <v>63747.97</v>
      </c>
      <c r="T166" s="18"/>
      <c r="V166" s="18"/>
      <c r="X166" s="18">
        <v>0</v>
      </c>
      <c r="BL166" s="18">
        <v>0</v>
      </c>
      <c r="BM166" s="110" t="s">
        <v>168</v>
      </c>
      <c r="BN166" s="18">
        <v>0</v>
      </c>
      <c r="BP166" s="18">
        <v>0</v>
      </c>
      <c r="BR166" s="18">
        <v>0</v>
      </c>
      <c r="BT166" s="18">
        <v>0</v>
      </c>
      <c r="BV166" s="18">
        <v>0</v>
      </c>
      <c r="BX166" s="18">
        <v>0</v>
      </c>
      <c r="BZ166" s="18">
        <v>0</v>
      </c>
      <c r="CB166" s="18">
        <v>0</v>
      </c>
      <c r="DD166" s="110" t="b">
        <v>0</v>
      </c>
      <c r="DF166" s="110" t="b">
        <v>0</v>
      </c>
      <c r="DH166" s="110" t="b">
        <v>0</v>
      </c>
      <c r="DJ166" s="110" t="b">
        <v>0</v>
      </c>
      <c r="DL166" s="110" t="b">
        <v>0</v>
      </c>
      <c r="DN166" s="110" t="b">
        <v>0</v>
      </c>
      <c r="DP166" s="110" t="b">
        <v>0</v>
      </c>
      <c r="DR166" s="110" t="b">
        <v>0</v>
      </c>
      <c r="DT166" s="110" t="b">
        <v>0</v>
      </c>
      <c r="DV166" s="110" t="b">
        <v>0</v>
      </c>
      <c r="DX166" s="110" t="b">
        <v>0</v>
      </c>
      <c r="DZ166" s="110" t="b">
        <v>0</v>
      </c>
      <c r="EB166" s="110" t="b">
        <v>0</v>
      </c>
      <c r="ED166" s="110" t="b">
        <v>0</v>
      </c>
      <c r="EF166" s="110" t="b">
        <v>0</v>
      </c>
      <c r="EH166" s="110" t="b">
        <v>0</v>
      </c>
      <c r="EJ166" s="110">
        <v>25.6</v>
      </c>
      <c r="EL166" s="110">
        <v>25.6</v>
      </c>
      <c r="EN166" s="110">
        <v>25.6</v>
      </c>
      <c r="EP166" s="110">
        <v>25.6</v>
      </c>
    </row>
    <row r="167" spans="1:146" x14ac:dyDescent="0.3">
      <c r="A167" s="110" t="s">
        <v>162</v>
      </c>
      <c r="B167" s="110" t="s">
        <v>163</v>
      </c>
      <c r="C167" s="110" t="s">
        <v>660</v>
      </c>
      <c r="F167" s="110" t="s">
        <v>165</v>
      </c>
      <c r="G167" s="110" t="s">
        <v>661</v>
      </c>
      <c r="I167" s="22">
        <f>INDEX(Concordance!$A$2:$A$556,MATCH('2020 Report - NLIU'!J167,Concordance!$C$2:$C$556,0))</f>
        <v>48913</v>
      </c>
      <c r="J167" s="52">
        <f t="shared" si="2"/>
        <v>112095893</v>
      </c>
      <c r="K167" s="17" t="s">
        <v>662</v>
      </c>
      <c r="L167" s="18">
        <v>105993.55</v>
      </c>
      <c r="N167" s="18">
        <v>0</v>
      </c>
      <c r="P167" s="18">
        <v>105993.55</v>
      </c>
      <c r="T167" s="18"/>
      <c r="V167" s="18"/>
      <c r="X167" s="18">
        <v>0</v>
      </c>
      <c r="BL167" s="18">
        <v>79286.25</v>
      </c>
      <c r="BM167" s="110" t="s">
        <v>168</v>
      </c>
      <c r="BN167" s="18">
        <v>79286.25</v>
      </c>
      <c r="BP167" s="18">
        <v>0</v>
      </c>
      <c r="BR167" s="18">
        <v>0</v>
      </c>
      <c r="BT167" s="18">
        <v>33810.639999999999</v>
      </c>
      <c r="BV167" s="18">
        <v>9054.43</v>
      </c>
      <c r="BX167" s="18">
        <v>34723.18</v>
      </c>
      <c r="BZ167" s="18">
        <v>0</v>
      </c>
      <c r="CB167" s="18">
        <v>1698</v>
      </c>
      <c r="DD167" s="110" t="b">
        <v>1</v>
      </c>
      <c r="DF167" s="110" t="b">
        <v>1</v>
      </c>
      <c r="DH167" s="110" t="b">
        <v>1</v>
      </c>
      <c r="DJ167" s="110" t="b">
        <v>1</v>
      </c>
      <c r="DL167" s="110" t="b">
        <v>1</v>
      </c>
      <c r="DN167" s="110" t="b">
        <v>0</v>
      </c>
      <c r="DP167" s="110" t="b">
        <v>1</v>
      </c>
      <c r="DR167" s="110" t="b">
        <v>0</v>
      </c>
      <c r="DT167" s="110" t="b">
        <v>0</v>
      </c>
      <c r="DV167" s="110" t="b">
        <v>0</v>
      </c>
      <c r="DX167" s="110" t="b">
        <v>0</v>
      </c>
      <c r="DZ167" s="110" t="b">
        <v>0</v>
      </c>
      <c r="EB167" s="110" t="b">
        <v>0</v>
      </c>
      <c r="ED167" s="110" t="b">
        <v>0</v>
      </c>
      <c r="EF167" s="110" t="b">
        <v>0</v>
      </c>
      <c r="EH167" s="110" t="b">
        <v>0</v>
      </c>
      <c r="EJ167" s="110">
        <v>34</v>
      </c>
      <c r="EL167" s="110">
        <v>37</v>
      </c>
      <c r="EN167" s="110">
        <v>38</v>
      </c>
      <c r="EP167" s="110">
        <v>32</v>
      </c>
    </row>
    <row r="168" spans="1:146" x14ac:dyDescent="0.3">
      <c r="A168" s="110" t="s">
        <v>162</v>
      </c>
      <c r="B168" s="110" t="s">
        <v>163</v>
      </c>
      <c r="C168" s="110" t="s">
        <v>663</v>
      </c>
      <c r="F168" s="110" t="s">
        <v>165</v>
      </c>
      <c r="G168" s="110" t="s">
        <v>664</v>
      </c>
      <c r="I168" s="22">
        <f>INDEX(Concordance!$A$2:$A$556,MATCH('2020 Report - NLIU'!J168,Concordance!$C$2:$C$556,0))</f>
        <v>48069</v>
      </c>
      <c r="J168" s="52">
        <f t="shared" si="2"/>
        <v>93921302</v>
      </c>
      <c r="K168" s="17" t="s">
        <v>665</v>
      </c>
      <c r="L168" s="18">
        <v>290293.3</v>
      </c>
      <c r="N168" s="18">
        <v>0</v>
      </c>
      <c r="P168" s="18">
        <v>290293.3</v>
      </c>
      <c r="T168" s="18"/>
      <c r="V168" s="18"/>
      <c r="X168" s="18">
        <v>0</v>
      </c>
      <c r="BL168" s="18">
        <v>289532</v>
      </c>
      <c r="BM168" s="110" t="s">
        <v>168</v>
      </c>
      <c r="BN168" s="18">
        <v>289532</v>
      </c>
      <c r="BP168" s="18">
        <v>0</v>
      </c>
      <c r="BR168" s="18">
        <v>0</v>
      </c>
      <c r="BT168" s="18">
        <v>0</v>
      </c>
      <c r="BV168" s="18">
        <v>0</v>
      </c>
      <c r="BX168" s="18">
        <v>0</v>
      </c>
      <c r="BZ168" s="18">
        <v>0</v>
      </c>
      <c r="CB168" s="18">
        <v>289532</v>
      </c>
      <c r="DD168" s="110" t="b">
        <v>0</v>
      </c>
      <c r="DF168" s="110" t="b">
        <v>0</v>
      </c>
      <c r="DH168" s="110" t="b">
        <v>0</v>
      </c>
      <c r="DJ168" s="110" t="b">
        <v>0</v>
      </c>
      <c r="DL168" s="110" t="b">
        <v>0</v>
      </c>
      <c r="DN168" s="110" t="b">
        <v>0</v>
      </c>
      <c r="DP168" s="110" t="b">
        <v>0</v>
      </c>
      <c r="DR168" s="110" t="b">
        <v>0</v>
      </c>
      <c r="DT168" s="110" t="b">
        <v>0</v>
      </c>
      <c r="DV168" s="110" t="b">
        <v>0</v>
      </c>
      <c r="DX168" s="110" t="b">
        <v>0</v>
      </c>
      <c r="DZ168" s="110" t="b">
        <v>0</v>
      </c>
      <c r="EB168" s="110" t="b">
        <v>0</v>
      </c>
      <c r="ED168" s="110" t="b">
        <v>0</v>
      </c>
      <c r="EF168" s="110" t="b">
        <v>0</v>
      </c>
      <c r="EH168" s="110" t="b">
        <v>0</v>
      </c>
      <c r="EJ168" s="110">
        <v>651</v>
      </c>
      <c r="EL168" s="110">
        <v>669.2</v>
      </c>
      <c r="EN168" s="110">
        <v>650.20000000000005</v>
      </c>
      <c r="EP168" s="110">
        <v>675.2</v>
      </c>
    </row>
    <row r="169" spans="1:146" x14ac:dyDescent="0.3">
      <c r="A169" s="110" t="s">
        <v>162</v>
      </c>
      <c r="B169" s="110" t="s">
        <v>163</v>
      </c>
      <c r="C169" s="110" t="s">
        <v>666</v>
      </c>
      <c r="F169" s="110" t="s">
        <v>165</v>
      </c>
      <c r="G169" s="110" t="s">
        <v>667</v>
      </c>
      <c r="I169" s="22">
        <f>INDEX(Concordance!$A$2:$A$556,MATCH('2020 Report - NLIU'!J169,Concordance!$C$2:$C$556,0))</f>
        <v>50002</v>
      </c>
      <c r="J169" s="52">
        <f t="shared" si="2"/>
        <v>37352135</v>
      </c>
      <c r="K169" s="17" t="s">
        <v>668</v>
      </c>
      <c r="L169" s="18">
        <v>153579.71</v>
      </c>
      <c r="N169" s="18">
        <v>0</v>
      </c>
      <c r="P169" s="18">
        <v>153579.71</v>
      </c>
      <c r="T169" s="18"/>
      <c r="V169" s="18"/>
      <c r="X169" s="18">
        <v>0</v>
      </c>
      <c r="BL169" s="18">
        <v>153177</v>
      </c>
      <c r="BM169" s="110" t="s">
        <v>168</v>
      </c>
      <c r="BN169" s="18">
        <v>153177</v>
      </c>
      <c r="BP169" s="18">
        <v>0</v>
      </c>
      <c r="BR169" s="18">
        <v>0</v>
      </c>
      <c r="BT169" s="18">
        <v>0</v>
      </c>
      <c r="BV169" s="18">
        <v>0</v>
      </c>
      <c r="BX169" s="18">
        <v>0</v>
      </c>
      <c r="BZ169" s="18">
        <v>0</v>
      </c>
      <c r="CB169" s="18">
        <v>153177</v>
      </c>
      <c r="DD169" s="110" t="b">
        <v>0</v>
      </c>
      <c r="DF169" s="110" t="b">
        <v>0</v>
      </c>
      <c r="DH169" s="110" t="b">
        <v>0</v>
      </c>
      <c r="DJ169" s="110" t="b">
        <v>0</v>
      </c>
      <c r="DL169" s="110" t="b">
        <v>0</v>
      </c>
      <c r="DN169" s="110" t="b">
        <v>0</v>
      </c>
      <c r="DP169" s="110" t="b">
        <v>0</v>
      </c>
      <c r="DR169" s="110" t="b">
        <v>0</v>
      </c>
      <c r="DT169" s="110" t="b">
        <v>0</v>
      </c>
      <c r="DV169" s="110" t="b">
        <v>0</v>
      </c>
      <c r="DX169" s="110" t="b">
        <v>0</v>
      </c>
      <c r="DZ169" s="110" t="b">
        <v>0</v>
      </c>
      <c r="EB169" s="110" t="b">
        <v>0</v>
      </c>
      <c r="ED169" s="110" t="b">
        <v>0</v>
      </c>
      <c r="EF169" s="110" t="b">
        <v>0</v>
      </c>
      <c r="EH169" s="110" t="b">
        <v>0</v>
      </c>
      <c r="EJ169" s="110">
        <v>103</v>
      </c>
      <c r="EL169" s="110">
        <v>98</v>
      </c>
      <c r="EN169" s="110">
        <v>98</v>
      </c>
      <c r="EP169" s="110">
        <v>92</v>
      </c>
    </row>
    <row r="170" spans="1:146" x14ac:dyDescent="0.3">
      <c r="A170" s="110" t="s">
        <v>162</v>
      </c>
      <c r="B170" s="110" t="s">
        <v>163</v>
      </c>
      <c r="C170" s="110" t="s">
        <v>669</v>
      </c>
      <c r="F170" s="110" t="s">
        <v>165</v>
      </c>
      <c r="G170" s="110" t="s">
        <v>670</v>
      </c>
      <c r="I170" s="22">
        <f>INDEX(Concordance!$A$2:$A$556,MATCH('2020 Report - NLIU'!J170,Concordance!$C$2:$C$556,0))</f>
        <v>105123</v>
      </c>
      <c r="J170" s="52">
        <f t="shared" si="2"/>
        <v>47790134</v>
      </c>
      <c r="K170" s="17" t="s">
        <v>671</v>
      </c>
      <c r="L170" s="18">
        <v>59878.27</v>
      </c>
      <c r="N170" s="18">
        <v>0</v>
      </c>
      <c r="P170" s="18">
        <v>59878.27</v>
      </c>
      <c r="T170" s="18"/>
      <c r="V170" s="18"/>
      <c r="X170" s="18">
        <v>0</v>
      </c>
      <c r="BL170" s="18">
        <v>59271</v>
      </c>
      <c r="BM170" s="110" t="s">
        <v>168</v>
      </c>
      <c r="BN170" s="18">
        <v>59271</v>
      </c>
      <c r="BP170" s="18">
        <v>0</v>
      </c>
      <c r="BR170" s="18">
        <v>0</v>
      </c>
      <c r="BT170" s="18">
        <v>0</v>
      </c>
      <c r="BV170" s="18">
        <v>0</v>
      </c>
      <c r="BX170" s="18">
        <v>0</v>
      </c>
      <c r="BZ170" s="18">
        <v>0</v>
      </c>
      <c r="CB170" s="18">
        <v>59271</v>
      </c>
      <c r="DD170" s="110" t="b">
        <v>1</v>
      </c>
      <c r="DF170" s="110" t="b">
        <v>1</v>
      </c>
      <c r="DH170" s="110" t="b">
        <v>0</v>
      </c>
      <c r="DJ170" s="110" t="b">
        <v>1</v>
      </c>
      <c r="DL170" s="110" t="b">
        <v>0</v>
      </c>
      <c r="DN170" s="110" t="b">
        <v>1</v>
      </c>
      <c r="DP170" s="110" t="b">
        <v>0</v>
      </c>
      <c r="DR170" s="110" t="b">
        <v>0</v>
      </c>
      <c r="DT170" s="110" t="b">
        <v>1</v>
      </c>
      <c r="DV170" s="110" t="b">
        <v>1</v>
      </c>
      <c r="DX170" s="110" t="b">
        <v>0</v>
      </c>
      <c r="DZ170" s="110" t="b">
        <v>1</v>
      </c>
      <c r="EB170" s="110" t="b">
        <v>1</v>
      </c>
      <c r="ED170" s="110" t="b">
        <v>1</v>
      </c>
      <c r="EF170" s="110" t="b">
        <v>0</v>
      </c>
      <c r="EH170" s="110" t="b">
        <v>0</v>
      </c>
      <c r="EJ170" s="110">
        <v>52</v>
      </c>
      <c r="EL170" s="110">
        <v>56</v>
      </c>
      <c r="EN170" s="110">
        <v>55</v>
      </c>
      <c r="EP170" s="110">
        <v>52</v>
      </c>
    </row>
    <row r="171" spans="1:146" x14ac:dyDescent="0.3">
      <c r="A171" s="110" t="s">
        <v>162</v>
      </c>
      <c r="B171" s="110" t="s">
        <v>163</v>
      </c>
      <c r="C171" s="110" t="s">
        <v>672</v>
      </c>
      <c r="F171" s="110" t="s">
        <v>165</v>
      </c>
      <c r="G171" s="110" t="s">
        <v>673</v>
      </c>
      <c r="I171" s="22">
        <f>INDEX(Concordance!$A$2:$A$556,MATCH('2020 Report - NLIU'!J171,Concordance!$C$2:$C$556,0))</f>
        <v>33092</v>
      </c>
      <c r="J171" s="52">
        <f t="shared" si="2"/>
        <v>800490430</v>
      </c>
      <c r="K171" s="17" t="s">
        <v>674</v>
      </c>
      <c r="L171" s="18">
        <v>96842.240000000005</v>
      </c>
      <c r="N171" s="18">
        <v>0</v>
      </c>
      <c r="P171" s="18">
        <v>96842.240000000005</v>
      </c>
      <c r="T171" s="18"/>
      <c r="V171" s="18"/>
      <c r="X171" s="18">
        <v>0</v>
      </c>
      <c r="BL171" s="18">
        <v>9861.2000000000007</v>
      </c>
      <c r="BM171" s="110" t="s">
        <v>168</v>
      </c>
      <c r="BN171" s="18">
        <v>9861.2000000000007</v>
      </c>
      <c r="BP171" s="18">
        <v>0</v>
      </c>
      <c r="BR171" s="18">
        <v>0</v>
      </c>
      <c r="BT171" s="18">
        <v>0</v>
      </c>
      <c r="BV171" s="18">
        <v>0</v>
      </c>
      <c r="BX171" s="18">
        <v>0</v>
      </c>
      <c r="BZ171" s="18">
        <v>0</v>
      </c>
      <c r="CB171" s="18">
        <v>9861.2000000000007</v>
      </c>
      <c r="DD171" s="110" t="b">
        <v>1</v>
      </c>
      <c r="DF171" s="110" t="b">
        <v>1</v>
      </c>
      <c r="DH171" s="110" t="b">
        <v>1</v>
      </c>
      <c r="DJ171" s="110" t="b">
        <v>1</v>
      </c>
      <c r="DL171" s="110" t="b">
        <v>1</v>
      </c>
      <c r="DN171" s="110" t="b">
        <v>1</v>
      </c>
      <c r="DP171" s="110" t="b">
        <v>1</v>
      </c>
      <c r="DR171" s="110" t="b">
        <v>1</v>
      </c>
      <c r="DT171" s="110" t="b">
        <v>1</v>
      </c>
      <c r="DV171" s="110" t="b">
        <v>1</v>
      </c>
      <c r="DX171" s="110" t="b">
        <v>1</v>
      </c>
      <c r="DZ171" s="110" t="b">
        <v>1</v>
      </c>
      <c r="EB171" s="110" t="b">
        <v>1</v>
      </c>
      <c r="ED171" s="110" t="b">
        <v>1</v>
      </c>
      <c r="EF171" s="110" t="b">
        <v>1</v>
      </c>
      <c r="EH171" s="110" t="b">
        <v>1</v>
      </c>
      <c r="EJ171" s="110">
        <v>30</v>
      </c>
      <c r="EL171" s="110">
        <v>30</v>
      </c>
      <c r="EN171" s="110">
        <v>30</v>
      </c>
      <c r="EP171" s="110">
        <v>30</v>
      </c>
    </row>
    <row r="172" spans="1:146" x14ac:dyDescent="0.3">
      <c r="A172" s="110" t="s">
        <v>162</v>
      </c>
      <c r="B172" s="110" t="s">
        <v>163</v>
      </c>
      <c r="C172" s="110" t="s">
        <v>675</v>
      </c>
      <c r="F172" s="110" t="s">
        <v>165</v>
      </c>
      <c r="G172" s="110" t="s">
        <v>676</v>
      </c>
      <c r="I172" s="22">
        <f>INDEX(Concordance!$A$2:$A$556,MATCH('2020 Report - NLIU'!J172,Concordance!$C$2:$C$556,0))</f>
        <v>80121</v>
      </c>
      <c r="J172" s="52">
        <f t="shared" si="2"/>
        <v>100041201</v>
      </c>
      <c r="K172" s="17" t="s">
        <v>677</v>
      </c>
      <c r="L172" s="18">
        <v>72568.260000000009</v>
      </c>
      <c r="N172" s="18">
        <v>11120</v>
      </c>
      <c r="P172" s="18">
        <v>61448.260000000009</v>
      </c>
      <c r="T172" s="18">
        <v>0</v>
      </c>
      <c r="V172" s="18">
        <v>0</v>
      </c>
      <c r="X172" s="18">
        <v>0</v>
      </c>
      <c r="Z172" s="110" t="b">
        <v>0</v>
      </c>
      <c r="AB172" s="110" t="b">
        <v>0</v>
      </c>
      <c r="AD172" s="110" t="b">
        <v>0</v>
      </c>
      <c r="AF172" s="110" t="b">
        <v>0</v>
      </c>
      <c r="AH172" s="110" t="b">
        <v>0</v>
      </c>
      <c r="AJ172" s="110" t="b">
        <v>0</v>
      </c>
      <c r="AL172" s="110" t="b">
        <v>0</v>
      </c>
      <c r="AX172" s="110" t="b">
        <v>0</v>
      </c>
      <c r="BL172" s="18">
        <v>61287</v>
      </c>
      <c r="BM172" s="110" t="s">
        <v>168</v>
      </c>
      <c r="BN172" s="18">
        <v>61287</v>
      </c>
      <c r="BP172" s="18">
        <v>0</v>
      </c>
      <c r="BR172" s="18">
        <v>0</v>
      </c>
      <c r="BT172" s="18">
        <v>0</v>
      </c>
      <c r="BV172" s="18">
        <v>0</v>
      </c>
      <c r="BX172" s="18">
        <v>0</v>
      </c>
      <c r="BZ172" s="18">
        <v>0</v>
      </c>
      <c r="CB172" s="18">
        <v>61287</v>
      </c>
      <c r="DD172" s="110" t="b">
        <v>0</v>
      </c>
      <c r="DF172" s="110" t="b">
        <v>0</v>
      </c>
      <c r="DH172" s="110" t="b">
        <v>0</v>
      </c>
      <c r="DJ172" s="110" t="b">
        <v>0</v>
      </c>
      <c r="DL172" s="110" t="b">
        <v>0</v>
      </c>
      <c r="DN172" s="110" t="b">
        <v>0</v>
      </c>
      <c r="DP172" s="110" t="b">
        <v>0</v>
      </c>
      <c r="DR172" s="110" t="b">
        <v>0</v>
      </c>
      <c r="DT172" s="110" t="b">
        <v>0</v>
      </c>
      <c r="DV172" s="110" t="b">
        <v>0</v>
      </c>
      <c r="DX172" s="110" t="b">
        <v>0</v>
      </c>
      <c r="DZ172" s="110" t="b">
        <v>0</v>
      </c>
      <c r="EB172" s="110" t="b">
        <v>0</v>
      </c>
      <c r="ED172" s="110" t="b">
        <v>0</v>
      </c>
      <c r="EF172" s="110" t="b">
        <v>0</v>
      </c>
      <c r="EH172" s="110" t="b">
        <v>0</v>
      </c>
      <c r="EJ172" s="110">
        <v>61</v>
      </c>
      <c r="EL172" s="110">
        <v>63</v>
      </c>
      <c r="EN172" s="110">
        <v>63</v>
      </c>
      <c r="EP172" s="110">
        <v>64</v>
      </c>
    </row>
    <row r="173" spans="1:146" x14ac:dyDescent="0.3">
      <c r="A173" s="110" t="s">
        <v>162</v>
      </c>
      <c r="B173" s="110" t="s">
        <v>163</v>
      </c>
      <c r="C173" s="110" t="s">
        <v>678</v>
      </c>
      <c r="F173" s="110" t="s">
        <v>165</v>
      </c>
      <c r="G173" s="110" t="s">
        <v>679</v>
      </c>
      <c r="I173" s="22">
        <f>INDEX(Concordance!$A$2:$A$556,MATCH('2020 Report - NLIU'!J173,Concordance!$C$2:$C$556,0))</f>
        <v>29004</v>
      </c>
      <c r="J173" s="52">
        <f t="shared" si="2"/>
        <v>100041219</v>
      </c>
      <c r="K173" s="17" t="s">
        <v>680</v>
      </c>
      <c r="L173" s="18">
        <v>121496.89</v>
      </c>
      <c r="N173" s="18">
        <v>0</v>
      </c>
      <c r="P173" s="18">
        <v>121496.89</v>
      </c>
      <c r="T173" s="18"/>
      <c r="V173" s="18"/>
      <c r="X173" s="18">
        <v>0</v>
      </c>
      <c r="BL173" s="18">
        <v>121178</v>
      </c>
      <c r="BM173" s="110" t="s">
        <v>168</v>
      </c>
      <c r="BN173" s="18">
        <v>121178</v>
      </c>
      <c r="BP173" s="18">
        <v>0</v>
      </c>
      <c r="BR173" s="18">
        <v>0</v>
      </c>
      <c r="BT173" s="18">
        <v>0</v>
      </c>
      <c r="BV173" s="18">
        <v>0</v>
      </c>
      <c r="BX173" s="18">
        <v>0</v>
      </c>
      <c r="BZ173" s="18">
        <v>0</v>
      </c>
      <c r="CB173" s="18">
        <v>121178</v>
      </c>
      <c r="DD173" s="110" t="b">
        <v>0</v>
      </c>
      <c r="DF173" s="110" t="b">
        <v>0</v>
      </c>
      <c r="DH173" s="110" t="b">
        <v>0</v>
      </c>
      <c r="DJ173" s="110" t="b">
        <v>0</v>
      </c>
      <c r="DL173" s="110" t="b">
        <v>0</v>
      </c>
      <c r="DN173" s="110" t="b">
        <v>0</v>
      </c>
      <c r="DP173" s="110" t="b">
        <v>0</v>
      </c>
      <c r="DR173" s="110" t="b">
        <v>0</v>
      </c>
      <c r="DT173" s="110" t="b">
        <v>0</v>
      </c>
      <c r="DV173" s="110" t="b">
        <v>0</v>
      </c>
      <c r="DX173" s="110" t="b">
        <v>0</v>
      </c>
      <c r="DZ173" s="110" t="b">
        <v>0</v>
      </c>
      <c r="EB173" s="110" t="b">
        <v>0</v>
      </c>
      <c r="ED173" s="110" t="b">
        <v>0</v>
      </c>
      <c r="EF173" s="110" t="b">
        <v>0</v>
      </c>
      <c r="EH173" s="110" t="b">
        <v>0</v>
      </c>
      <c r="EJ173" s="110">
        <v>76</v>
      </c>
      <c r="EL173" s="110">
        <v>74</v>
      </c>
      <c r="EN173" s="110">
        <v>75</v>
      </c>
      <c r="EP173" s="110">
        <v>73</v>
      </c>
    </row>
    <row r="174" spans="1:146" x14ac:dyDescent="0.3">
      <c r="A174" s="110" t="s">
        <v>162</v>
      </c>
      <c r="B174" s="110" t="s">
        <v>163</v>
      </c>
      <c r="C174" s="110" t="s">
        <v>681</v>
      </c>
      <c r="F174" s="110" t="s">
        <v>165</v>
      </c>
      <c r="G174" s="110" t="s">
        <v>682</v>
      </c>
      <c r="I174" s="22">
        <f>INDEX(Concordance!$A$2:$A$556,MATCH('2020 Report - NLIU'!J174,Concordance!$C$2:$C$556,0))</f>
        <v>111086</v>
      </c>
      <c r="J174" s="52">
        <f t="shared" si="2"/>
        <v>159255256</v>
      </c>
      <c r="K174" s="17" t="s">
        <v>683</v>
      </c>
      <c r="L174" s="18">
        <v>354637.48</v>
      </c>
      <c r="N174" s="18">
        <v>0</v>
      </c>
      <c r="P174" s="18">
        <v>354637.48</v>
      </c>
      <c r="T174" s="18"/>
      <c r="V174" s="18"/>
      <c r="X174" s="18">
        <v>0</v>
      </c>
      <c r="BL174" s="18">
        <v>306906</v>
      </c>
      <c r="BM174" s="110" t="s">
        <v>168</v>
      </c>
      <c r="BN174" s="18">
        <v>306906</v>
      </c>
      <c r="BP174" s="18">
        <v>0</v>
      </c>
      <c r="BR174" s="18">
        <v>0</v>
      </c>
      <c r="BT174" s="18">
        <v>0</v>
      </c>
      <c r="BV174" s="18">
        <v>0</v>
      </c>
      <c r="BX174" s="18">
        <v>0</v>
      </c>
      <c r="BZ174" s="18">
        <v>0</v>
      </c>
      <c r="CB174" s="18">
        <v>306906</v>
      </c>
      <c r="DD174" s="110" t="b">
        <v>0</v>
      </c>
      <c r="DF174" s="110" t="b">
        <v>0</v>
      </c>
      <c r="DH174" s="110" t="b">
        <v>0</v>
      </c>
      <c r="DJ174" s="110" t="b">
        <v>0</v>
      </c>
      <c r="DL174" s="110" t="b">
        <v>0</v>
      </c>
      <c r="DN174" s="110" t="b">
        <v>0</v>
      </c>
      <c r="DP174" s="110" t="b">
        <v>0</v>
      </c>
      <c r="DR174" s="110" t="b">
        <v>0</v>
      </c>
      <c r="DT174" s="110" t="b">
        <v>0</v>
      </c>
      <c r="DV174" s="110" t="b">
        <v>0</v>
      </c>
      <c r="DX174" s="110" t="b">
        <v>0</v>
      </c>
      <c r="DZ174" s="110" t="b">
        <v>0</v>
      </c>
      <c r="EB174" s="110" t="b">
        <v>0</v>
      </c>
      <c r="ED174" s="110" t="b">
        <v>0</v>
      </c>
      <c r="EF174" s="110" t="b">
        <v>0</v>
      </c>
      <c r="EH174" s="110" t="b">
        <v>0</v>
      </c>
      <c r="EJ174" s="110">
        <v>103</v>
      </c>
      <c r="EL174" s="110">
        <v>103</v>
      </c>
      <c r="EN174" s="110">
        <v>103</v>
      </c>
      <c r="EP174" s="110">
        <v>104</v>
      </c>
    </row>
    <row r="175" spans="1:146" x14ac:dyDescent="0.3">
      <c r="A175" s="110" t="s">
        <v>162</v>
      </c>
      <c r="B175" s="110" t="s">
        <v>163</v>
      </c>
      <c r="C175" s="110" t="s">
        <v>684</v>
      </c>
      <c r="F175" s="110" t="s">
        <v>165</v>
      </c>
      <c r="G175" s="110" t="s">
        <v>685</v>
      </c>
      <c r="I175" s="22">
        <f>INDEX(Concordance!$A$2:$A$556,MATCH('2020 Report - NLIU'!J175,Concordance!$C$2:$C$556,0))</f>
        <v>40100</v>
      </c>
      <c r="J175" s="52">
        <f t="shared" si="2"/>
        <v>53590980</v>
      </c>
      <c r="K175" s="17" t="s">
        <v>686</v>
      </c>
      <c r="L175" s="18">
        <v>40267.74</v>
      </c>
      <c r="N175" s="18">
        <v>0</v>
      </c>
      <c r="P175" s="18">
        <v>40267.74</v>
      </c>
      <c r="T175" s="18"/>
      <c r="V175" s="18"/>
      <c r="X175" s="18">
        <v>0</v>
      </c>
      <c r="BL175" s="18">
        <v>40162</v>
      </c>
      <c r="BM175" s="110" t="s">
        <v>168</v>
      </c>
      <c r="BN175" s="18">
        <v>40162</v>
      </c>
      <c r="BP175" s="18">
        <v>0</v>
      </c>
      <c r="BR175" s="18">
        <v>7138</v>
      </c>
      <c r="BT175" s="18">
        <v>524</v>
      </c>
      <c r="BV175" s="18">
        <v>500</v>
      </c>
      <c r="BX175" s="18">
        <v>2000</v>
      </c>
      <c r="BZ175" s="18">
        <v>1000</v>
      </c>
      <c r="CB175" s="18">
        <v>29000</v>
      </c>
      <c r="CD175" s="110" t="b">
        <v>1</v>
      </c>
      <c r="CF175" s="110" t="b">
        <v>1</v>
      </c>
      <c r="CH175" s="110" t="b">
        <v>0</v>
      </c>
      <c r="CJ175" s="110" t="b">
        <v>0</v>
      </c>
      <c r="CL175" s="110" t="b">
        <v>1</v>
      </c>
      <c r="CN175" s="110" t="b">
        <v>0</v>
      </c>
      <c r="CP175" s="110" t="b">
        <v>1</v>
      </c>
      <c r="CR175" s="110">
        <v>35</v>
      </c>
      <c r="CT175" s="110">
        <v>58</v>
      </c>
      <c r="CV175" s="110">
        <v>0.60344827586206895</v>
      </c>
      <c r="CW175" s="110" t="s">
        <v>168</v>
      </c>
      <c r="CX175" s="110">
        <v>45</v>
      </c>
      <c r="CZ175" s="110">
        <v>62</v>
      </c>
      <c r="DB175" s="110">
        <v>0.72580645161290325</v>
      </c>
      <c r="DC175" s="110" t="s">
        <v>168</v>
      </c>
      <c r="DD175" s="110" t="b">
        <v>1</v>
      </c>
      <c r="DF175" s="110" t="b">
        <v>0</v>
      </c>
      <c r="DH175" s="110" t="b">
        <v>1</v>
      </c>
      <c r="DJ175" s="110" t="b">
        <v>1</v>
      </c>
      <c r="DL175" s="110" t="b">
        <v>1</v>
      </c>
      <c r="DN175" s="110" t="b">
        <v>0</v>
      </c>
      <c r="DP175" s="110" t="b">
        <v>1</v>
      </c>
      <c r="DR175" s="110" t="b">
        <v>0</v>
      </c>
      <c r="DT175" s="110" t="b">
        <v>1</v>
      </c>
      <c r="DV175" s="110" t="b">
        <v>1</v>
      </c>
      <c r="DX175" s="110" t="b">
        <v>1</v>
      </c>
      <c r="DZ175" s="110" t="b">
        <v>1</v>
      </c>
      <c r="EB175" s="110" t="b">
        <v>1</v>
      </c>
      <c r="ED175" s="110" t="b">
        <v>0</v>
      </c>
      <c r="EF175" s="110" t="b">
        <v>1</v>
      </c>
      <c r="EH175" s="110" t="b">
        <v>0</v>
      </c>
      <c r="EJ175" s="110">
        <v>25</v>
      </c>
      <c r="EL175" s="110">
        <v>23</v>
      </c>
      <c r="EN175" s="110">
        <v>23</v>
      </c>
      <c r="EP175" s="110">
        <v>22</v>
      </c>
    </row>
    <row r="176" spans="1:146" x14ac:dyDescent="0.3">
      <c r="A176" s="110" t="s">
        <v>162</v>
      </c>
      <c r="B176" s="110" t="s">
        <v>163</v>
      </c>
      <c r="C176" s="110" t="s">
        <v>687</v>
      </c>
      <c r="F176" s="110" t="s">
        <v>165</v>
      </c>
      <c r="G176" s="110" t="s">
        <v>688</v>
      </c>
      <c r="I176" s="22">
        <f>INDEX(Concordance!$A$2:$A$556,MATCH('2020 Report - NLIU'!J176,Concordance!$C$2:$C$556,0))</f>
        <v>48902</v>
      </c>
      <c r="J176" s="52">
        <f t="shared" si="2"/>
        <v>95043139</v>
      </c>
      <c r="K176" s="17" t="s">
        <v>689</v>
      </c>
      <c r="L176" s="18">
        <v>495540.16</v>
      </c>
      <c r="N176" s="18">
        <v>0</v>
      </c>
      <c r="P176" s="18">
        <v>495540.16</v>
      </c>
      <c r="T176" s="18"/>
      <c r="V176" s="18"/>
      <c r="X176" s="18">
        <v>0</v>
      </c>
      <c r="BL176" s="18">
        <v>0</v>
      </c>
      <c r="BM176" s="110" t="s">
        <v>168</v>
      </c>
      <c r="BN176" s="18">
        <v>0</v>
      </c>
      <c r="BP176" s="18">
        <v>0</v>
      </c>
      <c r="BR176" s="18">
        <v>0</v>
      </c>
      <c r="BT176" s="18">
        <v>0</v>
      </c>
      <c r="BV176" s="18">
        <v>0</v>
      </c>
      <c r="BX176" s="18">
        <v>0</v>
      </c>
      <c r="BZ176" s="18">
        <v>0</v>
      </c>
      <c r="CB176" s="18">
        <v>0</v>
      </c>
      <c r="DD176" s="110" t="b">
        <v>0</v>
      </c>
      <c r="DF176" s="110" t="b">
        <v>0</v>
      </c>
      <c r="DH176" s="110" t="b">
        <v>0</v>
      </c>
      <c r="DJ176" s="110" t="b">
        <v>0</v>
      </c>
      <c r="DL176" s="110" t="b">
        <v>0</v>
      </c>
      <c r="DN176" s="110" t="b">
        <v>0</v>
      </c>
      <c r="DP176" s="110" t="b">
        <v>0</v>
      </c>
      <c r="DR176" s="110" t="b">
        <v>0</v>
      </c>
      <c r="DT176" s="110" t="b">
        <v>0</v>
      </c>
      <c r="DV176" s="110" t="b">
        <v>0</v>
      </c>
      <c r="DX176" s="110" t="b">
        <v>0</v>
      </c>
      <c r="DZ176" s="110" t="b">
        <v>0</v>
      </c>
      <c r="EB176" s="110" t="b">
        <v>0</v>
      </c>
      <c r="ED176" s="110" t="b">
        <v>0</v>
      </c>
      <c r="EF176" s="110" t="b">
        <v>0</v>
      </c>
      <c r="EH176" s="110" t="b">
        <v>0</v>
      </c>
      <c r="EJ176" s="110">
        <v>172</v>
      </c>
      <c r="EL176" s="110">
        <v>172</v>
      </c>
      <c r="EN176" s="110">
        <v>172</v>
      </c>
      <c r="EP176" s="110">
        <v>172</v>
      </c>
    </row>
    <row r="177" spans="1:146" x14ac:dyDescent="0.3">
      <c r="A177" s="110" t="s">
        <v>162</v>
      </c>
      <c r="B177" s="110" t="s">
        <v>163</v>
      </c>
      <c r="C177" s="110" t="s">
        <v>690</v>
      </c>
      <c r="F177" s="110" t="s">
        <v>165</v>
      </c>
      <c r="G177" s="110" t="s">
        <v>691</v>
      </c>
      <c r="I177" s="22">
        <f>INDEX(Concordance!$A$2:$A$556,MATCH('2020 Report - NLIU'!J177,Concordance!$C$2:$C$556,0))</f>
        <v>17121</v>
      </c>
      <c r="J177" s="52">
        <f t="shared" si="2"/>
        <v>92849181</v>
      </c>
      <c r="K177" s="17" t="s">
        <v>692</v>
      </c>
      <c r="L177" s="18">
        <v>29213.93</v>
      </c>
      <c r="N177" s="18">
        <v>0</v>
      </c>
      <c r="P177" s="18">
        <v>29213.93</v>
      </c>
      <c r="T177" s="18"/>
      <c r="V177" s="18"/>
      <c r="X177" s="18">
        <v>0</v>
      </c>
      <c r="BL177" s="18">
        <v>0</v>
      </c>
      <c r="BM177" s="110" t="s">
        <v>168</v>
      </c>
      <c r="BN177" s="18">
        <v>0</v>
      </c>
      <c r="BP177" s="18">
        <v>0</v>
      </c>
      <c r="BR177" s="18">
        <v>0</v>
      </c>
      <c r="BT177" s="18">
        <v>0</v>
      </c>
      <c r="BV177" s="18">
        <v>0</v>
      </c>
      <c r="BX177" s="18">
        <v>0</v>
      </c>
      <c r="BZ177" s="18">
        <v>0</v>
      </c>
      <c r="CB177" s="18">
        <v>0</v>
      </c>
      <c r="DD177" s="110" t="b">
        <v>0</v>
      </c>
      <c r="DF177" s="110" t="b">
        <v>0</v>
      </c>
      <c r="DH177" s="110" t="b">
        <v>0</v>
      </c>
      <c r="DJ177" s="110" t="b">
        <v>0</v>
      </c>
      <c r="DL177" s="110" t="b">
        <v>0</v>
      </c>
      <c r="DN177" s="110" t="b">
        <v>0</v>
      </c>
      <c r="DP177" s="110" t="b">
        <v>0</v>
      </c>
      <c r="DR177" s="110" t="b">
        <v>0</v>
      </c>
      <c r="DT177" s="110" t="b">
        <v>0</v>
      </c>
      <c r="DV177" s="110" t="b">
        <v>0</v>
      </c>
      <c r="DX177" s="110" t="b">
        <v>0</v>
      </c>
      <c r="DZ177" s="110" t="b">
        <v>0</v>
      </c>
      <c r="EB177" s="110" t="b">
        <v>0</v>
      </c>
      <c r="ED177" s="110" t="b">
        <v>0</v>
      </c>
      <c r="EF177" s="110" t="b">
        <v>0</v>
      </c>
      <c r="EH177" s="110" t="b">
        <v>0</v>
      </c>
      <c r="EJ177" s="110">
        <v>28.4</v>
      </c>
      <c r="EL177" s="110">
        <v>28.4</v>
      </c>
      <c r="EN177" s="110">
        <v>29</v>
      </c>
      <c r="EP177" s="110">
        <v>29</v>
      </c>
    </row>
    <row r="178" spans="1:146" x14ac:dyDescent="0.3">
      <c r="A178" s="110" t="s">
        <v>162</v>
      </c>
      <c r="B178" s="110" t="s">
        <v>163</v>
      </c>
      <c r="C178" s="110" t="s">
        <v>693</v>
      </c>
      <c r="F178" s="110" t="s">
        <v>165</v>
      </c>
      <c r="G178" s="110" t="s">
        <v>694</v>
      </c>
      <c r="I178" s="22">
        <f>INDEX(Concordance!$A$2:$A$556,MATCH('2020 Report - NLIU'!J178,Concordance!$C$2:$C$556,0))</f>
        <v>84003</v>
      </c>
      <c r="J178" s="52">
        <f t="shared" si="2"/>
        <v>91346577</v>
      </c>
      <c r="K178" s="17" t="s">
        <v>695</v>
      </c>
      <c r="L178" s="18">
        <v>101534.39</v>
      </c>
      <c r="N178" s="18">
        <v>9000</v>
      </c>
      <c r="P178" s="18">
        <v>92534.39</v>
      </c>
      <c r="T178" s="18">
        <v>0</v>
      </c>
      <c r="V178" s="18">
        <v>0</v>
      </c>
      <c r="X178" s="18">
        <v>0</v>
      </c>
      <c r="Z178" s="110" t="b">
        <v>0</v>
      </c>
      <c r="AB178" s="110" t="b">
        <v>0</v>
      </c>
      <c r="AD178" s="110" t="b">
        <v>0</v>
      </c>
      <c r="AF178" s="110" t="b">
        <v>0</v>
      </c>
      <c r="AH178" s="110" t="b">
        <v>0</v>
      </c>
      <c r="AJ178" s="110" t="b">
        <v>0</v>
      </c>
      <c r="AL178" s="110" t="b">
        <v>0</v>
      </c>
      <c r="AX178" s="110" t="b">
        <v>0</v>
      </c>
      <c r="BL178" s="18">
        <v>92292</v>
      </c>
      <c r="BM178" s="110" t="s">
        <v>168</v>
      </c>
      <c r="BN178" s="18">
        <v>92292</v>
      </c>
      <c r="BP178" s="18">
        <v>0</v>
      </c>
      <c r="BR178" s="18">
        <v>0</v>
      </c>
      <c r="BT178" s="18">
        <v>0</v>
      </c>
      <c r="BV178" s="18">
        <v>0</v>
      </c>
      <c r="BX178" s="18">
        <v>0</v>
      </c>
      <c r="BZ178" s="18">
        <v>0</v>
      </c>
      <c r="CB178" s="18">
        <v>92292</v>
      </c>
      <c r="DD178" s="110" t="b">
        <v>1</v>
      </c>
      <c r="DF178" s="110" t="b">
        <v>1</v>
      </c>
      <c r="DH178" s="110" t="b">
        <v>1</v>
      </c>
      <c r="DJ178" s="110" t="b">
        <v>1</v>
      </c>
      <c r="DL178" s="110" t="b">
        <v>1</v>
      </c>
      <c r="DN178" s="110" t="b">
        <v>1</v>
      </c>
      <c r="DP178" s="110" t="b">
        <v>1</v>
      </c>
      <c r="DR178" s="110" t="b">
        <v>0</v>
      </c>
      <c r="DT178" s="110" t="b">
        <v>0</v>
      </c>
      <c r="DV178" s="110" t="b">
        <v>0</v>
      </c>
      <c r="DX178" s="110" t="b">
        <v>0</v>
      </c>
      <c r="DZ178" s="110" t="b">
        <v>0</v>
      </c>
      <c r="EB178" s="110" t="b">
        <v>0</v>
      </c>
      <c r="ED178" s="110" t="b">
        <v>0</v>
      </c>
      <c r="EF178" s="110" t="b">
        <v>0</v>
      </c>
      <c r="EH178" s="110" t="b">
        <v>0</v>
      </c>
      <c r="EJ178" s="110">
        <v>23.9</v>
      </c>
      <c r="EL178" s="110">
        <v>23.9</v>
      </c>
      <c r="EN178" s="110">
        <v>23.9</v>
      </c>
      <c r="EP178" s="110">
        <v>23.8</v>
      </c>
    </row>
    <row r="179" spans="1:146" x14ac:dyDescent="0.3">
      <c r="A179" s="110" t="s">
        <v>162</v>
      </c>
      <c r="B179" s="110" t="s">
        <v>163</v>
      </c>
      <c r="C179" s="110" t="s">
        <v>696</v>
      </c>
      <c r="F179" s="110" t="s">
        <v>165</v>
      </c>
      <c r="G179" s="110" t="s">
        <v>697</v>
      </c>
      <c r="I179" s="22">
        <f>INDEX(Concordance!$A$2:$A$556,MATCH('2020 Report - NLIU'!J179,Concordance!$C$2:$C$556,0))</f>
        <v>10089</v>
      </c>
      <c r="J179" s="52">
        <f t="shared" si="2"/>
        <v>830648965</v>
      </c>
      <c r="K179" s="17" t="s">
        <v>698</v>
      </c>
      <c r="L179" s="18">
        <v>231730.31</v>
      </c>
      <c r="N179" s="18">
        <v>0</v>
      </c>
      <c r="P179" s="18">
        <v>231730.31</v>
      </c>
      <c r="T179" s="18"/>
      <c r="V179" s="18"/>
      <c r="X179" s="18">
        <v>0</v>
      </c>
      <c r="BL179" s="18">
        <v>231122</v>
      </c>
      <c r="BM179" s="110" t="s">
        <v>168</v>
      </c>
      <c r="BN179" s="18">
        <v>231122</v>
      </c>
      <c r="BP179" s="18">
        <v>0</v>
      </c>
      <c r="BR179" s="18">
        <v>0</v>
      </c>
      <c r="BT179" s="18">
        <v>0</v>
      </c>
      <c r="BV179" s="18">
        <v>0</v>
      </c>
      <c r="BX179" s="18">
        <v>0</v>
      </c>
      <c r="BZ179" s="18">
        <v>0</v>
      </c>
      <c r="CB179" s="18">
        <v>231122</v>
      </c>
      <c r="DD179" s="110" t="b">
        <v>0</v>
      </c>
      <c r="DF179" s="110" t="b">
        <v>0</v>
      </c>
      <c r="DH179" s="110" t="b">
        <v>0</v>
      </c>
      <c r="DJ179" s="110" t="b">
        <v>0</v>
      </c>
      <c r="DL179" s="110" t="b">
        <v>0</v>
      </c>
      <c r="DN179" s="110" t="b">
        <v>0</v>
      </c>
      <c r="DP179" s="110" t="b">
        <v>0</v>
      </c>
      <c r="DR179" s="110" t="b">
        <v>0</v>
      </c>
      <c r="DT179" s="110" t="b">
        <v>0</v>
      </c>
      <c r="DV179" s="110" t="b">
        <v>0</v>
      </c>
      <c r="DX179" s="110" t="b">
        <v>0</v>
      </c>
      <c r="DZ179" s="110" t="b">
        <v>0</v>
      </c>
      <c r="EB179" s="110" t="b">
        <v>0</v>
      </c>
      <c r="ED179" s="110" t="b">
        <v>0</v>
      </c>
      <c r="EF179" s="110" t="b">
        <v>0</v>
      </c>
      <c r="EH179" s="110" t="b">
        <v>0</v>
      </c>
      <c r="EJ179" s="110">
        <v>142</v>
      </c>
      <c r="EL179" s="110">
        <v>146</v>
      </c>
      <c r="EN179" s="110">
        <v>146</v>
      </c>
      <c r="EP179" s="110">
        <v>143</v>
      </c>
    </row>
    <row r="180" spans="1:146" x14ac:dyDescent="0.3">
      <c r="A180" s="110" t="s">
        <v>162</v>
      </c>
      <c r="B180" s="110" t="s">
        <v>163</v>
      </c>
      <c r="C180" s="110" t="s">
        <v>699</v>
      </c>
      <c r="F180" s="110" t="s">
        <v>165</v>
      </c>
      <c r="G180" s="110" t="s">
        <v>700</v>
      </c>
      <c r="I180" s="22">
        <f>INDEX(Concordance!$A$2:$A$556,MATCH('2020 Report - NLIU'!J180,Concordance!$C$2:$C$556,0))</f>
        <v>13055</v>
      </c>
      <c r="J180" s="52">
        <f t="shared" si="2"/>
        <v>193008158</v>
      </c>
      <c r="K180" s="17" t="s">
        <v>701</v>
      </c>
      <c r="L180" s="18">
        <v>129346.15</v>
      </c>
      <c r="N180" s="18">
        <v>21066</v>
      </c>
      <c r="P180" s="18">
        <v>108280.15</v>
      </c>
      <c r="T180" s="18">
        <v>0</v>
      </c>
      <c r="V180" s="18">
        <v>0</v>
      </c>
      <c r="X180" s="18">
        <v>0</v>
      </c>
      <c r="Z180" s="110" t="b">
        <v>0</v>
      </c>
      <c r="AB180" s="110" t="b">
        <v>0</v>
      </c>
      <c r="AD180" s="110" t="b">
        <v>0</v>
      </c>
      <c r="AF180" s="110" t="b">
        <v>0</v>
      </c>
      <c r="AH180" s="110" t="b">
        <v>0</v>
      </c>
      <c r="AJ180" s="110" t="b">
        <v>0</v>
      </c>
      <c r="AL180" s="110" t="b">
        <v>0</v>
      </c>
      <c r="AX180" s="110" t="b">
        <v>0</v>
      </c>
      <c r="BL180" s="18">
        <v>107996</v>
      </c>
      <c r="BM180" s="110" t="s">
        <v>168</v>
      </c>
      <c r="BN180" s="18">
        <v>107996</v>
      </c>
      <c r="BP180" s="18">
        <v>0</v>
      </c>
      <c r="BR180" s="18">
        <v>11321.36</v>
      </c>
      <c r="BT180" s="18">
        <v>0</v>
      </c>
      <c r="BV180" s="18">
        <v>0</v>
      </c>
      <c r="BX180" s="18">
        <v>0</v>
      </c>
      <c r="BZ180" s="18">
        <v>0</v>
      </c>
      <c r="CB180" s="18">
        <v>96674.64</v>
      </c>
      <c r="CP180" s="110" t="b">
        <v>0</v>
      </c>
      <c r="DD180" s="110" t="b">
        <v>1</v>
      </c>
      <c r="DF180" s="110" t="b">
        <v>1</v>
      </c>
      <c r="DH180" s="110" t="b">
        <v>1</v>
      </c>
      <c r="DJ180" s="110" t="b">
        <v>1</v>
      </c>
      <c r="DL180" s="110" t="b">
        <v>1</v>
      </c>
      <c r="DN180" s="110" t="b">
        <v>0</v>
      </c>
      <c r="DP180" s="110" t="b">
        <v>1</v>
      </c>
      <c r="DR180" s="110" t="b">
        <v>1</v>
      </c>
      <c r="DT180" s="110" t="b">
        <v>1</v>
      </c>
      <c r="DV180" s="110" t="b">
        <v>1</v>
      </c>
      <c r="DX180" s="110" t="b">
        <v>1</v>
      </c>
      <c r="DZ180" s="110" t="b">
        <v>1</v>
      </c>
      <c r="EB180" s="110" t="b">
        <v>1</v>
      </c>
      <c r="ED180" s="110" t="b">
        <v>0</v>
      </c>
      <c r="EF180" s="110" t="b">
        <v>1</v>
      </c>
      <c r="EH180" s="110" t="b">
        <v>1</v>
      </c>
      <c r="EJ180" s="110">
        <v>99</v>
      </c>
      <c r="EL180" s="110">
        <v>99</v>
      </c>
      <c r="EN180" s="110">
        <v>98</v>
      </c>
      <c r="EP180" s="110">
        <v>99</v>
      </c>
    </row>
    <row r="181" spans="1:146" x14ac:dyDescent="0.3">
      <c r="A181" s="110" t="s">
        <v>162</v>
      </c>
      <c r="B181" s="110" t="s">
        <v>163</v>
      </c>
      <c r="C181" s="110" t="s">
        <v>702</v>
      </c>
      <c r="F181" s="110" t="s">
        <v>165</v>
      </c>
      <c r="G181" s="110" t="s">
        <v>703</v>
      </c>
      <c r="I181" s="22">
        <f>INDEX(Concordance!$A$2:$A$556,MATCH('2020 Report - NLIU'!J181,Concordance!$C$2:$C$556,0))</f>
        <v>96103</v>
      </c>
      <c r="J181" s="52">
        <f t="shared" si="2"/>
        <v>84389345</v>
      </c>
      <c r="K181" s="17" t="s">
        <v>704</v>
      </c>
      <c r="L181" s="18">
        <v>352533.69</v>
      </c>
      <c r="N181" s="18">
        <v>512.04</v>
      </c>
      <c r="P181" s="18">
        <v>352021.65</v>
      </c>
      <c r="T181" s="18">
        <v>0</v>
      </c>
      <c r="V181" s="18">
        <v>0</v>
      </c>
      <c r="X181" s="18">
        <v>0</v>
      </c>
      <c r="Z181" s="110" t="b">
        <v>0</v>
      </c>
      <c r="AB181" s="110" t="b">
        <v>0</v>
      </c>
      <c r="AD181" s="110" t="b">
        <v>0</v>
      </c>
      <c r="AF181" s="110" t="b">
        <v>0</v>
      </c>
      <c r="AH181" s="110" t="b">
        <v>0</v>
      </c>
      <c r="AJ181" s="110" t="b">
        <v>0</v>
      </c>
      <c r="AL181" s="110" t="b">
        <v>0</v>
      </c>
      <c r="AX181" s="110" t="b">
        <v>0</v>
      </c>
      <c r="BL181" s="18">
        <v>240748.61</v>
      </c>
      <c r="BM181" s="110" t="s">
        <v>168</v>
      </c>
      <c r="BN181" s="18">
        <v>240748.61</v>
      </c>
      <c r="BP181" s="18">
        <v>0</v>
      </c>
      <c r="BR181" s="18">
        <v>171350.43</v>
      </c>
      <c r="BT181" s="18">
        <v>0</v>
      </c>
      <c r="BV181" s="18">
        <v>0</v>
      </c>
      <c r="BX181" s="18">
        <v>51891.6</v>
      </c>
      <c r="BZ181" s="18">
        <v>4616</v>
      </c>
      <c r="CB181" s="18">
        <v>12890.58</v>
      </c>
      <c r="CD181" s="110" t="b">
        <v>0</v>
      </c>
      <c r="CP181" s="110" t="b">
        <v>1</v>
      </c>
      <c r="CR181" s="110">
        <v>280</v>
      </c>
      <c r="CT181" s="110">
        <v>569</v>
      </c>
      <c r="CV181" s="110">
        <v>0.49209138840070299</v>
      </c>
      <c r="CW181" s="110" t="s">
        <v>168</v>
      </c>
      <c r="CX181" s="110">
        <v>0</v>
      </c>
      <c r="CZ181" s="110">
        <v>757</v>
      </c>
      <c r="DD181" s="110" t="b">
        <v>0</v>
      </c>
      <c r="DF181" s="110" t="b">
        <v>0</v>
      </c>
      <c r="DH181" s="110" t="b">
        <v>0</v>
      </c>
      <c r="DJ181" s="110" t="b">
        <v>0</v>
      </c>
      <c r="DL181" s="110" t="b">
        <v>0</v>
      </c>
      <c r="DN181" s="110" t="b">
        <v>0</v>
      </c>
      <c r="DP181" s="110" t="b">
        <v>0</v>
      </c>
      <c r="DR181" s="110" t="b">
        <v>0</v>
      </c>
      <c r="DT181" s="110" t="b">
        <v>0</v>
      </c>
      <c r="DV181" s="110" t="b">
        <v>0</v>
      </c>
      <c r="DX181" s="110" t="b">
        <v>0</v>
      </c>
      <c r="DZ181" s="110" t="b">
        <v>0</v>
      </c>
      <c r="EB181" s="110" t="b">
        <v>0</v>
      </c>
      <c r="ED181" s="110" t="b">
        <v>0</v>
      </c>
      <c r="EF181" s="110" t="b">
        <v>0</v>
      </c>
      <c r="EH181" s="110" t="b">
        <v>0</v>
      </c>
      <c r="EJ181" s="110">
        <v>195</v>
      </c>
      <c r="EL181" s="110">
        <v>180</v>
      </c>
      <c r="EN181" s="110">
        <v>180</v>
      </c>
      <c r="EP181" s="110">
        <v>175</v>
      </c>
    </row>
    <row r="182" spans="1:146" x14ac:dyDescent="0.3">
      <c r="A182" s="110" t="s">
        <v>162</v>
      </c>
      <c r="B182" s="110" t="s">
        <v>163</v>
      </c>
      <c r="C182" s="110" t="s">
        <v>705</v>
      </c>
      <c r="F182" s="110" t="s">
        <v>165</v>
      </c>
      <c r="G182" s="110" t="s">
        <v>706</v>
      </c>
      <c r="I182" s="22">
        <f>INDEX(Concordance!$A$2:$A$556,MATCH('2020 Report - NLIU'!J182,Concordance!$C$2:$C$556,0))</f>
        <v>64075</v>
      </c>
      <c r="J182" s="52">
        <f t="shared" si="2"/>
        <v>93755940</v>
      </c>
      <c r="K182" s="17" t="s">
        <v>707</v>
      </c>
      <c r="L182" s="18">
        <v>987873.49</v>
      </c>
      <c r="N182" s="18">
        <v>167438.01999999999</v>
      </c>
      <c r="P182" s="18">
        <v>820435.47</v>
      </c>
      <c r="T182" s="18">
        <v>0</v>
      </c>
      <c r="V182" s="18">
        <v>0</v>
      </c>
      <c r="X182" s="18">
        <v>0</v>
      </c>
      <c r="Z182" s="110" t="b">
        <v>0</v>
      </c>
      <c r="AB182" s="110" t="b">
        <v>0</v>
      </c>
      <c r="AD182" s="110" t="b">
        <v>0</v>
      </c>
      <c r="AF182" s="110" t="b">
        <v>0</v>
      </c>
      <c r="AH182" s="110" t="b">
        <v>0</v>
      </c>
      <c r="AJ182" s="110" t="b">
        <v>0</v>
      </c>
      <c r="AL182" s="110" t="b">
        <v>0</v>
      </c>
      <c r="AX182" s="110" t="b">
        <v>0</v>
      </c>
      <c r="BL182" s="18">
        <v>0</v>
      </c>
      <c r="BM182" s="110" t="s">
        <v>168</v>
      </c>
      <c r="BN182" s="18">
        <v>0</v>
      </c>
      <c r="BP182" s="18">
        <v>0</v>
      </c>
      <c r="BR182" s="18">
        <v>0</v>
      </c>
      <c r="BT182" s="18">
        <v>0</v>
      </c>
      <c r="BV182" s="18">
        <v>0</v>
      </c>
      <c r="BX182" s="18">
        <v>0</v>
      </c>
      <c r="BZ182" s="18">
        <v>0</v>
      </c>
      <c r="CB182" s="18">
        <v>0</v>
      </c>
      <c r="DD182" s="110" t="b">
        <v>0</v>
      </c>
      <c r="DF182" s="110" t="b">
        <v>0</v>
      </c>
      <c r="DH182" s="110" t="b">
        <v>0</v>
      </c>
      <c r="DJ182" s="110" t="b">
        <v>0</v>
      </c>
      <c r="DL182" s="110" t="b">
        <v>0</v>
      </c>
      <c r="DN182" s="110" t="b">
        <v>0</v>
      </c>
      <c r="DP182" s="110" t="b">
        <v>0</v>
      </c>
      <c r="DR182" s="110" t="b">
        <v>0</v>
      </c>
      <c r="DT182" s="110" t="b">
        <v>0</v>
      </c>
      <c r="DV182" s="110" t="b">
        <v>0</v>
      </c>
      <c r="DX182" s="110" t="b">
        <v>0</v>
      </c>
      <c r="DZ182" s="110" t="b">
        <v>0</v>
      </c>
      <c r="EB182" s="110" t="b">
        <v>0</v>
      </c>
      <c r="ED182" s="110" t="b">
        <v>0</v>
      </c>
      <c r="EF182" s="110" t="b">
        <v>0</v>
      </c>
      <c r="EH182" s="110" t="b">
        <v>0</v>
      </c>
      <c r="EJ182" s="110">
        <v>385</v>
      </c>
      <c r="EL182" s="110">
        <v>402</v>
      </c>
      <c r="EN182" s="110">
        <v>423</v>
      </c>
      <c r="EP182" s="110">
        <v>423</v>
      </c>
    </row>
    <row r="183" spans="1:146" x14ac:dyDescent="0.3">
      <c r="A183" s="110" t="s">
        <v>162</v>
      </c>
      <c r="B183" s="110" t="s">
        <v>163</v>
      </c>
      <c r="C183" s="110" t="s">
        <v>708</v>
      </c>
      <c r="F183" s="110" t="s">
        <v>165</v>
      </c>
      <c r="G183" s="110" t="s">
        <v>709</v>
      </c>
      <c r="I183" s="22">
        <f>INDEX(Concordance!$A$2:$A$556,MATCH('2020 Report - NLIU'!J183,Concordance!$C$2:$C$556,0))</f>
        <v>97122</v>
      </c>
      <c r="J183" s="52">
        <f t="shared" si="2"/>
        <v>35433929</v>
      </c>
      <c r="K183" s="17" t="s">
        <v>710</v>
      </c>
      <c r="L183" s="18">
        <v>24909.56</v>
      </c>
      <c r="N183" s="18">
        <v>9000</v>
      </c>
      <c r="P183" s="18">
        <v>15909.56</v>
      </c>
      <c r="T183" s="18">
        <v>0</v>
      </c>
      <c r="V183" s="18">
        <v>0</v>
      </c>
      <c r="X183" s="18">
        <v>0</v>
      </c>
      <c r="Z183" s="110" t="b">
        <v>0</v>
      </c>
      <c r="AB183" s="110" t="b">
        <v>0</v>
      </c>
      <c r="AD183" s="110" t="b">
        <v>0</v>
      </c>
      <c r="AF183" s="110" t="b">
        <v>0</v>
      </c>
      <c r="AH183" s="110" t="b">
        <v>0</v>
      </c>
      <c r="AJ183" s="110" t="b">
        <v>0</v>
      </c>
      <c r="AL183" s="110" t="b">
        <v>0</v>
      </c>
      <c r="AX183" s="110" t="b">
        <v>0</v>
      </c>
      <c r="BL183" s="18">
        <v>605.79</v>
      </c>
      <c r="BM183" s="110" t="s">
        <v>168</v>
      </c>
      <c r="BN183" s="18">
        <v>605.79</v>
      </c>
      <c r="BP183" s="18">
        <v>0</v>
      </c>
      <c r="BR183" s="18">
        <v>0</v>
      </c>
      <c r="BT183" s="18">
        <v>0</v>
      </c>
      <c r="BV183" s="18">
        <v>0</v>
      </c>
      <c r="BX183" s="18">
        <v>404.58</v>
      </c>
      <c r="BZ183" s="18">
        <v>0</v>
      </c>
      <c r="CB183" s="18">
        <v>201.21</v>
      </c>
      <c r="DD183" s="110" t="b">
        <v>0</v>
      </c>
      <c r="DF183" s="110" t="b">
        <v>0</v>
      </c>
      <c r="DH183" s="110" t="b">
        <v>0</v>
      </c>
      <c r="DJ183" s="110" t="b">
        <v>0</v>
      </c>
      <c r="DL183" s="110" t="b">
        <v>0</v>
      </c>
      <c r="DN183" s="110" t="b">
        <v>0</v>
      </c>
      <c r="DP183" s="110" t="b">
        <v>0</v>
      </c>
      <c r="DR183" s="110" t="b">
        <v>0</v>
      </c>
      <c r="DT183" s="110" t="b">
        <v>0</v>
      </c>
      <c r="DV183" s="110" t="b">
        <v>0</v>
      </c>
      <c r="DX183" s="110" t="b">
        <v>0</v>
      </c>
      <c r="DZ183" s="110" t="b">
        <v>0</v>
      </c>
      <c r="EB183" s="110" t="b">
        <v>0</v>
      </c>
      <c r="ED183" s="110" t="b">
        <v>0</v>
      </c>
      <c r="EF183" s="110" t="b">
        <v>0</v>
      </c>
      <c r="EH183" s="110" t="b">
        <v>0</v>
      </c>
      <c r="EJ183" s="110">
        <v>13.8</v>
      </c>
      <c r="EL183" s="110">
        <v>12.8</v>
      </c>
      <c r="EN183" s="110">
        <v>12.8</v>
      </c>
      <c r="EP183" s="110">
        <v>12.6</v>
      </c>
    </row>
    <row r="184" spans="1:146" x14ac:dyDescent="0.3">
      <c r="A184" s="110" t="s">
        <v>162</v>
      </c>
      <c r="B184" s="110" t="s">
        <v>163</v>
      </c>
      <c r="C184" s="110" t="s">
        <v>711</v>
      </c>
      <c r="F184" s="110" t="s">
        <v>165</v>
      </c>
      <c r="G184" s="110" t="s">
        <v>712</v>
      </c>
      <c r="I184" s="22">
        <f>INDEX(Concordance!$A$2:$A$556,MATCH('2020 Report - NLIU'!J184,Concordance!$C$2:$C$556,0))</f>
        <v>89088</v>
      </c>
      <c r="J184" s="52">
        <f t="shared" si="2"/>
        <v>159601335</v>
      </c>
      <c r="K184" s="17" t="s">
        <v>713</v>
      </c>
      <c r="L184" s="18">
        <v>34827.440000000002</v>
      </c>
      <c r="N184" s="18">
        <v>9000</v>
      </c>
      <c r="P184" s="18">
        <v>25827.439999999999</v>
      </c>
      <c r="T184" s="18">
        <v>0</v>
      </c>
      <c r="V184" s="18">
        <v>0</v>
      </c>
      <c r="X184" s="18">
        <v>0</v>
      </c>
      <c r="Z184" s="110" t="b">
        <v>0</v>
      </c>
      <c r="AB184" s="110" t="b">
        <v>0</v>
      </c>
      <c r="AD184" s="110" t="b">
        <v>0</v>
      </c>
      <c r="AF184" s="110" t="b">
        <v>0</v>
      </c>
      <c r="AH184" s="110" t="b">
        <v>0</v>
      </c>
      <c r="AJ184" s="110" t="b">
        <v>0</v>
      </c>
      <c r="AL184" s="110" t="b">
        <v>0</v>
      </c>
      <c r="AX184" s="110" t="b">
        <v>0</v>
      </c>
      <c r="BL184" s="18">
        <v>0</v>
      </c>
      <c r="BM184" s="110" t="s">
        <v>168</v>
      </c>
      <c r="BN184" s="18">
        <v>0</v>
      </c>
      <c r="BP184" s="18">
        <v>0</v>
      </c>
      <c r="BR184" s="18">
        <v>0</v>
      </c>
      <c r="BT184" s="18">
        <v>0</v>
      </c>
      <c r="BV184" s="18">
        <v>0</v>
      </c>
      <c r="BX184" s="18">
        <v>0</v>
      </c>
      <c r="BZ184" s="18">
        <v>0</v>
      </c>
      <c r="CB184" s="18">
        <v>0</v>
      </c>
      <c r="DD184" s="110" t="b">
        <v>0</v>
      </c>
      <c r="DF184" s="110" t="b">
        <v>0</v>
      </c>
      <c r="DH184" s="110" t="b">
        <v>0</v>
      </c>
      <c r="DJ184" s="110" t="b">
        <v>0</v>
      </c>
      <c r="DL184" s="110" t="b">
        <v>0</v>
      </c>
      <c r="DN184" s="110" t="b">
        <v>0</v>
      </c>
      <c r="DP184" s="110" t="b">
        <v>0</v>
      </c>
      <c r="DR184" s="110" t="b">
        <v>0</v>
      </c>
      <c r="DT184" s="110" t="b">
        <v>0</v>
      </c>
      <c r="DV184" s="110" t="b">
        <v>0</v>
      </c>
      <c r="DX184" s="110" t="b">
        <v>0</v>
      </c>
      <c r="DZ184" s="110" t="b">
        <v>0</v>
      </c>
      <c r="EB184" s="110" t="b">
        <v>0</v>
      </c>
      <c r="ED184" s="110" t="b">
        <v>0</v>
      </c>
      <c r="EF184" s="110" t="b">
        <v>0</v>
      </c>
      <c r="EH184" s="110" t="b">
        <v>0</v>
      </c>
      <c r="EJ184" s="110">
        <v>38</v>
      </c>
      <c r="EL184" s="110">
        <v>27</v>
      </c>
      <c r="EN184" s="110">
        <v>38</v>
      </c>
      <c r="EP184" s="110">
        <v>38</v>
      </c>
    </row>
    <row r="185" spans="1:146" x14ac:dyDescent="0.3">
      <c r="A185" s="110" t="s">
        <v>162</v>
      </c>
      <c r="B185" s="110" t="s">
        <v>163</v>
      </c>
      <c r="C185" s="110" t="s">
        <v>714</v>
      </c>
      <c r="F185" s="110" t="s">
        <v>165</v>
      </c>
      <c r="G185" s="110" t="s">
        <v>715</v>
      </c>
      <c r="I185" s="22">
        <f>INDEX(Concordance!$A$2:$A$556,MATCH('2020 Report - NLIU'!J185,Concordance!$C$2:$C$556,0))</f>
        <v>10092</v>
      </c>
      <c r="J185" s="52">
        <f t="shared" si="2"/>
        <v>11350600</v>
      </c>
      <c r="K185" s="17" t="s">
        <v>716</v>
      </c>
      <c r="L185" s="18">
        <v>85913.73</v>
      </c>
      <c r="N185" s="18">
        <v>0</v>
      </c>
      <c r="P185" s="18">
        <v>85913.73</v>
      </c>
      <c r="T185" s="18"/>
      <c r="V185" s="18"/>
      <c r="X185" s="18">
        <v>0</v>
      </c>
      <c r="BL185" s="18">
        <v>85688</v>
      </c>
      <c r="BM185" s="110" t="s">
        <v>168</v>
      </c>
      <c r="BN185" s="18">
        <v>85688</v>
      </c>
      <c r="BP185" s="18">
        <v>0</v>
      </c>
      <c r="BR185" s="18">
        <v>0</v>
      </c>
      <c r="BT185" s="18">
        <v>0</v>
      </c>
      <c r="BV185" s="18">
        <v>0</v>
      </c>
      <c r="BX185" s="18">
        <v>0</v>
      </c>
      <c r="BZ185" s="18">
        <v>0</v>
      </c>
      <c r="CB185" s="18">
        <v>85688</v>
      </c>
      <c r="DD185" s="110" t="b">
        <v>0</v>
      </c>
      <c r="DF185" s="110" t="b">
        <v>0</v>
      </c>
      <c r="DH185" s="110" t="b">
        <v>0</v>
      </c>
      <c r="DJ185" s="110" t="b">
        <v>0</v>
      </c>
      <c r="DL185" s="110" t="b">
        <v>0</v>
      </c>
      <c r="DN185" s="110" t="b">
        <v>0</v>
      </c>
      <c r="DP185" s="110" t="b">
        <v>0</v>
      </c>
      <c r="DR185" s="110" t="b">
        <v>0</v>
      </c>
      <c r="DT185" s="110" t="b">
        <v>0</v>
      </c>
      <c r="DV185" s="110" t="b">
        <v>0</v>
      </c>
      <c r="DX185" s="110" t="b">
        <v>0</v>
      </c>
      <c r="DZ185" s="110" t="b">
        <v>0</v>
      </c>
      <c r="EB185" s="110" t="b">
        <v>0</v>
      </c>
      <c r="ED185" s="110" t="b">
        <v>0</v>
      </c>
      <c r="EF185" s="110" t="b">
        <v>0</v>
      </c>
      <c r="EH185" s="110" t="b">
        <v>0</v>
      </c>
      <c r="EJ185" s="110">
        <v>79</v>
      </c>
      <c r="EL185" s="110">
        <v>81</v>
      </c>
      <c r="EN185" s="110">
        <v>78</v>
      </c>
      <c r="EP185" s="110">
        <v>77</v>
      </c>
    </row>
    <row r="186" spans="1:146" x14ac:dyDescent="0.3">
      <c r="A186" s="110" t="s">
        <v>162</v>
      </c>
      <c r="B186" s="110" t="s">
        <v>163</v>
      </c>
      <c r="C186" s="110" t="s">
        <v>717</v>
      </c>
      <c r="F186" s="110" t="s">
        <v>165</v>
      </c>
      <c r="G186" s="110" t="s">
        <v>718</v>
      </c>
      <c r="I186" s="22">
        <f>INDEX(Concordance!$A$2:$A$556,MATCH('2020 Report - NLIU'!J186,Concordance!$C$2:$C$556,0))</f>
        <v>41004</v>
      </c>
      <c r="J186" s="52">
        <f t="shared" si="2"/>
        <v>788967610</v>
      </c>
      <c r="K186" s="17" t="s">
        <v>719</v>
      </c>
      <c r="L186" s="18">
        <v>34072.129999999997</v>
      </c>
      <c r="N186" s="18">
        <v>0</v>
      </c>
      <c r="P186" s="18">
        <v>34072.129999999997</v>
      </c>
      <c r="T186" s="18"/>
      <c r="V186" s="18"/>
      <c r="X186" s="18">
        <v>0</v>
      </c>
      <c r="BL186" s="18">
        <v>0</v>
      </c>
      <c r="BM186" s="110" t="s">
        <v>168</v>
      </c>
      <c r="BN186" s="18">
        <v>0</v>
      </c>
      <c r="BP186" s="18">
        <v>0</v>
      </c>
      <c r="BR186" s="18">
        <v>0</v>
      </c>
      <c r="BT186" s="18">
        <v>0</v>
      </c>
      <c r="BV186" s="18">
        <v>0</v>
      </c>
      <c r="BX186" s="18">
        <v>0</v>
      </c>
      <c r="BZ186" s="18">
        <v>0</v>
      </c>
      <c r="CB186" s="18">
        <v>0</v>
      </c>
      <c r="DD186" s="110" t="b">
        <v>0</v>
      </c>
      <c r="DF186" s="110" t="b">
        <v>0</v>
      </c>
      <c r="DH186" s="110" t="b">
        <v>0</v>
      </c>
      <c r="DJ186" s="110" t="b">
        <v>0</v>
      </c>
      <c r="DL186" s="110" t="b">
        <v>0</v>
      </c>
      <c r="DN186" s="110" t="b">
        <v>0</v>
      </c>
      <c r="DP186" s="110" t="b">
        <v>0</v>
      </c>
      <c r="DR186" s="110" t="b">
        <v>0</v>
      </c>
      <c r="DT186" s="110" t="b">
        <v>0</v>
      </c>
      <c r="DV186" s="110" t="b">
        <v>0</v>
      </c>
      <c r="DX186" s="110" t="b">
        <v>0</v>
      </c>
      <c r="DZ186" s="110" t="b">
        <v>0</v>
      </c>
      <c r="EB186" s="110" t="b">
        <v>0</v>
      </c>
      <c r="ED186" s="110" t="b">
        <v>0</v>
      </c>
      <c r="EF186" s="110" t="b">
        <v>0</v>
      </c>
      <c r="EH186" s="110" t="b">
        <v>0</v>
      </c>
      <c r="EJ186" s="110">
        <v>17</v>
      </c>
      <c r="EL186" s="110">
        <v>16</v>
      </c>
      <c r="EN186" s="110">
        <v>16</v>
      </c>
      <c r="EP186" s="110">
        <v>18</v>
      </c>
    </row>
    <row r="187" spans="1:146" x14ac:dyDescent="0.3">
      <c r="A187" s="110" t="s">
        <v>162</v>
      </c>
      <c r="B187" s="110" t="s">
        <v>163</v>
      </c>
      <c r="C187" s="110" t="s">
        <v>720</v>
      </c>
      <c r="F187" s="110" t="s">
        <v>165</v>
      </c>
      <c r="G187" s="110" t="s">
        <v>721</v>
      </c>
      <c r="I187" s="22">
        <f>INDEX(Concordance!$A$2:$A$556,MATCH('2020 Report - NLIU'!J187,Concordance!$C$2:$C$556,0))</f>
        <v>19149</v>
      </c>
      <c r="J187" s="52">
        <f t="shared" si="2"/>
        <v>82128083</v>
      </c>
      <c r="K187" s="17" t="s">
        <v>722</v>
      </c>
      <c r="L187" s="18">
        <v>287815.05</v>
      </c>
      <c r="N187" s="18">
        <v>0</v>
      </c>
      <c r="P187" s="18">
        <v>287815.05</v>
      </c>
      <c r="T187" s="18"/>
      <c r="V187" s="18"/>
      <c r="X187" s="18">
        <v>0</v>
      </c>
      <c r="BL187" s="18">
        <v>287060</v>
      </c>
      <c r="BM187" s="110" t="s">
        <v>168</v>
      </c>
      <c r="BN187" s="18">
        <v>287060</v>
      </c>
      <c r="BP187" s="18">
        <v>0</v>
      </c>
      <c r="BR187" s="18">
        <v>0</v>
      </c>
      <c r="BT187" s="18">
        <v>0</v>
      </c>
      <c r="BV187" s="18">
        <v>0</v>
      </c>
      <c r="BX187" s="18">
        <v>0</v>
      </c>
      <c r="BZ187" s="18">
        <v>0</v>
      </c>
      <c r="CB187" s="18">
        <v>287060</v>
      </c>
      <c r="DD187" s="110" t="b">
        <v>1</v>
      </c>
      <c r="DF187" s="110" t="b">
        <v>1</v>
      </c>
      <c r="DH187" s="110" t="b">
        <v>1</v>
      </c>
      <c r="DJ187" s="110" t="b">
        <v>1</v>
      </c>
      <c r="DL187" s="110" t="b">
        <v>1</v>
      </c>
      <c r="DN187" s="110" t="b">
        <v>0</v>
      </c>
      <c r="DP187" s="110" t="b">
        <v>0</v>
      </c>
      <c r="DR187" s="110" t="b">
        <v>0</v>
      </c>
      <c r="DT187" s="110" t="b">
        <v>1</v>
      </c>
      <c r="DV187" s="110" t="b">
        <v>1</v>
      </c>
      <c r="DX187" s="110" t="b">
        <v>1</v>
      </c>
      <c r="DZ187" s="110" t="b">
        <v>1</v>
      </c>
      <c r="EB187" s="110" t="b">
        <v>1</v>
      </c>
      <c r="ED187" s="110" t="b">
        <v>0</v>
      </c>
      <c r="EF187" s="110" t="b">
        <v>0</v>
      </c>
      <c r="EH187" s="110" t="b">
        <v>0</v>
      </c>
      <c r="EJ187" s="110">
        <v>374.8</v>
      </c>
      <c r="EL187" s="110">
        <v>310.5</v>
      </c>
      <c r="EN187" s="110">
        <v>311.5</v>
      </c>
      <c r="EP187" s="110">
        <v>297.8</v>
      </c>
    </row>
    <row r="188" spans="1:146" x14ac:dyDescent="0.3">
      <c r="A188" s="110" t="s">
        <v>162</v>
      </c>
      <c r="B188" s="110" t="s">
        <v>163</v>
      </c>
      <c r="C188" s="110" t="s">
        <v>723</v>
      </c>
      <c r="F188" s="110" t="s">
        <v>165</v>
      </c>
      <c r="G188" s="110" t="s">
        <v>724</v>
      </c>
      <c r="I188" s="22">
        <f>INDEX(Concordance!$A$2:$A$556,MATCH('2020 Report - NLIU'!J188,Concordance!$C$2:$C$556,0))</f>
        <v>114113</v>
      </c>
      <c r="J188" s="52">
        <f t="shared" si="2"/>
        <v>792966855</v>
      </c>
      <c r="K188" s="17" t="s">
        <v>725</v>
      </c>
      <c r="L188" s="18">
        <v>362454.67</v>
      </c>
      <c r="N188" s="18">
        <v>0</v>
      </c>
      <c r="P188" s="18">
        <v>362454.67</v>
      </c>
      <c r="T188" s="18"/>
      <c r="V188" s="18"/>
      <c r="X188" s="18">
        <v>0</v>
      </c>
      <c r="BL188" s="18">
        <v>0</v>
      </c>
      <c r="BM188" s="110" t="s">
        <v>168</v>
      </c>
      <c r="BN188" s="18">
        <v>0</v>
      </c>
      <c r="BP188" s="18">
        <v>0</v>
      </c>
      <c r="BR188" s="18">
        <v>0</v>
      </c>
      <c r="BT188" s="18">
        <v>0</v>
      </c>
      <c r="BV188" s="18">
        <v>0</v>
      </c>
      <c r="BX188" s="18">
        <v>0</v>
      </c>
      <c r="BZ188" s="18">
        <v>0</v>
      </c>
      <c r="CB188" s="18">
        <v>0</v>
      </c>
      <c r="DD188" s="110" t="b">
        <v>0</v>
      </c>
      <c r="DF188" s="110" t="b">
        <v>0</v>
      </c>
      <c r="DH188" s="110" t="b">
        <v>0</v>
      </c>
      <c r="DJ188" s="110" t="b">
        <v>0</v>
      </c>
      <c r="DL188" s="110" t="b">
        <v>0</v>
      </c>
      <c r="DN188" s="110" t="b">
        <v>0</v>
      </c>
      <c r="DP188" s="110" t="b">
        <v>0</v>
      </c>
      <c r="DR188" s="110" t="b">
        <v>0</v>
      </c>
      <c r="DT188" s="110" t="b">
        <v>0</v>
      </c>
      <c r="DV188" s="110" t="b">
        <v>0</v>
      </c>
      <c r="DX188" s="110" t="b">
        <v>0</v>
      </c>
      <c r="DZ188" s="110" t="b">
        <v>0</v>
      </c>
      <c r="EB188" s="110" t="b">
        <v>0</v>
      </c>
      <c r="ED188" s="110" t="b">
        <v>0</v>
      </c>
      <c r="EF188" s="110" t="b">
        <v>0</v>
      </c>
      <c r="EH188" s="110" t="b">
        <v>0</v>
      </c>
      <c r="EJ188" s="110">
        <v>67</v>
      </c>
      <c r="EL188" s="110">
        <v>66</v>
      </c>
      <c r="EN188" s="110">
        <v>66</v>
      </c>
      <c r="EP188" s="110">
        <v>66</v>
      </c>
    </row>
    <row r="189" spans="1:146" x14ac:dyDescent="0.3">
      <c r="A189" s="110" t="s">
        <v>162</v>
      </c>
      <c r="B189" s="110" t="s">
        <v>163</v>
      </c>
      <c r="C189" s="110" t="s">
        <v>726</v>
      </c>
      <c r="F189" s="110" t="s">
        <v>165</v>
      </c>
      <c r="G189" s="110" t="s">
        <v>727</v>
      </c>
      <c r="I189" s="22">
        <f>INDEX(Concordance!$A$2:$A$556,MATCH('2020 Report - NLIU'!J189,Concordance!$C$2:$C$556,0))</f>
        <v>115925</v>
      </c>
      <c r="J189" s="52">
        <f t="shared" si="2"/>
        <v>79459932</v>
      </c>
      <c r="K189" s="17" t="s">
        <v>728</v>
      </c>
      <c r="L189" s="18">
        <v>112068.76</v>
      </c>
      <c r="N189" s="18">
        <v>0</v>
      </c>
      <c r="P189" s="18">
        <v>112068.76</v>
      </c>
      <c r="T189" s="18"/>
      <c r="V189" s="18"/>
      <c r="X189" s="18">
        <v>0</v>
      </c>
      <c r="BL189" s="18">
        <v>0</v>
      </c>
      <c r="BM189" s="110" t="s">
        <v>168</v>
      </c>
      <c r="BN189" s="18">
        <v>0</v>
      </c>
      <c r="BP189" s="18">
        <v>0</v>
      </c>
      <c r="BR189" s="18">
        <v>0</v>
      </c>
      <c r="BT189" s="18">
        <v>0</v>
      </c>
      <c r="BV189" s="18">
        <v>0</v>
      </c>
      <c r="BX189" s="18">
        <v>0</v>
      </c>
      <c r="BZ189" s="18">
        <v>0</v>
      </c>
      <c r="CB189" s="18">
        <v>0</v>
      </c>
      <c r="DD189" s="110" t="b">
        <v>0</v>
      </c>
      <c r="DF189" s="110" t="b">
        <v>0</v>
      </c>
      <c r="DH189" s="110" t="b">
        <v>0</v>
      </c>
      <c r="DJ189" s="110" t="b">
        <v>0</v>
      </c>
      <c r="DL189" s="110" t="b">
        <v>0</v>
      </c>
      <c r="DN189" s="110" t="b">
        <v>0</v>
      </c>
      <c r="DP189" s="110" t="b">
        <v>0</v>
      </c>
      <c r="DR189" s="110" t="b">
        <v>0</v>
      </c>
      <c r="DT189" s="110" t="b">
        <v>0</v>
      </c>
      <c r="DV189" s="110" t="b">
        <v>0</v>
      </c>
      <c r="DX189" s="110" t="b">
        <v>0</v>
      </c>
      <c r="DZ189" s="110" t="b">
        <v>0</v>
      </c>
      <c r="EB189" s="110" t="b">
        <v>0</v>
      </c>
      <c r="ED189" s="110" t="b">
        <v>0</v>
      </c>
      <c r="EF189" s="110" t="b">
        <v>0</v>
      </c>
      <c r="EH189" s="110" t="b">
        <v>0</v>
      </c>
      <c r="EJ189" s="110">
        <v>38</v>
      </c>
      <c r="EL189" s="110">
        <v>43</v>
      </c>
      <c r="EN189" s="110">
        <v>26</v>
      </c>
      <c r="EP189" s="110">
        <v>26</v>
      </c>
    </row>
    <row r="190" spans="1:146" x14ac:dyDescent="0.3">
      <c r="A190" s="110" t="s">
        <v>162</v>
      </c>
      <c r="B190" s="110" t="s">
        <v>163</v>
      </c>
      <c r="C190" s="110" t="s">
        <v>729</v>
      </c>
      <c r="F190" s="110" t="s">
        <v>165</v>
      </c>
      <c r="G190" s="110" t="s">
        <v>730</v>
      </c>
      <c r="I190" s="22">
        <f>INDEX(Concordance!$A$2:$A$556,MATCH('2020 Report - NLIU'!J190,Concordance!$C$2:$C$556,0))</f>
        <v>78002</v>
      </c>
      <c r="J190" s="52">
        <f t="shared" si="2"/>
        <v>100041235</v>
      </c>
      <c r="K190" s="17" t="s">
        <v>731</v>
      </c>
      <c r="L190" s="18">
        <v>441392.31</v>
      </c>
      <c r="N190" s="18">
        <v>0</v>
      </c>
      <c r="P190" s="18">
        <v>441392.31</v>
      </c>
      <c r="T190" s="18"/>
      <c r="V190" s="18"/>
      <c r="X190" s="18">
        <v>0</v>
      </c>
      <c r="BL190" s="18">
        <v>136044.71</v>
      </c>
      <c r="BM190" s="110" t="s">
        <v>168</v>
      </c>
      <c r="BN190" s="18">
        <v>136044.71</v>
      </c>
      <c r="BP190" s="18">
        <v>0</v>
      </c>
      <c r="BR190" s="18">
        <v>0</v>
      </c>
      <c r="BT190" s="18">
        <v>0</v>
      </c>
      <c r="BV190" s="18">
        <v>0</v>
      </c>
      <c r="BX190" s="18">
        <v>3959.57</v>
      </c>
      <c r="BZ190" s="18">
        <v>0</v>
      </c>
      <c r="CB190" s="18">
        <v>132085.14000000001</v>
      </c>
      <c r="DD190" s="110" t="b">
        <v>1</v>
      </c>
      <c r="DF190" s="110" t="b">
        <v>1</v>
      </c>
      <c r="DH190" s="110" t="b">
        <v>1</v>
      </c>
      <c r="DJ190" s="110" t="b">
        <v>1</v>
      </c>
      <c r="DL190" s="110" t="b">
        <v>1</v>
      </c>
      <c r="DN190" s="110" t="b">
        <v>0</v>
      </c>
      <c r="DP190" s="110" t="b">
        <v>0</v>
      </c>
      <c r="DR190" s="110" t="b">
        <v>0</v>
      </c>
      <c r="DT190" s="110" t="b">
        <v>1</v>
      </c>
      <c r="DV190" s="110" t="b">
        <v>1</v>
      </c>
      <c r="DX190" s="110" t="b">
        <v>1</v>
      </c>
      <c r="DZ190" s="110" t="b">
        <v>1</v>
      </c>
      <c r="EB190" s="110" t="b">
        <v>1</v>
      </c>
      <c r="ED190" s="110" t="b">
        <v>0</v>
      </c>
      <c r="EF190" s="110" t="b">
        <v>0</v>
      </c>
      <c r="EH190" s="110" t="b">
        <v>0</v>
      </c>
      <c r="EJ190" s="110">
        <v>71</v>
      </c>
      <c r="EL190" s="110">
        <v>83</v>
      </c>
      <c r="EN190" s="110">
        <v>83</v>
      </c>
      <c r="EP190" s="110">
        <v>80</v>
      </c>
    </row>
    <row r="191" spans="1:146" x14ac:dyDescent="0.3">
      <c r="A191" s="110" t="s">
        <v>162</v>
      </c>
      <c r="B191" s="110" t="s">
        <v>163</v>
      </c>
      <c r="C191" s="110" t="s">
        <v>732</v>
      </c>
      <c r="F191" s="110" t="s">
        <v>165</v>
      </c>
      <c r="G191" s="110" t="s">
        <v>733</v>
      </c>
      <c r="I191" s="22">
        <f>INDEX(Concordance!$A$2:$A$556,MATCH('2020 Report - NLIU'!J191,Concordance!$C$2:$C$556,0))</f>
        <v>96088</v>
      </c>
      <c r="J191" s="52">
        <f t="shared" si="2"/>
        <v>71954176</v>
      </c>
      <c r="K191" s="17" t="s">
        <v>734</v>
      </c>
      <c r="L191" s="18">
        <v>4750334.1900000004</v>
      </c>
      <c r="N191" s="18">
        <v>727395.86</v>
      </c>
      <c r="P191" s="18">
        <v>4022938.330000001</v>
      </c>
      <c r="T191" s="18">
        <v>0</v>
      </c>
      <c r="V191" s="18">
        <v>0</v>
      </c>
      <c r="X191" s="18">
        <v>0</v>
      </c>
      <c r="Z191" s="110" t="b">
        <v>0</v>
      </c>
      <c r="AB191" s="110" t="b">
        <v>0</v>
      </c>
      <c r="AD191" s="110" t="b">
        <v>0</v>
      </c>
      <c r="AF191" s="110" t="b">
        <v>0</v>
      </c>
      <c r="AH191" s="110" t="b">
        <v>0</v>
      </c>
      <c r="AJ191" s="110" t="b">
        <v>0</v>
      </c>
      <c r="AL191" s="110" t="b">
        <v>0</v>
      </c>
      <c r="AX191" s="110" t="b">
        <v>0</v>
      </c>
      <c r="BL191" s="18">
        <v>0</v>
      </c>
      <c r="BM191" s="110" t="s">
        <v>168</v>
      </c>
      <c r="BN191" s="18">
        <v>0</v>
      </c>
      <c r="BP191" s="18">
        <v>0</v>
      </c>
      <c r="BR191" s="18">
        <v>0</v>
      </c>
      <c r="BT191" s="18">
        <v>0</v>
      </c>
      <c r="BV191" s="18">
        <v>0</v>
      </c>
      <c r="BX191" s="18">
        <v>0</v>
      </c>
      <c r="BZ191" s="18">
        <v>0</v>
      </c>
      <c r="CB191" s="18">
        <v>0</v>
      </c>
      <c r="DD191" s="110" t="b">
        <v>0</v>
      </c>
      <c r="DF191" s="110" t="b">
        <v>0</v>
      </c>
      <c r="DH191" s="110" t="b">
        <v>0</v>
      </c>
      <c r="DJ191" s="110" t="b">
        <v>0</v>
      </c>
      <c r="DL191" s="110" t="b">
        <v>0</v>
      </c>
      <c r="DN191" s="110" t="b">
        <v>0</v>
      </c>
      <c r="DP191" s="110" t="b">
        <v>0</v>
      </c>
      <c r="DR191" s="110" t="b">
        <v>0</v>
      </c>
      <c r="DT191" s="110" t="b">
        <v>0</v>
      </c>
      <c r="DV191" s="110" t="b">
        <v>0</v>
      </c>
      <c r="DX191" s="110" t="b">
        <v>0</v>
      </c>
      <c r="DZ191" s="110" t="b">
        <v>0</v>
      </c>
      <c r="EB191" s="110" t="b">
        <v>0</v>
      </c>
      <c r="ED191" s="110" t="b">
        <v>0</v>
      </c>
      <c r="EF191" s="110" t="b">
        <v>0</v>
      </c>
      <c r="EH191" s="110" t="b">
        <v>0</v>
      </c>
      <c r="EJ191" s="110">
        <v>2332</v>
      </c>
      <c r="EL191" s="110">
        <v>2386</v>
      </c>
      <c r="EN191" s="110">
        <v>2347</v>
      </c>
      <c r="EP191" s="110">
        <v>2373</v>
      </c>
    </row>
    <row r="192" spans="1:146" x14ac:dyDescent="0.3">
      <c r="A192" s="110" t="s">
        <v>162</v>
      </c>
      <c r="B192" s="110" t="s">
        <v>163</v>
      </c>
      <c r="C192" s="110" t="s">
        <v>735</v>
      </c>
      <c r="F192" s="110" t="s">
        <v>165</v>
      </c>
      <c r="G192" s="110" t="s">
        <v>736</v>
      </c>
      <c r="I192" s="22">
        <f>INDEX(Concordance!$A$2:$A$556,MATCH('2020 Report - NLIU'!J192,Concordance!$C$2:$C$556,0))</f>
        <v>42111</v>
      </c>
      <c r="J192" s="52">
        <f t="shared" si="2"/>
        <v>100350305</v>
      </c>
      <c r="K192" s="17" t="s">
        <v>737</v>
      </c>
      <c r="L192" s="18">
        <v>245702.15</v>
      </c>
      <c r="N192" s="18">
        <v>0</v>
      </c>
      <c r="P192" s="18">
        <v>245702.15</v>
      </c>
      <c r="T192" s="18"/>
      <c r="V192" s="18"/>
      <c r="X192" s="18">
        <v>0</v>
      </c>
      <c r="BL192" s="18">
        <v>54786</v>
      </c>
      <c r="BM192" s="110" t="s">
        <v>168</v>
      </c>
      <c r="BN192" s="18">
        <v>54786</v>
      </c>
      <c r="BP192" s="18">
        <v>0</v>
      </c>
      <c r="BR192" s="18">
        <v>54786</v>
      </c>
      <c r="BT192" s="18">
        <v>0</v>
      </c>
      <c r="BV192" s="18">
        <v>0</v>
      </c>
      <c r="BX192" s="18">
        <v>0</v>
      </c>
      <c r="BZ192" s="18">
        <v>0</v>
      </c>
      <c r="CB192" s="18">
        <v>0</v>
      </c>
      <c r="CD192" s="110" t="b">
        <v>1</v>
      </c>
      <c r="CF192" s="110" t="b">
        <v>1</v>
      </c>
      <c r="CH192" s="110" t="b">
        <v>0</v>
      </c>
      <c r="CJ192" s="110" t="b">
        <v>0</v>
      </c>
      <c r="CL192" s="110" t="b">
        <v>0</v>
      </c>
      <c r="CN192" s="110" t="b">
        <v>0</v>
      </c>
      <c r="CP192" s="110" t="b">
        <v>1</v>
      </c>
      <c r="CR192" s="110">
        <v>10</v>
      </c>
      <c r="CT192" s="110">
        <v>376</v>
      </c>
      <c r="CV192" s="110">
        <v>2.6595744680851061E-2</v>
      </c>
      <c r="CW192" s="110" t="s">
        <v>168</v>
      </c>
      <c r="CX192" s="110">
        <v>21</v>
      </c>
      <c r="CZ192" s="110">
        <v>331</v>
      </c>
      <c r="DB192" s="110">
        <v>6.3444108761329304E-2</v>
      </c>
      <c r="DC192" s="110" t="s">
        <v>168</v>
      </c>
      <c r="DD192" s="110" t="b">
        <v>1</v>
      </c>
      <c r="DF192" s="110" t="b">
        <v>1</v>
      </c>
      <c r="DH192" s="110" t="b">
        <v>1</v>
      </c>
      <c r="DJ192" s="110" t="b">
        <v>0</v>
      </c>
      <c r="DL192" s="110" t="b">
        <v>1</v>
      </c>
      <c r="DN192" s="110" t="b">
        <v>0</v>
      </c>
      <c r="DP192" s="110" t="b">
        <v>0</v>
      </c>
      <c r="DR192" s="110" t="b">
        <v>0</v>
      </c>
      <c r="DT192" s="110" t="b">
        <v>1</v>
      </c>
      <c r="DV192" s="110" t="b">
        <v>1</v>
      </c>
      <c r="DX192" s="110" t="b">
        <v>1</v>
      </c>
      <c r="DZ192" s="110" t="b">
        <v>0</v>
      </c>
      <c r="EB192" s="110" t="b">
        <v>1</v>
      </c>
      <c r="ED192" s="110" t="b">
        <v>0</v>
      </c>
      <c r="EF192" s="110" t="b">
        <v>0</v>
      </c>
      <c r="EH192" s="110" t="b">
        <v>0</v>
      </c>
      <c r="EJ192" s="110">
        <v>94</v>
      </c>
      <c r="EL192" s="110">
        <v>95</v>
      </c>
      <c r="EN192" s="110">
        <v>95</v>
      </c>
      <c r="EP192" s="110">
        <v>97</v>
      </c>
    </row>
    <row r="193" spans="1:146" x14ac:dyDescent="0.3">
      <c r="A193" s="110" t="s">
        <v>162</v>
      </c>
      <c r="B193" s="110" t="s">
        <v>163</v>
      </c>
      <c r="C193" s="110" t="s">
        <v>738</v>
      </c>
      <c r="F193" s="110" t="s">
        <v>165</v>
      </c>
      <c r="G193" s="110" t="s">
        <v>739</v>
      </c>
      <c r="I193" s="22">
        <f>INDEX(Concordance!$A$2:$A$556,MATCH('2020 Report - NLIU'!J193,Concordance!$C$2:$C$556,0))</f>
        <v>43004</v>
      </c>
      <c r="J193" s="52">
        <f t="shared" si="2"/>
        <v>100776129</v>
      </c>
      <c r="K193" s="17" t="s">
        <v>740</v>
      </c>
      <c r="L193" s="18">
        <v>176808.51</v>
      </c>
      <c r="N193" s="18">
        <v>0</v>
      </c>
      <c r="P193" s="18">
        <v>176808.51</v>
      </c>
      <c r="T193" s="18"/>
      <c r="V193" s="18"/>
      <c r="X193" s="18">
        <v>0</v>
      </c>
      <c r="BL193" s="18">
        <v>176345</v>
      </c>
      <c r="BM193" s="110" t="s">
        <v>168</v>
      </c>
      <c r="BN193" s="18">
        <v>176345</v>
      </c>
      <c r="BP193" s="18">
        <v>0</v>
      </c>
      <c r="BR193" s="18">
        <v>0</v>
      </c>
      <c r="BT193" s="18">
        <v>0</v>
      </c>
      <c r="BV193" s="18">
        <v>0</v>
      </c>
      <c r="BX193" s="18">
        <v>0</v>
      </c>
      <c r="BZ193" s="18">
        <v>0</v>
      </c>
      <c r="CB193" s="18">
        <v>176345</v>
      </c>
      <c r="DD193" s="110" t="b">
        <v>0</v>
      </c>
      <c r="DF193" s="110" t="b">
        <v>0</v>
      </c>
      <c r="DH193" s="110" t="b">
        <v>0</v>
      </c>
      <c r="DJ193" s="110" t="b">
        <v>0</v>
      </c>
      <c r="DL193" s="110" t="b">
        <v>0</v>
      </c>
      <c r="DN193" s="110" t="b">
        <v>0</v>
      </c>
      <c r="DP193" s="110" t="b">
        <v>0</v>
      </c>
      <c r="DR193" s="110" t="b">
        <v>0</v>
      </c>
      <c r="DT193" s="110" t="b">
        <v>0</v>
      </c>
      <c r="DV193" s="110" t="b">
        <v>0</v>
      </c>
      <c r="DX193" s="110" t="b">
        <v>0</v>
      </c>
      <c r="DZ193" s="110" t="b">
        <v>0</v>
      </c>
      <c r="EB193" s="110" t="b">
        <v>0</v>
      </c>
      <c r="ED193" s="110" t="b">
        <v>0</v>
      </c>
      <c r="EF193" s="110" t="b">
        <v>0</v>
      </c>
      <c r="EH193" s="110" t="b">
        <v>0</v>
      </c>
      <c r="EJ193" s="110">
        <v>54</v>
      </c>
      <c r="EL193" s="110">
        <v>54</v>
      </c>
      <c r="EN193" s="110">
        <v>54</v>
      </c>
      <c r="EP193" s="110">
        <v>55</v>
      </c>
    </row>
    <row r="194" spans="1:146" x14ac:dyDescent="0.3">
      <c r="A194" s="110" t="s">
        <v>162</v>
      </c>
      <c r="B194" s="110" t="s">
        <v>163</v>
      </c>
      <c r="C194" s="110" t="s">
        <v>741</v>
      </c>
      <c r="F194" s="110" t="s">
        <v>165</v>
      </c>
      <c r="G194" s="110" t="s">
        <v>742</v>
      </c>
      <c r="I194" s="22">
        <f>INDEX(Concordance!$A$2:$A$556,MATCH('2020 Report - NLIU'!J194,Concordance!$C$2:$C$556,0))</f>
        <v>48072</v>
      </c>
      <c r="J194" s="52">
        <f t="shared" si="2"/>
        <v>67947507</v>
      </c>
      <c r="K194" s="17" t="s">
        <v>743</v>
      </c>
      <c r="L194" s="18">
        <v>3213748.17</v>
      </c>
      <c r="N194" s="18">
        <v>116831</v>
      </c>
      <c r="P194" s="18">
        <v>3096917.17</v>
      </c>
      <c r="T194" s="18">
        <v>0</v>
      </c>
      <c r="V194" s="18">
        <v>0</v>
      </c>
      <c r="X194" s="18">
        <v>0</v>
      </c>
      <c r="Z194" s="110" t="b">
        <v>0</v>
      </c>
      <c r="AB194" s="110" t="b">
        <v>0</v>
      </c>
      <c r="AD194" s="110" t="b">
        <v>0</v>
      </c>
      <c r="AF194" s="110" t="b">
        <v>0</v>
      </c>
      <c r="AH194" s="110" t="b">
        <v>0</v>
      </c>
      <c r="AJ194" s="110" t="b">
        <v>0</v>
      </c>
      <c r="AL194" s="110" t="b">
        <v>0</v>
      </c>
      <c r="AX194" s="110" t="b">
        <v>0</v>
      </c>
      <c r="BL194" s="18">
        <v>2218377.04</v>
      </c>
      <c r="BM194" s="110" t="s">
        <v>168</v>
      </c>
      <c r="BN194" s="18">
        <v>2218377.04</v>
      </c>
      <c r="BP194" s="18">
        <v>0</v>
      </c>
      <c r="BR194" s="18">
        <v>0</v>
      </c>
      <c r="BT194" s="18">
        <v>0</v>
      </c>
      <c r="BV194" s="18">
        <v>0</v>
      </c>
      <c r="BX194" s="18">
        <v>0</v>
      </c>
      <c r="BZ194" s="18">
        <v>0</v>
      </c>
      <c r="CB194" s="18">
        <v>2218377.04</v>
      </c>
      <c r="DD194" s="110" t="b">
        <v>1</v>
      </c>
      <c r="DF194" s="110" t="b">
        <v>1</v>
      </c>
      <c r="DH194" s="110" t="b">
        <v>1</v>
      </c>
      <c r="DJ194" s="110" t="b">
        <v>1</v>
      </c>
      <c r="DL194" s="110" t="b">
        <v>1</v>
      </c>
      <c r="DN194" s="110" t="b">
        <v>1</v>
      </c>
      <c r="DP194" s="110" t="b">
        <v>1</v>
      </c>
      <c r="DR194" s="110" t="b">
        <v>1</v>
      </c>
      <c r="DT194" s="110" t="b">
        <v>1</v>
      </c>
      <c r="DV194" s="110" t="b">
        <v>1</v>
      </c>
      <c r="DX194" s="110" t="b">
        <v>1</v>
      </c>
      <c r="DZ194" s="110" t="b">
        <v>1</v>
      </c>
      <c r="EB194" s="110" t="b">
        <v>1</v>
      </c>
      <c r="ED194" s="110" t="b">
        <v>1</v>
      </c>
      <c r="EF194" s="110" t="b">
        <v>1</v>
      </c>
      <c r="EH194" s="110" t="b">
        <v>1</v>
      </c>
      <c r="EJ194" s="110">
        <v>843</v>
      </c>
      <c r="EL194" s="110">
        <v>780</v>
      </c>
      <c r="EN194" s="110">
        <v>776</v>
      </c>
      <c r="EP194" s="110">
        <v>776</v>
      </c>
    </row>
    <row r="195" spans="1:146" x14ac:dyDescent="0.3">
      <c r="A195" s="110" t="s">
        <v>162</v>
      </c>
      <c r="B195" s="110" t="s">
        <v>163</v>
      </c>
      <c r="C195" s="110" t="s">
        <v>744</v>
      </c>
      <c r="F195" s="110" t="s">
        <v>165</v>
      </c>
      <c r="G195" s="110" t="s">
        <v>745</v>
      </c>
      <c r="I195" s="22">
        <f>INDEX(Concordance!$A$2:$A$556,MATCH('2020 Report - NLIU'!J195,Concordance!$C$2:$C$556,0))</f>
        <v>43001</v>
      </c>
      <c r="J195" s="52">
        <f t="shared" ref="J195:J258" si="3">VALUE(K195)</f>
        <v>123684136</v>
      </c>
      <c r="K195" s="17" t="s">
        <v>746</v>
      </c>
      <c r="L195" s="18">
        <v>225750.1</v>
      </c>
      <c r="N195" s="18">
        <v>0</v>
      </c>
      <c r="P195" s="18">
        <v>225750.1</v>
      </c>
      <c r="T195" s="18"/>
      <c r="V195" s="18"/>
      <c r="X195" s="18">
        <v>0</v>
      </c>
      <c r="BL195" s="18">
        <v>225158</v>
      </c>
      <c r="BM195" s="110" t="s">
        <v>168</v>
      </c>
      <c r="BN195" s="18">
        <v>225158</v>
      </c>
      <c r="BP195" s="18">
        <v>0</v>
      </c>
      <c r="BR195" s="18">
        <v>0</v>
      </c>
      <c r="BT195" s="18">
        <v>0</v>
      </c>
      <c r="BV195" s="18">
        <v>0</v>
      </c>
      <c r="BX195" s="18">
        <v>0</v>
      </c>
      <c r="BZ195" s="18">
        <v>0</v>
      </c>
      <c r="CB195" s="18">
        <v>225158</v>
      </c>
      <c r="DD195" s="110" t="b">
        <v>0</v>
      </c>
      <c r="DF195" s="110" t="b">
        <v>0</v>
      </c>
      <c r="DH195" s="110" t="b">
        <v>0</v>
      </c>
      <c r="DJ195" s="110" t="b">
        <v>0</v>
      </c>
      <c r="DL195" s="110" t="b">
        <v>0</v>
      </c>
      <c r="DN195" s="110" t="b">
        <v>0</v>
      </c>
      <c r="DP195" s="110" t="b">
        <v>0</v>
      </c>
      <c r="DR195" s="110" t="b">
        <v>0</v>
      </c>
      <c r="DT195" s="110" t="b">
        <v>0</v>
      </c>
      <c r="DV195" s="110" t="b">
        <v>0</v>
      </c>
      <c r="DX195" s="110" t="b">
        <v>0</v>
      </c>
      <c r="DZ195" s="110" t="b">
        <v>0</v>
      </c>
      <c r="EB195" s="110" t="b">
        <v>0</v>
      </c>
      <c r="ED195" s="110" t="b">
        <v>0</v>
      </c>
      <c r="EF195" s="110" t="b">
        <v>0</v>
      </c>
      <c r="EH195" s="110" t="b">
        <v>0</v>
      </c>
      <c r="EJ195" s="110">
        <v>65</v>
      </c>
      <c r="EL195" s="110">
        <v>66</v>
      </c>
      <c r="EN195" s="110">
        <v>64</v>
      </c>
      <c r="EP195" s="110">
        <v>64</v>
      </c>
    </row>
    <row r="196" spans="1:146" x14ac:dyDescent="0.3">
      <c r="A196" s="110" t="s">
        <v>162</v>
      </c>
      <c r="B196" s="110" t="s">
        <v>163</v>
      </c>
      <c r="C196" s="110" t="s">
        <v>747</v>
      </c>
      <c r="F196" s="110" t="s">
        <v>165</v>
      </c>
      <c r="G196" s="110" t="s">
        <v>748</v>
      </c>
      <c r="I196" s="22">
        <f>INDEX(Concordance!$A$2:$A$556,MATCH('2020 Report - NLIU'!J196,Concordance!$C$2:$C$556,0))</f>
        <v>88075</v>
      </c>
      <c r="J196" s="52">
        <f t="shared" si="3"/>
        <v>159601699</v>
      </c>
      <c r="K196" s="17" t="s">
        <v>749</v>
      </c>
      <c r="L196" s="18">
        <v>50204.45</v>
      </c>
      <c r="N196" s="18">
        <v>0</v>
      </c>
      <c r="P196" s="18">
        <v>50204.45</v>
      </c>
      <c r="T196" s="18"/>
      <c r="V196" s="18"/>
      <c r="X196" s="18">
        <v>0</v>
      </c>
      <c r="BL196" s="18">
        <v>50073</v>
      </c>
      <c r="BM196" s="110" t="s">
        <v>168</v>
      </c>
      <c r="BN196" s="18">
        <v>50073</v>
      </c>
      <c r="BP196" s="18">
        <v>0</v>
      </c>
      <c r="BR196" s="18">
        <v>0</v>
      </c>
      <c r="BT196" s="18">
        <v>0</v>
      </c>
      <c r="BV196" s="18">
        <v>0</v>
      </c>
      <c r="BX196" s="18">
        <v>0</v>
      </c>
      <c r="BZ196" s="18">
        <v>0</v>
      </c>
      <c r="CB196" s="18">
        <v>50073</v>
      </c>
      <c r="DD196" s="110" t="b">
        <v>0</v>
      </c>
      <c r="DF196" s="110" t="b">
        <v>0</v>
      </c>
      <c r="DH196" s="110" t="b">
        <v>0</v>
      </c>
      <c r="DJ196" s="110" t="b">
        <v>0</v>
      </c>
      <c r="DL196" s="110" t="b">
        <v>0</v>
      </c>
      <c r="DN196" s="110" t="b">
        <v>0</v>
      </c>
      <c r="DP196" s="110" t="b">
        <v>0</v>
      </c>
      <c r="DR196" s="110" t="b">
        <v>0</v>
      </c>
      <c r="DT196" s="110" t="b">
        <v>0</v>
      </c>
      <c r="DV196" s="110" t="b">
        <v>0</v>
      </c>
      <c r="DX196" s="110" t="b">
        <v>0</v>
      </c>
      <c r="DZ196" s="110" t="b">
        <v>0</v>
      </c>
      <c r="EB196" s="110" t="b">
        <v>0</v>
      </c>
      <c r="ED196" s="110" t="b">
        <v>0</v>
      </c>
      <c r="EF196" s="110" t="b">
        <v>0</v>
      </c>
      <c r="EH196" s="110" t="b">
        <v>0</v>
      </c>
      <c r="EJ196" s="110">
        <v>37</v>
      </c>
      <c r="EL196" s="110">
        <v>38</v>
      </c>
      <c r="EN196" s="110">
        <v>39</v>
      </c>
      <c r="EP196" s="110">
        <v>38</v>
      </c>
    </row>
    <row r="197" spans="1:146" x14ac:dyDescent="0.3">
      <c r="A197" s="110" t="s">
        <v>162</v>
      </c>
      <c r="B197" s="110" t="s">
        <v>163</v>
      </c>
      <c r="C197" s="110" t="s">
        <v>750</v>
      </c>
      <c r="F197" s="110" t="s">
        <v>165</v>
      </c>
      <c r="G197" s="110" t="s">
        <v>751</v>
      </c>
      <c r="I197" s="22">
        <f>INDEX(Concordance!$A$2:$A$556,MATCH('2020 Report - NLIU'!J197,Concordance!$C$2:$C$556,0))</f>
        <v>68071</v>
      </c>
      <c r="J197" s="52">
        <f t="shared" si="3"/>
        <v>23203961</v>
      </c>
      <c r="K197" s="17" t="s">
        <v>752</v>
      </c>
      <c r="L197" s="18">
        <v>53736.11</v>
      </c>
      <c r="N197" s="18">
        <v>9000</v>
      </c>
      <c r="P197" s="18">
        <v>44736.11</v>
      </c>
      <c r="T197" s="18">
        <v>0</v>
      </c>
      <c r="V197" s="18">
        <v>0</v>
      </c>
      <c r="X197" s="18">
        <v>0</v>
      </c>
      <c r="Z197" s="110" t="b">
        <v>0</v>
      </c>
      <c r="AB197" s="110" t="b">
        <v>0</v>
      </c>
      <c r="AD197" s="110" t="b">
        <v>0</v>
      </c>
      <c r="AF197" s="110" t="b">
        <v>0</v>
      </c>
      <c r="AH197" s="110" t="b">
        <v>0</v>
      </c>
      <c r="AJ197" s="110" t="b">
        <v>0</v>
      </c>
      <c r="AL197" s="110" t="b">
        <v>0</v>
      </c>
      <c r="AX197" s="110" t="b">
        <v>0</v>
      </c>
      <c r="BL197" s="18">
        <v>44619</v>
      </c>
      <c r="BM197" s="110" t="s">
        <v>168</v>
      </c>
      <c r="BN197" s="18">
        <v>44619</v>
      </c>
      <c r="BP197" s="18">
        <v>0</v>
      </c>
      <c r="BR197" s="18">
        <v>0</v>
      </c>
      <c r="BT197" s="18">
        <v>0</v>
      </c>
      <c r="BV197" s="18">
        <v>0</v>
      </c>
      <c r="BX197" s="18">
        <v>0</v>
      </c>
      <c r="BZ197" s="18">
        <v>0</v>
      </c>
      <c r="CB197" s="18">
        <v>44619</v>
      </c>
      <c r="DD197" s="110" t="b">
        <v>1</v>
      </c>
      <c r="DF197" s="110" t="b">
        <v>1</v>
      </c>
      <c r="DH197" s="110" t="b">
        <v>1</v>
      </c>
      <c r="DJ197" s="110" t="b">
        <v>0</v>
      </c>
      <c r="DL197" s="110" t="b">
        <v>1</v>
      </c>
      <c r="DN197" s="110" t="b">
        <v>0</v>
      </c>
      <c r="DP197" s="110" t="b">
        <v>1</v>
      </c>
      <c r="DR197" s="110" t="b">
        <v>0</v>
      </c>
      <c r="DT197" s="110" t="b">
        <v>0</v>
      </c>
      <c r="DV197" s="110" t="b">
        <v>0</v>
      </c>
      <c r="DX197" s="110" t="b">
        <v>0</v>
      </c>
      <c r="DZ197" s="110" t="b">
        <v>0</v>
      </c>
      <c r="EB197" s="110" t="b">
        <v>0</v>
      </c>
      <c r="ED197" s="110" t="b">
        <v>0</v>
      </c>
      <c r="EF197" s="110" t="b">
        <v>0</v>
      </c>
      <c r="EH197" s="110" t="b">
        <v>0</v>
      </c>
      <c r="EJ197" s="110">
        <v>17</v>
      </c>
      <c r="EL197" s="110">
        <v>19</v>
      </c>
      <c r="EN197" s="110">
        <v>18</v>
      </c>
      <c r="EP197" s="110">
        <v>14</v>
      </c>
    </row>
    <row r="198" spans="1:146" x14ac:dyDescent="0.3">
      <c r="A198" s="110" t="s">
        <v>162</v>
      </c>
      <c r="B198" s="110" t="s">
        <v>163</v>
      </c>
      <c r="C198" s="110" t="s">
        <v>753</v>
      </c>
      <c r="F198" s="110" t="s">
        <v>165</v>
      </c>
      <c r="G198" s="110" t="s">
        <v>754</v>
      </c>
      <c r="I198" s="22">
        <f>INDEX(Concordance!$A$2:$A$556,MATCH('2020 Report - NLIU'!J198,Concordance!$C$2:$C$556,0))</f>
        <v>50003</v>
      </c>
      <c r="J198" s="52">
        <f t="shared" si="3"/>
        <v>42919795</v>
      </c>
      <c r="K198" s="17" t="s">
        <v>755</v>
      </c>
      <c r="L198" s="18">
        <v>335160.96000000002</v>
      </c>
      <c r="N198" s="18">
        <v>858</v>
      </c>
      <c r="P198" s="18">
        <v>334302.96000000002</v>
      </c>
      <c r="T198" s="18">
        <v>0</v>
      </c>
      <c r="V198" s="18">
        <v>0</v>
      </c>
      <c r="X198" s="18">
        <v>0</v>
      </c>
      <c r="Z198" s="110" t="b">
        <v>0</v>
      </c>
      <c r="AB198" s="110" t="b">
        <v>0</v>
      </c>
      <c r="AD198" s="110" t="b">
        <v>0</v>
      </c>
      <c r="AF198" s="110" t="b">
        <v>0</v>
      </c>
      <c r="AH198" s="110" t="b">
        <v>0</v>
      </c>
      <c r="AJ198" s="110" t="b">
        <v>0</v>
      </c>
      <c r="AL198" s="110" t="b">
        <v>0</v>
      </c>
      <c r="AX198" s="110" t="b">
        <v>0</v>
      </c>
      <c r="BL198" s="18">
        <v>245930.22</v>
      </c>
      <c r="BM198" s="110" t="s">
        <v>168</v>
      </c>
      <c r="BN198" s="18">
        <v>245930.22</v>
      </c>
      <c r="BP198" s="18">
        <v>0</v>
      </c>
      <c r="BR198" s="18">
        <v>0</v>
      </c>
      <c r="BT198" s="18">
        <v>0</v>
      </c>
      <c r="BV198" s="18">
        <v>0</v>
      </c>
      <c r="BX198" s="18">
        <v>0</v>
      </c>
      <c r="BZ198" s="18">
        <v>0</v>
      </c>
      <c r="CB198" s="18">
        <v>245930.22</v>
      </c>
      <c r="CD198" s="110" t="b">
        <v>0</v>
      </c>
      <c r="CP198" s="110" t="b">
        <v>0</v>
      </c>
      <c r="DD198" s="110" t="b">
        <v>0</v>
      </c>
      <c r="DF198" s="110" t="b">
        <v>0</v>
      </c>
      <c r="DH198" s="110" t="b">
        <v>0</v>
      </c>
      <c r="DJ198" s="110" t="b">
        <v>0</v>
      </c>
      <c r="DL198" s="110" t="b">
        <v>0</v>
      </c>
      <c r="DN198" s="110" t="b">
        <v>0</v>
      </c>
      <c r="DP198" s="110" t="b">
        <v>0</v>
      </c>
      <c r="DR198" s="110" t="b">
        <v>0</v>
      </c>
      <c r="DT198" s="110" t="b">
        <v>0</v>
      </c>
      <c r="DV198" s="110" t="b">
        <v>0</v>
      </c>
      <c r="DX198" s="110" t="b">
        <v>0</v>
      </c>
      <c r="DZ198" s="110" t="b">
        <v>0</v>
      </c>
      <c r="EB198" s="110" t="b">
        <v>0</v>
      </c>
      <c r="ED198" s="110" t="b">
        <v>0</v>
      </c>
      <c r="EF198" s="110" t="b">
        <v>0</v>
      </c>
      <c r="EH198" s="110" t="b">
        <v>0</v>
      </c>
      <c r="EJ198" s="110">
        <v>444</v>
      </c>
      <c r="EL198" s="110">
        <v>443</v>
      </c>
      <c r="EN198" s="110">
        <v>442</v>
      </c>
      <c r="EP198" s="110">
        <v>426</v>
      </c>
    </row>
    <row r="199" spans="1:146" x14ac:dyDescent="0.3">
      <c r="A199" s="110" t="s">
        <v>162</v>
      </c>
      <c r="B199" s="110" t="s">
        <v>163</v>
      </c>
      <c r="C199" s="110" t="s">
        <v>756</v>
      </c>
      <c r="F199" s="110" t="s">
        <v>165</v>
      </c>
      <c r="G199" s="110" t="s">
        <v>757</v>
      </c>
      <c r="I199" s="22">
        <f>INDEX(Concordance!$A$2:$A$556,MATCH('2020 Report - NLIU'!J199,Concordance!$C$2:$C$556,0))</f>
        <v>48904</v>
      </c>
      <c r="J199" s="52">
        <f t="shared" si="3"/>
        <v>127393234</v>
      </c>
      <c r="K199" s="17" t="s">
        <v>758</v>
      </c>
      <c r="L199" s="18">
        <v>552567.56000000006</v>
      </c>
      <c r="N199" s="18">
        <v>0</v>
      </c>
      <c r="P199" s="18">
        <v>552567.56000000006</v>
      </c>
      <c r="T199" s="18"/>
      <c r="V199" s="18"/>
      <c r="X199" s="18">
        <v>0</v>
      </c>
      <c r="BL199" s="18">
        <v>167044.1</v>
      </c>
      <c r="BM199" s="110" t="s">
        <v>168</v>
      </c>
      <c r="BN199" s="18">
        <v>167044.1</v>
      </c>
      <c r="BP199" s="18">
        <v>0</v>
      </c>
      <c r="BR199" s="18">
        <v>167044.1</v>
      </c>
      <c r="BT199" s="18">
        <v>0</v>
      </c>
      <c r="BV199" s="18">
        <v>0</v>
      </c>
      <c r="BX199" s="18">
        <v>0</v>
      </c>
      <c r="BZ199" s="18">
        <v>0</v>
      </c>
      <c r="CB199" s="18">
        <v>0</v>
      </c>
      <c r="CD199" s="110" t="b">
        <v>0</v>
      </c>
      <c r="CP199" s="110" t="b">
        <v>1</v>
      </c>
      <c r="CR199" s="110">
        <v>0</v>
      </c>
      <c r="CT199" s="110">
        <v>0</v>
      </c>
      <c r="CX199" s="110">
        <v>300</v>
      </c>
      <c r="CZ199" s="110">
        <v>363</v>
      </c>
      <c r="DB199" s="110">
        <v>0.82644628099173556</v>
      </c>
      <c r="DC199" s="110" t="s">
        <v>168</v>
      </c>
      <c r="DD199" s="110" t="b">
        <v>1</v>
      </c>
      <c r="DF199" s="110" t="b">
        <v>1</v>
      </c>
      <c r="DH199" s="110" t="b">
        <v>1</v>
      </c>
      <c r="DJ199" s="110" t="b">
        <v>1</v>
      </c>
      <c r="DL199" s="110" t="b">
        <v>1</v>
      </c>
      <c r="DN199" s="110" t="b">
        <v>1</v>
      </c>
      <c r="DP199" s="110" t="b">
        <v>1</v>
      </c>
      <c r="DR199" s="110" t="b">
        <v>0</v>
      </c>
      <c r="DT199" s="110" t="b">
        <v>1</v>
      </c>
      <c r="DV199" s="110" t="b">
        <v>1</v>
      </c>
      <c r="DX199" s="110" t="b">
        <v>1</v>
      </c>
      <c r="DZ199" s="110" t="b">
        <v>1</v>
      </c>
      <c r="EB199" s="110" t="b">
        <v>1</v>
      </c>
      <c r="ED199" s="110" t="b">
        <v>1</v>
      </c>
      <c r="EF199" s="110" t="b">
        <v>1</v>
      </c>
      <c r="EH199" s="110" t="b">
        <v>0</v>
      </c>
      <c r="EJ199" s="110">
        <v>123</v>
      </c>
      <c r="EL199" s="110">
        <v>111</v>
      </c>
      <c r="EN199" s="110">
        <v>117</v>
      </c>
      <c r="EP199" s="110">
        <v>117</v>
      </c>
    </row>
    <row r="200" spans="1:146" x14ac:dyDescent="0.3">
      <c r="A200" s="110" t="s">
        <v>162</v>
      </c>
      <c r="B200" s="110" t="s">
        <v>163</v>
      </c>
      <c r="C200" s="110" t="s">
        <v>759</v>
      </c>
      <c r="F200" s="110" t="s">
        <v>165</v>
      </c>
      <c r="G200" s="110" t="s">
        <v>760</v>
      </c>
      <c r="I200" s="22">
        <f>INDEX(Concordance!$A$2:$A$556,MATCH('2020 Report - NLIU'!J200,Concordance!$C$2:$C$556,0))</f>
        <v>35094</v>
      </c>
      <c r="J200" s="52">
        <f t="shared" si="3"/>
        <v>159263755</v>
      </c>
      <c r="K200" s="17" t="s">
        <v>761</v>
      </c>
      <c r="L200" s="18">
        <v>148192.44</v>
      </c>
      <c r="N200" s="18">
        <v>0</v>
      </c>
      <c r="P200" s="18">
        <v>148192.44</v>
      </c>
      <c r="T200" s="18"/>
      <c r="V200" s="18"/>
      <c r="X200" s="18">
        <v>0</v>
      </c>
      <c r="BL200" s="18">
        <v>147804</v>
      </c>
      <c r="BM200" s="110" t="s">
        <v>168</v>
      </c>
      <c r="BN200" s="18">
        <v>147804</v>
      </c>
      <c r="BP200" s="18">
        <v>0</v>
      </c>
      <c r="BR200" s="18">
        <v>0</v>
      </c>
      <c r="BT200" s="18">
        <v>0</v>
      </c>
      <c r="BV200" s="18">
        <v>0</v>
      </c>
      <c r="BX200" s="18">
        <v>0</v>
      </c>
      <c r="BZ200" s="18">
        <v>0</v>
      </c>
      <c r="CB200" s="18">
        <v>147804</v>
      </c>
      <c r="DD200" s="110" t="b">
        <v>0</v>
      </c>
      <c r="DF200" s="110" t="b">
        <v>0</v>
      </c>
      <c r="DH200" s="110" t="b">
        <v>0</v>
      </c>
      <c r="DJ200" s="110" t="b">
        <v>0</v>
      </c>
      <c r="DL200" s="110" t="b">
        <v>0</v>
      </c>
      <c r="DN200" s="110" t="b">
        <v>0</v>
      </c>
      <c r="DP200" s="110" t="b">
        <v>0</v>
      </c>
      <c r="DR200" s="110" t="b">
        <v>0</v>
      </c>
      <c r="DT200" s="110" t="b">
        <v>0</v>
      </c>
      <c r="DV200" s="110" t="b">
        <v>0</v>
      </c>
      <c r="DX200" s="110" t="b">
        <v>0</v>
      </c>
      <c r="DZ200" s="110" t="b">
        <v>0</v>
      </c>
      <c r="EB200" s="110" t="b">
        <v>0</v>
      </c>
      <c r="ED200" s="110" t="b">
        <v>0</v>
      </c>
      <c r="EF200" s="110" t="b">
        <v>0</v>
      </c>
      <c r="EH200" s="110" t="b">
        <v>0</v>
      </c>
      <c r="EJ200" s="110">
        <v>56</v>
      </c>
      <c r="EL200" s="110">
        <v>57</v>
      </c>
      <c r="EN200" s="110">
        <v>56</v>
      </c>
      <c r="EP200" s="110">
        <v>57</v>
      </c>
    </row>
    <row r="201" spans="1:146" x14ac:dyDescent="0.3">
      <c r="A201" s="110" t="s">
        <v>162</v>
      </c>
      <c r="B201" s="110" t="s">
        <v>163</v>
      </c>
      <c r="C201" s="110" t="s">
        <v>762</v>
      </c>
      <c r="F201" s="110" t="s">
        <v>165</v>
      </c>
      <c r="G201" s="110" t="s">
        <v>763</v>
      </c>
      <c r="I201" s="22">
        <f>INDEX(Concordance!$A$2:$A$556,MATCH('2020 Report - NLIU'!J201,Concordance!$C$2:$C$556,0))</f>
        <v>51152</v>
      </c>
      <c r="J201" s="52">
        <f t="shared" si="3"/>
        <v>100041300</v>
      </c>
      <c r="K201" s="17" t="s">
        <v>764</v>
      </c>
      <c r="L201" s="18">
        <v>157998.12</v>
      </c>
      <c r="N201" s="18">
        <v>0</v>
      </c>
      <c r="P201" s="18">
        <v>157998.12</v>
      </c>
      <c r="T201" s="18"/>
      <c r="V201" s="18"/>
      <c r="X201" s="18">
        <v>0</v>
      </c>
      <c r="BL201" s="18">
        <v>157584</v>
      </c>
      <c r="BM201" s="110" t="s">
        <v>168</v>
      </c>
      <c r="BN201" s="18">
        <v>157584</v>
      </c>
      <c r="BP201" s="18">
        <v>0</v>
      </c>
      <c r="BR201" s="18">
        <v>0</v>
      </c>
      <c r="BT201" s="18">
        <v>0</v>
      </c>
      <c r="BV201" s="18">
        <v>0</v>
      </c>
      <c r="BX201" s="18">
        <v>0</v>
      </c>
      <c r="BZ201" s="18">
        <v>0</v>
      </c>
      <c r="CB201" s="18">
        <v>157584</v>
      </c>
      <c r="DD201" s="110" t="b">
        <v>1</v>
      </c>
      <c r="DF201" s="110" t="b">
        <v>1</v>
      </c>
      <c r="DH201" s="110" t="b">
        <v>1</v>
      </c>
      <c r="DJ201" s="110" t="b">
        <v>1</v>
      </c>
      <c r="DL201" s="110" t="b">
        <v>1</v>
      </c>
      <c r="DN201" s="110" t="b">
        <v>0</v>
      </c>
      <c r="DP201" s="110" t="b">
        <v>0</v>
      </c>
      <c r="DR201" s="110" t="b">
        <v>0</v>
      </c>
      <c r="DT201" s="110" t="b">
        <v>1</v>
      </c>
      <c r="DV201" s="110" t="b">
        <v>1</v>
      </c>
      <c r="DX201" s="110" t="b">
        <v>0</v>
      </c>
      <c r="DZ201" s="110" t="b">
        <v>1</v>
      </c>
      <c r="EB201" s="110" t="b">
        <v>1</v>
      </c>
      <c r="ED201" s="110" t="b">
        <v>0</v>
      </c>
      <c r="EF201" s="110" t="b">
        <v>0</v>
      </c>
      <c r="EH201" s="110" t="b">
        <v>0</v>
      </c>
      <c r="EJ201" s="110">
        <v>140.19999999999999</v>
      </c>
      <c r="EL201" s="110">
        <v>137.19999999999999</v>
      </c>
      <c r="EN201" s="110">
        <v>137.19999999999999</v>
      </c>
      <c r="EP201" s="110">
        <v>136.19999999999999</v>
      </c>
    </row>
    <row r="202" spans="1:146" x14ac:dyDescent="0.3">
      <c r="A202" s="110" t="s">
        <v>162</v>
      </c>
      <c r="B202" s="110" t="s">
        <v>163</v>
      </c>
      <c r="C202" s="110" t="s">
        <v>765</v>
      </c>
      <c r="F202" s="110" t="s">
        <v>165</v>
      </c>
      <c r="G202" s="110" t="s">
        <v>766</v>
      </c>
      <c r="I202" s="22">
        <f>INDEX(Concordance!$A$2:$A$556,MATCH('2020 Report - NLIU'!J202,Concordance!$C$2:$C$556,0))</f>
        <v>69107</v>
      </c>
      <c r="J202" s="52">
        <f t="shared" si="3"/>
        <v>159600279</v>
      </c>
      <c r="K202" s="17" t="s">
        <v>767</v>
      </c>
      <c r="L202" s="18">
        <v>27673.62</v>
      </c>
      <c r="N202" s="18">
        <v>9000</v>
      </c>
      <c r="P202" s="18">
        <v>18673.62</v>
      </c>
      <c r="T202" s="18">
        <v>0</v>
      </c>
      <c r="V202" s="18">
        <v>0</v>
      </c>
      <c r="X202" s="18">
        <v>0</v>
      </c>
      <c r="Z202" s="110" t="b">
        <v>0</v>
      </c>
      <c r="AB202" s="110" t="b">
        <v>0</v>
      </c>
      <c r="AD202" s="110" t="b">
        <v>0</v>
      </c>
      <c r="AF202" s="110" t="b">
        <v>0</v>
      </c>
      <c r="AH202" s="110" t="b">
        <v>0</v>
      </c>
      <c r="AJ202" s="110" t="b">
        <v>0</v>
      </c>
      <c r="AL202" s="110" t="b">
        <v>0</v>
      </c>
      <c r="AX202" s="110" t="b">
        <v>0</v>
      </c>
      <c r="BL202" s="18">
        <v>0</v>
      </c>
      <c r="BM202" s="110" t="s">
        <v>168</v>
      </c>
      <c r="BN202" s="18">
        <v>0</v>
      </c>
      <c r="BP202" s="18">
        <v>0</v>
      </c>
      <c r="BR202" s="18">
        <v>0</v>
      </c>
      <c r="BT202" s="18">
        <v>0</v>
      </c>
      <c r="BV202" s="18">
        <v>0</v>
      </c>
      <c r="BX202" s="18">
        <v>0</v>
      </c>
      <c r="BZ202" s="18">
        <v>0</v>
      </c>
      <c r="CB202" s="18">
        <v>0</v>
      </c>
      <c r="DD202" s="110" t="b">
        <v>0</v>
      </c>
      <c r="DF202" s="110" t="b">
        <v>0</v>
      </c>
      <c r="DH202" s="110" t="b">
        <v>0</v>
      </c>
      <c r="DJ202" s="110" t="b">
        <v>0</v>
      </c>
      <c r="DL202" s="110" t="b">
        <v>0</v>
      </c>
      <c r="DN202" s="110" t="b">
        <v>0</v>
      </c>
      <c r="DP202" s="110" t="b">
        <v>0</v>
      </c>
      <c r="DR202" s="110" t="b">
        <v>0</v>
      </c>
      <c r="DT202" s="110" t="b">
        <v>0</v>
      </c>
      <c r="DV202" s="110" t="b">
        <v>0</v>
      </c>
      <c r="DX202" s="110" t="b">
        <v>0</v>
      </c>
      <c r="DZ202" s="110" t="b">
        <v>0</v>
      </c>
      <c r="EB202" s="110" t="b">
        <v>0</v>
      </c>
      <c r="ED202" s="110" t="b">
        <v>0</v>
      </c>
      <c r="EF202" s="110" t="b">
        <v>0</v>
      </c>
      <c r="EH202" s="110" t="b">
        <v>0</v>
      </c>
      <c r="EJ202" s="110">
        <v>21</v>
      </c>
      <c r="EL202" s="110">
        <v>21</v>
      </c>
      <c r="EN202" s="110">
        <v>21</v>
      </c>
      <c r="EP202" s="110">
        <v>20</v>
      </c>
    </row>
    <row r="203" spans="1:146" x14ac:dyDescent="0.3">
      <c r="A203" s="110" t="s">
        <v>162</v>
      </c>
      <c r="B203" s="110" t="s">
        <v>163</v>
      </c>
      <c r="C203" s="110" t="s">
        <v>768</v>
      </c>
      <c r="F203" s="110" t="s">
        <v>165</v>
      </c>
      <c r="G203" s="110" t="s">
        <v>769</v>
      </c>
      <c r="I203" s="22">
        <f>INDEX(Concordance!$A$2:$A$556,MATCH('2020 Report - NLIU'!J203,Concordance!$C$2:$C$556,0))</f>
        <v>106005</v>
      </c>
      <c r="J203" s="52">
        <f t="shared" si="3"/>
        <v>49080336</v>
      </c>
      <c r="K203" s="17" t="s">
        <v>770</v>
      </c>
      <c r="L203" s="18">
        <v>387612.87</v>
      </c>
      <c r="N203" s="18">
        <v>16029</v>
      </c>
      <c r="P203" s="18">
        <v>371583.87</v>
      </c>
      <c r="R203" s="110" t="s">
        <v>394</v>
      </c>
      <c r="T203" s="18">
        <v>16029</v>
      </c>
      <c r="V203" s="18">
        <v>0</v>
      </c>
      <c r="X203" s="18">
        <v>16029</v>
      </c>
      <c r="Z203" s="110" t="b">
        <v>1</v>
      </c>
      <c r="AB203" s="110" t="b">
        <v>0</v>
      </c>
      <c r="AD203" s="110" t="b">
        <v>0</v>
      </c>
      <c r="AF203" s="110" t="b">
        <v>1</v>
      </c>
      <c r="AH203" s="110" t="b">
        <v>0</v>
      </c>
      <c r="AJ203" s="110" t="b">
        <v>0</v>
      </c>
      <c r="AL203" s="110" t="b">
        <v>0</v>
      </c>
      <c r="AX203" s="110" t="b">
        <v>0</v>
      </c>
      <c r="BL203" s="18">
        <v>370609</v>
      </c>
      <c r="BM203" s="110" t="s">
        <v>168</v>
      </c>
      <c r="BN203" s="18">
        <v>370609</v>
      </c>
      <c r="BP203" s="18">
        <v>0</v>
      </c>
      <c r="BR203" s="18">
        <v>0</v>
      </c>
      <c r="BT203" s="18">
        <v>0</v>
      </c>
      <c r="BV203" s="18">
        <v>0</v>
      </c>
      <c r="BX203" s="18">
        <v>0</v>
      </c>
      <c r="BZ203" s="18">
        <v>0</v>
      </c>
      <c r="CB203" s="18">
        <v>370609</v>
      </c>
      <c r="DD203" s="110" t="b">
        <v>0</v>
      </c>
      <c r="DF203" s="110" t="b">
        <v>0</v>
      </c>
      <c r="DH203" s="110" t="b">
        <v>0</v>
      </c>
      <c r="DJ203" s="110" t="b">
        <v>0</v>
      </c>
      <c r="DL203" s="110" t="b">
        <v>0</v>
      </c>
      <c r="DN203" s="110" t="b">
        <v>0</v>
      </c>
      <c r="DP203" s="110" t="b">
        <v>0</v>
      </c>
      <c r="DR203" s="110" t="b">
        <v>0</v>
      </c>
      <c r="DT203" s="110" t="b">
        <v>0</v>
      </c>
      <c r="DV203" s="110" t="b">
        <v>0</v>
      </c>
      <c r="DX203" s="110" t="b">
        <v>0</v>
      </c>
      <c r="DZ203" s="110" t="b">
        <v>0</v>
      </c>
      <c r="EB203" s="110" t="b">
        <v>0</v>
      </c>
      <c r="ED203" s="110" t="b">
        <v>0</v>
      </c>
      <c r="EF203" s="110" t="b">
        <v>0</v>
      </c>
      <c r="EH203" s="110" t="b">
        <v>0</v>
      </c>
      <c r="EJ203" s="110">
        <v>247.6</v>
      </c>
      <c r="EL203" s="110">
        <v>252.8</v>
      </c>
      <c r="EN203" s="110">
        <v>254.6</v>
      </c>
      <c r="EP203" s="110">
        <v>255.6</v>
      </c>
    </row>
    <row r="204" spans="1:146" x14ac:dyDescent="0.3">
      <c r="A204" s="110" t="s">
        <v>162</v>
      </c>
      <c r="B204" s="110" t="s">
        <v>163</v>
      </c>
      <c r="C204" s="110" t="s">
        <v>771</v>
      </c>
      <c r="F204" s="110" t="s">
        <v>165</v>
      </c>
      <c r="G204" s="110" t="s">
        <v>772</v>
      </c>
      <c r="I204" s="22">
        <f>INDEX(Concordance!$A$2:$A$556,MATCH('2020 Report - NLIU'!J204,Concordance!$C$2:$C$556,0))</f>
        <v>48925</v>
      </c>
      <c r="J204" s="52">
        <f t="shared" si="3"/>
        <v>966874740</v>
      </c>
      <c r="K204" s="17" t="s">
        <v>773</v>
      </c>
      <c r="L204" s="18">
        <v>65819.17</v>
      </c>
      <c r="N204" s="18">
        <v>0</v>
      </c>
      <c r="P204" s="18">
        <v>65819.17</v>
      </c>
      <c r="T204" s="18"/>
      <c r="V204" s="18"/>
      <c r="X204" s="18">
        <v>0</v>
      </c>
      <c r="BL204" s="18">
        <v>0</v>
      </c>
      <c r="BM204" s="110" t="s">
        <v>168</v>
      </c>
      <c r="BN204" s="18">
        <v>0</v>
      </c>
      <c r="BP204" s="18">
        <v>0</v>
      </c>
      <c r="BR204" s="18">
        <v>0</v>
      </c>
      <c r="BT204" s="18">
        <v>0</v>
      </c>
      <c r="BV204" s="18">
        <v>0</v>
      </c>
      <c r="BX204" s="18">
        <v>0</v>
      </c>
      <c r="BZ204" s="18">
        <v>0</v>
      </c>
      <c r="CB204" s="18">
        <v>0</v>
      </c>
      <c r="DD204" s="110" t="b">
        <v>0</v>
      </c>
      <c r="DF204" s="110" t="b">
        <v>0</v>
      </c>
      <c r="DH204" s="110" t="b">
        <v>0</v>
      </c>
      <c r="DJ204" s="110" t="b">
        <v>0</v>
      </c>
      <c r="DL204" s="110" t="b">
        <v>0</v>
      </c>
      <c r="DN204" s="110" t="b">
        <v>0</v>
      </c>
      <c r="DP204" s="110" t="b">
        <v>0</v>
      </c>
      <c r="DR204" s="110" t="b">
        <v>0</v>
      </c>
      <c r="DT204" s="110" t="b">
        <v>0</v>
      </c>
      <c r="DV204" s="110" t="b">
        <v>0</v>
      </c>
      <c r="DX204" s="110" t="b">
        <v>0</v>
      </c>
      <c r="DZ204" s="110" t="b">
        <v>0</v>
      </c>
      <c r="EB204" s="110" t="b">
        <v>0</v>
      </c>
      <c r="ED204" s="110" t="b">
        <v>0</v>
      </c>
      <c r="EF204" s="110" t="b">
        <v>0</v>
      </c>
      <c r="EH204" s="110" t="b">
        <v>0</v>
      </c>
      <c r="EJ204" s="110">
        <v>15</v>
      </c>
      <c r="EL204" s="110">
        <v>14</v>
      </c>
      <c r="EN204" s="110">
        <v>14</v>
      </c>
      <c r="EP204" s="110">
        <v>17</v>
      </c>
    </row>
    <row r="205" spans="1:146" x14ac:dyDescent="0.3">
      <c r="A205" s="110" t="s">
        <v>162</v>
      </c>
      <c r="B205" s="110" t="s">
        <v>163</v>
      </c>
      <c r="C205" s="110" t="s">
        <v>774</v>
      </c>
      <c r="F205" s="110" t="s">
        <v>165</v>
      </c>
      <c r="G205" s="110" t="s">
        <v>775</v>
      </c>
      <c r="I205" s="22">
        <f>INDEX(Concordance!$A$2:$A$556,MATCH('2020 Report - NLIU'!J205,Concordance!$C$2:$C$556,0))</f>
        <v>107152</v>
      </c>
      <c r="J205" s="52">
        <f t="shared" si="3"/>
        <v>26648170</v>
      </c>
      <c r="K205" s="17" t="s">
        <v>776</v>
      </c>
      <c r="L205" s="18">
        <v>412493.69</v>
      </c>
      <c r="N205" s="18">
        <v>0</v>
      </c>
      <c r="P205" s="18">
        <v>412493.69</v>
      </c>
      <c r="T205" s="18"/>
      <c r="V205" s="18"/>
      <c r="X205" s="18">
        <v>0</v>
      </c>
      <c r="BL205" s="18">
        <v>411411</v>
      </c>
      <c r="BM205" s="110" t="s">
        <v>168</v>
      </c>
      <c r="BN205" s="18">
        <v>411411</v>
      </c>
      <c r="BP205" s="18">
        <v>0</v>
      </c>
      <c r="BR205" s="18">
        <v>0</v>
      </c>
      <c r="BT205" s="18">
        <v>0</v>
      </c>
      <c r="BV205" s="18">
        <v>0</v>
      </c>
      <c r="BX205" s="18">
        <v>0</v>
      </c>
      <c r="BZ205" s="18">
        <v>0</v>
      </c>
      <c r="CB205" s="18">
        <v>411411</v>
      </c>
      <c r="DD205" s="110" t="b">
        <v>0</v>
      </c>
      <c r="DF205" s="110" t="b">
        <v>0</v>
      </c>
      <c r="DH205" s="110" t="b">
        <v>0</v>
      </c>
      <c r="DJ205" s="110" t="b">
        <v>0</v>
      </c>
      <c r="DL205" s="110" t="b">
        <v>0</v>
      </c>
      <c r="DN205" s="110" t="b">
        <v>0</v>
      </c>
      <c r="DP205" s="110" t="b">
        <v>0</v>
      </c>
      <c r="DR205" s="110" t="b">
        <v>0</v>
      </c>
      <c r="DT205" s="110" t="b">
        <v>0</v>
      </c>
      <c r="DV205" s="110" t="b">
        <v>0</v>
      </c>
      <c r="DX205" s="110" t="b">
        <v>0</v>
      </c>
      <c r="DZ205" s="110" t="b">
        <v>0</v>
      </c>
      <c r="EB205" s="110" t="b">
        <v>0</v>
      </c>
      <c r="ED205" s="110" t="b">
        <v>0</v>
      </c>
      <c r="EF205" s="110" t="b">
        <v>0</v>
      </c>
      <c r="EH205" s="110" t="b">
        <v>0</v>
      </c>
      <c r="EJ205" s="110">
        <v>171</v>
      </c>
      <c r="EL205" s="110">
        <v>172</v>
      </c>
      <c r="EN205" s="110">
        <v>172</v>
      </c>
      <c r="EP205" s="110">
        <v>174</v>
      </c>
    </row>
    <row r="206" spans="1:146" x14ac:dyDescent="0.3">
      <c r="A206" s="110" t="s">
        <v>162</v>
      </c>
      <c r="B206" s="110" t="s">
        <v>163</v>
      </c>
      <c r="C206" s="110" t="s">
        <v>777</v>
      </c>
      <c r="F206" s="110" t="s">
        <v>165</v>
      </c>
      <c r="G206" s="110" t="s">
        <v>778</v>
      </c>
      <c r="I206" s="22">
        <f>INDEX(Concordance!$A$2:$A$556,MATCH('2020 Report - NLIU'!J206,Concordance!$C$2:$C$556,0))</f>
        <v>46128</v>
      </c>
      <c r="J206" s="52">
        <f t="shared" si="3"/>
        <v>100041334</v>
      </c>
      <c r="K206" s="17" t="s">
        <v>779</v>
      </c>
      <c r="L206" s="18">
        <v>117888.45</v>
      </c>
      <c r="N206" s="18">
        <v>0</v>
      </c>
      <c r="P206" s="18">
        <v>117888.45</v>
      </c>
      <c r="T206" s="18"/>
      <c r="V206" s="18"/>
      <c r="X206" s="18">
        <v>0</v>
      </c>
      <c r="BL206" s="18">
        <v>117579</v>
      </c>
      <c r="BM206" s="110" t="s">
        <v>168</v>
      </c>
      <c r="BN206" s="18">
        <v>117579</v>
      </c>
      <c r="BP206" s="18">
        <v>0</v>
      </c>
      <c r="BR206" s="18">
        <v>20509.48</v>
      </c>
      <c r="BT206" s="18">
        <v>0</v>
      </c>
      <c r="BV206" s="18">
        <v>0</v>
      </c>
      <c r="BX206" s="18">
        <v>36158.870000000003</v>
      </c>
      <c r="BZ206" s="18">
        <v>0</v>
      </c>
      <c r="CB206" s="18">
        <v>60910.65</v>
      </c>
      <c r="CD206" s="110" t="b">
        <v>0</v>
      </c>
      <c r="CP206" s="110" t="b">
        <v>1</v>
      </c>
      <c r="CR206" s="110">
        <v>203</v>
      </c>
      <c r="CT206" s="110">
        <v>203</v>
      </c>
      <c r="CV206" s="110">
        <v>1</v>
      </c>
      <c r="CW206" s="110" t="s">
        <v>168</v>
      </c>
      <c r="CX206" s="110">
        <v>0</v>
      </c>
      <c r="CZ206" s="110">
        <v>0</v>
      </c>
      <c r="DD206" s="110" t="b">
        <v>0</v>
      </c>
      <c r="DF206" s="110" t="b">
        <v>0</v>
      </c>
      <c r="DH206" s="110" t="b">
        <v>0</v>
      </c>
      <c r="DJ206" s="110" t="b">
        <v>0</v>
      </c>
      <c r="DL206" s="110" t="b">
        <v>0</v>
      </c>
      <c r="DN206" s="110" t="b">
        <v>0</v>
      </c>
      <c r="DP206" s="110" t="b">
        <v>0</v>
      </c>
      <c r="DR206" s="110" t="b">
        <v>0</v>
      </c>
      <c r="DT206" s="110" t="b">
        <v>0</v>
      </c>
      <c r="DV206" s="110" t="b">
        <v>0</v>
      </c>
      <c r="DX206" s="110" t="b">
        <v>0</v>
      </c>
      <c r="DZ206" s="110" t="b">
        <v>0</v>
      </c>
      <c r="EB206" s="110" t="b">
        <v>0</v>
      </c>
      <c r="ED206" s="110" t="b">
        <v>0</v>
      </c>
      <c r="EF206" s="110" t="b">
        <v>0</v>
      </c>
      <c r="EH206" s="110" t="b">
        <v>0</v>
      </c>
      <c r="EJ206" s="110">
        <v>38.799999999999997</v>
      </c>
      <c r="EL206" s="110">
        <v>40.200000000000003</v>
      </c>
      <c r="EN206" s="110">
        <v>40.200000000000003</v>
      </c>
      <c r="EP206" s="110">
        <v>38.1</v>
      </c>
    </row>
    <row r="207" spans="1:146" x14ac:dyDescent="0.3">
      <c r="A207" s="110" t="s">
        <v>162</v>
      </c>
      <c r="B207" s="110" t="s">
        <v>163</v>
      </c>
      <c r="C207" s="110" t="s">
        <v>780</v>
      </c>
      <c r="F207" s="110" t="s">
        <v>165</v>
      </c>
      <c r="G207" s="110" t="s">
        <v>781</v>
      </c>
      <c r="I207" s="22">
        <f>INDEX(Concordance!$A$2:$A$556,MATCH('2020 Report - NLIU'!J207,Concordance!$C$2:$C$556,0))</f>
        <v>7126</v>
      </c>
      <c r="J207" s="52">
        <f t="shared" si="3"/>
        <v>193007945</v>
      </c>
      <c r="K207" s="17" t="s">
        <v>782</v>
      </c>
      <c r="L207" s="18">
        <v>29372.81</v>
      </c>
      <c r="N207" s="18">
        <v>0</v>
      </c>
      <c r="P207" s="18">
        <v>29372.81</v>
      </c>
      <c r="T207" s="18"/>
      <c r="V207" s="18"/>
      <c r="X207" s="18">
        <v>0</v>
      </c>
      <c r="BL207" s="18">
        <v>0</v>
      </c>
      <c r="BM207" s="110" t="s">
        <v>168</v>
      </c>
      <c r="BN207" s="18">
        <v>0</v>
      </c>
      <c r="BP207" s="18">
        <v>0</v>
      </c>
      <c r="BR207" s="18">
        <v>0</v>
      </c>
      <c r="BT207" s="18">
        <v>0</v>
      </c>
      <c r="BV207" s="18">
        <v>0</v>
      </c>
      <c r="BX207" s="18">
        <v>0</v>
      </c>
      <c r="BZ207" s="18">
        <v>0</v>
      </c>
      <c r="CB207" s="18">
        <v>0</v>
      </c>
      <c r="DD207" s="110" t="b">
        <v>0</v>
      </c>
      <c r="DF207" s="110" t="b">
        <v>0</v>
      </c>
      <c r="DH207" s="110" t="b">
        <v>0</v>
      </c>
      <c r="DJ207" s="110" t="b">
        <v>0</v>
      </c>
      <c r="DL207" s="110" t="b">
        <v>0</v>
      </c>
      <c r="DN207" s="110" t="b">
        <v>0</v>
      </c>
      <c r="DP207" s="110" t="b">
        <v>0</v>
      </c>
      <c r="DR207" s="110" t="b">
        <v>0</v>
      </c>
      <c r="DT207" s="110" t="b">
        <v>0</v>
      </c>
      <c r="DV207" s="110" t="b">
        <v>0</v>
      </c>
      <c r="DX207" s="110" t="b">
        <v>0</v>
      </c>
      <c r="DZ207" s="110" t="b">
        <v>0</v>
      </c>
      <c r="EB207" s="110" t="b">
        <v>0</v>
      </c>
      <c r="ED207" s="110" t="b">
        <v>0</v>
      </c>
      <c r="EF207" s="110" t="b">
        <v>0</v>
      </c>
      <c r="EH207" s="110" t="b">
        <v>0</v>
      </c>
      <c r="EJ207" s="110">
        <v>9</v>
      </c>
      <c r="EL207" s="110">
        <v>9</v>
      </c>
      <c r="EN207" s="110">
        <v>9.6</v>
      </c>
      <c r="EP207" s="110">
        <v>9</v>
      </c>
    </row>
    <row r="208" spans="1:146" x14ac:dyDescent="0.3">
      <c r="A208" s="110" t="s">
        <v>162</v>
      </c>
      <c r="B208" s="110" t="s">
        <v>163</v>
      </c>
      <c r="C208" s="110" t="s">
        <v>783</v>
      </c>
      <c r="F208" s="110" t="s">
        <v>165</v>
      </c>
      <c r="G208" s="110" t="s">
        <v>784</v>
      </c>
      <c r="I208" s="22">
        <f>INDEX(Concordance!$A$2:$A$556,MATCH('2020 Report - NLIU'!J208,Concordance!$C$2:$C$556,0))</f>
        <v>84004</v>
      </c>
      <c r="J208" s="52">
        <f t="shared" si="3"/>
        <v>53371662</v>
      </c>
      <c r="K208" s="17" t="s">
        <v>785</v>
      </c>
      <c r="L208" s="18">
        <v>203664.59</v>
      </c>
      <c r="N208" s="18">
        <v>0</v>
      </c>
      <c r="P208" s="18">
        <v>203664.59</v>
      </c>
      <c r="T208" s="18"/>
      <c r="V208" s="18"/>
      <c r="X208" s="18">
        <v>0</v>
      </c>
      <c r="BL208" s="18">
        <v>73014.67</v>
      </c>
      <c r="BM208" s="110" t="s">
        <v>168</v>
      </c>
      <c r="BN208" s="18">
        <v>73014.67</v>
      </c>
      <c r="BP208" s="18">
        <v>0</v>
      </c>
      <c r="BR208" s="18">
        <v>0</v>
      </c>
      <c r="BT208" s="18">
        <v>0</v>
      </c>
      <c r="BV208" s="18">
        <v>0</v>
      </c>
      <c r="BX208" s="18">
        <v>0</v>
      </c>
      <c r="BZ208" s="18">
        <v>0</v>
      </c>
      <c r="CB208" s="18">
        <v>73014.67</v>
      </c>
      <c r="DD208" s="110" t="b">
        <v>0</v>
      </c>
      <c r="DF208" s="110" t="b">
        <v>0</v>
      </c>
      <c r="DH208" s="110" t="b">
        <v>0</v>
      </c>
      <c r="DJ208" s="110" t="b">
        <v>0</v>
      </c>
      <c r="DL208" s="110" t="b">
        <v>0</v>
      </c>
      <c r="DN208" s="110" t="b">
        <v>0</v>
      </c>
      <c r="DP208" s="110" t="b">
        <v>0</v>
      </c>
      <c r="DR208" s="110" t="b">
        <v>0</v>
      </c>
      <c r="DT208" s="110" t="b">
        <v>0</v>
      </c>
      <c r="DV208" s="110" t="b">
        <v>0</v>
      </c>
      <c r="DX208" s="110" t="b">
        <v>0</v>
      </c>
      <c r="DZ208" s="110" t="b">
        <v>0</v>
      </c>
      <c r="EB208" s="110" t="b">
        <v>0</v>
      </c>
      <c r="ED208" s="110" t="b">
        <v>0</v>
      </c>
      <c r="EF208" s="110" t="b">
        <v>0</v>
      </c>
      <c r="EH208" s="110" t="b">
        <v>0</v>
      </c>
      <c r="EJ208" s="110">
        <v>62</v>
      </c>
      <c r="EL208" s="110">
        <v>60</v>
      </c>
      <c r="EN208" s="110">
        <v>62</v>
      </c>
      <c r="EP208" s="110">
        <v>62</v>
      </c>
    </row>
    <row r="209" spans="1:146" x14ac:dyDescent="0.3">
      <c r="A209" s="110" t="s">
        <v>162</v>
      </c>
      <c r="B209" s="110" t="s">
        <v>163</v>
      </c>
      <c r="C209" s="110" t="s">
        <v>786</v>
      </c>
      <c r="F209" s="110" t="s">
        <v>165</v>
      </c>
      <c r="G209" s="110" t="s">
        <v>787</v>
      </c>
      <c r="I209" s="22">
        <f>INDEX(Concordance!$A$2:$A$556,MATCH('2020 Report - NLIU'!J209,Concordance!$C$2:$C$556,0))</f>
        <v>7125</v>
      </c>
      <c r="J209" s="52">
        <f t="shared" si="3"/>
        <v>159602861</v>
      </c>
      <c r="K209" s="17" t="s">
        <v>788</v>
      </c>
      <c r="L209" s="18">
        <v>36969.07</v>
      </c>
      <c r="N209" s="18">
        <v>9000</v>
      </c>
      <c r="P209" s="18">
        <v>27969.07</v>
      </c>
      <c r="T209" s="18">
        <v>0</v>
      </c>
      <c r="V209" s="18">
        <v>0</v>
      </c>
      <c r="X209" s="18">
        <v>0</v>
      </c>
      <c r="Z209" s="110" t="b">
        <v>0</v>
      </c>
      <c r="AB209" s="110" t="b">
        <v>0</v>
      </c>
      <c r="AD209" s="110" t="b">
        <v>0</v>
      </c>
      <c r="AF209" s="110" t="b">
        <v>0</v>
      </c>
      <c r="AH209" s="110" t="b">
        <v>0</v>
      </c>
      <c r="AJ209" s="110" t="b">
        <v>0</v>
      </c>
      <c r="AL209" s="110" t="b">
        <v>0</v>
      </c>
      <c r="AX209" s="110" t="b">
        <v>0</v>
      </c>
      <c r="BL209" s="18">
        <v>5544.92</v>
      </c>
      <c r="BM209" s="110" t="s">
        <v>168</v>
      </c>
      <c r="BN209" s="18">
        <v>5544.92</v>
      </c>
      <c r="BP209" s="18">
        <v>0</v>
      </c>
      <c r="BR209" s="18">
        <v>5416.34</v>
      </c>
      <c r="BT209" s="18">
        <v>0</v>
      </c>
      <c r="BV209" s="18">
        <v>0</v>
      </c>
      <c r="BX209" s="18">
        <v>128.58000000000001</v>
      </c>
      <c r="BZ209" s="18">
        <v>0</v>
      </c>
      <c r="CB209" s="18">
        <v>0</v>
      </c>
      <c r="CD209" s="110" t="b">
        <v>0</v>
      </c>
      <c r="CP209" s="110" t="b">
        <v>1</v>
      </c>
      <c r="CR209" s="110">
        <v>25</v>
      </c>
      <c r="CT209" s="110">
        <v>132</v>
      </c>
      <c r="CV209" s="110">
        <v>0.18939393939393939</v>
      </c>
      <c r="CW209" s="110" t="s">
        <v>168</v>
      </c>
      <c r="CX209" s="110">
        <v>0</v>
      </c>
      <c r="CZ209" s="110">
        <v>0</v>
      </c>
      <c r="DD209" s="110" t="b">
        <v>0</v>
      </c>
      <c r="DF209" s="110" t="b">
        <v>0</v>
      </c>
      <c r="DH209" s="110" t="b">
        <v>0</v>
      </c>
      <c r="DJ209" s="110" t="b">
        <v>0</v>
      </c>
      <c r="DL209" s="110" t="b">
        <v>0</v>
      </c>
      <c r="DN209" s="110" t="b">
        <v>0</v>
      </c>
      <c r="DP209" s="110" t="b">
        <v>0</v>
      </c>
      <c r="DR209" s="110" t="b">
        <v>0</v>
      </c>
      <c r="DT209" s="110" t="b">
        <v>0</v>
      </c>
      <c r="DV209" s="110" t="b">
        <v>0</v>
      </c>
      <c r="DX209" s="110" t="b">
        <v>0</v>
      </c>
      <c r="DZ209" s="110" t="b">
        <v>0</v>
      </c>
      <c r="EB209" s="110" t="b">
        <v>0</v>
      </c>
      <c r="ED209" s="110" t="b">
        <v>0</v>
      </c>
      <c r="EF209" s="110" t="b">
        <v>0</v>
      </c>
      <c r="EH209" s="110" t="b">
        <v>0</v>
      </c>
      <c r="EJ209" s="110">
        <v>26</v>
      </c>
      <c r="EL209" s="110">
        <v>27</v>
      </c>
      <c r="EN209" s="110">
        <v>27</v>
      </c>
      <c r="EP209" s="110">
        <v>26</v>
      </c>
    </row>
    <row r="210" spans="1:146" x14ac:dyDescent="0.3">
      <c r="A210" s="110" t="s">
        <v>162</v>
      </c>
      <c r="B210" s="110" t="s">
        <v>163</v>
      </c>
      <c r="C210" s="110" t="s">
        <v>789</v>
      </c>
      <c r="F210" s="110" t="s">
        <v>165</v>
      </c>
      <c r="G210" s="110" t="s">
        <v>790</v>
      </c>
      <c r="I210" s="22">
        <f>INDEX(Concordance!$A$2:$A$556,MATCH('2020 Report - NLIU'!J210,Concordance!$C$2:$C$556,0))</f>
        <v>104041</v>
      </c>
      <c r="J210" s="52">
        <f t="shared" si="3"/>
        <v>91346403</v>
      </c>
      <c r="K210" s="17" t="s">
        <v>791</v>
      </c>
      <c r="L210" s="18">
        <v>112564.24</v>
      </c>
      <c r="N210" s="18">
        <v>0</v>
      </c>
      <c r="P210" s="18">
        <v>112564.24</v>
      </c>
      <c r="T210" s="18"/>
      <c r="V210" s="18"/>
      <c r="X210" s="18">
        <v>0</v>
      </c>
      <c r="BL210" s="18">
        <v>112269</v>
      </c>
      <c r="BM210" s="110" t="s">
        <v>168</v>
      </c>
      <c r="BN210" s="18">
        <v>112269</v>
      </c>
      <c r="BP210" s="18">
        <v>0</v>
      </c>
      <c r="BR210" s="18">
        <v>44704</v>
      </c>
      <c r="BT210" s="18">
        <v>8995.7999999999993</v>
      </c>
      <c r="BV210" s="18">
        <v>69</v>
      </c>
      <c r="BX210" s="18">
        <v>13944.44</v>
      </c>
      <c r="BZ210" s="18">
        <v>22851.88</v>
      </c>
      <c r="CB210" s="18">
        <v>21703.88</v>
      </c>
      <c r="CD210" s="110" t="b">
        <v>0</v>
      </c>
      <c r="CP210" s="110" t="b">
        <v>0</v>
      </c>
      <c r="DD210" s="110" t="b">
        <v>1</v>
      </c>
      <c r="DF210" s="110" t="b">
        <v>1</v>
      </c>
      <c r="DH210" s="110" t="b">
        <v>1</v>
      </c>
      <c r="DJ210" s="110" t="b">
        <v>1</v>
      </c>
      <c r="DL210" s="110" t="b">
        <v>1</v>
      </c>
      <c r="DN210" s="110" t="b">
        <v>1</v>
      </c>
      <c r="DP210" s="110" t="b">
        <v>1</v>
      </c>
      <c r="DR210" s="110" t="b">
        <v>1</v>
      </c>
      <c r="DT210" s="110" t="b">
        <v>1</v>
      </c>
      <c r="DV210" s="110" t="b">
        <v>1</v>
      </c>
      <c r="DX210" s="110" t="b">
        <v>1</v>
      </c>
      <c r="DZ210" s="110" t="b">
        <v>1</v>
      </c>
      <c r="EB210" s="110" t="b">
        <v>1</v>
      </c>
      <c r="ED210" s="110" t="b">
        <v>1</v>
      </c>
      <c r="EF210" s="110" t="b">
        <v>1</v>
      </c>
      <c r="EH210" s="110" t="b">
        <v>1</v>
      </c>
      <c r="EJ210" s="110">
        <v>24</v>
      </c>
      <c r="EL210" s="110">
        <v>24</v>
      </c>
      <c r="EN210" s="110">
        <v>24</v>
      </c>
      <c r="EP210" s="110">
        <v>25.5</v>
      </c>
    </row>
    <row r="211" spans="1:146" x14ac:dyDescent="0.3">
      <c r="A211" s="110" t="s">
        <v>162</v>
      </c>
      <c r="B211" s="110" t="s">
        <v>163</v>
      </c>
      <c r="C211" s="110" t="s">
        <v>792</v>
      </c>
      <c r="F211" s="110" t="s">
        <v>165</v>
      </c>
      <c r="G211" s="110" t="s">
        <v>793</v>
      </c>
      <c r="I211" s="22">
        <f>INDEX(Concordance!$A$2:$A$556,MATCH('2020 Report - NLIU'!J211,Concordance!$C$2:$C$556,0))</f>
        <v>66107</v>
      </c>
      <c r="J211" s="52">
        <f t="shared" si="3"/>
        <v>100041342</v>
      </c>
      <c r="K211" s="17" t="s">
        <v>794</v>
      </c>
      <c r="L211" s="18">
        <v>153767.04999999999</v>
      </c>
      <c r="N211" s="18">
        <v>21227</v>
      </c>
      <c r="P211" s="18">
        <v>132540.04999999999</v>
      </c>
      <c r="T211" s="18">
        <v>0</v>
      </c>
      <c r="V211" s="18">
        <v>0</v>
      </c>
      <c r="X211" s="18">
        <v>0</v>
      </c>
      <c r="Z211" s="110" t="b">
        <v>0</v>
      </c>
      <c r="AB211" s="110" t="b">
        <v>0</v>
      </c>
      <c r="AD211" s="110" t="b">
        <v>0</v>
      </c>
      <c r="AF211" s="110" t="b">
        <v>0</v>
      </c>
      <c r="AH211" s="110" t="b">
        <v>0</v>
      </c>
      <c r="AJ211" s="110" t="b">
        <v>0</v>
      </c>
      <c r="AL211" s="110" t="b">
        <v>0</v>
      </c>
      <c r="AX211" s="110" t="b">
        <v>0</v>
      </c>
      <c r="BL211" s="18">
        <v>132192</v>
      </c>
      <c r="BM211" s="110" t="s">
        <v>168</v>
      </c>
      <c r="BN211" s="18">
        <v>132192</v>
      </c>
      <c r="BP211" s="18">
        <v>0</v>
      </c>
      <c r="BR211" s="18">
        <v>0</v>
      </c>
      <c r="BT211" s="18">
        <v>0</v>
      </c>
      <c r="BV211" s="18">
        <v>0</v>
      </c>
      <c r="BX211" s="18">
        <v>0</v>
      </c>
      <c r="BZ211" s="18">
        <v>0</v>
      </c>
      <c r="CB211" s="18">
        <v>132192</v>
      </c>
      <c r="DD211" s="110" t="b">
        <v>0</v>
      </c>
      <c r="DF211" s="110" t="b">
        <v>0</v>
      </c>
      <c r="DH211" s="110" t="b">
        <v>0</v>
      </c>
      <c r="DJ211" s="110" t="b">
        <v>0</v>
      </c>
      <c r="DL211" s="110" t="b">
        <v>0</v>
      </c>
      <c r="DN211" s="110" t="b">
        <v>0</v>
      </c>
      <c r="DP211" s="110" t="b">
        <v>0</v>
      </c>
      <c r="DR211" s="110" t="b">
        <v>0</v>
      </c>
      <c r="DT211" s="110" t="b">
        <v>0</v>
      </c>
      <c r="DV211" s="110" t="b">
        <v>0</v>
      </c>
      <c r="DX211" s="110" t="b">
        <v>0</v>
      </c>
      <c r="DZ211" s="110" t="b">
        <v>0</v>
      </c>
      <c r="EB211" s="110" t="b">
        <v>0</v>
      </c>
      <c r="ED211" s="110" t="b">
        <v>0</v>
      </c>
      <c r="EF211" s="110" t="b">
        <v>0</v>
      </c>
      <c r="EH211" s="110" t="b">
        <v>0</v>
      </c>
      <c r="EJ211" s="110">
        <v>112.6</v>
      </c>
      <c r="EL211" s="110">
        <v>108.8</v>
      </c>
      <c r="EN211" s="110">
        <v>108.8</v>
      </c>
      <c r="EP211" s="110">
        <v>106.3</v>
      </c>
    </row>
    <row r="212" spans="1:146" x14ac:dyDescent="0.3">
      <c r="A212" s="110" t="s">
        <v>162</v>
      </c>
      <c r="B212" s="110" t="s">
        <v>163</v>
      </c>
      <c r="C212" s="110" t="s">
        <v>795</v>
      </c>
      <c r="F212" s="110" t="s">
        <v>165</v>
      </c>
      <c r="G212" s="110" t="s">
        <v>796</v>
      </c>
      <c r="I212" s="22">
        <f>INDEX(Concordance!$A$2:$A$556,MATCH('2020 Report - NLIU'!J212,Concordance!$C$2:$C$556,0))</f>
        <v>48077</v>
      </c>
      <c r="J212" s="52">
        <f t="shared" si="3"/>
        <v>76260082</v>
      </c>
      <c r="K212" s="17" t="s">
        <v>797</v>
      </c>
      <c r="L212" s="18">
        <v>4227343.87</v>
      </c>
      <c r="N212" s="18">
        <v>394226.86</v>
      </c>
      <c r="P212" s="18">
        <v>3833117.01</v>
      </c>
      <c r="T212" s="18">
        <v>0</v>
      </c>
      <c r="V212" s="18">
        <v>0</v>
      </c>
      <c r="X212" s="18">
        <v>0</v>
      </c>
      <c r="Z212" s="110" t="b">
        <v>0</v>
      </c>
      <c r="AB212" s="110" t="b">
        <v>0</v>
      </c>
      <c r="AD212" s="110" t="b">
        <v>0</v>
      </c>
      <c r="AF212" s="110" t="b">
        <v>0</v>
      </c>
      <c r="AH212" s="110" t="b">
        <v>0</v>
      </c>
      <c r="AJ212" s="110" t="b">
        <v>0</v>
      </c>
      <c r="AL212" s="110" t="b">
        <v>0</v>
      </c>
      <c r="AX212" s="110" t="b">
        <v>0</v>
      </c>
      <c r="BL212" s="18">
        <v>1882605</v>
      </c>
      <c r="BM212" s="110" t="s">
        <v>168</v>
      </c>
      <c r="BN212" s="18">
        <v>1882605</v>
      </c>
      <c r="BP212" s="18">
        <v>0</v>
      </c>
      <c r="BR212" s="18">
        <v>108273.7</v>
      </c>
      <c r="BT212" s="18">
        <v>0</v>
      </c>
      <c r="BV212" s="18">
        <v>0</v>
      </c>
      <c r="BX212" s="18">
        <v>0</v>
      </c>
      <c r="BZ212" s="18">
        <v>0</v>
      </c>
      <c r="CB212" s="18">
        <v>1774331.3</v>
      </c>
      <c r="CD212" s="110" t="b">
        <v>0</v>
      </c>
      <c r="CP212" s="110" t="b">
        <v>0</v>
      </c>
      <c r="DD212" s="110" t="b">
        <v>1</v>
      </c>
      <c r="DF212" s="110" t="b">
        <v>1</v>
      </c>
      <c r="DH212" s="110" t="b">
        <v>1</v>
      </c>
      <c r="DJ212" s="110" t="b">
        <v>1</v>
      </c>
      <c r="DL212" s="110" t="b">
        <v>0</v>
      </c>
      <c r="DN212" s="110" t="b">
        <v>1</v>
      </c>
      <c r="DP212" s="110" t="b">
        <v>1</v>
      </c>
      <c r="DR212" s="110" t="b">
        <v>1</v>
      </c>
      <c r="DT212" s="110" t="b">
        <v>1</v>
      </c>
      <c r="DV212" s="110" t="b">
        <v>1</v>
      </c>
      <c r="DX212" s="110" t="b">
        <v>1</v>
      </c>
      <c r="DZ212" s="110" t="b">
        <v>0</v>
      </c>
      <c r="EB212" s="110" t="b">
        <v>1</v>
      </c>
      <c r="ED212" s="110" t="b">
        <v>1</v>
      </c>
      <c r="EF212" s="110" t="b">
        <v>1</v>
      </c>
      <c r="EH212" s="110" t="b">
        <v>1</v>
      </c>
      <c r="EJ212" s="110">
        <v>2083.3000000000002</v>
      </c>
      <c r="EL212" s="110">
        <v>2034.3</v>
      </c>
      <c r="EN212" s="110">
        <v>2074.4</v>
      </c>
      <c r="EP212" s="110">
        <v>2087.3000000000002</v>
      </c>
    </row>
    <row r="213" spans="1:146" x14ac:dyDescent="0.3">
      <c r="A213" s="110" t="s">
        <v>162</v>
      </c>
      <c r="B213" s="110" t="s">
        <v>163</v>
      </c>
      <c r="C213" s="110" t="s">
        <v>798</v>
      </c>
      <c r="F213" s="110" t="s">
        <v>165</v>
      </c>
      <c r="G213" s="110" t="s">
        <v>799</v>
      </c>
      <c r="I213" s="22">
        <f>INDEX(Concordance!$A$2:$A$556,MATCH('2020 Report - NLIU'!J213,Concordance!$C$2:$C$556,0))</f>
        <v>47065</v>
      </c>
      <c r="J213" s="52">
        <f t="shared" si="3"/>
        <v>193293917</v>
      </c>
      <c r="K213" s="17" t="s">
        <v>800</v>
      </c>
      <c r="L213" s="18">
        <v>124533.67</v>
      </c>
      <c r="N213" s="18">
        <v>0</v>
      </c>
      <c r="P213" s="18">
        <v>124533.67</v>
      </c>
      <c r="T213" s="18"/>
      <c r="V213" s="18"/>
      <c r="X213" s="18">
        <v>0</v>
      </c>
      <c r="BL213" s="18">
        <v>124207</v>
      </c>
      <c r="BM213" s="110" t="s">
        <v>168</v>
      </c>
      <c r="BN213" s="18">
        <v>124207</v>
      </c>
      <c r="BP213" s="18">
        <v>0</v>
      </c>
      <c r="BR213" s="18">
        <v>0</v>
      </c>
      <c r="BT213" s="18">
        <v>0</v>
      </c>
      <c r="BV213" s="18">
        <v>0</v>
      </c>
      <c r="BX213" s="18">
        <v>0</v>
      </c>
      <c r="BZ213" s="18">
        <v>0</v>
      </c>
      <c r="CB213" s="18">
        <v>124207</v>
      </c>
      <c r="DD213" s="110" t="b">
        <v>1</v>
      </c>
      <c r="DF213" s="110" t="b">
        <v>1</v>
      </c>
      <c r="DH213" s="110" t="b">
        <v>1</v>
      </c>
      <c r="DJ213" s="110" t="b">
        <v>1</v>
      </c>
      <c r="DL213" s="110" t="b">
        <v>1</v>
      </c>
      <c r="DN213" s="110" t="b">
        <v>1</v>
      </c>
      <c r="DP213" s="110" t="b">
        <v>1</v>
      </c>
      <c r="DR213" s="110" t="b">
        <v>1</v>
      </c>
      <c r="DT213" s="110" t="b">
        <v>1</v>
      </c>
      <c r="DV213" s="110" t="b">
        <v>1</v>
      </c>
      <c r="DX213" s="110" t="b">
        <v>1</v>
      </c>
      <c r="DZ213" s="110" t="b">
        <v>1</v>
      </c>
      <c r="EB213" s="110" t="b">
        <v>1</v>
      </c>
      <c r="ED213" s="110" t="b">
        <v>1</v>
      </c>
      <c r="EF213" s="110" t="b">
        <v>1</v>
      </c>
      <c r="EH213" s="110" t="b">
        <v>1</v>
      </c>
      <c r="EJ213" s="110">
        <v>68</v>
      </c>
      <c r="EL213" s="110">
        <v>56</v>
      </c>
      <c r="EN213" s="110">
        <v>56</v>
      </c>
      <c r="EP213" s="110">
        <v>58</v>
      </c>
    </row>
    <row r="214" spans="1:146" x14ac:dyDescent="0.3">
      <c r="A214" s="110" t="s">
        <v>162</v>
      </c>
      <c r="B214" s="110" t="s">
        <v>163</v>
      </c>
      <c r="C214" s="110" t="s">
        <v>801</v>
      </c>
      <c r="F214" s="110" t="s">
        <v>165</v>
      </c>
      <c r="G214" s="110" t="s">
        <v>802</v>
      </c>
      <c r="I214" s="22">
        <f>INDEX(Concordance!$A$2:$A$556,MATCH('2020 Report - NLIU'!J214,Concordance!$C$2:$C$556,0))</f>
        <v>16090</v>
      </c>
      <c r="J214" s="52">
        <f t="shared" si="3"/>
        <v>32497794</v>
      </c>
      <c r="K214" s="17" t="s">
        <v>803</v>
      </c>
      <c r="L214" s="18">
        <v>546372.54</v>
      </c>
      <c r="N214" s="18">
        <v>28873</v>
      </c>
      <c r="P214" s="18">
        <v>517499.54</v>
      </c>
      <c r="T214" s="18">
        <v>0</v>
      </c>
      <c r="V214" s="18">
        <v>0</v>
      </c>
      <c r="X214" s="18">
        <v>0</v>
      </c>
      <c r="Z214" s="110" t="b">
        <v>0</v>
      </c>
      <c r="AB214" s="110" t="b">
        <v>0</v>
      </c>
      <c r="AD214" s="110" t="b">
        <v>0</v>
      </c>
      <c r="AF214" s="110" t="b">
        <v>0</v>
      </c>
      <c r="AH214" s="110" t="b">
        <v>0</v>
      </c>
      <c r="AJ214" s="110" t="b">
        <v>0</v>
      </c>
      <c r="AL214" s="110" t="b">
        <v>0</v>
      </c>
      <c r="AX214" s="110" t="b">
        <v>0</v>
      </c>
      <c r="BL214" s="18">
        <v>485564.33</v>
      </c>
      <c r="BM214" s="110" t="s">
        <v>168</v>
      </c>
      <c r="BN214" s="18">
        <v>485564.33</v>
      </c>
      <c r="BP214" s="18">
        <v>0</v>
      </c>
      <c r="BR214" s="18">
        <v>26589.25</v>
      </c>
      <c r="BT214" s="18">
        <v>0</v>
      </c>
      <c r="BV214" s="18">
        <v>0</v>
      </c>
      <c r="BX214" s="18">
        <v>0</v>
      </c>
      <c r="BZ214" s="18">
        <v>0</v>
      </c>
      <c r="CB214" s="18">
        <v>458975.08</v>
      </c>
      <c r="CD214" s="110" t="b">
        <v>0</v>
      </c>
      <c r="CP214" s="110" t="b">
        <v>0</v>
      </c>
      <c r="DD214" s="110" t="b">
        <v>1</v>
      </c>
      <c r="DF214" s="110" t="b">
        <v>0</v>
      </c>
      <c r="DH214" s="110" t="b">
        <v>1</v>
      </c>
      <c r="DJ214" s="110" t="b">
        <v>1</v>
      </c>
      <c r="DL214" s="110" t="b">
        <v>1</v>
      </c>
      <c r="DN214" s="110" t="b">
        <v>0</v>
      </c>
      <c r="DP214" s="110" t="b">
        <v>0</v>
      </c>
      <c r="DR214" s="110" t="b">
        <v>0</v>
      </c>
      <c r="DT214" s="110" t="b">
        <v>1</v>
      </c>
      <c r="DV214" s="110" t="b">
        <v>0</v>
      </c>
      <c r="DX214" s="110" t="b">
        <v>1</v>
      </c>
      <c r="DZ214" s="110" t="b">
        <v>1</v>
      </c>
      <c r="EB214" s="110" t="b">
        <v>1</v>
      </c>
      <c r="ED214" s="110" t="b">
        <v>0</v>
      </c>
      <c r="EF214" s="110" t="b">
        <v>0</v>
      </c>
      <c r="EH214" s="110" t="b">
        <v>0</v>
      </c>
      <c r="EJ214" s="110">
        <v>563</v>
      </c>
      <c r="EL214" s="110">
        <v>616</v>
      </c>
      <c r="EN214" s="110">
        <v>624</v>
      </c>
      <c r="EP214" s="110">
        <v>674</v>
      </c>
    </row>
    <row r="215" spans="1:146" x14ac:dyDescent="0.3">
      <c r="A215" s="110" t="s">
        <v>162</v>
      </c>
      <c r="B215" s="110" t="s">
        <v>163</v>
      </c>
      <c r="C215" s="110" t="s">
        <v>804</v>
      </c>
      <c r="F215" s="110" t="s">
        <v>165</v>
      </c>
      <c r="G215" s="110" t="s">
        <v>805</v>
      </c>
      <c r="I215" s="22">
        <f>INDEX(Concordance!$A$2:$A$556,MATCH('2020 Report - NLIU'!J215,Concordance!$C$2:$C$556,0))</f>
        <v>68074</v>
      </c>
      <c r="J215" s="52">
        <f t="shared" si="3"/>
        <v>95487351</v>
      </c>
      <c r="K215" s="17" t="s">
        <v>806</v>
      </c>
      <c r="L215" s="18">
        <v>24585.040000000001</v>
      </c>
      <c r="N215" s="18">
        <v>0</v>
      </c>
      <c r="P215" s="18">
        <v>24585.040000000001</v>
      </c>
      <c r="T215" s="18"/>
      <c r="V215" s="18"/>
      <c r="X215" s="18">
        <v>0</v>
      </c>
      <c r="BL215" s="18">
        <v>19595.41</v>
      </c>
      <c r="BM215" s="110" t="s">
        <v>168</v>
      </c>
      <c r="BN215" s="18">
        <v>19595.41</v>
      </c>
      <c r="BP215" s="18">
        <v>0</v>
      </c>
      <c r="BR215" s="18">
        <v>2214.13</v>
      </c>
      <c r="BT215" s="18">
        <v>0</v>
      </c>
      <c r="BV215" s="18">
        <v>0</v>
      </c>
      <c r="BX215" s="18">
        <v>7632.34</v>
      </c>
      <c r="BZ215" s="18">
        <v>0</v>
      </c>
      <c r="CB215" s="18">
        <v>9748.94</v>
      </c>
      <c r="CD215" s="110" t="b">
        <v>0</v>
      </c>
      <c r="CP215" s="110" t="b">
        <v>0</v>
      </c>
      <c r="DD215" s="110" t="b">
        <v>1</v>
      </c>
      <c r="DF215" s="110" t="b">
        <v>1</v>
      </c>
      <c r="DH215" s="110" t="b">
        <v>1</v>
      </c>
      <c r="DJ215" s="110" t="b">
        <v>1</v>
      </c>
      <c r="DL215" s="110" t="b">
        <v>1</v>
      </c>
      <c r="DN215" s="110" t="b">
        <v>1</v>
      </c>
      <c r="DP215" s="110" t="b">
        <v>1</v>
      </c>
      <c r="DR215" s="110" t="b">
        <v>0</v>
      </c>
      <c r="DT215" s="110" t="b">
        <v>1</v>
      </c>
      <c r="DV215" s="110" t="b">
        <v>1</v>
      </c>
      <c r="DX215" s="110" t="b">
        <v>1</v>
      </c>
      <c r="DZ215" s="110" t="b">
        <v>1</v>
      </c>
      <c r="EB215" s="110" t="b">
        <v>1</v>
      </c>
      <c r="ED215" s="110" t="b">
        <v>0</v>
      </c>
      <c r="EF215" s="110" t="b">
        <v>0</v>
      </c>
      <c r="EH215" s="110" t="b">
        <v>0</v>
      </c>
      <c r="EJ215" s="110">
        <v>44</v>
      </c>
      <c r="EL215" s="110">
        <v>42</v>
      </c>
      <c r="EN215" s="110">
        <v>39</v>
      </c>
      <c r="EP215" s="110">
        <v>37</v>
      </c>
    </row>
    <row r="216" spans="1:146" x14ac:dyDescent="0.3">
      <c r="A216" s="110" t="s">
        <v>162</v>
      </c>
      <c r="B216" s="110" t="s">
        <v>163</v>
      </c>
      <c r="C216" s="110" t="s">
        <v>807</v>
      </c>
      <c r="F216" s="110" t="s">
        <v>165</v>
      </c>
      <c r="G216" s="110" t="s">
        <v>808</v>
      </c>
      <c r="I216" s="22">
        <f>INDEX(Concordance!$A$2:$A$556,MATCH('2020 Report - NLIU'!J216,Concordance!$C$2:$C$556,0))</f>
        <v>49137</v>
      </c>
      <c r="J216" s="52">
        <f t="shared" si="3"/>
        <v>38288866</v>
      </c>
      <c r="K216" s="17" t="s">
        <v>809</v>
      </c>
      <c r="L216" s="18">
        <v>115559.81</v>
      </c>
      <c r="N216" s="18">
        <v>15155</v>
      </c>
      <c r="P216" s="18">
        <v>100404.81</v>
      </c>
      <c r="T216" s="18">
        <v>0</v>
      </c>
      <c r="V216" s="18">
        <v>0</v>
      </c>
      <c r="X216" s="18">
        <v>0</v>
      </c>
      <c r="Z216" s="110" t="b">
        <v>0</v>
      </c>
      <c r="AB216" s="110" t="b">
        <v>0</v>
      </c>
      <c r="AD216" s="110" t="b">
        <v>0</v>
      </c>
      <c r="AF216" s="110" t="b">
        <v>0</v>
      </c>
      <c r="AH216" s="110" t="b">
        <v>0</v>
      </c>
      <c r="AJ216" s="110" t="b">
        <v>0</v>
      </c>
      <c r="AL216" s="110" t="b">
        <v>0</v>
      </c>
      <c r="AX216" s="110" t="b">
        <v>0</v>
      </c>
      <c r="BL216" s="18">
        <v>65532.91</v>
      </c>
      <c r="BM216" s="110" t="s">
        <v>168</v>
      </c>
      <c r="BN216" s="18">
        <v>65532.91</v>
      </c>
      <c r="BP216" s="18">
        <v>0</v>
      </c>
      <c r="BR216" s="18">
        <v>10525.34</v>
      </c>
      <c r="BT216" s="18">
        <v>0</v>
      </c>
      <c r="BV216" s="18">
        <v>0</v>
      </c>
      <c r="BX216" s="18">
        <v>5336.98</v>
      </c>
      <c r="BZ216" s="18">
        <v>0</v>
      </c>
      <c r="CB216" s="18">
        <v>49670.59</v>
      </c>
      <c r="CD216" s="110" t="b">
        <v>0</v>
      </c>
      <c r="CP216" s="110" t="b">
        <v>0</v>
      </c>
      <c r="DD216" s="110" t="b">
        <v>1</v>
      </c>
      <c r="DF216" s="110" t="b">
        <v>1</v>
      </c>
      <c r="DH216" s="110" t="b">
        <v>1</v>
      </c>
      <c r="DJ216" s="110" t="b">
        <v>1</v>
      </c>
      <c r="DL216" s="110" t="b">
        <v>1</v>
      </c>
      <c r="DN216" s="110" t="b">
        <v>0</v>
      </c>
      <c r="DP216" s="110" t="b">
        <v>0</v>
      </c>
      <c r="DR216" s="110" t="b">
        <v>1</v>
      </c>
      <c r="DT216" s="110" t="b">
        <v>1</v>
      </c>
      <c r="DV216" s="110" t="b">
        <v>1</v>
      </c>
      <c r="DX216" s="110" t="b">
        <v>1</v>
      </c>
      <c r="DZ216" s="110" t="b">
        <v>1</v>
      </c>
      <c r="EB216" s="110" t="b">
        <v>1</v>
      </c>
      <c r="ED216" s="110" t="b">
        <v>0</v>
      </c>
      <c r="EF216" s="110" t="b">
        <v>0</v>
      </c>
      <c r="EH216" s="110" t="b">
        <v>1</v>
      </c>
      <c r="EJ216" s="110">
        <v>50</v>
      </c>
      <c r="EL216" s="110">
        <v>59</v>
      </c>
      <c r="EN216" s="110">
        <v>60</v>
      </c>
      <c r="EP216" s="110">
        <v>60</v>
      </c>
    </row>
    <row r="217" spans="1:146" x14ac:dyDescent="0.3">
      <c r="A217" s="110" t="s">
        <v>162</v>
      </c>
      <c r="B217" s="110" t="s">
        <v>163</v>
      </c>
      <c r="C217" s="110" t="s">
        <v>810</v>
      </c>
      <c r="F217" s="110" t="s">
        <v>165</v>
      </c>
      <c r="G217" s="110" t="s">
        <v>811</v>
      </c>
      <c r="I217" s="22">
        <f>INDEX(Concordance!$A$2:$A$556,MATCH('2020 Report - NLIU'!J217,Concordance!$C$2:$C$556,0))</f>
        <v>74195</v>
      </c>
      <c r="J217" s="52">
        <f t="shared" si="3"/>
        <v>193293552</v>
      </c>
      <c r="K217" s="17" t="s">
        <v>812</v>
      </c>
      <c r="L217" s="18">
        <v>11157</v>
      </c>
      <c r="N217" s="18">
        <v>0</v>
      </c>
      <c r="P217" s="18">
        <v>11157</v>
      </c>
      <c r="T217" s="18"/>
      <c r="V217" s="18"/>
      <c r="X217" s="18">
        <v>0</v>
      </c>
      <c r="BL217" s="18">
        <v>11128</v>
      </c>
      <c r="BM217" s="110" t="s">
        <v>168</v>
      </c>
      <c r="BN217" s="18">
        <v>11128</v>
      </c>
      <c r="BP217" s="18">
        <v>0</v>
      </c>
      <c r="BR217" s="18">
        <v>0</v>
      </c>
      <c r="BT217" s="18">
        <v>0</v>
      </c>
      <c r="BV217" s="18">
        <v>0</v>
      </c>
      <c r="BX217" s="18">
        <v>0</v>
      </c>
      <c r="BZ217" s="18">
        <v>0</v>
      </c>
      <c r="CB217" s="18">
        <v>11128</v>
      </c>
      <c r="DD217" s="110" t="b">
        <v>0</v>
      </c>
      <c r="DF217" s="110" t="b">
        <v>0</v>
      </c>
      <c r="DH217" s="110" t="b">
        <v>0</v>
      </c>
      <c r="DJ217" s="110" t="b">
        <v>0</v>
      </c>
      <c r="DL217" s="110" t="b">
        <v>0</v>
      </c>
      <c r="DN217" s="110" t="b">
        <v>0</v>
      </c>
      <c r="DP217" s="110" t="b">
        <v>0</v>
      </c>
      <c r="DR217" s="110" t="b">
        <v>0</v>
      </c>
      <c r="DT217" s="110" t="b">
        <v>1</v>
      </c>
      <c r="DV217" s="110" t="b">
        <v>1</v>
      </c>
      <c r="DX217" s="110" t="b">
        <v>0</v>
      </c>
      <c r="DZ217" s="110" t="b">
        <v>1</v>
      </c>
      <c r="EB217" s="110" t="b">
        <v>1</v>
      </c>
      <c r="ED217" s="110" t="b">
        <v>0</v>
      </c>
      <c r="EF217" s="110" t="b">
        <v>1</v>
      </c>
      <c r="EH217" s="110" t="b">
        <v>0</v>
      </c>
      <c r="EJ217" s="110">
        <v>23.1</v>
      </c>
      <c r="EL217" s="110">
        <v>23</v>
      </c>
      <c r="EN217" s="110">
        <v>23</v>
      </c>
      <c r="EP217" s="110">
        <v>23</v>
      </c>
    </row>
    <row r="218" spans="1:146" x14ac:dyDescent="0.3">
      <c r="A218" s="110" t="s">
        <v>162</v>
      </c>
      <c r="B218" s="110" t="s">
        <v>163</v>
      </c>
      <c r="C218" s="110" t="s">
        <v>813</v>
      </c>
      <c r="F218" s="110" t="s">
        <v>165</v>
      </c>
      <c r="G218" s="110" t="s">
        <v>814</v>
      </c>
      <c r="I218" s="22">
        <f>INDEX(Concordance!$A$2:$A$556,MATCH('2020 Report - NLIU'!J218,Concordance!$C$2:$C$556,0))</f>
        <v>26006</v>
      </c>
      <c r="J218" s="52">
        <f t="shared" si="3"/>
        <v>70342183</v>
      </c>
      <c r="K218" s="17" t="s">
        <v>815</v>
      </c>
      <c r="L218" s="18">
        <v>1918830.24</v>
      </c>
      <c r="N218" s="18">
        <v>225048.11</v>
      </c>
      <c r="P218" s="18">
        <v>1693782.13</v>
      </c>
      <c r="T218" s="18">
        <v>0</v>
      </c>
      <c r="V218" s="18">
        <v>0</v>
      </c>
      <c r="X218" s="18">
        <v>0</v>
      </c>
      <c r="Z218" s="110" t="b">
        <v>0</v>
      </c>
      <c r="AB218" s="110" t="b">
        <v>0</v>
      </c>
      <c r="AD218" s="110" t="b">
        <v>0</v>
      </c>
      <c r="AF218" s="110" t="b">
        <v>0</v>
      </c>
      <c r="AH218" s="110" t="b">
        <v>0</v>
      </c>
      <c r="AJ218" s="110" t="b">
        <v>0</v>
      </c>
      <c r="AL218" s="110" t="b">
        <v>0</v>
      </c>
      <c r="AX218" s="110" t="b">
        <v>0</v>
      </c>
      <c r="BL218" s="18">
        <v>1240383</v>
      </c>
      <c r="BM218" s="110" t="s">
        <v>168</v>
      </c>
      <c r="BN218" s="18">
        <v>1240383</v>
      </c>
      <c r="BP218" s="18">
        <v>0</v>
      </c>
      <c r="BR218" s="18">
        <v>0</v>
      </c>
      <c r="BT218" s="18">
        <v>0</v>
      </c>
      <c r="BV218" s="18">
        <v>0</v>
      </c>
      <c r="BX218" s="18">
        <v>0</v>
      </c>
      <c r="BZ218" s="18">
        <v>0</v>
      </c>
      <c r="CB218" s="18">
        <v>1240383</v>
      </c>
      <c r="DD218" s="110" t="b">
        <v>0</v>
      </c>
      <c r="DF218" s="110" t="b">
        <v>0</v>
      </c>
      <c r="DH218" s="110" t="b">
        <v>0</v>
      </c>
      <c r="DJ218" s="110" t="b">
        <v>0</v>
      </c>
      <c r="DL218" s="110" t="b">
        <v>0</v>
      </c>
      <c r="DN218" s="110" t="b">
        <v>0</v>
      </c>
      <c r="DP218" s="110" t="b">
        <v>0</v>
      </c>
      <c r="DR218" s="110" t="b">
        <v>0</v>
      </c>
      <c r="DT218" s="110" t="b">
        <v>0</v>
      </c>
      <c r="DV218" s="110" t="b">
        <v>0</v>
      </c>
      <c r="DX218" s="110" t="b">
        <v>0</v>
      </c>
      <c r="DZ218" s="110" t="b">
        <v>0</v>
      </c>
      <c r="EB218" s="110" t="b">
        <v>0</v>
      </c>
      <c r="ED218" s="110" t="b">
        <v>0</v>
      </c>
      <c r="EF218" s="110" t="b">
        <v>0</v>
      </c>
      <c r="EH218" s="110" t="b">
        <v>0</v>
      </c>
      <c r="EJ218" s="110">
        <v>1234</v>
      </c>
      <c r="EL218" s="110">
        <v>1274</v>
      </c>
      <c r="EN218" s="110">
        <v>1274</v>
      </c>
      <c r="EP218" s="110">
        <v>1288</v>
      </c>
    </row>
    <row r="219" spans="1:146" x14ac:dyDescent="0.3">
      <c r="A219" s="110" t="s">
        <v>162</v>
      </c>
      <c r="B219" s="110" t="s">
        <v>163</v>
      </c>
      <c r="C219" s="110" t="s">
        <v>816</v>
      </c>
      <c r="F219" s="110" t="s">
        <v>165</v>
      </c>
      <c r="G219" s="110" t="s">
        <v>817</v>
      </c>
      <c r="I219" s="22">
        <f>INDEX(Concordance!$A$2:$A$556,MATCH('2020 Report - NLIU'!J219,Concordance!$C$2:$C$556,0))</f>
        <v>50007</v>
      </c>
      <c r="J219" s="52">
        <f t="shared" si="3"/>
        <v>100654334</v>
      </c>
      <c r="K219" s="17" t="s">
        <v>818</v>
      </c>
      <c r="L219" s="18">
        <v>96792.28</v>
      </c>
      <c r="N219" s="18">
        <v>0</v>
      </c>
      <c r="P219" s="18">
        <v>96792.28</v>
      </c>
      <c r="T219" s="18"/>
      <c r="V219" s="18"/>
      <c r="X219" s="18">
        <v>0</v>
      </c>
      <c r="BL219" s="18">
        <v>96538</v>
      </c>
      <c r="BM219" s="110" t="s">
        <v>168</v>
      </c>
      <c r="BN219" s="18">
        <v>96538</v>
      </c>
      <c r="BP219" s="18">
        <v>0</v>
      </c>
      <c r="BR219" s="18">
        <v>0</v>
      </c>
      <c r="BT219" s="18">
        <v>0</v>
      </c>
      <c r="BV219" s="18">
        <v>0</v>
      </c>
      <c r="BX219" s="18">
        <v>0</v>
      </c>
      <c r="BZ219" s="18">
        <v>0</v>
      </c>
      <c r="CB219" s="18">
        <v>96538</v>
      </c>
      <c r="DD219" s="110" t="b">
        <v>0</v>
      </c>
      <c r="DF219" s="110" t="b">
        <v>0</v>
      </c>
      <c r="DH219" s="110" t="b">
        <v>0</v>
      </c>
      <c r="DJ219" s="110" t="b">
        <v>0</v>
      </c>
      <c r="DL219" s="110" t="b">
        <v>0</v>
      </c>
      <c r="DN219" s="110" t="b">
        <v>0</v>
      </c>
      <c r="DP219" s="110" t="b">
        <v>0</v>
      </c>
      <c r="DR219" s="110" t="b">
        <v>0</v>
      </c>
      <c r="DT219" s="110" t="b">
        <v>1</v>
      </c>
      <c r="DV219" s="110" t="b">
        <v>1</v>
      </c>
      <c r="DX219" s="110" t="b">
        <v>1</v>
      </c>
      <c r="DZ219" s="110" t="b">
        <v>1</v>
      </c>
      <c r="EB219" s="110" t="b">
        <v>1</v>
      </c>
      <c r="ED219" s="110" t="b">
        <v>1</v>
      </c>
      <c r="EF219" s="110" t="b">
        <v>1</v>
      </c>
      <c r="EH219" s="110" t="b">
        <v>1</v>
      </c>
      <c r="EJ219" s="110">
        <v>157</v>
      </c>
      <c r="EL219" s="110">
        <v>158</v>
      </c>
      <c r="EN219" s="110">
        <v>158</v>
      </c>
      <c r="EP219" s="110">
        <v>158</v>
      </c>
    </row>
    <row r="220" spans="1:146" x14ac:dyDescent="0.3">
      <c r="A220" s="110" t="s">
        <v>162</v>
      </c>
      <c r="B220" s="110" t="s">
        <v>163</v>
      </c>
      <c r="C220" s="110" t="s">
        <v>819</v>
      </c>
      <c r="F220" s="110" t="s">
        <v>165</v>
      </c>
      <c r="G220" s="110" t="s">
        <v>820</v>
      </c>
      <c r="I220" s="22">
        <f>INDEX(Concordance!$A$2:$A$556,MATCH('2020 Report - NLIU'!J220,Concordance!$C$2:$C$556,0))</f>
        <v>96104</v>
      </c>
      <c r="J220" s="52">
        <f t="shared" si="3"/>
        <v>79927414</v>
      </c>
      <c r="K220" s="17" t="s">
        <v>821</v>
      </c>
      <c r="L220" s="18">
        <v>1046950.5</v>
      </c>
      <c r="N220" s="18">
        <v>0</v>
      </c>
      <c r="P220" s="18">
        <v>1046950.5</v>
      </c>
      <c r="T220" s="18"/>
      <c r="V220" s="18"/>
      <c r="X220" s="18">
        <v>0</v>
      </c>
      <c r="BL220" s="18">
        <v>1044204</v>
      </c>
      <c r="BM220" s="110" t="s">
        <v>168</v>
      </c>
      <c r="BN220" s="18">
        <v>1044204</v>
      </c>
      <c r="BP220" s="18">
        <v>0</v>
      </c>
      <c r="BR220" s="18">
        <v>0</v>
      </c>
      <c r="BT220" s="18">
        <v>1044204</v>
      </c>
      <c r="BV220" s="18">
        <v>0</v>
      </c>
      <c r="BX220" s="18">
        <v>0</v>
      </c>
      <c r="BZ220" s="18">
        <v>0</v>
      </c>
      <c r="CB220" s="18">
        <v>0</v>
      </c>
      <c r="DD220" s="110" t="b">
        <v>1</v>
      </c>
      <c r="DF220" s="110" t="b">
        <v>1</v>
      </c>
      <c r="DH220" s="110" t="b">
        <v>1</v>
      </c>
      <c r="DJ220" s="110" t="b">
        <v>1</v>
      </c>
      <c r="DL220" s="110" t="b">
        <v>1</v>
      </c>
      <c r="DN220" s="110" t="b">
        <v>1</v>
      </c>
      <c r="DP220" s="110" t="b">
        <v>1</v>
      </c>
      <c r="DR220" s="110" t="b">
        <v>1</v>
      </c>
      <c r="DT220" s="110" t="b">
        <v>1</v>
      </c>
      <c r="DV220" s="110" t="b">
        <v>1</v>
      </c>
      <c r="DX220" s="110" t="b">
        <v>1</v>
      </c>
      <c r="DZ220" s="110" t="b">
        <v>1</v>
      </c>
      <c r="EB220" s="110" t="b">
        <v>1</v>
      </c>
      <c r="ED220" s="110" t="b">
        <v>1</v>
      </c>
      <c r="EF220" s="110" t="b">
        <v>1</v>
      </c>
      <c r="EH220" s="110" t="b">
        <v>1</v>
      </c>
      <c r="EJ220" s="110">
        <v>292</v>
      </c>
      <c r="EL220" s="110">
        <v>286</v>
      </c>
      <c r="EN220" s="110">
        <v>286</v>
      </c>
      <c r="EP220" s="110">
        <v>273</v>
      </c>
    </row>
    <row r="221" spans="1:146" x14ac:dyDescent="0.3">
      <c r="A221" s="110" t="s">
        <v>162</v>
      </c>
      <c r="B221" s="110" t="s">
        <v>163</v>
      </c>
      <c r="C221" s="110" t="s">
        <v>822</v>
      </c>
      <c r="F221" s="110" t="s">
        <v>165</v>
      </c>
      <c r="G221" s="110" t="s">
        <v>823</v>
      </c>
      <c r="I221" s="22">
        <f>INDEX(Concordance!$A$2:$A$556,MATCH('2020 Report - NLIU'!J221,Concordance!$C$2:$C$556,0))</f>
        <v>51154</v>
      </c>
      <c r="J221" s="52">
        <f t="shared" si="3"/>
        <v>100653807</v>
      </c>
      <c r="K221" s="17" t="s">
        <v>824</v>
      </c>
      <c r="L221" s="18">
        <v>75368.509999999995</v>
      </c>
      <c r="N221" s="18">
        <v>0</v>
      </c>
      <c r="P221" s="18">
        <v>75368.509999999995</v>
      </c>
      <c r="T221" s="18"/>
      <c r="V221" s="18"/>
      <c r="X221" s="18">
        <v>0</v>
      </c>
      <c r="BL221" s="18">
        <v>0</v>
      </c>
      <c r="BM221" s="110" t="s">
        <v>168</v>
      </c>
      <c r="BN221" s="18">
        <v>0</v>
      </c>
      <c r="BP221" s="18">
        <v>0</v>
      </c>
      <c r="BR221" s="18">
        <v>0</v>
      </c>
      <c r="BT221" s="18">
        <v>0</v>
      </c>
      <c r="BV221" s="18">
        <v>0</v>
      </c>
      <c r="BX221" s="18">
        <v>0</v>
      </c>
      <c r="BZ221" s="18">
        <v>0</v>
      </c>
      <c r="CB221" s="18">
        <v>0</v>
      </c>
      <c r="DD221" s="110" t="b">
        <v>0</v>
      </c>
      <c r="DF221" s="110" t="b">
        <v>0</v>
      </c>
      <c r="DH221" s="110" t="b">
        <v>0</v>
      </c>
      <c r="DJ221" s="110" t="b">
        <v>0</v>
      </c>
      <c r="DL221" s="110" t="b">
        <v>0</v>
      </c>
      <c r="DN221" s="110" t="b">
        <v>0</v>
      </c>
      <c r="DP221" s="110" t="b">
        <v>0</v>
      </c>
      <c r="DR221" s="110" t="b">
        <v>0</v>
      </c>
      <c r="DT221" s="110" t="b">
        <v>0</v>
      </c>
      <c r="DV221" s="110" t="b">
        <v>0</v>
      </c>
      <c r="DX221" s="110" t="b">
        <v>0</v>
      </c>
      <c r="DZ221" s="110" t="b">
        <v>0</v>
      </c>
      <c r="EB221" s="110" t="b">
        <v>0</v>
      </c>
      <c r="ED221" s="110" t="b">
        <v>0</v>
      </c>
      <c r="EF221" s="110" t="b">
        <v>0</v>
      </c>
      <c r="EH221" s="110" t="b">
        <v>0</v>
      </c>
      <c r="EJ221" s="110">
        <v>68</v>
      </c>
      <c r="EL221" s="110">
        <v>67</v>
      </c>
      <c r="EN221" s="110">
        <v>67</v>
      </c>
      <c r="EP221" s="110">
        <v>65</v>
      </c>
    </row>
    <row r="222" spans="1:146" x14ac:dyDescent="0.3">
      <c r="A222" s="110" t="s">
        <v>162</v>
      </c>
      <c r="B222" s="110" t="s">
        <v>163</v>
      </c>
      <c r="C222" s="110" t="s">
        <v>825</v>
      </c>
      <c r="F222" s="110" t="s">
        <v>165</v>
      </c>
      <c r="G222" s="110" t="s">
        <v>826</v>
      </c>
      <c r="I222" s="22">
        <f>INDEX(Concordance!$A$2:$A$556,MATCH('2020 Report - NLIU'!J222,Concordance!$C$2:$C$556,0))</f>
        <v>49148</v>
      </c>
      <c r="J222" s="52">
        <f t="shared" si="3"/>
        <v>67956102</v>
      </c>
      <c r="K222" s="17" t="s">
        <v>827</v>
      </c>
      <c r="L222" s="18">
        <v>2093873.74</v>
      </c>
      <c r="N222" s="18">
        <v>85866</v>
      </c>
      <c r="P222" s="18">
        <v>2008007.74</v>
      </c>
      <c r="T222" s="18">
        <v>0</v>
      </c>
      <c r="V222" s="18">
        <v>0</v>
      </c>
      <c r="X222" s="18">
        <v>0</v>
      </c>
      <c r="Z222" s="110" t="b">
        <v>0</v>
      </c>
      <c r="AB222" s="110" t="b">
        <v>0</v>
      </c>
      <c r="AD222" s="110" t="b">
        <v>0</v>
      </c>
      <c r="AF222" s="110" t="b">
        <v>0</v>
      </c>
      <c r="AH222" s="110" t="b">
        <v>0</v>
      </c>
      <c r="AJ222" s="110" t="b">
        <v>0</v>
      </c>
      <c r="AL222" s="110" t="b">
        <v>0</v>
      </c>
      <c r="AX222" s="110" t="b">
        <v>0</v>
      </c>
      <c r="BL222" s="18">
        <v>1502055</v>
      </c>
      <c r="BM222" s="110" t="s">
        <v>168</v>
      </c>
      <c r="BN222" s="18">
        <v>1502055</v>
      </c>
      <c r="BP222" s="18">
        <v>0</v>
      </c>
      <c r="BR222" s="18">
        <v>0</v>
      </c>
      <c r="BT222" s="18">
        <v>0</v>
      </c>
      <c r="BV222" s="18">
        <v>0</v>
      </c>
      <c r="BX222" s="18">
        <v>608488.95999999996</v>
      </c>
      <c r="BZ222" s="18">
        <v>0</v>
      </c>
      <c r="CB222" s="18">
        <v>893566.04</v>
      </c>
      <c r="DD222" s="110" t="b">
        <v>1</v>
      </c>
      <c r="DF222" s="110" t="b">
        <v>1</v>
      </c>
      <c r="DH222" s="110" t="b">
        <v>1</v>
      </c>
      <c r="DJ222" s="110" t="b">
        <v>1</v>
      </c>
      <c r="DL222" s="110" t="b">
        <v>1</v>
      </c>
      <c r="DN222" s="110" t="b">
        <v>1</v>
      </c>
      <c r="DP222" s="110" t="b">
        <v>1</v>
      </c>
      <c r="DR222" s="110" t="b">
        <v>1</v>
      </c>
      <c r="DT222" s="110" t="b">
        <v>1</v>
      </c>
      <c r="DV222" s="110" t="b">
        <v>1</v>
      </c>
      <c r="DX222" s="110" t="b">
        <v>1</v>
      </c>
      <c r="DZ222" s="110" t="b">
        <v>1</v>
      </c>
      <c r="EB222" s="110" t="b">
        <v>1</v>
      </c>
      <c r="ED222" s="110" t="b">
        <v>1</v>
      </c>
      <c r="EF222" s="110" t="b">
        <v>1</v>
      </c>
      <c r="EH222" s="110" t="b">
        <v>1</v>
      </c>
      <c r="EJ222" s="110">
        <v>1377</v>
      </c>
      <c r="EL222" s="110">
        <v>1447</v>
      </c>
      <c r="EN222" s="110">
        <v>1442</v>
      </c>
      <c r="EP222" s="110">
        <v>1442</v>
      </c>
    </row>
    <row r="223" spans="1:146" x14ac:dyDescent="0.3">
      <c r="A223" s="110" t="s">
        <v>162</v>
      </c>
      <c r="B223" s="110" t="s">
        <v>163</v>
      </c>
      <c r="C223" s="110" t="s">
        <v>828</v>
      </c>
      <c r="F223" s="110" t="s">
        <v>165</v>
      </c>
      <c r="G223" s="110" t="s">
        <v>829</v>
      </c>
      <c r="I223" s="22">
        <f>INDEX(Concordance!$A$2:$A$556,MATCH('2020 Report - NLIU'!J223,Concordance!$C$2:$C$556,0))</f>
        <v>46137</v>
      </c>
      <c r="J223" s="52">
        <f t="shared" si="3"/>
        <v>21507892</v>
      </c>
      <c r="K223" s="17" t="s">
        <v>830</v>
      </c>
      <c r="L223" s="18">
        <v>103806.86</v>
      </c>
      <c r="N223" s="18">
        <v>0</v>
      </c>
      <c r="P223" s="18">
        <v>103806.86</v>
      </c>
      <c r="T223" s="18"/>
      <c r="V223" s="18"/>
      <c r="X223" s="18">
        <v>0</v>
      </c>
      <c r="BL223" s="18">
        <v>78551.25</v>
      </c>
      <c r="BM223" s="110" t="s">
        <v>168</v>
      </c>
      <c r="BN223" s="18">
        <v>78551.25</v>
      </c>
      <c r="BP223" s="18">
        <v>0</v>
      </c>
      <c r="BR223" s="18">
        <v>0</v>
      </c>
      <c r="BT223" s="18">
        <v>0</v>
      </c>
      <c r="BV223" s="18">
        <v>0</v>
      </c>
      <c r="BX223" s="18">
        <v>900</v>
      </c>
      <c r="BZ223" s="18">
        <v>0</v>
      </c>
      <c r="CB223" s="18">
        <v>77651.25</v>
      </c>
      <c r="DD223" s="110" t="b">
        <v>1</v>
      </c>
      <c r="DF223" s="110" t="b">
        <v>1</v>
      </c>
      <c r="DH223" s="110" t="b">
        <v>1</v>
      </c>
      <c r="DJ223" s="110" t="b">
        <v>0</v>
      </c>
      <c r="DL223" s="110" t="b">
        <v>1</v>
      </c>
      <c r="DN223" s="110" t="b">
        <v>0</v>
      </c>
      <c r="DP223" s="110" t="b">
        <v>0</v>
      </c>
      <c r="DR223" s="110" t="b">
        <v>0</v>
      </c>
      <c r="DT223" s="110" t="b">
        <v>0</v>
      </c>
      <c r="DV223" s="110" t="b">
        <v>0</v>
      </c>
      <c r="DX223" s="110" t="b">
        <v>0</v>
      </c>
      <c r="DZ223" s="110" t="b">
        <v>0</v>
      </c>
      <c r="EB223" s="110" t="b">
        <v>0</v>
      </c>
      <c r="ED223" s="110" t="b">
        <v>0</v>
      </c>
      <c r="EF223" s="110" t="b">
        <v>0</v>
      </c>
      <c r="EH223" s="110" t="b">
        <v>0</v>
      </c>
      <c r="EJ223" s="110">
        <v>44.3</v>
      </c>
      <c r="EL223" s="110">
        <v>43.1</v>
      </c>
      <c r="EN223" s="110">
        <v>44.5</v>
      </c>
      <c r="EP223" s="110">
        <v>42.5</v>
      </c>
    </row>
    <row r="224" spans="1:146" x14ac:dyDescent="0.3">
      <c r="A224" s="110" t="s">
        <v>162</v>
      </c>
      <c r="B224" s="110" t="s">
        <v>163</v>
      </c>
      <c r="C224" s="110" t="s">
        <v>831</v>
      </c>
      <c r="F224" s="110" t="s">
        <v>165</v>
      </c>
      <c r="G224" s="110" t="s">
        <v>832</v>
      </c>
      <c r="I224" s="22">
        <f>INDEX(Concordance!$A$2:$A$556,MATCH('2020 Report - NLIU'!J224,Concordance!$C$2:$C$556,0))</f>
        <v>115931</v>
      </c>
      <c r="J224" s="52">
        <f t="shared" si="3"/>
        <v>80902277</v>
      </c>
      <c r="K224" s="17" t="s">
        <v>833</v>
      </c>
      <c r="L224" s="18">
        <v>74859.92</v>
      </c>
      <c r="N224" s="18">
        <v>0</v>
      </c>
      <c r="P224" s="18">
        <v>74859.92</v>
      </c>
      <c r="T224" s="18"/>
      <c r="V224" s="18"/>
      <c r="X224" s="18">
        <v>0</v>
      </c>
      <c r="BL224" s="18">
        <v>0</v>
      </c>
      <c r="BM224" s="110" t="s">
        <v>168</v>
      </c>
      <c r="BN224" s="18">
        <v>0</v>
      </c>
      <c r="BP224" s="18">
        <v>0</v>
      </c>
      <c r="BR224" s="18">
        <v>0</v>
      </c>
      <c r="BT224" s="18">
        <v>0</v>
      </c>
      <c r="BV224" s="18">
        <v>0</v>
      </c>
      <c r="BX224" s="18">
        <v>0</v>
      </c>
      <c r="BZ224" s="18">
        <v>0</v>
      </c>
      <c r="CB224" s="18">
        <v>0</v>
      </c>
      <c r="DD224" s="110" t="b">
        <v>0</v>
      </c>
      <c r="DF224" s="110" t="b">
        <v>0</v>
      </c>
      <c r="DH224" s="110" t="b">
        <v>0</v>
      </c>
      <c r="DJ224" s="110" t="b">
        <v>0</v>
      </c>
      <c r="DL224" s="110" t="b">
        <v>0</v>
      </c>
      <c r="DN224" s="110" t="b">
        <v>0</v>
      </c>
      <c r="DP224" s="110" t="b">
        <v>0</v>
      </c>
      <c r="DR224" s="110" t="b">
        <v>0</v>
      </c>
      <c r="DT224" s="110" t="b">
        <v>0</v>
      </c>
      <c r="DV224" s="110" t="b">
        <v>0</v>
      </c>
      <c r="DX224" s="110" t="b">
        <v>0</v>
      </c>
      <c r="DZ224" s="110" t="b">
        <v>0</v>
      </c>
      <c r="EB224" s="110" t="b">
        <v>0</v>
      </c>
      <c r="ED224" s="110" t="b">
        <v>0</v>
      </c>
      <c r="EF224" s="110" t="b">
        <v>0</v>
      </c>
      <c r="EH224" s="110" t="b">
        <v>0</v>
      </c>
      <c r="EJ224" s="110">
        <v>0</v>
      </c>
      <c r="EL224" s="110">
        <v>10</v>
      </c>
      <c r="EN224" s="110">
        <v>9</v>
      </c>
      <c r="EP224" s="110">
        <v>20</v>
      </c>
    </row>
    <row r="225" spans="1:146" x14ac:dyDescent="0.3">
      <c r="A225" s="110" t="s">
        <v>162</v>
      </c>
      <c r="B225" s="110" t="s">
        <v>163</v>
      </c>
      <c r="C225" s="110" t="s">
        <v>834</v>
      </c>
      <c r="F225" s="110" t="s">
        <v>165</v>
      </c>
      <c r="G225" s="110" t="s">
        <v>835</v>
      </c>
      <c r="I225" s="22">
        <f>INDEX(Concordance!$A$2:$A$556,MATCH('2020 Report - NLIU'!J225,Concordance!$C$2:$C$556,0))</f>
        <v>48078</v>
      </c>
      <c r="J225" s="52">
        <f t="shared" si="3"/>
        <v>43667385</v>
      </c>
      <c r="K225" s="17" t="s">
        <v>836</v>
      </c>
      <c r="L225" s="18">
        <v>7914185.0499999998</v>
      </c>
      <c r="N225" s="18">
        <v>414815.47</v>
      </c>
      <c r="P225" s="18">
        <v>7499369.5800000001</v>
      </c>
      <c r="T225" s="18">
        <v>0</v>
      </c>
      <c r="V225" s="18">
        <v>0</v>
      </c>
      <c r="X225" s="18">
        <v>0</v>
      </c>
      <c r="Z225" s="110" t="b">
        <v>0</v>
      </c>
      <c r="AB225" s="110" t="b">
        <v>0</v>
      </c>
      <c r="AD225" s="110" t="b">
        <v>0</v>
      </c>
      <c r="AF225" s="110" t="b">
        <v>0</v>
      </c>
      <c r="AH225" s="110" t="b">
        <v>0</v>
      </c>
      <c r="AJ225" s="110" t="b">
        <v>0</v>
      </c>
      <c r="AL225" s="110" t="b">
        <v>0</v>
      </c>
      <c r="AX225" s="110" t="b">
        <v>0</v>
      </c>
      <c r="BL225" s="18">
        <v>711291.02</v>
      </c>
      <c r="BM225" s="110" t="s">
        <v>168</v>
      </c>
      <c r="BN225" s="18">
        <v>538020.06999999995</v>
      </c>
      <c r="BP225" s="18">
        <v>173270.95</v>
      </c>
      <c r="BR225" s="18">
        <v>531394.5</v>
      </c>
      <c r="BT225" s="18">
        <v>0</v>
      </c>
      <c r="BV225" s="18">
        <v>0</v>
      </c>
      <c r="BX225" s="18">
        <v>0</v>
      </c>
      <c r="BZ225" s="18">
        <v>0</v>
      </c>
      <c r="CB225" s="18">
        <v>179896.52</v>
      </c>
      <c r="CD225" s="110" t="b">
        <v>0</v>
      </c>
      <c r="CP225" s="110" t="b">
        <v>0</v>
      </c>
      <c r="DD225" s="110" t="b">
        <v>1</v>
      </c>
      <c r="DF225" s="110" t="b">
        <v>1</v>
      </c>
      <c r="DH225" s="110" t="b">
        <v>1</v>
      </c>
      <c r="DJ225" s="110" t="b">
        <v>1</v>
      </c>
      <c r="DL225" s="110" t="b">
        <v>1</v>
      </c>
      <c r="DN225" s="110" t="b">
        <v>1</v>
      </c>
      <c r="DP225" s="110" t="b">
        <v>1</v>
      </c>
      <c r="DR225" s="110" t="b">
        <v>1</v>
      </c>
      <c r="DT225" s="110" t="b">
        <v>1</v>
      </c>
      <c r="DV225" s="110" t="b">
        <v>1</v>
      </c>
      <c r="DX225" s="110" t="b">
        <v>1</v>
      </c>
      <c r="DZ225" s="110" t="b">
        <v>1</v>
      </c>
      <c r="EB225" s="110" t="b">
        <v>1</v>
      </c>
      <c r="ED225" s="110" t="b">
        <v>1</v>
      </c>
      <c r="EF225" s="110" t="b">
        <v>1</v>
      </c>
      <c r="EH225" s="110" t="b">
        <v>1</v>
      </c>
      <c r="EJ225" s="110">
        <v>2349</v>
      </c>
      <c r="EL225" s="110">
        <v>2435.1</v>
      </c>
      <c r="EN225" s="110">
        <v>2452.6</v>
      </c>
      <c r="EP225" s="110">
        <v>2440.6</v>
      </c>
    </row>
    <row r="226" spans="1:146" x14ac:dyDescent="0.3">
      <c r="A226" s="110" t="s">
        <v>162</v>
      </c>
      <c r="B226" s="110" t="s">
        <v>163</v>
      </c>
      <c r="C226" s="110" t="s">
        <v>837</v>
      </c>
      <c r="F226" s="110" t="s">
        <v>165</v>
      </c>
      <c r="G226" s="110" t="s">
        <v>838</v>
      </c>
      <c r="I226" s="22">
        <f>INDEX(Concordance!$A$2:$A$556,MATCH('2020 Report - NLIU'!J226,Concordance!$C$2:$C$556,0))</f>
        <v>48929</v>
      </c>
      <c r="J226" s="52">
        <f t="shared" si="3"/>
        <v>77370069</v>
      </c>
      <c r="K226" s="17" t="s">
        <v>839</v>
      </c>
      <c r="L226" s="18">
        <v>95001.98</v>
      </c>
      <c r="N226" s="18">
        <v>0</v>
      </c>
      <c r="P226" s="18">
        <v>95001.98</v>
      </c>
      <c r="T226" s="18"/>
      <c r="V226" s="18"/>
      <c r="X226" s="18">
        <v>0</v>
      </c>
      <c r="BL226" s="18">
        <v>0</v>
      </c>
      <c r="BM226" s="110" t="s">
        <v>168</v>
      </c>
      <c r="BN226" s="18">
        <v>0</v>
      </c>
      <c r="BP226" s="18">
        <v>0</v>
      </c>
      <c r="BR226" s="18">
        <v>0</v>
      </c>
      <c r="BT226" s="18">
        <v>0</v>
      </c>
      <c r="BV226" s="18">
        <v>0</v>
      </c>
      <c r="BX226" s="18">
        <v>0</v>
      </c>
      <c r="BZ226" s="18">
        <v>0</v>
      </c>
      <c r="CB226" s="18">
        <v>0</v>
      </c>
      <c r="DD226" s="110" t="b">
        <v>0</v>
      </c>
      <c r="DF226" s="110" t="b">
        <v>0</v>
      </c>
      <c r="DH226" s="110" t="b">
        <v>0</v>
      </c>
      <c r="DJ226" s="110" t="b">
        <v>0</v>
      </c>
      <c r="DL226" s="110" t="b">
        <v>0</v>
      </c>
      <c r="DN226" s="110" t="b">
        <v>0</v>
      </c>
      <c r="DP226" s="110" t="b">
        <v>0</v>
      </c>
      <c r="DR226" s="110" t="b">
        <v>0</v>
      </c>
      <c r="DT226" s="110" t="b">
        <v>0</v>
      </c>
      <c r="DV226" s="110" t="b">
        <v>0</v>
      </c>
      <c r="DX226" s="110" t="b">
        <v>0</v>
      </c>
      <c r="DZ226" s="110" t="b">
        <v>0</v>
      </c>
      <c r="EB226" s="110" t="b">
        <v>0</v>
      </c>
      <c r="ED226" s="110" t="b">
        <v>0</v>
      </c>
      <c r="EF226" s="110" t="b">
        <v>0</v>
      </c>
      <c r="EH226" s="110" t="b">
        <v>0</v>
      </c>
      <c r="EJ226" s="110">
        <v>2</v>
      </c>
      <c r="EL226" s="110">
        <v>14</v>
      </c>
      <c r="EN226" s="110">
        <v>15</v>
      </c>
      <c r="EP226" s="110">
        <v>22</v>
      </c>
    </row>
    <row r="227" spans="1:146" x14ac:dyDescent="0.3">
      <c r="A227" s="110" t="s">
        <v>162</v>
      </c>
      <c r="B227" s="110" t="s">
        <v>163</v>
      </c>
      <c r="C227" s="110" t="s">
        <v>840</v>
      </c>
      <c r="F227" s="110" t="s">
        <v>165</v>
      </c>
      <c r="G227" s="110" t="s">
        <v>841</v>
      </c>
      <c r="I227" s="22">
        <f>INDEX(Concordance!$A$2:$A$556,MATCH('2020 Report - NLIU'!J227,Concordance!$C$2:$C$556,0))</f>
        <v>48912</v>
      </c>
      <c r="J227" s="52">
        <f t="shared" si="3"/>
        <v>94280025</v>
      </c>
      <c r="K227" s="17" t="s">
        <v>842</v>
      </c>
      <c r="L227" s="18">
        <v>317580.15999999997</v>
      </c>
      <c r="N227" s="18">
        <v>0</v>
      </c>
      <c r="P227" s="18">
        <v>317580.15999999997</v>
      </c>
      <c r="T227" s="18"/>
      <c r="V227" s="18"/>
      <c r="X227" s="18">
        <v>0</v>
      </c>
      <c r="BL227" s="18">
        <v>0</v>
      </c>
      <c r="BM227" s="110" t="s">
        <v>168</v>
      </c>
      <c r="BN227" s="18">
        <v>0</v>
      </c>
      <c r="BP227" s="18">
        <v>0</v>
      </c>
      <c r="BR227" s="18">
        <v>0</v>
      </c>
      <c r="BT227" s="18">
        <v>0</v>
      </c>
      <c r="BV227" s="18">
        <v>0</v>
      </c>
      <c r="BX227" s="18">
        <v>0</v>
      </c>
      <c r="BZ227" s="18">
        <v>0</v>
      </c>
      <c r="CB227" s="18">
        <v>0</v>
      </c>
      <c r="DD227" s="110" t="b">
        <v>0</v>
      </c>
      <c r="DF227" s="110" t="b">
        <v>0</v>
      </c>
      <c r="DH227" s="110" t="b">
        <v>0</v>
      </c>
      <c r="DJ227" s="110" t="b">
        <v>0</v>
      </c>
      <c r="DL227" s="110" t="b">
        <v>0</v>
      </c>
      <c r="DN227" s="110" t="b">
        <v>0</v>
      </c>
      <c r="DP227" s="110" t="b">
        <v>0</v>
      </c>
      <c r="DR227" s="110" t="b">
        <v>0</v>
      </c>
      <c r="DT227" s="110" t="b">
        <v>0</v>
      </c>
      <c r="DV227" s="110" t="b">
        <v>0</v>
      </c>
      <c r="DX227" s="110" t="b">
        <v>0</v>
      </c>
      <c r="DZ227" s="110" t="b">
        <v>0</v>
      </c>
      <c r="EB227" s="110" t="b">
        <v>0</v>
      </c>
      <c r="ED227" s="110" t="b">
        <v>0</v>
      </c>
      <c r="EF227" s="110" t="b">
        <v>0</v>
      </c>
      <c r="EH227" s="110" t="b">
        <v>0</v>
      </c>
      <c r="EJ227" s="110">
        <v>98</v>
      </c>
      <c r="EL227" s="110">
        <v>104</v>
      </c>
      <c r="EN227" s="110">
        <v>106</v>
      </c>
      <c r="EP227" s="110">
        <v>107</v>
      </c>
    </row>
    <row r="228" spans="1:146" x14ac:dyDescent="0.3">
      <c r="A228" s="110" t="s">
        <v>162</v>
      </c>
      <c r="B228" s="110" t="s">
        <v>163</v>
      </c>
      <c r="C228" s="110" t="s">
        <v>843</v>
      </c>
      <c r="F228" s="110" t="s">
        <v>165</v>
      </c>
      <c r="G228" s="110" t="s">
        <v>844</v>
      </c>
      <c r="I228" s="22">
        <f>INDEX(Concordance!$A$2:$A$556,MATCH('2020 Report - NLIU'!J228,Concordance!$C$2:$C$556,0))</f>
        <v>24086</v>
      </c>
      <c r="J228" s="52">
        <f t="shared" si="3"/>
        <v>53504858</v>
      </c>
      <c r="K228" s="17" t="s">
        <v>845</v>
      </c>
      <c r="L228" s="18">
        <v>88565.92</v>
      </c>
      <c r="N228" s="18">
        <v>6087</v>
      </c>
      <c r="P228" s="18">
        <v>82478.92</v>
      </c>
      <c r="R228" s="110" t="s">
        <v>394</v>
      </c>
      <c r="T228" s="18">
        <v>6087</v>
      </c>
      <c r="V228" s="18">
        <v>0</v>
      </c>
      <c r="X228" s="18">
        <v>6087</v>
      </c>
      <c r="Z228" s="110" t="b">
        <v>1</v>
      </c>
      <c r="AB228" s="110" t="b">
        <v>0</v>
      </c>
      <c r="AD228" s="110" t="b">
        <v>0</v>
      </c>
      <c r="AF228" s="110" t="b">
        <v>1</v>
      </c>
      <c r="AH228" s="110" t="b">
        <v>0</v>
      </c>
      <c r="AJ228" s="110" t="b">
        <v>0</v>
      </c>
      <c r="AL228" s="110" t="b">
        <v>0</v>
      </c>
      <c r="AX228" s="110" t="b">
        <v>0</v>
      </c>
      <c r="BL228" s="18">
        <v>82263</v>
      </c>
      <c r="BM228" s="110" t="s">
        <v>168</v>
      </c>
      <c r="BN228" s="18">
        <v>82263</v>
      </c>
      <c r="BP228" s="18">
        <v>0</v>
      </c>
      <c r="BR228" s="18">
        <v>0</v>
      </c>
      <c r="BT228" s="18">
        <v>0</v>
      </c>
      <c r="BV228" s="18">
        <v>0</v>
      </c>
      <c r="BX228" s="18">
        <v>0</v>
      </c>
      <c r="BZ228" s="18">
        <v>0</v>
      </c>
      <c r="CB228" s="18">
        <v>82263</v>
      </c>
      <c r="DD228" s="110" t="b">
        <v>1</v>
      </c>
      <c r="DF228" s="110" t="b">
        <v>1</v>
      </c>
      <c r="DH228" s="110" t="b">
        <v>1</v>
      </c>
      <c r="DJ228" s="110" t="b">
        <v>0</v>
      </c>
      <c r="DL228" s="110" t="b">
        <v>0</v>
      </c>
      <c r="DN228" s="110" t="b">
        <v>0</v>
      </c>
      <c r="DP228" s="110" t="b">
        <v>1</v>
      </c>
      <c r="DR228" s="110" t="b">
        <v>1</v>
      </c>
      <c r="DT228" s="110" t="b">
        <v>1</v>
      </c>
      <c r="DV228" s="110" t="b">
        <v>1</v>
      </c>
      <c r="DX228" s="110" t="b">
        <v>0</v>
      </c>
      <c r="DZ228" s="110" t="b">
        <v>0</v>
      </c>
      <c r="EB228" s="110" t="b">
        <v>1</v>
      </c>
      <c r="ED228" s="110" t="b">
        <v>0</v>
      </c>
      <c r="EF228" s="110" t="b">
        <v>1</v>
      </c>
      <c r="EH228" s="110" t="b">
        <v>1</v>
      </c>
      <c r="EJ228" s="110">
        <v>422.4</v>
      </c>
      <c r="EL228" s="110">
        <v>451.7</v>
      </c>
      <c r="EN228" s="110">
        <v>461.7</v>
      </c>
      <c r="EP228" s="110">
        <v>442.1</v>
      </c>
    </row>
    <row r="229" spans="1:146" x14ac:dyDescent="0.3">
      <c r="A229" s="110" t="s">
        <v>162</v>
      </c>
      <c r="B229" s="110" t="s">
        <v>163</v>
      </c>
      <c r="C229" s="110" t="s">
        <v>846</v>
      </c>
      <c r="F229" s="110" t="s">
        <v>165</v>
      </c>
      <c r="G229" s="110" t="s">
        <v>847</v>
      </c>
      <c r="I229" s="22">
        <f>INDEX(Concordance!$A$2:$A$556,MATCH('2020 Report - NLIU'!J229,Concordance!$C$2:$C$556,0))</f>
        <v>100064</v>
      </c>
      <c r="J229" s="52">
        <f t="shared" si="3"/>
        <v>878700996</v>
      </c>
      <c r="K229" s="17" t="s">
        <v>848</v>
      </c>
      <c r="L229" s="18">
        <v>56474.8</v>
      </c>
      <c r="N229" s="18">
        <v>29798.9</v>
      </c>
      <c r="P229" s="18">
        <v>26675.9</v>
      </c>
      <c r="T229" s="18">
        <v>0</v>
      </c>
      <c r="V229" s="18">
        <v>0</v>
      </c>
      <c r="X229" s="18">
        <v>0</v>
      </c>
      <c r="Z229" s="110" t="b">
        <v>0</v>
      </c>
      <c r="AB229" s="110" t="b">
        <v>0</v>
      </c>
      <c r="AD229" s="110" t="b">
        <v>0</v>
      </c>
      <c r="AF229" s="110" t="b">
        <v>0</v>
      </c>
      <c r="AH229" s="110" t="b">
        <v>0</v>
      </c>
      <c r="AJ229" s="110" t="b">
        <v>0</v>
      </c>
      <c r="AL229" s="110" t="b">
        <v>0</v>
      </c>
      <c r="AX229" s="110" t="b">
        <v>0</v>
      </c>
      <c r="BL229" s="18">
        <v>26606</v>
      </c>
      <c r="BM229" s="110" t="s">
        <v>168</v>
      </c>
      <c r="BN229" s="18">
        <v>10256.26</v>
      </c>
      <c r="BP229" s="18">
        <v>16349.74</v>
      </c>
      <c r="BR229" s="18">
        <v>16349.74</v>
      </c>
      <c r="BT229" s="18">
        <v>0</v>
      </c>
      <c r="BV229" s="18">
        <v>0</v>
      </c>
      <c r="BX229" s="18">
        <v>1314.49</v>
      </c>
      <c r="BZ229" s="18">
        <v>0</v>
      </c>
      <c r="CB229" s="18">
        <v>8941.77</v>
      </c>
      <c r="CD229" s="110" t="b">
        <v>0</v>
      </c>
      <c r="CP229" s="110" t="b">
        <v>0</v>
      </c>
      <c r="DD229" s="110" t="b">
        <v>1</v>
      </c>
      <c r="DF229" s="110" t="b">
        <v>1</v>
      </c>
      <c r="DH229" s="110" t="b">
        <v>1</v>
      </c>
      <c r="DJ229" s="110" t="b">
        <v>0</v>
      </c>
      <c r="DL229" s="110" t="b">
        <v>1</v>
      </c>
      <c r="DN229" s="110" t="b">
        <v>0</v>
      </c>
      <c r="DP229" s="110" t="b">
        <v>0</v>
      </c>
      <c r="DR229" s="110" t="b">
        <v>0</v>
      </c>
      <c r="DT229" s="110" t="b">
        <v>0</v>
      </c>
      <c r="DV229" s="110" t="b">
        <v>0</v>
      </c>
      <c r="DX229" s="110" t="b">
        <v>0</v>
      </c>
      <c r="DZ229" s="110" t="b">
        <v>0</v>
      </c>
      <c r="EB229" s="110" t="b">
        <v>0</v>
      </c>
      <c r="ED229" s="110" t="b">
        <v>0</v>
      </c>
      <c r="EF229" s="110" t="b">
        <v>0</v>
      </c>
      <c r="EH229" s="110" t="b">
        <v>0</v>
      </c>
      <c r="EJ229" s="110">
        <v>16.5</v>
      </c>
      <c r="EL229" s="110">
        <v>16.3</v>
      </c>
      <c r="EN229" s="110">
        <v>17.3</v>
      </c>
      <c r="EP229" s="110">
        <v>17.8</v>
      </c>
    </row>
    <row r="230" spans="1:146" x14ac:dyDescent="0.3">
      <c r="A230" s="110" t="s">
        <v>162</v>
      </c>
      <c r="B230" s="110" t="s">
        <v>163</v>
      </c>
      <c r="C230" s="110" t="s">
        <v>849</v>
      </c>
      <c r="F230" s="110" t="s">
        <v>165</v>
      </c>
      <c r="G230" s="110" t="s">
        <v>850</v>
      </c>
      <c r="I230" s="22">
        <f>INDEX(Concordance!$A$2:$A$556,MATCH('2020 Report - NLIU'!J230,Concordance!$C$2:$C$556,0))</f>
        <v>35102</v>
      </c>
      <c r="J230" s="52">
        <f t="shared" si="3"/>
        <v>126025121</v>
      </c>
      <c r="K230" s="17" t="s">
        <v>851</v>
      </c>
      <c r="L230" s="18">
        <v>909100.98</v>
      </c>
      <c r="N230" s="18">
        <v>0</v>
      </c>
      <c r="P230" s="18">
        <v>909100.98</v>
      </c>
      <c r="T230" s="18"/>
      <c r="V230" s="18"/>
      <c r="X230" s="18">
        <v>0</v>
      </c>
      <c r="BL230" s="18">
        <v>199972.44</v>
      </c>
      <c r="BM230" s="110" t="s">
        <v>168</v>
      </c>
      <c r="BN230" s="18">
        <v>199972.44</v>
      </c>
      <c r="BP230" s="18">
        <v>0</v>
      </c>
      <c r="BR230" s="18">
        <v>0</v>
      </c>
      <c r="BT230" s="18">
        <v>0</v>
      </c>
      <c r="BV230" s="18">
        <v>0</v>
      </c>
      <c r="BX230" s="18">
        <v>0</v>
      </c>
      <c r="BZ230" s="18">
        <v>0</v>
      </c>
      <c r="CB230" s="18">
        <v>199972.44</v>
      </c>
      <c r="DD230" s="110" t="b">
        <v>0</v>
      </c>
      <c r="DF230" s="110" t="b">
        <v>0</v>
      </c>
      <c r="DH230" s="110" t="b">
        <v>0</v>
      </c>
      <c r="DJ230" s="110" t="b">
        <v>0</v>
      </c>
      <c r="DL230" s="110" t="b">
        <v>0</v>
      </c>
      <c r="DN230" s="110" t="b">
        <v>0</v>
      </c>
      <c r="DP230" s="110" t="b">
        <v>0</v>
      </c>
      <c r="DR230" s="110" t="b">
        <v>0</v>
      </c>
      <c r="DT230" s="110" t="b">
        <v>0</v>
      </c>
      <c r="DV230" s="110" t="b">
        <v>0</v>
      </c>
      <c r="DX230" s="110" t="b">
        <v>0</v>
      </c>
      <c r="DZ230" s="110" t="b">
        <v>0</v>
      </c>
      <c r="EB230" s="110" t="b">
        <v>0</v>
      </c>
      <c r="ED230" s="110" t="b">
        <v>0</v>
      </c>
      <c r="EF230" s="110" t="b">
        <v>0</v>
      </c>
      <c r="EH230" s="110" t="b">
        <v>0</v>
      </c>
      <c r="EJ230" s="110">
        <v>178</v>
      </c>
      <c r="EL230" s="110">
        <v>184</v>
      </c>
      <c r="EN230" s="110">
        <v>182</v>
      </c>
      <c r="EP230" s="110">
        <v>179</v>
      </c>
    </row>
    <row r="231" spans="1:146" x14ac:dyDescent="0.3">
      <c r="A231" s="110" t="s">
        <v>162</v>
      </c>
      <c r="B231" s="110" t="s">
        <v>163</v>
      </c>
      <c r="C231" s="110" t="s">
        <v>852</v>
      </c>
      <c r="F231" s="110" t="s">
        <v>165</v>
      </c>
      <c r="G231" s="110" t="s">
        <v>853</v>
      </c>
      <c r="I231" s="22">
        <f>INDEX(Concordance!$A$2:$A$556,MATCH('2020 Report - NLIU'!J231,Concordance!$C$2:$C$556,0))</f>
        <v>21150</v>
      </c>
      <c r="J231" s="52">
        <f t="shared" si="3"/>
        <v>50124460</v>
      </c>
      <c r="K231" s="17" t="s">
        <v>854</v>
      </c>
      <c r="L231" s="18">
        <v>38140.019999999997</v>
      </c>
      <c r="N231" s="18">
        <v>0</v>
      </c>
      <c r="P231" s="18">
        <v>38140.019999999997</v>
      </c>
      <c r="T231" s="18"/>
      <c r="V231" s="18"/>
      <c r="X231" s="18">
        <v>0</v>
      </c>
      <c r="BL231" s="18">
        <v>38040</v>
      </c>
      <c r="BM231" s="110" t="s">
        <v>168</v>
      </c>
      <c r="BN231" s="18">
        <v>38040</v>
      </c>
      <c r="BP231" s="18">
        <v>0</v>
      </c>
      <c r="BR231" s="18">
        <v>0</v>
      </c>
      <c r="BT231" s="18">
        <v>0</v>
      </c>
      <c r="BV231" s="18">
        <v>0</v>
      </c>
      <c r="BX231" s="18">
        <v>0</v>
      </c>
      <c r="BZ231" s="18">
        <v>0</v>
      </c>
      <c r="CB231" s="18">
        <v>38040</v>
      </c>
      <c r="DD231" s="110" t="b">
        <v>0</v>
      </c>
      <c r="DF231" s="110" t="b">
        <v>0</v>
      </c>
      <c r="DH231" s="110" t="b">
        <v>0</v>
      </c>
      <c r="DJ231" s="110" t="b">
        <v>0</v>
      </c>
      <c r="DL231" s="110" t="b">
        <v>0</v>
      </c>
      <c r="DN231" s="110" t="b">
        <v>0</v>
      </c>
      <c r="DP231" s="110" t="b">
        <v>0</v>
      </c>
      <c r="DR231" s="110" t="b">
        <v>0</v>
      </c>
      <c r="DT231" s="110" t="b">
        <v>0</v>
      </c>
      <c r="DV231" s="110" t="b">
        <v>0</v>
      </c>
      <c r="DX231" s="110" t="b">
        <v>0</v>
      </c>
      <c r="DZ231" s="110" t="b">
        <v>0</v>
      </c>
      <c r="EB231" s="110" t="b">
        <v>0</v>
      </c>
      <c r="ED231" s="110" t="b">
        <v>0</v>
      </c>
      <c r="EF231" s="110" t="b">
        <v>0</v>
      </c>
      <c r="EH231" s="110" t="b">
        <v>0</v>
      </c>
      <c r="EJ231" s="110">
        <v>34</v>
      </c>
      <c r="EL231" s="110">
        <v>29</v>
      </c>
      <c r="EN231" s="110">
        <v>29</v>
      </c>
      <c r="EP231" s="110">
        <v>30</v>
      </c>
    </row>
    <row r="232" spans="1:146" x14ac:dyDescent="0.3">
      <c r="A232" s="110" t="s">
        <v>162</v>
      </c>
      <c r="B232" s="110" t="s">
        <v>163</v>
      </c>
      <c r="C232" s="110" t="s">
        <v>855</v>
      </c>
      <c r="F232" s="110" t="s">
        <v>165</v>
      </c>
      <c r="G232" s="110" t="s">
        <v>856</v>
      </c>
      <c r="I232" s="22">
        <f>INDEX(Concordance!$A$2:$A$556,MATCH('2020 Report - NLIU'!J232,Concordance!$C$2:$C$556,0))</f>
        <v>38044</v>
      </c>
      <c r="J232" s="52">
        <f t="shared" si="3"/>
        <v>100041391</v>
      </c>
      <c r="K232" s="17" t="s">
        <v>857</v>
      </c>
      <c r="L232" s="18">
        <v>54481.38</v>
      </c>
      <c r="N232" s="18">
        <v>9000</v>
      </c>
      <c r="P232" s="18">
        <v>45481.38</v>
      </c>
      <c r="T232" s="18">
        <v>0</v>
      </c>
      <c r="V232" s="18">
        <v>0</v>
      </c>
      <c r="X232" s="18">
        <v>0</v>
      </c>
      <c r="Z232" s="110" t="b">
        <v>0</v>
      </c>
      <c r="AB232" s="110" t="b">
        <v>0</v>
      </c>
      <c r="AD232" s="110" t="b">
        <v>0</v>
      </c>
      <c r="AF232" s="110" t="b">
        <v>0</v>
      </c>
      <c r="AH232" s="110" t="b">
        <v>0</v>
      </c>
      <c r="AJ232" s="110" t="b">
        <v>0</v>
      </c>
      <c r="AL232" s="110" t="b">
        <v>0</v>
      </c>
      <c r="AX232" s="110" t="b">
        <v>0</v>
      </c>
      <c r="BL232" s="18">
        <v>45362</v>
      </c>
      <c r="BM232" s="110" t="s">
        <v>168</v>
      </c>
      <c r="BN232" s="18">
        <v>45362</v>
      </c>
      <c r="BP232" s="18">
        <v>0</v>
      </c>
      <c r="BR232" s="18">
        <v>0</v>
      </c>
      <c r="BT232" s="18">
        <v>0</v>
      </c>
      <c r="BV232" s="18">
        <v>0</v>
      </c>
      <c r="BX232" s="18">
        <v>0</v>
      </c>
      <c r="BZ232" s="18">
        <v>45362</v>
      </c>
      <c r="CB232" s="18">
        <v>0</v>
      </c>
      <c r="DD232" s="110" t="b">
        <v>0</v>
      </c>
      <c r="DF232" s="110" t="b">
        <v>0</v>
      </c>
      <c r="DH232" s="110" t="b">
        <v>0</v>
      </c>
      <c r="DJ232" s="110" t="b">
        <v>0</v>
      </c>
      <c r="DL232" s="110" t="b">
        <v>0</v>
      </c>
      <c r="DN232" s="110" t="b">
        <v>0</v>
      </c>
      <c r="DP232" s="110" t="b">
        <v>0</v>
      </c>
      <c r="DR232" s="110" t="b">
        <v>0</v>
      </c>
      <c r="DT232" s="110" t="b">
        <v>0</v>
      </c>
      <c r="DV232" s="110" t="b">
        <v>0</v>
      </c>
      <c r="DX232" s="110" t="b">
        <v>0</v>
      </c>
      <c r="DZ232" s="110" t="b">
        <v>0</v>
      </c>
      <c r="EB232" s="110" t="b">
        <v>0</v>
      </c>
      <c r="ED232" s="110" t="b">
        <v>0</v>
      </c>
      <c r="EF232" s="110" t="b">
        <v>0</v>
      </c>
      <c r="EH232" s="110" t="b">
        <v>0</v>
      </c>
      <c r="EJ232" s="110">
        <v>63</v>
      </c>
      <c r="EL232" s="110">
        <v>64</v>
      </c>
      <c r="EN232" s="110">
        <v>65</v>
      </c>
      <c r="EP232" s="110">
        <v>65</v>
      </c>
    </row>
    <row r="233" spans="1:146" x14ac:dyDescent="0.3">
      <c r="A233" s="110" t="s">
        <v>162</v>
      </c>
      <c r="B233" s="110" t="s">
        <v>163</v>
      </c>
      <c r="C233" s="110" t="s">
        <v>858</v>
      </c>
      <c r="F233" s="110" t="s">
        <v>165</v>
      </c>
      <c r="G233" s="110" t="s">
        <v>859</v>
      </c>
      <c r="I233" s="22">
        <f>INDEX(Concordance!$A$2:$A$556,MATCH('2020 Report - NLIU'!J233,Concordance!$C$2:$C$556,0))</f>
        <v>13062</v>
      </c>
      <c r="J233" s="52">
        <f t="shared" si="3"/>
        <v>26628396</v>
      </c>
      <c r="K233" s="17" t="s">
        <v>860</v>
      </c>
      <c r="L233" s="18">
        <v>11348.64</v>
      </c>
      <c r="N233" s="18">
        <v>0</v>
      </c>
      <c r="P233" s="18">
        <v>11348.64</v>
      </c>
      <c r="T233" s="18"/>
      <c r="V233" s="18"/>
      <c r="X233" s="18">
        <v>0</v>
      </c>
      <c r="BL233" s="18">
        <v>11319</v>
      </c>
      <c r="BM233" s="110" t="s">
        <v>168</v>
      </c>
      <c r="BN233" s="18">
        <v>11319</v>
      </c>
      <c r="BP233" s="18">
        <v>0</v>
      </c>
      <c r="BR233" s="18">
        <v>0</v>
      </c>
      <c r="BT233" s="18">
        <v>0</v>
      </c>
      <c r="BV233" s="18">
        <v>0</v>
      </c>
      <c r="BX233" s="18">
        <v>0</v>
      </c>
      <c r="BZ233" s="18">
        <v>0</v>
      </c>
      <c r="CB233" s="18">
        <v>11319</v>
      </c>
      <c r="DD233" s="110" t="b">
        <v>0</v>
      </c>
      <c r="DF233" s="110" t="b">
        <v>0</v>
      </c>
      <c r="DH233" s="110" t="b">
        <v>0</v>
      </c>
      <c r="DJ233" s="110" t="b">
        <v>0</v>
      </c>
      <c r="DL233" s="110" t="b">
        <v>0</v>
      </c>
      <c r="DN233" s="110" t="b">
        <v>0</v>
      </c>
      <c r="DP233" s="110" t="b">
        <v>0</v>
      </c>
      <c r="DR233" s="110" t="b">
        <v>0</v>
      </c>
      <c r="DT233" s="110" t="b">
        <v>0</v>
      </c>
      <c r="DV233" s="110" t="b">
        <v>0</v>
      </c>
      <c r="DX233" s="110" t="b">
        <v>0</v>
      </c>
      <c r="DZ233" s="110" t="b">
        <v>0</v>
      </c>
      <c r="EB233" s="110" t="b">
        <v>0</v>
      </c>
      <c r="ED233" s="110" t="b">
        <v>0</v>
      </c>
      <c r="EF233" s="110" t="b">
        <v>0</v>
      </c>
      <c r="EH233" s="110" t="b">
        <v>0</v>
      </c>
      <c r="EJ233" s="110">
        <v>10.8</v>
      </c>
      <c r="EL233" s="110">
        <v>11.5</v>
      </c>
      <c r="EN233" s="110">
        <v>11.5</v>
      </c>
      <c r="EP233" s="110">
        <v>11</v>
      </c>
    </row>
    <row r="234" spans="1:146" x14ac:dyDescent="0.3">
      <c r="A234" s="110" t="s">
        <v>162</v>
      </c>
      <c r="B234" s="110" t="s">
        <v>163</v>
      </c>
      <c r="C234" s="110" t="s">
        <v>861</v>
      </c>
      <c r="F234" s="110" t="s">
        <v>165</v>
      </c>
      <c r="G234" s="110" t="s">
        <v>862</v>
      </c>
      <c r="I234" s="22">
        <f>INDEX(Concordance!$A$2:$A$556,MATCH('2020 Report - NLIU'!J234,Concordance!$C$2:$C$556,0))</f>
        <v>110014</v>
      </c>
      <c r="J234" s="52">
        <f t="shared" si="3"/>
        <v>52839818</v>
      </c>
      <c r="K234" s="17" t="s">
        <v>863</v>
      </c>
      <c r="L234" s="18">
        <v>495868.46</v>
      </c>
      <c r="N234" s="18">
        <v>23915</v>
      </c>
      <c r="P234" s="18">
        <v>471953.46</v>
      </c>
      <c r="T234" s="18">
        <v>0</v>
      </c>
      <c r="V234" s="18">
        <v>0</v>
      </c>
      <c r="X234" s="18">
        <v>0</v>
      </c>
      <c r="Z234" s="110" t="b">
        <v>0</v>
      </c>
      <c r="AB234" s="110" t="b">
        <v>0</v>
      </c>
      <c r="AD234" s="110" t="b">
        <v>0</v>
      </c>
      <c r="AF234" s="110" t="b">
        <v>0</v>
      </c>
      <c r="AH234" s="110" t="b">
        <v>0</v>
      </c>
      <c r="AJ234" s="110" t="b">
        <v>0</v>
      </c>
      <c r="AL234" s="110" t="b">
        <v>0</v>
      </c>
      <c r="AX234" s="110" t="b">
        <v>0</v>
      </c>
      <c r="BL234" s="18">
        <v>170090</v>
      </c>
      <c r="BM234" s="110" t="s">
        <v>168</v>
      </c>
      <c r="BN234" s="18">
        <v>170090</v>
      </c>
      <c r="BP234" s="18">
        <v>0</v>
      </c>
      <c r="BR234" s="18">
        <v>70766.91</v>
      </c>
      <c r="BT234" s="18">
        <v>1500</v>
      </c>
      <c r="BV234" s="18">
        <v>0</v>
      </c>
      <c r="BX234" s="18">
        <v>8869.6</v>
      </c>
      <c r="BZ234" s="18">
        <v>0</v>
      </c>
      <c r="CB234" s="18">
        <v>88953.49</v>
      </c>
      <c r="CD234" s="110" t="b">
        <v>1</v>
      </c>
      <c r="CF234" s="110" t="b">
        <v>1</v>
      </c>
      <c r="CH234" s="110" t="b">
        <v>0</v>
      </c>
      <c r="CJ234" s="110" t="b">
        <v>0</v>
      </c>
      <c r="CL234" s="110" t="b">
        <v>0</v>
      </c>
      <c r="CN234" s="110" t="b">
        <v>0</v>
      </c>
      <c r="CP234" s="110" t="b">
        <v>0</v>
      </c>
      <c r="DD234" s="110" t="b">
        <v>1</v>
      </c>
      <c r="DF234" s="110" t="b">
        <v>1</v>
      </c>
      <c r="DH234" s="110" t="b">
        <v>1</v>
      </c>
      <c r="DJ234" s="110" t="b">
        <v>1</v>
      </c>
      <c r="DL234" s="110" t="b">
        <v>1</v>
      </c>
      <c r="DN234" s="110" t="b">
        <v>1</v>
      </c>
      <c r="DP234" s="110" t="b">
        <v>1</v>
      </c>
      <c r="DR234" s="110" t="b">
        <v>1</v>
      </c>
      <c r="DT234" s="110" t="b">
        <v>1</v>
      </c>
      <c r="DV234" s="110" t="b">
        <v>1</v>
      </c>
      <c r="DX234" s="110" t="b">
        <v>1</v>
      </c>
      <c r="DZ234" s="110" t="b">
        <v>1</v>
      </c>
      <c r="EB234" s="110" t="b">
        <v>1</v>
      </c>
      <c r="ED234" s="110" t="b">
        <v>1</v>
      </c>
      <c r="EF234" s="110" t="b">
        <v>1</v>
      </c>
      <c r="EH234" s="110" t="b">
        <v>0</v>
      </c>
      <c r="EJ234" s="110">
        <v>75</v>
      </c>
      <c r="EL234" s="110">
        <v>78</v>
      </c>
      <c r="EN234" s="110">
        <v>78</v>
      </c>
      <c r="EP234" s="110">
        <v>80</v>
      </c>
    </row>
    <row r="235" spans="1:146" x14ac:dyDescent="0.3">
      <c r="A235" s="110" t="s">
        <v>162</v>
      </c>
      <c r="B235" s="110" t="s">
        <v>163</v>
      </c>
      <c r="C235" s="110" t="s">
        <v>864</v>
      </c>
      <c r="F235" s="110" t="s">
        <v>165</v>
      </c>
      <c r="G235" s="110" t="s">
        <v>865</v>
      </c>
      <c r="I235" s="22">
        <f>INDEX(Concordance!$A$2:$A$556,MATCH('2020 Report - NLIU'!J235,Concordance!$C$2:$C$556,0))</f>
        <v>51150</v>
      </c>
      <c r="J235" s="52">
        <f t="shared" si="3"/>
        <v>46583811</v>
      </c>
      <c r="K235" s="17" t="s">
        <v>866</v>
      </c>
      <c r="L235" s="18">
        <v>39960.620000000003</v>
      </c>
      <c r="N235" s="18">
        <v>0</v>
      </c>
      <c r="P235" s="18">
        <v>39960.620000000003</v>
      </c>
      <c r="T235" s="18"/>
      <c r="V235" s="18"/>
      <c r="X235" s="18">
        <v>0</v>
      </c>
      <c r="BL235" s="18">
        <v>25264.62</v>
      </c>
      <c r="BM235" s="110" t="s">
        <v>168</v>
      </c>
      <c r="BN235" s="18">
        <v>25264.62</v>
      </c>
      <c r="BP235" s="18">
        <v>0</v>
      </c>
      <c r="BR235" s="18">
        <v>865</v>
      </c>
      <c r="BT235" s="18">
        <v>0</v>
      </c>
      <c r="BV235" s="18">
        <v>0</v>
      </c>
      <c r="BX235" s="18">
        <v>24399.62</v>
      </c>
      <c r="BZ235" s="18">
        <v>0</v>
      </c>
      <c r="CB235" s="18">
        <v>0</v>
      </c>
      <c r="CD235" s="110" t="b">
        <v>0</v>
      </c>
      <c r="CP235" s="110" t="b">
        <v>0</v>
      </c>
      <c r="DD235" s="110" t="b">
        <v>1</v>
      </c>
      <c r="DF235" s="110" t="b">
        <v>1</v>
      </c>
      <c r="DH235" s="110" t="b">
        <v>1</v>
      </c>
      <c r="DJ235" s="110" t="b">
        <v>1</v>
      </c>
      <c r="DL235" s="110" t="b">
        <v>1</v>
      </c>
      <c r="DN235" s="110" t="b">
        <v>0</v>
      </c>
      <c r="DP235" s="110" t="b">
        <v>0</v>
      </c>
      <c r="DR235" s="110" t="b">
        <v>0</v>
      </c>
      <c r="DT235" s="110" t="b">
        <v>1</v>
      </c>
      <c r="DV235" s="110" t="b">
        <v>1</v>
      </c>
      <c r="DX235" s="110" t="b">
        <v>1</v>
      </c>
      <c r="DZ235" s="110" t="b">
        <v>1</v>
      </c>
      <c r="EB235" s="110" t="b">
        <v>1</v>
      </c>
      <c r="ED235" s="110" t="b">
        <v>0</v>
      </c>
      <c r="EF235" s="110" t="b">
        <v>0</v>
      </c>
      <c r="EH235" s="110" t="b">
        <v>0</v>
      </c>
      <c r="EJ235" s="110">
        <v>38</v>
      </c>
      <c r="EL235" s="110">
        <v>38</v>
      </c>
      <c r="EN235" s="110">
        <v>38</v>
      </c>
      <c r="EP235" s="110">
        <v>40</v>
      </c>
    </row>
    <row r="236" spans="1:146" x14ac:dyDescent="0.3">
      <c r="A236" s="110" t="s">
        <v>162</v>
      </c>
      <c r="B236" s="110" t="s">
        <v>163</v>
      </c>
      <c r="C236" s="110" t="s">
        <v>867</v>
      </c>
      <c r="F236" s="110" t="s">
        <v>165</v>
      </c>
      <c r="G236" s="110" t="s">
        <v>868</v>
      </c>
      <c r="I236" s="22">
        <f>INDEX(Concordance!$A$2:$A$556,MATCH('2020 Report - NLIU'!J236,Concordance!$C$2:$C$556,0))</f>
        <v>115914</v>
      </c>
      <c r="J236" s="52">
        <f t="shared" si="3"/>
        <v>78358917</v>
      </c>
      <c r="K236" s="17" t="s">
        <v>869</v>
      </c>
      <c r="L236" s="18">
        <v>1739613.22</v>
      </c>
      <c r="N236" s="18">
        <v>0</v>
      </c>
      <c r="P236" s="18">
        <v>1739613.22</v>
      </c>
      <c r="T236" s="18"/>
      <c r="V236" s="18"/>
      <c r="X236" s="18">
        <v>0</v>
      </c>
      <c r="BL236" s="18">
        <v>0</v>
      </c>
      <c r="BM236" s="110" t="s">
        <v>168</v>
      </c>
      <c r="BN236" s="18">
        <v>0</v>
      </c>
      <c r="BP236" s="18">
        <v>0</v>
      </c>
      <c r="BR236" s="18">
        <v>0</v>
      </c>
      <c r="BT236" s="18">
        <v>0</v>
      </c>
      <c r="BV236" s="18">
        <v>0</v>
      </c>
      <c r="BX236" s="18">
        <v>0</v>
      </c>
      <c r="BZ236" s="18">
        <v>0</v>
      </c>
      <c r="CB236" s="18">
        <v>0</v>
      </c>
      <c r="DD236" s="110" t="b">
        <v>0</v>
      </c>
      <c r="DF236" s="110" t="b">
        <v>0</v>
      </c>
      <c r="DH236" s="110" t="b">
        <v>0</v>
      </c>
      <c r="DJ236" s="110" t="b">
        <v>0</v>
      </c>
      <c r="DL236" s="110" t="b">
        <v>0</v>
      </c>
      <c r="DN236" s="110" t="b">
        <v>0</v>
      </c>
      <c r="DP236" s="110" t="b">
        <v>0</v>
      </c>
      <c r="DR236" s="110" t="b">
        <v>0</v>
      </c>
      <c r="DT236" s="110" t="b">
        <v>0</v>
      </c>
      <c r="DV236" s="110" t="b">
        <v>0</v>
      </c>
      <c r="DX236" s="110" t="b">
        <v>0</v>
      </c>
      <c r="DZ236" s="110" t="b">
        <v>0</v>
      </c>
      <c r="EB236" s="110" t="b">
        <v>0</v>
      </c>
      <c r="ED236" s="110" t="b">
        <v>0</v>
      </c>
      <c r="EF236" s="110" t="b">
        <v>0</v>
      </c>
      <c r="EH236" s="110" t="b">
        <v>0</v>
      </c>
      <c r="EJ236" s="110">
        <v>236</v>
      </c>
      <c r="EL236" s="110">
        <v>271</v>
      </c>
      <c r="EN236" s="110">
        <v>271</v>
      </c>
      <c r="EP236" s="110">
        <v>296</v>
      </c>
    </row>
    <row r="237" spans="1:146" x14ac:dyDescent="0.3">
      <c r="A237" s="110" t="s">
        <v>162</v>
      </c>
      <c r="B237" s="110" t="s">
        <v>163</v>
      </c>
      <c r="C237" s="110" t="s">
        <v>870</v>
      </c>
      <c r="F237" s="110" t="s">
        <v>165</v>
      </c>
      <c r="G237" s="110" t="s">
        <v>871</v>
      </c>
      <c r="I237" s="22">
        <f>INDEX(Concordance!$A$2:$A$556,MATCH('2020 Report - NLIU'!J237,Concordance!$C$2:$C$556,0))</f>
        <v>48918</v>
      </c>
      <c r="J237" s="52">
        <f t="shared" si="3"/>
        <v>800544772</v>
      </c>
      <c r="K237" s="17" t="s">
        <v>872</v>
      </c>
      <c r="L237" s="18">
        <v>427078.13</v>
      </c>
      <c r="N237" s="18">
        <v>0</v>
      </c>
      <c r="P237" s="18">
        <v>427078.13</v>
      </c>
      <c r="T237" s="18"/>
      <c r="V237" s="18"/>
      <c r="X237" s="18">
        <v>0</v>
      </c>
      <c r="BL237" s="18">
        <v>0</v>
      </c>
      <c r="BM237" s="110" t="s">
        <v>168</v>
      </c>
      <c r="BN237" s="18">
        <v>0</v>
      </c>
      <c r="BP237" s="18">
        <v>0</v>
      </c>
      <c r="BR237" s="18">
        <v>0</v>
      </c>
      <c r="BT237" s="18">
        <v>0</v>
      </c>
      <c r="BV237" s="18">
        <v>0</v>
      </c>
      <c r="BX237" s="18">
        <v>0</v>
      </c>
      <c r="BZ237" s="18">
        <v>0</v>
      </c>
      <c r="CB237" s="18">
        <v>0</v>
      </c>
      <c r="DD237" s="110" t="b">
        <v>0</v>
      </c>
      <c r="DF237" s="110" t="b">
        <v>0</v>
      </c>
      <c r="DH237" s="110" t="b">
        <v>0</v>
      </c>
      <c r="DJ237" s="110" t="b">
        <v>0</v>
      </c>
      <c r="DL237" s="110" t="b">
        <v>0</v>
      </c>
      <c r="DN237" s="110" t="b">
        <v>0</v>
      </c>
      <c r="DP237" s="110" t="b">
        <v>0</v>
      </c>
      <c r="DR237" s="110" t="b">
        <v>0</v>
      </c>
      <c r="DT237" s="110" t="b">
        <v>0</v>
      </c>
      <c r="DV237" s="110" t="b">
        <v>0</v>
      </c>
      <c r="DX237" s="110" t="b">
        <v>0</v>
      </c>
      <c r="DZ237" s="110" t="b">
        <v>0</v>
      </c>
      <c r="EB237" s="110" t="b">
        <v>0</v>
      </c>
      <c r="ED237" s="110" t="b">
        <v>0</v>
      </c>
      <c r="EF237" s="110" t="b">
        <v>0</v>
      </c>
      <c r="EH237" s="110" t="b">
        <v>0</v>
      </c>
      <c r="EJ237" s="110">
        <v>71</v>
      </c>
      <c r="EL237" s="110">
        <v>77</v>
      </c>
      <c r="EN237" s="110">
        <v>79</v>
      </c>
      <c r="EP237" s="110">
        <v>77</v>
      </c>
    </row>
    <row r="238" spans="1:146" x14ac:dyDescent="0.3">
      <c r="A238" s="110" t="s">
        <v>162</v>
      </c>
      <c r="B238" s="110" t="s">
        <v>163</v>
      </c>
      <c r="C238" s="110" t="s">
        <v>873</v>
      </c>
      <c r="F238" s="110" t="s">
        <v>165</v>
      </c>
      <c r="G238" s="110" t="s">
        <v>874</v>
      </c>
      <c r="I238" s="22">
        <f>INDEX(Concordance!$A$2:$A$556,MATCH('2020 Report - NLIU'!J238,Concordance!$C$2:$C$556,0))</f>
        <v>106006</v>
      </c>
      <c r="J238" s="52">
        <f t="shared" si="3"/>
        <v>189349343</v>
      </c>
      <c r="K238" s="17" t="s">
        <v>875</v>
      </c>
      <c r="L238" s="18">
        <v>75070.399999999994</v>
      </c>
      <c r="N238" s="18">
        <v>0</v>
      </c>
      <c r="P238" s="18">
        <v>75070.399999999994</v>
      </c>
      <c r="T238" s="18"/>
      <c r="V238" s="18"/>
      <c r="X238" s="18">
        <v>0</v>
      </c>
      <c r="BL238" s="18">
        <v>74873</v>
      </c>
      <c r="BM238" s="110" t="s">
        <v>168</v>
      </c>
      <c r="BN238" s="18">
        <v>74873</v>
      </c>
      <c r="BP238" s="18">
        <v>0</v>
      </c>
      <c r="BR238" s="18">
        <v>0</v>
      </c>
      <c r="BT238" s="18">
        <v>0</v>
      </c>
      <c r="BV238" s="18">
        <v>0</v>
      </c>
      <c r="BX238" s="18">
        <v>0</v>
      </c>
      <c r="BZ238" s="18">
        <v>0</v>
      </c>
      <c r="CB238" s="18">
        <v>74873</v>
      </c>
      <c r="DD238" s="110" t="b">
        <v>0</v>
      </c>
      <c r="DF238" s="110" t="b">
        <v>1</v>
      </c>
      <c r="DH238" s="110" t="b">
        <v>1</v>
      </c>
      <c r="DJ238" s="110" t="b">
        <v>1</v>
      </c>
      <c r="DL238" s="110" t="b">
        <v>1</v>
      </c>
      <c r="DN238" s="110" t="b">
        <v>0</v>
      </c>
      <c r="DP238" s="110" t="b">
        <v>1</v>
      </c>
      <c r="DR238" s="110" t="b">
        <v>1</v>
      </c>
      <c r="DT238" s="110" t="b">
        <v>0</v>
      </c>
      <c r="DV238" s="110" t="b">
        <v>0</v>
      </c>
      <c r="DX238" s="110" t="b">
        <v>0</v>
      </c>
      <c r="DZ238" s="110" t="b">
        <v>0</v>
      </c>
      <c r="EB238" s="110" t="b">
        <v>0</v>
      </c>
      <c r="ED238" s="110" t="b">
        <v>0</v>
      </c>
      <c r="EF238" s="110" t="b">
        <v>0</v>
      </c>
      <c r="EH238" s="110" t="b">
        <v>0</v>
      </c>
      <c r="EJ238" s="110">
        <v>51</v>
      </c>
      <c r="EL238" s="110">
        <v>53</v>
      </c>
      <c r="EN238" s="110">
        <v>52</v>
      </c>
      <c r="EP238" s="110">
        <v>50</v>
      </c>
    </row>
    <row r="239" spans="1:146" x14ac:dyDescent="0.3">
      <c r="A239" s="110" t="s">
        <v>162</v>
      </c>
      <c r="B239" s="110" t="s">
        <v>163</v>
      </c>
      <c r="C239" s="110" t="s">
        <v>876</v>
      </c>
      <c r="F239" s="110" t="s">
        <v>165</v>
      </c>
      <c r="G239" s="110" t="s">
        <v>877</v>
      </c>
      <c r="I239" s="22">
        <f>INDEX(Concordance!$A$2:$A$556,MATCH('2020 Report - NLIU'!J239,Concordance!$C$2:$C$556,0))</f>
        <v>1091</v>
      </c>
      <c r="J239" s="52">
        <f t="shared" si="3"/>
        <v>39448618</v>
      </c>
      <c r="K239" s="17" t="s">
        <v>878</v>
      </c>
      <c r="L239" s="18">
        <v>582456.91</v>
      </c>
      <c r="N239" s="18">
        <v>88806.96</v>
      </c>
      <c r="P239" s="18">
        <v>493649.95</v>
      </c>
      <c r="T239" s="18">
        <v>0</v>
      </c>
      <c r="V239" s="18">
        <v>0</v>
      </c>
      <c r="X239" s="18">
        <v>0</v>
      </c>
      <c r="Z239" s="110" t="b">
        <v>0</v>
      </c>
      <c r="AB239" s="110" t="b">
        <v>0</v>
      </c>
      <c r="AD239" s="110" t="b">
        <v>0</v>
      </c>
      <c r="AF239" s="110" t="b">
        <v>0</v>
      </c>
      <c r="AH239" s="110" t="b">
        <v>0</v>
      </c>
      <c r="AJ239" s="110" t="b">
        <v>0</v>
      </c>
      <c r="AL239" s="110" t="b">
        <v>0</v>
      </c>
      <c r="AX239" s="110" t="b">
        <v>0</v>
      </c>
      <c r="BL239" s="18">
        <v>369266.25</v>
      </c>
      <c r="BM239" s="110" t="s">
        <v>168</v>
      </c>
      <c r="BN239" s="18">
        <v>343489.93</v>
      </c>
      <c r="BP239" s="18">
        <v>25776.32</v>
      </c>
      <c r="BR239" s="18">
        <v>12812.11</v>
      </c>
      <c r="BT239" s="18">
        <v>0</v>
      </c>
      <c r="BV239" s="18">
        <v>0</v>
      </c>
      <c r="BX239" s="18">
        <v>12964.21</v>
      </c>
      <c r="BZ239" s="18">
        <v>0</v>
      </c>
      <c r="CB239" s="18">
        <v>343489.93</v>
      </c>
      <c r="CD239" s="110" t="b">
        <v>0</v>
      </c>
      <c r="CP239" s="110" t="b">
        <v>0</v>
      </c>
      <c r="DD239" s="110" t="b">
        <v>0</v>
      </c>
      <c r="DF239" s="110" t="b">
        <v>0</v>
      </c>
      <c r="DH239" s="110" t="b">
        <v>0</v>
      </c>
      <c r="DJ239" s="110" t="b">
        <v>0</v>
      </c>
      <c r="DL239" s="110" t="b">
        <v>1</v>
      </c>
      <c r="DN239" s="110" t="b">
        <v>0</v>
      </c>
      <c r="DP239" s="110" t="b">
        <v>1</v>
      </c>
      <c r="DR239" s="110" t="b">
        <v>0</v>
      </c>
      <c r="DT239" s="110" t="b">
        <v>0</v>
      </c>
      <c r="DV239" s="110" t="b">
        <v>1</v>
      </c>
      <c r="DX239" s="110" t="b">
        <v>1</v>
      </c>
      <c r="DZ239" s="110" t="b">
        <v>0</v>
      </c>
      <c r="EB239" s="110" t="b">
        <v>1</v>
      </c>
      <c r="ED239" s="110" t="b">
        <v>1</v>
      </c>
      <c r="EF239" s="110" t="b">
        <v>1</v>
      </c>
      <c r="EH239" s="110" t="b">
        <v>0</v>
      </c>
      <c r="EJ239" s="110">
        <v>407</v>
      </c>
      <c r="EL239" s="110">
        <v>405</v>
      </c>
      <c r="EN239" s="110">
        <v>404</v>
      </c>
      <c r="EP239" s="110">
        <v>400</v>
      </c>
    </row>
    <row r="240" spans="1:146" x14ac:dyDescent="0.3">
      <c r="A240" s="110" t="s">
        <v>162</v>
      </c>
      <c r="B240" s="110" t="s">
        <v>163</v>
      </c>
      <c r="C240" s="110" t="s">
        <v>879</v>
      </c>
      <c r="F240" s="110" t="s">
        <v>165</v>
      </c>
      <c r="G240" s="110" t="s">
        <v>880</v>
      </c>
      <c r="I240" s="22">
        <f>INDEX(Concordance!$A$2:$A$556,MATCH('2020 Report - NLIU'!J240,Concordance!$C$2:$C$556,0))</f>
        <v>96092</v>
      </c>
      <c r="J240" s="52">
        <f t="shared" si="3"/>
        <v>86786738</v>
      </c>
      <c r="K240" s="17" t="s">
        <v>881</v>
      </c>
      <c r="L240" s="18">
        <v>239579.38</v>
      </c>
      <c r="N240" s="18">
        <v>108263.71</v>
      </c>
      <c r="P240" s="18">
        <v>131315.67000000001</v>
      </c>
      <c r="T240" s="18">
        <v>0</v>
      </c>
      <c r="V240" s="18">
        <v>0</v>
      </c>
      <c r="X240" s="18">
        <v>0</v>
      </c>
      <c r="Z240" s="110" t="b">
        <v>0</v>
      </c>
      <c r="AB240" s="110" t="b">
        <v>0</v>
      </c>
      <c r="AD240" s="110" t="b">
        <v>0</v>
      </c>
      <c r="AF240" s="110" t="b">
        <v>0</v>
      </c>
      <c r="AH240" s="110" t="b">
        <v>0</v>
      </c>
      <c r="AJ240" s="110" t="b">
        <v>0</v>
      </c>
      <c r="AL240" s="110" t="b">
        <v>0</v>
      </c>
      <c r="AX240" s="110" t="b">
        <v>0</v>
      </c>
      <c r="BL240" s="18">
        <v>98228.25</v>
      </c>
      <c r="BM240" s="110" t="s">
        <v>168</v>
      </c>
      <c r="BN240" s="18">
        <v>65277.39</v>
      </c>
      <c r="BP240" s="18">
        <v>32950.86</v>
      </c>
      <c r="BR240" s="18">
        <v>0</v>
      </c>
      <c r="BT240" s="18">
        <v>0</v>
      </c>
      <c r="BV240" s="18">
        <v>0</v>
      </c>
      <c r="BX240" s="18">
        <v>98228.25</v>
      </c>
      <c r="BZ240" s="18">
        <v>0</v>
      </c>
      <c r="CB240" s="18">
        <v>0</v>
      </c>
      <c r="DD240" s="110" t="b">
        <v>0</v>
      </c>
      <c r="DF240" s="110" t="b">
        <v>0</v>
      </c>
      <c r="DH240" s="110" t="b">
        <v>0</v>
      </c>
      <c r="DJ240" s="110" t="b">
        <v>0</v>
      </c>
      <c r="DL240" s="110" t="b">
        <v>0</v>
      </c>
      <c r="DN240" s="110" t="b">
        <v>0</v>
      </c>
      <c r="DP240" s="110" t="b">
        <v>0</v>
      </c>
      <c r="DR240" s="110" t="b">
        <v>0</v>
      </c>
      <c r="DT240" s="110" t="b">
        <v>0</v>
      </c>
      <c r="DV240" s="110" t="b">
        <v>0</v>
      </c>
      <c r="DX240" s="110" t="b">
        <v>0</v>
      </c>
      <c r="DZ240" s="110" t="b">
        <v>0</v>
      </c>
      <c r="EB240" s="110" t="b">
        <v>0</v>
      </c>
      <c r="ED240" s="110" t="b">
        <v>0</v>
      </c>
      <c r="EF240" s="110" t="b">
        <v>0</v>
      </c>
      <c r="EH240" s="110" t="b">
        <v>0</v>
      </c>
      <c r="EJ240" s="110">
        <v>427</v>
      </c>
      <c r="EL240" s="110">
        <v>427</v>
      </c>
      <c r="EN240" s="110">
        <v>427</v>
      </c>
      <c r="EP240" s="110">
        <v>433</v>
      </c>
    </row>
    <row r="241" spans="1:146" x14ac:dyDescent="0.3">
      <c r="A241" s="110" t="s">
        <v>162</v>
      </c>
      <c r="B241" s="110" t="s">
        <v>163</v>
      </c>
      <c r="C241" s="110" t="s">
        <v>882</v>
      </c>
      <c r="F241" s="110" t="s">
        <v>165</v>
      </c>
      <c r="G241" s="110" t="s">
        <v>883</v>
      </c>
      <c r="I241" s="22">
        <f>INDEX(Concordance!$A$2:$A$556,MATCH('2020 Report - NLIU'!J241,Concordance!$C$2:$C$556,0))</f>
        <v>51155</v>
      </c>
      <c r="J241" s="52">
        <f t="shared" si="3"/>
        <v>46838884</v>
      </c>
      <c r="K241" s="17" t="s">
        <v>884</v>
      </c>
      <c r="L241" s="18">
        <v>182445.57</v>
      </c>
      <c r="N241" s="18">
        <v>0</v>
      </c>
      <c r="P241" s="18">
        <v>182445.57</v>
      </c>
      <c r="T241" s="18"/>
      <c r="V241" s="18"/>
      <c r="X241" s="18">
        <v>0</v>
      </c>
      <c r="BL241" s="18">
        <v>181967</v>
      </c>
      <c r="BM241" s="110" t="s">
        <v>168</v>
      </c>
      <c r="BN241" s="18">
        <v>181967</v>
      </c>
      <c r="BP241" s="18">
        <v>0</v>
      </c>
      <c r="BR241" s="18">
        <v>111909.7</v>
      </c>
      <c r="BT241" s="18">
        <v>0</v>
      </c>
      <c r="BV241" s="18">
        <v>0</v>
      </c>
      <c r="BX241" s="18">
        <v>70057.3</v>
      </c>
      <c r="BZ241" s="18">
        <v>0</v>
      </c>
      <c r="CB241" s="18">
        <v>0</v>
      </c>
      <c r="CD241" s="110" t="b">
        <v>1</v>
      </c>
      <c r="CF241" s="110" t="b">
        <v>1</v>
      </c>
      <c r="CH241" s="110" t="b">
        <v>1</v>
      </c>
      <c r="CJ241" s="110" t="b">
        <v>1</v>
      </c>
      <c r="CL241" s="110" t="b">
        <v>1</v>
      </c>
      <c r="CN241" s="110" t="b">
        <v>1</v>
      </c>
      <c r="CP241" s="110" t="b">
        <v>1</v>
      </c>
      <c r="CR241" s="110">
        <v>100</v>
      </c>
      <c r="CT241" s="110">
        <v>800</v>
      </c>
      <c r="CV241" s="110">
        <v>0.125</v>
      </c>
      <c r="CW241" s="110" t="s">
        <v>168</v>
      </c>
      <c r="CX241" s="110">
        <v>100</v>
      </c>
      <c r="CZ241" s="110">
        <v>800</v>
      </c>
      <c r="DB241" s="110">
        <v>0.125</v>
      </c>
      <c r="DC241" s="110" t="s">
        <v>168</v>
      </c>
      <c r="DD241" s="110" t="b">
        <v>1</v>
      </c>
      <c r="DF241" s="110" t="b">
        <v>1</v>
      </c>
      <c r="DH241" s="110" t="b">
        <v>1</v>
      </c>
      <c r="DJ241" s="110" t="b">
        <v>1</v>
      </c>
      <c r="DL241" s="110" t="b">
        <v>1</v>
      </c>
      <c r="DN241" s="110" t="b">
        <v>1</v>
      </c>
      <c r="DP241" s="110" t="b">
        <v>1</v>
      </c>
      <c r="DR241" s="110" t="b">
        <v>1</v>
      </c>
      <c r="DT241" s="110" t="b">
        <v>1</v>
      </c>
      <c r="DV241" s="110" t="b">
        <v>1</v>
      </c>
      <c r="DX241" s="110" t="b">
        <v>1</v>
      </c>
      <c r="DZ241" s="110" t="b">
        <v>1</v>
      </c>
      <c r="EB241" s="110" t="b">
        <v>1</v>
      </c>
      <c r="ED241" s="110" t="b">
        <v>1</v>
      </c>
      <c r="EF241" s="110" t="b">
        <v>1</v>
      </c>
      <c r="EH241" s="110" t="b">
        <v>1</v>
      </c>
      <c r="EJ241" s="110">
        <v>218</v>
      </c>
      <c r="EL241" s="110">
        <v>220</v>
      </c>
      <c r="EN241" s="110">
        <v>222</v>
      </c>
      <c r="EP241" s="110">
        <v>230</v>
      </c>
    </row>
    <row r="242" spans="1:146" x14ac:dyDescent="0.3">
      <c r="A242" s="110" t="s">
        <v>162</v>
      </c>
      <c r="B242" s="110" t="s">
        <v>163</v>
      </c>
      <c r="C242" s="110" t="s">
        <v>885</v>
      </c>
      <c r="F242" s="110" t="s">
        <v>165</v>
      </c>
      <c r="G242" s="110" t="s">
        <v>886</v>
      </c>
      <c r="I242" s="22">
        <f>INDEX(Concordance!$A$2:$A$556,MATCH('2020 Report - NLIU'!J242,Concordance!$C$2:$C$556,0))</f>
        <v>52096</v>
      </c>
      <c r="J242" s="52">
        <f t="shared" si="3"/>
        <v>84398288</v>
      </c>
      <c r="K242" s="17" t="s">
        <v>887</v>
      </c>
      <c r="L242" s="18">
        <v>210558.79</v>
      </c>
      <c r="N242" s="18">
        <v>0</v>
      </c>
      <c r="P242" s="18">
        <v>210558.79</v>
      </c>
      <c r="T242" s="18"/>
      <c r="V242" s="18"/>
      <c r="X242" s="18">
        <v>0</v>
      </c>
      <c r="BL242" s="18">
        <v>210006</v>
      </c>
      <c r="BM242" s="110" t="s">
        <v>168</v>
      </c>
      <c r="BN242" s="18">
        <v>210006</v>
      </c>
      <c r="BP242" s="18">
        <v>0</v>
      </c>
      <c r="BR242" s="18">
        <v>0</v>
      </c>
      <c r="BT242" s="18">
        <v>0</v>
      </c>
      <c r="BV242" s="18">
        <v>0</v>
      </c>
      <c r="BX242" s="18">
        <v>0</v>
      </c>
      <c r="BZ242" s="18">
        <v>0</v>
      </c>
      <c r="CB242" s="18">
        <v>210006</v>
      </c>
      <c r="DD242" s="110" t="b">
        <v>1</v>
      </c>
      <c r="DF242" s="110" t="b">
        <v>1</v>
      </c>
      <c r="DH242" s="110" t="b">
        <v>1</v>
      </c>
      <c r="DJ242" s="110" t="b">
        <v>1</v>
      </c>
      <c r="DL242" s="110" t="b">
        <v>1</v>
      </c>
      <c r="DN242" s="110" t="b">
        <v>1</v>
      </c>
      <c r="DP242" s="110" t="b">
        <v>1</v>
      </c>
      <c r="DR242" s="110" t="b">
        <v>0</v>
      </c>
      <c r="DT242" s="110" t="b">
        <v>1</v>
      </c>
      <c r="DV242" s="110" t="b">
        <v>1</v>
      </c>
      <c r="DX242" s="110" t="b">
        <v>1</v>
      </c>
      <c r="DZ242" s="110" t="b">
        <v>1</v>
      </c>
      <c r="EB242" s="110" t="b">
        <v>1</v>
      </c>
      <c r="ED242" s="110" t="b">
        <v>0</v>
      </c>
      <c r="EF242" s="110" t="b">
        <v>1</v>
      </c>
      <c r="EH242" s="110" t="b">
        <v>0</v>
      </c>
      <c r="EJ242" s="110">
        <v>90</v>
      </c>
      <c r="EL242" s="110">
        <v>91</v>
      </c>
      <c r="EN242" s="110">
        <v>91</v>
      </c>
      <c r="EP242" s="110">
        <v>93</v>
      </c>
    </row>
    <row r="243" spans="1:146" x14ac:dyDescent="0.3">
      <c r="A243" s="110" t="s">
        <v>162</v>
      </c>
      <c r="B243" s="110" t="s">
        <v>163</v>
      </c>
      <c r="C243" s="110" t="s">
        <v>888</v>
      </c>
      <c r="F243" s="110" t="s">
        <v>165</v>
      </c>
      <c r="G243" s="110" t="s">
        <v>889</v>
      </c>
      <c r="I243" s="22">
        <f>INDEX(Concordance!$A$2:$A$556,MATCH('2020 Report - NLIU'!J243,Concordance!$C$2:$C$556,0))</f>
        <v>80118</v>
      </c>
      <c r="J243" s="52">
        <f t="shared" si="3"/>
        <v>100041953</v>
      </c>
      <c r="K243" s="17" t="s">
        <v>890</v>
      </c>
      <c r="L243" s="18">
        <v>99595.65</v>
      </c>
      <c r="N243" s="18">
        <v>0</v>
      </c>
      <c r="P243" s="18">
        <v>99595.65</v>
      </c>
      <c r="T243" s="18"/>
      <c r="V243" s="18"/>
      <c r="X243" s="18">
        <v>0</v>
      </c>
      <c r="BL243" s="18">
        <v>99334</v>
      </c>
      <c r="BM243" s="110" t="s">
        <v>168</v>
      </c>
      <c r="BN243" s="18">
        <v>99334</v>
      </c>
      <c r="BP243" s="18">
        <v>0</v>
      </c>
      <c r="BR243" s="18">
        <v>0</v>
      </c>
      <c r="BT243" s="18">
        <v>99334</v>
      </c>
      <c r="BV243" s="18">
        <v>0</v>
      </c>
      <c r="BX243" s="18">
        <v>0</v>
      </c>
      <c r="BZ243" s="18">
        <v>0</v>
      </c>
      <c r="CB243" s="18">
        <v>0</v>
      </c>
      <c r="DD243" s="110" t="b">
        <v>1</v>
      </c>
      <c r="DF243" s="110" t="b">
        <v>1</v>
      </c>
      <c r="DH243" s="110" t="b">
        <v>0</v>
      </c>
      <c r="DJ243" s="110" t="b">
        <v>1</v>
      </c>
      <c r="DL243" s="110" t="b">
        <v>1</v>
      </c>
      <c r="DN243" s="110" t="b">
        <v>0</v>
      </c>
      <c r="DP243" s="110" t="b">
        <v>0</v>
      </c>
      <c r="DR243" s="110" t="b">
        <v>0</v>
      </c>
      <c r="DT243" s="110" t="b">
        <v>1</v>
      </c>
      <c r="DV243" s="110" t="b">
        <v>1</v>
      </c>
      <c r="DX243" s="110" t="b">
        <v>1</v>
      </c>
      <c r="DZ243" s="110" t="b">
        <v>1</v>
      </c>
      <c r="EB243" s="110" t="b">
        <v>1</v>
      </c>
      <c r="ED243" s="110" t="b">
        <v>0</v>
      </c>
      <c r="EF243" s="110" t="b">
        <v>0</v>
      </c>
      <c r="EH243" s="110" t="b">
        <v>0</v>
      </c>
      <c r="EJ243" s="110">
        <v>61.5</v>
      </c>
      <c r="EL243" s="110">
        <v>60.5</v>
      </c>
      <c r="EN243" s="110">
        <v>60.5</v>
      </c>
      <c r="EP243" s="110">
        <v>57</v>
      </c>
    </row>
    <row r="244" spans="1:146" x14ac:dyDescent="0.3">
      <c r="A244" s="110" t="s">
        <v>162</v>
      </c>
      <c r="B244" s="110" t="s">
        <v>163</v>
      </c>
      <c r="C244" s="110" t="s">
        <v>891</v>
      </c>
      <c r="F244" s="110" t="s">
        <v>165</v>
      </c>
      <c r="G244" s="110" t="s">
        <v>892</v>
      </c>
      <c r="I244" s="22">
        <f>INDEX(Concordance!$A$2:$A$556,MATCH('2020 Report - NLIU'!J244,Concordance!$C$2:$C$556,0))</f>
        <v>61154</v>
      </c>
      <c r="J244" s="52">
        <f t="shared" si="3"/>
        <v>193284890</v>
      </c>
      <c r="K244" s="17" t="s">
        <v>893</v>
      </c>
      <c r="L244" s="18">
        <v>143809.45000000001</v>
      </c>
      <c r="N244" s="18">
        <v>9000</v>
      </c>
      <c r="P244" s="18">
        <v>134809.45000000001</v>
      </c>
      <c r="T244" s="18">
        <v>0</v>
      </c>
      <c r="V244" s="18">
        <v>0</v>
      </c>
      <c r="X244" s="18">
        <v>0</v>
      </c>
      <c r="Z244" s="110" t="b">
        <v>0</v>
      </c>
      <c r="AB244" s="110" t="b">
        <v>0</v>
      </c>
      <c r="AD244" s="110" t="b">
        <v>0</v>
      </c>
      <c r="AF244" s="110" t="b">
        <v>0</v>
      </c>
      <c r="AH244" s="110" t="b">
        <v>0</v>
      </c>
      <c r="AJ244" s="110" t="b">
        <v>0</v>
      </c>
      <c r="AL244" s="110" t="b">
        <v>0</v>
      </c>
      <c r="AX244" s="110" t="b">
        <v>0</v>
      </c>
      <c r="BL244" s="18">
        <v>134456</v>
      </c>
      <c r="BM244" s="110" t="s">
        <v>168</v>
      </c>
      <c r="BN244" s="18">
        <v>134456</v>
      </c>
      <c r="BP244" s="18">
        <v>0</v>
      </c>
      <c r="BR244" s="18">
        <v>42176.2</v>
      </c>
      <c r="BT244" s="18">
        <v>0</v>
      </c>
      <c r="BV244" s="18">
        <v>0</v>
      </c>
      <c r="BX244" s="18">
        <v>33988.18</v>
      </c>
      <c r="BZ244" s="18">
        <v>0</v>
      </c>
      <c r="CB244" s="18">
        <v>58291.62</v>
      </c>
      <c r="CD244" s="110" t="b">
        <v>0</v>
      </c>
      <c r="CP244" s="110" t="b">
        <v>1</v>
      </c>
      <c r="CR244" s="110">
        <v>166</v>
      </c>
      <c r="CT244" s="110">
        <v>166</v>
      </c>
      <c r="CV244" s="110">
        <v>1</v>
      </c>
      <c r="CW244" s="110" t="s">
        <v>168</v>
      </c>
      <c r="CX244" s="110">
        <v>156</v>
      </c>
      <c r="CZ244" s="110">
        <v>156</v>
      </c>
      <c r="DB244" s="110">
        <v>1</v>
      </c>
      <c r="DC244" s="110" t="s">
        <v>168</v>
      </c>
      <c r="DD244" s="110" t="b">
        <v>0</v>
      </c>
      <c r="DF244" s="110" t="b">
        <v>0</v>
      </c>
      <c r="DH244" s="110" t="b">
        <v>0</v>
      </c>
      <c r="DJ244" s="110" t="b">
        <v>0</v>
      </c>
      <c r="DL244" s="110" t="b">
        <v>0</v>
      </c>
      <c r="DN244" s="110" t="b">
        <v>0</v>
      </c>
      <c r="DP244" s="110" t="b">
        <v>0</v>
      </c>
      <c r="DR244" s="110" t="b">
        <v>0</v>
      </c>
      <c r="DT244" s="110" t="b">
        <v>0</v>
      </c>
      <c r="DV244" s="110" t="b">
        <v>0</v>
      </c>
      <c r="DX244" s="110" t="b">
        <v>0</v>
      </c>
      <c r="DZ244" s="110" t="b">
        <v>0</v>
      </c>
      <c r="EB244" s="110" t="b">
        <v>0</v>
      </c>
      <c r="ED244" s="110" t="b">
        <v>0</v>
      </c>
      <c r="EF244" s="110" t="b">
        <v>0</v>
      </c>
      <c r="EH244" s="110" t="b">
        <v>0</v>
      </c>
      <c r="EJ244" s="110">
        <v>41</v>
      </c>
      <c r="EL244" s="110">
        <v>41</v>
      </c>
      <c r="EN244" s="110">
        <v>41</v>
      </c>
      <c r="EP244" s="110">
        <v>41</v>
      </c>
    </row>
    <row r="245" spans="1:146" x14ac:dyDescent="0.3">
      <c r="A245" s="110" t="s">
        <v>162</v>
      </c>
      <c r="B245" s="110" t="s">
        <v>163</v>
      </c>
      <c r="C245" s="110" t="s">
        <v>894</v>
      </c>
      <c r="F245" s="110" t="s">
        <v>165</v>
      </c>
      <c r="G245" s="110" t="s">
        <v>895</v>
      </c>
      <c r="I245" s="22">
        <f>INDEX(Concordance!$A$2:$A$556,MATCH('2020 Report - NLIU'!J245,Concordance!$C$2:$C$556,0))</f>
        <v>115928</v>
      </c>
      <c r="J245" s="52">
        <f t="shared" si="3"/>
        <v>80081518</v>
      </c>
      <c r="K245" s="17" t="s">
        <v>896</v>
      </c>
      <c r="L245" s="18">
        <v>70300.649999999994</v>
      </c>
      <c r="N245" s="18">
        <v>0</v>
      </c>
      <c r="P245" s="18">
        <v>70300.649999999994</v>
      </c>
      <c r="T245" s="18"/>
      <c r="V245" s="18"/>
      <c r="X245" s="18">
        <v>0</v>
      </c>
      <c r="BL245" s="18">
        <v>50556</v>
      </c>
      <c r="BM245" s="110" t="s">
        <v>168</v>
      </c>
      <c r="BN245" s="18">
        <v>50556</v>
      </c>
      <c r="BP245" s="18">
        <v>0</v>
      </c>
      <c r="BR245" s="18">
        <v>6472.5</v>
      </c>
      <c r="BT245" s="18">
        <v>0</v>
      </c>
      <c r="BV245" s="18">
        <v>0</v>
      </c>
      <c r="BX245" s="18">
        <v>787.5</v>
      </c>
      <c r="BZ245" s="18">
        <v>0</v>
      </c>
      <c r="CB245" s="18">
        <v>43296</v>
      </c>
      <c r="CD245" s="110" t="b">
        <v>1</v>
      </c>
      <c r="CF245" s="110" t="b">
        <v>1</v>
      </c>
      <c r="CH245" s="110" t="b">
        <v>0</v>
      </c>
      <c r="CJ245" s="110" t="b">
        <v>1</v>
      </c>
      <c r="CL245" s="110" t="b">
        <v>0</v>
      </c>
      <c r="CN245" s="110" t="b">
        <v>0</v>
      </c>
      <c r="CP245" s="110" t="b">
        <v>1</v>
      </c>
      <c r="CR245" s="110">
        <v>0</v>
      </c>
      <c r="CT245" s="110">
        <v>0</v>
      </c>
      <c r="CX245" s="110">
        <v>115</v>
      </c>
      <c r="CZ245" s="110">
        <v>115</v>
      </c>
      <c r="DB245" s="110">
        <v>1</v>
      </c>
      <c r="DC245" s="110" t="s">
        <v>168</v>
      </c>
      <c r="DD245" s="110" t="b">
        <v>1</v>
      </c>
      <c r="DF245" s="110" t="b">
        <v>1</v>
      </c>
      <c r="DH245" s="110" t="b">
        <v>1</v>
      </c>
      <c r="DJ245" s="110" t="b">
        <v>0</v>
      </c>
      <c r="DL245" s="110" t="b">
        <v>1</v>
      </c>
      <c r="DN245" s="110" t="b">
        <v>0</v>
      </c>
      <c r="DP245" s="110" t="b">
        <v>1</v>
      </c>
      <c r="DR245" s="110" t="b">
        <v>0</v>
      </c>
      <c r="DT245" s="110" t="b">
        <v>0</v>
      </c>
      <c r="DV245" s="110" t="b">
        <v>0</v>
      </c>
      <c r="DX245" s="110" t="b">
        <v>0</v>
      </c>
      <c r="DZ245" s="110" t="b">
        <v>0</v>
      </c>
      <c r="EB245" s="110" t="b">
        <v>0</v>
      </c>
      <c r="ED245" s="110" t="b">
        <v>0</v>
      </c>
      <c r="EF245" s="110" t="b">
        <v>0</v>
      </c>
      <c r="EH245" s="110" t="b">
        <v>0</v>
      </c>
      <c r="EJ245" s="110">
        <v>14</v>
      </c>
      <c r="EL245" s="110">
        <v>16</v>
      </c>
      <c r="EN245" s="110">
        <v>16</v>
      </c>
      <c r="EP245" s="110">
        <v>17</v>
      </c>
    </row>
    <row r="246" spans="1:146" x14ac:dyDescent="0.3">
      <c r="A246" s="110" t="s">
        <v>162</v>
      </c>
      <c r="B246" s="110" t="s">
        <v>163</v>
      </c>
      <c r="C246" s="110" t="s">
        <v>897</v>
      </c>
      <c r="F246" s="110" t="s">
        <v>165</v>
      </c>
      <c r="G246" s="110" t="s">
        <v>898</v>
      </c>
      <c r="I246" s="22">
        <f>INDEX(Concordance!$A$2:$A$556,MATCH('2020 Report - NLIU'!J246,Concordance!$C$2:$C$556,0))</f>
        <v>53114</v>
      </c>
      <c r="J246" s="52">
        <f t="shared" si="3"/>
        <v>798970260</v>
      </c>
      <c r="K246" s="17" t="s">
        <v>899</v>
      </c>
      <c r="L246" s="18">
        <v>156857.28</v>
      </c>
      <c r="N246" s="18">
        <v>0</v>
      </c>
      <c r="P246" s="18">
        <v>156857.28</v>
      </c>
      <c r="T246" s="18"/>
      <c r="V246" s="18"/>
      <c r="X246" s="18">
        <v>0</v>
      </c>
      <c r="BL246" s="18">
        <v>156446</v>
      </c>
      <c r="BM246" s="110" t="s">
        <v>168</v>
      </c>
      <c r="BN246" s="18">
        <v>156446</v>
      </c>
      <c r="BP246" s="18">
        <v>0</v>
      </c>
      <c r="BR246" s="18">
        <v>0</v>
      </c>
      <c r="BT246" s="18">
        <v>0</v>
      </c>
      <c r="BV246" s="18">
        <v>0</v>
      </c>
      <c r="BX246" s="18">
        <v>0</v>
      </c>
      <c r="BZ246" s="18">
        <v>0</v>
      </c>
      <c r="CB246" s="18">
        <v>156446</v>
      </c>
      <c r="DD246" s="110" t="b">
        <v>1</v>
      </c>
      <c r="DF246" s="110" t="b">
        <v>1</v>
      </c>
      <c r="DH246" s="110" t="b">
        <v>1</v>
      </c>
      <c r="DJ246" s="110" t="b">
        <v>1</v>
      </c>
      <c r="DL246" s="110" t="b">
        <v>1</v>
      </c>
      <c r="DN246" s="110" t="b">
        <v>1</v>
      </c>
      <c r="DP246" s="110" t="b">
        <v>1</v>
      </c>
      <c r="DR246" s="110" t="b">
        <v>1</v>
      </c>
      <c r="DT246" s="110" t="b">
        <v>0</v>
      </c>
      <c r="DV246" s="110" t="b">
        <v>0</v>
      </c>
      <c r="DX246" s="110" t="b">
        <v>0</v>
      </c>
      <c r="DZ246" s="110" t="b">
        <v>0</v>
      </c>
      <c r="EB246" s="110" t="b">
        <v>0</v>
      </c>
      <c r="ED246" s="110" t="b">
        <v>0</v>
      </c>
      <c r="EF246" s="110" t="b">
        <v>0</v>
      </c>
      <c r="EH246" s="110" t="b">
        <v>0</v>
      </c>
      <c r="EJ246" s="110">
        <v>70</v>
      </c>
      <c r="EL246" s="110">
        <v>70</v>
      </c>
      <c r="EN246" s="110">
        <v>70</v>
      </c>
      <c r="EP246" s="110">
        <v>68</v>
      </c>
    </row>
    <row r="247" spans="1:146" x14ac:dyDescent="0.3">
      <c r="A247" s="110" t="s">
        <v>162</v>
      </c>
      <c r="B247" s="110" t="s">
        <v>163</v>
      </c>
      <c r="C247" s="110" t="s">
        <v>900</v>
      </c>
      <c r="F247" s="110" t="s">
        <v>165</v>
      </c>
      <c r="G247" s="110" t="s">
        <v>901</v>
      </c>
      <c r="I247" s="22">
        <f>INDEX(Concordance!$A$2:$A$556,MATCH('2020 Report - NLIU'!J247,Concordance!$C$2:$C$556,0))</f>
        <v>53111</v>
      </c>
      <c r="J247" s="52">
        <f t="shared" si="3"/>
        <v>69560654</v>
      </c>
      <c r="K247" s="17" t="s">
        <v>902</v>
      </c>
      <c r="L247" s="18">
        <v>181122.1</v>
      </c>
      <c r="N247" s="18">
        <v>0</v>
      </c>
      <c r="P247" s="18">
        <v>181122.1</v>
      </c>
      <c r="T247" s="18"/>
      <c r="V247" s="18"/>
      <c r="X247" s="18">
        <v>0</v>
      </c>
      <c r="BL247" s="18">
        <v>180647</v>
      </c>
      <c r="BM247" s="110" t="s">
        <v>168</v>
      </c>
      <c r="BN247" s="18">
        <v>180647</v>
      </c>
      <c r="BP247" s="18">
        <v>0</v>
      </c>
      <c r="BR247" s="18">
        <v>0</v>
      </c>
      <c r="BT247" s="18">
        <v>0</v>
      </c>
      <c r="BV247" s="18">
        <v>0</v>
      </c>
      <c r="BX247" s="18">
        <v>0</v>
      </c>
      <c r="BZ247" s="18">
        <v>0</v>
      </c>
      <c r="CB247" s="18">
        <v>180647</v>
      </c>
      <c r="DD247" s="110" t="b">
        <v>1</v>
      </c>
      <c r="DF247" s="110" t="b">
        <v>0</v>
      </c>
      <c r="DH247" s="110" t="b">
        <v>1</v>
      </c>
      <c r="DJ247" s="110" t="b">
        <v>1</v>
      </c>
      <c r="DL247" s="110" t="b">
        <v>1</v>
      </c>
      <c r="DN247" s="110" t="b">
        <v>0</v>
      </c>
      <c r="DP247" s="110" t="b">
        <v>0</v>
      </c>
      <c r="DR247" s="110" t="b">
        <v>1</v>
      </c>
      <c r="DT247" s="110" t="b">
        <v>1</v>
      </c>
      <c r="DV247" s="110" t="b">
        <v>0</v>
      </c>
      <c r="DX247" s="110" t="b">
        <v>1</v>
      </c>
      <c r="DZ247" s="110" t="b">
        <v>1</v>
      </c>
      <c r="EB247" s="110" t="b">
        <v>1</v>
      </c>
      <c r="ED247" s="110" t="b">
        <v>0</v>
      </c>
      <c r="EF247" s="110" t="b">
        <v>0</v>
      </c>
      <c r="EH247" s="110" t="b">
        <v>1</v>
      </c>
      <c r="EJ247" s="110">
        <v>118.2</v>
      </c>
      <c r="EL247" s="110">
        <v>115.5</v>
      </c>
      <c r="EN247" s="110">
        <v>114.5</v>
      </c>
      <c r="EP247" s="110">
        <v>114</v>
      </c>
    </row>
    <row r="248" spans="1:146" x14ac:dyDescent="0.3">
      <c r="A248" s="110" t="s">
        <v>162</v>
      </c>
      <c r="B248" s="110" t="s">
        <v>163</v>
      </c>
      <c r="C248" s="110" t="s">
        <v>903</v>
      </c>
      <c r="F248" s="110" t="s">
        <v>165</v>
      </c>
      <c r="G248" s="110" t="s">
        <v>904</v>
      </c>
      <c r="I248" s="22">
        <f>INDEX(Concordance!$A$2:$A$556,MATCH('2020 Report - NLIU'!J248,Concordance!$C$2:$C$556,0))</f>
        <v>96106</v>
      </c>
      <c r="J248" s="52">
        <f t="shared" si="3"/>
        <v>55873657</v>
      </c>
      <c r="K248" s="17" t="s">
        <v>905</v>
      </c>
      <c r="L248" s="18">
        <v>178851.08</v>
      </c>
      <c r="N248" s="18">
        <v>93134.720000000001</v>
      </c>
      <c r="P248" s="18">
        <v>85716.360000000015</v>
      </c>
      <c r="T248" s="18">
        <v>0</v>
      </c>
      <c r="V248" s="18">
        <v>0</v>
      </c>
      <c r="X248" s="18">
        <v>0</v>
      </c>
      <c r="Z248" s="110" t="b">
        <v>0</v>
      </c>
      <c r="AB248" s="110" t="b">
        <v>0</v>
      </c>
      <c r="AD248" s="110" t="b">
        <v>0</v>
      </c>
      <c r="AF248" s="110" t="b">
        <v>0</v>
      </c>
      <c r="AH248" s="110" t="b">
        <v>0</v>
      </c>
      <c r="AJ248" s="110" t="b">
        <v>0</v>
      </c>
      <c r="AL248" s="110" t="b">
        <v>0</v>
      </c>
      <c r="AX248" s="110" t="b">
        <v>0</v>
      </c>
      <c r="BL248" s="18">
        <v>0</v>
      </c>
      <c r="BM248" s="110" t="s">
        <v>168</v>
      </c>
      <c r="BN248" s="18">
        <v>0</v>
      </c>
      <c r="BP248" s="18">
        <v>0</v>
      </c>
      <c r="BR248" s="18">
        <v>0</v>
      </c>
      <c r="BT248" s="18">
        <v>0</v>
      </c>
      <c r="BV248" s="18">
        <v>0</v>
      </c>
      <c r="BX248" s="18">
        <v>0</v>
      </c>
      <c r="BZ248" s="18">
        <v>0</v>
      </c>
      <c r="CB248" s="18">
        <v>0</v>
      </c>
      <c r="DD248" s="110" t="b">
        <v>0</v>
      </c>
      <c r="DF248" s="110" t="b">
        <v>0</v>
      </c>
      <c r="DH248" s="110" t="b">
        <v>0</v>
      </c>
      <c r="DJ248" s="110" t="b">
        <v>0</v>
      </c>
      <c r="DL248" s="110" t="b">
        <v>0</v>
      </c>
      <c r="DN248" s="110" t="b">
        <v>0</v>
      </c>
      <c r="DP248" s="110" t="b">
        <v>0</v>
      </c>
      <c r="DR248" s="110" t="b">
        <v>0</v>
      </c>
      <c r="DT248" s="110" t="b">
        <v>0</v>
      </c>
      <c r="DV248" s="110" t="b">
        <v>0</v>
      </c>
      <c r="DX248" s="110" t="b">
        <v>0</v>
      </c>
      <c r="DZ248" s="110" t="b">
        <v>0</v>
      </c>
      <c r="EB248" s="110" t="b">
        <v>0</v>
      </c>
      <c r="ED248" s="110" t="b">
        <v>0</v>
      </c>
      <c r="EF248" s="110" t="b">
        <v>0</v>
      </c>
      <c r="EH248" s="110" t="b">
        <v>0</v>
      </c>
      <c r="EJ248" s="110">
        <v>580</v>
      </c>
      <c r="EL248" s="110">
        <v>587</v>
      </c>
      <c r="EN248" s="110">
        <v>589</v>
      </c>
      <c r="EP248" s="110">
        <v>576</v>
      </c>
    </row>
    <row r="249" spans="1:146" x14ac:dyDescent="0.3">
      <c r="A249" s="110" t="s">
        <v>162</v>
      </c>
      <c r="B249" s="110" t="s">
        <v>163</v>
      </c>
      <c r="C249" s="110" t="s">
        <v>906</v>
      </c>
      <c r="F249" s="110" t="s">
        <v>165</v>
      </c>
      <c r="G249" s="110" t="s">
        <v>907</v>
      </c>
      <c r="I249" s="22">
        <f>INDEX(Concordance!$A$2:$A$556,MATCH('2020 Report - NLIU'!J249,Concordance!$C$2:$C$556,0))</f>
        <v>54039</v>
      </c>
      <c r="J249" s="52">
        <f t="shared" si="3"/>
        <v>49235237</v>
      </c>
      <c r="K249" s="17" t="s">
        <v>908</v>
      </c>
      <c r="L249" s="18">
        <v>241634.39</v>
      </c>
      <c r="N249" s="18">
        <v>39088.53</v>
      </c>
      <c r="P249" s="18">
        <v>202545.86</v>
      </c>
      <c r="T249" s="18">
        <v>0</v>
      </c>
      <c r="V249" s="18">
        <v>0</v>
      </c>
      <c r="X249" s="18">
        <v>0</v>
      </c>
      <c r="Z249" s="110" t="b">
        <v>0</v>
      </c>
      <c r="AB249" s="110" t="b">
        <v>0</v>
      </c>
      <c r="AD249" s="110" t="b">
        <v>0</v>
      </c>
      <c r="AF249" s="110" t="b">
        <v>0</v>
      </c>
      <c r="AH249" s="110" t="b">
        <v>0</v>
      </c>
      <c r="AJ249" s="110" t="b">
        <v>0</v>
      </c>
      <c r="AL249" s="110" t="b">
        <v>0</v>
      </c>
      <c r="AX249" s="110" t="b">
        <v>0</v>
      </c>
      <c r="BL249" s="18">
        <v>172783.08</v>
      </c>
      <c r="BM249" s="110" t="s">
        <v>168</v>
      </c>
      <c r="BN249" s="18">
        <v>172783.08</v>
      </c>
      <c r="BP249" s="18">
        <v>0</v>
      </c>
      <c r="BR249" s="18">
        <v>0</v>
      </c>
      <c r="BT249" s="18">
        <v>0</v>
      </c>
      <c r="BV249" s="18">
        <v>0</v>
      </c>
      <c r="BX249" s="18">
        <v>41799.83</v>
      </c>
      <c r="BZ249" s="18">
        <v>92835.67</v>
      </c>
      <c r="CB249" s="18">
        <v>38147.58</v>
      </c>
      <c r="CD249" s="110" t="b">
        <v>0</v>
      </c>
      <c r="DD249" s="110" t="b">
        <v>0</v>
      </c>
      <c r="DF249" s="110" t="b">
        <v>0</v>
      </c>
      <c r="DH249" s="110" t="b">
        <v>0</v>
      </c>
      <c r="DJ249" s="110" t="b">
        <v>0</v>
      </c>
      <c r="DL249" s="110" t="b">
        <v>0</v>
      </c>
      <c r="DN249" s="110" t="b">
        <v>0</v>
      </c>
      <c r="DP249" s="110" t="b">
        <v>0</v>
      </c>
      <c r="DR249" s="110" t="b">
        <v>0</v>
      </c>
      <c r="DT249" s="110" t="b">
        <v>0</v>
      </c>
      <c r="DV249" s="110" t="b">
        <v>0</v>
      </c>
      <c r="DX249" s="110" t="b">
        <v>0</v>
      </c>
      <c r="DZ249" s="110" t="b">
        <v>0</v>
      </c>
      <c r="EB249" s="110" t="b">
        <v>0</v>
      </c>
      <c r="ED249" s="110" t="b">
        <v>0</v>
      </c>
      <c r="EF249" s="110" t="b">
        <v>0</v>
      </c>
      <c r="EH249" s="110" t="b">
        <v>0</v>
      </c>
      <c r="EJ249" s="110">
        <v>136</v>
      </c>
      <c r="EL249" s="110">
        <v>136</v>
      </c>
      <c r="EN249" s="110">
        <v>140</v>
      </c>
      <c r="EP249" s="110">
        <v>146</v>
      </c>
    </row>
    <row r="250" spans="1:146" x14ac:dyDescent="0.3">
      <c r="A250" s="110" t="s">
        <v>162</v>
      </c>
      <c r="B250" s="110" t="s">
        <v>163</v>
      </c>
      <c r="C250" s="110" t="s">
        <v>909</v>
      </c>
      <c r="F250" s="110" t="s">
        <v>165</v>
      </c>
      <c r="G250" s="110" t="s">
        <v>910</v>
      </c>
      <c r="I250" s="22">
        <f>INDEX(Concordance!$A$2:$A$556,MATCH('2020 Report - NLIU'!J250,Concordance!$C$2:$C$556,0))</f>
        <v>115924</v>
      </c>
      <c r="J250" s="52">
        <f t="shared" si="3"/>
        <v>64841750</v>
      </c>
      <c r="K250" s="17" t="s">
        <v>911</v>
      </c>
      <c r="L250" s="18">
        <v>70729.179999999993</v>
      </c>
      <c r="N250" s="18">
        <v>9000</v>
      </c>
      <c r="P250" s="18">
        <v>61729.179999999993</v>
      </c>
      <c r="T250" s="18">
        <v>0</v>
      </c>
      <c r="V250" s="18">
        <v>0</v>
      </c>
      <c r="X250" s="18">
        <v>0</v>
      </c>
      <c r="Z250" s="110" t="b">
        <v>0</v>
      </c>
      <c r="AB250" s="110" t="b">
        <v>0</v>
      </c>
      <c r="AD250" s="110" t="b">
        <v>0</v>
      </c>
      <c r="AF250" s="110" t="b">
        <v>0</v>
      </c>
      <c r="AH250" s="110" t="b">
        <v>0</v>
      </c>
      <c r="AJ250" s="110" t="b">
        <v>0</v>
      </c>
      <c r="AL250" s="110" t="b">
        <v>0</v>
      </c>
      <c r="AX250" s="110" t="b">
        <v>0</v>
      </c>
      <c r="BL250" s="18">
        <v>0</v>
      </c>
      <c r="BM250" s="110" t="s">
        <v>168</v>
      </c>
      <c r="BN250" s="18">
        <v>0</v>
      </c>
      <c r="BP250" s="18">
        <v>0</v>
      </c>
      <c r="BR250" s="18">
        <v>0</v>
      </c>
      <c r="BT250" s="18">
        <v>0</v>
      </c>
      <c r="BV250" s="18">
        <v>0</v>
      </c>
      <c r="BX250" s="18">
        <v>0</v>
      </c>
      <c r="BZ250" s="18">
        <v>0</v>
      </c>
      <c r="CB250" s="18">
        <v>0</v>
      </c>
      <c r="DD250" s="110" t="b">
        <v>0</v>
      </c>
      <c r="DF250" s="110" t="b">
        <v>0</v>
      </c>
      <c r="DH250" s="110" t="b">
        <v>0</v>
      </c>
      <c r="DJ250" s="110" t="b">
        <v>0</v>
      </c>
      <c r="DL250" s="110" t="b">
        <v>0</v>
      </c>
      <c r="DN250" s="110" t="b">
        <v>0</v>
      </c>
      <c r="DP250" s="110" t="b">
        <v>0</v>
      </c>
      <c r="DR250" s="110" t="b">
        <v>0</v>
      </c>
      <c r="DT250" s="110" t="b">
        <v>0</v>
      </c>
      <c r="DV250" s="110" t="b">
        <v>0</v>
      </c>
      <c r="DX250" s="110" t="b">
        <v>0</v>
      </c>
      <c r="DZ250" s="110" t="b">
        <v>0</v>
      </c>
      <c r="EB250" s="110" t="b">
        <v>0</v>
      </c>
      <c r="ED250" s="110" t="b">
        <v>0</v>
      </c>
      <c r="EF250" s="110" t="b">
        <v>0</v>
      </c>
      <c r="EH250" s="110" t="b">
        <v>0</v>
      </c>
      <c r="EJ250" s="110">
        <v>34</v>
      </c>
      <c r="EL250" s="110">
        <v>40</v>
      </c>
      <c r="EN250" s="110">
        <v>42</v>
      </c>
      <c r="EP250" s="110">
        <v>41</v>
      </c>
    </row>
    <row r="251" spans="1:146" x14ac:dyDescent="0.3">
      <c r="A251" s="110" t="s">
        <v>162</v>
      </c>
      <c r="B251" s="110" t="s">
        <v>163</v>
      </c>
      <c r="C251" s="110" t="s">
        <v>912</v>
      </c>
      <c r="F251" s="110" t="s">
        <v>165</v>
      </c>
      <c r="G251" s="110" t="s">
        <v>913</v>
      </c>
      <c r="I251" s="22">
        <f>INDEX(Concordance!$A$2:$A$556,MATCH('2020 Report - NLIU'!J251,Concordance!$C$2:$C$556,0))</f>
        <v>93123</v>
      </c>
      <c r="J251" s="52">
        <f t="shared" si="3"/>
        <v>193008901</v>
      </c>
      <c r="K251" s="17" t="s">
        <v>914</v>
      </c>
      <c r="L251" s="18">
        <v>143086.91</v>
      </c>
      <c r="N251" s="18">
        <v>0</v>
      </c>
      <c r="P251" s="18">
        <v>143086.91</v>
      </c>
      <c r="T251" s="18"/>
      <c r="V251" s="18"/>
      <c r="X251" s="18">
        <v>0</v>
      </c>
      <c r="BL251" s="18">
        <v>142712</v>
      </c>
      <c r="BM251" s="110" t="s">
        <v>168</v>
      </c>
      <c r="BN251" s="18">
        <v>142712</v>
      </c>
      <c r="BP251" s="18">
        <v>0</v>
      </c>
      <c r="BR251" s="18">
        <v>0</v>
      </c>
      <c r="BT251" s="18">
        <v>13739</v>
      </c>
      <c r="BV251" s="18">
        <v>0</v>
      </c>
      <c r="BX251" s="18">
        <v>9750</v>
      </c>
      <c r="BZ251" s="18">
        <v>0</v>
      </c>
      <c r="CB251" s="18">
        <v>119223</v>
      </c>
      <c r="DD251" s="110" t="b">
        <v>1</v>
      </c>
      <c r="DF251" s="110" t="b">
        <v>0</v>
      </c>
      <c r="DH251" s="110" t="b">
        <v>1</v>
      </c>
      <c r="DJ251" s="110" t="b">
        <v>1</v>
      </c>
      <c r="DL251" s="110" t="b">
        <v>1</v>
      </c>
      <c r="DN251" s="110" t="b">
        <v>0</v>
      </c>
      <c r="DP251" s="110" t="b">
        <v>1</v>
      </c>
      <c r="DR251" s="110" t="b">
        <v>1</v>
      </c>
      <c r="DT251" s="110" t="b">
        <v>1</v>
      </c>
      <c r="DV251" s="110" t="b">
        <v>0</v>
      </c>
      <c r="DX251" s="110" t="b">
        <v>1</v>
      </c>
      <c r="DZ251" s="110" t="b">
        <v>1</v>
      </c>
      <c r="EB251" s="110" t="b">
        <v>1</v>
      </c>
      <c r="ED251" s="110" t="b">
        <v>0</v>
      </c>
      <c r="EF251" s="110" t="b">
        <v>1</v>
      </c>
      <c r="EH251" s="110" t="b">
        <v>1</v>
      </c>
      <c r="EJ251" s="110">
        <v>60</v>
      </c>
      <c r="EL251" s="110">
        <v>64</v>
      </c>
      <c r="EN251" s="110">
        <v>64</v>
      </c>
      <c r="EP251" s="110">
        <v>60</v>
      </c>
    </row>
    <row r="252" spans="1:146" x14ac:dyDescent="0.3">
      <c r="A252" s="110" t="s">
        <v>162</v>
      </c>
      <c r="B252" s="110" t="s">
        <v>163</v>
      </c>
      <c r="C252" s="110" t="s">
        <v>915</v>
      </c>
      <c r="F252" s="110" t="s">
        <v>165</v>
      </c>
      <c r="G252" s="110" t="s">
        <v>916</v>
      </c>
      <c r="I252" s="22">
        <f>INDEX(Concordance!$A$2:$A$556,MATCH('2020 Report - NLIU'!J252,Concordance!$C$2:$C$556,0))</f>
        <v>6104</v>
      </c>
      <c r="J252" s="52">
        <f t="shared" si="3"/>
        <v>100041474</v>
      </c>
      <c r="K252" s="17" t="s">
        <v>917</v>
      </c>
      <c r="L252" s="18">
        <v>273246.99</v>
      </c>
      <c r="N252" s="18">
        <v>0</v>
      </c>
      <c r="P252" s="18">
        <v>273246.99</v>
      </c>
      <c r="T252" s="18"/>
      <c r="V252" s="18"/>
      <c r="X252" s="18">
        <v>0</v>
      </c>
      <c r="BL252" s="18">
        <v>251454.72</v>
      </c>
      <c r="BM252" s="110" t="s">
        <v>168</v>
      </c>
      <c r="BN252" s="18">
        <v>251454.72</v>
      </c>
      <c r="BP252" s="18">
        <v>0</v>
      </c>
      <c r="BR252" s="18">
        <v>0</v>
      </c>
      <c r="BT252" s="18">
        <v>0</v>
      </c>
      <c r="BV252" s="18">
        <v>0</v>
      </c>
      <c r="BX252" s="18">
        <v>0</v>
      </c>
      <c r="BZ252" s="18">
        <v>0</v>
      </c>
      <c r="CB252" s="18">
        <v>251454.72</v>
      </c>
      <c r="DD252" s="110" t="b">
        <v>0</v>
      </c>
      <c r="DF252" s="110" t="b">
        <v>0</v>
      </c>
      <c r="DH252" s="110" t="b">
        <v>0</v>
      </c>
      <c r="DJ252" s="110" t="b">
        <v>0</v>
      </c>
      <c r="DL252" s="110" t="b">
        <v>0</v>
      </c>
      <c r="DN252" s="110" t="b">
        <v>0</v>
      </c>
      <c r="DP252" s="110" t="b">
        <v>0</v>
      </c>
      <c r="DR252" s="110" t="b">
        <v>0</v>
      </c>
      <c r="DT252" s="110" t="b">
        <v>0</v>
      </c>
      <c r="DV252" s="110" t="b">
        <v>0</v>
      </c>
      <c r="DX252" s="110" t="b">
        <v>0</v>
      </c>
      <c r="DZ252" s="110" t="b">
        <v>0</v>
      </c>
      <c r="EB252" s="110" t="b">
        <v>0</v>
      </c>
      <c r="ED252" s="110" t="b">
        <v>0</v>
      </c>
      <c r="EF252" s="110" t="b">
        <v>0</v>
      </c>
      <c r="EH252" s="110" t="b">
        <v>0</v>
      </c>
      <c r="EJ252" s="110">
        <v>183</v>
      </c>
      <c r="EL252" s="110">
        <v>192</v>
      </c>
      <c r="EN252" s="110">
        <v>189</v>
      </c>
      <c r="EP252" s="110">
        <v>188</v>
      </c>
    </row>
    <row r="253" spans="1:146" x14ac:dyDescent="0.3">
      <c r="A253" s="110" t="s">
        <v>162</v>
      </c>
      <c r="B253" s="110" t="s">
        <v>163</v>
      </c>
      <c r="C253" s="110" t="s">
        <v>918</v>
      </c>
      <c r="F253" s="110" t="s">
        <v>165</v>
      </c>
      <c r="G253" s="110" t="s">
        <v>919</v>
      </c>
      <c r="I253" s="22">
        <f>INDEX(Concordance!$A$2:$A$556,MATCH('2020 Report - NLIU'!J253,Concordance!$C$2:$C$556,0))</f>
        <v>85045</v>
      </c>
      <c r="J253" s="52">
        <f t="shared" si="3"/>
        <v>80016967</v>
      </c>
      <c r="K253" s="17" t="s">
        <v>920</v>
      </c>
      <c r="L253" s="18">
        <v>156136.07</v>
      </c>
      <c r="N253" s="18">
        <v>24691</v>
      </c>
      <c r="P253" s="18">
        <v>131445.07</v>
      </c>
      <c r="T253" s="18">
        <v>0</v>
      </c>
      <c r="V253" s="18">
        <v>0</v>
      </c>
      <c r="X253" s="18">
        <v>0</v>
      </c>
      <c r="Z253" s="110" t="b">
        <v>0</v>
      </c>
      <c r="AB253" s="110" t="b">
        <v>0</v>
      </c>
      <c r="AD253" s="110" t="b">
        <v>0</v>
      </c>
      <c r="AF253" s="110" t="b">
        <v>0</v>
      </c>
      <c r="AH253" s="110" t="b">
        <v>0</v>
      </c>
      <c r="AJ253" s="110" t="b">
        <v>0</v>
      </c>
      <c r="AL253" s="110" t="b">
        <v>0</v>
      </c>
      <c r="AX253" s="110" t="b">
        <v>0</v>
      </c>
      <c r="BL253" s="18">
        <v>131100</v>
      </c>
      <c r="BM253" s="110" t="s">
        <v>168</v>
      </c>
      <c r="BN253" s="18">
        <v>131100</v>
      </c>
      <c r="BP253" s="18">
        <v>0</v>
      </c>
      <c r="BR253" s="18">
        <v>131100</v>
      </c>
      <c r="BT253" s="18">
        <v>0</v>
      </c>
      <c r="BV253" s="18">
        <v>0</v>
      </c>
      <c r="BX253" s="18">
        <v>0</v>
      </c>
      <c r="BZ253" s="18">
        <v>0</v>
      </c>
      <c r="CB253" s="18">
        <v>0</v>
      </c>
      <c r="CD253" s="110" t="b">
        <v>0</v>
      </c>
      <c r="CP253" s="110" t="b">
        <v>1</v>
      </c>
      <c r="CR253" s="110">
        <v>146</v>
      </c>
      <c r="CT253" s="110">
        <v>309</v>
      </c>
      <c r="CV253" s="110">
        <v>0.47249190938511332</v>
      </c>
      <c r="CW253" s="110" t="s">
        <v>168</v>
      </c>
      <c r="CX253" s="110">
        <v>291</v>
      </c>
      <c r="CZ253" s="110">
        <v>291</v>
      </c>
      <c r="DB253" s="110">
        <v>1</v>
      </c>
      <c r="DC253" s="110" t="s">
        <v>168</v>
      </c>
      <c r="DD253" s="110" t="b">
        <v>1</v>
      </c>
      <c r="DF253" s="110" t="b">
        <v>1</v>
      </c>
      <c r="DH253" s="110" t="b">
        <v>1</v>
      </c>
      <c r="DJ253" s="110" t="b">
        <v>1</v>
      </c>
      <c r="DL253" s="110" t="b">
        <v>1</v>
      </c>
      <c r="DN253" s="110" t="b">
        <v>1</v>
      </c>
      <c r="DP253" s="110" t="b">
        <v>1</v>
      </c>
      <c r="DR253" s="110" t="b">
        <v>0</v>
      </c>
      <c r="DT253" s="110" t="b">
        <v>1</v>
      </c>
      <c r="DV253" s="110" t="b">
        <v>1</v>
      </c>
      <c r="DX253" s="110" t="b">
        <v>1</v>
      </c>
      <c r="DZ253" s="110" t="b">
        <v>1</v>
      </c>
      <c r="EB253" s="110" t="b">
        <v>1</v>
      </c>
      <c r="ED253" s="110" t="b">
        <v>1</v>
      </c>
      <c r="EF253" s="110" t="b">
        <v>1</v>
      </c>
      <c r="EH253" s="110" t="b">
        <v>0</v>
      </c>
      <c r="EJ253" s="110">
        <v>114</v>
      </c>
      <c r="EL253" s="110">
        <v>114</v>
      </c>
      <c r="EN253" s="110">
        <v>110</v>
      </c>
      <c r="EP253" s="110">
        <v>110</v>
      </c>
    </row>
    <row r="254" spans="1:146" x14ac:dyDescent="0.3">
      <c r="A254" s="110" t="s">
        <v>162</v>
      </c>
      <c r="B254" s="110" t="s">
        <v>163</v>
      </c>
      <c r="C254" s="110" t="s">
        <v>921</v>
      </c>
      <c r="F254" s="110" t="s">
        <v>165</v>
      </c>
      <c r="G254" s="110" t="s">
        <v>922</v>
      </c>
      <c r="I254" s="22">
        <f>INDEX(Concordance!$A$2:$A$556,MATCH('2020 Report - NLIU'!J254,Concordance!$C$2:$C$556,0))</f>
        <v>40104</v>
      </c>
      <c r="J254" s="52">
        <f t="shared" si="3"/>
        <v>65359549</v>
      </c>
      <c r="K254" s="17" t="s">
        <v>923</v>
      </c>
      <c r="L254" s="18">
        <v>36277.85</v>
      </c>
      <c r="N254" s="18">
        <v>9000</v>
      </c>
      <c r="P254" s="18">
        <v>27277.85</v>
      </c>
      <c r="T254" s="18">
        <v>0</v>
      </c>
      <c r="V254" s="18">
        <v>0</v>
      </c>
      <c r="X254" s="18">
        <v>0</v>
      </c>
      <c r="Z254" s="110" t="b">
        <v>0</v>
      </c>
      <c r="AB254" s="110" t="b">
        <v>0</v>
      </c>
      <c r="AD254" s="110" t="b">
        <v>0</v>
      </c>
      <c r="AF254" s="110" t="b">
        <v>0</v>
      </c>
      <c r="AH254" s="110" t="b">
        <v>0</v>
      </c>
      <c r="AJ254" s="110" t="b">
        <v>0</v>
      </c>
      <c r="AL254" s="110" t="b">
        <v>0</v>
      </c>
      <c r="AX254" s="110" t="b">
        <v>0</v>
      </c>
      <c r="BL254" s="18">
        <v>0</v>
      </c>
      <c r="BM254" s="110" t="s">
        <v>168</v>
      </c>
      <c r="BN254" s="18">
        <v>0</v>
      </c>
      <c r="BP254" s="18">
        <v>0</v>
      </c>
      <c r="BR254" s="18">
        <v>0</v>
      </c>
      <c r="BT254" s="18">
        <v>0</v>
      </c>
      <c r="BV254" s="18">
        <v>0</v>
      </c>
      <c r="BX254" s="18">
        <v>0</v>
      </c>
      <c r="BZ254" s="18">
        <v>0</v>
      </c>
      <c r="CB254" s="18">
        <v>0</v>
      </c>
      <c r="DD254" s="110" t="b">
        <v>0</v>
      </c>
      <c r="DF254" s="110" t="b">
        <v>0</v>
      </c>
      <c r="DH254" s="110" t="b">
        <v>0</v>
      </c>
      <c r="DJ254" s="110" t="b">
        <v>0</v>
      </c>
      <c r="DL254" s="110" t="b">
        <v>0</v>
      </c>
      <c r="DN254" s="110" t="b">
        <v>0</v>
      </c>
      <c r="DP254" s="110" t="b">
        <v>0</v>
      </c>
      <c r="DR254" s="110" t="b">
        <v>0</v>
      </c>
      <c r="DT254" s="110" t="b">
        <v>0</v>
      </c>
      <c r="DV254" s="110" t="b">
        <v>0</v>
      </c>
      <c r="DX254" s="110" t="b">
        <v>0</v>
      </c>
      <c r="DZ254" s="110" t="b">
        <v>0</v>
      </c>
      <c r="EB254" s="110" t="b">
        <v>0</v>
      </c>
      <c r="ED254" s="110" t="b">
        <v>0</v>
      </c>
      <c r="EF254" s="110" t="b">
        <v>0</v>
      </c>
      <c r="EH254" s="110" t="b">
        <v>0</v>
      </c>
      <c r="EJ254" s="110">
        <v>13</v>
      </c>
      <c r="EL254" s="110">
        <v>13</v>
      </c>
      <c r="EN254" s="110">
        <v>13</v>
      </c>
      <c r="EP254" s="110">
        <v>13</v>
      </c>
    </row>
    <row r="255" spans="1:146" x14ac:dyDescent="0.3">
      <c r="A255" s="110" t="s">
        <v>162</v>
      </c>
      <c r="B255" s="110" t="s">
        <v>163</v>
      </c>
      <c r="C255" s="110" t="s">
        <v>924</v>
      </c>
      <c r="F255" s="110" t="s">
        <v>165</v>
      </c>
      <c r="G255" s="110" t="s">
        <v>925</v>
      </c>
      <c r="I255" s="22">
        <f>INDEX(Concordance!$A$2:$A$556,MATCH('2020 Report - NLIU'!J255,Concordance!$C$2:$C$556,0))</f>
        <v>25002</v>
      </c>
      <c r="J255" s="52">
        <f t="shared" si="3"/>
        <v>800506367</v>
      </c>
      <c r="K255" s="17" t="s">
        <v>926</v>
      </c>
      <c r="L255" s="18">
        <v>75378.34</v>
      </c>
      <c r="N255" s="18">
        <v>0</v>
      </c>
      <c r="P255" s="18">
        <v>75378.34</v>
      </c>
      <c r="T255" s="18"/>
      <c r="V255" s="18"/>
      <c r="X255" s="18">
        <v>0</v>
      </c>
      <c r="BL255" s="18">
        <v>56385.75</v>
      </c>
      <c r="BM255" s="110" t="s">
        <v>168</v>
      </c>
      <c r="BN255" s="18">
        <v>56385.75</v>
      </c>
      <c r="BP255" s="18">
        <v>0</v>
      </c>
      <c r="BR255" s="18">
        <v>0</v>
      </c>
      <c r="BT255" s="18">
        <v>0</v>
      </c>
      <c r="BV255" s="18">
        <v>0</v>
      </c>
      <c r="BX255" s="18">
        <v>0</v>
      </c>
      <c r="BZ255" s="18">
        <v>0</v>
      </c>
      <c r="CB255" s="18">
        <v>56385.75</v>
      </c>
      <c r="DD255" s="110" t="b">
        <v>1</v>
      </c>
      <c r="DF255" s="110" t="b">
        <v>1</v>
      </c>
      <c r="DH255" s="110" t="b">
        <v>0</v>
      </c>
      <c r="DJ255" s="110" t="b">
        <v>0</v>
      </c>
      <c r="DL255" s="110" t="b">
        <v>1</v>
      </c>
      <c r="DN255" s="110" t="b">
        <v>0</v>
      </c>
      <c r="DP255" s="110" t="b">
        <v>1</v>
      </c>
      <c r="DR255" s="110" t="b">
        <v>0</v>
      </c>
      <c r="DT255" s="110" t="b">
        <v>1</v>
      </c>
      <c r="DV255" s="110" t="b">
        <v>1</v>
      </c>
      <c r="DX255" s="110" t="b">
        <v>1</v>
      </c>
      <c r="DZ255" s="110" t="b">
        <v>0</v>
      </c>
      <c r="EB255" s="110" t="b">
        <v>1</v>
      </c>
      <c r="ED255" s="110" t="b">
        <v>0</v>
      </c>
      <c r="EF255" s="110" t="b">
        <v>1</v>
      </c>
      <c r="EH255" s="110" t="b">
        <v>0</v>
      </c>
      <c r="EJ255" s="110">
        <v>139.5</v>
      </c>
      <c r="EL255" s="110">
        <v>138.5</v>
      </c>
      <c r="EN255" s="110">
        <v>138.5</v>
      </c>
      <c r="EP255" s="110">
        <v>137.5</v>
      </c>
    </row>
    <row r="256" spans="1:146" x14ac:dyDescent="0.3">
      <c r="A256" s="110" t="s">
        <v>162</v>
      </c>
      <c r="B256" s="110" t="s">
        <v>163</v>
      </c>
      <c r="C256" s="110" t="s">
        <v>927</v>
      </c>
      <c r="F256" s="110" t="s">
        <v>165</v>
      </c>
      <c r="G256" s="110" t="s">
        <v>928</v>
      </c>
      <c r="I256" s="22">
        <f>INDEX(Concordance!$A$2:$A$556,MATCH('2020 Report - NLIU'!J256,Concordance!$C$2:$C$556,0))</f>
        <v>89080</v>
      </c>
      <c r="J256" s="52">
        <f t="shared" si="3"/>
        <v>33219718</v>
      </c>
      <c r="K256" s="17" t="s">
        <v>929</v>
      </c>
      <c r="L256" s="18">
        <v>84842.5</v>
      </c>
      <c r="N256" s="18">
        <v>0</v>
      </c>
      <c r="P256" s="18">
        <v>84842.5</v>
      </c>
      <c r="T256" s="18"/>
      <c r="V256" s="18"/>
      <c r="X256" s="18">
        <v>0</v>
      </c>
      <c r="BL256" s="18">
        <v>63465</v>
      </c>
      <c r="BM256" s="110" t="s">
        <v>168</v>
      </c>
      <c r="BN256" s="18">
        <v>63465</v>
      </c>
      <c r="BP256" s="18">
        <v>0</v>
      </c>
      <c r="BR256" s="18">
        <v>0</v>
      </c>
      <c r="BT256" s="18">
        <v>0</v>
      </c>
      <c r="BV256" s="18">
        <v>0</v>
      </c>
      <c r="BX256" s="18">
        <v>0</v>
      </c>
      <c r="BZ256" s="18">
        <v>0</v>
      </c>
      <c r="CB256" s="18">
        <v>63465</v>
      </c>
      <c r="DD256" s="110" t="b">
        <v>0</v>
      </c>
      <c r="DF256" s="110" t="b">
        <v>0</v>
      </c>
      <c r="DH256" s="110" t="b">
        <v>0</v>
      </c>
      <c r="DJ256" s="110" t="b">
        <v>0</v>
      </c>
      <c r="DL256" s="110" t="b">
        <v>0</v>
      </c>
      <c r="DN256" s="110" t="b">
        <v>0</v>
      </c>
      <c r="DP256" s="110" t="b">
        <v>0</v>
      </c>
      <c r="DR256" s="110" t="b">
        <v>0</v>
      </c>
      <c r="DT256" s="110" t="b">
        <v>0</v>
      </c>
      <c r="DV256" s="110" t="b">
        <v>0</v>
      </c>
      <c r="DX256" s="110" t="b">
        <v>0</v>
      </c>
      <c r="DZ256" s="110" t="b">
        <v>0</v>
      </c>
      <c r="EB256" s="110" t="b">
        <v>0</v>
      </c>
      <c r="ED256" s="110" t="b">
        <v>0</v>
      </c>
      <c r="EF256" s="110" t="b">
        <v>0</v>
      </c>
      <c r="EH256" s="110" t="b">
        <v>0</v>
      </c>
      <c r="EJ256" s="110">
        <v>123.9</v>
      </c>
      <c r="EL256" s="110">
        <v>123.9</v>
      </c>
      <c r="EN256" s="110">
        <v>123.9</v>
      </c>
      <c r="EP256" s="110">
        <v>123.9</v>
      </c>
    </row>
    <row r="257" spans="1:146" x14ac:dyDescent="0.3">
      <c r="A257" s="110" t="s">
        <v>162</v>
      </c>
      <c r="B257" s="110" t="s">
        <v>163</v>
      </c>
      <c r="C257" s="110" t="s">
        <v>930</v>
      </c>
      <c r="F257" s="110" t="s">
        <v>165</v>
      </c>
      <c r="G257" s="110" t="s">
        <v>931</v>
      </c>
      <c r="I257" s="22">
        <f>INDEX(Concordance!$A$2:$A$556,MATCH('2020 Report - NLIU'!J257,Concordance!$C$2:$C$556,0))</f>
        <v>53113</v>
      </c>
      <c r="J257" s="52">
        <f t="shared" si="3"/>
        <v>79925038</v>
      </c>
      <c r="K257" s="17" t="s">
        <v>932</v>
      </c>
      <c r="L257" s="18">
        <v>950708.58</v>
      </c>
      <c r="N257" s="18">
        <v>0</v>
      </c>
      <c r="P257" s="18">
        <v>950708.58</v>
      </c>
      <c r="T257" s="18"/>
      <c r="V257" s="18"/>
      <c r="X257" s="18">
        <v>0</v>
      </c>
      <c r="BL257" s="18">
        <v>948214</v>
      </c>
      <c r="BM257" s="110" t="s">
        <v>168</v>
      </c>
      <c r="BN257" s="18">
        <v>948214</v>
      </c>
      <c r="BP257" s="18">
        <v>0</v>
      </c>
      <c r="BR257" s="18">
        <v>0</v>
      </c>
      <c r="BT257" s="18">
        <v>0</v>
      </c>
      <c r="BV257" s="18">
        <v>0</v>
      </c>
      <c r="BX257" s="18">
        <v>0</v>
      </c>
      <c r="BZ257" s="18">
        <v>0</v>
      </c>
      <c r="CB257" s="18">
        <v>948214</v>
      </c>
      <c r="DD257" s="110" t="b">
        <v>0</v>
      </c>
      <c r="DF257" s="110" t="b">
        <v>0</v>
      </c>
      <c r="DH257" s="110" t="b">
        <v>0</v>
      </c>
      <c r="DJ257" s="110" t="b">
        <v>0</v>
      </c>
      <c r="DL257" s="110" t="b">
        <v>0</v>
      </c>
      <c r="DN257" s="110" t="b">
        <v>0</v>
      </c>
      <c r="DP257" s="110" t="b">
        <v>0</v>
      </c>
      <c r="DR257" s="110" t="b">
        <v>0</v>
      </c>
      <c r="DT257" s="110" t="b">
        <v>0</v>
      </c>
      <c r="DV257" s="110" t="b">
        <v>0</v>
      </c>
      <c r="DX257" s="110" t="b">
        <v>0</v>
      </c>
      <c r="DZ257" s="110" t="b">
        <v>0</v>
      </c>
      <c r="EB257" s="110" t="b">
        <v>0</v>
      </c>
      <c r="ED257" s="110" t="b">
        <v>0</v>
      </c>
      <c r="EF257" s="110" t="b">
        <v>0</v>
      </c>
      <c r="EH257" s="110" t="b">
        <v>0</v>
      </c>
      <c r="EJ257" s="110">
        <v>691.5</v>
      </c>
      <c r="EL257" s="110">
        <v>688.4</v>
      </c>
      <c r="EN257" s="110">
        <v>681.8</v>
      </c>
      <c r="EP257" s="110">
        <v>677.3</v>
      </c>
    </row>
    <row r="258" spans="1:146" x14ac:dyDescent="0.3">
      <c r="A258" s="110" t="s">
        <v>162</v>
      </c>
      <c r="B258" s="110" t="s">
        <v>163</v>
      </c>
      <c r="C258" s="110" t="s">
        <v>933</v>
      </c>
      <c r="F258" s="110" t="s">
        <v>165</v>
      </c>
      <c r="G258" s="110" t="s">
        <v>934</v>
      </c>
      <c r="I258" s="22">
        <f>INDEX(Concordance!$A$2:$A$556,MATCH('2020 Report - NLIU'!J258,Concordance!$C$2:$C$556,0))</f>
        <v>48071</v>
      </c>
      <c r="J258" s="52">
        <f t="shared" si="3"/>
        <v>80693591</v>
      </c>
      <c r="K258" s="17" t="s">
        <v>935</v>
      </c>
      <c r="L258" s="18">
        <v>1294267.68</v>
      </c>
      <c r="N258" s="18">
        <v>0</v>
      </c>
      <c r="P258" s="18">
        <v>1294267.68</v>
      </c>
      <c r="T258" s="18"/>
      <c r="V258" s="18"/>
      <c r="X258" s="18">
        <v>0</v>
      </c>
      <c r="BL258" s="18">
        <v>0</v>
      </c>
      <c r="BM258" s="110" t="s">
        <v>168</v>
      </c>
      <c r="BN258" s="18">
        <v>0</v>
      </c>
      <c r="BP258" s="18">
        <v>0</v>
      </c>
      <c r="BR258" s="18">
        <v>0</v>
      </c>
      <c r="BT258" s="18">
        <v>0</v>
      </c>
      <c r="BV258" s="18">
        <v>0</v>
      </c>
      <c r="BX258" s="18">
        <v>0</v>
      </c>
      <c r="BZ258" s="18">
        <v>0</v>
      </c>
      <c r="CB258" s="18">
        <v>0</v>
      </c>
      <c r="DD258" s="110" t="b">
        <v>0</v>
      </c>
      <c r="DF258" s="110" t="b">
        <v>0</v>
      </c>
      <c r="DH258" s="110" t="b">
        <v>0</v>
      </c>
      <c r="DJ258" s="110" t="b">
        <v>0</v>
      </c>
      <c r="DL258" s="110" t="b">
        <v>0</v>
      </c>
      <c r="DN258" s="110" t="b">
        <v>0</v>
      </c>
      <c r="DP258" s="110" t="b">
        <v>0</v>
      </c>
      <c r="DR258" s="110" t="b">
        <v>0</v>
      </c>
      <c r="DT258" s="110" t="b">
        <v>0</v>
      </c>
      <c r="DV258" s="110" t="b">
        <v>0</v>
      </c>
      <c r="DX258" s="110" t="b">
        <v>0</v>
      </c>
      <c r="DZ258" s="110" t="b">
        <v>0</v>
      </c>
      <c r="EB258" s="110" t="b">
        <v>0</v>
      </c>
      <c r="ED258" s="110" t="b">
        <v>0</v>
      </c>
      <c r="EF258" s="110" t="b">
        <v>0</v>
      </c>
      <c r="EH258" s="110" t="b">
        <v>0</v>
      </c>
      <c r="EJ258" s="110">
        <v>2811</v>
      </c>
      <c r="EL258" s="110">
        <v>2812</v>
      </c>
      <c r="EN258" s="110">
        <v>2738</v>
      </c>
      <c r="EP258" s="110">
        <v>2718</v>
      </c>
    </row>
    <row r="259" spans="1:146" x14ac:dyDescent="0.3">
      <c r="A259" s="110" t="s">
        <v>162</v>
      </c>
      <c r="B259" s="110" t="s">
        <v>163</v>
      </c>
      <c r="C259" s="110" t="s">
        <v>936</v>
      </c>
      <c r="F259" s="110" t="s">
        <v>165</v>
      </c>
      <c r="G259" s="110" t="s">
        <v>937</v>
      </c>
      <c r="I259" s="22">
        <f>INDEX(Concordance!$A$2:$A$556,MATCH('2020 Report - NLIU'!J259,Concordance!$C$2:$C$556,0))</f>
        <v>42118</v>
      </c>
      <c r="J259" s="52">
        <f t="shared" ref="J259:J322" si="4">VALUE(K259)</f>
        <v>193465283</v>
      </c>
      <c r="K259" s="17" t="s">
        <v>938</v>
      </c>
      <c r="L259" s="18">
        <v>51337.11</v>
      </c>
      <c r="N259" s="18">
        <v>0</v>
      </c>
      <c r="P259" s="18">
        <v>51337.11</v>
      </c>
      <c r="T259" s="18"/>
      <c r="V259" s="18"/>
      <c r="X259" s="18">
        <v>0</v>
      </c>
      <c r="BL259" s="18">
        <v>27959.79</v>
      </c>
      <c r="BM259" s="110" t="s">
        <v>168</v>
      </c>
      <c r="BN259" s="18">
        <v>27959.79</v>
      </c>
      <c r="BP259" s="18">
        <v>0</v>
      </c>
      <c r="BR259" s="18">
        <v>5300.96</v>
      </c>
      <c r="BT259" s="18">
        <v>990</v>
      </c>
      <c r="BV259" s="18">
        <v>0</v>
      </c>
      <c r="BX259" s="18">
        <v>0</v>
      </c>
      <c r="BZ259" s="18">
        <v>104.72</v>
      </c>
      <c r="CB259" s="18">
        <v>21564.11</v>
      </c>
      <c r="CD259" s="110" t="b">
        <v>0</v>
      </c>
      <c r="CP259" s="110" t="b">
        <v>1</v>
      </c>
      <c r="CR259" s="110">
        <v>40</v>
      </c>
      <c r="CT259" s="110">
        <v>107</v>
      </c>
      <c r="CV259" s="110">
        <v>0.37383177570093462</v>
      </c>
      <c r="CW259" s="110" t="s">
        <v>168</v>
      </c>
      <c r="CX259" s="110">
        <v>0</v>
      </c>
      <c r="CZ259" s="110">
        <v>0</v>
      </c>
      <c r="DD259" s="110" t="b">
        <v>1</v>
      </c>
      <c r="DF259" s="110" t="b">
        <v>0</v>
      </c>
      <c r="DH259" s="110" t="b">
        <v>0</v>
      </c>
      <c r="DJ259" s="110" t="b">
        <v>0</v>
      </c>
      <c r="DL259" s="110" t="b">
        <v>1</v>
      </c>
      <c r="DN259" s="110" t="b">
        <v>0</v>
      </c>
      <c r="DP259" s="110" t="b">
        <v>1</v>
      </c>
      <c r="DR259" s="110" t="b">
        <v>0</v>
      </c>
      <c r="DT259" s="110" t="b">
        <v>0</v>
      </c>
      <c r="DV259" s="110" t="b">
        <v>0</v>
      </c>
      <c r="DX259" s="110" t="b">
        <v>0</v>
      </c>
      <c r="DZ259" s="110" t="b">
        <v>0</v>
      </c>
      <c r="EB259" s="110" t="b">
        <v>0</v>
      </c>
      <c r="ED259" s="110" t="b">
        <v>0</v>
      </c>
      <c r="EF259" s="110" t="b">
        <v>0</v>
      </c>
      <c r="EH259" s="110" t="b">
        <v>0</v>
      </c>
      <c r="EJ259" s="110">
        <v>20</v>
      </c>
      <c r="EL259" s="110">
        <v>19</v>
      </c>
      <c r="EN259" s="110">
        <v>18</v>
      </c>
      <c r="EP259" s="110">
        <v>18</v>
      </c>
    </row>
    <row r="260" spans="1:146" x14ac:dyDescent="0.3">
      <c r="A260" s="110" t="s">
        <v>162</v>
      </c>
      <c r="B260" s="110" t="s">
        <v>163</v>
      </c>
      <c r="C260" s="110" t="s">
        <v>939</v>
      </c>
      <c r="F260" s="110" t="s">
        <v>165</v>
      </c>
      <c r="G260" s="110" t="s">
        <v>940</v>
      </c>
      <c r="I260" s="22">
        <f>INDEX(Concordance!$A$2:$A$556,MATCH('2020 Report - NLIU'!J260,Concordance!$C$2:$C$556,0))</f>
        <v>51156</v>
      </c>
      <c r="J260" s="52">
        <f t="shared" si="4"/>
        <v>843914941</v>
      </c>
      <c r="K260" s="17" t="s">
        <v>941</v>
      </c>
      <c r="L260" s="18">
        <v>44348.73</v>
      </c>
      <c r="N260" s="18">
        <v>0</v>
      </c>
      <c r="P260" s="18">
        <v>44348.73</v>
      </c>
      <c r="T260" s="18"/>
      <c r="V260" s="18"/>
      <c r="X260" s="18">
        <v>0</v>
      </c>
      <c r="BL260" s="18">
        <v>0</v>
      </c>
      <c r="BM260" s="110" t="s">
        <v>168</v>
      </c>
      <c r="BN260" s="18">
        <v>0</v>
      </c>
      <c r="BP260" s="18">
        <v>0</v>
      </c>
      <c r="BR260" s="18">
        <v>0</v>
      </c>
      <c r="BT260" s="18">
        <v>0</v>
      </c>
      <c r="BV260" s="18">
        <v>0</v>
      </c>
      <c r="BX260" s="18">
        <v>0</v>
      </c>
      <c r="BZ260" s="18">
        <v>0</v>
      </c>
      <c r="CB260" s="18">
        <v>0</v>
      </c>
      <c r="DD260" s="110" t="b">
        <v>0</v>
      </c>
      <c r="DF260" s="110" t="b">
        <v>0</v>
      </c>
      <c r="DH260" s="110" t="b">
        <v>0</v>
      </c>
      <c r="DJ260" s="110" t="b">
        <v>0</v>
      </c>
      <c r="DL260" s="110" t="b">
        <v>0</v>
      </c>
      <c r="DN260" s="110" t="b">
        <v>0</v>
      </c>
      <c r="DP260" s="110" t="b">
        <v>0</v>
      </c>
      <c r="DR260" s="110" t="b">
        <v>0</v>
      </c>
      <c r="DT260" s="110" t="b">
        <v>0</v>
      </c>
      <c r="DV260" s="110" t="b">
        <v>0</v>
      </c>
      <c r="DX260" s="110" t="b">
        <v>0</v>
      </c>
      <c r="DZ260" s="110" t="b">
        <v>0</v>
      </c>
      <c r="EB260" s="110" t="b">
        <v>0</v>
      </c>
      <c r="ED260" s="110" t="b">
        <v>0</v>
      </c>
      <c r="EF260" s="110" t="b">
        <v>0</v>
      </c>
      <c r="EH260" s="110" t="b">
        <v>0</v>
      </c>
      <c r="EJ260" s="110">
        <v>56</v>
      </c>
      <c r="EL260" s="110">
        <v>56</v>
      </c>
      <c r="EN260" s="110">
        <v>56</v>
      </c>
      <c r="EP260" s="110">
        <v>57</v>
      </c>
    </row>
    <row r="261" spans="1:146" x14ac:dyDescent="0.3">
      <c r="A261" s="110" t="s">
        <v>162</v>
      </c>
      <c r="B261" s="110" t="s">
        <v>163</v>
      </c>
      <c r="C261" s="110" t="s">
        <v>942</v>
      </c>
      <c r="F261" s="110" t="s">
        <v>165</v>
      </c>
      <c r="G261" s="110" t="s">
        <v>943</v>
      </c>
      <c r="I261" s="22">
        <f>INDEX(Concordance!$A$2:$A$556,MATCH('2020 Report - NLIU'!J261,Concordance!$C$2:$C$556,0))</f>
        <v>9078</v>
      </c>
      <c r="J261" s="52">
        <f t="shared" si="4"/>
        <v>100654409</v>
      </c>
      <c r="K261" s="17" t="s">
        <v>944</v>
      </c>
      <c r="L261" s="18">
        <v>13627.87</v>
      </c>
      <c r="N261" s="18">
        <v>0</v>
      </c>
      <c r="P261" s="18">
        <v>13627.87</v>
      </c>
      <c r="T261" s="18"/>
      <c r="V261" s="18"/>
      <c r="X261" s="18">
        <v>0</v>
      </c>
      <c r="BL261" s="18">
        <v>0</v>
      </c>
      <c r="BM261" s="110" t="s">
        <v>168</v>
      </c>
      <c r="BN261" s="18">
        <v>0</v>
      </c>
      <c r="BP261" s="18">
        <v>0</v>
      </c>
      <c r="BR261" s="18">
        <v>0</v>
      </c>
      <c r="BT261" s="18">
        <v>0</v>
      </c>
      <c r="BV261" s="18">
        <v>0</v>
      </c>
      <c r="BX261" s="18">
        <v>0</v>
      </c>
      <c r="BZ261" s="18">
        <v>0</v>
      </c>
      <c r="CB261" s="18">
        <v>0</v>
      </c>
      <c r="DD261" s="110" t="b">
        <v>0</v>
      </c>
      <c r="DF261" s="110" t="b">
        <v>0</v>
      </c>
      <c r="DH261" s="110" t="b">
        <v>0</v>
      </c>
      <c r="DJ261" s="110" t="b">
        <v>0</v>
      </c>
      <c r="DL261" s="110" t="b">
        <v>0</v>
      </c>
      <c r="DN261" s="110" t="b">
        <v>0</v>
      </c>
      <c r="DP261" s="110" t="b">
        <v>0</v>
      </c>
      <c r="DR261" s="110" t="b">
        <v>0</v>
      </c>
      <c r="DT261" s="110" t="b">
        <v>0</v>
      </c>
      <c r="DV261" s="110" t="b">
        <v>0</v>
      </c>
      <c r="DX261" s="110" t="b">
        <v>0</v>
      </c>
      <c r="DZ261" s="110" t="b">
        <v>0</v>
      </c>
      <c r="EB261" s="110" t="b">
        <v>0</v>
      </c>
      <c r="ED261" s="110" t="b">
        <v>0</v>
      </c>
      <c r="EF261" s="110" t="b">
        <v>0</v>
      </c>
      <c r="EH261" s="110" t="b">
        <v>0</v>
      </c>
      <c r="EJ261" s="110">
        <v>31</v>
      </c>
      <c r="EL261" s="110">
        <v>31</v>
      </c>
      <c r="EN261" s="110">
        <v>31</v>
      </c>
      <c r="EP261" s="110">
        <v>31</v>
      </c>
    </row>
    <row r="262" spans="1:146" x14ac:dyDescent="0.3">
      <c r="A262" s="110" t="s">
        <v>162</v>
      </c>
      <c r="B262" s="110" t="s">
        <v>163</v>
      </c>
      <c r="C262" s="110" t="s">
        <v>945</v>
      </c>
      <c r="F262" s="110" t="s">
        <v>165</v>
      </c>
      <c r="G262" s="110" t="s">
        <v>946</v>
      </c>
      <c r="I262" s="22">
        <f>INDEX(Concordance!$A$2:$A$556,MATCH('2020 Report - NLIU'!J262,Concordance!$C$2:$C$556,0))</f>
        <v>90078</v>
      </c>
      <c r="J262" s="52">
        <f t="shared" si="4"/>
        <v>42528851</v>
      </c>
      <c r="K262" s="17" t="s">
        <v>947</v>
      </c>
      <c r="L262" s="18">
        <v>200003.74</v>
      </c>
      <c r="N262" s="18">
        <v>0</v>
      </c>
      <c r="P262" s="18">
        <v>200003.74</v>
      </c>
      <c r="T262" s="18"/>
      <c r="V262" s="18"/>
      <c r="X262" s="18">
        <v>0</v>
      </c>
      <c r="BL262" s="18">
        <v>199479</v>
      </c>
      <c r="BM262" s="110" t="s">
        <v>168</v>
      </c>
      <c r="BN262" s="18">
        <v>199479</v>
      </c>
      <c r="BP262" s="18">
        <v>0</v>
      </c>
      <c r="BR262" s="18">
        <v>0</v>
      </c>
      <c r="BT262" s="18">
        <v>26827.67</v>
      </c>
      <c r="BV262" s="18">
        <v>0</v>
      </c>
      <c r="BX262" s="18">
        <v>33586.93</v>
      </c>
      <c r="BZ262" s="18">
        <v>0</v>
      </c>
      <c r="CB262" s="18">
        <v>139064.4</v>
      </c>
      <c r="DD262" s="110" t="b">
        <v>0</v>
      </c>
      <c r="DF262" s="110" t="b">
        <v>0</v>
      </c>
      <c r="DH262" s="110" t="b">
        <v>1</v>
      </c>
      <c r="DJ262" s="110" t="b">
        <v>0</v>
      </c>
      <c r="DL262" s="110" t="b">
        <v>1</v>
      </c>
      <c r="DN262" s="110" t="b">
        <v>0</v>
      </c>
      <c r="DP262" s="110" t="b">
        <v>0</v>
      </c>
      <c r="DR262" s="110" t="b">
        <v>0</v>
      </c>
      <c r="DT262" s="110" t="b">
        <v>0</v>
      </c>
      <c r="DV262" s="110" t="b">
        <v>0</v>
      </c>
      <c r="DX262" s="110" t="b">
        <v>1</v>
      </c>
      <c r="DZ262" s="110" t="b">
        <v>0</v>
      </c>
      <c r="EB262" s="110" t="b">
        <v>1</v>
      </c>
      <c r="ED262" s="110" t="b">
        <v>0</v>
      </c>
      <c r="EF262" s="110" t="b">
        <v>0</v>
      </c>
      <c r="EH262" s="110" t="b">
        <v>0</v>
      </c>
      <c r="EJ262" s="110">
        <v>76</v>
      </c>
      <c r="EL262" s="110">
        <v>69</v>
      </c>
      <c r="EN262" s="110">
        <v>66</v>
      </c>
      <c r="EP262" s="110">
        <v>66</v>
      </c>
    </row>
    <row r="263" spans="1:146" x14ac:dyDescent="0.3">
      <c r="A263" s="110" t="s">
        <v>162</v>
      </c>
      <c r="B263" s="110" t="s">
        <v>163</v>
      </c>
      <c r="C263" s="110" t="s">
        <v>948</v>
      </c>
      <c r="F263" s="110" t="s">
        <v>165</v>
      </c>
      <c r="G263" s="110" t="s">
        <v>949</v>
      </c>
      <c r="I263" s="22">
        <f>INDEX(Concordance!$A$2:$A$556,MATCH('2020 Report - NLIU'!J263,Concordance!$C$2:$C$556,0))</f>
        <v>56017</v>
      </c>
      <c r="J263" s="52">
        <f t="shared" si="4"/>
        <v>84400225</v>
      </c>
      <c r="K263" s="17" t="s">
        <v>950</v>
      </c>
      <c r="L263" s="18">
        <v>207439.19</v>
      </c>
      <c r="N263" s="18">
        <v>22784</v>
      </c>
      <c r="P263" s="18">
        <v>184655.19</v>
      </c>
      <c r="T263" s="18">
        <v>0</v>
      </c>
      <c r="V263" s="18">
        <v>0</v>
      </c>
      <c r="X263" s="18">
        <v>0</v>
      </c>
      <c r="Z263" s="110" t="b">
        <v>0</v>
      </c>
      <c r="AB263" s="110" t="b">
        <v>0</v>
      </c>
      <c r="AD263" s="110" t="b">
        <v>0</v>
      </c>
      <c r="AF263" s="110" t="b">
        <v>0</v>
      </c>
      <c r="AH263" s="110" t="b">
        <v>0</v>
      </c>
      <c r="AJ263" s="110" t="b">
        <v>0</v>
      </c>
      <c r="AL263" s="110" t="b">
        <v>0</v>
      </c>
      <c r="AX263" s="110" t="b">
        <v>0</v>
      </c>
      <c r="BL263" s="18">
        <v>184171</v>
      </c>
      <c r="BM263" s="110" t="s">
        <v>168</v>
      </c>
      <c r="BN263" s="18">
        <v>184171</v>
      </c>
      <c r="BP263" s="18">
        <v>0</v>
      </c>
      <c r="BR263" s="18">
        <v>0</v>
      </c>
      <c r="BT263" s="18">
        <v>0</v>
      </c>
      <c r="BV263" s="18">
        <v>0</v>
      </c>
      <c r="BX263" s="18">
        <v>0</v>
      </c>
      <c r="BZ263" s="18">
        <v>0</v>
      </c>
      <c r="CB263" s="18">
        <v>184171</v>
      </c>
      <c r="DD263" s="110" t="b">
        <v>1</v>
      </c>
      <c r="DF263" s="110" t="b">
        <v>0</v>
      </c>
      <c r="DH263" s="110" t="b">
        <v>1</v>
      </c>
      <c r="DJ263" s="110" t="b">
        <v>1</v>
      </c>
      <c r="DL263" s="110" t="b">
        <v>1</v>
      </c>
      <c r="DN263" s="110" t="b">
        <v>0</v>
      </c>
      <c r="DP263" s="110" t="b">
        <v>1</v>
      </c>
      <c r="DR263" s="110" t="b">
        <v>1</v>
      </c>
      <c r="DT263" s="110" t="b">
        <v>1</v>
      </c>
      <c r="DV263" s="110" t="b">
        <v>0</v>
      </c>
      <c r="DX263" s="110" t="b">
        <v>1</v>
      </c>
      <c r="DZ263" s="110" t="b">
        <v>1</v>
      </c>
      <c r="EB263" s="110" t="b">
        <v>1</v>
      </c>
      <c r="ED263" s="110" t="b">
        <v>0</v>
      </c>
      <c r="EF263" s="110" t="b">
        <v>1</v>
      </c>
      <c r="EH263" s="110" t="b">
        <v>1</v>
      </c>
      <c r="EJ263" s="110">
        <v>140</v>
      </c>
      <c r="EL263" s="110">
        <v>142</v>
      </c>
      <c r="EN263" s="110">
        <v>139</v>
      </c>
      <c r="EP263" s="110">
        <v>140</v>
      </c>
    </row>
    <row r="264" spans="1:146" x14ac:dyDescent="0.3">
      <c r="A264" s="110" t="s">
        <v>162</v>
      </c>
      <c r="B264" s="110" t="s">
        <v>163</v>
      </c>
      <c r="C264" s="110" t="s">
        <v>951</v>
      </c>
      <c r="F264" s="110" t="s">
        <v>165</v>
      </c>
      <c r="G264" s="110" t="s">
        <v>952</v>
      </c>
      <c r="I264" s="22">
        <f>INDEX(Concordance!$A$2:$A$556,MATCH('2020 Report - NLIU'!J264,Concordance!$C$2:$C$556,0))</f>
        <v>54045</v>
      </c>
      <c r="J264" s="52">
        <f t="shared" si="4"/>
        <v>49305329</v>
      </c>
      <c r="K264" s="17" t="s">
        <v>953</v>
      </c>
      <c r="L264" s="18">
        <v>249255.16</v>
      </c>
      <c r="N264" s="18">
        <v>33848</v>
      </c>
      <c r="P264" s="18">
        <v>215407.16</v>
      </c>
      <c r="T264" s="18">
        <v>0</v>
      </c>
      <c r="V264" s="18">
        <v>0</v>
      </c>
      <c r="X264" s="18">
        <v>0</v>
      </c>
      <c r="Z264" s="110" t="b">
        <v>0</v>
      </c>
      <c r="AB264" s="110" t="b">
        <v>0</v>
      </c>
      <c r="AD264" s="110" t="b">
        <v>0</v>
      </c>
      <c r="AF264" s="110" t="b">
        <v>0</v>
      </c>
      <c r="AH264" s="110" t="b">
        <v>0</v>
      </c>
      <c r="AJ264" s="110" t="b">
        <v>0</v>
      </c>
      <c r="AL264" s="110" t="b">
        <v>0</v>
      </c>
      <c r="AX264" s="110" t="b">
        <v>0</v>
      </c>
      <c r="BL264" s="18">
        <v>0</v>
      </c>
      <c r="BM264" s="110" t="s">
        <v>168</v>
      </c>
      <c r="BN264" s="18">
        <v>0</v>
      </c>
      <c r="BP264" s="18">
        <v>0</v>
      </c>
      <c r="BR264" s="18">
        <v>0</v>
      </c>
      <c r="BT264" s="18">
        <v>0</v>
      </c>
      <c r="BV264" s="18">
        <v>0</v>
      </c>
      <c r="BX264" s="18">
        <v>0</v>
      </c>
      <c r="BZ264" s="18">
        <v>0</v>
      </c>
      <c r="CB264" s="18">
        <v>0</v>
      </c>
      <c r="DD264" s="110" t="b">
        <v>0</v>
      </c>
      <c r="DF264" s="110" t="b">
        <v>0</v>
      </c>
      <c r="DH264" s="110" t="b">
        <v>0</v>
      </c>
      <c r="DJ264" s="110" t="b">
        <v>0</v>
      </c>
      <c r="DL264" s="110" t="b">
        <v>0</v>
      </c>
      <c r="DN264" s="110" t="b">
        <v>0</v>
      </c>
      <c r="DP264" s="110" t="b">
        <v>0</v>
      </c>
      <c r="DR264" s="110" t="b">
        <v>0</v>
      </c>
      <c r="DT264" s="110" t="b">
        <v>0</v>
      </c>
      <c r="DV264" s="110" t="b">
        <v>0</v>
      </c>
      <c r="DX264" s="110" t="b">
        <v>0</v>
      </c>
      <c r="DZ264" s="110" t="b">
        <v>0</v>
      </c>
      <c r="EB264" s="110" t="b">
        <v>0</v>
      </c>
      <c r="ED264" s="110" t="b">
        <v>0</v>
      </c>
      <c r="EF264" s="110" t="b">
        <v>0</v>
      </c>
      <c r="EH264" s="110" t="b">
        <v>0</v>
      </c>
      <c r="EJ264" s="110">
        <v>167</v>
      </c>
      <c r="EL264" s="110">
        <v>169</v>
      </c>
      <c r="EN264" s="110">
        <v>157</v>
      </c>
      <c r="EP264" s="110">
        <v>153</v>
      </c>
    </row>
    <row r="265" spans="1:146" x14ac:dyDescent="0.3">
      <c r="A265" s="110" t="s">
        <v>162</v>
      </c>
      <c r="B265" s="110" t="s">
        <v>163</v>
      </c>
      <c r="C265" s="110" t="s">
        <v>954</v>
      </c>
      <c r="F265" s="110" t="s">
        <v>165</v>
      </c>
      <c r="G265" s="110" t="s">
        <v>955</v>
      </c>
      <c r="I265" s="22">
        <f>INDEX(Concordance!$A$2:$A$556,MATCH('2020 Report - NLIU'!J265,Concordance!$C$2:$C$556,0))</f>
        <v>6101</v>
      </c>
      <c r="J265" s="52">
        <f t="shared" si="4"/>
        <v>53525457</v>
      </c>
      <c r="K265" s="17" t="s">
        <v>956</v>
      </c>
      <c r="L265" s="18">
        <v>83451.87</v>
      </c>
      <c r="N265" s="18">
        <v>0</v>
      </c>
      <c r="P265" s="18">
        <v>83451.87</v>
      </c>
      <c r="T265" s="18"/>
      <c r="V265" s="18"/>
      <c r="X265" s="18">
        <v>0</v>
      </c>
      <c r="BL265" s="18">
        <v>0</v>
      </c>
      <c r="BM265" s="110" t="s">
        <v>168</v>
      </c>
      <c r="BN265" s="18">
        <v>0</v>
      </c>
      <c r="BP265" s="18">
        <v>0</v>
      </c>
      <c r="BR265" s="18">
        <v>0</v>
      </c>
      <c r="BT265" s="18">
        <v>0</v>
      </c>
      <c r="BV265" s="18">
        <v>0</v>
      </c>
      <c r="BX265" s="18">
        <v>0</v>
      </c>
      <c r="BZ265" s="18">
        <v>0</v>
      </c>
      <c r="CB265" s="18">
        <v>0</v>
      </c>
      <c r="DD265" s="110" t="b">
        <v>0</v>
      </c>
      <c r="DF265" s="110" t="b">
        <v>0</v>
      </c>
      <c r="DH265" s="110" t="b">
        <v>0</v>
      </c>
      <c r="DJ265" s="110" t="b">
        <v>0</v>
      </c>
      <c r="DL265" s="110" t="b">
        <v>0</v>
      </c>
      <c r="DN265" s="110" t="b">
        <v>0</v>
      </c>
      <c r="DP265" s="110" t="b">
        <v>0</v>
      </c>
      <c r="DR265" s="110" t="b">
        <v>0</v>
      </c>
      <c r="DT265" s="110" t="b">
        <v>0</v>
      </c>
      <c r="DV265" s="110" t="b">
        <v>0</v>
      </c>
      <c r="DX265" s="110" t="b">
        <v>0</v>
      </c>
      <c r="DZ265" s="110" t="b">
        <v>0</v>
      </c>
      <c r="EB265" s="110" t="b">
        <v>0</v>
      </c>
      <c r="ED265" s="110" t="b">
        <v>0</v>
      </c>
      <c r="EF265" s="110" t="b">
        <v>0</v>
      </c>
      <c r="EH265" s="110" t="b">
        <v>0</v>
      </c>
      <c r="EJ265" s="110">
        <v>66</v>
      </c>
      <c r="EL265" s="110">
        <v>59</v>
      </c>
      <c r="EN265" s="110">
        <v>58</v>
      </c>
      <c r="EP265" s="110">
        <v>55</v>
      </c>
    </row>
    <row r="266" spans="1:146" x14ac:dyDescent="0.3">
      <c r="A266" s="110" t="s">
        <v>162</v>
      </c>
      <c r="B266" s="110" t="s">
        <v>163</v>
      </c>
      <c r="C266" s="110" t="s">
        <v>957</v>
      </c>
      <c r="F266" s="110" t="s">
        <v>165</v>
      </c>
      <c r="G266" s="110" t="s">
        <v>958</v>
      </c>
      <c r="I266" s="22">
        <f>INDEX(Concordance!$A$2:$A$556,MATCH('2020 Report - NLIU'!J266,Concordance!$C$2:$C$556,0))</f>
        <v>24090</v>
      </c>
      <c r="J266" s="52">
        <f t="shared" si="4"/>
        <v>131575961</v>
      </c>
      <c r="K266" s="17" t="s">
        <v>959</v>
      </c>
      <c r="L266" s="18">
        <v>322566.96999999997</v>
      </c>
      <c r="N266" s="18">
        <v>41082.65</v>
      </c>
      <c r="P266" s="18">
        <v>281484.32</v>
      </c>
      <c r="T266" s="18">
        <v>0</v>
      </c>
      <c r="V266" s="18">
        <v>0</v>
      </c>
      <c r="X266" s="18">
        <v>0</v>
      </c>
      <c r="Z266" s="110" t="b">
        <v>0</v>
      </c>
      <c r="AB266" s="110" t="b">
        <v>0</v>
      </c>
      <c r="AD266" s="110" t="b">
        <v>0</v>
      </c>
      <c r="AF266" s="110" t="b">
        <v>0</v>
      </c>
      <c r="AH266" s="110" t="b">
        <v>0</v>
      </c>
      <c r="AJ266" s="110" t="b">
        <v>0</v>
      </c>
      <c r="AL266" s="110" t="b">
        <v>0</v>
      </c>
      <c r="AX266" s="110" t="b">
        <v>0</v>
      </c>
      <c r="BL266" s="18">
        <v>280746</v>
      </c>
      <c r="BM266" s="110" t="s">
        <v>168</v>
      </c>
      <c r="BN266" s="18">
        <v>280746</v>
      </c>
      <c r="BP266" s="18">
        <v>0</v>
      </c>
      <c r="BR266" s="18">
        <v>0</v>
      </c>
      <c r="BT266" s="18">
        <v>0</v>
      </c>
      <c r="BV266" s="18">
        <v>0</v>
      </c>
      <c r="BX266" s="18">
        <v>70186.5</v>
      </c>
      <c r="BZ266" s="18">
        <v>0</v>
      </c>
      <c r="CB266" s="18">
        <v>210559.5</v>
      </c>
      <c r="DD266" s="110" t="b">
        <v>0</v>
      </c>
      <c r="DF266" s="110" t="b">
        <v>0</v>
      </c>
      <c r="DH266" s="110" t="b">
        <v>0</v>
      </c>
      <c r="DJ266" s="110" t="b">
        <v>0</v>
      </c>
      <c r="DL266" s="110" t="b">
        <v>0</v>
      </c>
      <c r="DN266" s="110" t="b">
        <v>0</v>
      </c>
      <c r="DP266" s="110" t="b">
        <v>0</v>
      </c>
      <c r="DR266" s="110" t="b">
        <v>0</v>
      </c>
      <c r="DT266" s="110" t="b">
        <v>0</v>
      </c>
      <c r="DV266" s="110" t="b">
        <v>0</v>
      </c>
      <c r="DX266" s="110" t="b">
        <v>0</v>
      </c>
      <c r="DZ266" s="110" t="b">
        <v>0</v>
      </c>
      <c r="EB266" s="110" t="b">
        <v>0</v>
      </c>
      <c r="ED266" s="110" t="b">
        <v>0</v>
      </c>
      <c r="EF266" s="110" t="b">
        <v>0</v>
      </c>
      <c r="EH266" s="110" t="b">
        <v>0</v>
      </c>
      <c r="EJ266" s="110">
        <v>1659.4</v>
      </c>
      <c r="EL266" s="110">
        <v>1690.5</v>
      </c>
      <c r="EN266" s="110">
        <v>1708.7</v>
      </c>
      <c r="EP266" s="110">
        <v>1691.5</v>
      </c>
    </row>
    <row r="267" spans="1:146" x14ac:dyDescent="0.3">
      <c r="A267" s="110" t="s">
        <v>162</v>
      </c>
      <c r="B267" s="110" t="s">
        <v>163</v>
      </c>
      <c r="C267" s="110" t="s">
        <v>960</v>
      </c>
      <c r="F267" s="110" t="s">
        <v>165</v>
      </c>
      <c r="G267" s="110" t="s">
        <v>961</v>
      </c>
      <c r="I267" s="22">
        <f>INDEX(Concordance!$A$2:$A$556,MATCH('2020 Report - NLIU'!J267,Concordance!$C$2:$C$556,0))</f>
        <v>107154</v>
      </c>
      <c r="J267" s="52">
        <f t="shared" si="4"/>
        <v>19639798</v>
      </c>
      <c r="K267" s="17" t="s">
        <v>962</v>
      </c>
      <c r="L267" s="18">
        <v>316183.78999999998</v>
      </c>
      <c r="N267" s="18">
        <v>0</v>
      </c>
      <c r="P267" s="18">
        <v>316183.78999999998</v>
      </c>
      <c r="T267" s="18"/>
      <c r="V267" s="18"/>
      <c r="X267" s="18">
        <v>0</v>
      </c>
      <c r="BL267" s="18">
        <v>315354</v>
      </c>
      <c r="BM267" s="110" t="s">
        <v>168</v>
      </c>
      <c r="BN267" s="18">
        <v>315354</v>
      </c>
      <c r="BP267" s="18">
        <v>0</v>
      </c>
      <c r="BR267" s="18">
        <v>0</v>
      </c>
      <c r="BT267" s="18">
        <v>0</v>
      </c>
      <c r="BV267" s="18">
        <v>0</v>
      </c>
      <c r="BX267" s="18">
        <v>0</v>
      </c>
      <c r="BZ267" s="18">
        <v>0</v>
      </c>
      <c r="CB267" s="18">
        <v>315354</v>
      </c>
      <c r="DD267" s="110" t="b">
        <v>0</v>
      </c>
      <c r="DF267" s="110" t="b">
        <v>0</v>
      </c>
      <c r="DH267" s="110" t="b">
        <v>0</v>
      </c>
      <c r="DJ267" s="110" t="b">
        <v>0</v>
      </c>
      <c r="DL267" s="110" t="b">
        <v>0</v>
      </c>
      <c r="DN267" s="110" t="b">
        <v>0</v>
      </c>
      <c r="DP267" s="110" t="b">
        <v>0</v>
      </c>
      <c r="DR267" s="110" t="b">
        <v>0</v>
      </c>
      <c r="DT267" s="110" t="b">
        <v>0</v>
      </c>
      <c r="DV267" s="110" t="b">
        <v>0</v>
      </c>
      <c r="DX267" s="110" t="b">
        <v>0</v>
      </c>
      <c r="DZ267" s="110" t="b">
        <v>0</v>
      </c>
      <c r="EB267" s="110" t="b">
        <v>0</v>
      </c>
      <c r="ED267" s="110" t="b">
        <v>0</v>
      </c>
      <c r="EF267" s="110" t="b">
        <v>0</v>
      </c>
      <c r="EH267" s="110" t="b">
        <v>0</v>
      </c>
      <c r="EJ267" s="110">
        <v>126</v>
      </c>
      <c r="EL267" s="110">
        <v>125</v>
      </c>
      <c r="EN267" s="110">
        <v>125</v>
      </c>
      <c r="EP267" s="110">
        <v>121</v>
      </c>
    </row>
    <row r="268" spans="1:146" x14ac:dyDescent="0.3">
      <c r="A268" s="110" t="s">
        <v>162</v>
      </c>
      <c r="B268" s="110" t="s">
        <v>163</v>
      </c>
      <c r="C268" s="110" t="s">
        <v>963</v>
      </c>
      <c r="F268" s="110" t="s">
        <v>165</v>
      </c>
      <c r="G268" s="110" t="s">
        <v>964</v>
      </c>
      <c r="I268" s="22">
        <f>INDEX(Concordance!$A$2:$A$556,MATCH('2020 Report - NLIU'!J268,Concordance!$C$2:$C$556,0))</f>
        <v>115902</v>
      </c>
      <c r="J268" s="52">
        <f t="shared" si="4"/>
        <v>109758339</v>
      </c>
      <c r="K268" s="17" t="s">
        <v>965</v>
      </c>
      <c r="L268" s="18">
        <v>443212.91</v>
      </c>
      <c r="N268" s="18">
        <v>0</v>
      </c>
      <c r="P268" s="18">
        <v>443212.91</v>
      </c>
      <c r="T268" s="18"/>
      <c r="V268" s="18"/>
      <c r="X268" s="18">
        <v>0</v>
      </c>
      <c r="BL268" s="18">
        <v>194739.26</v>
      </c>
      <c r="BM268" s="110" t="s">
        <v>168</v>
      </c>
      <c r="BN268" s="18">
        <v>194739.26</v>
      </c>
      <c r="BP268" s="18">
        <v>0</v>
      </c>
      <c r="BR268" s="18">
        <v>110622.12</v>
      </c>
      <c r="BT268" s="18">
        <v>647.66</v>
      </c>
      <c r="BV268" s="18">
        <v>309.98</v>
      </c>
      <c r="BX268" s="18">
        <v>36356.35</v>
      </c>
      <c r="BZ268" s="18">
        <v>0</v>
      </c>
      <c r="CB268" s="18">
        <v>46803.15</v>
      </c>
      <c r="CD268" s="110" t="b">
        <v>0</v>
      </c>
      <c r="CP268" s="110" t="b">
        <v>1</v>
      </c>
      <c r="CR268" s="110">
        <v>400</v>
      </c>
      <c r="CT268" s="110">
        <v>400</v>
      </c>
      <c r="CV268" s="110">
        <v>1</v>
      </c>
      <c r="CW268" s="110" t="s">
        <v>168</v>
      </c>
      <c r="CX268" s="110">
        <v>359</v>
      </c>
      <c r="CZ268" s="110">
        <v>359</v>
      </c>
      <c r="DB268" s="110">
        <v>1</v>
      </c>
      <c r="DC268" s="110" t="s">
        <v>168</v>
      </c>
      <c r="DD268" s="110" t="b">
        <v>1</v>
      </c>
      <c r="DF268" s="110" t="b">
        <v>1</v>
      </c>
      <c r="DH268" s="110" t="b">
        <v>1</v>
      </c>
      <c r="DJ268" s="110" t="b">
        <v>1</v>
      </c>
      <c r="DL268" s="110" t="b">
        <v>1</v>
      </c>
      <c r="DN268" s="110" t="b">
        <v>1</v>
      </c>
      <c r="DP268" s="110" t="b">
        <v>1</v>
      </c>
      <c r="DR268" s="110" t="b">
        <v>1</v>
      </c>
      <c r="DT268" s="110" t="b">
        <v>1</v>
      </c>
      <c r="DV268" s="110" t="b">
        <v>1</v>
      </c>
      <c r="DX268" s="110" t="b">
        <v>1</v>
      </c>
      <c r="DZ268" s="110" t="b">
        <v>1</v>
      </c>
      <c r="EB268" s="110" t="b">
        <v>1</v>
      </c>
      <c r="ED268" s="110" t="b">
        <v>1</v>
      </c>
      <c r="EF268" s="110" t="b">
        <v>1</v>
      </c>
      <c r="EH268" s="110" t="b">
        <v>1</v>
      </c>
      <c r="EJ268" s="110">
        <v>130</v>
      </c>
      <c r="EL268" s="110">
        <v>174</v>
      </c>
      <c r="EN268" s="110">
        <v>182</v>
      </c>
      <c r="EP268" s="110">
        <v>164</v>
      </c>
    </row>
    <row r="269" spans="1:146" x14ac:dyDescent="0.3">
      <c r="A269" s="110" t="s">
        <v>162</v>
      </c>
      <c r="B269" s="110" t="s">
        <v>163</v>
      </c>
      <c r="C269" s="110" t="s">
        <v>966</v>
      </c>
      <c r="F269" s="110" t="s">
        <v>165</v>
      </c>
      <c r="G269" s="110" t="s">
        <v>967</v>
      </c>
      <c r="I269" s="22">
        <f>INDEX(Concordance!$A$2:$A$556,MATCH('2020 Report - NLIU'!J269,Concordance!$C$2:$C$556,0))</f>
        <v>57004</v>
      </c>
      <c r="J269" s="52">
        <f t="shared" si="4"/>
        <v>53488482</v>
      </c>
      <c r="K269" s="17" t="s">
        <v>968</v>
      </c>
      <c r="L269" s="18">
        <v>285883.32</v>
      </c>
      <c r="N269" s="18">
        <v>27645</v>
      </c>
      <c r="P269" s="18">
        <v>258238.32</v>
      </c>
      <c r="T269" s="18">
        <v>0</v>
      </c>
      <c r="V269" s="18">
        <v>0</v>
      </c>
      <c r="X269" s="18">
        <v>0</v>
      </c>
      <c r="Z269" s="110" t="b">
        <v>0</v>
      </c>
      <c r="AB269" s="110" t="b">
        <v>0</v>
      </c>
      <c r="AD269" s="110" t="b">
        <v>0</v>
      </c>
      <c r="AF269" s="110" t="b">
        <v>0</v>
      </c>
      <c r="AH269" s="110" t="b">
        <v>0</v>
      </c>
      <c r="AJ269" s="110" t="b">
        <v>0</v>
      </c>
      <c r="AL269" s="110" t="b">
        <v>0</v>
      </c>
      <c r="AX269" s="110" t="b">
        <v>0</v>
      </c>
      <c r="BL269" s="18">
        <v>229864.59</v>
      </c>
      <c r="BM269" s="110" t="s">
        <v>168</v>
      </c>
      <c r="BN269" s="18">
        <v>224533.39</v>
      </c>
      <c r="BP269" s="18">
        <v>5331.2</v>
      </c>
      <c r="BR269" s="18">
        <v>2024.87</v>
      </c>
      <c r="BT269" s="18">
        <v>0</v>
      </c>
      <c r="BV269" s="18">
        <v>0</v>
      </c>
      <c r="BX269" s="18">
        <v>3306.33</v>
      </c>
      <c r="BZ269" s="18">
        <v>0</v>
      </c>
      <c r="CB269" s="18">
        <v>224533.39</v>
      </c>
      <c r="CD269" s="110" t="b">
        <v>0</v>
      </c>
      <c r="CP269" s="110" t="b">
        <v>0</v>
      </c>
      <c r="DD269" s="110" t="b">
        <v>1</v>
      </c>
      <c r="DF269" s="110" t="b">
        <v>1</v>
      </c>
      <c r="DH269" s="110" t="b">
        <v>1</v>
      </c>
      <c r="DJ269" s="110" t="b">
        <v>1</v>
      </c>
      <c r="DL269" s="110" t="b">
        <v>1</v>
      </c>
      <c r="DN269" s="110" t="b">
        <v>1</v>
      </c>
      <c r="DP269" s="110" t="b">
        <v>1</v>
      </c>
      <c r="DR269" s="110" t="b">
        <v>0</v>
      </c>
      <c r="DT269" s="110" t="b">
        <v>1</v>
      </c>
      <c r="DV269" s="110" t="b">
        <v>1</v>
      </c>
      <c r="DX269" s="110" t="b">
        <v>1</v>
      </c>
      <c r="DZ269" s="110" t="b">
        <v>1</v>
      </c>
      <c r="EB269" s="110" t="b">
        <v>1</v>
      </c>
      <c r="ED269" s="110" t="b">
        <v>1</v>
      </c>
      <c r="EF269" s="110" t="b">
        <v>1</v>
      </c>
      <c r="EH269" s="110" t="b">
        <v>0</v>
      </c>
      <c r="EJ269" s="110">
        <v>212</v>
      </c>
      <c r="EL269" s="110">
        <v>208</v>
      </c>
      <c r="EN269" s="110">
        <v>208</v>
      </c>
      <c r="EP269" s="110">
        <v>216</v>
      </c>
    </row>
    <row r="270" spans="1:146" x14ac:dyDescent="0.3">
      <c r="A270" s="110" t="s">
        <v>162</v>
      </c>
      <c r="B270" s="110" t="s">
        <v>163</v>
      </c>
      <c r="C270" s="110" t="s">
        <v>969</v>
      </c>
      <c r="F270" s="110" t="s">
        <v>165</v>
      </c>
      <c r="G270" s="110" t="s">
        <v>970</v>
      </c>
      <c r="I270" s="22">
        <f>INDEX(Concordance!$A$2:$A$556,MATCH('2020 Report - NLIU'!J270,Concordance!$C$2:$C$556,0))</f>
        <v>57002</v>
      </c>
      <c r="J270" s="52">
        <f t="shared" si="4"/>
        <v>27059526</v>
      </c>
      <c r="K270" s="17" t="s">
        <v>971</v>
      </c>
      <c r="L270" s="18">
        <v>129561.41</v>
      </c>
      <c r="N270" s="18">
        <v>0</v>
      </c>
      <c r="P270" s="18">
        <v>129561.41</v>
      </c>
      <c r="T270" s="18"/>
      <c r="V270" s="18"/>
      <c r="X270" s="18">
        <v>0</v>
      </c>
      <c r="BL270" s="18">
        <v>129221</v>
      </c>
      <c r="BM270" s="110" t="s">
        <v>168</v>
      </c>
      <c r="BN270" s="18">
        <v>129221</v>
      </c>
      <c r="BP270" s="18">
        <v>0</v>
      </c>
      <c r="BR270" s="18">
        <v>0</v>
      </c>
      <c r="BT270" s="18">
        <v>0</v>
      </c>
      <c r="BV270" s="18">
        <v>0</v>
      </c>
      <c r="BX270" s="18">
        <v>0</v>
      </c>
      <c r="BZ270" s="18">
        <v>0</v>
      </c>
      <c r="CB270" s="18">
        <v>129221</v>
      </c>
      <c r="DD270" s="110" t="b">
        <v>0</v>
      </c>
      <c r="DF270" s="110" t="b">
        <v>0</v>
      </c>
      <c r="DH270" s="110" t="b">
        <v>0</v>
      </c>
      <c r="DJ270" s="110" t="b">
        <v>0</v>
      </c>
      <c r="DL270" s="110" t="b">
        <v>0</v>
      </c>
      <c r="DN270" s="110" t="b">
        <v>0</v>
      </c>
      <c r="DP270" s="110" t="b">
        <v>0</v>
      </c>
      <c r="DR270" s="110" t="b">
        <v>0</v>
      </c>
      <c r="DT270" s="110" t="b">
        <v>0</v>
      </c>
      <c r="DV270" s="110" t="b">
        <v>0</v>
      </c>
      <c r="DX270" s="110" t="b">
        <v>0</v>
      </c>
      <c r="DZ270" s="110" t="b">
        <v>0</v>
      </c>
      <c r="EB270" s="110" t="b">
        <v>0</v>
      </c>
      <c r="ED270" s="110" t="b">
        <v>0</v>
      </c>
      <c r="EF270" s="110" t="b">
        <v>0</v>
      </c>
      <c r="EH270" s="110" t="b">
        <v>0</v>
      </c>
      <c r="EJ270" s="110">
        <v>122</v>
      </c>
      <c r="EL270" s="110">
        <v>122</v>
      </c>
      <c r="EN270" s="110">
        <v>122</v>
      </c>
      <c r="EP270" s="110">
        <v>122</v>
      </c>
    </row>
    <row r="271" spans="1:146" x14ac:dyDescent="0.3">
      <c r="A271" s="110" t="s">
        <v>162</v>
      </c>
      <c r="B271" s="110" t="s">
        <v>163</v>
      </c>
      <c r="C271" s="110" t="s">
        <v>972</v>
      </c>
      <c r="F271" s="110" t="s">
        <v>165</v>
      </c>
      <c r="G271" s="110" t="s">
        <v>973</v>
      </c>
      <c r="I271" s="22">
        <f>INDEX(Concordance!$A$2:$A$556,MATCH('2020 Report - NLIU'!J271,Concordance!$C$2:$C$556,0))</f>
        <v>96093</v>
      </c>
      <c r="J271" s="52">
        <f t="shared" si="4"/>
        <v>804231467</v>
      </c>
      <c r="K271" s="17" t="s">
        <v>974</v>
      </c>
      <c r="L271" s="18">
        <v>231974.55</v>
      </c>
      <c r="N271" s="18">
        <v>83800.12</v>
      </c>
      <c r="P271" s="18">
        <v>148174.43</v>
      </c>
      <c r="T271" s="18">
        <v>0</v>
      </c>
      <c r="V271" s="18">
        <v>0</v>
      </c>
      <c r="X271" s="18">
        <v>0</v>
      </c>
      <c r="Z271" s="110" t="b">
        <v>0</v>
      </c>
      <c r="AB271" s="110" t="b">
        <v>0</v>
      </c>
      <c r="AD271" s="110" t="b">
        <v>0</v>
      </c>
      <c r="AF271" s="110" t="b">
        <v>0</v>
      </c>
      <c r="AH271" s="110" t="b">
        <v>0</v>
      </c>
      <c r="AJ271" s="110" t="b">
        <v>0</v>
      </c>
      <c r="AL271" s="110" t="b">
        <v>0</v>
      </c>
      <c r="AX271" s="110" t="b">
        <v>0</v>
      </c>
      <c r="BL271" s="18">
        <v>0</v>
      </c>
      <c r="BM271" s="110" t="s">
        <v>168</v>
      </c>
      <c r="BN271" s="18">
        <v>0</v>
      </c>
      <c r="BP271" s="18">
        <v>0</v>
      </c>
      <c r="BR271" s="18">
        <v>0</v>
      </c>
      <c r="BT271" s="18">
        <v>0</v>
      </c>
      <c r="BV271" s="18">
        <v>0</v>
      </c>
      <c r="BX271" s="18">
        <v>0</v>
      </c>
      <c r="BZ271" s="18">
        <v>0</v>
      </c>
      <c r="CB271" s="18">
        <v>0</v>
      </c>
      <c r="DD271" s="110" t="b">
        <v>0</v>
      </c>
      <c r="DF271" s="110" t="b">
        <v>0</v>
      </c>
      <c r="DH271" s="110" t="b">
        <v>0</v>
      </c>
      <c r="DJ271" s="110" t="b">
        <v>0</v>
      </c>
      <c r="DL271" s="110" t="b">
        <v>0</v>
      </c>
      <c r="DN271" s="110" t="b">
        <v>0</v>
      </c>
      <c r="DP271" s="110" t="b">
        <v>0</v>
      </c>
      <c r="DR271" s="110" t="b">
        <v>0</v>
      </c>
      <c r="DT271" s="110" t="b">
        <v>0</v>
      </c>
      <c r="DV271" s="110" t="b">
        <v>0</v>
      </c>
      <c r="DX271" s="110" t="b">
        <v>0</v>
      </c>
      <c r="DZ271" s="110" t="b">
        <v>0</v>
      </c>
      <c r="EB271" s="110" t="b">
        <v>0</v>
      </c>
      <c r="ED271" s="110" t="b">
        <v>0</v>
      </c>
      <c r="EF271" s="110" t="b">
        <v>0</v>
      </c>
      <c r="EH271" s="110" t="b">
        <v>0</v>
      </c>
      <c r="EJ271" s="110">
        <v>783.1</v>
      </c>
      <c r="EL271" s="110">
        <v>797</v>
      </c>
      <c r="EN271" s="110">
        <v>797</v>
      </c>
      <c r="EP271" s="110">
        <v>858</v>
      </c>
    </row>
    <row r="272" spans="1:146" x14ac:dyDescent="0.3">
      <c r="A272" s="110" t="s">
        <v>162</v>
      </c>
      <c r="B272" s="110" t="s">
        <v>163</v>
      </c>
      <c r="C272" s="110" t="s">
        <v>975</v>
      </c>
      <c r="F272" s="110" t="s">
        <v>165</v>
      </c>
      <c r="G272" s="110" t="s">
        <v>976</v>
      </c>
      <c r="I272" s="22">
        <f>INDEX(Concordance!$A$2:$A$556,MATCH('2020 Report - NLIU'!J272,Concordance!$C$2:$C$556,0))</f>
        <v>58106</v>
      </c>
      <c r="J272" s="52">
        <f t="shared" si="4"/>
        <v>800496056</v>
      </c>
      <c r="K272" s="17" t="s">
        <v>977</v>
      </c>
      <c r="L272" s="18">
        <v>67054.399999999994</v>
      </c>
      <c r="N272" s="18">
        <v>9000</v>
      </c>
      <c r="P272" s="18">
        <v>58054.400000000001</v>
      </c>
      <c r="T272" s="18">
        <v>0</v>
      </c>
      <c r="V272" s="18">
        <v>0</v>
      </c>
      <c r="X272" s="18">
        <v>0</v>
      </c>
      <c r="Z272" s="110" t="b">
        <v>0</v>
      </c>
      <c r="AB272" s="110" t="b">
        <v>0</v>
      </c>
      <c r="AD272" s="110" t="b">
        <v>0</v>
      </c>
      <c r="AF272" s="110" t="b">
        <v>0</v>
      </c>
      <c r="AH272" s="110" t="b">
        <v>0</v>
      </c>
      <c r="AJ272" s="110" t="b">
        <v>0</v>
      </c>
      <c r="AL272" s="110" t="b">
        <v>0</v>
      </c>
      <c r="AX272" s="110" t="b">
        <v>0</v>
      </c>
      <c r="BL272" s="18">
        <v>57902</v>
      </c>
      <c r="BM272" s="110" t="s">
        <v>168</v>
      </c>
      <c r="BN272" s="18">
        <v>57902</v>
      </c>
      <c r="BP272" s="18">
        <v>0</v>
      </c>
      <c r="BR272" s="18">
        <v>8372</v>
      </c>
      <c r="BT272" s="18">
        <v>0</v>
      </c>
      <c r="BV272" s="18">
        <v>0</v>
      </c>
      <c r="BX272" s="18">
        <v>4070</v>
      </c>
      <c r="BZ272" s="18">
        <v>0</v>
      </c>
      <c r="CB272" s="18">
        <v>45460</v>
      </c>
      <c r="CD272" s="110" t="b">
        <v>0</v>
      </c>
      <c r="CP272" s="110" t="b">
        <v>0</v>
      </c>
      <c r="DD272" s="110" t="b">
        <v>0</v>
      </c>
      <c r="DF272" s="110" t="b">
        <v>0</v>
      </c>
      <c r="DH272" s="110" t="b">
        <v>0</v>
      </c>
      <c r="DJ272" s="110" t="b">
        <v>0</v>
      </c>
      <c r="DL272" s="110" t="b">
        <v>0</v>
      </c>
      <c r="DN272" s="110" t="b">
        <v>0</v>
      </c>
      <c r="DP272" s="110" t="b">
        <v>0</v>
      </c>
      <c r="DR272" s="110" t="b">
        <v>0</v>
      </c>
      <c r="DT272" s="110" t="b">
        <v>0</v>
      </c>
      <c r="DV272" s="110" t="b">
        <v>0</v>
      </c>
      <c r="DX272" s="110" t="b">
        <v>0</v>
      </c>
      <c r="DZ272" s="110" t="b">
        <v>0</v>
      </c>
      <c r="EB272" s="110" t="b">
        <v>0</v>
      </c>
      <c r="ED272" s="110" t="b">
        <v>0</v>
      </c>
      <c r="EF272" s="110" t="b">
        <v>0</v>
      </c>
      <c r="EH272" s="110" t="b">
        <v>0</v>
      </c>
      <c r="EJ272" s="110">
        <v>45</v>
      </c>
      <c r="EL272" s="110">
        <v>44</v>
      </c>
      <c r="EN272" s="110">
        <v>43</v>
      </c>
      <c r="EP272" s="110">
        <v>43</v>
      </c>
    </row>
    <row r="273" spans="1:146" x14ac:dyDescent="0.3">
      <c r="A273" s="110" t="s">
        <v>162</v>
      </c>
      <c r="B273" s="110" t="s">
        <v>163</v>
      </c>
      <c r="C273" s="110" t="s">
        <v>978</v>
      </c>
      <c r="F273" s="110" t="s">
        <v>165</v>
      </c>
      <c r="G273" s="110" t="s">
        <v>979</v>
      </c>
      <c r="I273" s="22">
        <f>INDEX(Concordance!$A$2:$A$556,MATCH('2020 Report - NLIU'!J273,Concordance!$C$2:$C$556,0))</f>
        <v>59114</v>
      </c>
      <c r="J273" s="52">
        <f t="shared" si="4"/>
        <v>100040930</v>
      </c>
      <c r="K273" s="17" t="s">
        <v>980</v>
      </c>
      <c r="L273" s="18">
        <v>25318.03</v>
      </c>
      <c r="N273" s="18">
        <v>0</v>
      </c>
      <c r="P273" s="18">
        <v>25318.03</v>
      </c>
      <c r="T273" s="18"/>
      <c r="V273" s="18"/>
      <c r="X273" s="18">
        <v>0</v>
      </c>
      <c r="BL273" s="18">
        <v>25252</v>
      </c>
      <c r="BM273" s="110" t="s">
        <v>168</v>
      </c>
      <c r="BN273" s="18">
        <v>25252</v>
      </c>
      <c r="BP273" s="18">
        <v>0</v>
      </c>
      <c r="BR273" s="18">
        <v>0</v>
      </c>
      <c r="BT273" s="18">
        <v>0</v>
      </c>
      <c r="BV273" s="18">
        <v>0</v>
      </c>
      <c r="BX273" s="18">
        <v>0</v>
      </c>
      <c r="BZ273" s="18">
        <v>0</v>
      </c>
      <c r="CB273" s="18">
        <v>25252</v>
      </c>
      <c r="DD273" s="110" t="b">
        <v>0</v>
      </c>
      <c r="DF273" s="110" t="b">
        <v>0</v>
      </c>
      <c r="DH273" s="110" t="b">
        <v>0</v>
      </c>
      <c r="DJ273" s="110" t="b">
        <v>0</v>
      </c>
      <c r="DL273" s="110" t="b">
        <v>0</v>
      </c>
      <c r="DN273" s="110" t="b">
        <v>0</v>
      </c>
      <c r="DP273" s="110" t="b">
        <v>0</v>
      </c>
      <c r="DR273" s="110" t="b">
        <v>0</v>
      </c>
      <c r="DT273" s="110" t="b">
        <v>0</v>
      </c>
      <c r="DV273" s="110" t="b">
        <v>0</v>
      </c>
      <c r="DX273" s="110" t="b">
        <v>0</v>
      </c>
      <c r="DZ273" s="110" t="b">
        <v>0</v>
      </c>
      <c r="EB273" s="110" t="b">
        <v>0</v>
      </c>
      <c r="ED273" s="110" t="b">
        <v>0</v>
      </c>
      <c r="EF273" s="110" t="b">
        <v>0</v>
      </c>
      <c r="EH273" s="110" t="b">
        <v>0</v>
      </c>
      <c r="EJ273" s="110">
        <v>14</v>
      </c>
      <c r="EL273" s="110">
        <v>14</v>
      </c>
      <c r="EN273" s="110">
        <v>14</v>
      </c>
      <c r="EP273" s="110">
        <v>13</v>
      </c>
    </row>
    <row r="274" spans="1:146" x14ac:dyDescent="0.3">
      <c r="A274" s="110" t="s">
        <v>162</v>
      </c>
      <c r="B274" s="110" t="s">
        <v>163</v>
      </c>
      <c r="C274" s="110" t="s">
        <v>981</v>
      </c>
      <c r="F274" s="110" t="s">
        <v>165</v>
      </c>
      <c r="G274" s="110" t="s">
        <v>982</v>
      </c>
      <c r="I274" s="22">
        <f>INDEX(Concordance!$A$2:$A$556,MATCH('2020 Report - NLIU'!J274,Concordance!$C$2:$C$556,0))</f>
        <v>29001</v>
      </c>
      <c r="J274" s="52">
        <f t="shared" si="4"/>
        <v>184206100</v>
      </c>
      <c r="K274" s="17" t="s">
        <v>983</v>
      </c>
      <c r="L274" s="18">
        <v>108947.17</v>
      </c>
      <c r="N274" s="18">
        <v>16077</v>
      </c>
      <c r="P274" s="18">
        <v>92870.17</v>
      </c>
      <c r="T274" s="18">
        <v>0</v>
      </c>
      <c r="V274" s="18">
        <v>0</v>
      </c>
      <c r="X274" s="18">
        <v>0</v>
      </c>
      <c r="Z274" s="110" t="b">
        <v>0</v>
      </c>
      <c r="AB274" s="110" t="b">
        <v>0</v>
      </c>
      <c r="AD274" s="110" t="b">
        <v>0</v>
      </c>
      <c r="AF274" s="110" t="b">
        <v>0</v>
      </c>
      <c r="AH274" s="110" t="b">
        <v>0</v>
      </c>
      <c r="AJ274" s="110" t="b">
        <v>0</v>
      </c>
      <c r="AL274" s="110" t="b">
        <v>0</v>
      </c>
      <c r="AX274" s="110" t="b">
        <v>0</v>
      </c>
      <c r="BL274" s="18">
        <v>66240</v>
      </c>
      <c r="BM274" s="110" t="s">
        <v>168</v>
      </c>
      <c r="BN274" s="18">
        <v>66240</v>
      </c>
      <c r="BP274" s="18">
        <v>0</v>
      </c>
      <c r="BR274" s="18">
        <v>0</v>
      </c>
      <c r="BT274" s="18">
        <v>0</v>
      </c>
      <c r="BV274" s="18">
        <v>66240</v>
      </c>
      <c r="BX274" s="18">
        <v>0</v>
      </c>
      <c r="BZ274" s="18">
        <v>0</v>
      </c>
      <c r="CB274" s="18">
        <v>0</v>
      </c>
      <c r="DD274" s="110" t="b">
        <v>0</v>
      </c>
      <c r="DF274" s="110" t="b">
        <v>0</v>
      </c>
      <c r="DH274" s="110" t="b">
        <v>0</v>
      </c>
      <c r="DJ274" s="110" t="b">
        <v>0</v>
      </c>
      <c r="DL274" s="110" t="b">
        <v>0</v>
      </c>
      <c r="DN274" s="110" t="b">
        <v>0</v>
      </c>
      <c r="DP274" s="110" t="b">
        <v>0</v>
      </c>
      <c r="DR274" s="110" t="b">
        <v>0</v>
      </c>
      <c r="DT274" s="110" t="b">
        <v>0</v>
      </c>
      <c r="DV274" s="110" t="b">
        <v>0</v>
      </c>
      <c r="DX274" s="110" t="b">
        <v>0</v>
      </c>
      <c r="DZ274" s="110" t="b">
        <v>0</v>
      </c>
      <c r="EB274" s="110" t="b">
        <v>0</v>
      </c>
      <c r="ED274" s="110" t="b">
        <v>0</v>
      </c>
      <c r="EF274" s="110" t="b">
        <v>0</v>
      </c>
      <c r="EH274" s="110" t="b">
        <v>0</v>
      </c>
      <c r="EJ274" s="110">
        <v>51</v>
      </c>
      <c r="EL274" s="110">
        <v>57</v>
      </c>
      <c r="EN274" s="110">
        <v>59</v>
      </c>
      <c r="EP274" s="110">
        <v>59</v>
      </c>
    </row>
    <row r="275" spans="1:146" x14ac:dyDescent="0.3">
      <c r="A275" s="110" t="s">
        <v>162</v>
      </c>
      <c r="B275" s="110" t="s">
        <v>163</v>
      </c>
      <c r="C275" s="110" t="s">
        <v>984</v>
      </c>
      <c r="F275" s="110" t="s">
        <v>165</v>
      </c>
      <c r="G275" s="110" t="s">
        <v>985</v>
      </c>
      <c r="I275" s="22">
        <f>INDEX(Concordance!$A$2:$A$556,MATCH('2020 Report - NLIU'!J275,Concordance!$C$2:$C$556,0))</f>
        <v>39139</v>
      </c>
      <c r="J275" s="52">
        <f t="shared" si="4"/>
        <v>125134999</v>
      </c>
      <c r="K275" s="17" t="s">
        <v>986</v>
      </c>
      <c r="L275" s="18">
        <v>221936.91</v>
      </c>
      <c r="N275" s="18">
        <v>0</v>
      </c>
      <c r="P275" s="18">
        <v>221936.91</v>
      </c>
      <c r="T275" s="18"/>
      <c r="V275" s="18"/>
      <c r="X275" s="18">
        <v>0</v>
      </c>
      <c r="BL275" s="18">
        <v>221355</v>
      </c>
      <c r="BM275" s="110" t="s">
        <v>168</v>
      </c>
      <c r="BN275" s="18">
        <v>221355</v>
      </c>
      <c r="BP275" s="18">
        <v>0</v>
      </c>
      <c r="BR275" s="18">
        <v>0</v>
      </c>
      <c r="BT275" s="18">
        <v>0</v>
      </c>
      <c r="BV275" s="18">
        <v>0</v>
      </c>
      <c r="BX275" s="18">
        <v>0</v>
      </c>
      <c r="BZ275" s="18">
        <v>0</v>
      </c>
      <c r="CB275" s="18">
        <v>221355</v>
      </c>
      <c r="DD275" s="110" t="b">
        <v>0</v>
      </c>
      <c r="DF275" s="110" t="b">
        <v>0</v>
      </c>
      <c r="DH275" s="110" t="b">
        <v>0</v>
      </c>
      <c r="DJ275" s="110" t="b">
        <v>0</v>
      </c>
      <c r="DL275" s="110" t="b">
        <v>0</v>
      </c>
      <c r="DN275" s="110" t="b">
        <v>0</v>
      </c>
      <c r="DP275" s="110" t="b">
        <v>0</v>
      </c>
      <c r="DR275" s="110" t="b">
        <v>0</v>
      </c>
      <c r="DT275" s="110" t="b">
        <v>0</v>
      </c>
      <c r="DV275" s="110" t="b">
        <v>0</v>
      </c>
      <c r="DX275" s="110" t="b">
        <v>0</v>
      </c>
      <c r="DZ275" s="110" t="b">
        <v>0</v>
      </c>
      <c r="EB275" s="110" t="b">
        <v>0</v>
      </c>
      <c r="ED275" s="110" t="b">
        <v>0</v>
      </c>
      <c r="EF275" s="110" t="b">
        <v>0</v>
      </c>
      <c r="EH275" s="110" t="b">
        <v>0</v>
      </c>
      <c r="EJ275" s="110">
        <v>336</v>
      </c>
      <c r="EL275" s="110">
        <v>334.5</v>
      </c>
      <c r="EN275" s="110">
        <v>329</v>
      </c>
      <c r="EP275" s="110">
        <v>339</v>
      </c>
    </row>
    <row r="276" spans="1:146" x14ac:dyDescent="0.3">
      <c r="A276" s="110" t="s">
        <v>162</v>
      </c>
      <c r="B276" s="110" t="s">
        <v>163</v>
      </c>
      <c r="C276" s="110" t="s">
        <v>987</v>
      </c>
      <c r="F276" s="110" t="s">
        <v>165</v>
      </c>
      <c r="G276" s="110" t="s">
        <v>988</v>
      </c>
      <c r="I276" s="22">
        <f>INDEX(Concordance!$A$2:$A$556,MATCH('2020 Report - NLIU'!J276,Concordance!$C$2:$C$556,0))</f>
        <v>48075</v>
      </c>
      <c r="J276" s="52">
        <f t="shared" si="4"/>
        <v>28228088</v>
      </c>
      <c r="K276" s="17" t="s">
        <v>989</v>
      </c>
      <c r="L276" s="18">
        <v>49669.66</v>
      </c>
      <c r="N276" s="18">
        <v>0</v>
      </c>
      <c r="P276" s="18">
        <v>49669.66</v>
      </c>
      <c r="T276" s="18"/>
      <c r="V276" s="18"/>
      <c r="X276" s="18">
        <v>0</v>
      </c>
      <c r="BL276" s="18">
        <v>49539</v>
      </c>
      <c r="BM276" s="110" t="s">
        <v>168</v>
      </c>
      <c r="BN276" s="18">
        <v>49539</v>
      </c>
      <c r="BP276" s="18">
        <v>0</v>
      </c>
      <c r="BR276" s="18">
        <v>0</v>
      </c>
      <c r="BT276" s="18">
        <v>0</v>
      </c>
      <c r="BV276" s="18">
        <v>0</v>
      </c>
      <c r="BX276" s="18">
        <v>0</v>
      </c>
      <c r="BZ276" s="18">
        <v>39794</v>
      </c>
      <c r="CB276" s="18">
        <v>9745</v>
      </c>
      <c r="DD276" s="110" t="b">
        <v>1</v>
      </c>
      <c r="DF276" s="110" t="b">
        <v>1</v>
      </c>
      <c r="DH276" s="110" t="b">
        <v>1</v>
      </c>
      <c r="DJ276" s="110" t="b">
        <v>1</v>
      </c>
      <c r="DL276" s="110" t="b">
        <v>1</v>
      </c>
      <c r="DN276" s="110" t="b">
        <v>0</v>
      </c>
      <c r="DP276" s="110" t="b">
        <v>1</v>
      </c>
      <c r="DR276" s="110" t="b">
        <v>1</v>
      </c>
      <c r="DT276" s="110" t="b">
        <v>1</v>
      </c>
      <c r="DV276" s="110" t="b">
        <v>1</v>
      </c>
      <c r="DX276" s="110" t="b">
        <v>1</v>
      </c>
      <c r="DZ276" s="110" t="b">
        <v>1</v>
      </c>
      <c r="EB276" s="110" t="b">
        <v>1</v>
      </c>
      <c r="ED276" s="110" t="b">
        <v>0</v>
      </c>
      <c r="EF276" s="110" t="b">
        <v>1</v>
      </c>
      <c r="EH276" s="110" t="b">
        <v>1</v>
      </c>
      <c r="EJ276" s="110">
        <v>85</v>
      </c>
      <c r="EL276" s="110">
        <v>90.5</v>
      </c>
      <c r="EN276" s="110">
        <v>86.8</v>
      </c>
      <c r="EP276" s="110">
        <v>94</v>
      </c>
    </row>
    <row r="277" spans="1:146" x14ac:dyDescent="0.3">
      <c r="A277" s="110" t="s">
        <v>162</v>
      </c>
      <c r="B277" s="110" t="s">
        <v>163</v>
      </c>
      <c r="C277" s="110" t="s">
        <v>990</v>
      </c>
      <c r="F277" s="110" t="s">
        <v>165</v>
      </c>
      <c r="G277" s="110" t="s">
        <v>991</v>
      </c>
      <c r="I277" s="22">
        <f>INDEX(Concordance!$A$2:$A$556,MATCH('2020 Report - NLIU'!J277,Concordance!$C$2:$C$556,0))</f>
        <v>36133</v>
      </c>
      <c r="J277" s="52">
        <f t="shared" si="4"/>
        <v>100654466</v>
      </c>
      <c r="K277" s="17" t="s">
        <v>992</v>
      </c>
      <c r="L277" s="18">
        <v>140748.71</v>
      </c>
      <c r="N277" s="18">
        <v>0</v>
      </c>
      <c r="P277" s="18">
        <v>140748.71</v>
      </c>
      <c r="T277" s="18"/>
      <c r="V277" s="18"/>
      <c r="X277" s="18">
        <v>0</v>
      </c>
      <c r="BL277" s="18">
        <v>140379</v>
      </c>
      <c r="BM277" s="110" t="s">
        <v>168</v>
      </c>
      <c r="BN277" s="18">
        <v>140379</v>
      </c>
      <c r="BP277" s="18">
        <v>0</v>
      </c>
      <c r="BR277" s="18">
        <v>0</v>
      </c>
      <c r="BT277" s="18">
        <v>0</v>
      </c>
      <c r="BV277" s="18">
        <v>0</v>
      </c>
      <c r="BX277" s="18">
        <v>0</v>
      </c>
      <c r="BZ277" s="18">
        <v>0</v>
      </c>
      <c r="CB277" s="18">
        <v>140379</v>
      </c>
      <c r="DD277" s="110" t="b">
        <v>0</v>
      </c>
      <c r="DF277" s="110" t="b">
        <v>0</v>
      </c>
      <c r="DH277" s="110" t="b">
        <v>0</v>
      </c>
      <c r="DJ277" s="110" t="b">
        <v>1</v>
      </c>
      <c r="DL277" s="110" t="b">
        <v>1</v>
      </c>
      <c r="DN277" s="110" t="b">
        <v>1</v>
      </c>
      <c r="DP277" s="110" t="b">
        <v>0</v>
      </c>
      <c r="DR277" s="110" t="b">
        <v>1</v>
      </c>
      <c r="DT277" s="110" t="b">
        <v>0</v>
      </c>
      <c r="DV277" s="110" t="b">
        <v>0</v>
      </c>
      <c r="DX277" s="110" t="b">
        <v>0</v>
      </c>
      <c r="DZ277" s="110" t="b">
        <v>1</v>
      </c>
      <c r="EB277" s="110" t="b">
        <v>1</v>
      </c>
      <c r="ED277" s="110" t="b">
        <v>1</v>
      </c>
      <c r="EF277" s="110" t="b">
        <v>0</v>
      </c>
      <c r="EH277" s="110" t="b">
        <v>1</v>
      </c>
      <c r="EJ277" s="110">
        <v>52.1</v>
      </c>
      <c r="EL277" s="110">
        <v>53.1</v>
      </c>
      <c r="EN277" s="110">
        <v>53.1</v>
      </c>
      <c r="EP277" s="110">
        <v>52.1</v>
      </c>
    </row>
    <row r="278" spans="1:146" x14ac:dyDescent="0.3">
      <c r="A278" s="110" t="s">
        <v>162</v>
      </c>
      <c r="B278" s="110" t="s">
        <v>163</v>
      </c>
      <c r="C278" s="110" t="s">
        <v>993</v>
      </c>
      <c r="F278" s="110" t="s">
        <v>165</v>
      </c>
      <c r="G278" s="110" t="s">
        <v>994</v>
      </c>
      <c r="I278" s="22">
        <f>INDEX(Concordance!$A$2:$A$556,MATCH('2020 Report - NLIU'!J278,Concordance!$C$2:$C$556,0))</f>
        <v>82108</v>
      </c>
      <c r="J278" s="52">
        <f t="shared" si="4"/>
        <v>13582853</v>
      </c>
      <c r="K278" s="17" t="s">
        <v>995</v>
      </c>
      <c r="L278" s="18">
        <v>244764.96</v>
      </c>
      <c r="N278" s="18">
        <v>15345</v>
      </c>
      <c r="P278" s="18">
        <v>229419.96</v>
      </c>
      <c r="R278" s="110" t="s">
        <v>394</v>
      </c>
      <c r="T278" s="18">
        <v>15345</v>
      </c>
      <c r="V278" s="18">
        <v>0</v>
      </c>
      <c r="X278" s="18">
        <v>15345</v>
      </c>
      <c r="Z278" s="110" t="b">
        <v>0</v>
      </c>
      <c r="AB278" s="110" t="b">
        <v>0</v>
      </c>
      <c r="AD278" s="110" t="b">
        <v>0</v>
      </c>
      <c r="AF278" s="110" t="b">
        <v>0</v>
      </c>
      <c r="AH278" s="110" t="b">
        <v>0</v>
      </c>
      <c r="AJ278" s="110" t="b">
        <v>1</v>
      </c>
      <c r="AL278" s="110" t="b">
        <v>0</v>
      </c>
      <c r="AX278" s="110" t="b">
        <v>0</v>
      </c>
      <c r="BL278" s="18">
        <v>228818</v>
      </c>
      <c r="BM278" s="110" t="s">
        <v>168</v>
      </c>
      <c r="BN278" s="18">
        <v>210805.98</v>
      </c>
      <c r="BP278" s="18">
        <v>18012.02</v>
      </c>
      <c r="BR278" s="18">
        <v>0</v>
      </c>
      <c r="BT278" s="18">
        <v>0</v>
      </c>
      <c r="BV278" s="18">
        <v>0</v>
      </c>
      <c r="BX278" s="18">
        <v>0</v>
      </c>
      <c r="BZ278" s="18">
        <v>0</v>
      </c>
      <c r="CB278" s="18">
        <v>228818</v>
      </c>
      <c r="DD278" s="110" t="b">
        <v>1</v>
      </c>
      <c r="DF278" s="110" t="b">
        <v>1</v>
      </c>
      <c r="DH278" s="110" t="b">
        <v>1</v>
      </c>
      <c r="DJ278" s="110" t="b">
        <v>1</v>
      </c>
      <c r="DL278" s="110" t="b">
        <v>1</v>
      </c>
      <c r="DN278" s="110" t="b">
        <v>0</v>
      </c>
      <c r="DP278" s="110" t="b">
        <v>1</v>
      </c>
      <c r="DR278" s="110" t="b">
        <v>0</v>
      </c>
      <c r="DT278" s="110" t="b">
        <v>1</v>
      </c>
      <c r="DV278" s="110" t="b">
        <v>1</v>
      </c>
      <c r="DX278" s="110" t="b">
        <v>1</v>
      </c>
      <c r="DZ278" s="110" t="b">
        <v>1</v>
      </c>
      <c r="EB278" s="110" t="b">
        <v>1</v>
      </c>
      <c r="ED278" s="110" t="b">
        <v>0</v>
      </c>
      <c r="EF278" s="110" t="b">
        <v>1</v>
      </c>
      <c r="EH278" s="110" t="b">
        <v>0</v>
      </c>
      <c r="EJ278" s="110">
        <v>69</v>
      </c>
      <c r="EL278" s="110">
        <v>71</v>
      </c>
      <c r="EN278" s="110">
        <v>71</v>
      </c>
      <c r="EP278" s="110">
        <v>70</v>
      </c>
    </row>
    <row r="279" spans="1:146" x14ac:dyDescent="0.3">
      <c r="A279" s="110" t="s">
        <v>162</v>
      </c>
      <c r="B279" s="110" t="s">
        <v>163</v>
      </c>
      <c r="C279" s="110" t="s">
        <v>996</v>
      </c>
      <c r="F279" s="110" t="s">
        <v>165</v>
      </c>
      <c r="G279" s="110" t="s">
        <v>997</v>
      </c>
      <c r="I279" s="22">
        <f>INDEX(Concordance!$A$2:$A$556,MATCH('2020 Report - NLIU'!J279,Concordance!$C$2:$C$556,0))</f>
        <v>77104</v>
      </c>
      <c r="J279" s="52">
        <f t="shared" si="4"/>
        <v>135785017</v>
      </c>
      <c r="K279" s="17" t="s">
        <v>998</v>
      </c>
      <c r="L279" s="18">
        <v>88673.7</v>
      </c>
      <c r="N279" s="18">
        <v>0</v>
      </c>
      <c r="P279" s="18">
        <v>88673.7</v>
      </c>
      <c r="T279" s="18"/>
      <c r="V279" s="18"/>
      <c r="X279" s="18">
        <v>0</v>
      </c>
      <c r="BL279" s="18">
        <v>66330.75</v>
      </c>
      <c r="BM279" s="110" t="s">
        <v>168</v>
      </c>
      <c r="BN279" s="18">
        <v>66330.75</v>
      </c>
      <c r="BP279" s="18">
        <v>0</v>
      </c>
      <c r="BR279" s="18">
        <v>35768.67</v>
      </c>
      <c r="BT279" s="18">
        <v>5067.88</v>
      </c>
      <c r="BV279" s="18">
        <v>454.87</v>
      </c>
      <c r="BX279" s="18">
        <v>4732.2</v>
      </c>
      <c r="BZ279" s="18">
        <v>0</v>
      </c>
      <c r="CB279" s="18">
        <v>20307.13</v>
      </c>
      <c r="CD279" s="110" t="b">
        <v>0</v>
      </c>
      <c r="CP279" s="110" t="b">
        <v>0</v>
      </c>
      <c r="DD279" s="110" t="b">
        <v>1</v>
      </c>
      <c r="DF279" s="110" t="b">
        <v>1</v>
      </c>
      <c r="DH279" s="110" t="b">
        <v>1</v>
      </c>
      <c r="DJ279" s="110" t="b">
        <v>1</v>
      </c>
      <c r="DL279" s="110" t="b">
        <v>0</v>
      </c>
      <c r="DN279" s="110" t="b">
        <v>0</v>
      </c>
      <c r="DP279" s="110" t="b">
        <v>0</v>
      </c>
      <c r="DR279" s="110" t="b">
        <v>0</v>
      </c>
      <c r="DT279" s="110" t="b">
        <v>1</v>
      </c>
      <c r="DV279" s="110" t="b">
        <v>1</v>
      </c>
      <c r="DX279" s="110" t="b">
        <v>1</v>
      </c>
      <c r="DZ279" s="110" t="b">
        <v>1</v>
      </c>
      <c r="EB279" s="110" t="b">
        <v>0</v>
      </c>
      <c r="ED279" s="110" t="b">
        <v>0</v>
      </c>
      <c r="EF279" s="110" t="b">
        <v>0</v>
      </c>
      <c r="EH279" s="110" t="b">
        <v>0</v>
      </c>
      <c r="EJ279" s="110">
        <v>37</v>
      </c>
      <c r="EL279" s="110">
        <v>39</v>
      </c>
      <c r="EN279" s="110">
        <v>36</v>
      </c>
      <c r="EP279" s="110">
        <v>35</v>
      </c>
    </row>
    <row r="280" spans="1:146" x14ac:dyDescent="0.3">
      <c r="A280" s="110" t="s">
        <v>162</v>
      </c>
      <c r="B280" s="110" t="s">
        <v>163</v>
      </c>
      <c r="C280" s="110" t="s">
        <v>999</v>
      </c>
      <c r="F280" s="110" t="s">
        <v>165</v>
      </c>
      <c r="G280" s="110" t="s">
        <v>1000</v>
      </c>
      <c r="I280" s="22">
        <f>INDEX(Concordance!$A$2:$A$556,MATCH('2020 Report - NLIU'!J280,Concordance!$C$2:$C$556,0))</f>
        <v>15004</v>
      </c>
      <c r="J280" s="52">
        <f t="shared" si="4"/>
        <v>31457021</v>
      </c>
      <c r="K280" s="17" t="s">
        <v>1001</v>
      </c>
      <c r="L280" s="18">
        <v>97974.07</v>
      </c>
      <c r="N280" s="18">
        <v>0</v>
      </c>
      <c r="P280" s="18">
        <v>97974.07</v>
      </c>
      <c r="T280" s="18"/>
      <c r="V280" s="18"/>
      <c r="X280" s="18">
        <v>0</v>
      </c>
      <c r="BL280" s="18">
        <v>77398.080000000002</v>
      </c>
      <c r="BM280" s="110" t="s">
        <v>168</v>
      </c>
      <c r="BN280" s="18">
        <v>77398.080000000002</v>
      </c>
      <c r="BP280" s="18">
        <v>0</v>
      </c>
      <c r="BR280" s="18">
        <v>77398.080000000002</v>
      </c>
      <c r="BT280" s="18">
        <v>0</v>
      </c>
      <c r="BV280" s="18">
        <v>0</v>
      </c>
      <c r="BX280" s="18">
        <v>0</v>
      </c>
      <c r="BZ280" s="18">
        <v>0</v>
      </c>
      <c r="CB280" s="18">
        <v>0</v>
      </c>
      <c r="CD280" s="110" t="b">
        <v>0</v>
      </c>
      <c r="CP280" s="110" t="b">
        <v>1</v>
      </c>
      <c r="CR280" s="110">
        <v>146</v>
      </c>
      <c r="CT280" s="110">
        <v>175</v>
      </c>
      <c r="CV280" s="110">
        <v>0.8342857142857143</v>
      </c>
      <c r="CW280" s="110" t="s">
        <v>168</v>
      </c>
      <c r="CX280" s="110">
        <v>0</v>
      </c>
      <c r="CZ280" s="110">
        <v>0</v>
      </c>
      <c r="DD280" s="110" t="b">
        <v>1</v>
      </c>
      <c r="DF280" s="110" t="b">
        <v>1</v>
      </c>
      <c r="DH280" s="110" t="b">
        <v>1</v>
      </c>
      <c r="DJ280" s="110" t="b">
        <v>1</v>
      </c>
      <c r="DL280" s="110" t="b">
        <v>1</v>
      </c>
      <c r="DN280" s="110" t="b">
        <v>0</v>
      </c>
      <c r="DP280" s="110" t="b">
        <v>1</v>
      </c>
      <c r="DR280" s="110" t="b">
        <v>0</v>
      </c>
      <c r="DT280" s="110" t="b">
        <v>1</v>
      </c>
      <c r="DV280" s="110" t="b">
        <v>1</v>
      </c>
      <c r="DX280" s="110" t="b">
        <v>1</v>
      </c>
      <c r="DZ280" s="110" t="b">
        <v>1</v>
      </c>
      <c r="EB280" s="110" t="b">
        <v>1</v>
      </c>
      <c r="ED280" s="110" t="b">
        <v>0</v>
      </c>
      <c r="EF280" s="110" t="b">
        <v>1</v>
      </c>
      <c r="EH280" s="110" t="b">
        <v>0</v>
      </c>
      <c r="EJ280" s="110">
        <v>59</v>
      </c>
      <c r="EL280" s="110">
        <v>57</v>
      </c>
      <c r="EN280" s="110">
        <v>57</v>
      </c>
      <c r="EP280" s="110">
        <v>58</v>
      </c>
    </row>
    <row r="281" spans="1:146" x14ac:dyDescent="0.3">
      <c r="A281" s="110" t="s">
        <v>162</v>
      </c>
      <c r="B281" s="110" t="s">
        <v>163</v>
      </c>
      <c r="C281" s="110" t="s">
        <v>1002</v>
      </c>
      <c r="F281" s="110" t="s">
        <v>165</v>
      </c>
      <c r="G281" s="110" t="s">
        <v>1003</v>
      </c>
      <c r="I281" s="22">
        <f>INDEX(Concordance!$A$2:$A$556,MATCH('2020 Report - NLIU'!J281,Concordance!$C$2:$C$556,0))</f>
        <v>61156</v>
      </c>
      <c r="J281" s="52">
        <f t="shared" si="4"/>
        <v>86918414</v>
      </c>
      <c r="K281" s="17" t="s">
        <v>1004</v>
      </c>
      <c r="L281" s="18">
        <v>299388.59000000003</v>
      </c>
      <c r="N281" s="18">
        <v>58854.22</v>
      </c>
      <c r="P281" s="18">
        <v>240534.37</v>
      </c>
      <c r="T281" s="18">
        <v>0</v>
      </c>
      <c r="V281" s="18">
        <v>0</v>
      </c>
      <c r="X281" s="18">
        <v>0</v>
      </c>
      <c r="Z281" s="110" t="b">
        <v>0</v>
      </c>
      <c r="AB281" s="110" t="b">
        <v>0</v>
      </c>
      <c r="AD281" s="110" t="b">
        <v>0</v>
      </c>
      <c r="AF281" s="110" t="b">
        <v>0</v>
      </c>
      <c r="AH281" s="110" t="b">
        <v>0</v>
      </c>
      <c r="AJ281" s="110" t="b">
        <v>0</v>
      </c>
      <c r="AL281" s="110" t="b">
        <v>0</v>
      </c>
      <c r="AX281" s="110" t="b">
        <v>0</v>
      </c>
      <c r="BL281" s="18">
        <v>193648.38</v>
      </c>
      <c r="BM281" s="110" t="s">
        <v>168</v>
      </c>
      <c r="BN281" s="18">
        <v>193648.38</v>
      </c>
      <c r="BP281" s="18">
        <v>0</v>
      </c>
      <c r="BR281" s="18">
        <v>162844.98000000001</v>
      </c>
      <c r="BT281" s="18">
        <v>0</v>
      </c>
      <c r="BV281" s="18">
        <v>0</v>
      </c>
      <c r="BX281" s="18">
        <v>30803.4</v>
      </c>
      <c r="BZ281" s="18">
        <v>0</v>
      </c>
      <c r="CB281" s="18">
        <v>0</v>
      </c>
      <c r="CD281" s="110" t="b">
        <v>0</v>
      </c>
      <c r="CP281" s="110" t="b">
        <v>1</v>
      </c>
      <c r="CR281" s="110">
        <v>497</v>
      </c>
      <c r="CT281" s="110">
        <v>497</v>
      </c>
      <c r="CV281" s="110">
        <v>1</v>
      </c>
      <c r="CW281" s="110" t="s">
        <v>168</v>
      </c>
      <c r="CX281" s="110">
        <v>750</v>
      </c>
      <c r="CZ281" s="110">
        <v>750</v>
      </c>
      <c r="DB281" s="110">
        <v>1</v>
      </c>
      <c r="DC281" s="110" t="s">
        <v>168</v>
      </c>
      <c r="DD281" s="110" t="b">
        <v>0</v>
      </c>
      <c r="DF281" s="110" t="b">
        <v>0</v>
      </c>
      <c r="DH281" s="110" t="b">
        <v>0</v>
      </c>
      <c r="DJ281" s="110" t="b">
        <v>0</v>
      </c>
      <c r="DL281" s="110" t="b">
        <v>0</v>
      </c>
      <c r="DN281" s="110" t="b">
        <v>0</v>
      </c>
      <c r="DP281" s="110" t="b">
        <v>0</v>
      </c>
      <c r="DR281" s="110" t="b">
        <v>0</v>
      </c>
      <c r="DT281" s="110" t="b">
        <v>1</v>
      </c>
      <c r="DV281" s="110" t="b">
        <v>1</v>
      </c>
      <c r="DX281" s="110" t="b">
        <v>1</v>
      </c>
      <c r="DZ281" s="110" t="b">
        <v>1</v>
      </c>
      <c r="EB281" s="110" t="b">
        <v>1</v>
      </c>
      <c r="ED281" s="110" t="b">
        <v>1</v>
      </c>
      <c r="EF281" s="110" t="b">
        <v>1</v>
      </c>
      <c r="EH281" s="110" t="b">
        <v>1</v>
      </c>
      <c r="EJ281" s="110">
        <v>193</v>
      </c>
      <c r="EL281" s="110">
        <v>181</v>
      </c>
      <c r="EN281" s="110">
        <v>181</v>
      </c>
      <c r="EP281" s="110">
        <v>180</v>
      </c>
    </row>
    <row r="282" spans="1:146" x14ac:dyDescent="0.3">
      <c r="A282" s="110" t="s">
        <v>162</v>
      </c>
      <c r="B282" s="110" t="s">
        <v>163</v>
      </c>
      <c r="C282" s="110" t="s">
        <v>1005</v>
      </c>
      <c r="F282" s="110" t="s">
        <v>165</v>
      </c>
      <c r="G282" s="110" t="s">
        <v>1006</v>
      </c>
      <c r="I282" s="22">
        <f>INDEX(Concordance!$A$2:$A$556,MATCH('2020 Report - NLIU'!J282,Concordance!$C$2:$C$556,0))</f>
        <v>61158</v>
      </c>
      <c r="J282" s="52">
        <f t="shared" si="4"/>
        <v>43866631</v>
      </c>
      <c r="K282" s="17" t="s">
        <v>1007</v>
      </c>
      <c r="L282" s="18">
        <v>38104.800000000003</v>
      </c>
      <c r="N282" s="18">
        <v>0</v>
      </c>
      <c r="P282" s="18">
        <v>38104.800000000003</v>
      </c>
      <c r="T282" s="18"/>
      <c r="V282" s="18"/>
      <c r="X282" s="18">
        <v>0</v>
      </c>
      <c r="BL282" s="18">
        <v>28503.75</v>
      </c>
      <c r="BM282" s="110" t="s">
        <v>168</v>
      </c>
      <c r="BN282" s="18">
        <v>28503.75</v>
      </c>
      <c r="BP282" s="18">
        <v>0</v>
      </c>
      <c r="BR282" s="18">
        <v>15689.88</v>
      </c>
      <c r="BT282" s="18">
        <v>0</v>
      </c>
      <c r="BV282" s="18">
        <v>0</v>
      </c>
      <c r="BX282" s="18">
        <v>0</v>
      </c>
      <c r="BZ282" s="18">
        <v>0</v>
      </c>
      <c r="CB282" s="18">
        <v>12813.87</v>
      </c>
      <c r="CD282" s="110" t="b">
        <v>1</v>
      </c>
      <c r="CF282" s="110" t="b">
        <v>0</v>
      </c>
      <c r="CH282" s="110" t="b">
        <v>0</v>
      </c>
      <c r="CJ282" s="110" t="b">
        <v>1</v>
      </c>
      <c r="CL282" s="110" t="b">
        <v>0</v>
      </c>
      <c r="CN282" s="110" t="b">
        <v>0</v>
      </c>
      <c r="CP282" s="110" t="b">
        <v>1</v>
      </c>
      <c r="CR282" s="110">
        <v>57</v>
      </c>
      <c r="CT282" s="110">
        <v>57</v>
      </c>
      <c r="CV282" s="110">
        <v>1</v>
      </c>
      <c r="CW282" s="110" t="s">
        <v>168</v>
      </c>
      <c r="CX282" s="110">
        <v>53</v>
      </c>
      <c r="CZ282" s="110">
        <v>53</v>
      </c>
      <c r="DB282" s="110">
        <v>1</v>
      </c>
      <c r="DC282" s="110" t="s">
        <v>168</v>
      </c>
      <c r="DD282" s="110" t="b">
        <v>1</v>
      </c>
      <c r="DF282" s="110" t="b">
        <v>1</v>
      </c>
      <c r="DH282" s="110" t="b">
        <v>1</v>
      </c>
      <c r="DJ282" s="110" t="b">
        <v>1</v>
      </c>
      <c r="DL282" s="110" t="b">
        <v>1</v>
      </c>
      <c r="DN282" s="110" t="b">
        <v>1</v>
      </c>
      <c r="DP282" s="110" t="b">
        <v>1</v>
      </c>
      <c r="DR282" s="110" t="b">
        <v>0</v>
      </c>
      <c r="DT282" s="110" t="b">
        <v>1</v>
      </c>
      <c r="DV282" s="110" t="b">
        <v>1</v>
      </c>
      <c r="DX282" s="110" t="b">
        <v>1</v>
      </c>
      <c r="DZ282" s="110" t="b">
        <v>1</v>
      </c>
      <c r="EB282" s="110" t="b">
        <v>1</v>
      </c>
      <c r="ED282" s="110" t="b">
        <v>1</v>
      </c>
      <c r="EF282" s="110" t="b">
        <v>1</v>
      </c>
      <c r="EH282" s="110" t="b">
        <v>0</v>
      </c>
      <c r="EJ282" s="110">
        <v>32</v>
      </c>
      <c r="EL282" s="110">
        <v>32</v>
      </c>
      <c r="EN282" s="110">
        <v>32</v>
      </c>
      <c r="EP282" s="110">
        <v>31</v>
      </c>
    </row>
    <row r="283" spans="1:146" x14ac:dyDescent="0.3">
      <c r="A283" s="110" t="s">
        <v>162</v>
      </c>
      <c r="B283" s="110" t="s">
        <v>163</v>
      </c>
      <c r="C283" s="110" t="s">
        <v>1008</v>
      </c>
      <c r="F283" s="110" t="s">
        <v>165</v>
      </c>
      <c r="G283" s="110" t="s">
        <v>1009</v>
      </c>
      <c r="I283" s="22">
        <f>INDEX(Concordance!$A$2:$A$556,MATCH('2020 Report - NLIU'!J283,Concordance!$C$2:$C$556,0))</f>
        <v>69108</v>
      </c>
      <c r="J283" s="52">
        <f t="shared" si="4"/>
        <v>7626299</v>
      </c>
      <c r="K283" s="17" t="s">
        <v>1010</v>
      </c>
      <c r="L283" s="18">
        <v>37339.870000000003</v>
      </c>
      <c r="N283" s="18">
        <v>0</v>
      </c>
      <c r="P283" s="18">
        <v>37339.870000000003</v>
      </c>
      <c r="T283" s="18"/>
      <c r="V283" s="18"/>
      <c r="X283" s="18">
        <v>0</v>
      </c>
      <c r="BL283" s="18">
        <v>36885.519999999997</v>
      </c>
      <c r="BM283" s="110" t="s">
        <v>168</v>
      </c>
      <c r="BN283" s="18">
        <v>36885.519999999997</v>
      </c>
      <c r="BP283" s="18">
        <v>0</v>
      </c>
      <c r="BR283" s="18">
        <v>27713</v>
      </c>
      <c r="BT283" s="18">
        <v>0</v>
      </c>
      <c r="BV283" s="18">
        <v>0</v>
      </c>
      <c r="BX283" s="18">
        <v>9172.52</v>
      </c>
      <c r="BZ283" s="18">
        <v>0</v>
      </c>
      <c r="CB283" s="18">
        <v>0</v>
      </c>
      <c r="CD283" s="110" t="b">
        <v>0</v>
      </c>
      <c r="CP283" s="110" t="b">
        <v>1</v>
      </c>
      <c r="CR283" s="110">
        <v>20</v>
      </c>
      <c r="CT283" s="110">
        <v>111</v>
      </c>
      <c r="CV283" s="110">
        <v>0.1801801801801802</v>
      </c>
      <c r="CW283" s="110" t="s">
        <v>168</v>
      </c>
      <c r="CX283" s="110">
        <v>40</v>
      </c>
      <c r="CZ283" s="110">
        <v>75</v>
      </c>
      <c r="DB283" s="110">
        <v>0.53333333333333333</v>
      </c>
      <c r="DC283" s="110" t="s">
        <v>168</v>
      </c>
      <c r="DD283" s="110" t="b">
        <v>0</v>
      </c>
      <c r="DF283" s="110" t="b">
        <v>0</v>
      </c>
      <c r="DH283" s="110" t="b">
        <v>1</v>
      </c>
      <c r="DJ283" s="110" t="b">
        <v>1</v>
      </c>
      <c r="DL283" s="110" t="b">
        <v>1</v>
      </c>
      <c r="DN283" s="110" t="b">
        <v>0</v>
      </c>
      <c r="DP283" s="110" t="b">
        <v>0</v>
      </c>
      <c r="DR283" s="110" t="b">
        <v>0</v>
      </c>
      <c r="DT283" s="110" t="b">
        <v>1</v>
      </c>
      <c r="DV283" s="110" t="b">
        <v>1</v>
      </c>
      <c r="DX283" s="110" t="b">
        <v>1</v>
      </c>
      <c r="DZ283" s="110" t="b">
        <v>1</v>
      </c>
      <c r="EB283" s="110" t="b">
        <v>1</v>
      </c>
      <c r="ED283" s="110" t="b">
        <v>0</v>
      </c>
      <c r="EF283" s="110" t="b">
        <v>1</v>
      </c>
      <c r="EH283" s="110" t="b">
        <v>0</v>
      </c>
      <c r="EJ283" s="110">
        <v>27</v>
      </c>
      <c r="EL283" s="110">
        <v>27</v>
      </c>
      <c r="EN283" s="110">
        <v>27</v>
      </c>
      <c r="EP283" s="110">
        <v>27</v>
      </c>
    </row>
    <row r="284" spans="1:146" x14ac:dyDescent="0.3">
      <c r="A284" s="110" t="s">
        <v>162</v>
      </c>
      <c r="B284" s="110" t="s">
        <v>163</v>
      </c>
      <c r="C284" s="110" t="s">
        <v>1011</v>
      </c>
      <c r="F284" s="110" t="s">
        <v>165</v>
      </c>
      <c r="G284" s="110" t="s">
        <v>1012</v>
      </c>
      <c r="I284" s="22">
        <f>INDEX(Concordance!$A$2:$A$556,MATCH('2020 Report - NLIU'!J284,Concordance!$C$2:$C$556,0))</f>
        <v>35092</v>
      </c>
      <c r="J284" s="52">
        <f t="shared" si="4"/>
        <v>79908521</v>
      </c>
      <c r="K284" s="17" t="s">
        <v>1013</v>
      </c>
      <c r="L284" s="18">
        <v>473864.15</v>
      </c>
      <c r="N284" s="18">
        <v>0</v>
      </c>
      <c r="P284" s="18">
        <v>473864.15</v>
      </c>
      <c r="T284" s="18"/>
      <c r="V284" s="18"/>
      <c r="X284" s="18">
        <v>0</v>
      </c>
      <c r="BL284" s="18">
        <v>0</v>
      </c>
      <c r="BM284" s="110" t="s">
        <v>168</v>
      </c>
      <c r="BN284" s="18">
        <v>0</v>
      </c>
      <c r="BP284" s="18">
        <v>0</v>
      </c>
      <c r="BR284" s="18">
        <v>0</v>
      </c>
      <c r="BT284" s="18">
        <v>0</v>
      </c>
      <c r="BV284" s="18">
        <v>0</v>
      </c>
      <c r="BX284" s="18">
        <v>0</v>
      </c>
      <c r="BZ284" s="18">
        <v>0</v>
      </c>
      <c r="CB284" s="18">
        <v>0</v>
      </c>
      <c r="DD284" s="110" t="b">
        <v>1</v>
      </c>
      <c r="DF284" s="110" t="b">
        <v>1</v>
      </c>
      <c r="DH284" s="110" t="b">
        <v>0</v>
      </c>
      <c r="DJ284" s="110" t="b">
        <v>1</v>
      </c>
      <c r="DL284" s="110" t="b">
        <v>1</v>
      </c>
      <c r="DN284" s="110" t="b">
        <v>1</v>
      </c>
      <c r="DP284" s="110" t="b">
        <v>1</v>
      </c>
      <c r="DR284" s="110" t="b">
        <v>0</v>
      </c>
      <c r="DT284" s="110" t="b">
        <v>1</v>
      </c>
      <c r="DV284" s="110" t="b">
        <v>1</v>
      </c>
      <c r="DX284" s="110" t="b">
        <v>1</v>
      </c>
      <c r="DZ284" s="110" t="b">
        <v>1</v>
      </c>
      <c r="EB284" s="110" t="b">
        <v>1</v>
      </c>
      <c r="ED284" s="110" t="b">
        <v>1</v>
      </c>
      <c r="EF284" s="110" t="b">
        <v>1</v>
      </c>
      <c r="EH284" s="110" t="b">
        <v>1</v>
      </c>
      <c r="EJ284" s="110">
        <v>175</v>
      </c>
      <c r="EL284" s="110">
        <v>155</v>
      </c>
      <c r="EN284" s="110">
        <v>146</v>
      </c>
      <c r="EP284" s="110">
        <v>134</v>
      </c>
    </row>
    <row r="285" spans="1:146" x14ac:dyDescent="0.3">
      <c r="A285" s="110" t="s">
        <v>162</v>
      </c>
      <c r="B285" s="110" t="s">
        <v>163</v>
      </c>
      <c r="C285" s="110" t="s">
        <v>1014</v>
      </c>
      <c r="F285" s="110" t="s">
        <v>165</v>
      </c>
      <c r="G285" s="110" t="s">
        <v>1015</v>
      </c>
      <c r="I285" s="22">
        <f>INDEX(Concordance!$A$2:$A$556,MATCH('2020 Report - NLIU'!J285,Concordance!$C$2:$C$556,0))</f>
        <v>97119</v>
      </c>
      <c r="J285" s="52">
        <f t="shared" si="4"/>
        <v>963417709</v>
      </c>
      <c r="K285" s="17" t="s">
        <v>1016</v>
      </c>
      <c r="L285" s="18">
        <v>20817.72</v>
      </c>
      <c r="N285" s="18">
        <v>0</v>
      </c>
      <c r="P285" s="18">
        <v>20817.72</v>
      </c>
      <c r="T285" s="18"/>
      <c r="V285" s="18"/>
      <c r="X285" s="18">
        <v>0</v>
      </c>
      <c r="BL285" s="18">
        <v>20763</v>
      </c>
      <c r="BM285" s="110" t="s">
        <v>168</v>
      </c>
      <c r="BN285" s="18">
        <v>20763</v>
      </c>
      <c r="BP285" s="18">
        <v>0</v>
      </c>
      <c r="BR285" s="18">
        <v>0</v>
      </c>
      <c r="BT285" s="18">
        <v>0</v>
      </c>
      <c r="BV285" s="18">
        <v>0</v>
      </c>
      <c r="BX285" s="18">
        <v>6222.83</v>
      </c>
      <c r="BZ285" s="18">
        <v>0</v>
      </c>
      <c r="CB285" s="18">
        <v>14540.17</v>
      </c>
      <c r="DD285" s="110" t="b">
        <v>1</v>
      </c>
      <c r="DF285" s="110" t="b">
        <v>1</v>
      </c>
      <c r="DH285" s="110" t="b">
        <v>1</v>
      </c>
      <c r="DJ285" s="110" t="b">
        <v>1</v>
      </c>
      <c r="DL285" s="110" t="b">
        <v>1</v>
      </c>
      <c r="DN285" s="110" t="b">
        <v>1</v>
      </c>
      <c r="DP285" s="110" t="b">
        <v>1</v>
      </c>
      <c r="DR285" s="110" t="b">
        <v>0</v>
      </c>
      <c r="DT285" s="110" t="b">
        <v>1</v>
      </c>
      <c r="DV285" s="110" t="b">
        <v>1</v>
      </c>
      <c r="DX285" s="110" t="b">
        <v>1</v>
      </c>
      <c r="DZ285" s="110" t="b">
        <v>1</v>
      </c>
      <c r="EB285" s="110" t="b">
        <v>1</v>
      </c>
      <c r="ED285" s="110" t="b">
        <v>1</v>
      </c>
      <c r="EF285" s="110" t="b">
        <v>1</v>
      </c>
      <c r="EH285" s="110" t="b">
        <v>0</v>
      </c>
      <c r="EJ285" s="110">
        <v>23</v>
      </c>
      <c r="EL285" s="110">
        <v>22</v>
      </c>
      <c r="EN285" s="110">
        <v>20</v>
      </c>
      <c r="EP285" s="110">
        <v>19</v>
      </c>
    </row>
    <row r="286" spans="1:146" x14ac:dyDescent="0.3">
      <c r="A286" s="110" t="s">
        <v>162</v>
      </c>
      <c r="B286" s="110" t="s">
        <v>163</v>
      </c>
      <c r="C286" s="110" t="s">
        <v>1017</v>
      </c>
      <c r="F286" s="110" t="s">
        <v>165</v>
      </c>
      <c r="G286" s="110" t="s">
        <v>1018</v>
      </c>
      <c r="I286" s="22">
        <f>INDEX(Concordance!$A$2:$A$556,MATCH('2020 Report - NLIU'!J286,Concordance!$C$2:$C$556,0))</f>
        <v>114116</v>
      </c>
      <c r="J286" s="52">
        <f t="shared" si="4"/>
        <v>195866470</v>
      </c>
      <c r="K286" s="17" t="s">
        <v>1019</v>
      </c>
      <c r="L286" s="18">
        <v>49794.14</v>
      </c>
      <c r="N286" s="18">
        <v>0</v>
      </c>
      <c r="P286" s="18">
        <v>49794.14</v>
      </c>
      <c r="T286" s="18"/>
      <c r="V286" s="18"/>
      <c r="X286" s="18">
        <v>0</v>
      </c>
      <c r="BL286" s="18">
        <v>0</v>
      </c>
      <c r="BM286" s="110" t="s">
        <v>168</v>
      </c>
      <c r="BN286" s="18">
        <v>0</v>
      </c>
      <c r="BP286" s="18">
        <v>0</v>
      </c>
      <c r="BR286" s="18">
        <v>0</v>
      </c>
      <c r="BT286" s="18">
        <v>0</v>
      </c>
      <c r="BV286" s="18">
        <v>0</v>
      </c>
      <c r="BX286" s="18">
        <v>0</v>
      </c>
      <c r="BZ286" s="18">
        <v>0</v>
      </c>
      <c r="CB286" s="18">
        <v>0</v>
      </c>
      <c r="DD286" s="110" t="b">
        <v>0</v>
      </c>
      <c r="DF286" s="110" t="b">
        <v>0</v>
      </c>
      <c r="DH286" s="110" t="b">
        <v>0</v>
      </c>
      <c r="DJ286" s="110" t="b">
        <v>0</v>
      </c>
      <c r="DL286" s="110" t="b">
        <v>0</v>
      </c>
      <c r="DN286" s="110" t="b">
        <v>0</v>
      </c>
      <c r="DP286" s="110" t="b">
        <v>0</v>
      </c>
      <c r="DR286" s="110" t="b">
        <v>0</v>
      </c>
      <c r="DT286" s="110" t="b">
        <v>0</v>
      </c>
      <c r="DV286" s="110" t="b">
        <v>0</v>
      </c>
      <c r="DX286" s="110" t="b">
        <v>0</v>
      </c>
      <c r="DZ286" s="110" t="b">
        <v>0</v>
      </c>
      <c r="EB286" s="110" t="b">
        <v>0</v>
      </c>
      <c r="ED286" s="110" t="b">
        <v>0</v>
      </c>
      <c r="EF286" s="110" t="b">
        <v>0</v>
      </c>
      <c r="EH286" s="110" t="b">
        <v>0</v>
      </c>
      <c r="EJ286" s="110">
        <v>13</v>
      </c>
      <c r="EL286" s="110">
        <v>12</v>
      </c>
      <c r="EN286" s="110">
        <v>12</v>
      </c>
      <c r="EP286" s="110">
        <v>12</v>
      </c>
    </row>
    <row r="287" spans="1:146" x14ac:dyDescent="0.3">
      <c r="A287" s="110" t="s">
        <v>162</v>
      </c>
      <c r="B287" s="110" t="s">
        <v>163</v>
      </c>
      <c r="C287" s="110" t="s">
        <v>1020</v>
      </c>
      <c r="F287" s="110" t="s">
        <v>165</v>
      </c>
      <c r="G287" s="110" t="s">
        <v>1021</v>
      </c>
      <c r="I287" s="22">
        <f>INDEX(Concordance!$A$2:$A$556,MATCH('2020 Report - NLIU'!J287,Concordance!$C$2:$C$556,0))</f>
        <v>114115</v>
      </c>
      <c r="J287" s="52">
        <f t="shared" si="4"/>
        <v>53862058</v>
      </c>
      <c r="K287" s="17" t="s">
        <v>1022</v>
      </c>
      <c r="L287" s="18">
        <v>258297.28</v>
      </c>
      <c r="N287" s="18">
        <v>0</v>
      </c>
      <c r="P287" s="18">
        <v>258297.28</v>
      </c>
      <c r="T287" s="18"/>
      <c r="V287" s="18"/>
      <c r="X287" s="18">
        <v>0</v>
      </c>
      <c r="BL287" s="18">
        <v>257620</v>
      </c>
      <c r="BM287" s="110" t="s">
        <v>168</v>
      </c>
      <c r="BN287" s="18">
        <v>257620</v>
      </c>
      <c r="BP287" s="18">
        <v>0</v>
      </c>
      <c r="BR287" s="18">
        <v>257620</v>
      </c>
      <c r="BT287" s="18">
        <v>0</v>
      </c>
      <c r="BV287" s="18">
        <v>0</v>
      </c>
      <c r="BX287" s="18">
        <v>0</v>
      </c>
      <c r="BZ287" s="18">
        <v>0</v>
      </c>
      <c r="CB287" s="18">
        <v>0</v>
      </c>
      <c r="CD287" s="110" t="b">
        <v>1</v>
      </c>
      <c r="CF287" s="110" t="b">
        <v>1</v>
      </c>
      <c r="CH287" s="110" t="b">
        <v>1</v>
      </c>
      <c r="CJ287" s="110" t="b">
        <v>0</v>
      </c>
      <c r="CL287" s="110" t="b">
        <v>1</v>
      </c>
      <c r="CN287" s="110" t="b">
        <v>0</v>
      </c>
      <c r="CP287" s="110" t="b">
        <v>0</v>
      </c>
      <c r="DD287" s="110" t="b">
        <v>1</v>
      </c>
      <c r="DF287" s="110" t="b">
        <v>1</v>
      </c>
      <c r="DH287" s="110" t="b">
        <v>1</v>
      </c>
      <c r="DJ287" s="110" t="b">
        <v>1</v>
      </c>
      <c r="DL287" s="110" t="b">
        <v>1</v>
      </c>
      <c r="DN287" s="110" t="b">
        <v>0</v>
      </c>
      <c r="DP287" s="110" t="b">
        <v>0</v>
      </c>
      <c r="DR287" s="110" t="b">
        <v>0</v>
      </c>
      <c r="DT287" s="110" t="b">
        <v>1</v>
      </c>
      <c r="DV287" s="110" t="b">
        <v>1</v>
      </c>
      <c r="DX287" s="110" t="b">
        <v>1</v>
      </c>
      <c r="DZ287" s="110" t="b">
        <v>1</v>
      </c>
      <c r="EB287" s="110" t="b">
        <v>1</v>
      </c>
      <c r="ED287" s="110" t="b">
        <v>0</v>
      </c>
      <c r="EF287" s="110" t="b">
        <v>0</v>
      </c>
      <c r="EH287" s="110" t="b">
        <v>0</v>
      </c>
      <c r="EJ287" s="110">
        <v>101</v>
      </c>
      <c r="EL287" s="110">
        <v>101</v>
      </c>
      <c r="EN287" s="110">
        <v>100</v>
      </c>
      <c r="EP287" s="110">
        <v>101</v>
      </c>
    </row>
    <row r="288" spans="1:146" x14ac:dyDescent="0.3">
      <c r="A288" s="110" t="s">
        <v>162</v>
      </c>
      <c r="B288" s="110" t="s">
        <v>163</v>
      </c>
      <c r="C288" s="110" t="s">
        <v>1023</v>
      </c>
      <c r="F288" s="110" t="s">
        <v>165</v>
      </c>
      <c r="G288" s="110" t="s">
        <v>1024</v>
      </c>
      <c r="I288" s="22">
        <f>INDEX(Concordance!$A$2:$A$556,MATCH('2020 Report - NLIU'!J288,Concordance!$C$2:$C$556,0))</f>
        <v>96107</v>
      </c>
      <c r="J288" s="52">
        <f t="shared" si="4"/>
        <v>60562287</v>
      </c>
      <c r="K288" s="17" t="s">
        <v>1025</v>
      </c>
      <c r="L288" s="18">
        <v>133347.62</v>
      </c>
      <c r="N288" s="18">
        <v>4920.5</v>
      </c>
      <c r="P288" s="18">
        <v>128427.12</v>
      </c>
      <c r="T288" s="18">
        <v>0</v>
      </c>
      <c r="V288" s="18">
        <v>0</v>
      </c>
      <c r="X288" s="18">
        <v>0</v>
      </c>
      <c r="Z288" s="110" t="b">
        <v>0</v>
      </c>
      <c r="AB288" s="110" t="b">
        <v>0</v>
      </c>
      <c r="AD288" s="110" t="b">
        <v>0</v>
      </c>
      <c r="AF288" s="110" t="b">
        <v>0</v>
      </c>
      <c r="AH288" s="110" t="b">
        <v>0</v>
      </c>
      <c r="AJ288" s="110" t="b">
        <v>0</v>
      </c>
      <c r="AL288" s="110" t="b">
        <v>0</v>
      </c>
      <c r="AX288" s="110" t="b">
        <v>0</v>
      </c>
      <c r="BL288" s="18">
        <v>61424.160000000003</v>
      </c>
      <c r="BM288" s="110" t="s">
        <v>168</v>
      </c>
      <c r="BN288" s="18">
        <v>61424.160000000003</v>
      </c>
      <c r="BP288" s="18">
        <v>0</v>
      </c>
      <c r="BR288" s="18">
        <v>0</v>
      </c>
      <c r="BT288" s="18">
        <v>0</v>
      </c>
      <c r="BV288" s="18">
        <v>0</v>
      </c>
      <c r="BX288" s="18">
        <v>0</v>
      </c>
      <c r="BZ288" s="18">
        <v>0</v>
      </c>
      <c r="CB288" s="18">
        <v>61424.160000000003</v>
      </c>
      <c r="DD288" s="110" t="b">
        <v>1</v>
      </c>
      <c r="DF288" s="110" t="b">
        <v>1</v>
      </c>
      <c r="DH288" s="110" t="b">
        <v>1</v>
      </c>
      <c r="DJ288" s="110" t="b">
        <v>1</v>
      </c>
      <c r="DL288" s="110" t="b">
        <v>1</v>
      </c>
      <c r="DN288" s="110" t="b">
        <v>1</v>
      </c>
      <c r="DP288" s="110" t="b">
        <v>1</v>
      </c>
      <c r="DR288" s="110" t="b">
        <v>0</v>
      </c>
      <c r="DT288" s="110" t="b">
        <v>1</v>
      </c>
      <c r="DV288" s="110" t="b">
        <v>1</v>
      </c>
      <c r="DX288" s="110" t="b">
        <v>1</v>
      </c>
      <c r="DZ288" s="110" t="b">
        <v>1</v>
      </c>
      <c r="EB288" s="110" t="b">
        <v>1</v>
      </c>
      <c r="ED288" s="110" t="b">
        <v>1</v>
      </c>
      <c r="EF288" s="110" t="b">
        <v>1</v>
      </c>
      <c r="EH288" s="110" t="b">
        <v>0</v>
      </c>
      <c r="EJ288" s="110">
        <v>243.9</v>
      </c>
      <c r="EL288" s="110">
        <v>241</v>
      </c>
      <c r="EN288" s="110">
        <v>245.5</v>
      </c>
      <c r="EP288" s="110">
        <v>244</v>
      </c>
    </row>
    <row r="289" spans="1:146" x14ac:dyDescent="0.3">
      <c r="A289" s="110" t="s">
        <v>162</v>
      </c>
      <c r="B289" s="110" t="s">
        <v>163</v>
      </c>
      <c r="C289" s="110" t="s">
        <v>1026</v>
      </c>
      <c r="F289" s="110" t="s">
        <v>165</v>
      </c>
      <c r="G289" s="110" t="s">
        <v>1027</v>
      </c>
      <c r="I289" s="22">
        <f>INDEX(Concordance!$A$2:$A$556,MATCH('2020 Report - NLIU'!J289,Concordance!$C$2:$C$556,0))</f>
        <v>58109</v>
      </c>
      <c r="J289" s="52">
        <f t="shared" si="4"/>
        <v>181042040</v>
      </c>
      <c r="K289" s="17" t="s">
        <v>1028</v>
      </c>
      <c r="L289" s="18">
        <v>102354.19</v>
      </c>
      <c r="N289" s="18">
        <v>15098.15</v>
      </c>
      <c r="P289" s="18">
        <v>87256.04</v>
      </c>
      <c r="T289" s="18">
        <v>0</v>
      </c>
      <c r="V289" s="18">
        <v>0</v>
      </c>
      <c r="X289" s="18">
        <v>0</v>
      </c>
      <c r="Z289" s="110" t="b">
        <v>0</v>
      </c>
      <c r="AB289" s="110" t="b">
        <v>0</v>
      </c>
      <c r="AD289" s="110" t="b">
        <v>0</v>
      </c>
      <c r="AF289" s="110" t="b">
        <v>0</v>
      </c>
      <c r="AH289" s="110" t="b">
        <v>0</v>
      </c>
      <c r="AJ289" s="110" t="b">
        <v>0</v>
      </c>
      <c r="AL289" s="110" t="b">
        <v>0</v>
      </c>
      <c r="AX289" s="110" t="b">
        <v>0</v>
      </c>
      <c r="BL289" s="18">
        <v>79041.63</v>
      </c>
      <c r="BM289" s="110" t="s">
        <v>168</v>
      </c>
      <c r="BN289" s="18">
        <v>79041.63</v>
      </c>
      <c r="BP289" s="18">
        <v>0</v>
      </c>
      <c r="BR289" s="18">
        <v>0</v>
      </c>
      <c r="BT289" s="18">
        <v>0</v>
      </c>
      <c r="BV289" s="18">
        <v>0</v>
      </c>
      <c r="BX289" s="18">
        <v>0</v>
      </c>
      <c r="BZ289" s="18">
        <v>0</v>
      </c>
      <c r="CB289" s="18">
        <v>79041.63</v>
      </c>
      <c r="DD289" s="110" t="b">
        <v>0</v>
      </c>
      <c r="DF289" s="110" t="b">
        <v>0</v>
      </c>
      <c r="DH289" s="110" t="b">
        <v>0</v>
      </c>
      <c r="DJ289" s="110" t="b">
        <v>0</v>
      </c>
      <c r="DL289" s="110" t="b">
        <v>0</v>
      </c>
      <c r="DN289" s="110" t="b">
        <v>0</v>
      </c>
      <c r="DP289" s="110" t="b">
        <v>0</v>
      </c>
      <c r="DR289" s="110" t="b">
        <v>0</v>
      </c>
      <c r="DT289" s="110" t="b">
        <v>0</v>
      </c>
      <c r="DV289" s="110" t="b">
        <v>0</v>
      </c>
      <c r="DX289" s="110" t="b">
        <v>0</v>
      </c>
      <c r="DZ289" s="110" t="b">
        <v>0</v>
      </c>
      <c r="EB289" s="110" t="b">
        <v>0</v>
      </c>
      <c r="ED289" s="110" t="b">
        <v>0</v>
      </c>
      <c r="EF289" s="110" t="b">
        <v>0</v>
      </c>
      <c r="EH289" s="110" t="b">
        <v>0</v>
      </c>
      <c r="EJ289" s="110">
        <v>90</v>
      </c>
      <c r="EL289" s="110">
        <v>91</v>
      </c>
      <c r="EN289" s="110">
        <v>91</v>
      </c>
      <c r="EP289" s="110">
        <v>92</v>
      </c>
    </row>
    <row r="290" spans="1:146" x14ac:dyDescent="0.3">
      <c r="A290" s="110" t="s">
        <v>162</v>
      </c>
      <c r="B290" s="110" t="s">
        <v>163</v>
      </c>
      <c r="C290" s="110" t="s">
        <v>1029</v>
      </c>
      <c r="F290" s="110" t="s">
        <v>165</v>
      </c>
      <c r="G290" s="110" t="s">
        <v>1030</v>
      </c>
      <c r="I290" s="22">
        <f>INDEX(Concordance!$A$2:$A$556,MATCH('2020 Report - NLIU'!J290,Concordance!$C$2:$C$556,0))</f>
        <v>63067</v>
      </c>
      <c r="J290" s="52">
        <f t="shared" si="4"/>
        <v>184206951</v>
      </c>
      <c r="K290" s="17" t="s">
        <v>1031</v>
      </c>
      <c r="L290" s="18">
        <v>164180.62</v>
      </c>
      <c r="N290" s="18">
        <v>0</v>
      </c>
      <c r="P290" s="18">
        <v>164180.62</v>
      </c>
      <c r="T290" s="18"/>
      <c r="V290" s="18"/>
      <c r="X290" s="18">
        <v>0</v>
      </c>
      <c r="BL290" s="18">
        <v>12300</v>
      </c>
      <c r="BM290" s="110" t="s">
        <v>168</v>
      </c>
      <c r="BN290" s="18">
        <v>12300</v>
      </c>
      <c r="BP290" s="18">
        <v>0</v>
      </c>
      <c r="BR290" s="18">
        <v>0</v>
      </c>
      <c r="BT290" s="18">
        <v>0</v>
      </c>
      <c r="BV290" s="18">
        <v>0</v>
      </c>
      <c r="BX290" s="18">
        <v>0</v>
      </c>
      <c r="BZ290" s="18">
        <v>12300</v>
      </c>
      <c r="CB290" s="18">
        <v>0</v>
      </c>
      <c r="DD290" s="110" t="b">
        <v>1</v>
      </c>
      <c r="DF290" s="110" t="b">
        <v>1</v>
      </c>
      <c r="DH290" s="110" t="b">
        <v>1</v>
      </c>
      <c r="DJ290" s="110" t="b">
        <v>1</v>
      </c>
      <c r="DL290" s="110" t="b">
        <v>1</v>
      </c>
      <c r="DN290" s="110" t="b">
        <v>0</v>
      </c>
      <c r="DP290" s="110" t="b">
        <v>1</v>
      </c>
      <c r="DR290" s="110" t="b">
        <v>0</v>
      </c>
      <c r="DT290" s="110" t="b">
        <v>1</v>
      </c>
      <c r="DV290" s="110" t="b">
        <v>1</v>
      </c>
      <c r="DX290" s="110" t="b">
        <v>1</v>
      </c>
      <c r="DZ290" s="110" t="b">
        <v>1</v>
      </c>
      <c r="EB290" s="110" t="b">
        <v>1</v>
      </c>
      <c r="ED290" s="110" t="b">
        <v>0</v>
      </c>
      <c r="EF290" s="110" t="b">
        <v>1</v>
      </c>
      <c r="EH290" s="110" t="b">
        <v>0</v>
      </c>
      <c r="EJ290" s="110">
        <v>119</v>
      </c>
      <c r="EL290" s="110">
        <v>125</v>
      </c>
      <c r="EN290" s="110">
        <v>123</v>
      </c>
      <c r="EP290" s="110">
        <v>115</v>
      </c>
    </row>
    <row r="291" spans="1:146" x14ac:dyDescent="0.3">
      <c r="A291" s="110" t="s">
        <v>162</v>
      </c>
      <c r="B291" s="110" t="s">
        <v>163</v>
      </c>
      <c r="C291" s="110" t="s">
        <v>1032</v>
      </c>
      <c r="F291" s="110" t="s">
        <v>165</v>
      </c>
      <c r="G291" s="110" t="s">
        <v>1033</v>
      </c>
      <c r="I291" s="22">
        <f>INDEX(Concordance!$A$2:$A$556,MATCH('2020 Report - NLIU'!J291,Concordance!$C$2:$C$556,0))</f>
        <v>63066</v>
      </c>
      <c r="J291" s="52">
        <f t="shared" si="4"/>
        <v>184206985</v>
      </c>
      <c r="K291" s="17" t="s">
        <v>1034</v>
      </c>
      <c r="L291" s="18">
        <v>111239.97</v>
      </c>
      <c r="N291" s="18">
        <v>17419.78</v>
      </c>
      <c r="P291" s="18">
        <v>93820.19</v>
      </c>
      <c r="T291" s="18">
        <v>0</v>
      </c>
      <c r="V291" s="18">
        <v>0</v>
      </c>
      <c r="X291" s="18">
        <v>0</v>
      </c>
      <c r="Z291" s="110" t="b">
        <v>0</v>
      </c>
      <c r="AB291" s="110" t="b">
        <v>0</v>
      </c>
      <c r="AD291" s="110" t="b">
        <v>0</v>
      </c>
      <c r="AF291" s="110" t="b">
        <v>0</v>
      </c>
      <c r="AH291" s="110" t="b">
        <v>0</v>
      </c>
      <c r="AJ291" s="110" t="b">
        <v>0</v>
      </c>
      <c r="AL291" s="110" t="b">
        <v>0</v>
      </c>
      <c r="AX291" s="110" t="b">
        <v>0</v>
      </c>
      <c r="BL291" s="18">
        <v>89582</v>
      </c>
      <c r="BM291" s="110" t="s">
        <v>168</v>
      </c>
      <c r="BN291" s="18">
        <v>79562.05</v>
      </c>
      <c r="BP291" s="18">
        <v>10019.950000000001</v>
      </c>
      <c r="BR291" s="18">
        <v>28684.54</v>
      </c>
      <c r="BT291" s="18">
        <v>0</v>
      </c>
      <c r="BV291" s="18">
        <v>0</v>
      </c>
      <c r="BX291" s="18">
        <v>443.71</v>
      </c>
      <c r="BZ291" s="18">
        <v>0</v>
      </c>
      <c r="CB291" s="18">
        <v>60453.75</v>
      </c>
      <c r="CD291" s="110" t="b">
        <v>1</v>
      </c>
      <c r="CF291" s="110" t="b">
        <v>0</v>
      </c>
      <c r="CH291" s="110" t="b">
        <v>1</v>
      </c>
      <c r="CJ291" s="110" t="b">
        <v>0</v>
      </c>
      <c r="CL291" s="110" t="b">
        <v>0</v>
      </c>
      <c r="CN291" s="110" t="b">
        <v>0</v>
      </c>
      <c r="CP291" s="110" t="b">
        <v>0</v>
      </c>
      <c r="DD291" s="110" t="b">
        <v>1</v>
      </c>
      <c r="DF291" s="110" t="b">
        <v>0</v>
      </c>
      <c r="DH291" s="110" t="b">
        <v>1</v>
      </c>
      <c r="DJ291" s="110" t="b">
        <v>1</v>
      </c>
      <c r="DL291" s="110" t="b">
        <v>1</v>
      </c>
      <c r="DN291" s="110" t="b">
        <v>1</v>
      </c>
      <c r="DP291" s="110" t="b">
        <v>0</v>
      </c>
      <c r="DR291" s="110" t="b">
        <v>0</v>
      </c>
      <c r="DT291" s="110" t="b">
        <v>1</v>
      </c>
      <c r="DV291" s="110" t="b">
        <v>1</v>
      </c>
      <c r="DX291" s="110" t="b">
        <v>1</v>
      </c>
      <c r="DZ291" s="110" t="b">
        <v>1</v>
      </c>
      <c r="EB291" s="110" t="b">
        <v>1</v>
      </c>
      <c r="ED291" s="110" t="b">
        <v>1</v>
      </c>
      <c r="EF291" s="110" t="b">
        <v>1</v>
      </c>
      <c r="EH291" s="110" t="b">
        <v>0</v>
      </c>
      <c r="EJ291" s="110">
        <v>56</v>
      </c>
      <c r="EL291" s="110">
        <v>55</v>
      </c>
      <c r="EN291" s="110">
        <v>55</v>
      </c>
      <c r="EP291" s="110">
        <v>54.5</v>
      </c>
    </row>
    <row r="292" spans="1:146" x14ac:dyDescent="0.3">
      <c r="A292" s="110" t="s">
        <v>162</v>
      </c>
      <c r="B292" s="110" t="s">
        <v>163</v>
      </c>
      <c r="C292" s="110" t="s">
        <v>1035</v>
      </c>
      <c r="F292" s="110" t="s">
        <v>165</v>
      </c>
      <c r="G292" s="110" t="s">
        <v>1036</v>
      </c>
      <c r="I292" s="22">
        <f>INDEX(Concordance!$A$2:$A$556,MATCH('2020 Report - NLIU'!J292,Concordance!$C$2:$C$556,0))</f>
        <v>84005</v>
      </c>
      <c r="J292" s="52">
        <f t="shared" si="4"/>
        <v>53419206</v>
      </c>
      <c r="K292" s="17" t="s">
        <v>1037</v>
      </c>
      <c r="L292" s="18">
        <v>142795.31</v>
      </c>
      <c r="N292" s="18">
        <v>18545</v>
      </c>
      <c r="P292" s="18">
        <v>124250.31</v>
      </c>
      <c r="T292" s="18">
        <v>0</v>
      </c>
      <c r="V292" s="18">
        <v>0</v>
      </c>
      <c r="X292" s="18">
        <v>0</v>
      </c>
      <c r="Z292" s="110" t="b">
        <v>0</v>
      </c>
      <c r="AB292" s="110" t="b">
        <v>0</v>
      </c>
      <c r="AD292" s="110" t="b">
        <v>0</v>
      </c>
      <c r="AF292" s="110" t="b">
        <v>0</v>
      </c>
      <c r="AH292" s="110" t="b">
        <v>0</v>
      </c>
      <c r="AJ292" s="110" t="b">
        <v>0</v>
      </c>
      <c r="AL292" s="110" t="b">
        <v>0</v>
      </c>
      <c r="AX292" s="110" t="b">
        <v>0</v>
      </c>
      <c r="BL292" s="18">
        <v>123924</v>
      </c>
      <c r="BM292" s="110" t="s">
        <v>168</v>
      </c>
      <c r="BN292" s="18">
        <v>123924</v>
      </c>
      <c r="BP292" s="18">
        <v>0</v>
      </c>
      <c r="BR292" s="18">
        <v>0</v>
      </c>
      <c r="BT292" s="18">
        <v>0</v>
      </c>
      <c r="BV292" s="18">
        <v>0</v>
      </c>
      <c r="BX292" s="18">
        <v>0</v>
      </c>
      <c r="BZ292" s="18">
        <v>0</v>
      </c>
      <c r="CB292" s="18">
        <v>123924</v>
      </c>
      <c r="DD292" s="110" t="b">
        <v>1</v>
      </c>
      <c r="DF292" s="110" t="b">
        <v>1</v>
      </c>
      <c r="DH292" s="110" t="b">
        <v>0</v>
      </c>
      <c r="DJ292" s="110" t="b">
        <v>1</v>
      </c>
      <c r="DL292" s="110" t="b">
        <v>1</v>
      </c>
      <c r="DN292" s="110" t="b">
        <v>0</v>
      </c>
      <c r="DP292" s="110" t="b">
        <v>0</v>
      </c>
      <c r="DR292" s="110" t="b">
        <v>0</v>
      </c>
      <c r="DT292" s="110" t="b">
        <v>1</v>
      </c>
      <c r="DV292" s="110" t="b">
        <v>1</v>
      </c>
      <c r="DX292" s="110" t="b">
        <v>0</v>
      </c>
      <c r="DZ292" s="110" t="b">
        <v>1</v>
      </c>
      <c r="EB292" s="110" t="b">
        <v>1</v>
      </c>
      <c r="ED292" s="110" t="b">
        <v>0</v>
      </c>
      <c r="EF292" s="110" t="b">
        <v>0</v>
      </c>
      <c r="EH292" s="110" t="b">
        <v>0</v>
      </c>
      <c r="EJ292" s="110">
        <v>84</v>
      </c>
      <c r="EL292" s="110">
        <v>80</v>
      </c>
      <c r="EN292" s="110">
        <v>79</v>
      </c>
      <c r="EP292" s="110">
        <v>81</v>
      </c>
    </row>
    <row r="293" spans="1:146" x14ac:dyDescent="0.3">
      <c r="A293" s="110" t="s">
        <v>162</v>
      </c>
      <c r="B293" s="110" t="s">
        <v>163</v>
      </c>
      <c r="C293" s="110" t="s">
        <v>1038</v>
      </c>
      <c r="F293" s="110" t="s">
        <v>165</v>
      </c>
      <c r="G293" s="110" t="s">
        <v>1039</v>
      </c>
      <c r="I293" s="22">
        <f>INDEX(Concordance!$A$2:$A$556,MATCH('2020 Report - NLIU'!J293,Concordance!$C$2:$C$556,0))</f>
        <v>64072</v>
      </c>
      <c r="J293" s="52">
        <f t="shared" si="4"/>
        <v>9441403</v>
      </c>
      <c r="K293" s="17" t="s">
        <v>1040</v>
      </c>
      <c r="L293" s="18">
        <v>53167.73</v>
      </c>
      <c r="N293" s="18">
        <v>9000</v>
      </c>
      <c r="P293" s="18">
        <v>44167.73</v>
      </c>
      <c r="T293" s="18">
        <v>0</v>
      </c>
      <c r="V293" s="18">
        <v>0</v>
      </c>
      <c r="X293" s="18">
        <v>0</v>
      </c>
      <c r="Z293" s="110" t="b">
        <v>0</v>
      </c>
      <c r="AB293" s="110" t="b">
        <v>0</v>
      </c>
      <c r="AD293" s="110" t="b">
        <v>0</v>
      </c>
      <c r="AF293" s="110" t="b">
        <v>0</v>
      </c>
      <c r="AH293" s="110" t="b">
        <v>0</v>
      </c>
      <c r="AJ293" s="110" t="b">
        <v>0</v>
      </c>
      <c r="AL293" s="110" t="b">
        <v>0</v>
      </c>
      <c r="AX293" s="110" t="b">
        <v>0</v>
      </c>
      <c r="BL293" s="18">
        <v>44052</v>
      </c>
      <c r="BM293" s="110" t="s">
        <v>168</v>
      </c>
      <c r="BN293" s="18">
        <v>44052</v>
      </c>
      <c r="BP293" s="18">
        <v>0</v>
      </c>
      <c r="BR293" s="18">
        <v>13581.66</v>
      </c>
      <c r="BT293" s="18">
        <v>197.79</v>
      </c>
      <c r="BV293" s="18">
        <v>0</v>
      </c>
      <c r="BX293" s="18">
        <v>5261.16</v>
      </c>
      <c r="BZ293" s="18">
        <v>0</v>
      </c>
      <c r="CB293" s="18">
        <v>25011.39</v>
      </c>
      <c r="CD293" s="110" t="b">
        <v>1</v>
      </c>
      <c r="CF293" s="110" t="b">
        <v>0</v>
      </c>
      <c r="CH293" s="110" t="b">
        <v>0</v>
      </c>
      <c r="CJ293" s="110" t="b">
        <v>0</v>
      </c>
      <c r="CL293" s="110" t="b">
        <v>0</v>
      </c>
      <c r="CN293" s="110" t="b">
        <v>1</v>
      </c>
      <c r="CP293" s="110" t="b">
        <v>0</v>
      </c>
      <c r="DD293" s="110" t="b">
        <v>0</v>
      </c>
      <c r="DF293" s="110" t="b">
        <v>1</v>
      </c>
      <c r="DH293" s="110" t="b">
        <v>0</v>
      </c>
      <c r="DJ293" s="110" t="b">
        <v>1</v>
      </c>
      <c r="DL293" s="110" t="b">
        <v>1</v>
      </c>
      <c r="DN293" s="110" t="b">
        <v>0</v>
      </c>
      <c r="DP293" s="110" t="b">
        <v>1</v>
      </c>
      <c r="DR293" s="110" t="b">
        <v>0</v>
      </c>
      <c r="DT293" s="110" t="b">
        <v>0</v>
      </c>
      <c r="DV293" s="110" t="b">
        <v>1</v>
      </c>
      <c r="DX293" s="110" t="b">
        <v>0</v>
      </c>
      <c r="DZ293" s="110" t="b">
        <v>1</v>
      </c>
      <c r="EB293" s="110" t="b">
        <v>1</v>
      </c>
      <c r="ED293" s="110" t="b">
        <v>0</v>
      </c>
      <c r="EF293" s="110" t="b">
        <v>1</v>
      </c>
      <c r="EH293" s="110" t="b">
        <v>0</v>
      </c>
      <c r="EJ293" s="110">
        <v>31</v>
      </c>
      <c r="EL293" s="110">
        <v>30</v>
      </c>
      <c r="EN293" s="110">
        <v>30</v>
      </c>
      <c r="EP293" s="110">
        <v>29.5</v>
      </c>
    </row>
    <row r="294" spans="1:146" x14ac:dyDescent="0.3">
      <c r="A294" s="110" t="s">
        <v>162</v>
      </c>
      <c r="B294" s="110" t="s">
        <v>163</v>
      </c>
      <c r="C294" s="110" t="s">
        <v>1041</v>
      </c>
      <c r="F294" s="110" t="s">
        <v>165</v>
      </c>
      <c r="G294" s="110" t="s">
        <v>1042</v>
      </c>
      <c r="I294" s="22">
        <f>INDEX(Concordance!$A$2:$A$556,MATCH('2020 Report - NLIU'!J294,Concordance!$C$2:$C$556,0))</f>
        <v>55106</v>
      </c>
      <c r="J294" s="52">
        <f t="shared" si="4"/>
        <v>51779296</v>
      </c>
      <c r="K294" s="17" t="s">
        <v>1043</v>
      </c>
      <c r="L294" s="18">
        <v>263881.11</v>
      </c>
      <c r="N294" s="18">
        <v>0</v>
      </c>
      <c r="P294" s="18">
        <v>263881.11</v>
      </c>
      <c r="T294" s="18"/>
      <c r="V294" s="18"/>
      <c r="X294" s="18">
        <v>0</v>
      </c>
      <c r="BL294" s="18">
        <v>263189</v>
      </c>
      <c r="BM294" s="110" t="s">
        <v>168</v>
      </c>
      <c r="BN294" s="18">
        <v>263189</v>
      </c>
      <c r="BP294" s="18">
        <v>0</v>
      </c>
      <c r="BR294" s="18">
        <v>86140.19</v>
      </c>
      <c r="BT294" s="18">
        <v>0</v>
      </c>
      <c r="BV294" s="18">
        <v>0</v>
      </c>
      <c r="BX294" s="18">
        <v>13773.61</v>
      </c>
      <c r="BZ294" s="18">
        <v>0</v>
      </c>
      <c r="CB294" s="18">
        <v>163275.20000000001</v>
      </c>
      <c r="CD294" s="110" t="b">
        <v>0</v>
      </c>
      <c r="CP294" s="110" t="b">
        <v>0</v>
      </c>
      <c r="DD294" s="110" t="b">
        <v>0</v>
      </c>
      <c r="DF294" s="110" t="b">
        <v>0</v>
      </c>
      <c r="DH294" s="110" t="b">
        <v>0</v>
      </c>
      <c r="DJ294" s="110" t="b">
        <v>0</v>
      </c>
      <c r="DL294" s="110" t="b">
        <v>0</v>
      </c>
      <c r="DN294" s="110" t="b">
        <v>0</v>
      </c>
      <c r="DP294" s="110" t="b">
        <v>0</v>
      </c>
      <c r="DR294" s="110" t="b">
        <v>0</v>
      </c>
      <c r="DT294" s="110" t="b">
        <v>0</v>
      </c>
      <c r="DV294" s="110" t="b">
        <v>0</v>
      </c>
      <c r="DX294" s="110" t="b">
        <v>0</v>
      </c>
      <c r="DZ294" s="110" t="b">
        <v>0</v>
      </c>
      <c r="EB294" s="110" t="b">
        <v>0</v>
      </c>
      <c r="ED294" s="110" t="b">
        <v>0</v>
      </c>
      <c r="EF294" s="110" t="b">
        <v>0</v>
      </c>
      <c r="EH294" s="110" t="b">
        <v>0</v>
      </c>
      <c r="EJ294" s="110">
        <v>62</v>
      </c>
      <c r="EL294" s="110">
        <v>63</v>
      </c>
      <c r="EN294" s="110">
        <v>63</v>
      </c>
      <c r="EP294" s="110">
        <v>64</v>
      </c>
    </row>
    <row r="295" spans="1:146" x14ac:dyDescent="0.3">
      <c r="A295" s="110" t="s">
        <v>162</v>
      </c>
      <c r="B295" s="110" t="s">
        <v>163</v>
      </c>
      <c r="C295" s="110" t="s">
        <v>1044</v>
      </c>
      <c r="F295" s="110" t="s">
        <v>165</v>
      </c>
      <c r="G295" s="110" t="s">
        <v>1045</v>
      </c>
      <c r="I295" s="22">
        <f>INDEX(Concordance!$A$2:$A$556,MATCH('2020 Report - NLIU'!J295,Concordance!$C$2:$C$556,0))</f>
        <v>106008</v>
      </c>
      <c r="J295" s="52">
        <f t="shared" si="4"/>
        <v>100777754</v>
      </c>
      <c r="K295" s="17" t="s">
        <v>1046</v>
      </c>
      <c r="L295" s="18">
        <v>23060.91</v>
      </c>
      <c r="N295" s="18">
        <v>0</v>
      </c>
      <c r="P295" s="18">
        <v>23060.91</v>
      </c>
      <c r="T295" s="18"/>
      <c r="V295" s="18"/>
      <c r="X295" s="18">
        <v>0</v>
      </c>
      <c r="BL295" s="18">
        <v>23000</v>
      </c>
      <c r="BM295" s="110" t="s">
        <v>168</v>
      </c>
      <c r="BN295" s="18">
        <v>23000</v>
      </c>
      <c r="BP295" s="18">
        <v>0</v>
      </c>
      <c r="BR295" s="18">
        <v>0</v>
      </c>
      <c r="BT295" s="18">
        <v>0</v>
      </c>
      <c r="BV295" s="18">
        <v>0</v>
      </c>
      <c r="BX295" s="18">
        <v>0</v>
      </c>
      <c r="BZ295" s="18">
        <v>0</v>
      </c>
      <c r="CB295" s="18">
        <v>23000</v>
      </c>
      <c r="DD295" s="110" t="b">
        <v>1</v>
      </c>
      <c r="DF295" s="110" t="b">
        <v>1</v>
      </c>
      <c r="DH295" s="110" t="b">
        <v>1</v>
      </c>
      <c r="DJ295" s="110" t="b">
        <v>0</v>
      </c>
      <c r="DL295" s="110" t="b">
        <v>1</v>
      </c>
      <c r="DN295" s="110" t="b">
        <v>1</v>
      </c>
      <c r="DP295" s="110" t="b">
        <v>1</v>
      </c>
      <c r="DR295" s="110" t="b">
        <v>0</v>
      </c>
      <c r="DT295" s="110" t="b">
        <v>1</v>
      </c>
      <c r="DV295" s="110" t="b">
        <v>1</v>
      </c>
      <c r="DX295" s="110" t="b">
        <v>1</v>
      </c>
      <c r="DZ295" s="110" t="b">
        <v>0</v>
      </c>
      <c r="EB295" s="110" t="b">
        <v>1</v>
      </c>
      <c r="ED295" s="110" t="b">
        <v>1</v>
      </c>
      <c r="EF295" s="110" t="b">
        <v>1</v>
      </c>
      <c r="EH295" s="110" t="b">
        <v>0</v>
      </c>
      <c r="EJ295" s="110">
        <v>10</v>
      </c>
      <c r="EL295" s="110">
        <v>10</v>
      </c>
      <c r="EN295" s="110">
        <v>10</v>
      </c>
      <c r="EP295" s="110">
        <v>10</v>
      </c>
    </row>
    <row r="296" spans="1:146" x14ac:dyDescent="0.3">
      <c r="A296" s="110" t="s">
        <v>162</v>
      </c>
      <c r="B296" s="110" t="s">
        <v>163</v>
      </c>
      <c r="C296" s="110" t="s">
        <v>1047</v>
      </c>
      <c r="F296" s="110" t="s">
        <v>165</v>
      </c>
      <c r="G296" s="110" t="s">
        <v>1048</v>
      </c>
      <c r="I296" s="22">
        <f>INDEX(Concordance!$A$2:$A$556,MATCH('2020 Report - NLIU'!J296,Concordance!$C$2:$C$556,0))</f>
        <v>62070</v>
      </c>
      <c r="J296" s="52">
        <f t="shared" si="4"/>
        <v>184206936</v>
      </c>
      <c r="K296" s="17" t="s">
        <v>1049</v>
      </c>
      <c r="L296" s="18">
        <v>123523.87</v>
      </c>
      <c r="N296" s="18">
        <v>0</v>
      </c>
      <c r="P296" s="18">
        <v>123523.87</v>
      </c>
      <c r="T296" s="18"/>
      <c r="V296" s="18"/>
      <c r="X296" s="18">
        <v>0</v>
      </c>
      <c r="BL296" s="18">
        <v>92400</v>
      </c>
      <c r="BM296" s="110" t="s">
        <v>168</v>
      </c>
      <c r="BN296" s="18">
        <v>92400</v>
      </c>
      <c r="BP296" s="18">
        <v>0</v>
      </c>
      <c r="BR296" s="18">
        <v>0</v>
      </c>
      <c r="BT296" s="18">
        <v>0</v>
      </c>
      <c r="BV296" s="18">
        <v>0</v>
      </c>
      <c r="BX296" s="18">
        <v>0</v>
      </c>
      <c r="BZ296" s="18">
        <v>0</v>
      </c>
      <c r="CB296" s="18">
        <v>92400</v>
      </c>
      <c r="DD296" s="110" t="b">
        <v>1</v>
      </c>
      <c r="DF296" s="110" t="b">
        <v>0</v>
      </c>
      <c r="DH296" s="110" t="b">
        <v>1</v>
      </c>
      <c r="DJ296" s="110" t="b">
        <v>1</v>
      </c>
      <c r="DL296" s="110" t="b">
        <v>1</v>
      </c>
      <c r="DN296" s="110" t="b">
        <v>0</v>
      </c>
      <c r="DP296" s="110" t="b">
        <v>1</v>
      </c>
      <c r="DR296" s="110" t="b">
        <v>0</v>
      </c>
      <c r="DT296" s="110" t="b">
        <v>1</v>
      </c>
      <c r="DV296" s="110" t="b">
        <v>0</v>
      </c>
      <c r="DX296" s="110" t="b">
        <v>1</v>
      </c>
      <c r="DZ296" s="110" t="b">
        <v>1</v>
      </c>
      <c r="EB296" s="110" t="b">
        <v>1</v>
      </c>
      <c r="ED296" s="110" t="b">
        <v>0</v>
      </c>
      <c r="EF296" s="110" t="b">
        <v>1</v>
      </c>
      <c r="EH296" s="110" t="b">
        <v>0</v>
      </c>
      <c r="EJ296" s="110">
        <v>34.700000000000003</v>
      </c>
      <c r="EL296" s="110">
        <v>33.700000000000003</v>
      </c>
      <c r="EN296" s="110">
        <v>33.700000000000003</v>
      </c>
      <c r="EP296" s="110">
        <v>34</v>
      </c>
    </row>
    <row r="297" spans="1:146" x14ac:dyDescent="0.3">
      <c r="A297" s="110" t="s">
        <v>162</v>
      </c>
      <c r="B297" s="110" t="s">
        <v>163</v>
      </c>
      <c r="C297" s="110" t="s">
        <v>1050</v>
      </c>
      <c r="F297" s="110" t="s">
        <v>165</v>
      </c>
      <c r="G297" s="110" t="s">
        <v>1051</v>
      </c>
      <c r="I297" s="22">
        <f>INDEX(Concordance!$A$2:$A$556,MATCH('2020 Report - NLIU'!J297,Concordance!$C$2:$C$556,0))</f>
        <v>112102</v>
      </c>
      <c r="J297" s="52">
        <f t="shared" si="4"/>
        <v>53581898</v>
      </c>
      <c r="K297" s="17" t="s">
        <v>1052</v>
      </c>
      <c r="L297" s="18">
        <v>706907.57</v>
      </c>
      <c r="N297" s="18">
        <v>86671.58</v>
      </c>
      <c r="P297" s="18">
        <v>620235.99</v>
      </c>
      <c r="R297" s="110" t="s">
        <v>394</v>
      </c>
      <c r="T297" s="18">
        <v>2878</v>
      </c>
      <c r="V297" s="18">
        <v>0</v>
      </c>
      <c r="X297" s="18">
        <v>2878</v>
      </c>
      <c r="Z297" s="110" t="b">
        <v>0</v>
      </c>
      <c r="AB297" s="110" t="b">
        <v>0</v>
      </c>
      <c r="AD297" s="110" t="b">
        <v>0</v>
      </c>
      <c r="AF297" s="110" t="b">
        <v>0</v>
      </c>
      <c r="AH297" s="110" t="b">
        <v>0</v>
      </c>
      <c r="AJ297" s="110" t="b">
        <v>1</v>
      </c>
      <c r="AL297" s="110" t="b">
        <v>0</v>
      </c>
      <c r="AX297" s="110" t="b">
        <v>0</v>
      </c>
      <c r="BL297" s="18">
        <v>618609</v>
      </c>
      <c r="BM297" s="110" t="s">
        <v>168</v>
      </c>
      <c r="BN297" s="18">
        <v>610261.29</v>
      </c>
      <c r="BP297" s="18">
        <v>8347.7099999999991</v>
      </c>
      <c r="BR297" s="18">
        <v>8347.7099999999991</v>
      </c>
      <c r="BT297" s="18">
        <v>0</v>
      </c>
      <c r="BV297" s="18">
        <v>0</v>
      </c>
      <c r="BX297" s="18">
        <v>0</v>
      </c>
      <c r="BZ297" s="18">
        <v>0</v>
      </c>
      <c r="CB297" s="18">
        <v>610261.29</v>
      </c>
      <c r="CD297" s="110" t="b">
        <v>0</v>
      </c>
      <c r="CP297" s="110" t="b">
        <v>0</v>
      </c>
      <c r="DD297" s="110" t="b">
        <v>1</v>
      </c>
      <c r="DF297" s="110" t="b">
        <v>0</v>
      </c>
      <c r="DH297" s="110" t="b">
        <v>1</v>
      </c>
      <c r="DJ297" s="110" t="b">
        <v>1</v>
      </c>
      <c r="DL297" s="110" t="b">
        <v>1</v>
      </c>
      <c r="DN297" s="110" t="b">
        <v>1</v>
      </c>
      <c r="DP297" s="110" t="b">
        <v>0</v>
      </c>
      <c r="DR297" s="110" t="b">
        <v>0</v>
      </c>
      <c r="DT297" s="110" t="b">
        <v>1</v>
      </c>
      <c r="DV297" s="110" t="b">
        <v>0</v>
      </c>
      <c r="DX297" s="110" t="b">
        <v>1</v>
      </c>
      <c r="DZ297" s="110" t="b">
        <v>1</v>
      </c>
      <c r="EB297" s="110" t="b">
        <v>1</v>
      </c>
      <c r="ED297" s="110" t="b">
        <v>1</v>
      </c>
      <c r="EF297" s="110" t="b">
        <v>0</v>
      </c>
      <c r="EH297" s="110" t="b">
        <v>0</v>
      </c>
      <c r="EJ297" s="110">
        <v>371.2</v>
      </c>
      <c r="EL297" s="110">
        <v>394.2</v>
      </c>
      <c r="EN297" s="110">
        <v>392.2</v>
      </c>
      <c r="EP297" s="110">
        <v>419.2</v>
      </c>
    </row>
    <row r="298" spans="1:146" x14ac:dyDescent="0.3">
      <c r="A298" s="110" t="s">
        <v>162</v>
      </c>
      <c r="B298" s="110" t="s">
        <v>163</v>
      </c>
      <c r="C298" s="110" t="s">
        <v>1053</v>
      </c>
      <c r="F298" s="110" t="s">
        <v>165</v>
      </c>
      <c r="G298" s="110" t="s">
        <v>1054</v>
      </c>
      <c r="I298" s="22">
        <f>INDEX(Concordance!$A$2:$A$556,MATCH('2020 Report - NLIU'!J298,Concordance!$C$2:$C$556,0))</f>
        <v>74201</v>
      </c>
      <c r="J298" s="52">
        <f t="shared" si="4"/>
        <v>32716466</v>
      </c>
      <c r="K298" s="17" t="s">
        <v>1055</v>
      </c>
      <c r="L298" s="18">
        <v>178447.85</v>
      </c>
      <c r="N298" s="18">
        <v>14223</v>
      </c>
      <c r="P298" s="18">
        <v>164224.85</v>
      </c>
      <c r="R298" s="110" t="s">
        <v>394</v>
      </c>
      <c r="T298" s="18">
        <v>0</v>
      </c>
      <c r="V298" s="18">
        <v>14223</v>
      </c>
      <c r="X298" s="18">
        <v>14223</v>
      </c>
      <c r="Z298" s="110" t="b">
        <v>1</v>
      </c>
      <c r="AB298" s="110" t="b">
        <v>0</v>
      </c>
      <c r="AD298" s="110" t="b">
        <v>0</v>
      </c>
      <c r="AF298" s="110" t="b">
        <v>0</v>
      </c>
      <c r="AH298" s="110" t="b">
        <v>0</v>
      </c>
      <c r="AJ298" s="110" t="b">
        <v>0</v>
      </c>
      <c r="AL298" s="110" t="b">
        <v>0</v>
      </c>
      <c r="AX298" s="110" t="b">
        <v>0</v>
      </c>
      <c r="BL298" s="18">
        <v>163794</v>
      </c>
      <c r="BM298" s="110" t="s">
        <v>168</v>
      </c>
      <c r="BN298" s="18">
        <v>159162.96</v>
      </c>
      <c r="BP298" s="18">
        <v>4631.04</v>
      </c>
      <c r="BR298" s="18">
        <v>4506</v>
      </c>
      <c r="BT298" s="18">
        <v>0</v>
      </c>
      <c r="BV298" s="18">
        <v>0</v>
      </c>
      <c r="BX298" s="18">
        <v>0</v>
      </c>
      <c r="BZ298" s="18">
        <v>159288</v>
      </c>
      <c r="CB298" s="18">
        <v>0</v>
      </c>
      <c r="CD298" s="110" t="b">
        <v>0</v>
      </c>
      <c r="CP298" s="110" t="b">
        <v>0</v>
      </c>
      <c r="DD298" s="110" t="b">
        <v>0</v>
      </c>
      <c r="DF298" s="110" t="b">
        <v>0</v>
      </c>
      <c r="DH298" s="110" t="b">
        <v>0</v>
      </c>
      <c r="DJ298" s="110" t="b">
        <v>0</v>
      </c>
      <c r="DL298" s="110" t="b">
        <v>0</v>
      </c>
      <c r="DN298" s="110" t="b">
        <v>0</v>
      </c>
      <c r="DP298" s="110" t="b">
        <v>0</v>
      </c>
      <c r="DR298" s="110" t="b">
        <v>0</v>
      </c>
      <c r="DT298" s="110" t="b">
        <v>0</v>
      </c>
      <c r="DV298" s="110" t="b">
        <v>0</v>
      </c>
      <c r="DX298" s="110" t="b">
        <v>0</v>
      </c>
      <c r="DZ298" s="110" t="b">
        <v>0</v>
      </c>
      <c r="EB298" s="110" t="b">
        <v>0</v>
      </c>
      <c r="ED298" s="110" t="b">
        <v>0</v>
      </c>
      <c r="EF298" s="110" t="b">
        <v>0</v>
      </c>
      <c r="EH298" s="110" t="b">
        <v>0</v>
      </c>
      <c r="EJ298" s="110">
        <v>226</v>
      </c>
      <c r="EL298" s="110">
        <v>225.8</v>
      </c>
      <c r="EN298" s="110">
        <v>223.8</v>
      </c>
      <c r="EP298" s="110">
        <v>226.4</v>
      </c>
    </row>
    <row r="299" spans="1:146" x14ac:dyDescent="0.3">
      <c r="A299" s="110" t="s">
        <v>162</v>
      </c>
      <c r="B299" s="110" t="s">
        <v>163</v>
      </c>
      <c r="C299" s="110" t="s">
        <v>1056</v>
      </c>
      <c r="F299" s="110" t="s">
        <v>165</v>
      </c>
      <c r="G299" s="110" t="s">
        <v>1057</v>
      </c>
      <c r="I299" s="22">
        <f>INDEX(Concordance!$A$2:$A$556,MATCH('2020 Report - NLIU'!J299,Concordance!$C$2:$C$556,0))</f>
        <v>32055</v>
      </c>
      <c r="J299" s="52">
        <f t="shared" si="4"/>
        <v>28018331</v>
      </c>
      <c r="K299" s="17" t="s">
        <v>1058</v>
      </c>
      <c r="L299" s="18">
        <v>79721.179999999993</v>
      </c>
      <c r="N299" s="18">
        <v>13807</v>
      </c>
      <c r="P299" s="18">
        <v>65914.179999999993</v>
      </c>
      <c r="T299" s="18">
        <v>0</v>
      </c>
      <c r="V299" s="18">
        <v>0</v>
      </c>
      <c r="X299" s="18">
        <v>0</v>
      </c>
      <c r="Z299" s="110" t="b">
        <v>0</v>
      </c>
      <c r="AB299" s="110" t="b">
        <v>0</v>
      </c>
      <c r="AD299" s="110" t="b">
        <v>0</v>
      </c>
      <c r="AF299" s="110" t="b">
        <v>0</v>
      </c>
      <c r="AH299" s="110" t="b">
        <v>0</v>
      </c>
      <c r="AJ299" s="110" t="b">
        <v>0</v>
      </c>
      <c r="AL299" s="110" t="b">
        <v>0</v>
      </c>
      <c r="AX299" s="110" t="b">
        <v>0</v>
      </c>
      <c r="BL299" s="18">
        <v>65741</v>
      </c>
      <c r="BM299" s="110" t="s">
        <v>168</v>
      </c>
      <c r="BN299" s="18">
        <v>65741</v>
      </c>
      <c r="BP299" s="18">
        <v>0</v>
      </c>
      <c r="BR299" s="18">
        <v>0</v>
      </c>
      <c r="BT299" s="18">
        <v>0</v>
      </c>
      <c r="BV299" s="18">
        <v>0</v>
      </c>
      <c r="BX299" s="18">
        <v>0</v>
      </c>
      <c r="BZ299" s="18">
        <v>0</v>
      </c>
      <c r="CB299" s="18">
        <v>65741</v>
      </c>
      <c r="DD299" s="110" t="b">
        <v>0</v>
      </c>
      <c r="DF299" s="110" t="b">
        <v>0</v>
      </c>
      <c r="DH299" s="110" t="b">
        <v>0</v>
      </c>
      <c r="DJ299" s="110" t="b">
        <v>0</v>
      </c>
      <c r="DL299" s="110" t="b">
        <v>0</v>
      </c>
      <c r="DN299" s="110" t="b">
        <v>0</v>
      </c>
      <c r="DP299" s="110" t="b">
        <v>0</v>
      </c>
      <c r="DR299" s="110" t="b">
        <v>1</v>
      </c>
      <c r="DT299" s="110" t="b">
        <v>0</v>
      </c>
      <c r="DV299" s="110" t="b">
        <v>0</v>
      </c>
      <c r="DX299" s="110" t="b">
        <v>0</v>
      </c>
      <c r="DZ299" s="110" t="b">
        <v>0</v>
      </c>
      <c r="EB299" s="110" t="b">
        <v>0</v>
      </c>
      <c r="ED299" s="110" t="b">
        <v>0</v>
      </c>
      <c r="EF299" s="110" t="b">
        <v>0</v>
      </c>
      <c r="EH299" s="110" t="b">
        <v>0</v>
      </c>
      <c r="EJ299" s="110">
        <v>55.9</v>
      </c>
      <c r="EL299" s="110">
        <v>55.9</v>
      </c>
      <c r="EN299" s="110">
        <v>55.9</v>
      </c>
      <c r="EP299" s="110">
        <v>55.9</v>
      </c>
    </row>
    <row r="300" spans="1:146" x14ac:dyDescent="0.3">
      <c r="A300" s="110" t="s">
        <v>162</v>
      </c>
      <c r="B300" s="110" t="s">
        <v>163</v>
      </c>
      <c r="C300" s="110" t="s">
        <v>1059</v>
      </c>
      <c r="F300" s="110" t="s">
        <v>165</v>
      </c>
      <c r="G300" s="110" t="s">
        <v>1060</v>
      </c>
      <c r="I300" s="22">
        <f>INDEX(Concordance!$A$2:$A$556,MATCH('2020 Report - NLIU'!J300,Concordance!$C$2:$C$556,0))</f>
        <v>60077</v>
      </c>
      <c r="J300" s="52">
        <f t="shared" si="4"/>
        <v>184206910</v>
      </c>
      <c r="K300" s="17" t="s">
        <v>1061</v>
      </c>
      <c r="L300" s="18">
        <v>939656.41</v>
      </c>
      <c r="N300" s="18">
        <v>0</v>
      </c>
      <c r="P300" s="18">
        <v>939656.41</v>
      </c>
      <c r="T300" s="18"/>
      <c r="V300" s="18"/>
      <c r="X300" s="18">
        <v>0</v>
      </c>
      <c r="BL300" s="18">
        <v>937191</v>
      </c>
      <c r="BM300" s="110" t="s">
        <v>168</v>
      </c>
      <c r="BN300" s="18">
        <v>937191</v>
      </c>
      <c r="BP300" s="18">
        <v>0</v>
      </c>
      <c r="BR300" s="18">
        <v>0</v>
      </c>
      <c r="BT300" s="18">
        <v>30000</v>
      </c>
      <c r="BV300" s="18">
        <v>21000</v>
      </c>
      <c r="BX300" s="18">
        <v>0</v>
      </c>
      <c r="BZ300" s="18">
        <v>0</v>
      </c>
      <c r="CB300" s="18">
        <v>886191</v>
      </c>
      <c r="DD300" s="110" t="b">
        <v>1</v>
      </c>
      <c r="DF300" s="110" t="b">
        <v>1</v>
      </c>
      <c r="DH300" s="110" t="b">
        <v>1</v>
      </c>
      <c r="DJ300" s="110" t="b">
        <v>1</v>
      </c>
      <c r="DL300" s="110" t="b">
        <v>1</v>
      </c>
      <c r="DN300" s="110" t="b">
        <v>0</v>
      </c>
      <c r="DP300" s="110" t="b">
        <v>1</v>
      </c>
      <c r="DR300" s="110" t="b">
        <v>0</v>
      </c>
      <c r="DT300" s="110" t="b">
        <v>1</v>
      </c>
      <c r="DV300" s="110" t="b">
        <v>1</v>
      </c>
      <c r="DX300" s="110" t="b">
        <v>1</v>
      </c>
      <c r="DZ300" s="110" t="b">
        <v>1</v>
      </c>
      <c r="EB300" s="110" t="b">
        <v>1</v>
      </c>
      <c r="ED300" s="110" t="b">
        <v>0</v>
      </c>
      <c r="EF300" s="110" t="b">
        <v>1</v>
      </c>
      <c r="EH300" s="110" t="b">
        <v>0</v>
      </c>
      <c r="EJ300" s="110">
        <v>570</v>
      </c>
      <c r="EL300" s="110">
        <v>576</v>
      </c>
      <c r="EN300" s="110">
        <v>593</v>
      </c>
      <c r="EP300" s="110">
        <v>528</v>
      </c>
    </row>
    <row r="301" spans="1:146" x14ac:dyDescent="0.3">
      <c r="A301" s="110" t="s">
        <v>162</v>
      </c>
      <c r="B301" s="110" t="s">
        <v>163</v>
      </c>
      <c r="C301" s="110" t="s">
        <v>1062</v>
      </c>
      <c r="F301" s="110" t="s">
        <v>165</v>
      </c>
      <c r="G301" s="110" t="s">
        <v>1063</v>
      </c>
      <c r="I301" s="22">
        <f>INDEX(Concordance!$A$2:$A$556,MATCH('2020 Report - NLIU'!J301,Concordance!$C$2:$C$556,0))</f>
        <v>9077</v>
      </c>
      <c r="J301" s="52">
        <f t="shared" si="4"/>
        <v>193454352</v>
      </c>
      <c r="K301" s="17" t="s">
        <v>1064</v>
      </c>
      <c r="L301" s="18">
        <v>100304.07</v>
      </c>
      <c r="N301" s="18">
        <v>0</v>
      </c>
      <c r="P301" s="18">
        <v>100304.07</v>
      </c>
      <c r="T301" s="18"/>
      <c r="V301" s="18"/>
      <c r="X301" s="18">
        <v>0</v>
      </c>
      <c r="BL301" s="18">
        <v>100041</v>
      </c>
      <c r="BM301" s="110" t="s">
        <v>168</v>
      </c>
      <c r="BN301" s="18">
        <v>100041</v>
      </c>
      <c r="BP301" s="18">
        <v>0</v>
      </c>
      <c r="BR301" s="18">
        <v>0</v>
      </c>
      <c r="BT301" s="18">
        <v>0</v>
      </c>
      <c r="BV301" s="18">
        <v>0</v>
      </c>
      <c r="BX301" s="18">
        <v>0</v>
      </c>
      <c r="BZ301" s="18">
        <v>0</v>
      </c>
      <c r="CB301" s="18">
        <v>100041</v>
      </c>
      <c r="DD301" s="110" t="b">
        <v>0</v>
      </c>
      <c r="DF301" s="110" t="b">
        <v>0</v>
      </c>
      <c r="DH301" s="110" t="b">
        <v>0</v>
      </c>
      <c r="DJ301" s="110" t="b">
        <v>0</v>
      </c>
      <c r="DL301" s="110" t="b">
        <v>0</v>
      </c>
      <c r="DN301" s="110" t="b">
        <v>0</v>
      </c>
      <c r="DP301" s="110" t="b">
        <v>0</v>
      </c>
      <c r="DR301" s="110" t="b">
        <v>0</v>
      </c>
      <c r="DT301" s="110" t="b">
        <v>0</v>
      </c>
      <c r="DV301" s="110" t="b">
        <v>0</v>
      </c>
      <c r="DX301" s="110" t="b">
        <v>0</v>
      </c>
      <c r="DZ301" s="110" t="b">
        <v>0</v>
      </c>
      <c r="EB301" s="110" t="b">
        <v>0</v>
      </c>
      <c r="ED301" s="110" t="b">
        <v>0</v>
      </c>
      <c r="EF301" s="110" t="b">
        <v>0</v>
      </c>
      <c r="EH301" s="110" t="b">
        <v>0</v>
      </c>
      <c r="EJ301" s="110">
        <v>67</v>
      </c>
      <c r="EL301" s="110">
        <v>65</v>
      </c>
      <c r="EN301" s="110">
        <v>65</v>
      </c>
      <c r="EP301" s="110">
        <v>67</v>
      </c>
    </row>
    <row r="302" spans="1:146" x14ac:dyDescent="0.3">
      <c r="A302" s="110" t="s">
        <v>162</v>
      </c>
      <c r="B302" s="110" t="s">
        <v>163</v>
      </c>
      <c r="C302" s="110" t="s">
        <v>1065</v>
      </c>
      <c r="F302" s="110" t="s">
        <v>165</v>
      </c>
      <c r="G302" s="110" t="s">
        <v>1066</v>
      </c>
      <c r="I302" s="22">
        <f>INDEX(Concordance!$A$2:$A$556,MATCH('2020 Report - NLIU'!J302,Concordance!$C$2:$C$556,0))</f>
        <v>58108</v>
      </c>
      <c r="J302" s="52">
        <f t="shared" si="4"/>
        <v>100041672</v>
      </c>
      <c r="K302" s="17" t="s">
        <v>1067</v>
      </c>
      <c r="L302" s="18">
        <v>40987.620000000003</v>
      </c>
      <c r="N302" s="18">
        <v>0</v>
      </c>
      <c r="P302" s="18">
        <v>40987.620000000003</v>
      </c>
      <c r="T302" s="18"/>
      <c r="V302" s="18"/>
      <c r="X302" s="18">
        <v>0</v>
      </c>
      <c r="BL302" s="18">
        <v>0</v>
      </c>
      <c r="BM302" s="110" t="s">
        <v>168</v>
      </c>
      <c r="BN302" s="18">
        <v>0</v>
      </c>
      <c r="BP302" s="18">
        <v>0</v>
      </c>
      <c r="BR302" s="18">
        <v>0</v>
      </c>
      <c r="BT302" s="18">
        <v>0</v>
      </c>
      <c r="BV302" s="18">
        <v>0</v>
      </c>
      <c r="BX302" s="18">
        <v>0</v>
      </c>
      <c r="BZ302" s="18">
        <v>0</v>
      </c>
      <c r="CB302" s="18">
        <v>0</v>
      </c>
      <c r="DD302" s="110" t="b">
        <v>0</v>
      </c>
      <c r="DF302" s="110" t="b">
        <v>0</v>
      </c>
      <c r="DH302" s="110" t="b">
        <v>0</v>
      </c>
      <c r="DJ302" s="110" t="b">
        <v>0</v>
      </c>
      <c r="DL302" s="110" t="b">
        <v>0</v>
      </c>
      <c r="DN302" s="110" t="b">
        <v>0</v>
      </c>
      <c r="DP302" s="110" t="b">
        <v>0</v>
      </c>
      <c r="DR302" s="110" t="b">
        <v>0</v>
      </c>
      <c r="DT302" s="110" t="b">
        <v>0</v>
      </c>
      <c r="DV302" s="110" t="b">
        <v>0</v>
      </c>
      <c r="DX302" s="110" t="b">
        <v>0</v>
      </c>
      <c r="DZ302" s="110" t="b">
        <v>0</v>
      </c>
      <c r="EB302" s="110" t="b">
        <v>0</v>
      </c>
      <c r="ED302" s="110" t="b">
        <v>0</v>
      </c>
      <c r="EF302" s="110" t="b">
        <v>0</v>
      </c>
      <c r="EH302" s="110" t="b">
        <v>0</v>
      </c>
      <c r="EJ302" s="110">
        <v>21.3</v>
      </c>
      <c r="EL302" s="110">
        <v>21.2</v>
      </c>
      <c r="EN302" s="110">
        <v>21.2</v>
      </c>
      <c r="EP302" s="110">
        <v>21.2</v>
      </c>
    </row>
    <row r="303" spans="1:146" x14ac:dyDescent="0.3">
      <c r="A303" s="110" t="s">
        <v>162</v>
      </c>
      <c r="B303" s="110" t="s">
        <v>163</v>
      </c>
      <c r="C303" s="110" t="s">
        <v>1068</v>
      </c>
      <c r="F303" s="110" t="s">
        <v>165</v>
      </c>
      <c r="G303" s="110" t="s">
        <v>1069</v>
      </c>
      <c r="I303" s="22">
        <f>INDEX(Concordance!$A$2:$A$556,MATCH('2020 Report - NLIU'!J303,Concordance!$C$2:$C$556,0))</f>
        <v>96094</v>
      </c>
      <c r="J303" s="52">
        <f t="shared" si="4"/>
        <v>79909925</v>
      </c>
      <c r="K303" s="17" t="s">
        <v>1070</v>
      </c>
      <c r="L303" s="18">
        <v>808726.83</v>
      </c>
      <c r="N303" s="18">
        <v>37612.949999999997</v>
      </c>
      <c r="P303" s="18">
        <v>771113.88</v>
      </c>
      <c r="T303" s="18">
        <v>0</v>
      </c>
      <c r="V303" s="18">
        <v>0</v>
      </c>
      <c r="X303" s="18">
        <v>0</v>
      </c>
      <c r="Z303" s="110" t="b">
        <v>0</v>
      </c>
      <c r="AB303" s="110" t="b">
        <v>0</v>
      </c>
      <c r="AD303" s="110" t="b">
        <v>0</v>
      </c>
      <c r="AF303" s="110" t="b">
        <v>0</v>
      </c>
      <c r="AH303" s="110" t="b">
        <v>0</v>
      </c>
      <c r="AJ303" s="110" t="b">
        <v>0</v>
      </c>
      <c r="AL303" s="110" t="b">
        <v>0</v>
      </c>
      <c r="AX303" s="110" t="b">
        <v>0</v>
      </c>
      <c r="BL303" s="18">
        <v>0</v>
      </c>
      <c r="BM303" s="110" t="s">
        <v>168</v>
      </c>
      <c r="BN303" s="18">
        <v>0</v>
      </c>
      <c r="BP303" s="18">
        <v>0</v>
      </c>
      <c r="BR303" s="18">
        <v>0</v>
      </c>
      <c r="BT303" s="18">
        <v>0</v>
      </c>
      <c r="BV303" s="18">
        <v>0</v>
      </c>
      <c r="BX303" s="18">
        <v>0</v>
      </c>
      <c r="BZ303" s="18">
        <v>0</v>
      </c>
      <c r="CB303" s="18">
        <v>0</v>
      </c>
      <c r="DD303" s="110" t="b">
        <v>0</v>
      </c>
      <c r="DF303" s="110" t="b">
        <v>0</v>
      </c>
      <c r="DH303" s="110" t="b">
        <v>0</v>
      </c>
      <c r="DJ303" s="110" t="b">
        <v>0</v>
      </c>
      <c r="DL303" s="110" t="b">
        <v>0</v>
      </c>
      <c r="DN303" s="110" t="b">
        <v>0</v>
      </c>
      <c r="DP303" s="110" t="b">
        <v>0</v>
      </c>
      <c r="DR303" s="110" t="b">
        <v>0</v>
      </c>
      <c r="DT303" s="110" t="b">
        <v>0</v>
      </c>
      <c r="DV303" s="110" t="b">
        <v>0</v>
      </c>
      <c r="DX303" s="110" t="b">
        <v>0</v>
      </c>
      <c r="DZ303" s="110" t="b">
        <v>0</v>
      </c>
      <c r="EB303" s="110" t="b">
        <v>0</v>
      </c>
      <c r="ED303" s="110" t="b">
        <v>0</v>
      </c>
      <c r="EF303" s="110" t="b">
        <v>0</v>
      </c>
      <c r="EH303" s="110" t="b">
        <v>0</v>
      </c>
      <c r="EJ303" s="110">
        <v>1510.4</v>
      </c>
      <c r="EL303" s="110">
        <v>1656.6</v>
      </c>
      <c r="EN303" s="110">
        <v>1655</v>
      </c>
      <c r="EP303" s="110">
        <v>1626.2</v>
      </c>
    </row>
    <row r="304" spans="1:146" x14ac:dyDescent="0.3">
      <c r="A304" s="110" t="s">
        <v>162</v>
      </c>
      <c r="B304" s="110" t="s">
        <v>163</v>
      </c>
      <c r="C304" s="110" t="s">
        <v>1071</v>
      </c>
      <c r="F304" s="110" t="s">
        <v>165</v>
      </c>
      <c r="G304" s="110" t="s">
        <v>1072</v>
      </c>
      <c r="I304" s="22">
        <f>INDEX(Concordance!$A$2:$A$556,MATCH('2020 Report - NLIU'!J304,Concordance!$C$2:$C$556,0))</f>
        <v>36126</v>
      </c>
      <c r="J304" s="52">
        <f t="shared" si="4"/>
        <v>70333877</v>
      </c>
      <c r="K304" s="17" t="s">
        <v>1073</v>
      </c>
      <c r="L304" s="18">
        <v>480711.91</v>
      </c>
      <c r="N304" s="18">
        <v>12309.56</v>
      </c>
      <c r="P304" s="18">
        <v>468402.35</v>
      </c>
      <c r="T304" s="18">
        <v>0</v>
      </c>
      <c r="V304" s="18">
        <v>0</v>
      </c>
      <c r="X304" s="18">
        <v>0</v>
      </c>
      <c r="Z304" s="110" t="b">
        <v>0</v>
      </c>
      <c r="AB304" s="110" t="b">
        <v>0</v>
      </c>
      <c r="AD304" s="110" t="b">
        <v>0</v>
      </c>
      <c r="AF304" s="110" t="b">
        <v>0</v>
      </c>
      <c r="AH304" s="110" t="b">
        <v>0</v>
      </c>
      <c r="AJ304" s="110" t="b">
        <v>0</v>
      </c>
      <c r="AL304" s="110" t="b">
        <v>0</v>
      </c>
      <c r="AX304" s="110" t="b">
        <v>0</v>
      </c>
      <c r="BL304" s="18">
        <v>445333</v>
      </c>
      <c r="BM304" s="110" t="s">
        <v>168</v>
      </c>
      <c r="BN304" s="18">
        <v>406491.9</v>
      </c>
      <c r="BP304" s="18">
        <v>38841.1</v>
      </c>
      <c r="BR304" s="18">
        <v>14017.3</v>
      </c>
      <c r="BT304" s="18">
        <v>0</v>
      </c>
      <c r="BV304" s="18">
        <v>0</v>
      </c>
      <c r="BX304" s="18">
        <v>6937.76</v>
      </c>
      <c r="BZ304" s="18">
        <v>0</v>
      </c>
      <c r="CB304" s="18">
        <v>424377.94</v>
      </c>
      <c r="CD304" s="110" t="b">
        <v>0</v>
      </c>
      <c r="CP304" s="110" t="b">
        <v>0</v>
      </c>
      <c r="DD304" s="110" t="b">
        <v>0</v>
      </c>
      <c r="DF304" s="110" t="b">
        <v>0</v>
      </c>
      <c r="DH304" s="110" t="b">
        <v>0</v>
      </c>
      <c r="DJ304" s="110" t="b">
        <v>0</v>
      </c>
      <c r="DL304" s="110" t="b">
        <v>0</v>
      </c>
      <c r="DN304" s="110" t="b">
        <v>0</v>
      </c>
      <c r="DP304" s="110" t="b">
        <v>0</v>
      </c>
      <c r="DR304" s="110" t="b">
        <v>0</v>
      </c>
      <c r="DT304" s="110" t="b">
        <v>0</v>
      </c>
      <c r="DV304" s="110" t="b">
        <v>0</v>
      </c>
      <c r="DX304" s="110" t="b">
        <v>0</v>
      </c>
      <c r="DZ304" s="110" t="b">
        <v>0</v>
      </c>
      <c r="EB304" s="110" t="b">
        <v>0</v>
      </c>
      <c r="ED304" s="110" t="b">
        <v>0</v>
      </c>
      <c r="EF304" s="110" t="b">
        <v>0</v>
      </c>
      <c r="EH304" s="110" t="b">
        <v>0</v>
      </c>
      <c r="EJ304" s="110">
        <v>448</v>
      </c>
      <c r="EL304" s="110">
        <v>470</v>
      </c>
      <c r="EN304" s="110">
        <v>470</v>
      </c>
      <c r="EP304" s="110">
        <v>475</v>
      </c>
    </row>
    <row r="305" spans="1:146" x14ac:dyDescent="0.3">
      <c r="A305" s="110" t="s">
        <v>162</v>
      </c>
      <c r="B305" s="110" t="s">
        <v>163</v>
      </c>
      <c r="C305" s="110" t="s">
        <v>1074</v>
      </c>
      <c r="F305" s="110" t="s">
        <v>165</v>
      </c>
      <c r="G305" s="110" t="s">
        <v>1075</v>
      </c>
      <c r="I305" s="22">
        <f>INDEX(Concordance!$A$2:$A$556,MATCH('2020 Report - NLIU'!J305,Concordance!$C$2:$C$556,0))</f>
        <v>4110</v>
      </c>
      <c r="J305" s="52">
        <f t="shared" si="4"/>
        <v>100041680</v>
      </c>
      <c r="K305" s="17" t="s">
        <v>1076</v>
      </c>
      <c r="L305" s="18">
        <v>617433.59</v>
      </c>
      <c r="N305" s="18">
        <v>43267</v>
      </c>
      <c r="P305" s="18">
        <v>574166.59</v>
      </c>
      <c r="T305" s="18">
        <v>0</v>
      </c>
      <c r="V305" s="18">
        <v>0</v>
      </c>
      <c r="X305" s="18">
        <v>0</v>
      </c>
      <c r="Z305" s="110" t="b">
        <v>0</v>
      </c>
      <c r="AB305" s="110" t="b">
        <v>0</v>
      </c>
      <c r="AD305" s="110" t="b">
        <v>0</v>
      </c>
      <c r="AF305" s="110" t="b">
        <v>0</v>
      </c>
      <c r="AH305" s="110" t="b">
        <v>0</v>
      </c>
      <c r="AJ305" s="110" t="b">
        <v>0</v>
      </c>
      <c r="AL305" s="110" t="b">
        <v>0</v>
      </c>
      <c r="AX305" s="110" t="b">
        <v>0</v>
      </c>
      <c r="BL305" s="18">
        <v>0</v>
      </c>
      <c r="BM305" s="110" t="s">
        <v>168</v>
      </c>
      <c r="BN305" s="18">
        <v>0</v>
      </c>
      <c r="BP305" s="18">
        <v>0</v>
      </c>
      <c r="BR305" s="18">
        <v>0</v>
      </c>
      <c r="BT305" s="18">
        <v>0</v>
      </c>
      <c r="BV305" s="18">
        <v>0</v>
      </c>
      <c r="BX305" s="18">
        <v>0</v>
      </c>
      <c r="BZ305" s="18">
        <v>0</v>
      </c>
      <c r="CB305" s="18">
        <v>0</v>
      </c>
      <c r="DD305" s="110" t="b">
        <v>0</v>
      </c>
      <c r="DF305" s="110" t="b">
        <v>0</v>
      </c>
      <c r="DH305" s="110" t="b">
        <v>0</v>
      </c>
      <c r="DJ305" s="110" t="b">
        <v>0</v>
      </c>
      <c r="DL305" s="110" t="b">
        <v>0</v>
      </c>
      <c r="DN305" s="110" t="b">
        <v>0</v>
      </c>
      <c r="DP305" s="110" t="b">
        <v>0</v>
      </c>
      <c r="DR305" s="110" t="b">
        <v>0</v>
      </c>
      <c r="DT305" s="110" t="b">
        <v>0</v>
      </c>
      <c r="DV305" s="110" t="b">
        <v>0</v>
      </c>
      <c r="DX305" s="110" t="b">
        <v>0</v>
      </c>
      <c r="DZ305" s="110" t="b">
        <v>0</v>
      </c>
      <c r="EB305" s="110" t="b">
        <v>0</v>
      </c>
      <c r="ED305" s="110" t="b">
        <v>0</v>
      </c>
      <c r="EF305" s="110" t="b">
        <v>0</v>
      </c>
      <c r="EH305" s="110" t="b">
        <v>0</v>
      </c>
      <c r="EJ305" s="110">
        <v>355</v>
      </c>
      <c r="EL305" s="110">
        <v>365</v>
      </c>
      <c r="EN305" s="110">
        <v>368</v>
      </c>
      <c r="EP305" s="110">
        <v>368</v>
      </c>
    </row>
    <row r="306" spans="1:146" x14ac:dyDescent="0.3">
      <c r="A306" s="110" t="s">
        <v>162</v>
      </c>
      <c r="B306" s="110" t="s">
        <v>163</v>
      </c>
      <c r="C306" s="110" t="s">
        <v>1077</v>
      </c>
      <c r="F306" s="110" t="s">
        <v>165</v>
      </c>
      <c r="G306" s="110" t="s">
        <v>1078</v>
      </c>
      <c r="I306" s="22">
        <f>INDEX(Concordance!$A$2:$A$556,MATCH('2020 Report - NLIU'!J306,Concordance!$C$2:$C$556,0))</f>
        <v>97116</v>
      </c>
      <c r="J306" s="52">
        <f t="shared" si="4"/>
        <v>54147327</v>
      </c>
      <c r="K306" s="17" t="s">
        <v>1079</v>
      </c>
      <c r="L306" s="18">
        <v>20913.54</v>
      </c>
      <c r="N306" s="18">
        <v>0</v>
      </c>
      <c r="P306" s="18">
        <v>20913.54</v>
      </c>
      <c r="T306" s="18"/>
      <c r="V306" s="18"/>
      <c r="X306" s="18">
        <v>0</v>
      </c>
      <c r="BL306" s="18">
        <v>20859</v>
      </c>
      <c r="BM306" s="110" t="s">
        <v>168</v>
      </c>
      <c r="BN306" s="18">
        <v>20859</v>
      </c>
      <c r="BP306" s="18">
        <v>0</v>
      </c>
      <c r="BR306" s="18">
        <v>0</v>
      </c>
      <c r="BT306" s="18">
        <v>0</v>
      </c>
      <c r="BV306" s="18">
        <v>0</v>
      </c>
      <c r="BX306" s="18">
        <v>0</v>
      </c>
      <c r="BZ306" s="18">
        <v>0</v>
      </c>
      <c r="CB306" s="18">
        <v>20859</v>
      </c>
      <c r="DD306" s="110" t="b">
        <v>1</v>
      </c>
      <c r="DF306" s="110" t="b">
        <v>0</v>
      </c>
      <c r="DH306" s="110" t="b">
        <v>1</v>
      </c>
      <c r="DJ306" s="110" t="b">
        <v>1</v>
      </c>
      <c r="DL306" s="110" t="b">
        <v>1</v>
      </c>
      <c r="DN306" s="110" t="b">
        <v>1</v>
      </c>
      <c r="DP306" s="110" t="b">
        <v>1</v>
      </c>
      <c r="DR306" s="110" t="b">
        <v>0</v>
      </c>
      <c r="DT306" s="110" t="b">
        <v>0</v>
      </c>
      <c r="DV306" s="110" t="b">
        <v>0</v>
      </c>
      <c r="DX306" s="110" t="b">
        <v>0</v>
      </c>
      <c r="DZ306" s="110" t="b">
        <v>0</v>
      </c>
      <c r="EB306" s="110" t="b">
        <v>0</v>
      </c>
      <c r="ED306" s="110" t="b">
        <v>0</v>
      </c>
      <c r="EF306" s="110" t="b">
        <v>0</v>
      </c>
      <c r="EH306" s="110" t="b">
        <v>0</v>
      </c>
      <c r="EJ306" s="110">
        <v>19</v>
      </c>
      <c r="EL306" s="110">
        <v>20</v>
      </c>
      <c r="EN306" s="110">
        <v>20</v>
      </c>
      <c r="EP306" s="110">
        <v>18</v>
      </c>
    </row>
    <row r="307" spans="1:146" x14ac:dyDescent="0.3">
      <c r="A307" s="110" t="s">
        <v>162</v>
      </c>
      <c r="B307" s="110" t="s">
        <v>163</v>
      </c>
      <c r="C307" s="110" t="s">
        <v>1080</v>
      </c>
      <c r="F307" s="110" t="s">
        <v>165</v>
      </c>
      <c r="G307" s="110" t="s">
        <v>1081</v>
      </c>
      <c r="I307" s="22">
        <f>INDEX(Concordance!$A$2:$A$556,MATCH('2020 Report - NLIU'!J307,Concordance!$C$2:$C$556,0))</f>
        <v>7121</v>
      </c>
      <c r="J307" s="52">
        <f t="shared" si="4"/>
        <v>100041698</v>
      </c>
      <c r="K307" s="17" t="s">
        <v>1082</v>
      </c>
      <c r="L307" s="18">
        <v>57943.22</v>
      </c>
      <c r="N307" s="18">
        <v>9000</v>
      </c>
      <c r="P307" s="18">
        <v>48943.22</v>
      </c>
      <c r="T307" s="18">
        <v>0</v>
      </c>
      <c r="V307" s="18">
        <v>0</v>
      </c>
      <c r="X307" s="18">
        <v>0</v>
      </c>
      <c r="Z307" s="110" t="b">
        <v>0</v>
      </c>
      <c r="AB307" s="110" t="b">
        <v>0</v>
      </c>
      <c r="AD307" s="110" t="b">
        <v>0</v>
      </c>
      <c r="AF307" s="110" t="b">
        <v>0</v>
      </c>
      <c r="AH307" s="110" t="b">
        <v>0</v>
      </c>
      <c r="AJ307" s="110" t="b">
        <v>0</v>
      </c>
      <c r="AL307" s="110" t="b">
        <v>0</v>
      </c>
      <c r="AX307" s="110" t="b">
        <v>0</v>
      </c>
      <c r="BL307" s="18">
        <v>0</v>
      </c>
      <c r="BM307" s="110" t="s">
        <v>168</v>
      </c>
      <c r="BN307" s="18">
        <v>0</v>
      </c>
      <c r="BP307" s="18">
        <v>0</v>
      </c>
      <c r="BR307" s="18">
        <v>0</v>
      </c>
      <c r="BT307" s="18">
        <v>0</v>
      </c>
      <c r="BV307" s="18">
        <v>0</v>
      </c>
      <c r="BX307" s="18">
        <v>0</v>
      </c>
      <c r="BZ307" s="18">
        <v>0</v>
      </c>
      <c r="CB307" s="18">
        <v>0</v>
      </c>
      <c r="DD307" s="110" t="b">
        <v>0</v>
      </c>
      <c r="DF307" s="110" t="b">
        <v>0</v>
      </c>
      <c r="DH307" s="110" t="b">
        <v>0</v>
      </c>
      <c r="DJ307" s="110" t="b">
        <v>0</v>
      </c>
      <c r="DL307" s="110" t="b">
        <v>0</v>
      </c>
      <c r="DN307" s="110" t="b">
        <v>0</v>
      </c>
      <c r="DP307" s="110" t="b">
        <v>0</v>
      </c>
      <c r="DR307" s="110" t="b">
        <v>0</v>
      </c>
      <c r="DT307" s="110" t="b">
        <v>0</v>
      </c>
      <c r="DV307" s="110" t="b">
        <v>0</v>
      </c>
      <c r="DX307" s="110" t="b">
        <v>0</v>
      </c>
      <c r="DZ307" s="110" t="b">
        <v>0</v>
      </c>
      <c r="EB307" s="110" t="b">
        <v>0</v>
      </c>
      <c r="ED307" s="110" t="b">
        <v>0</v>
      </c>
      <c r="EF307" s="110" t="b">
        <v>0</v>
      </c>
      <c r="EH307" s="110" t="b">
        <v>0</v>
      </c>
      <c r="EJ307" s="110">
        <v>28</v>
      </c>
      <c r="EL307" s="110">
        <v>28</v>
      </c>
      <c r="EN307" s="110">
        <v>27</v>
      </c>
      <c r="EP307" s="110">
        <v>27</v>
      </c>
    </row>
    <row r="308" spans="1:146" x14ac:dyDescent="0.3">
      <c r="A308" s="110" t="s">
        <v>162</v>
      </c>
      <c r="B308" s="110" t="s">
        <v>163</v>
      </c>
      <c r="C308" s="110" t="s">
        <v>1083</v>
      </c>
      <c r="F308" s="110" t="s">
        <v>165</v>
      </c>
      <c r="G308" s="110" t="s">
        <v>1084</v>
      </c>
      <c r="I308" s="22">
        <f>INDEX(Concordance!$A$2:$A$556,MATCH('2020 Report - NLIU'!J308,Concordance!$C$2:$C$556,0))</f>
        <v>69104</v>
      </c>
      <c r="J308" s="52">
        <f t="shared" si="4"/>
        <v>100654565</v>
      </c>
      <c r="K308" s="17" t="s">
        <v>1085</v>
      </c>
      <c r="L308" s="18">
        <v>104222.09</v>
      </c>
      <c r="N308" s="18">
        <v>0</v>
      </c>
      <c r="P308" s="18">
        <v>104222.09</v>
      </c>
      <c r="T308" s="18"/>
      <c r="V308" s="18"/>
      <c r="X308" s="18">
        <v>0</v>
      </c>
      <c r="BL308" s="18">
        <v>22316.68</v>
      </c>
      <c r="BM308" s="110" t="s">
        <v>168</v>
      </c>
      <c r="BN308" s="18">
        <v>22316.68</v>
      </c>
      <c r="BP308" s="18">
        <v>0</v>
      </c>
      <c r="BR308" s="18">
        <v>0</v>
      </c>
      <c r="BT308" s="18">
        <v>0</v>
      </c>
      <c r="BV308" s="18">
        <v>0</v>
      </c>
      <c r="BX308" s="18">
        <v>0</v>
      </c>
      <c r="BZ308" s="18">
        <v>0</v>
      </c>
      <c r="CB308" s="18">
        <v>22316.68</v>
      </c>
      <c r="DD308" s="110" t="b">
        <v>0</v>
      </c>
      <c r="DF308" s="110" t="b">
        <v>0</v>
      </c>
      <c r="DH308" s="110" t="b">
        <v>0</v>
      </c>
      <c r="DJ308" s="110" t="b">
        <v>0</v>
      </c>
      <c r="DL308" s="110" t="b">
        <v>0</v>
      </c>
      <c r="DN308" s="110" t="b">
        <v>0</v>
      </c>
      <c r="DP308" s="110" t="b">
        <v>0</v>
      </c>
      <c r="DR308" s="110" t="b">
        <v>0</v>
      </c>
      <c r="DT308" s="110" t="b">
        <v>0</v>
      </c>
      <c r="DV308" s="110" t="b">
        <v>0</v>
      </c>
      <c r="DX308" s="110" t="b">
        <v>0</v>
      </c>
      <c r="DZ308" s="110" t="b">
        <v>0</v>
      </c>
      <c r="EB308" s="110" t="b">
        <v>0</v>
      </c>
      <c r="ED308" s="110" t="b">
        <v>0</v>
      </c>
      <c r="EF308" s="110" t="b">
        <v>0</v>
      </c>
      <c r="EH308" s="110" t="b">
        <v>0</v>
      </c>
      <c r="EJ308" s="110">
        <v>10</v>
      </c>
      <c r="EL308" s="110">
        <v>10</v>
      </c>
      <c r="EN308" s="110">
        <v>10</v>
      </c>
      <c r="EP308" s="110">
        <v>10</v>
      </c>
    </row>
    <row r="309" spans="1:146" x14ac:dyDescent="0.3">
      <c r="A309" s="110" t="s">
        <v>162</v>
      </c>
      <c r="B309" s="110" t="s">
        <v>163</v>
      </c>
      <c r="C309" s="110" t="s">
        <v>1086</v>
      </c>
      <c r="F309" s="110" t="s">
        <v>165</v>
      </c>
      <c r="G309" s="110" t="s">
        <v>1087</v>
      </c>
      <c r="I309" s="22">
        <f>INDEX(Concordance!$A$2:$A$556,MATCH('2020 Report - NLIU'!J309,Concordance!$C$2:$C$556,0))</f>
        <v>19151</v>
      </c>
      <c r="J309" s="52">
        <f t="shared" si="4"/>
        <v>83122994</v>
      </c>
      <c r="K309" s="17" t="s">
        <v>1088</v>
      </c>
      <c r="L309" s="18">
        <v>70858.37</v>
      </c>
      <c r="N309" s="18">
        <v>0</v>
      </c>
      <c r="P309" s="18">
        <v>70858.37</v>
      </c>
      <c r="T309" s="18"/>
      <c r="V309" s="18"/>
      <c r="X309" s="18">
        <v>0</v>
      </c>
      <c r="BL309" s="18">
        <v>70499.38</v>
      </c>
      <c r="BM309" s="110" t="s">
        <v>168</v>
      </c>
      <c r="BN309" s="18">
        <v>70499.38</v>
      </c>
      <c r="BP309" s="18">
        <v>0</v>
      </c>
      <c r="BR309" s="18">
        <v>70499.38</v>
      </c>
      <c r="BT309" s="18">
        <v>0</v>
      </c>
      <c r="BV309" s="18">
        <v>0</v>
      </c>
      <c r="BX309" s="18">
        <v>0</v>
      </c>
      <c r="BZ309" s="18">
        <v>0</v>
      </c>
      <c r="CB309" s="18">
        <v>0</v>
      </c>
      <c r="CD309" s="110" t="b">
        <v>0</v>
      </c>
      <c r="CP309" s="110" t="b">
        <v>0</v>
      </c>
      <c r="DD309" s="110" t="b">
        <v>1</v>
      </c>
      <c r="DF309" s="110" t="b">
        <v>1</v>
      </c>
      <c r="DH309" s="110" t="b">
        <v>0</v>
      </c>
      <c r="DJ309" s="110" t="b">
        <v>1</v>
      </c>
      <c r="DL309" s="110" t="b">
        <v>1</v>
      </c>
      <c r="DN309" s="110" t="b">
        <v>0</v>
      </c>
      <c r="DP309" s="110" t="b">
        <v>0</v>
      </c>
      <c r="DR309" s="110" t="b">
        <v>0</v>
      </c>
      <c r="DT309" s="110" t="b">
        <v>1</v>
      </c>
      <c r="DV309" s="110" t="b">
        <v>1</v>
      </c>
      <c r="DX309" s="110" t="b">
        <v>1</v>
      </c>
      <c r="DZ309" s="110" t="b">
        <v>1</v>
      </c>
      <c r="EB309" s="110" t="b">
        <v>0</v>
      </c>
      <c r="ED309" s="110" t="b">
        <v>1</v>
      </c>
      <c r="EF309" s="110" t="b">
        <v>1</v>
      </c>
      <c r="EH309" s="110" t="b">
        <v>0</v>
      </c>
      <c r="EJ309" s="110">
        <v>72</v>
      </c>
      <c r="EL309" s="110">
        <v>73</v>
      </c>
      <c r="EN309" s="110">
        <v>73</v>
      </c>
      <c r="EP309" s="110">
        <v>64</v>
      </c>
    </row>
    <row r="310" spans="1:146" x14ac:dyDescent="0.3">
      <c r="A310" s="110" t="s">
        <v>162</v>
      </c>
      <c r="B310" s="110" t="s">
        <v>163</v>
      </c>
      <c r="C310" s="110" t="s">
        <v>1089</v>
      </c>
      <c r="F310" s="110" t="s">
        <v>165</v>
      </c>
      <c r="G310" s="110" t="s">
        <v>1090</v>
      </c>
      <c r="I310" s="22">
        <f>INDEX(Concordance!$A$2:$A$556,MATCH('2020 Report - NLIU'!J310,Concordance!$C$2:$C$556,0))</f>
        <v>105124</v>
      </c>
      <c r="J310" s="52">
        <f t="shared" si="4"/>
        <v>84105261</v>
      </c>
      <c r="K310" s="17" t="s">
        <v>1091</v>
      </c>
      <c r="L310" s="18">
        <v>125596.71</v>
      </c>
      <c r="N310" s="18">
        <v>0</v>
      </c>
      <c r="P310" s="18">
        <v>125596.71</v>
      </c>
      <c r="T310" s="18"/>
      <c r="V310" s="18"/>
      <c r="X310" s="18">
        <v>0</v>
      </c>
      <c r="BL310" s="18">
        <v>125267</v>
      </c>
      <c r="BM310" s="110" t="s">
        <v>168</v>
      </c>
      <c r="BN310" s="18">
        <v>125267</v>
      </c>
      <c r="BP310" s="18">
        <v>0</v>
      </c>
      <c r="BR310" s="18">
        <v>85204.3</v>
      </c>
      <c r="BT310" s="18">
        <v>8837.7000000000007</v>
      </c>
      <c r="BV310" s="18">
        <v>0</v>
      </c>
      <c r="BX310" s="18">
        <v>0</v>
      </c>
      <c r="BZ310" s="18">
        <v>0</v>
      </c>
      <c r="CB310" s="18">
        <v>31225</v>
      </c>
      <c r="CD310" s="110" t="b">
        <v>1</v>
      </c>
      <c r="CF310" s="110" t="b">
        <v>1</v>
      </c>
      <c r="CH310" s="110" t="b">
        <v>1</v>
      </c>
      <c r="CJ310" s="110" t="b">
        <v>0</v>
      </c>
      <c r="CL310" s="110" t="b">
        <v>0</v>
      </c>
      <c r="CN310" s="110" t="b">
        <v>0</v>
      </c>
      <c r="CP310" s="110" t="b">
        <v>0</v>
      </c>
      <c r="DD310" s="110" t="b">
        <v>1</v>
      </c>
      <c r="DF310" s="110" t="b">
        <v>1</v>
      </c>
      <c r="DH310" s="110" t="b">
        <v>1</v>
      </c>
      <c r="DJ310" s="110" t="b">
        <v>1</v>
      </c>
      <c r="DL310" s="110" t="b">
        <v>1</v>
      </c>
      <c r="DN310" s="110" t="b">
        <v>1</v>
      </c>
      <c r="DP310" s="110" t="b">
        <v>1</v>
      </c>
      <c r="DR310" s="110" t="b">
        <v>0</v>
      </c>
      <c r="DT310" s="110" t="b">
        <v>1</v>
      </c>
      <c r="DV310" s="110" t="b">
        <v>1</v>
      </c>
      <c r="DX310" s="110" t="b">
        <v>1</v>
      </c>
      <c r="DZ310" s="110" t="b">
        <v>1</v>
      </c>
      <c r="EB310" s="110" t="b">
        <v>1</v>
      </c>
      <c r="ED310" s="110" t="b">
        <v>1</v>
      </c>
      <c r="EF310" s="110" t="b">
        <v>1</v>
      </c>
      <c r="EH310" s="110" t="b">
        <v>0</v>
      </c>
      <c r="EJ310" s="110">
        <v>96</v>
      </c>
      <c r="EL310" s="110">
        <v>94</v>
      </c>
      <c r="EN310" s="110">
        <v>94</v>
      </c>
      <c r="EP310" s="110">
        <v>94</v>
      </c>
    </row>
    <row r="311" spans="1:146" x14ac:dyDescent="0.3">
      <c r="A311" s="110" t="s">
        <v>162</v>
      </c>
      <c r="B311" s="110" t="s">
        <v>163</v>
      </c>
      <c r="C311" s="110" t="s">
        <v>1092</v>
      </c>
      <c r="F311" s="110" t="s">
        <v>165</v>
      </c>
      <c r="G311" s="110" t="s">
        <v>1093</v>
      </c>
      <c r="I311" s="22">
        <f>INDEX(Concordance!$A$2:$A$556,MATCH('2020 Report - NLIU'!J311,Concordance!$C$2:$C$556,0))</f>
        <v>66103</v>
      </c>
      <c r="J311" s="52">
        <f t="shared" si="4"/>
        <v>193285038</v>
      </c>
      <c r="K311" s="17" t="s">
        <v>1094</v>
      </c>
      <c r="L311" s="18">
        <v>47995.86</v>
      </c>
      <c r="N311" s="18">
        <v>9000</v>
      </c>
      <c r="P311" s="18">
        <v>38995.86</v>
      </c>
      <c r="T311" s="18">
        <v>0</v>
      </c>
      <c r="V311" s="18">
        <v>0</v>
      </c>
      <c r="X311" s="18">
        <v>0</v>
      </c>
      <c r="Z311" s="110" t="b">
        <v>0</v>
      </c>
      <c r="AB311" s="110" t="b">
        <v>0</v>
      </c>
      <c r="AD311" s="110" t="b">
        <v>0</v>
      </c>
      <c r="AF311" s="110" t="b">
        <v>0</v>
      </c>
      <c r="AH311" s="110" t="b">
        <v>0</v>
      </c>
      <c r="AJ311" s="110" t="b">
        <v>0</v>
      </c>
      <c r="AL311" s="110" t="b">
        <v>0</v>
      </c>
      <c r="AX311" s="110" t="b">
        <v>0</v>
      </c>
      <c r="BL311" s="18">
        <v>26368</v>
      </c>
      <c r="BM311" s="110" t="s">
        <v>168</v>
      </c>
      <c r="BN311" s="18">
        <v>26368</v>
      </c>
      <c r="BP311" s="18">
        <v>0</v>
      </c>
      <c r="BR311" s="18">
        <v>26368</v>
      </c>
      <c r="BT311" s="18">
        <v>0</v>
      </c>
      <c r="BV311" s="18">
        <v>0</v>
      </c>
      <c r="BX311" s="18">
        <v>0</v>
      </c>
      <c r="BZ311" s="18">
        <v>0</v>
      </c>
      <c r="CB311" s="18">
        <v>0</v>
      </c>
      <c r="CD311" s="110" t="b">
        <v>0</v>
      </c>
      <c r="CP311" s="110" t="b">
        <v>1</v>
      </c>
      <c r="CR311" s="110">
        <v>137</v>
      </c>
      <c r="CT311" s="110">
        <v>137</v>
      </c>
      <c r="CV311" s="110">
        <v>1</v>
      </c>
      <c r="CW311" s="110" t="s">
        <v>168</v>
      </c>
      <c r="CX311" s="110">
        <v>58</v>
      </c>
      <c r="CZ311" s="110">
        <v>58</v>
      </c>
      <c r="DB311" s="110">
        <v>1</v>
      </c>
      <c r="DC311" s="110" t="s">
        <v>168</v>
      </c>
      <c r="DD311" s="110" t="b">
        <v>1</v>
      </c>
      <c r="DF311" s="110" t="b">
        <v>1</v>
      </c>
      <c r="DH311" s="110" t="b">
        <v>1</v>
      </c>
      <c r="DJ311" s="110" t="b">
        <v>1</v>
      </c>
      <c r="DL311" s="110" t="b">
        <v>1</v>
      </c>
      <c r="DN311" s="110" t="b">
        <v>1</v>
      </c>
      <c r="DP311" s="110" t="b">
        <v>1</v>
      </c>
      <c r="DR311" s="110" t="b">
        <v>0</v>
      </c>
      <c r="DT311" s="110" t="b">
        <v>1</v>
      </c>
      <c r="DV311" s="110" t="b">
        <v>1</v>
      </c>
      <c r="DX311" s="110" t="b">
        <v>1</v>
      </c>
      <c r="DZ311" s="110" t="b">
        <v>1</v>
      </c>
      <c r="EB311" s="110" t="b">
        <v>1</v>
      </c>
      <c r="ED311" s="110" t="b">
        <v>1</v>
      </c>
      <c r="EF311" s="110" t="b">
        <v>1</v>
      </c>
      <c r="EH311" s="110" t="b">
        <v>0</v>
      </c>
      <c r="EJ311" s="110">
        <v>48</v>
      </c>
      <c r="EL311" s="110">
        <v>48</v>
      </c>
      <c r="EN311" s="110">
        <v>47</v>
      </c>
      <c r="EP311" s="110">
        <v>46</v>
      </c>
    </row>
    <row r="312" spans="1:146" x14ac:dyDescent="0.3">
      <c r="A312" s="110" t="s">
        <v>162</v>
      </c>
      <c r="B312" s="110" t="s">
        <v>163</v>
      </c>
      <c r="C312" s="110" t="s">
        <v>1095</v>
      </c>
      <c r="F312" s="110" t="s">
        <v>165</v>
      </c>
      <c r="G312" s="110" t="s">
        <v>1096</v>
      </c>
      <c r="I312" s="22">
        <f>INDEX(Concordance!$A$2:$A$556,MATCH('2020 Report - NLIU'!J312,Concordance!$C$2:$C$556,0))</f>
        <v>55104</v>
      </c>
      <c r="J312" s="52">
        <f t="shared" si="4"/>
        <v>797622136</v>
      </c>
      <c r="K312" s="53" t="s">
        <v>2839</v>
      </c>
      <c r="L312" s="18">
        <v>146584.78</v>
      </c>
      <c r="N312" s="18">
        <v>0</v>
      </c>
      <c r="P312" s="18">
        <v>146584.78</v>
      </c>
      <c r="T312" s="18"/>
      <c r="V312" s="18"/>
      <c r="X312" s="18">
        <v>0</v>
      </c>
      <c r="BL312" s="18">
        <v>146200</v>
      </c>
      <c r="BM312" s="110" t="s">
        <v>168</v>
      </c>
      <c r="BN312" s="18">
        <v>146200</v>
      </c>
      <c r="BP312" s="18">
        <v>0</v>
      </c>
      <c r="BR312" s="18">
        <v>0</v>
      </c>
      <c r="BT312" s="18">
        <v>0</v>
      </c>
      <c r="BV312" s="18">
        <v>0</v>
      </c>
      <c r="BX312" s="18">
        <v>0</v>
      </c>
      <c r="BZ312" s="18">
        <v>0</v>
      </c>
      <c r="CB312" s="18">
        <v>146200</v>
      </c>
      <c r="DD312" s="110" t="b">
        <v>0</v>
      </c>
      <c r="DF312" s="110" t="b">
        <v>0</v>
      </c>
      <c r="DH312" s="110" t="b">
        <v>0</v>
      </c>
      <c r="DJ312" s="110" t="b">
        <v>0</v>
      </c>
      <c r="DL312" s="110" t="b">
        <v>0</v>
      </c>
      <c r="DN312" s="110" t="b">
        <v>0</v>
      </c>
      <c r="DP312" s="110" t="b">
        <v>0</v>
      </c>
      <c r="DR312" s="110" t="b">
        <v>0</v>
      </c>
      <c r="DT312" s="110" t="b">
        <v>0</v>
      </c>
      <c r="DV312" s="110" t="b">
        <v>0</v>
      </c>
      <c r="DX312" s="110" t="b">
        <v>0</v>
      </c>
      <c r="DZ312" s="110" t="b">
        <v>0</v>
      </c>
      <c r="EB312" s="110" t="b">
        <v>0</v>
      </c>
      <c r="ED312" s="110" t="b">
        <v>0</v>
      </c>
      <c r="EF312" s="110" t="b">
        <v>0</v>
      </c>
      <c r="EH312" s="110" t="b">
        <v>0</v>
      </c>
      <c r="EJ312" s="110">
        <v>58</v>
      </c>
      <c r="EL312" s="110">
        <v>59</v>
      </c>
      <c r="EN312" s="110">
        <v>59</v>
      </c>
      <c r="EP312" s="110">
        <v>63</v>
      </c>
    </row>
    <row r="313" spans="1:146" x14ac:dyDescent="0.3">
      <c r="A313" s="110" t="s">
        <v>162</v>
      </c>
      <c r="B313" s="110" t="s">
        <v>163</v>
      </c>
      <c r="C313" s="110" t="s">
        <v>1097</v>
      </c>
      <c r="F313" s="110" t="s">
        <v>165</v>
      </c>
      <c r="G313" s="110" t="s">
        <v>1098</v>
      </c>
      <c r="I313" s="22">
        <f>INDEX(Concordance!$A$2:$A$556,MATCH('2020 Report - NLIU'!J313,Concordance!$C$2:$C$556,0))</f>
        <v>13060</v>
      </c>
      <c r="J313" s="52">
        <f t="shared" si="4"/>
        <v>100041714</v>
      </c>
      <c r="K313" s="17" t="s">
        <v>1099</v>
      </c>
      <c r="L313" s="18">
        <v>10002.379999999999</v>
      </c>
      <c r="N313" s="18">
        <v>9149</v>
      </c>
      <c r="P313" s="18">
        <v>853.3799999999992</v>
      </c>
      <c r="T313" s="18">
        <v>0</v>
      </c>
      <c r="V313" s="18">
        <v>0</v>
      </c>
      <c r="X313" s="18">
        <v>0</v>
      </c>
      <c r="Z313" s="110" t="b">
        <v>0</v>
      </c>
      <c r="AB313" s="110" t="b">
        <v>0</v>
      </c>
      <c r="AD313" s="110" t="b">
        <v>0</v>
      </c>
      <c r="AF313" s="110" t="b">
        <v>0</v>
      </c>
      <c r="AH313" s="110" t="b">
        <v>0</v>
      </c>
      <c r="AJ313" s="110" t="b">
        <v>0</v>
      </c>
      <c r="AL313" s="110" t="b">
        <v>0</v>
      </c>
      <c r="AX313" s="110" t="b">
        <v>0</v>
      </c>
      <c r="BL313" s="18">
        <v>0</v>
      </c>
      <c r="BM313" s="110" t="s">
        <v>168</v>
      </c>
      <c r="BN313" s="18">
        <v>0</v>
      </c>
      <c r="BP313" s="18">
        <v>0</v>
      </c>
      <c r="BR313" s="18">
        <v>0</v>
      </c>
      <c r="BT313" s="18">
        <v>0</v>
      </c>
      <c r="BV313" s="18">
        <v>0</v>
      </c>
      <c r="BX313" s="18">
        <v>0</v>
      </c>
      <c r="BZ313" s="18">
        <v>0</v>
      </c>
      <c r="CB313" s="18">
        <v>0</v>
      </c>
      <c r="DD313" s="110" t="b">
        <v>0</v>
      </c>
      <c r="DF313" s="110" t="b">
        <v>0</v>
      </c>
      <c r="DH313" s="110" t="b">
        <v>0</v>
      </c>
      <c r="DJ313" s="110" t="b">
        <v>0</v>
      </c>
      <c r="DL313" s="110" t="b">
        <v>0</v>
      </c>
      <c r="DN313" s="110" t="b">
        <v>0</v>
      </c>
      <c r="DP313" s="110" t="b">
        <v>0</v>
      </c>
      <c r="DR313" s="110" t="b">
        <v>0</v>
      </c>
      <c r="DT313" s="110" t="b">
        <v>0</v>
      </c>
      <c r="DV313" s="110" t="b">
        <v>0</v>
      </c>
      <c r="DX313" s="110" t="b">
        <v>0</v>
      </c>
      <c r="DZ313" s="110" t="b">
        <v>0</v>
      </c>
      <c r="EB313" s="110" t="b">
        <v>0</v>
      </c>
      <c r="ED313" s="110" t="b">
        <v>0</v>
      </c>
      <c r="EF313" s="110" t="b">
        <v>0</v>
      </c>
      <c r="EH313" s="110" t="b">
        <v>0</v>
      </c>
      <c r="EJ313" s="110">
        <v>13</v>
      </c>
      <c r="EL313" s="110">
        <v>12</v>
      </c>
      <c r="EN313" s="110">
        <v>10</v>
      </c>
      <c r="EP313" s="110">
        <v>10</v>
      </c>
    </row>
    <row r="314" spans="1:146" x14ac:dyDescent="0.3">
      <c r="A314" s="110" t="s">
        <v>162</v>
      </c>
      <c r="B314" s="110" t="s">
        <v>163</v>
      </c>
      <c r="C314" s="110" t="s">
        <v>1100</v>
      </c>
      <c r="F314" s="110" t="s">
        <v>165</v>
      </c>
      <c r="G314" s="110" t="s">
        <v>1101</v>
      </c>
      <c r="I314" s="22">
        <f>INDEX(Concordance!$A$2:$A$556,MATCH('2020 Report - NLIU'!J314,Concordance!$C$2:$C$556,0))</f>
        <v>24091</v>
      </c>
      <c r="J314" s="52">
        <f t="shared" si="4"/>
        <v>969870062</v>
      </c>
      <c r="K314" s="17" t="s">
        <v>1102</v>
      </c>
      <c r="L314" s="18">
        <v>10000</v>
      </c>
      <c r="N314" s="18">
        <v>10000</v>
      </c>
      <c r="P314" s="18">
        <v>0</v>
      </c>
      <c r="T314" s="18">
        <v>0</v>
      </c>
      <c r="V314" s="18">
        <v>0</v>
      </c>
      <c r="X314" s="18">
        <v>0</v>
      </c>
      <c r="Z314" s="110" t="b">
        <v>0</v>
      </c>
      <c r="AB314" s="110" t="b">
        <v>0</v>
      </c>
      <c r="AD314" s="110" t="b">
        <v>0</v>
      </c>
      <c r="AF314" s="110" t="b">
        <v>0</v>
      </c>
      <c r="AH314" s="110" t="b">
        <v>0</v>
      </c>
      <c r="AJ314" s="110" t="b">
        <v>0</v>
      </c>
      <c r="AL314" s="110" t="b">
        <v>0</v>
      </c>
      <c r="AX314" s="110" t="b">
        <v>0</v>
      </c>
      <c r="BL314" s="18">
        <v>0</v>
      </c>
      <c r="BM314" s="110" t="s">
        <v>168</v>
      </c>
      <c r="BN314" s="18">
        <v>0</v>
      </c>
      <c r="BP314" s="18">
        <v>0</v>
      </c>
      <c r="BR314" s="18">
        <v>0</v>
      </c>
      <c r="BT314" s="18">
        <v>0</v>
      </c>
      <c r="BV314" s="18">
        <v>0</v>
      </c>
      <c r="BX314" s="18">
        <v>0</v>
      </c>
      <c r="BZ314" s="18">
        <v>0</v>
      </c>
      <c r="CB314" s="18">
        <v>0</v>
      </c>
      <c r="DD314" s="110" t="b">
        <v>0</v>
      </c>
      <c r="DF314" s="110" t="b">
        <v>0</v>
      </c>
      <c r="DH314" s="110" t="b">
        <v>0</v>
      </c>
      <c r="DJ314" s="110" t="b">
        <v>0</v>
      </c>
      <c r="DL314" s="110" t="b">
        <v>0</v>
      </c>
      <c r="DN314" s="110" t="b">
        <v>0</v>
      </c>
      <c r="DP314" s="110" t="b">
        <v>0</v>
      </c>
      <c r="DR314" s="110" t="b">
        <v>0</v>
      </c>
      <c r="DT314" s="110" t="b">
        <v>0</v>
      </c>
      <c r="DV314" s="110" t="b">
        <v>0</v>
      </c>
      <c r="DX314" s="110" t="b">
        <v>0</v>
      </c>
      <c r="DZ314" s="110" t="b">
        <v>0</v>
      </c>
      <c r="EB314" s="110" t="b">
        <v>0</v>
      </c>
      <c r="ED314" s="110" t="b">
        <v>0</v>
      </c>
      <c r="EF314" s="110" t="b">
        <v>0</v>
      </c>
      <c r="EH314" s="110" t="b">
        <v>0</v>
      </c>
      <c r="EJ314" s="110">
        <v>3</v>
      </c>
      <c r="EL314" s="110">
        <v>3</v>
      </c>
      <c r="EN314" s="110">
        <v>3</v>
      </c>
      <c r="EP314" s="110">
        <v>3</v>
      </c>
    </row>
    <row r="315" spans="1:146" x14ac:dyDescent="0.3">
      <c r="A315" s="110" t="s">
        <v>162</v>
      </c>
      <c r="B315" s="110" t="s">
        <v>163</v>
      </c>
      <c r="C315" s="110" t="s">
        <v>1103</v>
      </c>
      <c r="F315" s="110" t="s">
        <v>165</v>
      </c>
      <c r="G315" s="110" t="s">
        <v>1104</v>
      </c>
      <c r="I315" s="22">
        <f>INDEX(Concordance!$A$2:$A$556,MATCH('2020 Report - NLIU'!J315,Concordance!$C$2:$C$556,0))</f>
        <v>88081</v>
      </c>
      <c r="J315" s="52">
        <f t="shared" si="4"/>
        <v>26927319</v>
      </c>
      <c r="K315" s="17" t="s">
        <v>1105</v>
      </c>
      <c r="L315" s="18">
        <v>572959.9</v>
      </c>
      <c r="N315" s="18">
        <v>1541</v>
      </c>
      <c r="P315" s="18">
        <v>571418.9</v>
      </c>
      <c r="T315" s="18">
        <v>0</v>
      </c>
      <c r="V315" s="18">
        <v>0</v>
      </c>
      <c r="X315" s="18">
        <v>0</v>
      </c>
      <c r="Z315" s="110" t="b">
        <v>0</v>
      </c>
      <c r="AB315" s="110" t="b">
        <v>0</v>
      </c>
      <c r="AD315" s="110" t="b">
        <v>0</v>
      </c>
      <c r="AF315" s="110" t="b">
        <v>0</v>
      </c>
      <c r="AH315" s="110" t="b">
        <v>0</v>
      </c>
      <c r="AJ315" s="110" t="b">
        <v>0</v>
      </c>
      <c r="AL315" s="110" t="b">
        <v>0</v>
      </c>
      <c r="AX315" s="110" t="b">
        <v>0</v>
      </c>
      <c r="BL315" s="18">
        <v>566764.74</v>
      </c>
      <c r="BM315" s="110" t="s">
        <v>168</v>
      </c>
      <c r="BN315" s="18">
        <v>562215.24</v>
      </c>
      <c r="BP315" s="18">
        <v>4549.5</v>
      </c>
      <c r="BR315" s="18">
        <v>0</v>
      </c>
      <c r="BT315" s="18">
        <v>8700</v>
      </c>
      <c r="BV315" s="18">
        <v>0</v>
      </c>
      <c r="BX315" s="18">
        <v>0</v>
      </c>
      <c r="BZ315" s="18">
        <v>0</v>
      </c>
      <c r="CB315" s="18">
        <v>558064.74</v>
      </c>
      <c r="DD315" s="110" t="b">
        <v>1</v>
      </c>
      <c r="DF315" s="110" t="b">
        <v>0</v>
      </c>
      <c r="DH315" s="110" t="b">
        <v>1</v>
      </c>
      <c r="DJ315" s="110" t="b">
        <v>1</v>
      </c>
      <c r="DL315" s="110" t="b">
        <v>1</v>
      </c>
      <c r="DN315" s="110" t="b">
        <v>0</v>
      </c>
      <c r="DP315" s="110" t="b">
        <v>1</v>
      </c>
      <c r="DR315" s="110" t="b">
        <v>1</v>
      </c>
      <c r="DT315" s="110" t="b">
        <v>1</v>
      </c>
      <c r="DV315" s="110" t="b">
        <v>0</v>
      </c>
      <c r="DX315" s="110" t="b">
        <v>1</v>
      </c>
      <c r="DZ315" s="110" t="b">
        <v>1</v>
      </c>
      <c r="EB315" s="110" t="b">
        <v>1</v>
      </c>
      <c r="ED315" s="110" t="b">
        <v>0</v>
      </c>
      <c r="EF315" s="110" t="b">
        <v>1</v>
      </c>
      <c r="EH315" s="110" t="b">
        <v>1</v>
      </c>
      <c r="EJ315" s="110">
        <v>334</v>
      </c>
      <c r="EL315" s="110">
        <v>334</v>
      </c>
      <c r="EN315" s="110">
        <v>334</v>
      </c>
      <c r="EP315" s="110">
        <v>335</v>
      </c>
    </row>
    <row r="316" spans="1:146" x14ac:dyDescent="0.3">
      <c r="A316" s="110" t="s">
        <v>162</v>
      </c>
      <c r="B316" s="110" t="s">
        <v>163</v>
      </c>
      <c r="C316" s="110" t="s">
        <v>1106</v>
      </c>
      <c r="F316" s="110" t="s">
        <v>165</v>
      </c>
      <c r="G316" s="110" t="s">
        <v>1107</v>
      </c>
      <c r="I316" s="22">
        <f>INDEX(Concordance!$A$2:$A$556,MATCH('2020 Report - NLIU'!J316,Concordance!$C$2:$C$556,0))</f>
        <v>5128</v>
      </c>
      <c r="J316" s="52">
        <f t="shared" si="4"/>
        <v>53393088</v>
      </c>
      <c r="K316" s="17" t="s">
        <v>1108</v>
      </c>
      <c r="L316" s="18">
        <v>707819.63</v>
      </c>
      <c r="N316" s="18">
        <v>0</v>
      </c>
      <c r="P316" s="18">
        <v>707819.63</v>
      </c>
      <c r="T316" s="18"/>
      <c r="V316" s="18"/>
      <c r="X316" s="18">
        <v>0</v>
      </c>
      <c r="BL316" s="18">
        <v>529472.25</v>
      </c>
      <c r="BM316" s="110" t="s">
        <v>168</v>
      </c>
      <c r="BN316" s="18">
        <v>525775.28</v>
      </c>
      <c r="BP316" s="18">
        <v>3696.97</v>
      </c>
      <c r="BR316" s="18">
        <v>360402.2</v>
      </c>
      <c r="BT316" s="18">
        <v>0</v>
      </c>
      <c r="BV316" s="18">
        <v>0</v>
      </c>
      <c r="BX316" s="18">
        <v>0</v>
      </c>
      <c r="BZ316" s="18">
        <v>0</v>
      </c>
      <c r="CB316" s="18">
        <v>169070.05</v>
      </c>
      <c r="CD316" s="110" t="b">
        <v>1</v>
      </c>
      <c r="CF316" s="110" t="b">
        <v>1</v>
      </c>
      <c r="CH316" s="110" t="b">
        <v>0</v>
      </c>
      <c r="CJ316" s="110" t="b">
        <v>0</v>
      </c>
      <c r="CL316" s="110" t="b">
        <v>0</v>
      </c>
      <c r="CN316" s="110" t="b">
        <v>0</v>
      </c>
      <c r="CP316" s="110" t="b">
        <v>1</v>
      </c>
      <c r="CR316" s="110">
        <v>30</v>
      </c>
      <c r="CT316" s="110">
        <v>1118</v>
      </c>
      <c r="CV316" s="110">
        <v>2.6833631484794271E-2</v>
      </c>
      <c r="CW316" s="110" t="s">
        <v>168</v>
      </c>
      <c r="CX316" s="110">
        <v>410</v>
      </c>
      <c r="CZ316" s="110">
        <v>1149</v>
      </c>
      <c r="DB316" s="110">
        <v>0.3568320278503046</v>
      </c>
      <c r="DC316" s="110" t="s">
        <v>168</v>
      </c>
      <c r="DD316" s="110" t="b">
        <v>1</v>
      </c>
      <c r="DF316" s="110" t="b">
        <v>1</v>
      </c>
      <c r="DH316" s="110" t="b">
        <v>1</v>
      </c>
      <c r="DJ316" s="110" t="b">
        <v>1</v>
      </c>
      <c r="DL316" s="110" t="b">
        <v>1</v>
      </c>
      <c r="DN316" s="110" t="b">
        <v>1</v>
      </c>
      <c r="DP316" s="110" t="b">
        <v>1</v>
      </c>
      <c r="DR316" s="110" t="b">
        <v>0</v>
      </c>
      <c r="DT316" s="110" t="b">
        <v>1</v>
      </c>
      <c r="DV316" s="110" t="b">
        <v>1</v>
      </c>
      <c r="DX316" s="110" t="b">
        <v>1</v>
      </c>
      <c r="DZ316" s="110" t="b">
        <v>1</v>
      </c>
      <c r="EB316" s="110" t="b">
        <v>1</v>
      </c>
      <c r="ED316" s="110" t="b">
        <v>1</v>
      </c>
      <c r="EF316" s="110" t="b">
        <v>0</v>
      </c>
      <c r="EH316" s="110" t="b">
        <v>0</v>
      </c>
      <c r="EJ316" s="110">
        <v>330</v>
      </c>
      <c r="EL316" s="110">
        <v>367</v>
      </c>
      <c r="EN316" s="110">
        <v>369</v>
      </c>
      <c r="EP316" s="110">
        <v>369</v>
      </c>
    </row>
    <row r="317" spans="1:146" x14ac:dyDescent="0.3">
      <c r="A317" s="110" t="s">
        <v>162</v>
      </c>
      <c r="B317" s="110" t="s">
        <v>163</v>
      </c>
      <c r="C317" s="110" t="s">
        <v>1109</v>
      </c>
      <c r="F317" s="110" t="s">
        <v>165</v>
      </c>
      <c r="G317" s="110" t="s">
        <v>1110</v>
      </c>
      <c r="I317" s="22">
        <f>INDEX(Concordance!$A$2:$A$556,MATCH('2020 Report - NLIU'!J317,Concordance!$C$2:$C$556,0))</f>
        <v>68072</v>
      </c>
      <c r="J317" s="52">
        <f t="shared" si="4"/>
        <v>193465218</v>
      </c>
      <c r="K317" s="17" t="s">
        <v>1111</v>
      </c>
      <c r="L317" s="18">
        <v>80718.31</v>
      </c>
      <c r="N317" s="18">
        <v>9000</v>
      </c>
      <c r="P317" s="18">
        <v>71718.31</v>
      </c>
      <c r="T317" s="18">
        <v>0</v>
      </c>
      <c r="V317" s="18">
        <v>0</v>
      </c>
      <c r="X317" s="18">
        <v>0</v>
      </c>
      <c r="Z317" s="110" t="b">
        <v>0</v>
      </c>
      <c r="AB317" s="110" t="b">
        <v>0</v>
      </c>
      <c r="AD317" s="110" t="b">
        <v>0</v>
      </c>
      <c r="AF317" s="110" t="b">
        <v>0</v>
      </c>
      <c r="AH317" s="110" t="b">
        <v>0</v>
      </c>
      <c r="AJ317" s="110" t="b">
        <v>0</v>
      </c>
      <c r="AL317" s="110" t="b">
        <v>0</v>
      </c>
      <c r="AX317" s="110" t="b">
        <v>0</v>
      </c>
      <c r="BL317" s="18">
        <v>71530</v>
      </c>
      <c r="BM317" s="110" t="s">
        <v>168</v>
      </c>
      <c r="BN317" s="18">
        <v>71530</v>
      </c>
      <c r="BP317" s="18">
        <v>0</v>
      </c>
      <c r="BR317" s="18">
        <v>0</v>
      </c>
      <c r="BT317" s="18">
        <v>0</v>
      </c>
      <c r="BV317" s="18">
        <v>0</v>
      </c>
      <c r="BX317" s="18">
        <v>0</v>
      </c>
      <c r="BZ317" s="18">
        <v>0</v>
      </c>
      <c r="CB317" s="18">
        <v>71530</v>
      </c>
      <c r="DD317" s="110" t="b">
        <v>0</v>
      </c>
      <c r="DF317" s="110" t="b">
        <v>0</v>
      </c>
      <c r="DH317" s="110" t="b">
        <v>0</v>
      </c>
      <c r="DJ317" s="110" t="b">
        <v>0</v>
      </c>
      <c r="DL317" s="110" t="b">
        <v>0</v>
      </c>
      <c r="DN317" s="110" t="b">
        <v>0</v>
      </c>
      <c r="DP317" s="110" t="b">
        <v>0</v>
      </c>
      <c r="DR317" s="110" t="b">
        <v>0</v>
      </c>
      <c r="DT317" s="110" t="b">
        <v>0</v>
      </c>
      <c r="DV317" s="110" t="b">
        <v>0</v>
      </c>
      <c r="DX317" s="110" t="b">
        <v>0</v>
      </c>
      <c r="DZ317" s="110" t="b">
        <v>0</v>
      </c>
      <c r="EB317" s="110" t="b">
        <v>0</v>
      </c>
      <c r="ED317" s="110" t="b">
        <v>0</v>
      </c>
      <c r="EF317" s="110" t="b">
        <v>0</v>
      </c>
      <c r="EH317" s="110" t="b">
        <v>0</v>
      </c>
      <c r="EJ317" s="110">
        <v>12.9</v>
      </c>
      <c r="EL317" s="110">
        <v>12.9</v>
      </c>
      <c r="EN317" s="110">
        <v>12.9</v>
      </c>
      <c r="EP317" s="110">
        <v>13.1</v>
      </c>
    </row>
    <row r="318" spans="1:146" x14ac:dyDescent="0.3">
      <c r="A318" s="110" t="s">
        <v>162</v>
      </c>
      <c r="B318" s="110" t="s">
        <v>163</v>
      </c>
      <c r="C318" s="110" t="s">
        <v>1112</v>
      </c>
      <c r="F318" s="110" t="s">
        <v>165</v>
      </c>
      <c r="G318" s="110" t="s">
        <v>1113</v>
      </c>
      <c r="I318" s="22">
        <f>INDEX(Concordance!$A$2:$A$556,MATCH('2020 Report - NLIU'!J318,Concordance!$C$2:$C$556,0))</f>
        <v>69106</v>
      </c>
      <c r="J318" s="52">
        <f t="shared" si="4"/>
        <v>27071091</v>
      </c>
      <c r="K318" s="17" t="s">
        <v>1114</v>
      </c>
      <c r="L318" s="18">
        <v>146916.84</v>
      </c>
      <c r="N318" s="18">
        <v>28970.240000000002</v>
      </c>
      <c r="P318" s="18">
        <v>117946.6</v>
      </c>
      <c r="T318" s="18">
        <v>0</v>
      </c>
      <c r="V318" s="18">
        <v>0</v>
      </c>
      <c r="X318" s="18">
        <v>0</v>
      </c>
      <c r="Z318" s="110" t="b">
        <v>0</v>
      </c>
      <c r="AB318" s="110" t="b">
        <v>0</v>
      </c>
      <c r="AD318" s="110" t="b">
        <v>0</v>
      </c>
      <c r="AF318" s="110" t="b">
        <v>0</v>
      </c>
      <c r="AH318" s="110" t="b">
        <v>0</v>
      </c>
      <c r="AJ318" s="110" t="b">
        <v>0</v>
      </c>
      <c r="AL318" s="110" t="b">
        <v>0</v>
      </c>
      <c r="AX318" s="110" t="b">
        <v>0</v>
      </c>
      <c r="BL318" s="18">
        <v>39258.910000000003</v>
      </c>
      <c r="BM318" s="110" t="s">
        <v>168</v>
      </c>
      <c r="BN318" s="18">
        <v>39258.910000000003</v>
      </c>
      <c r="BP318" s="18">
        <v>0</v>
      </c>
      <c r="BR318" s="18">
        <v>11768.6</v>
      </c>
      <c r="BT318" s="18">
        <v>0</v>
      </c>
      <c r="BV318" s="18">
        <v>0</v>
      </c>
      <c r="BX318" s="18">
        <v>0</v>
      </c>
      <c r="BZ318" s="18">
        <v>0</v>
      </c>
      <c r="CB318" s="18">
        <v>27490.31</v>
      </c>
      <c r="CD318" s="110" t="b">
        <v>0</v>
      </c>
      <c r="CP318" s="110" t="b">
        <v>0</v>
      </c>
      <c r="DD318" s="110" t="b">
        <v>0</v>
      </c>
      <c r="DF318" s="110" t="b">
        <v>0</v>
      </c>
      <c r="DH318" s="110" t="b">
        <v>0</v>
      </c>
      <c r="DJ318" s="110" t="b">
        <v>0</v>
      </c>
      <c r="DL318" s="110" t="b">
        <v>0</v>
      </c>
      <c r="DN318" s="110" t="b">
        <v>0</v>
      </c>
      <c r="DP318" s="110" t="b">
        <v>0</v>
      </c>
      <c r="DR318" s="110" t="b">
        <v>0</v>
      </c>
      <c r="DT318" s="110" t="b">
        <v>0</v>
      </c>
      <c r="DV318" s="110" t="b">
        <v>0</v>
      </c>
      <c r="DX318" s="110" t="b">
        <v>0</v>
      </c>
      <c r="DZ318" s="110" t="b">
        <v>0</v>
      </c>
      <c r="EB318" s="110" t="b">
        <v>0</v>
      </c>
      <c r="ED318" s="110" t="b">
        <v>0</v>
      </c>
      <c r="EF318" s="110" t="b">
        <v>0</v>
      </c>
      <c r="EH318" s="110" t="b">
        <v>0</v>
      </c>
      <c r="EJ318" s="110">
        <v>105</v>
      </c>
      <c r="EL318" s="110">
        <v>104</v>
      </c>
      <c r="EN318" s="110">
        <v>104</v>
      </c>
      <c r="EP318" s="110">
        <v>113</v>
      </c>
    </row>
    <row r="319" spans="1:146" x14ac:dyDescent="0.3">
      <c r="A319" s="110" t="s">
        <v>162</v>
      </c>
      <c r="B319" s="110" t="s">
        <v>163</v>
      </c>
      <c r="C319" s="110" t="s">
        <v>1115</v>
      </c>
      <c r="F319" s="110" t="s">
        <v>165</v>
      </c>
      <c r="G319" s="110" t="s">
        <v>1116</v>
      </c>
      <c r="I319" s="22">
        <f>INDEX(Concordance!$A$2:$A$556,MATCH('2020 Report - NLIU'!J319,Concordance!$C$2:$C$556,0))</f>
        <v>70093</v>
      </c>
      <c r="J319" s="52">
        <f t="shared" si="4"/>
        <v>800533239</v>
      </c>
      <c r="K319" s="17" t="s">
        <v>1117</v>
      </c>
      <c r="L319" s="18">
        <v>283910.96000000002</v>
      </c>
      <c r="N319" s="18">
        <v>4375</v>
      </c>
      <c r="P319" s="18">
        <v>279535.96000000002</v>
      </c>
      <c r="T319" s="18">
        <v>0</v>
      </c>
      <c r="V319" s="18">
        <v>0</v>
      </c>
      <c r="X319" s="18">
        <v>0</v>
      </c>
      <c r="Z319" s="110" t="b">
        <v>0</v>
      </c>
      <c r="AB319" s="110" t="b">
        <v>0</v>
      </c>
      <c r="AD319" s="110" t="b">
        <v>0</v>
      </c>
      <c r="AF319" s="110" t="b">
        <v>0</v>
      </c>
      <c r="AH319" s="110" t="b">
        <v>0</v>
      </c>
      <c r="AJ319" s="110" t="b">
        <v>0</v>
      </c>
      <c r="AL319" s="110" t="b">
        <v>0</v>
      </c>
      <c r="AX319" s="110" t="b">
        <v>0</v>
      </c>
      <c r="BL319" s="18">
        <v>209102.25</v>
      </c>
      <c r="BM319" s="110" t="s">
        <v>168</v>
      </c>
      <c r="BN319" s="18">
        <v>198727.7</v>
      </c>
      <c r="BP319" s="18">
        <v>10374.549999999999</v>
      </c>
      <c r="BR319" s="18">
        <v>0</v>
      </c>
      <c r="BT319" s="18">
        <v>0</v>
      </c>
      <c r="BV319" s="18">
        <v>0</v>
      </c>
      <c r="BX319" s="18">
        <v>0</v>
      </c>
      <c r="BZ319" s="18">
        <v>0</v>
      </c>
      <c r="CB319" s="18">
        <v>209102.25</v>
      </c>
      <c r="DD319" s="110" t="b">
        <v>1</v>
      </c>
      <c r="DF319" s="110" t="b">
        <v>1</v>
      </c>
      <c r="DH319" s="110" t="b">
        <v>1</v>
      </c>
      <c r="DJ319" s="110" t="b">
        <v>1</v>
      </c>
      <c r="DL319" s="110" t="b">
        <v>1</v>
      </c>
      <c r="DN319" s="110" t="b">
        <v>0</v>
      </c>
      <c r="DP319" s="110" t="b">
        <v>0</v>
      </c>
      <c r="DR319" s="110" t="b">
        <v>0</v>
      </c>
      <c r="DT319" s="110" t="b">
        <v>1</v>
      </c>
      <c r="DV319" s="110" t="b">
        <v>1</v>
      </c>
      <c r="DX319" s="110" t="b">
        <v>1</v>
      </c>
      <c r="DZ319" s="110" t="b">
        <v>1</v>
      </c>
      <c r="EB319" s="110" t="b">
        <v>1</v>
      </c>
      <c r="ED319" s="110" t="b">
        <v>0</v>
      </c>
      <c r="EF319" s="110" t="b">
        <v>0</v>
      </c>
      <c r="EH319" s="110" t="b">
        <v>0</v>
      </c>
      <c r="EJ319" s="110">
        <v>106</v>
      </c>
      <c r="EL319" s="110">
        <v>106</v>
      </c>
      <c r="EN319" s="110">
        <v>106</v>
      </c>
      <c r="EP319" s="110">
        <v>106</v>
      </c>
    </row>
    <row r="320" spans="1:146" x14ac:dyDescent="0.3">
      <c r="A320" s="110" t="s">
        <v>162</v>
      </c>
      <c r="B320" s="110" t="s">
        <v>163</v>
      </c>
      <c r="C320" s="110" t="s">
        <v>1118</v>
      </c>
      <c r="F320" s="110" t="s">
        <v>165</v>
      </c>
      <c r="G320" s="110" t="s">
        <v>1119</v>
      </c>
      <c r="I320" s="22">
        <f>INDEX(Concordance!$A$2:$A$556,MATCH('2020 Report - NLIU'!J320,Concordance!$C$2:$C$556,0))</f>
        <v>42121</v>
      </c>
      <c r="J320" s="52">
        <f t="shared" si="4"/>
        <v>966921256</v>
      </c>
      <c r="K320" s="17" t="s">
        <v>1120</v>
      </c>
      <c r="L320" s="18">
        <v>21405.19</v>
      </c>
      <c r="N320" s="18">
        <v>2983</v>
      </c>
      <c r="P320" s="18">
        <v>18422.189999999999</v>
      </c>
      <c r="T320" s="18">
        <v>0</v>
      </c>
      <c r="V320" s="18">
        <v>0</v>
      </c>
      <c r="X320" s="18">
        <v>0</v>
      </c>
      <c r="Z320" s="110" t="b">
        <v>0</v>
      </c>
      <c r="AB320" s="110" t="b">
        <v>0</v>
      </c>
      <c r="AD320" s="110" t="b">
        <v>0</v>
      </c>
      <c r="AF320" s="110" t="b">
        <v>0</v>
      </c>
      <c r="AH320" s="110" t="b">
        <v>0</v>
      </c>
      <c r="AJ320" s="110" t="b">
        <v>0</v>
      </c>
      <c r="AL320" s="110" t="b">
        <v>0</v>
      </c>
      <c r="AX320" s="110" t="b">
        <v>0</v>
      </c>
      <c r="BL320" s="18">
        <v>0</v>
      </c>
      <c r="BM320" s="110" t="s">
        <v>168</v>
      </c>
      <c r="BN320" s="18">
        <v>0</v>
      </c>
      <c r="BP320" s="18">
        <v>0</v>
      </c>
      <c r="BR320" s="18">
        <v>0</v>
      </c>
      <c r="BT320" s="18">
        <v>0</v>
      </c>
      <c r="BV320" s="18">
        <v>0</v>
      </c>
      <c r="BX320" s="18">
        <v>0</v>
      </c>
      <c r="BZ320" s="18">
        <v>0</v>
      </c>
      <c r="CB320" s="18">
        <v>0</v>
      </c>
      <c r="DD320" s="110" t="b">
        <v>0</v>
      </c>
      <c r="DF320" s="110" t="b">
        <v>0</v>
      </c>
      <c r="DH320" s="110" t="b">
        <v>0</v>
      </c>
      <c r="DJ320" s="110" t="b">
        <v>0</v>
      </c>
      <c r="DL320" s="110" t="b">
        <v>0</v>
      </c>
      <c r="DN320" s="110" t="b">
        <v>0</v>
      </c>
      <c r="DP320" s="110" t="b">
        <v>0</v>
      </c>
      <c r="DR320" s="110" t="b">
        <v>0</v>
      </c>
      <c r="DT320" s="110" t="b">
        <v>0</v>
      </c>
      <c r="DV320" s="110" t="b">
        <v>0</v>
      </c>
      <c r="DX320" s="110" t="b">
        <v>0</v>
      </c>
      <c r="DZ320" s="110" t="b">
        <v>0</v>
      </c>
      <c r="EB320" s="110" t="b">
        <v>0</v>
      </c>
      <c r="ED320" s="110" t="b">
        <v>0</v>
      </c>
      <c r="EF320" s="110" t="b">
        <v>0</v>
      </c>
      <c r="EH320" s="110" t="b">
        <v>0</v>
      </c>
      <c r="EJ320" s="110">
        <v>19</v>
      </c>
      <c r="EL320" s="110">
        <v>20</v>
      </c>
      <c r="EN320" s="110">
        <v>19.5</v>
      </c>
      <c r="EP320" s="110">
        <v>20.5</v>
      </c>
    </row>
    <row r="321" spans="1:146" x14ac:dyDescent="0.3">
      <c r="A321" s="110" t="s">
        <v>162</v>
      </c>
      <c r="B321" s="110" t="s">
        <v>163</v>
      </c>
      <c r="C321" s="110" t="s">
        <v>1121</v>
      </c>
      <c r="F321" s="110" t="s">
        <v>165</v>
      </c>
      <c r="G321" s="110" t="s">
        <v>1122</v>
      </c>
      <c r="I321" s="22">
        <f>INDEX(Concordance!$A$2:$A$556,MATCH('2020 Report - NLIU'!J321,Concordance!$C$2:$C$556,0))</f>
        <v>71091</v>
      </c>
      <c r="J321" s="52">
        <f t="shared" si="4"/>
        <v>100042365</v>
      </c>
      <c r="K321" s="17" t="s">
        <v>1123</v>
      </c>
      <c r="L321" s="18">
        <v>265918.74</v>
      </c>
      <c r="N321" s="18">
        <v>0</v>
      </c>
      <c r="P321" s="18">
        <v>265918.74</v>
      </c>
      <c r="T321" s="18"/>
      <c r="V321" s="18"/>
      <c r="X321" s="18">
        <v>0</v>
      </c>
      <c r="BL321" s="18">
        <v>192000</v>
      </c>
      <c r="BM321" s="110" t="s">
        <v>168</v>
      </c>
      <c r="BN321" s="18">
        <v>192000</v>
      </c>
      <c r="BP321" s="18">
        <v>0</v>
      </c>
      <c r="BR321" s="18">
        <v>0</v>
      </c>
      <c r="BT321" s="18">
        <v>0</v>
      </c>
      <c r="BV321" s="18">
        <v>0</v>
      </c>
      <c r="BX321" s="18">
        <v>0</v>
      </c>
      <c r="BZ321" s="18">
        <v>0</v>
      </c>
      <c r="CB321" s="18">
        <v>192000</v>
      </c>
      <c r="DD321" s="110" t="b">
        <v>0</v>
      </c>
      <c r="DF321" s="110" t="b">
        <v>0</v>
      </c>
      <c r="DH321" s="110" t="b">
        <v>0</v>
      </c>
      <c r="DJ321" s="110" t="b">
        <v>0</v>
      </c>
      <c r="DL321" s="110" t="b">
        <v>0</v>
      </c>
      <c r="DN321" s="110" t="b">
        <v>0</v>
      </c>
      <c r="DP321" s="110" t="b">
        <v>0</v>
      </c>
      <c r="DR321" s="110" t="b">
        <v>0</v>
      </c>
      <c r="DT321" s="110" t="b">
        <v>0</v>
      </c>
      <c r="DV321" s="110" t="b">
        <v>0</v>
      </c>
      <c r="DX321" s="110" t="b">
        <v>0</v>
      </c>
      <c r="DZ321" s="110" t="b">
        <v>0</v>
      </c>
      <c r="EB321" s="110" t="b">
        <v>0</v>
      </c>
      <c r="ED321" s="110" t="b">
        <v>0</v>
      </c>
      <c r="EF321" s="110" t="b">
        <v>0</v>
      </c>
      <c r="EH321" s="110" t="b">
        <v>0</v>
      </c>
      <c r="EJ321" s="110">
        <v>113</v>
      </c>
      <c r="EL321" s="110">
        <v>115</v>
      </c>
      <c r="EN321" s="110">
        <v>117</v>
      </c>
      <c r="EP321" s="110">
        <v>121</v>
      </c>
    </row>
    <row r="322" spans="1:146" x14ac:dyDescent="0.3">
      <c r="A322" s="110" t="s">
        <v>162</v>
      </c>
      <c r="B322" s="110" t="s">
        <v>163</v>
      </c>
      <c r="C322" s="110" t="s">
        <v>1124</v>
      </c>
      <c r="F322" s="110" t="s">
        <v>165</v>
      </c>
      <c r="G322" s="110" t="s">
        <v>1125</v>
      </c>
      <c r="I322" s="22">
        <f>INDEX(Concordance!$A$2:$A$556,MATCH('2020 Report - NLIU'!J322,Concordance!$C$2:$C$556,0))</f>
        <v>71092</v>
      </c>
      <c r="J322" s="52">
        <f t="shared" si="4"/>
        <v>82260837</v>
      </c>
      <c r="K322" s="17" t="s">
        <v>1126</v>
      </c>
      <c r="L322" s="18">
        <v>543847.03</v>
      </c>
      <c r="N322" s="18">
        <v>0</v>
      </c>
      <c r="P322" s="18">
        <v>543847.03</v>
      </c>
      <c r="T322" s="18"/>
      <c r="V322" s="18"/>
      <c r="X322" s="18">
        <v>0</v>
      </c>
      <c r="BL322" s="18">
        <v>542420</v>
      </c>
      <c r="BM322" s="110" t="s">
        <v>168</v>
      </c>
      <c r="BN322" s="18">
        <v>542420</v>
      </c>
      <c r="BP322" s="18">
        <v>0</v>
      </c>
      <c r="BR322" s="18">
        <v>0</v>
      </c>
      <c r="BT322" s="18">
        <v>0</v>
      </c>
      <c r="BV322" s="18">
        <v>0</v>
      </c>
      <c r="BX322" s="18">
        <v>0</v>
      </c>
      <c r="BZ322" s="18">
        <v>0</v>
      </c>
      <c r="CB322" s="18">
        <v>542420</v>
      </c>
      <c r="DD322" s="110" t="b">
        <v>0</v>
      </c>
      <c r="DF322" s="110" t="b">
        <v>0</v>
      </c>
      <c r="DH322" s="110" t="b">
        <v>0</v>
      </c>
      <c r="DJ322" s="110" t="b">
        <v>0</v>
      </c>
      <c r="DL322" s="110" t="b">
        <v>0</v>
      </c>
      <c r="DN322" s="110" t="b">
        <v>0</v>
      </c>
      <c r="DP322" s="110" t="b">
        <v>0</v>
      </c>
      <c r="DR322" s="110" t="b">
        <v>0</v>
      </c>
      <c r="DT322" s="110" t="b">
        <v>0</v>
      </c>
      <c r="DV322" s="110" t="b">
        <v>0</v>
      </c>
      <c r="DX322" s="110" t="b">
        <v>0</v>
      </c>
      <c r="DZ322" s="110" t="b">
        <v>0</v>
      </c>
      <c r="EB322" s="110" t="b">
        <v>0</v>
      </c>
      <c r="ED322" s="110" t="b">
        <v>0</v>
      </c>
      <c r="EF322" s="110" t="b">
        <v>0</v>
      </c>
      <c r="EH322" s="110" t="b">
        <v>0</v>
      </c>
      <c r="EJ322" s="110">
        <v>200</v>
      </c>
      <c r="EL322" s="110">
        <v>204.5</v>
      </c>
      <c r="EN322" s="110">
        <v>208.2</v>
      </c>
      <c r="EP322" s="110">
        <v>203.4</v>
      </c>
    </row>
    <row r="323" spans="1:146" x14ac:dyDescent="0.3">
      <c r="A323" s="110" t="s">
        <v>162</v>
      </c>
      <c r="B323" s="110" t="s">
        <v>163</v>
      </c>
      <c r="C323" s="110" t="s">
        <v>1127</v>
      </c>
      <c r="F323" s="110" t="s">
        <v>165</v>
      </c>
      <c r="G323" s="110" t="s">
        <v>1128</v>
      </c>
      <c r="I323" s="22">
        <f>INDEX(Concordance!$A$2:$A$556,MATCH('2020 Report - NLIU'!J323,Concordance!$C$2:$C$556,0))</f>
        <v>44083</v>
      </c>
      <c r="J323" s="52">
        <f t="shared" ref="J323:J386" si="5">VALUE(K323)</f>
        <v>193465309</v>
      </c>
      <c r="K323" s="17" t="s">
        <v>1129</v>
      </c>
      <c r="L323" s="18">
        <v>49142.43</v>
      </c>
      <c r="N323" s="18">
        <v>9000</v>
      </c>
      <c r="P323" s="18">
        <v>40142.43</v>
      </c>
      <c r="T323" s="18">
        <v>0</v>
      </c>
      <c r="V323" s="18">
        <v>0</v>
      </c>
      <c r="X323" s="18">
        <v>0</v>
      </c>
      <c r="Z323" s="110" t="b">
        <v>0</v>
      </c>
      <c r="AB323" s="110" t="b">
        <v>0</v>
      </c>
      <c r="AD323" s="110" t="b">
        <v>0</v>
      </c>
      <c r="AF323" s="110" t="b">
        <v>0</v>
      </c>
      <c r="AH323" s="110" t="b">
        <v>0</v>
      </c>
      <c r="AJ323" s="110" t="b">
        <v>0</v>
      </c>
      <c r="AL323" s="110" t="b">
        <v>0</v>
      </c>
      <c r="AX323" s="110" t="b">
        <v>0</v>
      </c>
      <c r="BL323" s="18">
        <v>0</v>
      </c>
      <c r="BM323" s="110" t="s">
        <v>168</v>
      </c>
      <c r="BN323" s="18">
        <v>0</v>
      </c>
      <c r="BP323" s="18">
        <v>0</v>
      </c>
      <c r="BR323" s="18">
        <v>0</v>
      </c>
      <c r="BT323" s="18">
        <v>0</v>
      </c>
      <c r="BV323" s="18">
        <v>0</v>
      </c>
      <c r="BX323" s="18">
        <v>0</v>
      </c>
      <c r="BZ323" s="18">
        <v>0</v>
      </c>
      <c r="CB323" s="18">
        <v>0</v>
      </c>
      <c r="DD323" s="110" t="b">
        <v>0</v>
      </c>
      <c r="DF323" s="110" t="b">
        <v>0</v>
      </c>
      <c r="DH323" s="110" t="b">
        <v>0</v>
      </c>
      <c r="DJ323" s="110" t="b">
        <v>0</v>
      </c>
      <c r="DL323" s="110" t="b">
        <v>0</v>
      </c>
      <c r="DN323" s="110" t="b">
        <v>0</v>
      </c>
      <c r="DP323" s="110" t="b">
        <v>0</v>
      </c>
      <c r="DR323" s="110" t="b">
        <v>0</v>
      </c>
      <c r="DT323" s="110" t="b">
        <v>0</v>
      </c>
      <c r="DV323" s="110" t="b">
        <v>0</v>
      </c>
      <c r="DX323" s="110" t="b">
        <v>0</v>
      </c>
      <c r="DZ323" s="110" t="b">
        <v>0</v>
      </c>
      <c r="EB323" s="110" t="b">
        <v>0</v>
      </c>
      <c r="ED323" s="110" t="b">
        <v>0</v>
      </c>
      <c r="EF323" s="110" t="b">
        <v>0</v>
      </c>
      <c r="EH323" s="110" t="b">
        <v>0</v>
      </c>
      <c r="EJ323" s="110">
        <v>28</v>
      </c>
      <c r="EL323" s="110">
        <v>27</v>
      </c>
      <c r="EN323" s="110">
        <v>27</v>
      </c>
      <c r="EP323" s="110">
        <v>28</v>
      </c>
    </row>
    <row r="324" spans="1:146" x14ac:dyDescent="0.3">
      <c r="A324" s="110" t="s">
        <v>162</v>
      </c>
      <c r="B324" s="110" t="s">
        <v>163</v>
      </c>
      <c r="C324" s="110" t="s">
        <v>1130</v>
      </c>
      <c r="F324" s="110" t="s">
        <v>165</v>
      </c>
      <c r="G324" s="110" t="s">
        <v>1131</v>
      </c>
      <c r="I324" s="22">
        <f>INDEX(Concordance!$A$2:$A$556,MATCH('2020 Report - NLIU'!J324,Concordance!$C$2:$C$556,0))</f>
        <v>114114</v>
      </c>
      <c r="J324" s="52">
        <f t="shared" si="5"/>
        <v>137457631</v>
      </c>
      <c r="K324" s="17" t="s">
        <v>1132</v>
      </c>
      <c r="L324" s="18">
        <v>574377.88</v>
      </c>
      <c r="N324" s="18">
        <v>0</v>
      </c>
      <c r="P324" s="18">
        <v>574377.88</v>
      </c>
      <c r="T324" s="18"/>
      <c r="V324" s="18"/>
      <c r="X324" s="18">
        <v>0</v>
      </c>
      <c r="BL324" s="18">
        <v>572871</v>
      </c>
      <c r="BM324" s="110" t="s">
        <v>168</v>
      </c>
      <c r="BN324" s="18">
        <v>572871</v>
      </c>
      <c r="BP324" s="18">
        <v>0</v>
      </c>
      <c r="BR324" s="18">
        <v>0</v>
      </c>
      <c r="BT324" s="18">
        <v>0</v>
      </c>
      <c r="BV324" s="18">
        <v>0</v>
      </c>
      <c r="BX324" s="18">
        <v>0</v>
      </c>
      <c r="BZ324" s="18">
        <v>0</v>
      </c>
      <c r="CB324" s="18">
        <v>572871</v>
      </c>
      <c r="DD324" s="110" t="b">
        <v>0</v>
      </c>
      <c r="DF324" s="110" t="b">
        <v>0</v>
      </c>
      <c r="DH324" s="110" t="b">
        <v>0</v>
      </c>
      <c r="DJ324" s="110" t="b">
        <v>0</v>
      </c>
      <c r="DL324" s="110" t="b">
        <v>0</v>
      </c>
      <c r="DN324" s="110" t="b">
        <v>0</v>
      </c>
      <c r="DP324" s="110" t="b">
        <v>0</v>
      </c>
      <c r="DR324" s="110" t="b">
        <v>0</v>
      </c>
      <c r="DT324" s="110" t="b">
        <v>0</v>
      </c>
      <c r="DV324" s="110" t="b">
        <v>0</v>
      </c>
      <c r="DX324" s="110" t="b">
        <v>0</v>
      </c>
      <c r="DZ324" s="110" t="b">
        <v>0</v>
      </c>
      <c r="EB324" s="110" t="b">
        <v>0</v>
      </c>
      <c r="ED324" s="110" t="b">
        <v>0</v>
      </c>
      <c r="EF324" s="110" t="b">
        <v>0</v>
      </c>
      <c r="EH324" s="110" t="b">
        <v>0</v>
      </c>
      <c r="EJ324" s="110">
        <v>214</v>
      </c>
      <c r="EL324" s="110">
        <v>214</v>
      </c>
      <c r="EN324" s="110">
        <v>214</v>
      </c>
      <c r="EP324" s="110">
        <v>220</v>
      </c>
    </row>
    <row r="325" spans="1:146" x14ac:dyDescent="0.3">
      <c r="A325" s="110" t="s">
        <v>162</v>
      </c>
      <c r="B325" s="110" t="s">
        <v>163</v>
      </c>
      <c r="C325" s="110" t="s">
        <v>1133</v>
      </c>
      <c r="F325" s="110" t="s">
        <v>165</v>
      </c>
      <c r="G325" s="110" t="s">
        <v>1134</v>
      </c>
      <c r="I325" s="22">
        <f>INDEX(Concordance!$A$2:$A$556,MATCH('2020 Report - NLIU'!J325,Concordance!$C$2:$C$556,0))</f>
        <v>46130</v>
      </c>
      <c r="J325" s="52">
        <f t="shared" si="5"/>
        <v>184633451</v>
      </c>
      <c r="K325" s="17" t="s">
        <v>1135</v>
      </c>
      <c r="L325" s="18">
        <v>569160.15</v>
      </c>
      <c r="N325" s="18">
        <v>0</v>
      </c>
      <c r="P325" s="18">
        <v>569160.15</v>
      </c>
      <c r="T325" s="18"/>
      <c r="V325" s="18"/>
      <c r="X325" s="18">
        <v>0</v>
      </c>
      <c r="BL325" s="18">
        <v>434250</v>
      </c>
      <c r="BM325" s="110" t="s">
        <v>168</v>
      </c>
      <c r="BN325" s="18">
        <v>434250</v>
      </c>
      <c r="BP325" s="18">
        <v>0</v>
      </c>
      <c r="BR325" s="18">
        <v>0</v>
      </c>
      <c r="BT325" s="18">
        <v>0</v>
      </c>
      <c r="BV325" s="18">
        <v>0</v>
      </c>
      <c r="BX325" s="18">
        <v>0</v>
      </c>
      <c r="BZ325" s="18">
        <v>0</v>
      </c>
      <c r="CB325" s="18">
        <v>434250</v>
      </c>
      <c r="DD325" s="110" t="b">
        <v>1</v>
      </c>
      <c r="DF325" s="110" t="b">
        <v>1</v>
      </c>
      <c r="DH325" s="110" t="b">
        <v>0</v>
      </c>
      <c r="DJ325" s="110" t="b">
        <v>1</v>
      </c>
      <c r="DL325" s="110" t="b">
        <v>1</v>
      </c>
      <c r="DN325" s="110" t="b">
        <v>0</v>
      </c>
      <c r="DP325" s="110" t="b">
        <v>0</v>
      </c>
      <c r="DR325" s="110" t="b">
        <v>0</v>
      </c>
      <c r="DT325" s="110" t="b">
        <v>1</v>
      </c>
      <c r="DV325" s="110" t="b">
        <v>1</v>
      </c>
      <c r="DX325" s="110" t="b">
        <v>0</v>
      </c>
      <c r="DZ325" s="110" t="b">
        <v>1</v>
      </c>
      <c r="EB325" s="110" t="b">
        <v>1</v>
      </c>
      <c r="ED325" s="110" t="b">
        <v>0</v>
      </c>
      <c r="EF325" s="110" t="b">
        <v>0</v>
      </c>
      <c r="EH325" s="110" t="b">
        <v>0</v>
      </c>
      <c r="EJ325" s="110">
        <v>106</v>
      </c>
      <c r="EL325" s="110">
        <v>105</v>
      </c>
      <c r="EN325" s="110">
        <v>107</v>
      </c>
      <c r="EP325" s="110">
        <v>106</v>
      </c>
    </row>
    <row r="326" spans="1:146" x14ac:dyDescent="0.3">
      <c r="A326" s="110" t="s">
        <v>162</v>
      </c>
      <c r="B326" s="110" t="s">
        <v>163</v>
      </c>
      <c r="C326" s="110" t="s">
        <v>1136</v>
      </c>
      <c r="F326" s="110" t="s">
        <v>165</v>
      </c>
      <c r="G326" s="110" t="s">
        <v>1137</v>
      </c>
      <c r="I326" s="22">
        <f>INDEX(Concordance!$A$2:$A$556,MATCH('2020 Report - NLIU'!J326,Concordance!$C$2:$C$556,0))</f>
        <v>55108</v>
      </c>
      <c r="J326" s="52">
        <f t="shared" si="5"/>
        <v>52115250</v>
      </c>
      <c r="K326" s="17" t="s">
        <v>1138</v>
      </c>
      <c r="L326" s="18">
        <v>280296.78999999998</v>
      </c>
      <c r="N326" s="18">
        <v>0</v>
      </c>
      <c r="P326" s="18">
        <v>280296.78999999998</v>
      </c>
      <c r="T326" s="18"/>
      <c r="V326" s="18"/>
      <c r="X326" s="18">
        <v>0</v>
      </c>
      <c r="BL326" s="18">
        <v>209670.75</v>
      </c>
      <c r="BM326" s="110" t="s">
        <v>168</v>
      </c>
      <c r="BN326" s="18">
        <v>209670.75</v>
      </c>
      <c r="BP326" s="18">
        <v>0</v>
      </c>
      <c r="BR326" s="18">
        <v>0</v>
      </c>
      <c r="BT326" s="18">
        <v>0</v>
      </c>
      <c r="BV326" s="18">
        <v>0</v>
      </c>
      <c r="BX326" s="18">
        <v>0</v>
      </c>
      <c r="BZ326" s="18">
        <v>0</v>
      </c>
      <c r="CB326" s="18">
        <v>209670.75</v>
      </c>
      <c r="DD326" s="110" t="b">
        <v>0</v>
      </c>
      <c r="DF326" s="110" t="b">
        <v>0</v>
      </c>
      <c r="DH326" s="110" t="b">
        <v>0</v>
      </c>
      <c r="DJ326" s="110" t="b">
        <v>0</v>
      </c>
      <c r="DL326" s="110" t="b">
        <v>0</v>
      </c>
      <c r="DN326" s="110" t="b">
        <v>0</v>
      </c>
      <c r="DP326" s="110" t="b">
        <v>0</v>
      </c>
      <c r="DR326" s="110" t="b">
        <v>0</v>
      </c>
      <c r="DT326" s="110" t="b">
        <v>0</v>
      </c>
      <c r="DV326" s="110" t="b">
        <v>0</v>
      </c>
      <c r="DX326" s="110" t="b">
        <v>0</v>
      </c>
      <c r="DZ326" s="110" t="b">
        <v>0</v>
      </c>
      <c r="EB326" s="110" t="b">
        <v>0</v>
      </c>
      <c r="ED326" s="110" t="b">
        <v>0</v>
      </c>
      <c r="EF326" s="110" t="b">
        <v>0</v>
      </c>
      <c r="EH326" s="110" t="b">
        <v>0</v>
      </c>
      <c r="EJ326" s="110">
        <v>179</v>
      </c>
      <c r="EL326" s="110">
        <v>180</v>
      </c>
      <c r="EN326" s="110">
        <v>180</v>
      </c>
      <c r="EP326" s="110">
        <v>178</v>
      </c>
    </row>
    <row r="327" spans="1:146" x14ac:dyDescent="0.3">
      <c r="A327" s="110" t="s">
        <v>162</v>
      </c>
      <c r="B327" s="110" t="s">
        <v>163</v>
      </c>
      <c r="C327" s="110" t="s">
        <v>1139</v>
      </c>
      <c r="F327" s="110" t="s">
        <v>165</v>
      </c>
      <c r="G327" s="110" t="s">
        <v>1140</v>
      </c>
      <c r="I327" s="22">
        <f>INDEX(Concordance!$A$2:$A$556,MATCH('2020 Report - NLIU'!J327,Concordance!$C$2:$C$556,0))</f>
        <v>91091</v>
      </c>
      <c r="J327" s="52">
        <f t="shared" si="5"/>
        <v>100041797</v>
      </c>
      <c r="K327" s="17" t="s">
        <v>1141</v>
      </c>
      <c r="L327" s="18">
        <v>142721.64000000001</v>
      </c>
      <c r="N327" s="18">
        <v>0</v>
      </c>
      <c r="P327" s="18">
        <v>142721.64000000001</v>
      </c>
      <c r="T327" s="18"/>
      <c r="V327" s="18"/>
      <c r="X327" s="18">
        <v>0</v>
      </c>
      <c r="BL327" s="18">
        <v>106760.25</v>
      </c>
      <c r="BM327" s="110" t="s">
        <v>168</v>
      </c>
      <c r="BN327" s="18">
        <v>106760.25</v>
      </c>
      <c r="BP327" s="18">
        <v>0</v>
      </c>
      <c r="BR327" s="18">
        <v>0</v>
      </c>
      <c r="BT327" s="18">
        <v>0</v>
      </c>
      <c r="BV327" s="18">
        <v>0</v>
      </c>
      <c r="BX327" s="18">
        <v>0</v>
      </c>
      <c r="BZ327" s="18">
        <v>0</v>
      </c>
      <c r="CB327" s="18">
        <v>106760.25</v>
      </c>
      <c r="DD327" s="110" t="b">
        <v>0</v>
      </c>
      <c r="DF327" s="110" t="b">
        <v>0</v>
      </c>
      <c r="DH327" s="110" t="b">
        <v>0</v>
      </c>
      <c r="DJ327" s="110" t="b">
        <v>0</v>
      </c>
      <c r="DL327" s="110" t="b">
        <v>0</v>
      </c>
      <c r="DN327" s="110" t="b">
        <v>0</v>
      </c>
      <c r="DP327" s="110" t="b">
        <v>0</v>
      </c>
      <c r="DR327" s="110" t="b">
        <v>0</v>
      </c>
      <c r="DT327" s="110" t="b">
        <v>0</v>
      </c>
      <c r="DV327" s="110" t="b">
        <v>0</v>
      </c>
      <c r="DX327" s="110" t="b">
        <v>0</v>
      </c>
      <c r="DZ327" s="110" t="b">
        <v>0</v>
      </c>
      <c r="EB327" s="110" t="b">
        <v>0</v>
      </c>
      <c r="ED327" s="110" t="b">
        <v>0</v>
      </c>
      <c r="EF327" s="110" t="b">
        <v>0</v>
      </c>
      <c r="EH327" s="110" t="b">
        <v>0</v>
      </c>
      <c r="EJ327" s="110">
        <v>53</v>
      </c>
      <c r="EL327" s="110">
        <v>54</v>
      </c>
      <c r="EN327" s="110">
        <v>54</v>
      </c>
      <c r="EP327" s="110">
        <v>54</v>
      </c>
    </row>
    <row r="328" spans="1:146" x14ac:dyDescent="0.3">
      <c r="A328" s="110" t="s">
        <v>162</v>
      </c>
      <c r="B328" s="110" t="s">
        <v>163</v>
      </c>
      <c r="C328" s="110" t="s">
        <v>1142</v>
      </c>
      <c r="F328" s="110" t="s">
        <v>165</v>
      </c>
      <c r="G328" s="110" t="s">
        <v>1143</v>
      </c>
      <c r="I328" s="22">
        <f>INDEX(Concordance!$A$2:$A$556,MATCH('2020 Report - NLIU'!J328,Concordance!$C$2:$C$556,0))</f>
        <v>12108</v>
      </c>
      <c r="J328" s="52">
        <f t="shared" si="5"/>
        <v>789096559</v>
      </c>
      <c r="K328" s="17" t="s">
        <v>1144</v>
      </c>
      <c r="L328" s="18">
        <v>280922.5</v>
      </c>
      <c r="N328" s="18">
        <v>0</v>
      </c>
      <c r="P328" s="18">
        <v>280922.5</v>
      </c>
      <c r="T328" s="18"/>
      <c r="V328" s="18"/>
      <c r="X328" s="18">
        <v>0</v>
      </c>
      <c r="BL328" s="18">
        <v>0</v>
      </c>
      <c r="BM328" s="110" t="s">
        <v>168</v>
      </c>
      <c r="BN328" s="18">
        <v>0</v>
      </c>
      <c r="BP328" s="18">
        <v>0</v>
      </c>
      <c r="BR328" s="18">
        <v>0</v>
      </c>
      <c r="BT328" s="18">
        <v>0</v>
      </c>
      <c r="BV328" s="18">
        <v>0</v>
      </c>
      <c r="BX328" s="18">
        <v>0</v>
      </c>
      <c r="BZ328" s="18">
        <v>0</v>
      </c>
      <c r="CB328" s="18">
        <v>0</v>
      </c>
      <c r="DD328" s="110" t="b">
        <v>0</v>
      </c>
      <c r="DF328" s="110" t="b">
        <v>0</v>
      </c>
      <c r="DH328" s="110" t="b">
        <v>0</v>
      </c>
      <c r="DJ328" s="110" t="b">
        <v>0</v>
      </c>
      <c r="DL328" s="110" t="b">
        <v>0</v>
      </c>
      <c r="DN328" s="110" t="b">
        <v>0</v>
      </c>
      <c r="DP328" s="110" t="b">
        <v>0</v>
      </c>
      <c r="DR328" s="110" t="b">
        <v>0</v>
      </c>
      <c r="DT328" s="110" t="b">
        <v>0</v>
      </c>
      <c r="DV328" s="110" t="b">
        <v>0</v>
      </c>
      <c r="DX328" s="110" t="b">
        <v>0</v>
      </c>
      <c r="DZ328" s="110" t="b">
        <v>0</v>
      </c>
      <c r="EB328" s="110" t="b">
        <v>0</v>
      </c>
      <c r="ED328" s="110" t="b">
        <v>0</v>
      </c>
      <c r="EF328" s="110" t="b">
        <v>0</v>
      </c>
      <c r="EH328" s="110" t="b">
        <v>0</v>
      </c>
      <c r="EJ328" s="110">
        <v>89</v>
      </c>
      <c r="EL328" s="110">
        <v>89</v>
      </c>
      <c r="EN328" s="110">
        <v>89</v>
      </c>
      <c r="EP328" s="110">
        <v>95</v>
      </c>
    </row>
    <row r="329" spans="1:146" x14ac:dyDescent="0.3">
      <c r="A329" s="110" t="s">
        <v>162</v>
      </c>
      <c r="B329" s="110" t="s">
        <v>163</v>
      </c>
      <c r="C329" s="110" t="s">
        <v>1145</v>
      </c>
      <c r="F329" s="110" t="s">
        <v>165</v>
      </c>
      <c r="G329" s="110" t="s">
        <v>1146</v>
      </c>
      <c r="I329" s="22">
        <f>INDEX(Concordance!$A$2:$A$556,MATCH('2020 Report - NLIU'!J329,Concordance!$C$2:$C$556,0))</f>
        <v>16097</v>
      </c>
      <c r="J329" s="52">
        <f t="shared" si="5"/>
        <v>878023811</v>
      </c>
      <c r="K329" s="17" t="s">
        <v>1147</v>
      </c>
      <c r="L329" s="18">
        <v>69809.259999999995</v>
      </c>
      <c r="N329" s="18">
        <v>0</v>
      </c>
      <c r="P329" s="18">
        <v>69809.259999999995</v>
      </c>
      <c r="T329" s="18"/>
      <c r="V329" s="18"/>
      <c r="X329" s="18">
        <v>0</v>
      </c>
      <c r="BL329" s="18">
        <v>60000</v>
      </c>
      <c r="BM329" s="110" t="s">
        <v>168</v>
      </c>
      <c r="BN329" s="18">
        <v>60000</v>
      </c>
      <c r="BP329" s="18">
        <v>0</v>
      </c>
      <c r="BR329" s="18">
        <v>0</v>
      </c>
      <c r="BT329" s="18">
        <v>0</v>
      </c>
      <c r="BV329" s="18">
        <v>0</v>
      </c>
      <c r="BX329" s="18">
        <v>0</v>
      </c>
      <c r="BZ329" s="18">
        <v>0</v>
      </c>
      <c r="CB329" s="18">
        <v>60000</v>
      </c>
      <c r="DD329" s="110" t="b">
        <v>1</v>
      </c>
      <c r="DF329" s="110" t="b">
        <v>1</v>
      </c>
      <c r="DH329" s="110" t="b">
        <v>0</v>
      </c>
      <c r="DJ329" s="110" t="b">
        <v>0</v>
      </c>
      <c r="DL329" s="110" t="b">
        <v>1</v>
      </c>
      <c r="DN329" s="110" t="b">
        <v>1</v>
      </c>
      <c r="DP329" s="110" t="b">
        <v>0</v>
      </c>
      <c r="DR329" s="110" t="b">
        <v>1</v>
      </c>
      <c r="DT329" s="110" t="b">
        <v>0</v>
      </c>
      <c r="DV329" s="110" t="b">
        <v>0</v>
      </c>
      <c r="DX329" s="110" t="b">
        <v>0</v>
      </c>
      <c r="DZ329" s="110" t="b">
        <v>0</v>
      </c>
      <c r="EB329" s="110" t="b">
        <v>0</v>
      </c>
      <c r="ED329" s="110" t="b">
        <v>0</v>
      </c>
      <c r="EF329" s="110" t="b">
        <v>0</v>
      </c>
      <c r="EH329" s="110" t="b">
        <v>0</v>
      </c>
      <c r="EJ329" s="110">
        <v>33</v>
      </c>
      <c r="EL329" s="110">
        <v>33</v>
      </c>
      <c r="EN329" s="110">
        <v>32</v>
      </c>
      <c r="EP329" s="110">
        <v>33</v>
      </c>
    </row>
    <row r="330" spans="1:146" x14ac:dyDescent="0.3">
      <c r="A330" s="110" t="s">
        <v>162</v>
      </c>
      <c r="B330" s="110" t="s">
        <v>163</v>
      </c>
      <c r="C330" s="110" t="s">
        <v>1148</v>
      </c>
      <c r="F330" s="110" t="s">
        <v>165</v>
      </c>
      <c r="G330" s="110" t="s">
        <v>1149</v>
      </c>
      <c r="I330" s="22">
        <f>INDEX(Concordance!$A$2:$A$556,MATCH('2020 Report - NLIU'!J330,Concordance!$C$2:$C$556,0))</f>
        <v>73108</v>
      </c>
      <c r="J330" s="52">
        <f t="shared" si="5"/>
        <v>84101013</v>
      </c>
      <c r="K330" s="17" t="s">
        <v>1150</v>
      </c>
      <c r="L330" s="18">
        <v>1031189.1</v>
      </c>
      <c r="N330" s="18">
        <v>159771.96</v>
      </c>
      <c r="P330" s="18">
        <v>871417.14</v>
      </c>
      <c r="T330" s="18">
        <v>0</v>
      </c>
      <c r="V330" s="18">
        <v>0</v>
      </c>
      <c r="X330" s="18">
        <v>0</v>
      </c>
      <c r="Z330" s="110" t="b">
        <v>0</v>
      </c>
      <c r="AB330" s="110" t="b">
        <v>0</v>
      </c>
      <c r="AD330" s="110" t="b">
        <v>0</v>
      </c>
      <c r="AF330" s="110" t="b">
        <v>0</v>
      </c>
      <c r="AH330" s="110" t="b">
        <v>0</v>
      </c>
      <c r="AJ330" s="110" t="b">
        <v>0</v>
      </c>
      <c r="AL330" s="110" t="b">
        <v>0</v>
      </c>
      <c r="AX330" s="110" t="b">
        <v>0</v>
      </c>
      <c r="BL330" s="18">
        <v>635000</v>
      </c>
      <c r="BM330" s="110" t="s">
        <v>168</v>
      </c>
      <c r="BN330" s="18">
        <v>635000</v>
      </c>
      <c r="BP330" s="18">
        <v>0</v>
      </c>
      <c r="BR330" s="18">
        <v>0</v>
      </c>
      <c r="BT330" s="18">
        <v>0</v>
      </c>
      <c r="BV330" s="18">
        <v>0</v>
      </c>
      <c r="BX330" s="18">
        <v>0</v>
      </c>
      <c r="BZ330" s="18">
        <v>0</v>
      </c>
      <c r="CB330" s="18">
        <v>635000</v>
      </c>
      <c r="DD330" s="110" t="b">
        <v>0</v>
      </c>
      <c r="DF330" s="110" t="b">
        <v>0</v>
      </c>
      <c r="DH330" s="110" t="b">
        <v>0</v>
      </c>
      <c r="DJ330" s="110" t="b">
        <v>0</v>
      </c>
      <c r="DL330" s="110" t="b">
        <v>0</v>
      </c>
      <c r="DN330" s="110" t="b">
        <v>0</v>
      </c>
      <c r="DP330" s="110" t="b">
        <v>0</v>
      </c>
      <c r="DR330" s="110" t="b">
        <v>0</v>
      </c>
      <c r="DT330" s="110" t="b">
        <v>0</v>
      </c>
      <c r="DV330" s="110" t="b">
        <v>0</v>
      </c>
      <c r="DX330" s="110" t="b">
        <v>0</v>
      </c>
      <c r="DZ330" s="110" t="b">
        <v>0</v>
      </c>
      <c r="EB330" s="110" t="b">
        <v>0</v>
      </c>
      <c r="ED330" s="110" t="b">
        <v>0</v>
      </c>
      <c r="EF330" s="110" t="b">
        <v>0</v>
      </c>
      <c r="EH330" s="110" t="b">
        <v>0</v>
      </c>
      <c r="EJ330" s="110">
        <v>623</v>
      </c>
      <c r="EL330" s="110">
        <v>615</v>
      </c>
      <c r="EN330" s="110">
        <v>636</v>
      </c>
      <c r="EP330" s="110">
        <v>647</v>
      </c>
    </row>
    <row r="331" spans="1:146" x14ac:dyDescent="0.3">
      <c r="A331" s="110" t="s">
        <v>162</v>
      </c>
      <c r="B331" s="110" t="s">
        <v>163</v>
      </c>
      <c r="C331" s="110" t="s">
        <v>1151</v>
      </c>
      <c r="F331" s="110" t="s">
        <v>165</v>
      </c>
      <c r="G331" s="110" t="s">
        <v>1152</v>
      </c>
      <c r="I331" s="22">
        <f>INDEX(Concordance!$A$2:$A$556,MATCH('2020 Report - NLIU'!J331,Concordance!$C$2:$C$556,0))</f>
        <v>108142</v>
      </c>
      <c r="J331" s="52">
        <f t="shared" si="5"/>
        <v>932941545</v>
      </c>
      <c r="K331" s="17" t="s">
        <v>1153</v>
      </c>
      <c r="L331" s="18">
        <v>635913.41</v>
      </c>
      <c r="N331" s="18">
        <v>76819.38</v>
      </c>
      <c r="P331" s="18">
        <v>559094.03</v>
      </c>
      <c r="T331" s="18">
        <v>0</v>
      </c>
      <c r="V331" s="18">
        <v>0</v>
      </c>
      <c r="X331" s="18">
        <v>0</v>
      </c>
      <c r="Z331" s="110" t="b">
        <v>0</v>
      </c>
      <c r="AB331" s="110" t="b">
        <v>0</v>
      </c>
      <c r="AD331" s="110" t="b">
        <v>0</v>
      </c>
      <c r="AF331" s="110" t="b">
        <v>0</v>
      </c>
      <c r="AH331" s="110" t="b">
        <v>0</v>
      </c>
      <c r="AJ331" s="110" t="b">
        <v>0</v>
      </c>
      <c r="AL331" s="110" t="b">
        <v>0</v>
      </c>
      <c r="AX331" s="110" t="b">
        <v>0</v>
      </c>
      <c r="BL331" s="18">
        <v>0</v>
      </c>
      <c r="BM331" s="110" t="s">
        <v>168</v>
      </c>
      <c r="BN331" s="18">
        <v>0</v>
      </c>
      <c r="BP331" s="18">
        <v>0</v>
      </c>
      <c r="BR331" s="18">
        <v>0</v>
      </c>
      <c r="BT331" s="18">
        <v>0</v>
      </c>
      <c r="BV331" s="18">
        <v>0</v>
      </c>
      <c r="BX331" s="18">
        <v>0</v>
      </c>
      <c r="BZ331" s="18">
        <v>0</v>
      </c>
      <c r="CB331" s="18">
        <v>0</v>
      </c>
      <c r="DD331" s="110" t="b">
        <v>0</v>
      </c>
      <c r="DF331" s="110" t="b">
        <v>0</v>
      </c>
      <c r="DH331" s="110" t="b">
        <v>0</v>
      </c>
      <c r="DJ331" s="110" t="b">
        <v>0</v>
      </c>
      <c r="DL331" s="110" t="b">
        <v>0</v>
      </c>
      <c r="DN331" s="110" t="b">
        <v>0</v>
      </c>
      <c r="DP331" s="110" t="b">
        <v>0</v>
      </c>
      <c r="DR331" s="110" t="b">
        <v>0</v>
      </c>
      <c r="DT331" s="110" t="b">
        <v>0</v>
      </c>
      <c r="DV331" s="110" t="b">
        <v>0</v>
      </c>
      <c r="DX331" s="110" t="b">
        <v>0</v>
      </c>
      <c r="DZ331" s="110" t="b">
        <v>0</v>
      </c>
      <c r="EB331" s="110" t="b">
        <v>0</v>
      </c>
      <c r="ED331" s="110" t="b">
        <v>0</v>
      </c>
      <c r="EF331" s="110" t="b">
        <v>0</v>
      </c>
      <c r="EH331" s="110" t="b">
        <v>0</v>
      </c>
      <c r="EJ331" s="110">
        <v>324</v>
      </c>
      <c r="EL331" s="110">
        <v>331</v>
      </c>
      <c r="EN331" s="110">
        <v>331</v>
      </c>
      <c r="EP331" s="110">
        <v>335</v>
      </c>
    </row>
    <row r="332" spans="1:146" x14ac:dyDescent="0.3">
      <c r="A332" s="110" t="s">
        <v>162</v>
      </c>
      <c r="B332" s="110" t="s">
        <v>163</v>
      </c>
      <c r="C332" s="110" t="s">
        <v>1154</v>
      </c>
      <c r="F332" s="110" t="s">
        <v>165</v>
      </c>
      <c r="G332" s="110" t="s">
        <v>1155</v>
      </c>
      <c r="I332" s="22">
        <f>INDEX(Concordance!$A$2:$A$556,MATCH('2020 Report - NLIU'!J332,Concordance!$C$2:$C$556,0))</f>
        <v>14127</v>
      </c>
      <c r="J332" s="52">
        <f t="shared" si="5"/>
        <v>835820507</v>
      </c>
      <c r="K332" s="17" t="s">
        <v>1156</v>
      </c>
      <c r="L332" s="18">
        <v>100310.63</v>
      </c>
      <c r="N332" s="18">
        <v>0</v>
      </c>
      <c r="P332" s="18">
        <v>100310.63</v>
      </c>
      <c r="T332" s="18"/>
      <c r="V332" s="18"/>
      <c r="X332" s="18">
        <v>0</v>
      </c>
      <c r="BL332" s="18">
        <v>0</v>
      </c>
      <c r="BM332" s="110" t="s">
        <v>168</v>
      </c>
      <c r="BN332" s="18">
        <v>0</v>
      </c>
      <c r="BP332" s="18">
        <v>0</v>
      </c>
      <c r="BR332" s="18">
        <v>0</v>
      </c>
      <c r="BT332" s="18">
        <v>0</v>
      </c>
      <c r="BV332" s="18">
        <v>0</v>
      </c>
      <c r="BX332" s="18">
        <v>0</v>
      </c>
      <c r="BZ332" s="18">
        <v>0</v>
      </c>
      <c r="CB332" s="18">
        <v>0</v>
      </c>
      <c r="DD332" s="110" t="b">
        <v>0</v>
      </c>
      <c r="DF332" s="110" t="b">
        <v>0</v>
      </c>
      <c r="DH332" s="110" t="b">
        <v>0</v>
      </c>
      <c r="DJ332" s="110" t="b">
        <v>0</v>
      </c>
      <c r="DL332" s="110" t="b">
        <v>0</v>
      </c>
      <c r="DN332" s="110" t="b">
        <v>0</v>
      </c>
      <c r="DP332" s="110" t="b">
        <v>0</v>
      </c>
      <c r="DR332" s="110" t="b">
        <v>0</v>
      </c>
      <c r="DT332" s="110" t="b">
        <v>0</v>
      </c>
      <c r="DV332" s="110" t="b">
        <v>0</v>
      </c>
      <c r="DX332" s="110" t="b">
        <v>0</v>
      </c>
      <c r="DZ332" s="110" t="b">
        <v>0</v>
      </c>
      <c r="EB332" s="110" t="b">
        <v>0</v>
      </c>
      <c r="ED332" s="110" t="b">
        <v>0</v>
      </c>
      <c r="EF332" s="110" t="b">
        <v>0</v>
      </c>
      <c r="EH332" s="110" t="b">
        <v>0</v>
      </c>
      <c r="EJ332" s="110">
        <v>88</v>
      </c>
      <c r="EL332" s="110">
        <v>88</v>
      </c>
      <c r="EN332" s="110">
        <v>88</v>
      </c>
      <c r="EP332" s="110">
        <v>88</v>
      </c>
    </row>
    <row r="333" spans="1:146" x14ac:dyDescent="0.3">
      <c r="A333" s="110" t="s">
        <v>162</v>
      </c>
      <c r="B333" s="110" t="s">
        <v>163</v>
      </c>
      <c r="C333" s="110" t="s">
        <v>1157</v>
      </c>
      <c r="F333" s="110" t="s">
        <v>165</v>
      </c>
      <c r="G333" s="110" t="s">
        <v>1158</v>
      </c>
      <c r="I333" s="22">
        <f>INDEX(Concordance!$A$2:$A$556,MATCH('2020 Report - NLIU'!J333,Concordance!$C$2:$C$556,0))</f>
        <v>45076</v>
      </c>
      <c r="J333" s="52">
        <f t="shared" si="5"/>
        <v>100041839</v>
      </c>
      <c r="K333" s="17" t="s">
        <v>1159</v>
      </c>
      <c r="L333" s="18">
        <v>80597.8</v>
      </c>
      <c r="N333" s="18">
        <v>10981</v>
      </c>
      <c r="P333" s="18">
        <v>69616.800000000003</v>
      </c>
      <c r="T333" s="18">
        <v>0</v>
      </c>
      <c r="V333" s="18">
        <v>0</v>
      </c>
      <c r="X333" s="18">
        <v>0</v>
      </c>
      <c r="Z333" s="110" t="b">
        <v>0</v>
      </c>
      <c r="AB333" s="110" t="b">
        <v>0</v>
      </c>
      <c r="AD333" s="110" t="b">
        <v>0</v>
      </c>
      <c r="AF333" s="110" t="b">
        <v>0</v>
      </c>
      <c r="AH333" s="110" t="b">
        <v>0</v>
      </c>
      <c r="AJ333" s="110" t="b">
        <v>0</v>
      </c>
      <c r="AL333" s="110" t="b">
        <v>0</v>
      </c>
      <c r="AX333" s="110" t="b">
        <v>0</v>
      </c>
      <c r="BL333" s="18">
        <v>69434</v>
      </c>
      <c r="BM333" s="110" t="s">
        <v>168</v>
      </c>
      <c r="BN333" s="18">
        <v>69434</v>
      </c>
      <c r="BP333" s="18">
        <v>0</v>
      </c>
      <c r="BR333" s="18">
        <v>17434</v>
      </c>
      <c r="BT333" s="18">
        <v>0</v>
      </c>
      <c r="BV333" s="18">
        <v>0</v>
      </c>
      <c r="BX333" s="18">
        <v>0</v>
      </c>
      <c r="BZ333" s="18">
        <v>0</v>
      </c>
      <c r="CB333" s="18">
        <v>52000</v>
      </c>
      <c r="CD333" s="110" t="b">
        <v>1</v>
      </c>
      <c r="CF333" s="110" t="b">
        <v>1</v>
      </c>
      <c r="CH333" s="110" t="b">
        <v>0</v>
      </c>
      <c r="CJ333" s="110" t="b">
        <v>0</v>
      </c>
      <c r="CL333" s="110" t="b">
        <v>0</v>
      </c>
      <c r="CN333" s="110" t="b">
        <v>0</v>
      </c>
      <c r="CP333" s="110" t="b">
        <v>1</v>
      </c>
      <c r="CR333" s="110">
        <v>102</v>
      </c>
      <c r="CT333" s="110">
        <v>182</v>
      </c>
      <c r="CV333" s="110">
        <v>0.56043956043956045</v>
      </c>
      <c r="CW333" s="110" t="s">
        <v>168</v>
      </c>
      <c r="CX333" s="110">
        <v>58</v>
      </c>
      <c r="CZ333" s="110">
        <v>241</v>
      </c>
      <c r="DB333" s="110">
        <v>0.24066390041493779</v>
      </c>
      <c r="DC333" s="110" t="s">
        <v>168</v>
      </c>
      <c r="DD333" s="110" t="b">
        <v>1</v>
      </c>
      <c r="DF333" s="110" t="b">
        <v>1</v>
      </c>
      <c r="DH333" s="110" t="b">
        <v>1</v>
      </c>
      <c r="DJ333" s="110" t="b">
        <v>1</v>
      </c>
      <c r="DL333" s="110" t="b">
        <v>1</v>
      </c>
      <c r="DN333" s="110" t="b">
        <v>0</v>
      </c>
      <c r="DP333" s="110" t="b">
        <v>1</v>
      </c>
      <c r="DR333" s="110" t="b">
        <v>1</v>
      </c>
      <c r="DT333" s="110" t="b">
        <v>1</v>
      </c>
      <c r="DV333" s="110" t="b">
        <v>1</v>
      </c>
      <c r="DX333" s="110" t="b">
        <v>1</v>
      </c>
      <c r="DZ333" s="110" t="b">
        <v>1</v>
      </c>
      <c r="EB333" s="110" t="b">
        <v>1</v>
      </c>
      <c r="ED333" s="110" t="b">
        <v>0</v>
      </c>
      <c r="EF333" s="110" t="b">
        <v>1</v>
      </c>
      <c r="EH333" s="110" t="b">
        <v>1</v>
      </c>
      <c r="EJ333" s="110">
        <v>79</v>
      </c>
      <c r="EL333" s="110">
        <v>80.5</v>
      </c>
      <c r="EN333" s="110">
        <v>80.5</v>
      </c>
      <c r="EP333" s="110">
        <v>79</v>
      </c>
    </row>
    <row r="334" spans="1:146" x14ac:dyDescent="0.3">
      <c r="A334" s="110" t="s">
        <v>162</v>
      </c>
      <c r="B334" s="110" t="s">
        <v>163</v>
      </c>
      <c r="C334" s="110" t="s">
        <v>1160</v>
      </c>
      <c r="F334" s="110" t="s">
        <v>165</v>
      </c>
      <c r="G334" s="110" t="s">
        <v>1161</v>
      </c>
      <c r="I334" s="22">
        <f>INDEX(Concordance!$A$2:$A$556,MATCH('2020 Report - NLIU'!J334,Concordance!$C$2:$C$556,0))</f>
        <v>36138</v>
      </c>
      <c r="J334" s="52">
        <f t="shared" si="5"/>
        <v>782640643</v>
      </c>
      <c r="K334" s="17" t="s">
        <v>1162</v>
      </c>
      <c r="L334" s="18">
        <v>50975.11</v>
      </c>
      <c r="N334" s="18">
        <v>0</v>
      </c>
      <c r="P334" s="18">
        <v>50975.11</v>
      </c>
      <c r="T334" s="18"/>
      <c r="V334" s="18"/>
      <c r="X334" s="18">
        <v>0</v>
      </c>
      <c r="BL334" s="18">
        <v>50841</v>
      </c>
      <c r="BM334" s="110" t="s">
        <v>168</v>
      </c>
      <c r="BN334" s="18">
        <v>50841</v>
      </c>
      <c r="BP334" s="18">
        <v>0</v>
      </c>
      <c r="BR334" s="18">
        <v>26686.959999999999</v>
      </c>
      <c r="BT334" s="18">
        <v>0</v>
      </c>
      <c r="BV334" s="18">
        <v>0</v>
      </c>
      <c r="BX334" s="18">
        <v>24154.04</v>
      </c>
      <c r="BZ334" s="18">
        <v>0</v>
      </c>
      <c r="CB334" s="18">
        <v>0</v>
      </c>
      <c r="CD334" s="110" t="b">
        <v>0</v>
      </c>
      <c r="CP334" s="110" t="b">
        <v>1</v>
      </c>
      <c r="CR334" s="110">
        <v>80</v>
      </c>
      <c r="CT334" s="110">
        <v>282</v>
      </c>
      <c r="CV334" s="110">
        <v>0.28368794326241142</v>
      </c>
      <c r="CW334" s="110" t="s">
        <v>168</v>
      </c>
      <c r="CX334" s="110">
        <v>0</v>
      </c>
      <c r="CZ334" s="110">
        <v>0</v>
      </c>
      <c r="DD334" s="110" t="b">
        <v>1</v>
      </c>
      <c r="DF334" s="110" t="b">
        <v>0</v>
      </c>
      <c r="DH334" s="110" t="b">
        <v>1</v>
      </c>
      <c r="DJ334" s="110" t="b">
        <v>1</v>
      </c>
      <c r="DL334" s="110" t="b">
        <v>1</v>
      </c>
      <c r="DN334" s="110" t="b">
        <v>0</v>
      </c>
      <c r="DP334" s="110" t="b">
        <v>1</v>
      </c>
      <c r="DR334" s="110" t="b">
        <v>0</v>
      </c>
      <c r="DT334" s="110" t="b">
        <v>1</v>
      </c>
      <c r="DV334" s="110" t="b">
        <v>0</v>
      </c>
      <c r="DX334" s="110" t="b">
        <v>1</v>
      </c>
      <c r="DZ334" s="110" t="b">
        <v>1</v>
      </c>
      <c r="EB334" s="110" t="b">
        <v>1</v>
      </c>
      <c r="ED334" s="110" t="b">
        <v>0</v>
      </c>
      <c r="EF334" s="110" t="b">
        <v>1</v>
      </c>
      <c r="EH334" s="110" t="b">
        <v>0</v>
      </c>
      <c r="EJ334" s="110">
        <v>81</v>
      </c>
      <c r="EL334" s="110">
        <v>81</v>
      </c>
      <c r="EN334" s="110">
        <v>81</v>
      </c>
      <c r="EP334" s="110">
        <v>81</v>
      </c>
    </row>
    <row r="335" spans="1:146" x14ac:dyDescent="0.3">
      <c r="A335" s="110" t="s">
        <v>162</v>
      </c>
      <c r="B335" s="110" t="s">
        <v>163</v>
      </c>
      <c r="C335" s="110" t="s">
        <v>1163</v>
      </c>
      <c r="F335" s="110" t="s">
        <v>165</v>
      </c>
      <c r="G335" s="110" t="s">
        <v>1164</v>
      </c>
      <c r="I335" s="22">
        <f>INDEX(Concordance!$A$2:$A$556,MATCH('2020 Report - NLIU'!J335,Concordance!$C$2:$C$556,0))</f>
        <v>72074</v>
      </c>
      <c r="J335" s="52">
        <f t="shared" si="5"/>
        <v>25539719</v>
      </c>
      <c r="K335" s="17" t="s">
        <v>1165</v>
      </c>
      <c r="L335" s="18">
        <v>755482.13</v>
      </c>
      <c r="N335" s="18">
        <v>15447</v>
      </c>
      <c r="P335" s="18">
        <v>740035.13</v>
      </c>
      <c r="T335" s="18">
        <v>0</v>
      </c>
      <c r="V335" s="18">
        <v>0</v>
      </c>
      <c r="X335" s="18">
        <v>0</v>
      </c>
      <c r="Z335" s="110" t="b">
        <v>0</v>
      </c>
      <c r="AB335" s="110" t="b">
        <v>0</v>
      </c>
      <c r="AD335" s="110" t="b">
        <v>0</v>
      </c>
      <c r="AF335" s="110" t="b">
        <v>0</v>
      </c>
      <c r="AH335" s="110" t="b">
        <v>0</v>
      </c>
      <c r="AJ335" s="110" t="b">
        <v>0</v>
      </c>
      <c r="AL335" s="110" t="b">
        <v>0</v>
      </c>
      <c r="AX335" s="110" t="b">
        <v>0</v>
      </c>
      <c r="BL335" s="18">
        <v>19095</v>
      </c>
      <c r="BM335" s="110" t="s">
        <v>168</v>
      </c>
      <c r="BN335" s="18">
        <v>19095</v>
      </c>
      <c r="BP335" s="18">
        <v>0</v>
      </c>
      <c r="BR335" s="18">
        <v>0</v>
      </c>
      <c r="BT335" s="18">
        <v>19095</v>
      </c>
      <c r="BV335" s="18">
        <v>0</v>
      </c>
      <c r="BX335" s="18">
        <v>0</v>
      </c>
      <c r="BZ335" s="18">
        <v>0</v>
      </c>
      <c r="CB335" s="18">
        <v>0</v>
      </c>
      <c r="DD335" s="110" t="b">
        <v>0</v>
      </c>
      <c r="DF335" s="110" t="b">
        <v>0</v>
      </c>
      <c r="DH335" s="110" t="b">
        <v>0</v>
      </c>
      <c r="DJ335" s="110" t="b">
        <v>0</v>
      </c>
      <c r="DL335" s="110" t="b">
        <v>0</v>
      </c>
      <c r="DN335" s="110" t="b">
        <v>0</v>
      </c>
      <c r="DP335" s="110" t="b">
        <v>0</v>
      </c>
      <c r="DR335" s="110" t="b">
        <v>0</v>
      </c>
      <c r="DT335" s="110" t="b">
        <v>0</v>
      </c>
      <c r="DV335" s="110" t="b">
        <v>0</v>
      </c>
      <c r="DX335" s="110" t="b">
        <v>0</v>
      </c>
      <c r="DZ335" s="110" t="b">
        <v>0</v>
      </c>
      <c r="EB335" s="110" t="b">
        <v>0</v>
      </c>
      <c r="ED335" s="110" t="b">
        <v>0</v>
      </c>
      <c r="EF335" s="110" t="b">
        <v>0</v>
      </c>
      <c r="EH335" s="110" t="b">
        <v>0</v>
      </c>
      <c r="EJ335" s="110">
        <v>213</v>
      </c>
      <c r="EL335" s="110">
        <v>212</v>
      </c>
      <c r="EN335" s="110">
        <v>215</v>
      </c>
      <c r="EP335" s="110">
        <v>217</v>
      </c>
    </row>
    <row r="336" spans="1:146" x14ac:dyDescent="0.3">
      <c r="A336" s="110" t="s">
        <v>162</v>
      </c>
      <c r="B336" s="110" t="s">
        <v>163</v>
      </c>
      <c r="C336" s="110" t="s">
        <v>1166</v>
      </c>
      <c r="F336" s="110" t="s">
        <v>165</v>
      </c>
      <c r="G336" s="110" t="s">
        <v>1167</v>
      </c>
      <c r="I336" s="22">
        <f>INDEX(Concordance!$A$2:$A$556,MATCH('2020 Report - NLIU'!J336,Concordance!$C$2:$C$556,0))</f>
        <v>13057</v>
      </c>
      <c r="J336" s="52">
        <f t="shared" si="5"/>
        <v>193008166</v>
      </c>
      <c r="K336" s="17" t="s">
        <v>1168</v>
      </c>
      <c r="L336" s="18">
        <v>19001.75</v>
      </c>
      <c r="N336" s="18">
        <v>18331</v>
      </c>
      <c r="P336" s="18">
        <v>670.75</v>
      </c>
      <c r="T336" s="18">
        <v>0</v>
      </c>
      <c r="V336" s="18">
        <v>0</v>
      </c>
      <c r="X336" s="18">
        <v>0</v>
      </c>
      <c r="Z336" s="110" t="b">
        <v>0</v>
      </c>
      <c r="AB336" s="110" t="b">
        <v>0</v>
      </c>
      <c r="AD336" s="110" t="b">
        <v>0</v>
      </c>
      <c r="AF336" s="110" t="b">
        <v>0</v>
      </c>
      <c r="AH336" s="110" t="b">
        <v>0</v>
      </c>
      <c r="AJ336" s="110" t="b">
        <v>0</v>
      </c>
      <c r="AL336" s="110" t="b">
        <v>0</v>
      </c>
      <c r="AX336" s="110" t="b">
        <v>0</v>
      </c>
      <c r="BL336" s="18">
        <v>0</v>
      </c>
      <c r="BM336" s="110" t="s">
        <v>168</v>
      </c>
      <c r="BN336" s="18">
        <v>0</v>
      </c>
      <c r="BP336" s="18">
        <v>0</v>
      </c>
      <c r="BR336" s="18">
        <v>0</v>
      </c>
      <c r="BT336" s="18">
        <v>0</v>
      </c>
      <c r="BV336" s="18">
        <v>0</v>
      </c>
      <c r="BX336" s="18">
        <v>0</v>
      </c>
      <c r="BZ336" s="18">
        <v>0</v>
      </c>
      <c r="CB336" s="18">
        <v>0</v>
      </c>
      <c r="DD336" s="110" t="b">
        <v>0</v>
      </c>
      <c r="DF336" s="110" t="b">
        <v>0</v>
      </c>
      <c r="DH336" s="110" t="b">
        <v>0</v>
      </c>
      <c r="DJ336" s="110" t="b">
        <v>0</v>
      </c>
      <c r="DL336" s="110" t="b">
        <v>0</v>
      </c>
      <c r="DN336" s="110" t="b">
        <v>0</v>
      </c>
      <c r="DP336" s="110" t="b">
        <v>0</v>
      </c>
      <c r="DR336" s="110" t="b">
        <v>0</v>
      </c>
      <c r="DT336" s="110" t="b">
        <v>0</v>
      </c>
      <c r="DV336" s="110" t="b">
        <v>0</v>
      </c>
      <c r="DX336" s="110" t="b">
        <v>0</v>
      </c>
      <c r="DZ336" s="110" t="b">
        <v>0</v>
      </c>
      <c r="EB336" s="110" t="b">
        <v>0</v>
      </c>
      <c r="ED336" s="110" t="b">
        <v>0</v>
      </c>
      <c r="EF336" s="110" t="b">
        <v>0</v>
      </c>
      <c r="EH336" s="110" t="b">
        <v>0</v>
      </c>
      <c r="EJ336" s="110">
        <v>8</v>
      </c>
      <c r="EL336" s="110">
        <v>8</v>
      </c>
      <c r="EN336" s="110">
        <v>8</v>
      </c>
      <c r="EP336" s="110">
        <v>7</v>
      </c>
    </row>
    <row r="337" spans="1:146" x14ac:dyDescent="0.3">
      <c r="A337" s="110" t="s">
        <v>162</v>
      </c>
      <c r="B337" s="110" t="s">
        <v>163</v>
      </c>
      <c r="C337" s="110" t="s">
        <v>1169</v>
      </c>
      <c r="F337" s="110" t="s">
        <v>165</v>
      </c>
      <c r="G337" s="110" t="s">
        <v>1170</v>
      </c>
      <c r="I337" s="22">
        <f>INDEX(Concordance!$A$2:$A$556,MATCH('2020 Report - NLIU'!J337,Concordance!$C$2:$C$556,0))</f>
        <v>81095</v>
      </c>
      <c r="J337" s="52">
        <f t="shared" si="5"/>
        <v>50852698</v>
      </c>
      <c r="K337" s="17" t="s">
        <v>1171</v>
      </c>
      <c r="L337" s="18">
        <v>91586.82</v>
      </c>
      <c r="N337" s="18">
        <v>0</v>
      </c>
      <c r="P337" s="18">
        <v>91586.82</v>
      </c>
      <c r="T337" s="18"/>
      <c r="V337" s="18"/>
      <c r="X337" s="18">
        <v>0</v>
      </c>
      <c r="BL337" s="18">
        <v>0</v>
      </c>
      <c r="BM337" s="110" t="s">
        <v>168</v>
      </c>
      <c r="BN337" s="18">
        <v>0</v>
      </c>
      <c r="BP337" s="18">
        <v>0</v>
      </c>
      <c r="BR337" s="18">
        <v>0</v>
      </c>
      <c r="BT337" s="18">
        <v>0</v>
      </c>
      <c r="BV337" s="18">
        <v>0</v>
      </c>
      <c r="BX337" s="18">
        <v>0</v>
      </c>
      <c r="BZ337" s="18">
        <v>0</v>
      </c>
      <c r="CB337" s="18">
        <v>0</v>
      </c>
      <c r="DD337" s="110" t="b">
        <v>0</v>
      </c>
      <c r="DF337" s="110" t="b">
        <v>0</v>
      </c>
      <c r="DH337" s="110" t="b">
        <v>0</v>
      </c>
      <c r="DJ337" s="110" t="b">
        <v>0</v>
      </c>
      <c r="DL337" s="110" t="b">
        <v>0</v>
      </c>
      <c r="DN337" s="110" t="b">
        <v>0</v>
      </c>
      <c r="DP337" s="110" t="b">
        <v>0</v>
      </c>
      <c r="DR337" s="110" t="b">
        <v>0</v>
      </c>
      <c r="DT337" s="110" t="b">
        <v>0</v>
      </c>
      <c r="DV337" s="110" t="b">
        <v>0</v>
      </c>
      <c r="DX337" s="110" t="b">
        <v>0</v>
      </c>
      <c r="DZ337" s="110" t="b">
        <v>0</v>
      </c>
      <c r="EB337" s="110" t="b">
        <v>0</v>
      </c>
      <c r="ED337" s="110" t="b">
        <v>0</v>
      </c>
      <c r="EF337" s="110" t="b">
        <v>0</v>
      </c>
      <c r="EH337" s="110" t="b">
        <v>0</v>
      </c>
      <c r="EJ337" s="110">
        <v>77</v>
      </c>
      <c r="EL337" s="110">
        <v>72</v>
      </c>
      <c r="EN337" s="110">
        <v>76</v>
      </c>
      <c r="EP337" s="110">
        <v>68</v>
      </c>
    </row>
    <row r="338" spans="1:146" x14ac:dyDescent="0.3">
      <c r="A338" s="110" t="s">
        <v>162</v>
      </c>
      <c r="B338" s="110" t="s">
        <v>163</v>
      </c>
      <c r="C338" s="110" t="s">
        <v>1172</v>
      </c>
      <c r="F338" s="110" t="s">
        <v>165</v>
      </c>
      <c r="G338" s="110" t="s">
        <v>1173</v>
      </c>
      <c r="I338" s="22">
        <f>INDEX(Concordance!$A$2:$A$556,MATCH('2020 Report - NLIU'!J338,Concordance!$C$2:$C$556,0))</f>
        <v>105125</v>
      </c>
      <c r="J338" s="52">
        <f t="shared" si="5"/>
        <v>193010733</v>
      </c>
      <c r="K338" s="17" t="s">
        <v>1174</v>
      </c>
      <c r="L338" s="18">
        <v>35674.06</v>
      </c>
      <c r="N338" s="18">
        <v>0</v>
      </c>
      <c r="P338" s="18">
        <v>35674.06</v>
      </c>
      <c r="T338" s="18"/>
      <c r="V338" s="18"/>
      <c r="X338" s="18">
        <v>0</v>
      </c>
      <c r="BL338" s="18">
        <v>35580</v>
      </c>
      <c r="BM338" s="110" t="s">
        <v>168</v>
      </c>
      <c r="BN338" s="18">
        <v>35580</v>
      </c>
      <c r="BP338" s="18">
        <v>0</v>
      </c>
      <c r="BR338" s="18">
        <v>0</v>
      </c>
      <c r="BT338" s="18">
        <v>0</v>
      </c>
      <c r="BV338" s="18">
        <v>0</v>
      </c>
      <c r="BX338" s="18">
        <v>0</v>
      </c>
      <c r="BZ338" s="18">
        <v>0</v>
      </c>
      <c r="CB338" s="18">
        <v>35580</v>
      </c>
      <c r="DD338" s="110" t="b">
        <v>1</v>
      </c>
      <c r="DF338" s="110" t="b">
        <v>1</v>
      </c>
      <c r="DH338" s="110" t="b">
        <v>0</v>
      </c>
      <c r="DJ338" s="110" t="b">
        <v>1</v>
      </c>
      <c r="DL338" s="110" t="b">
        <v>1</v>
      </c>
      <c r="DN338" s="110" t="b">
        <v>0</v>
      </c>
      <c r="DP338" s="110" t="b">
        <v>1</v>
      </c>
      <c r="DR338" s="110" t="b">
        <v>0</v>
      </c>
      <c r="DT338" s="110" t="b">
        <v>1</v>
      </c>
      <c r="DV338" s="110" t="b">
        <v>1</v>
      </c>
      <c r="DX338" s="110" t="b">
        <v>0</v>
      </c>
      <c r="DZ338" s="110" t="b">
        <v>1</v>
      </c>
      <c r="EB338" s="110" t="b">
        <v>1</v>
      </c>
      <c r="ED338" s="110" t="b">
        <v>0</v>
      </c>
      <c r="EF338" s="110" t="b">
        <v>1</v>
      </c>
      <c r="EH338" s="110" t="b">
        <v>0</v>
      </c>
      <c r="EJ338" s="110">
        <v>27</v>
      </c>
      <c r="EL338" s="110">
        <v>28</v>
      </c>
      <c r="EN338" s="110">
        <v>28</v>
      </c>
      <c r="EP338" s="110">
        <v>26</v>
      </c>
    </row>
    <row r="339" spans="1:146" x14ac:dyDescent="0.3">
      <c r="A339" s="110" t="s">
        <v>162</v>
      </c>
      <c r="B339" s="110" t="s">
        <v>163</v>
      </c>
      <c r="C339" s="110" t="s">
        <v>1175</v>
      </c>
      <c r="F339" s="110" t="s">
        <v>165</v>
      </c>
      <c r="G339" s="110" t="s">
        <v>1176</v>
      </c>
      <c r="I339" s="22">
        <f>INDEX(Concordance!$A$2:$A$556,MATCH('2020 Report - NLIU'!J339,Concordance!$C$2:$C$556,0))</f>
        <v>112099</v>
      </c>
      <c r="J339" s="52">
        <f t="shared" si="5"/>
        <v>800482775</v>
      </c>
      <c r="K339" s="17" t="s">
        <v>1177</v>
      </c>
      <c r="L339" s="18">
        <v>77799.25</v>
      </c>
      <c r="N339" s="18">
        <v>0</v>
      </c>
      <c r="P339" s="18">
        <v>77799.25</v>
      </c>
      <c r="T339" s="18"/>
      <c r="V339" s="18"/>
      <c r="X339" s="18">
        <v>0</v>
      </c>
      <c r="BL339" s="18">
        <v>46136.29</v>
      </c>
      <c r="BM339" s="110" t="s">
        <v>168</v>
      </c>
      <c r="BN339" s="18">
        <v>46136.29</v>
      </c>
      <c r="BP339" s="18">
        <v>0</v>
      </c>
      <c r="BR339" s="18">
        <v>32756.05</v>
      </c>
      <c r="BT339" s="18">
        <v>0</v>
      </c>
      <c r="BV339" s="18">
        <v>0</v>
      </c>
      <c r="BX339" s="18">
        <v>13380.24</v>
      </c>
      <c r="BZ339" s="18">
        <v>0</v>
      </c>
      <c r="CB339" s="18">
        <v>0</v>
      </c>
      <c r="CD339" s="110" t="b">
        <v>0</v>
      </c>
      <c r="CP339" s="110" t="b">
        <v>0</v>
      </c>
      <c r="DD339" s="110" t="b">
        <v>1</v>
      </c>
      <c r="DF339" s="110" t="b">
        <v>1</v>
      </c>
      <c r="DH339" s="110" t="b">
        <v>1</v>
      </c>
      <c r="DJ339" s="110" t="b">
        <v>1</v>
      </c>
      <c r="DL339" s="110" t="b">
        <v>1</v>
      </c>
      <c r="DN339" s="110" t="b">
        <v>0</v>
      </c>
      <c r="DP339" s="110" t="b">
        <v>1</v>
      </c>
      <c r="DR339" s="110" t="b">
        <v>0</v>
      </c>
      <c r="DT339" s="110" t="b">
        <v>1</v>
      </c>
      <c r="DV339" s="110" t="b">
        <v>1</v>
      </c>
      <c r="DX339" s="110" t="b">
        <v>1</v>
      </c>
      <c r="DZ339" s="110" t="b">
        <v>1</v>
      </c>
      <c r="EB339" s="110" t="b">
        <v>1</v>
      </c>
      <c r="ED339" s="110" t="b">
        <v>0</v>
      </c>
      <c r="EF339" s="110" t="b">
        <v>1</v>
      </c>
      <c r="EH339" s="110" t="b">
        <v>0</v>
      </c>
      <c r="EJ339" s="110">
        <v>66</v>
      </c>
      <c r="EL339" s="110">
        <v>67</v>
      </c>
      <c r="EN339" s="110">
        <v>59</v>
      </c>
      <c r="EP339" s="110">
        <v>59</v>
      </c>
    </row>
    <row r="340" spans="1:146" x14ac:dyDescent="0.3">
      <c r="A340" s="110" t="s">
        <v>162</v>
      </c>
      <c r="B340" s="110" t="s">
        <v>163</v>
      </c>
      <c r="C340" s="110" t="s">
        <v>1178</v>
      </c>
      <c r="F340" s="110" t="s">
        <v>165</v>
      </c>
      <c r="G340" s="110" t="s">
        <v>1179</v>
      </c>
      <c r="I340" s="22">
        <f>INDEX(Concordance!$A$2:$A$556,MATCH('2020 Report - NLIU'!J340,Concordance!$C$2:$C$556,0))</f>
        <v>22089</v>
      </c>
      <c r="J340" s="52">
        <f t="shared" si="5"/>
        <v>100041862</v>
      </c>
      <c r="K340" s="17" t="s">
        <v>1180</v>
      </c>
      <c r="L340" s="18">
        <v>615595.64</v>
      </c>
      <c r="N340" s="18">
        <v>0</v>
      </c>
      <c r="P340" s="18">
        <v>615595.64</v>
      </c>
      <c r="T340" s="18"/>
      <c r="V340" s="18"/>
      <c r="X340" s="18">
        <v>0</v>
      </c>
      <c r="BL340" s="18">
        <v>0</v>
      </c>
      <c r="BM340" s="110" t="s">
        <v>168</v>
      </c>
      <c r="BN340" s="18">
        <v>0</v>
      </c>
      <c r="BP340" s="18">
        <v>0</v>
      </c>
      <c r="BR340" s="18">
        <v>0</v>
      </c>
      <c r="BT340" s="18">
        <v>0</v>
      </c>
      <c r="BV340" s="18">
        <v>0</v>
      </c>
      <c r="BX340" s="18">
        <v>0</v>
      </c>
      <c r="BZ340" s="18">
        <v>0</v>
      </c>
      <c r="CB340" s="18">
        <v>0</v>
      </c>
      <c r="DD340" s="110" t="b">
        <v>0</v>
      </c>
      <c r="DF340" s="110" t="b">
        <v>0</v>
      </c>
      <c r="DH340" s="110" t="b">
        <v>0</v>
      </c>
      <c r="DJ340" s="110" t="b">
        <v>0</v>
      </c>
      <c r="DL340" s="110" t="b">
        <v>0</v>
      </c>
      <c r="DN340" s="110" t="b">
        <v>0</v>
      </c>
      <c r="DP340" s="110" t="b">
        <v>0</v>
      </c>
      <c r="DR340" s="110" t="b">
        <v>0</v>
      </c>
      <c r="DT340" s="110" t="b">
        <v>0</v>
      </c>
      <c r="DV340" s="110" t="b">
        <v>0</v>
      </c>
      <c r="DX340" s="110" t="b">
        <v>0</v>
      </c>
      <c r="DZ340" s="110" t="b">
        <v>0</v>
      </c>
      <c r="EB340" s="110" t="b">
        <v>0</v>
      </c>
      <c r="ED340" s="110" t="b">
        <v>0</v>
      </c>
      <c r="EF340" s="110" t="b">
        <v>0</v>
      </c>
      <c r="EH340" s="110" t="b">
        <v>0</v>
      </c>
      <c r="EJ340" s="110">
        <v>422.6</v>
      </c>
      <c r="EL340" s="110">
        <v>425.9</v>
      </c>
      <c r="EN340" s="110">
        <v>433.6</v>
      </c>
      <c r="EP340" s="110">
        <v>437.1</v>
      </c>
    </row>
    <row r="341" spans="1:146" x14ac:dyDescent="0.3">
      <c r="A341" s="110" t="s">
        <v>162</v>
      </c>
      <c r="B341" s="110" t="s">
        <v>163</v>
      </c>
      <c r="C341" s="110" t="s">
        <v>1181</v>
      </c>
      <c r="F341" s="110" t="s">
        <v>165</v>
      </c>
      <c r="G341" s="110" t="s">
        <v>1182</v>
      </c>
      <c r="I341" s="22">
        <f>INDEX(Concordance!$A$2:$A$556,MATCH('2020 Report - NLIU'!J341,Concordance!$C$2:$C$556,0))</f>
        <v>74187</v>
      </c>
      <c r="J341" s="52">
        <f t="shared" si="5"/>
        <v>159605476</v>
      </c>
      <c r="K341" s="17" t="s">
        <v>1183</v>
      </c>
      <c r="L341" s="18">
        <v>54773.760000000002</v>
      </c>
      <c r="N341" s="18">
        <v>9000</v>
      </c>
      <c r="P341" s="18">
        <v>45773.760000000002</v>
      </c>
      <c r="T341" s="18">
        <v>0</v>
      </c>
      <c r="V341" s="18">
        <v>0</v>
      </c>
      <c r="X341" s="18">
        <v>0</v>
      </c>
      <c r="Z341" s="110" t="b">
        <v>0</v>
      </c>
      <c r="AB341" s="110" t="b">
        <v>0</v>
      </c>
      <c r="AD341" s="110" t="b">
        <v>0</v>
      </c>
      <c r="AF341" s="110" t="b">
        <v>0</v>
      </c>
      <c r="AH341" s="110" t="b">
        <v>0</v>
      </c>
      <c r="AJ341" s="110" t="b">
        <v>0</v>
      </c>
      <c r="AL341" s="110" t="b">
        <v>0</v>
      </c>
      <c r="AX341" s="110" t="b">
        <v>0</v>
      </c>
      <c r="BL341" s="18">
        <v>45654</v>
      </c>
      <c r="BM341" s="110" t="s">
        <v>168</v>
      </c>
      <c r="BN341" s="18">
        <v>45654</v>
      </c>
      <c r="BP341" s="18">
        <v>0</v>
      </c>
      <c r="BR341" s="18">
        <v>45654</v>
      </c>
      <c r="BT341" s="18">
        <v>0</v>
      </c>
      <c r="BV341" s="18">
        <v>0</v>
      </c>
      <c r="BX341" s="18">
        <v>0</v>
      </c>
      <c r="BZ341" s="18">
        <v>0</v>
      </c>
      <c r="CB341" s="18">
        <v>0</v>
      </c>
      <c r="CD341" s="110" t="b">
        <v>1</v>
      </c>
      <c r="CF341" s="110" t="b">
        <v>1</v>
      </c>
      <c r="CH341" s="110" t="b">
        <v>0</v>
      </c>
      <c r="CJ341" s="110" t="b">
        <v>0</v>
      </c>
      <c r="CL341" s="110" t="b">
        <v>1</v>
      </c>
      <c r="CN341" s="110" t="b">
        <v>0</v>
      </c>
      <c r="CP341" s="110" t="b">
        <v>0</v>
      </c>
      <c r="DD341" s="110" t="b">
        <v>1</v>
      </c>
      <c r="DF341" s="110" t="b">
        <v>1</v>
      </c>
      <c r="DH341" s="110" t="b">
        <v>1</v>
      </c>
      <c r="DJ341" s="110" t="b">
        <v>1</v>
      </c>
      <c r="DL341" s="110" t="b">
        <v>1</v>
      </c>
      <c r="DN341" s="110" t="b">
        <v>0</v>
      </c>
      <c r="DP341" s="110" t="b">
        <v>1</v>
      </c>
      <c r="DR341" s="110" t="b">
        <v>0</v>
      </c>
      <c r="DT341" s="110" t="b">
        <v>1</v>
      </c>
      <c r="DV341" s="110" t="b">
        <v>1</v>
      </c>
      <c r="DX341" s="110" t="b">
        <v>1</v>
      </c>
      <c r="DZ341" s="110" t="b">
        <v>1</v>
      </c>
      <c r="EB341" s="110" t="b">
        <v>1</v>
      </c>
      <c r="ED341" s="110" t="b">
        <v>0</v>
      </c>
      <c r="EF341" s="110" t="b">
        <v>1</v>
      </c>
      <c r="EH341" s="110" t="b">
        <v>0</v>
      </c>
      <c r="EJ341" s="110">
        <v>44</v>
      </c>
      <c r="EL341" s="110">
        <v>43</v>
      </c>
      <c r="EN341" s="110">
        <v>42</v>
      </c>
      <c r="EP341" s="110">
        <v>42</v>
      </c>
    </row>
    <row r="342" spans="1:146" x14ac:dyDescent="0.3">
      <c r="A342" s="110" t="s">
        <v>162</v>
      </c>
      <c r="B342" s="110" t="s">
        <v>163</v>
      </c>
      <c r="C342" s="110" t="s">
        <v>1184</v>
      </c>
      <c r="F342" s="110" t="s">
        <v>165</v>
      </c>
      <c r="G342" s="110" t="s">
        <v>1185</v>
      </c>
      <c r="I342" s="22">
        <f>INDEX(Concordance!$A$2:$A$556,MATCH('2020 Report - NLIU'!J342,Concordance!$C$2:$C$556,0))</f>
        <v>17126</v>
      </c>
      <c r="J342" s="52">
        <f t="shared" si="5"/>
        <v>178004636</v>
      </c>
      <c r="K342" s="17" t="s">
        <v>1186</v>
      </c>
      <c r="L342" s="18">
        <v>49272.65</v>
      </c>
      <c r="N342" s="18">
        <v>9000</v>
      </c>
      <c r="P342" s="18">
        <v>40272.65</v>
      </c>
      <c r="T342" s="18">
        <v>0</v>
      </c>
      <c r="V342" s="18">
        <v>0</v>
      </c>
      <c r="X342" s="18">
        <v>0</v>
      </c>
      <c r="Z342" s="110" t="b">
        <v>0</v>
      </c>
      <c r="AB342" s="110" t="b">
        <v>0</v>
      </c>
      <c r="AD342" s="110" t="b">
        <v>0</v>
      </c>
      <c r="AF342" s="110" t="b">
        <v>0</v>
      </c>
      <c r="AH342" s="110" t="b">
        <v>0</v>
      </c>
      <c r="AJ342" s="110" t="b">
        <v>0</v>
      </c>
      <c r="AL342" s="110" t="b">
        <v>0</v>
      </c>
      <c r="AX342" s="110" t="b">
        <v>0</v>
      </c>
      <c r="BL342" s="18">
        <v>40167</v>
      </c>
      <c r="BM342" s="110" t="s">
        <v>168</v>
      </c>
      <c r="BN342" s="18">
        <v>40167</v>
      </c>
      <c r="BP342" s="18">
        <v>0</v>
      </c>
      <c r="BR342" s="18">
        <v>0</v>
      </c>
      <c r="BT342" s="18">
        <v>0</v>
      </c>
      <c r="BV342" s="18">
        <v>0</v>
      </c>
      <c r="BX342" s="18">
        <v>7817.3</v>
      </c>
      <c r="BZ342" s="18">
        <v>0</v>
      </c>
      <c r="CB342" s="18">
        <v>32349.7</v>
      </c>
      <c r="DD342" s="110" t="b">
        <v>1</v>
      </c>
      <c r="DF342" s="110" t="b">
        <v>1</v>
      </c>
      <c r="DH342" s="110" t="b">
        <v>1</v>
      </c>
      <c r="DJ342" s="110" t="b">
        <v>1</v>
      </c>
      <c r="DL342" s="110" t="b">
        <v>1</v>
      </c>
      <c r="DN342" s="110" t="b">
        <v>1</v>
      </c>
      <c r="DP342" s="110" t="b">
        <v>1</v>
      </c>
      <c r="DR342" s="110" t="b">
        <v>0</v>
      </c>
      <c r="DT342" s="110" t="b">
        <v>1</v>
      </c>
      <c r="DV342" s="110" t="b">
        <v>1</v>
      </c>
      <c r="DX342" s="110" t="b">
        <v>1</v>
      </c>
      <c r="DZ342" s="110" t="b">
        <v>1</v>
      </c>
      <c r="EB342" s="110" t="b">
        <v>1</v>
      </c>
      <c r="ED342" s="110" t="b">
        <v>1</v>
      </c>
      <c r="EF342" s="110" t="b">
        <v>1</v>
      </c>
      <c r="EH342" s="110" t="b">
        <v>1</v>
      </c>
      <c r="EJ342" s="110">
        <v>35</v>
      </c>
      <c r="EL342" s="110">
        <v>36</v>
      </c>
      <c r="EN342" s="110">
        <v>36</v>
      </c>
      <c r="EP342" s="110">
        <v>36</v>
      </c>
    </row>
    <row r="343" spans="1:146" x14ac:dyDescent="0.3">
      <c r="A343" s="110" t="s">
        <v>162</v>
      </c>
      <c r="B343" s="110" t="s">
        <v>163</v>
      </c>
      <c r="C343" s="110" t="s">
        <v>1187</v>
      </c>
      <c r="F343" s="110" t="s">
        <v>165</v>
      </c>
      <c r="G343" s="110" t="s">
        <v>1188</v>
      </c>
      <c r="I343" s="22">
        <f>INDEX(Concordance!$A$2:$A$556,MATCH('2020 Report - NLIU'!J343,Concordance!$C$2:$C$556,0))</f>
        <v>96109</v>
      </c>
      <c r="J343" s="52">
        <f t="shared" si="5"/>
        <v>75895193</v>
      </c>
      <c r="K343" s="17" t="s">
        <v>1189</v>
      </c>
      <c r="L343" s="18">
        <v>2371286.5499999998</v>
      </c>
      <c r="N343" s="18">
        <v>16108</v>
      </c>
      <c r="P343" s="18">
        <v>2355178.5499999998</v>
      </c>
      <c r="T343" s="18">
        <v>0</v>
      </c>
      <c r="V343" s="18">
        <v>0</v>
      </c>
      <c r="X343" s="18">
        <v>0</v>
      </c>
      <c r="Z343" s="110" t="b">
        <v>0</v>
      </c>
      <c r="AB343" s="110" t="b">
        <v>0</v>
      </c>
      <c r="AD343" s="110" t="b">
        <v>0</v>
      </c>
      <c r="AF343" s="110" t="b">
        <v>0</v>
      </c>
      <c r="AH343" s="110" t="b">
        <v>0</v>
      </c>
      <c r="AJ343" s="110" t="b">
        <v>0</v>
      </c>
      <c r="AL343" s="110" t="b">
        <v>0</v>
      </c>
      <c r="AX343" s="110" t="b">
        <v>0</v>
      </c>
      <c r="BL343" s="18">
        <v>191079.37</v>
      </c>
      <c r="BM343" s="110" t="s">
        <v>168</v>
      </c>
      <c r="BN343" s="18">
        <v>191079.37</v>
      </c>
      <c r="BP343" s="18">
        <v>0</v>
      </c>
      <c r="BR343" s="18">
        <v>0</v>
      </c>
      <c r="BT343" s="18">
        <v>0</v>
      </c>
      <c r="BV343" s="18">
        <v>0</v>
      </c>
      <c r="BX343" s="18">
        <v>12090.55</v>
      </c>
      <c r="BZ343" s="18">
        <v>0</v>
      </c>
      <c r="CB343" s="18">
        <v>178988.82</v>
      </c>
      <c r="DD343" s="110" t="b">
        <v>1</v>
      </c>
      <c r="DF343" s="110" t="b">
        <v>1</v>
      </c>
      <c r="DH343" s="110" t="b">
        <v>1</v>
      </c>
      <c r="DJ343" s="110" t="b">
        <v>1</v>
      </c>
      <c r="DL343" s="110" t="b">
        <v>1</v>
      </c>
      <c r="DN343" s="110" t="b">
        <v>0</v>
      </c>
      <c r="DP343" s="110" t="b">
        <v>1</v>
      </c>
      <c r="DR343" s="110" t="b">
        <v>1</v>
      </c>
      <c r="DT343" s="110" t="b">
        <v>1</v>
      </c>
      <c r="DV343" s="110" t="b">
        <v>1</v>
      </c>
      <c r="DX343" s="110" t="b">
        <v>1</v>
      </c>
      <c r="DZ343" s="110" t="b">
        <v>1</v>
      </c>
      <c r="EB343" s="110" t="b">
        <v>1</v>
      </c>
      <c r="ED343" s="110" t="b">
        <v>0</v>
      </c>
      <c r="EF343" s="110" t="b">
        <v>1</v>
      </c>
      <c r="EH343" s="110" t="b">
        <v>1</v>
      </c>
      <c r="EJ343" s="110">
        <v>467</v>
      </c>
      <c r="EL343" s="110">
        <v>452</v>
      </c>
      <c r="EN343" s="110">
        <v>435</v>
      </c>
      <c r="EP343" s="110">
        <v>402.5</v>
      </c>
    </row>
    <row r="344" spans="1:146" x14ac:dyDescent="0.3">
      <c r="A344" s="110" t="s">
        <v>162</v>
      </c>
      <c r="B344" s="110" t="s">
        <v>163</v>
      </c>
      <c r="C344" s="110" t="s">
        <v>1190</v>
      </c>
      <c r="F344" s="110" t="s">
        <v>165</v>
      </c>
      <c r="G344" s="110" t="s">
        <v>1191</v>
      </c>
      <c r="I344" s="22">
        <f>INDEX(Concordance!$A$2:$A$556,MATCH('2020 Report - NLIU'!J344,Concordance!$C$2:$C$556,0))</f>
        <v>2089</v>
      </c>
      <c r="J344" s="52">
        <f t="shared" si="5"/>
        <v>100041870</v>
      </c>
      <c r="K344" s="17" t="s">
        <v>1192</v>
      </c>
      <c r="L344" s="18">
        <v>63576.800000000003</v>
      </c>
      <c r="N344" s="18">
        <v>0</v>
      </c>
      <c r="P344" s="18">
        <v>63576.800000000003</v>
      </c>
      <c r="T344" s="18"/>
      <c r="V344" s="18"/>
      <c r="X344" s="18">
        <v>0</v>
      </c>
      <c r="BL344" s="18">
        <v>0</v>
      </c>
      <c r="BM344" s="110" t="s">
        <v>168</v>
      </c>
      <c r="BN344" s="18">
        <v>0</v>
      </c>
      <c r="BP344" s="18">
        <v>0</v>
      </c>
      <c r="BR344" s="18">
        <v>0</v>
      </c>
      <c r="BT344" s="18">
        <v>0</v>
      </c>
      <c r="BV344" s="18">
        <v>0</v>
      </c>
      <c r="BX344" s="18">
        <v>0</v>
      </c>
      <c r="BZ344" s="18">
        <v>0</v>
      </c>
      <c r="CB344" s="18">
        <v>0</v>
      </c>
      <c r="DD344" s="110" t="b">
        <v>0</v>
      </c>
      <c r="DF344" s="110" t="b">
        <v>0</v>
      </c>
      <c r="DH344" s="110" t="b">
        <v>0</v>
      </c>
      <c r="DJ344" s="110" t="b">
        <v>0</v>
      </c>
      <c r="DL344" s="110" t="b">
        <v>0</v>
      </c>
      <c r="DN344" s="110" t="b">
        <v>0</v>
      </c>
      <c r="DP344" s="110" t="b">
        <v>0</v>
      </c>
      <c r="DR344" s="110" t="b">
        <v>0</v>
      </c>
      <c r="DT344" s="110" t="b">
        <v>0</v>
      </c>
      <c r="DV344" s="110" t="b">
        <v>0</v>
      </c>
      <c r="DX344" s="110" t="b">
        <v>0</v>
      </c>
      <c r="DZ344" s="110" t="b">
        <v>0</v>
      </c>
      <c r="EB344" s="110" t="b">
        <v>0</v>
      </c>
      <c r="ED344" s="110" t="b">
        <v>0</v>
      </c>
      <c r="EF344" s="110" t="b">
        <v>0</v>
      </c>
      <c r="EH344" s="110" t="b">
        <v>0</v>
      </c>
      <c r="EJ344" s="110">
        <v>39</v>
      </c>
      <c r="EL344" s="110">
        <v>40</v>
      </c>
      <c r="EN344" s="110">
        <v>40</v>
      </c>
      <c r="EP344" s="110">
        <v>40</v>
      </c>
    </row>
    <row r="345" spans="1:146" x14ac:dyDescent="0.3">
      <c r="A345" s="110" t="s">
        <v>162</v>
      </c>
      <c r="B345" s="110" t="s">
        <v>163</v>
      </c>
      <c r="C345" s="110" t="s">
        <v>1193</v>
      </c>
      <c r="F345" s="110" t="s">
        <v>165</v>
      </c>
      <c r="G345" s="110" t="s">
        <v>1194</v>
      </c>
      <c r="I345" s="22">
        <f>INDEX(Concordance!$A$2:$A$556,MATCH('2020 Report - NLIU'!J345,Concordance!$C$2:$C$556,0))</f>
        <v>14126</v>
      </c>
      <c r="J345" s="52">
        <f t="shared" si="5"/>
        <v>176850865</v>
      </c>
      <c r="K345" s="17" t="s">
        <v>1195</v>
      </c>
      <c r="L345" s="18">
        <v>267184.46000000002</v>
      </c>
      <c r="N345" s="18">
        <v>30089</v>
      </c>
      <c r="P345" s="18">
        <v>237095.46</v>
      </c>
      <c r="T345" s="18">
        <v>0</v>
      </c>
      <c r="V345" s="18">
        <v>0</v>
      </c>
      <c r="X345" s="18">
        <v>0</v>
      </c>
      <c r="Z345" s="110" t="b">
        <v>0</v>
      </c>
      <c r="AB345" s="110" t="b">
        <v>0</v>
      </c>
      <c r="AD345" s="110" t="b">
        <v>0</v>
      </c>
      <c r="AF345" s="110" t="b">
        <v>0</v>
      </c>
      <c r="AH345" s="110" t="b">
        <v>0</v>
      </c>
      <c r="AJ345" s="110" t="b">
        <v>0</v>
      </c>
      <c r="AL345" s="110" t="b">
        <v>0</v>
      </c>
      <c r="AX345" s="110" t="b">
        <v>0</v>
      </c>
      <c r="BL345" s="18">
        <v>0</v>
      </c>
      <c r="BM345" s="110" t="s">
        <v>168</v>
      </c>
      <c r="BN345" s="18">
        <v>0</v>
      </c>
      <c r="BP345" s="18">
        <v>0</v>
      </c>
      <c r="BR345" s="18">
        <v>0</v>
      </c>
      <c r="BT345" s="18">
        <v>0</v>
      </c>
      <c r="BV345" s="18">
        <v>0</v>
      </c>
      <c r="BX345" s="18">
        <v>0</v>
      </c>
      <c r="BZ345" s="18">
        <v>0</v>
      </c>
      <c r="CB345" s="18">
        <v>0</v>
      </c>
      <c r="DD345" s="110" t="b">
        <v>0</v>
      </c>
      <c r="DF345" s="110" t="b">
        <v>0</v>
      </c>
      <c r="DH345" s="110" t="b">
        <v>0</v>
      </c>
      <c r="DJ345" s="110" t="b">
        <v>0</v>
      </c>
      <c r="DL345" s="110" t="b">
        <v>0</v>
      </c>
      <c r="DN345" s="110" t="b">
        <v>0</v>
      </c>
      <c r="DP345" s="110" t="b">
        <v>0</v>
      </c>
      <c r="DR345" s="110" t="b">
        <v>0</v>
      </c>
      <c r="DT345" s="110" t="b">
        <v>0</v>
      </c>
      <c r="DV345" s="110" t="b">
        <v>0</v>
      </c>
      <c r="DX345" s="110" t="b">
        <v>0</v>
      </c>
      <c r="DZ345" s="110" t="b">
        <v>0</v>
      </c>
      <c r="EB345" s="110" t="b">
        <v>0</v>
      </c>
      <c r="ED345" s="110" t="b">
        <v>0</v>
      </c>
      <c r="EF345" s="110" t="b">
        <v>0</v>
      </c>
      <c r="EH345" s="110" t="b">
        <v>0</v>
      </c>
      <c r="EJ345" s="110">
        <v>199</v>
      </c>
      <c r="EL345" s="110">
        <v>200</v>
      </c>
      <c r="EN345" s="110">
        <v>200</v>
      </c>
      <c r="EP345" s="110">
        <v>196</v>
      </c>
    </row>
    <row r="346" spans="1:146" x14ac:dyDescent="0.3">
      <c r="A346" s="110" t="s">
        <v>162</v>
      </c>
      <c r="B346" s="110" t="s">
        <v>163</v>
      </c>
      <c r="C346" s="110" t="s">
        <v>1196</v>
      </c>
      <c r="F346" s="110" t="s">
        <v>165</v>
      </c>
      <c r="G346" s="110" t="s">
        <v>1197</v>
      </c>
      <c r="I346" s="22">
        <f>INDEX(Concordance!$A$2:$A$556,MATCH('2020 Report - NLIU'!J346,Concordance!$C$2:$C$556,0))</f>
        <v>31118</v>
      </c>
      <c r="J346" s="52">
        <f t="shared" si="5"/>
        <v>83123760</v>
      </c>
      <c r="K346" s="17" t="s">
        <v>1198</v>
      </c>
      <c r="L346" s="18">
        <v>76464.31</v>
      </c>
      <c r="N346" s="18">
        <v>0</v>
      </c>
      <c r="P346" s="18">
        <v>76464.31</v>
      </c>
      <c r="T346" s="18"/>
      <c r="V346" s="18"/>
      <c r="X346" s="18">
        <v>0</v>
      </c>
      <c r="BL346" s="18">
        <v>0</v>
      </c>
      <c r="BM346" s="110" t="s">
        <v>168</v>
      </c>
      <c r="BN346" s="18">
        <v>0</v>
      </c>
      <c r="BP346" s="18">
        <v>0</v>
      </c>
      <c r="BR346" s="18">
        <v>0</v>
      </c>
      <c r="BT346" s="18">
        <v>0</v>
      </c>
      <c r="BV346" s="18">
        <v>0</v>
      </c>
      <c r="BX346" s="18">
        <v>0</v>
      </c>
      <c r="BZ346" s="18">
        <v>0</v>
      </c>
      <c r="CB346" s="18">
        <v>0</v>
      </c>
      <c r="DD346" s="110" t="b">
        <v>0</v>
      </c>
      <c r="DF346" s="110" t="b">
        <v>0</v>
      </c>
      <c r="DH346" s="110" t="b">
        <v>0</v>
      </c>
      <c r="DJ346" s="110" t="b">
        <v>0</v>
      </c>
      <c r="DL346" s="110" t="b">
        <v>0</v>
      </c>
      <c r="DN346" s="110" t="b">
        <v>0</v>
      </c>
      <c r="DP346" s="110" t="b">
        <v>0</v>
      </c>
      <c r="DR346" s="110" t="b">
        <v>0</v>
      </c>
      <c r="DT346" s="110" t="b">
        <v>0</v>
      </c>
      <c r="DV346" s="110" t="b">
        <v>0</v>
      </c>
      <c r="DX346" s="110" t="b">
        <v>0</v>
      </c>
      <c r="DZ346" s="110" t="b">
        <v>0</v>
      </c>
      <c r="EB346" s="110" t="b">
        <v>0</v>
      </c>
      <c r="ED346" s="110" t="b">
        <v>0</v>
      </c>
      <c r="EF346" s="110" t="b">
        <v>0</v>
      </c>
      <c r="EH346" s="110" t="b">
        <v>0</v>
      </c>
      <c r="EJ346" s="110">
        <v>27.5</v>
      </c>
      <c r="EL346" s="110">
        <v>28</v>
      </c>
      <c r="EN346" s="110">
        <v>28</v>
      </c>
      <c r="EP346" s="110">
        <v>28.5</v>
      </c>
    </row>
    <row r="347" spans="1:146" x14ac:dyDescent="0.3">
      <c r="A347" s="110" t="s">
        <v>162</v>
      </c>
      <c r="B347" s="110" t="s">
        <v>163</v>
      </c>
      <c r="C347" s="110" t="s">
        <v>1199</v>
      </c>
      <c r="F347" s="110" t="s">
        <v>165</v>
      </c>
      <c r="G347" s="110" t="s">
        <v>1200</v>
      </c>
      <c r="I347" s="22">
        <f>INDEX(Concordance!$A$2:$A$556,MATCH('2020 Report - NLIU'!J347,Concordance!$C$2:$C$556,0))</f>
        <v>41003</v>
      </c>
      <c r="J347" s="52">
        <f t="shared" si="5"/>
        <v>168819084</v>
      </c>
      <c r="K347" s="17" t="s">
        <v>1201</v>
      </c>
      <c r="L347" s="18">
        <v>48281.48</v>
      </c>
      <c r="N347" s="18">
        <v>0</v>
      </c>
      <c r="P347" s="18">
        <v>48281.48</v>
      </c>
      <c r="T347" s="18"/>
      <c r="V347" s="18"/>
      <c r="X347" s="18">
        <v>0</v>
      </c>
      <c r="BL347" s="18">
        <v>48155</v>
      </c>
      <c r="BM347" s="110" t="s">
        <v>168</v>
      </c>
      <c r="BN347" s="18">
        <v>48155</v>
      </c>
      <c r="BP347" s="18">
        <v>0</v>
      </c>
      <c r="BR347" s="18">
        <v>0</v>
      </c>
      <c r="BT347" s="18">
        <v>0</v>
      </c>
      <c r="BV347" s="18">
        <v>0</v>
      </c>
      <c r="BX347" s="18">
        <v>0</v>
      </c>
      <c r="BZ347" s="18">
        <v>0</v>
      </c>
      <c r="CB347" s="18">
        <v>48155</v>
      </c>
      <c r="DD347" s="110" t="b">
        <v>0</v>
      </c>
      <c r="DF347" s="110" t="b">
        <v>0</v>
      </c>
      <c r="DH347" s="110" t="b">
        <v>0</v>
      </c>
      <c r="DJ347" s="110" t="b">
        <v>0</v>
      </c>
      <c r="DL347" s="110" t="b">
        <v>0</v>
      </c>
      <c r="DN347" s="110" t="b">
        <v>0</v>
      </c>
      <c r="DP347" s="110" t="b">
        <v>0</v>
      </c>
      <c r="DR347" s="110" t="b">
        <v>0</v>
      </c>
      <c r="DT347" s="110" t="b">
        <v>0</v>
      </c>
      <c r="DV347" s="110" t="b">
        <v>0</v>
      </c>
      <c r="DX347" s="110" t="b">
        <v>0</v>
      </c>
      <c r="DZ347" s="110" t="b">
        <v>0</v>
      </c>
      <c r="EB347" s="110" t="b">
        <v>0</v>
      </c>
      <c r="ED347" s="110" t="b">
        <v>0</v>
      </c>
      <c r="EF347" s="110" t="b">
        <v>0</v>
      </c>
      <c r="EH347" s="110" t="b">
        <v>0</v>
      </c>
      <c r="EJ347" s="110">
        <v>34</v>
      </c>
      <c r="EL347" s="110">
        <v>34</v>
      </c>
      <c r="EN347" s="110">
        <v>33</v>
      </c>
      <c r="EP347" s="110">
        <v>33.5</v>
      </c>
    </row>
    <row r="348" spans="1:146" x14ac:dyDescent="0.3">
      <c r="A348" s="110" t="s">
        <v>162</v>
      </c>
      <c r="B348" s="110" t="s">
        <v>163</v>
      </c>
      <c r="C348" s="110" t="s">
        <v>1202</v>
      </c>
      <c r="F348" s="110" t="s">
        <v>165</v>
      </c>
      <c r="G348" s="110" t="s">
        <v>1203</v>
      </c>
      <c r="I348" s="22">
        <f>INDEX(Concordance!$A$2:$A$556,MATCH('2020 Report - NLIU'!J348,Concordance!$C$2:$C$556,0))</f>
        <v>24093</v>
      </c>
      <c r="J348" s="52">
        <f t="shared" si="5"/>
        <v>10654168</v>
      </c>
      <c r="K348" s="17" t="s">
        <v>1204</v>
      </c>
      <c r="L348" s="18">
        <v>2388645.0499999998</v>
      </c>
      <c r="N348" s="18">
        <v>24592</v>
      </c>
      <c r="P348" s="18">
        <v>2364053.0499999998</v>
      </c>
      <c r="T348" s="18">
        <v>0</v>
      </c>
      <c r="V348" s="18">
        <v>0</v>
      </c>
      <c r="X348" s="18">
        <v>0</v>
      </c>
      <c r="Z348" s="110" t="b">
        <v>0</v>
      </c>
      <c r="AB348" s="110" t="b">
        <v>0</v>
      </c>
      <c r="AD348" s="110" t="b">
        <v>0</v>
      </c>
      <c r="AF348" s="110" t="b">
        <v>0</v>
      </c>
      <c r="AH348" s="110" t="b">
        <v>0</v>
      </c>
      <c r="AJ348" s="110" t="b">
        <v>0</v>
      </c>
      <c r="AL348" s="110" t="b">
        <v>0</v>
      </c>
      <c r="AX348" s="110" t="b">
        <v>0</v>
      </c>
      <c r="BL348" s="18">
        <v>0</v>
      </c>
      <c r="BM348" s="110" t="s">
        <v>168</v>
      </c>
      <c r="BN348" s="18">
        <v>0</v>
      </c>
      <c r="BP348" s="18">
        <v>0</v>
      </c>
      <c r="BR348" s="18">
        <v>0</v>
      </c>
      <c r="BT348" s="18">
        <v>0</v>
      </c>
      <c r="BV348" s="18">
        <v>0</v>
      </c>
      <c r="BX348" s="18">
        <v>0</v>
      </c>
      <c r="BZ348" s="18">
        <v>0</v>
      </c>
      <c r="CB348" s="18">
        <v>0</v>
      </c>
      <c r="DD348" s="110" t="b">
        <v>0</v>
      </c>
      <c r="DF348" s="110" t="b">
        <v>0</v>
      </c>
      <c r="DH348" s="110" t="b">
        <v>0</v>
      </c>
      <c r="DJ348" s="110" t="b">
        <v>0</v>
      </c>
      <c r="DL348" s="110" t="b">
        <v>0</v>
      </c>
      <c r="DN348" s="110" t="b">
        <v>0</v>
      </c>
      <c r="DP348" s="110" t="b">
        <v>0</v>
      </c>
      <c r="DR348" s="110" t="b">
        <v>0</v>
      </c>
      <c r="DT348" s="110" t="b">
        <v>0</v>
      </c>
      <c r="DV348" s="110" t="b">
        <v>0</v>
      </c>
      <c r="DX348" s="110" t="b">
        <v>0</v>
      </c>
      <c r="DZ348" s="110" t="b">
        <v>0</v>
      </c>
      <c r="EB348" s="110" t="b">
        <v>0</v>
      </c>
      <c r="ED348" s="110" t="b">
        <v>0</v>
      </c>
      <c r="EF348" s="110" t="b">
        <v>0</v>
      </c>
      <c r="EH348" s="110" t="b">
        <v>0</v>
      </c>
      <c r="EJ348" s="110">
        <v>2990.8</v>
      </c>
      <c r="EL348" s="110">
        <v>30151</v>
      </c>
      <c r="EN348" s="110">
        <v>3015.6</v>
      </c>
      <c r="EP348" s="110">
        <v>3032.2</v>
      </c>
    </row>
    <row r="349" spans="1:146" x14ac:dyDescent="0.3">
      <c r="A349" s="110" t="s">
        <v>162</v>
      </c>
      <c r="B349" s="110" t="s">
        <v>163</v>
      </c>
      <c r="C349" s="110" t="s">
        <v>1205</v>
      </c>
      <c r="F349" s="110" t="s">
        <v>165</v>
      </c>
      <c r="G349" s="110" t="s">
        <v>1206</v>
      </c>
      <c r="I349" s="22">
        <f>INDEX(Concordance!$A$2:$A$556,MATCH('2020 Report - NLIU'!J349,Concordance!$C$2:$C$556,0))</f>
        <v>65096</v>
      </c>
      <c r="J349" s="52">
        <f t="shared" si="5"/>
        <v>38286274</v>
      </c>
      <c r="K349" s="17" t="s">
        <v>1207</v>
      </c>
      <c r="L349" s="18">
        <v>40968.990000000013</v>
      </c>
      <c r="N349" s="18">
        <v>9000</v>
      </c>
      <c r="P349" s="18">
        <v>31968.990000000009</v>
      </c>
      <c r="T349" s="18">
        <v>0</v>
      </c>
      <c r="V349" s="18">
        <v>0</v>
      </c>
      <c r="X349" s="18">
        <v>0</v>
      </c>
      <c r="Z349" s="110" t="b">
        <v>0</v>
      </c>
      <c r="AB349" s="110" t="b">
        <v>0</v>
      </c>
      <c r="AD349" s="110" t="b">
        <v>0</v>
      </c>
      <c r="AF349" s="110" t="b">
        <v>0</v>
      </c>
      <c r="AH349" s="110" t="b">
        <v>0</v>
      </c>
      <c r="AJ349" s="110" t="b">
        <v>0</v>
      </c>
      <c r="AL349" s="110" t="b">
        <v>0</v>
      </c>
      <c r="AX349" s="110" t="b">
        <v>0</v>
      </c>
      <c r="BL349" s="18">
        <v>0</v>
      </c>
      <c r="BM349" s="110" t="s">
        <v>168</v>
      </c>
      <c r="BN349" s="18">
        <v>0</v>
      </c>
      <c r="BP349" s="18">
        <v>0</v>
      </c>
      <c r="BR349" s="18">
        <v>0</v>
      </c>
      <c r="BT349" s="18">
        <v>0</v>
      </c>
      <c r="BV349" s="18">
        <v>0</v>
      </c>
      <c r="BX349" s="18">
        <v>0</v>
      </c>
      <c r="BZ349" s="18">
        <v>0</v>
      </c>
      <c r="CB349" s="18">
        <v>0</v>
      </c>
      <c r="DD349" s="110" t="b">
        <v>0</v>
      </c>
      <c r="DF349" s="110" t="b">
        <v>0</v>
      </c>
      <c r="DH349" s="110" t="b">
        <v>0</v>
      </c>
      <c r="DJ349" s="110" t="b">
        <v>0</v>
      </c>
      <c r="DL349" s="110" t="b">
        <v>0</v>
      </c>
      <c r="DN349" s="110" t="b">
        <v>0</v>
      </c>
      <c r="DP349" s="110" t="b">
        <v>0</v>
      </c>
      <c r="DR349" s="110" t="b">
        <v>0</v>
      </c>
      <c r="DT349" s="110" t="b">
        <v>0</v>
      </c>
      <c r="DV349" s="110" t="b">
        <v>0</v>
      </c>
      <c r="DX349" s="110" t="b">
        <v>0</v>
      </c>
      <c r="DZ349" s="110" t="b">
        <v>0</v>
      </c>
      <c r="EB349" s="110" t="b">
        <v>0</v>
      </c>
      <c r="ED349" s="110" t="b">
        <v>0</v>
      </c>
      <c r="EF349" s="110" t="b">
        <v>0</v>
      </c>
      <c r="EH349" s="110" t="b">
        <v>0</v>
      </c>
      <c r="EJ349" s="110">
        <v>43.5</v>
      </c>
      <c r="EL349" s="110">
        <v>43.5</v>
      </c>
      <c r="EN349" s="110">
        <v>45</v>
      </c>
      <c r="EP349" s="110">
        <v>40.5</v>
      </c>
    </row>
    <row r="350" spans="1:146" x14ac:dyDescent="0.3">
      <c r="A350" s="110" t="s">
        <v>162</v>
      </c>
      <c r="B350" s="110" t="s">
        <v>163</v>
      </c>
      <c r="C350" s="110" t="s">
        <v>1208</v>
      </c>
      <c r="F350" s="110" t="s">
        <v>165</v>
      </c>
      <c r="G350" s="110" t="s">
        <v>1209</v>
      </c>
      <c r="I350" s="22">
        <f>INDEX(Concordance!$A$2:$A$556,MATCH('2020 Report - NLIU'!J350,Concordance!$C$2:$C$556,0))</f>
        <v>74197</v>
      </c>
      <c r="J350" s="52">
        <f t="shared" si="5"/>
        <v>159603976</v>
      </c>
      <c r="K350" s="17" t="s">
        <v>1210</v>
      </c>
      <c r="L350" s="18">
        <v>23800.45</v>
      </c>
      <c r="N350" s="18">
        <v>0</v>
      </c>
      <c r="P350" s="18">
        <v>23800.45</v>
      </c>
      <c r="T350" s="18"/>
      <c r="V350" s="18"/>
      <c r="X350" s="18">
        <v>0</v>
      </c>
      <c r="BL350" s="18">
        <v>0</v>
      </c>
      <c r="BM350" s="110" t="s">
        <v>168</v>
      </c>
      <c r="BN350" s="18">
        <v>0</v>
      </c>
      <c r="BP350" s="18">
        <v>0</v>
      </c>
      <c r="BR350" s="18">
        <v>0</v>
      </c>
      <c r="BT350" s="18">
        <v>0</v>
      </c>
      <c r="BV350" s="18">
        <v>0</v>
      </c>
      <c r="BX350" s="18">
        <v>0</v>
      </c>
      <c r="BZ350" s="18">
        <v>0</v>
      </c>
      <c r="CB350" s="18">
        <v>0</v>
      </c>
      <c r="DD350" s="110" t="b">
        <v>0</v>
      </c>
      <c r="DF350" s="110" t="b">
        <v>0</v>
      </c>
      <c r="DH350" s="110" t="b">
        <v>0</v>
      </c>
      <c r="DJ350" s="110" t="b">
        <v>0</v>
      </c>
      <c r="DL350" s="110" t="b">
        <v>0</v>
      </c>
      <c r="DN350" s="110" t="b">
        <v>0</v>
      </c>
      <c r="DP350" s="110" t="b">
        <v>0</v>
      </c>
      <c r="DR350" s="110" t="b">
        <v>0</v>
      </c>
      <c r="DT350" s="110" t="b">
        <v>0</v>
      </c>
      <c r="DV350" s="110" t="b">
        <v>0</v>
      </c>
      <c r="DX350" s="110" t="b">
        <v>0</v>
      </c>
      <c r="DZ350" s="110" t="b">
        <v>0</v>
      </c>
      <c r="EB350" s="110" t="b">
        <v>0</v>
      </c>
      <c r="ED350" s="110" t="b">
        <v>0</v>
      </c>
      <c r="EF350" s="110" t="b">
        <v>0</v>
      </c>
      <c r="EH350" s="110" t="b">
        <v>0</v>
      </c>
      <c r="EJ350" s="110">
        <v>51</v>
      </c>
      <c r="EL350" s="110">
        <v>54</v>
      </c>
      <c r="EN350" s="110">
        <v>53</v>
      </c>
      <c r="EP350" s="110">
        <v>52</v>
      </c>
    </row>
    <row r="351" spans="1:146" x14ac:dyDescent="0.3">
      <c r="A351" s="110" t="s">
        <v>162</v>
      </c>
      <c r="B351" s="110" t="s">
        <v>163</v>
      </c>
      <c r="C351" s="110" t="s">
        <v>1211</v>
      </c>
      <c r="F351" s="110" t="s">
        <v>165</v>
      </c>
      <c r="G351" s="110" t="s">
        <v>1212</v>
      </c>
      <c r="I351" s="22">
        <f>INDEX(Concordance!$A$2:$A$556,MATCH('2020 Report - NLIU'!J351,Concordance!$C$2:$C$556,0))</f>
        <v>78001</v>
      </c>
      <c r="J351" s="52">
        <f t="shared" si="5"/>
        <v>159261247</v>
      </c>
      <c r="K351" s="17" t="s">
        <v>1213</v>
      </c>
      <c r="L351" s="18">
        <v>154017.87</v>
      </c>
      <c r="N351" s="18">
        <v>0</v>
      </c>
      <c r="P351" s="18">
        <v>154017.87</v>
      </c>
      <c r="T351" s="18"/>
      <c r="V351" s="18"/>
      <c r="X351" s="18">
        <v>0</v>
      </c>
      <c r="BL351" s="18">
        <v>0</v>
      </c>
      <c r="BM351" s="110" t="s">
        <v>168</v>
      </c>
      <c r="BN351" s="18">
        <v>0</v>
      </c>
      <c r="BP351" s="18">
        <v>0</v>
      </c>
      <c r="BR351" s="18">
        <v>0</v>
      </c>
      <c r="BT351" s="18">
        <v>0</v>
      </c>
      <c r="BV351" s="18">
        <v>0</v>
      </c>
      <c r="BX351" s="18">
        <v>0</v>
      </c>
      <c r="BZ351" s="18">
        <v>0</v>
      </c>
      <c r="CB351" s="18">
        <v>0</v>
      </c>
      <c r="DD351" s="110" t="b">
        <v>0</v>
      </c>
      <c r="DF351" s="110" t="b">
        <v>0</v>
      </c>
      <c r="DH351" s="110" t="b">
        <v>0</v>
      </c>
      <c r="DJ351" s="110" t="b">
        <v>0</v>
      </c>
      <c r="DL351" s="110" t="b">
        <v>0</v>
      </c>
      <c r="DN351" s="110" t="b">
        <v>0</v>
      </c>
      <c r="DP351" s="110" t="b">
        <v>0</v>
      </c>
      <c r="DR351" s="110" t="b">
        <v>0</v>
      </c>
      <c r="DT351" s="110" t="b">
        <v>0</v>
      </c>
      <c r="DV351" s="110" t="b">
        <v>0</v>
      </c>
      <c r="DX351" s="110" t="b">
        <v>0</v>
      </c>
      <c r="DZ351" s="110" t="b">
        <v>0</v>
      </c>
      <c r="EB351" s="110" t="b">
        <v>0</v>
      </c>
      <c r="ED351" s="110" t="b">
        <v>0</v>
      </c>
      <c r="EF351" s="110" t="b">
        <v>0</v>
      </c>
      <c r="EH351" s="110" t="b">
        <v>0</v>
      </c>
      <c r="EJ351" s="110">
        <v>25.4</v>
      </c>
      <c r="EL351" s="110">
        <v>25.4</v>
      </c>
      <c r="EN351" s="110">
        <v>25.4</v>
      </c>
      <c r="EP351" s="110">
        <v>25</v>
      </c>
    </row>
    <row r="352" spans="1:146" x14ac:dyDescent="0.3">
      <c r="A352" s="110" t="s">
        <v>162</v>
      </c>
      <c r="B352" s="110" t="s">
        <v>163</v>
      </c>
      <c r="C352" s="110" t="s">
        <v>1214</v>
      </c>
      <c r="F352" s="110" t="s">
        <v>165</v>
      </c>
      <c r="G352" s="110" t="s">
        <v>1215</v>
      </c>
      <c r="I352" s="22">
        <f>INDEX(Concordance!$A$2:$A$556,MATCH('2020 Report - NLIU'!J352,Concordance!$C$2:$C$556,0))</f>
        <v>83001</v>
      </c>
      <c r="J352" s="52">
        <f t="shared" si="5"/>
        <v>193010097</v>
      </c>
      <c r="K352" s="17" t="s">
        <v>1216</v>
      </c>
      <c r="L352" s="18">
        <v>44962.96</v>
      </c>
      <c r="N352" s="18">
        <v>0</v>
      </c>
      <c r="P352" s="18">
        <v>44962.96</v>
      </c>
      <c r="T352" s="18"/>
      <c r="V352" s="18"/>
      <c r="X352" s="18">
        <v>0</v>
      </c>
      <c r="BL352" s="18">
        <v>44845</v>
      </c>
      <c r="BM352" s="110" t="s">
        <v>168</v>
      </c>
      <c r="BN352" s="18">
        <v>44845</v>
      </c>
      <c r="BP352" s="18">
        <v>0</v>
      </c>
      <c r="BR352" s="18">
        <v>0</v>
      </c>
      <c r="BT352" s="18">
        <v>0</v>
      </c>
      <c r="BV352" s="18">
        <v>0</v>
      </c>
      <c r="BX352" s="18">
        <v>0</v>
      </c>
      <c r="BZ352" s="18">
        <v>0</v>
      </c>
      <c r="CB352" s="18">
        <v>44845</v>
      </c>
      <c r="DD352" s="110" t="b">
        <v>0</v>
      </c>
      <c r="DF352" s="110" t="b">
        <v>0</v>
      </c>
      <c r="DH352" s="110" t="b">
        <v>0</v>
      </c>
      <c r="DJ352" s="110" t="b">
        <v>0</v>
      </c>
      <c r="DL352" s="110" t="b">
        <v>0</v>
      </c>
      <c r="DN352" s="110" t="b">
        <v>0</v>
      </c>
      <c r="DP352" s="110" t="b">
        <v>0</v>
      </c>
      <c r="DR352" s="110" t="b">
        <v>0</v>
      </c>
      <c r="DT352" s="110" t="b">
        <v>0</v>
      </c>
      <c r="DV352" s="110" t="b">
        <v>0</v>
      </c>
      <c r="DX352" s="110" t="b">
        <v>0</v>
      </c>
      <c r="DZ352" s="110" t="b">
        <v>0</v>
      </c>
      <c r="EB352" s="110" t="b">
        <v>0</v>
      </c>
      <c r="ED352" s="110" t="b">
        <v>0</v>
      </c>
      <c r="EF352" s="110" t="b">
        <v>0</v>
      </c>
      <c r="EH352" s="110" t="b">
        <v>0</v>
      </c>
      <c r="EJ352" s="110">
        <v>56</v>
      </c>
      <c r="EL352" s="110">
        <v>56</v>
      </c>
      <c r="EN352" s="110">
        <v>55</v>
      </c>
      <c r="EP352" s="110">
        <v>55</v>
      </c>
    </row>
    <row r="353" spans="1:146" x14ac:dyDescent="0.3">
      <c r="A353" s="110" t="s">
        <v>162</v>
      </c>
      <c r="B353" s="110" t="s">
        <v>163</v>
      </c>
      <c r="C353" s="110" t="s">
        <v>1217</v>
      </c>
      <c r="F353" s="110" t="s">
        <v>165</v>
      </c>
      <c r="G353" s="110" t="s">
        <v>1218</v>
      </c>
      <c r="I353" s="22">
        <f>INDEX(Concordance!$A$2:$A$556,MATCH('2020 Report - NLIU'!J353,Concordance!$C$2:$C$556,0))</f>
        <v>102081</v>
      </c>
      <c r="J353" s="52">
        <f t="shared" si="5"/>
        <v>45129863</v>
      </c>
      <c r="K353" s="17" t="s">
        <v>1219</v>
      </c>
      <c r="L353" s="18">
        <v>60000.69</v>
      </c>
      <c r="N353" s="18">
        <v>1460.63</v>
      </c>
      <c r="P353" s="18">
        <v>58540.06</v>
      </c>
      <c r="T353" s="18">
        <v>0</v>
      </c>
      <c r="V353" s="18">
        <v>0</v>
      </c>
      <c r="X353" s="18">
        <v>0</v>
      </c>
      <c r="Z353" s="110" t="b">
        <v>0</v>
      </c>
      <c r="AB353" s="110" t="b">
        <v>0</v>
      </c>
      <c r="AD353" s="110" t="b">
        <v>0</v>
      </c>
      <c r="AF353" s="110" t="b">
        <v>0</v>
      </c>
      <c r="AH353" s="110" t="b">
        <v>0</v>
      </c>
      <c r="AJ353" s="110" t="b">
        <v>0</v>
      </c>
      <c r="AL353" s="110" t="b">
        <v>0</v>
      </c>
      <c r="AX353" s="110" t="b">
        <v>0</v>
      </c>
      <c r="BL353" s="18">
        <v>0</v>
      </c>
      <c r="BM353" s="110" t="s">
        <v>168</v>
      </c>
      <c r="BN353" s="18">
        <v>0</v>
      </c>
      <c r="BP353" s="18">
        <v>0</v>
      </c>
      <c r="BR353" s="18">
        <v>0</v>
      </c>
      <c r="BT353" s="18">
        <v>0</v>
      </c>
      <c r="BV353" s="18">
        <v>0</v>
      </c>
      <c r="BX353" s="18">
        <v>0</v>
      </c>
      <c r="BZ353" s="18">
        <v>0</v>
      </c>
      <c r="CB353" s="18">
        <v>0</v>
      </c>
      <c r="DD353" s="110" t="b">
        <v>0</v>
      </c>
      <c r="DF353" s="110" t="b">
        <v>0</v>
      </c>
      <c r="DH353" s="110" t="b">
        <v>0</v>
      </c>
      <c r="DJ353" s="110" t="b">
        <v>0</v>
      </c>
      <c r="DL353" s="110" t="b">
        <v>0</v>
      </c>
      <c r="DN353" s="110" t="b">
        <v>0</v>
      </c>
      <c r="DP353" s="110" t="b">
        <v>0</v>
      </c>
      <c r="DR353" s="110" t="b">
        <v>0</v>
      </c>
      <c r="DT353" s="110" t="b">
        <v>0</v>
      </c>
      <c r="DV353" s="110" t="b">
        <v>0</v>
      </c>
      <c r="DX353" s="110" t="b">
        <v>0</v>
      </c>
      <c r="DZ353" s="110" t="b">
        <v>0</v>
      </c>
      <c r="EB353" s="110" t="b">
        <v>0</v>
      </c>
      <c r="ED353" s="110" t="b">
        <v>0</v>
      </c>
      <c r="EF353" s="110" t="b">
        <v>0</v>
      </c>
      <c r="EH353" s="110" t="b">
        <v>0</v>
      </c>
      <c r="EJ353" s="110">
        <v>61</v>
      </c>
      <c r="EL353" s="110">
        <v>60.8</v>
      </c>
      <c r="EN353" s="110">
        <v>60.8</v>
      </c>
      <c r="EP353" s="110">
        <v>58.4</v>
      </c>
    </row>
    <row r="354" spans="1:146" x14ac:dyDescent="0.3">
      <c r="A354" s="110" t="s">
        <v>162</v>
      </c>
      <c r="B354" s="110" t="s">
        <v>163</v>
      </c>
      <c r="C354" s="110" t="s">
        <v>1220</v>
      </c>
      <c r="F354" s="110" t="s">
        <v>165</v>
      </c>
      <c r="G354" s="110" t="s">
        <v>1221</v>
      </c>
      <c r="I354" s="22">
        <f>INDEX(Concordance!$A$2:$A$556,MATCH('2020 Report - NLIU'!J354,Concordance!$C$2:$C$556,0))</f>
        <v>94083</v>
      </c>
      <c r="J354" s="52">
        <f t="shared" si="5"/>
        <v>11617917</v>
      </c>
      <c r="K354" s="17" t="s">
        <v>1222</v>
      </c>
      <c r="L354" s="18">
        <v>645057.72</v>
      </c>
      <c r="N354" s="18">
        <v>0</v>
      </c>
      <c r="P354" s="18">
        <v>645057.72</v>
      </c>
      <c r="T354" s="18"/>
      <c r="V354" s="18"/>
      <c r="X354" s="18">
        <v>0</v>
      </c>
      <c r="BL354" s="18">
        <v>643365</v>
      </c>
      <c r="BM354" s="110" t="s">
        <v>168</v>
      </c>
      <c r="BN354" s="18">
        <v>643365</v>
      </c>
      <c r="BP354" s="18">
        <v>0</v>
      </c>
      <c r="BR354" s="18">
        <v>0</v>
      </c>
      <c r="BT354" s="18">
        <v>0</v>
      </c>
      <c r="BV354" s="18">
        <v>0</v>
      </c>
      <c r="BX354" s="18">
        <v>0</v>
      </c>
      <c r="BZ354" s="18">
        <v>0</v>
      </c>
      <c r="CB354" s="18">
        <v>643365</v>
      </c>
      <c r="DD354" s="110" t="b">
        <v>1</v>
      </c>
      <c r="DF354" s="110" t="b">
        <v>1</v>
      </c>
      <c r="DH354" s="110" t="b">
        <v>1</v>
      </c>
      <c r="DJ354" s="110" t="b">
        <v>1</v>
      </c>
      <c r="DL354" s="110" t="b">
        <v>1</v>
      </c>
      <c r="DN354" s="110" t="b">
        <v>1</v>
      </c>
      <c r="DP354" s="110" t="b">
        <v>1</v>
      </c>
      <c r="DR354" s="110" t="b">
        <v>0</v>
      </c>
      <c r="DT354" s="110" t="b">
        <v>1</v>
      </c>
      <c r="DV354" s="110" t="b">
        <v>1</v>
      </c>
      <c r="DX354" s="110" t="b">
        <v>1</v>
      </c>
      <c r="DZ354" s="110" t="b">
        <v>1</v>
      </c>
      <c r="EB354" s="110" t="b">
        <v>1</v>
      </c>
      <c r="ED354" s="110" t="b">
        <v>1</v>
      </c>
      <c r="EF354" s="110" t="b">
        <v>1</v>
      </c>
      <c r="EH354" s="110" t="b">
        <v>0</v>
      </c>
      <c r="EJ354" s="110">
        <v>420</v>
      </c>
      <c r="EL354" s="110">
        <v>424</v>
      </c>
      <c r="EN354" s="110">
        <v>415</v>
      </c>
      <c r="EP354" s="110">
        <v>404</v>
      </c>
    </row>
    <row r="355" spans="1:146" x14ac:dyDescent="0.3">
      <c r="A355" s="110" t="s">
        <v>162</v>
      </c>
      <c r="B355" s="110" t="s">
        <v>163</v>
      </c>
      <c r="C355" s="110" t="s">
        <v>1223</v>
      </c>
      <c r="F355" s="110" t="s">
        <v>165</v>
      </c>
      <c r="G355" s="110" t="s">
        <v>1224</v>
      </c>
      <c r="I355" s="22">
        <f>INDEX(Concordance!$A$2:$A$556,MATCH('2020 Report - NLIU'!J355,Concordance!$C$2:$C$556,0))</f>
        <v>33094</v>
      </c>
      <c r="J355" s="52">
        <f t="shared" si="5"/>
        <v>184206118</v>
      </c>
      <c r="K355" s="17" t="s">
        <v>1225</v>
      </c>
      <c r="L355" s="18">
        <v>106404.68</v>
      </c>
      <c r="N355" s="18">
        <v>0</v>
      </c>
      <c r="P355" s="18">
        <v>106404.68</v>
      </c>
      <c r="T355" s="18"/>
      <c r="V355" s="18"/>
      <c r="X355" s="18">
        <v>0</v>
      </c>
      <c r="BL355" s="18">
        <v>106126</v>
      </c>
      <c r="BM355" s="110" t="s">
        <v>168</v>
      </c>
      <c r="BN355" s="18">
        <v>106126</v>
      </c>
      <c r="BP355" s="18">
        <v>0</v>
      </c>
      <c r="BR355" s="18">
        <v>0</v>
      </c>
      <c r="BT355" s="18">
        <v>0</v>
      </c>
      <c r="BV355" s="18">
        <v>0</v>
      </c>
      <c r="BX355" s="18">
        <v>0</v>
      </c>
      <c r="BZ355" s="18">
        <v>0</v>
      </c>
      <c r="CB355" s="18">
        <v>106126</v>
      </c>
      <c r="DD355" s="110" t="b">
        <v>0</v>
      </c>
      <c r="DF355" s="110" t="b">
        <v>0</v>
      </c>
      <c r="DH355" s="110" t="b">
        <v>0</v>
      </c>
      <c r="DJ355" s="110" t="b">
        <v>0</v>
      </c>
      <c r="DL355" s="110" t="b">
        <v>0</v>
      </c>
      <c r="DN355" s="110" t="b">
        <v>0</v>
      </c>
      <c r="DP355" s="110" t="b">
        <v>0</v>
      </c>
      <c r="DR355" s="110" t="b">
        <v>1</v>
      </c>
      <c r="DT355" s="110" t="b">
        <v>0</v>
      </c>
      <c r="DV355" s="110" t="b">
        <v>0</v>
      </c>
      <c r="DX355" s="110" t="b">
        <v>0</v>
      </c>
      <c r="DZ355" s="110" t="b">
        <v>0</v>
      </c>
      <c r="EB355" s="110" t="b">
        <v>0</v>
      </c>
      <c r="ED355" s="110" t="b">
        <v>0</v>
      </c>
      <c r="EF355" s="110" t="b">
        <v>0</v>
      </c>
      <c r="EH355" s="110" t="b">
        <v>1</v>
      </c>
      <c r="EJ355" s="110">
        <v>18</v>
      </c>
      <c r="EL355" s="110">
        <v>19</v>
      </c>
      <c r="EN355" s="110">
        <v>20</v>
      </c>
      <c r="EP355" s="110">
        <v>18</v>
      </c>
    </row>
    <row r="356" spans="1:146" x14ac:dyDescent="0.3">
      <c r="A356" s="110" t="s">
        <v>162</v>
      </c>
      <c r="B356" s="110" t="s">
        <v>163</v>
      </c>
      <c r="C356" s="110" t="s">
        <v>1226</v>
      </c>
      <c r="F356" s="110" t="s">
        <v>165</v>
      </c>
      <c r="G356" s="110" t="s">
        <v>1227</v>
      </c>
      <c r="I356" s="22">
        <f>INDEX(Concordance!$A$2:$A$556,MATCH('2020 Report - NLIU'!J356,Concordance!$C$2:$C$556,0))</f>
        <v>74194</v>
      </c>
      <c r="J356" s="52">
        <f t="shared" si="5"/>
        <v>100041789</v>
      </c>
      <c r="K356" s="17" t="s">
        <v>1228</v>
      </c>
      <c r="L356" s="18">
        <v>45178.559999999998</v>
      </c>
      <c r="N356" s="18">
        <v>9000</v>
      </c>
      <c r="P356" s="18">
        <v>36178.559999999998</v>
      </c>
      <c r="T356" s="18">
        <v>0</v>
      </c>
      <c r="V356" s="18">
        <v>0</v>
      </c>
      <c r="X356" s="18">
        <v>0</v>
      </c>
      <c r="Z356" s="110" t="b">
        <v>0</v>
      </c>
      <c r="AB356" s="110" t="b">
        <v>0</v>
      </c>
      <c r="AD356" s="110" t="b">
        <v>0</v>
      </c>
      <c r="AF356" s="110" t="b">
        <v>0</v>
      </c>
      <c r="AH356" s="110" t="b">
        <v>0</v>
      </c>
      <c r="AJ356" s="110" t="b">
        <v>0</v>
      </c>
      <c r="AL356" s="110" t="b">
        <v>0</v>
      </c>
      <c r="AX356" s="110" t="b">
        <v>0</v>
      </c>
      <c r="BL356" s="18">
        <v>36084</v>
      </c>
      <c r="BM356" s="110" t="s">
        <v>168</v>
      </c>
      <c r="BN356" s="18">
        <v>36084</v>
      </c>
      <c r="BP356" s="18">
        <v>0</v>
      </c>
      <c r="BR356" s="18">
        <v>0</v>
      </c>
      <c r="BT356" s="18">
        <v>0</v>
      </c>
      <c r="BV356" s="18">
        <v>0</v>
      </c>
      <c r="BX356" s="18">
        <v>0</v>
      </c>
      <c r="BZ356" s="18">
        <v>0</v>
      </c>
      <c r="CB356" s="18">
        <v>36084</v>
      </c>
      <c r="DD356" s="110" t="b">
        <v>1</v>
      </c>
      <c r="DF356" s="110" t="b">
        <v>0</v>
      </c>
      <c r="DH356" s="110" t="b">
        <v>1</v>
      </c>
      <c r="DJ356" s="110" t="b">
        <v>1</v>
      </c>
      <c r="DL356" s="110" t="b">
        <v>1</v>
      </c>
      <c r="DN356" s="110" t="b">
        <v>0</v>
      </c>
      <c r="DP356" s="110" t="b">
        <v>0</v>
      </c>
      <c r="DR356" s="110" t="b">
        <v>1</v>
      </c>
      <c r="DT356" s="110" t="b">
        <v>1</v>
      </c>
      <c r="DV356" s="110" t="b">
        <v>1</v>
      </c>
      <c r="DX356" s="110" t="b">
        <v>1</v>
      </c>
      <c r="DZ356" s="110" t="b">
        <v>1</v>
      </c>
      <c r="EB356" s="110" t="b">
        <v>1</v>
      </c>
      <c r="ED356" s="110" t="b">
        <v>0</v>
      </c>
      <c r="EF356" s="110" t="b">
        <v>0</v>
      </c>
      <c r="EH356" s="110" t="b">
        <v>1</v>
      </c>
      <c r="EJ356" s="110">
        <v>36</v>
      </c>
      <c r="EL356" s="110">
        <v>36</v>
      </c>
      <c r="EN356" s="110">
        <v>36</v>
      </c>
      <c r="EP356" s="110">
        <v>37</v>
      </c>
    </row>
    <row r="357" spans="1:146" x14ac:dyDescent="0.3">
      <c r="A357" s="110" t="s">
        <v>162</v>
      </c>
      <c r="B357" s="110" t="s">
        <v>163</v>
      </c>
      <c r="C357" s="110" t="s">
        <v>1229</v>
      </c>
      <c r="F357" s="110" t="s">
        <v>165</v>
      </c>
      <c r="G357" s="110" t="s">
        <v>1230</v>
      </c>
      <c r="I357" s="22">
        <f>INDEX(Concordance!$A$2:$A$556,MATCH('2020 Report - NLIU'!J357,Concordance!$C$2:$C$556,0))</f>
        <v>88072</v>
      </c>
      <c r="J357" s="52">
        <f t="shared" si="5"/>
        <v>556430734</v>
      </c>
      <c r="K357" s="17" t="s">
        <v>1231</v>
      </c>
      <c r="L357" s="18">
        <v>78094.289999999994</v>
      </c>
      <c r="N357" s="18">
        <v>9000</v>
      </c>
      <c r="P357" s="18">
        <v>69094.289999999994</v>
      </c>
      <c r="T357" s="18">
        <v>0</v>
      </c>
      <c r="V357" s="18">
        <v>0</v>
      </c>
      <c r="X357" s="18">
        <v>0</v>
      </c>
      <c r="Z357" s="110" t="b">
        <v>0</v>
      </c>
      <c r="AB357" s="110" t="b">
        <v>0</v>
      </c>
      <c r="AD357" s="110" t="b">
        <v>0</v>
      </c>
      <c r="AF357" s="110" t="b">
        <v>0</v>
      </c>
      <c r="AH357" s="110" t="b">
        <v>0</v>
      </c>
      <c r="AJ357" s="110" t="b">
        <v>0</v>
      </c>
      <c r="AL357" s="110" t="b">
        <v>0</v>
      </c>
      <c r="AX357" s="110" t="b">
        <v>0</v>
      </c>
      <c r="BL357" s="18">
        <v>0</v>
      </c>
      <c r="BM357" s="110" t="s">
        <v>168</v>
      </c>
      <c r="BN357" s="18">
        <v>0</v>
      </c>
      <c r="BP357" s="18">
        <v>0</v>
      </c>
      <c r="BR357" s="18">
        <v>0</v>
      </c>
      <c r="BT357" s="18">
        <v>0</v>
      </c>
      <c r="BV357" s="18">
        <v>0</v>
      </c>
      <c r="BX357" s="18">
        <v>0</v>
      </c>
      <c r="BZ357" s="18">
        <v>0</v>
      </c>
      <c r="CB357" s="18">
        <v>0</v>
      </c>
      <c r="DD357" s="110" t="b">
        <v>0</v>
      </c>
      <c r="DF357" s="110" t="b">
        <v>0</v>
      </c>
      <c r="DH357" s="110" t="b">
        <v>0</v>
      </c>
      <c r="DJ357" s="110" t="b">
        <v>0</v>
      </c>
      <c r="DL357" s="110" t="b">
        <v>0</v>
      </c>
      <c r="DN357" s="110" t="b">
        <v>0</v>
      </c>
      <c r="DP357" s="110" t="b">
        <v>0</v>
      </c>
      <c r="DR357" s="110" t="b">
        <v>0</v>
      </c>
      <c r="DT357" s="110" t="b">
        <v>0</v>
      </c>
      <c r="DV357" s="110" t="b">
        <v>0</v>
      </c>
      <c r="DX357" s="110" t="b">
        <v>0</v>
      </c>
      <c r="DZ357" s="110" t="b">
        <v>0</v>
      </c>
      <c r="EB357" s="110" t="b">
        <v>0</v>
      </c>
      <c r="ED357" s="110" t="b">
        <v>0</v>
      </c>
      <c r="EF357" s="110" t="b">
        <v>0</v>
      </c>
      <c r="EH357" s="110" t="b">
        <v>0</v>
      </c>
      <c r="EJ357" s="110">
        <v>66</v>
      </c>
      <c r="EL357" s="110">
        <v>66</v>
      </c>
      <c r="EN357" s="110">
        <v>66</v>
      </c>
      <c r="EP357" s="110">
        <v>64</v>
      </c>
    </row>
    <row r="358" spans="1:146" x14ac:dyDescent="0.3">
      <c r="A358" s="110" t="s">
        <v>162</v>
      </c>
      <c r="B358" s="110" t="s">
        <v>163</v>
      </c>
      <c r="C358" s="110" t="s">
        <v>1232</v>
      </c>
      <c r="F358" s="110" t="s">
        <v>165</v>
      </c>
      <c r="G358" s="110" t="s">
        <v>1233</v>
      </c>
      <c r="I358" s="22">
        <f>INDEX(Concordance!$A$2:$A$556,MATCH('2020 Report - NLIU'!J358,Concordance!$C$2:$C$556,0))</f>
        <v>108147</v>
      </c>
      <c r="J358" s="52">
        <f t="shared" si="5"/>
        <v>100655240</v>
      </c>
      <c r="K358" s="17" t="s">
        <v>1234</v>
      </c>
      <c r="L358" s="18">
        <v>104176.22</v>
      </c>
      <c r="N358" s="18">
        <v>0</v>
      </c>
      <c r="P358" s="18">
        <v>104176.22</v>
      </c>
      <c r="T358" s="18"/>
      <c r="V358" s="18"/>
      <c r="X358" s="18">
        <v>0</v>
      </c>
      <c r="BL358" s="18">
        <v>0</v>
      </c>
      <c r="BM358" s="110" t="s">
        <v>168</v>
      </c>
      <c r="BN358" s="18">
        <v>0</v>
      </c>
      <c r="BP358" s="18">
        <v>0</v>
      </c>
      <c r="BR358" s="18">
        <v>0</v>
      </c>
      <c r="BT358" s="18">
        <v>0</v>
      </c>
      <c r="BV358" s="18">
        <v>0</v>
      </c>
      <c r="BX358" s="18">
        <v>0</v>
      </c>
      <c r="BZ358" s="18">
        <v>0</v>
      </c>
      <c r="CB358" s="18">
        <v>0</v>
      </c>
      <c r="DD358" s="110" t="b">
        <v>0</v>
      </c>
      <c r="DF358" s="110" t="b">
        <v>0</v>
      </c>
      <c r="DH358" s="110" t="b">
        <v>0</v>
      </c>
      <c r="DJ358" s="110" t="b">
        <v>0</v>
      </c>
      <c r="DL358" s="110" t="b">
        <v>0</v>
      </c>
      <c r="DN358" s="110" t="b">
        <v>0</v>
      </c>
      <c r="DP358" s="110" t="b">
        <v>0</v>
      </c>
      <c r="DR358" s="110" t="b">
        <v>0</v>
      </c>
      <c r="DT358" s="110" t="b">
        <v>0</v>
      </c>
      <c r="DV358" s="110" t="b">
        <v>0</v>
      </c>
      <c r="DX358" s="110" t="b">
        <v>0</v>
      </c>
      <c r="DZ358" s="110" t="b">
        <v>0</v>
      </c>
      <c r="EB358" s="110" t="b">
        <v>0</v>
      </c>
      <c r="ED358" s="110" t="b">
        <v>0</v>
      </c>
      <c r="EF358" s="110" t="b">
        <v>0</v>
      </c>
      <c r="EH358" s="110" t="b">
        <v>0</v>
      </c>
      <c r="EJ358" s="110">
        <v>53</v>
      </c>
      <c r="EL358" s="110">
        <v>52.4</v>
      </c>
      <c r="EN358" s="110">
        <v>52</v>
      </c>
      <c r="EP358" s="110">
        <v>52</v>
      </c>
    </row>
    <row r="359" spans="1:146" x14ac:dyDescent="0.3">
      <c r="A359" s="110" t="s">
        <v>162</v>
      </c>
      <c r="B359" s="110" t="s">
        <v>163</v>
      </c>
      <c r="C359" s="110" t="s">
        <v>1235</v>
      </c>
      <c r="F359" s="110" t="s">
        <v>165</v>
      </c>
      <c r="G359" s="110" t="s">
        <v>1236</v>
      </c>
      <c r="I359" s="22">
        <f>INDEX(Concordance!$A$2:$A$556,MATCH('2020 Report - NLIU'!J359,Concordance!$C$2:$C$556,0))</f>
        <v>50001</v>
      </c>
      <c r="J359" s="52">
        <f t="shared" si="5"/>
        <v>91520254</v>
      </c>
      <c r="K359" s="17" t="s">
        <v>1237</v>
      </c>
      <c r="L359" s="18">
        <v>928626.35</v>
      </c>
      <c r="N359" s="18">
        <v>0</v>
      </c>
      <c r="P359" s="18">
        <v>928626.35</v>
      </c>
      <c r="T359" s="18"/>
      <c r="V359" s="18"/>
      <c r="X359" s="18">
        <v>0</v>
      </c>
      <c r="BL359" s="18">
        <v>926190</v>
      </c>
      <c r="BM359" s="110" t="s">
        <v>168</v>
      </c>
      <c r="BN359" s="18">
        <v>926190</v>
      </c>
      <c r="BP359" s="18">
        <v>0</v>
      </c>
      <c r="BR359" s="18">
        <v>0</v>
      </c>
      <c r="BT359" s="18">
        <v>0</v>
      </c>
      <c r="BV359" s="18">
        <v>0</v>
      </c>
      <c r="BX359" s="18">
        <v>26188.41</v>
      </c>
      <c r="BZ359" s="18">
        <v>0</v>
      </c>
      <c r="CB359" s="18">
        <v>900001.59</v>
      </c>
      <c r="DD359" s="110" t="b">
        <v>0</v>
      </c>
      <c r="DF359" s="110" t="b">
        <v>0</v>
      </c>
      <c r="DH359" s="110" t="b">
        <v>0</v>
      </c>
      <c r="DJ359" s="110" t="b">
        <v>0</v>
      </c>
      <c r="DL359" s="110" t="b">
        <v>0</v>
      </c>
      <c r="DN359" s="110" t="b">
        <v>0</v>
      </c>
      <c r="DP359" s="110" t="b">
        <v>0</v>
      </c>
      <c r="DR359" s="110" t="b">
        <v>0</v>
      </c>
      <c r="DT359" s="110" t="b">
        <v>0</v>
      </c>
      <c r="DV359" s="110" t="b">
        <v>0</v>
      </c>
      <c r="DX359" s="110" t="b">
        <v>0</v>
      </c>
      <c r="DZ359" s="110" t="b">
        <v>0</v>
      </c>
      <c r="EB359" s="110" t="b">
        <v>0</v>
      </c>
      <c r="ED359" s="110" t="b">
        <v>0</v>
      </c>
      <c r="EF359" s="110" t="b">
        <v>0</v>
      </c>
      <c r="EH359" s="110" t="b">
        <v>0</v>
      </c>
      <c r="EJ359" s="110">
        <v>750</v>
      </c>
      <c r="EL359" s="110">
        <v>779</v>
      </c>
      <c r="EN359" s="110">
        <v>780</v>
      </c>
      <c r="EP359" s="110">
        <v>802</v>
      </c>
    </row>
    <row r="360" spans="1:146" x14ac:dyDescent="0.3">
      <c r="A360" s="110" t="s">
        <v>162</v>
      </c>
      <c r="B360" s="110" t="s">
        <v>163</v>
      </c>
      <c r="C360" s="110" t="s">
        <v>1238</v>
      </c>
      <c r="F360" s="110" t="s">
        <v>165</v>
      </c>
      <c r="G360" s="110" t="s">
        <v>1239</v>
      </c>
      <c r="I360" s="22">
        <f>INDEX(Concordance!$A$2:$A$556,MATCH('2020 Report - NLIU'!J360,Concordance!$C$2:$C$556,0))</f>
        <v>21148</v>
      </c>
      <c r="J360" s="52">
        <f t="shared" si="5"/>
        <v>159600295</v>
      </c>
      <c r="K360" s="17" t="s">
        <v>1240</v>
      </c>
      <c r="L360" s="18">
        <v>42407.94</v>
      </c>
      <c r="N360" s="18">
        <v>9000</v>
      </c>
      <c r="P360" s="18">
        <v>33407.94</v>
      </c>
      <c r="T360" s="18">
        <v>0</v>
      </c>
      <c r="V360" s="18">
        <v>0</v>
      </c>
      <c r="X360" s="18">
        <v>0</v>
      </c>
      <c r="Z360" s="110" t="b">
        <v>0</v>
      </c>
      <c r="AB360" s="110" t="b">
        <v>0</v>
      </c>
      <c r="AD360" s="110" t="b">
        <v>0</v>
      </c>
      <c r="AF360" s="110" t="b">
        <v>0</v>
      </c>
      <c r="AH360" s="110" t="b">
        <v>0</v>
      </c>
      <c r="AJ360" s="110" t="b">
        <v>0</v>
      </c>
      <c r="AL360" s="110" t="b">
        <v>0</v>
      </c>
      <c r="AX360" s="110" t="b">
        <v>0</v>
      </c>
      <c r="BL360" s="18">
        <v>33320</v>
      </c>
      <c r="BM360" s="110" t="s">
        <v>168</v>
      </c>
      <c r="BN360" s="18">
        <v>33320</v>
      </c>
      <c r="BP360" s="18">
        <v>0</v>
      </c>
      <c r="BR360" s="18">
        <v>0</v>
      </c>
      <c r="BT360" s="18">
        <v>33320</v>
      </c>
      <c r="BV360" s="18">
        <v>0</v>
      </c>
      <c r="BX360" s="18">
        <v>0</v>
      </c>
      <c r="BZ360" s="18">
        <v>0</v>
      </c>
      <c r="CB360" s="18">
        <v>0</v>
      </c>
      <c r="DD360" s="110" t="b">
        <v>1</v>
      </c>
      <c r="DF360" s="110" t="b">
        <v>1</v>
      </c>
      <c r="DH360" s="110" t="b">
        <v>1</v>
      </c>
      <c r="DJ360" s="110" t="b">
        <v>1</v>
      </c>
      <c r="DL360" s="110" t="b">
        <v>1</v>
      </c>
      <c r="DN360" s="110" t="b">
        <v>1</v>
      </c>
      <c r="DP360" s="110" t="b">
        <v>1</v>
      </c>
      <c r="DR360" s="110" t="b">
        <v>1</v>
      </c>
      <c r="DT360" s="110" t="b">
        <v>1</v>
      </c>
      <c r="DV360" s="110" t="b">
        <v>1</v>
      </c>
      <c r="DX360" s="110" t="b">
        <v>1</v>
      </c>
      <c r="DZ360" s="110" t="b">
        <v>1</v>
      </c>
      <c r="EB360" s="110" t="b">
        <v>1</v>
      </c>
      <c r="ED360" s="110" t="b">
        <v>1</v>
      </c>
      <c r="EF360" s="110" t="b">
        <v>1</v>
      </c>
      <c r="EH360" s="110" t="b">
        <v>1</v>
      </c>
      <c r="EJ360" s="110">
        <v>23.4</v>
      </c>
      <c r="EL360" s="110">
        <v>22.9</v>
      </c>
      <c r="EN360" s="110">
        <v>22.9</v>
      </c>
      <c r="EP360" s="110">
        <v>20.399999999999999</v>
      </c>
    </row>
    <row r="361" spans="1:146" x14ac:dyDescent="0.3">
      <c r="A361" s="110" t="s">
        <v>162</v>
      </c>
      <c r="B361" s="110" t="s">
        <v>163</v>
      </c>
      <c r="C361" s="110" t="s">
        <v>1241</v>
      </c>
      <c r="F361" s="110" t="s">
        <v>165</v>
      </c>
      <c r="G361" s="110" t="s">
        <v>1242</v>
      </c>
      <c r="I361" s="22">
        <f>INDEX(Concordance!$A$2:$A$556,MATCH('2020 Report - NLIU'!J361,Concordance!$C$2:$C$556,0))</f>
        <v>114112</v>
      </c>
      <c r="J361" s="52">
        <f t="shared" si="5"/>
        <v>193294089</v>
      </c>
      <c r="K361" s="17" t="s">
        <v>1243</v>
      </c>
      <c r="L361" s="18">
        <v>180760.92</v>
      </c>
      <c r="N361" s="18">
        <v>0</v>
      </c>
      <c r="P361" s="18">
        <v>180760.92</v>
      </c>
      <c r="T361" s="18"/>
      <c r="V361" s="18"/>
      <c r="X361" s="18">
        <v>0</v>
      </c>
      <c r="BL361" s="18">
        <v>10518.97</v>
      </c>
      <c r="BM361" s="110" t="s">
        <v>168</v>
      </c>
      <c r="BN361" s="18">
        <v>10518.97</v>
      </c>
      <c r="BP361" s="18">
        <v>0</v>
      </c>
      <c r="BR361" s="18">
        <v>0</v>
      </c>
      <c r="BT361" s="18">
        <v>0</v>
      </c>
      <c r="BV361" s="18">
        <v>0</v>
      </c>
      <c r="BX361" s="18">
        <v>39.6</v>
      </c>
      <c r="BZ361" s="18">
        <v>9629.7099999999991</v>
      </c>
      <c r="CB361" s="18">
        <v>849.66</v>
      </c>
      <c r="DD361" s="110" t="b">
        <v>1</v>
      </c>
      <c r="DF361" s="110" t="b">
        <v>1</v>
      </c>
      <c r="DH361" s="110" t="b">
        <v>1</v>
      </c>
      <c r="DJ361" s="110" t="b">
        <v>1</v>
      </c>
      <c r="DL361" s="110" t="b">
        <v>1</v>
      </c>
      <c r="DN361" s="110" t="b">
        <v>1</v>
      </c>
      <c r="DP361" s="110" t="b">
        <v>1</v>
      </c>
      <c r="DR361" s="110" t="b">
        <v>0</v>
      </c>
      <c r="DT361" s="110" t="b">
        <v>1</v>
      </c>
      <c r="DV361" s="110" t="b">
        <v>1</v>
      </c>
      <c r="DX361" s="110" t="b">
        <v>1</v>
      </c>
      <c r="DZ361" s="110" t="b">
        <v>1</v>
      </c>
      <c r="EB361" s="110" t="b">
        <v>1</v>
      </c>
      <c r="ED361" s="110" t="b">
        <v>1</v>
      </c>
      <c r="EF361" s="110" t="b">
        <v>1</v>
      </c>
      <c r="EH361" s="110" t="b">
        <v>0</v>
      </c>
      <c r="EJ361" s="110">
        <v>62</v>
      </c>
      <c r="EL361" s="110">
        <v>61</v>
      </c>
      <c r="EN361" s="110">
        <v>61</v>
      </c>
      <c r="EP361" s="110">
        <v>57</v>
      </c>
    </row>
    <row r="362" spans="1:146" x14ac:dyDescent="0.3">
      <c r="A362" s="110" t="s">
        <v>162</v>
      </c>
      <c r="B362" s="110" t="s">
        <v>163</v>
      </c>
      <c r="C362" s="110" t="s">
        <v>1244</v>
      </c>
      <c r="F362" s="110" t="s">
        <v>165</v>
      </c>
      <c r="G362" s="110" t="s">
        <v>1245</v>
      </c>
      <c r="I362" s="22">
        <f>INDEX(Concordance!$A$2:$A$556,MATCH('2020 Report - NLIU'!J362,Concordance!$C$2:$C$556,0))</f>
        <v>48070</v>
      </c>
      <c r="J362" s="52">
        <f t="shared" si="5"/>
        <v>780571910</v>
      </c>
      <c r="K362" s="17" t="s">
        <v>1246</v>
      </c>
      <c r="L362" s="18">
        <v>226350.41</v>
      </c>
      <c r="N362" s="18">
        <v>0</v>
      </c>
      <c r="P362" s="18">
        <v>226350.41</v>
      </c>
      <c r="T362" s="18"/>
      <c r="V362" s="18"/>
      <c r="X362" s="18">
        <v>0</v>
      </c>
      <c r="BL362" s="18">
        <v>225757</v>
      </c>
      <c r="BM362" s="110" t="s">
        <v>168</v>
      </c>
      <c r="BN362" s="18">
        <v>225757</v>
      </c>
      <c r="BP362" s="18">
        <v>0</v>
      </c>
      <c r="BR362" s="18">
        <v>0</v>
      </c>
      <c r="BT362" s="18">
        <v>0</v>
      </c>
      <c r="BV362" s="18">
        <v>0</v>
      </c>
      <c r="BX362" s="18">
        <v>0</v>
      </c>
      <c r="BZ362" s="18">
        <v>0</v>
      </c>
      <c r="CB362" s="18">
        <v>225757</v>
      </c>
      <c r="DD362" s="110" t="b">
        <v>0</v>
      </c>
      <c r="DF362" s="110" t="b">
        <v>0</v>
      </c>
      <c r="DH362" s="110" t="b">
        <v>0</v>
      </c>
      <c r="DJ362" s="110" t="b">
        <v>0</v>
      </c>
      <c r="DL362" s="110" t="b">
        <v>0</v>
      </c>
      <c r="DN362" s="110" t="b">
        <v>0</v>
      </c>
      <c r="DP362" s="110" t="b">
        <v>0</v>
      </c>
      <c r="DR362" s="110" t="b">
        <v>0</v>
      </c>
      <c r="DT362" s="110" t="b">
        <v>0</v>
      </c>
      <c r="DV362" s="110" t="b">
        <v>0</v>
      </c>
      <c r="DX362" s="110" t="b">
        <v>0</v>
      </c>
      <c r="DZ362" s="110" t="b">
        <v>0</v>
      </c>
      <c r="EB362" s="110" t="b">
        <v>0</v>
      </c>
      <c r="ED362" s="110" t="b">
        <v>0</v>
      </c>
      <c r="EF362" s="110" t="b">
        <v>0</v>
      </c>
      <c r="EH362" s="110" t="b">
        <v>0</v>
      </c>
      <c r="EJ362" s="110">
        <v>239</v>
      </c>
      <c r="EL362" s="110">
        <v>242</v>
      </c>
      <c r="EN362" s="110">
        <v>244</v>
      </c>
      <c r="EP362" s="110">
        <v>243</v>
      </c>
    </row>
    <row r="363" spans="1:146" x14ac:dyDescent="0.3">
      <c r="A363" s="110" t="s">
        <v>162</v>
      </c>
      <c r="B363" s="110" t="s">
        <v>163</v>
      </c>
      <c r="C363" s="110" t="s">
        <v>1247</v>
      </c>
      <c r="F363" s="110" t="s">
        <v>165</v>
      </c>
      <c r="G363" s="110" t="s">
        <v>1248</v>
      </c>
      <c r="I363" s="22">
        <f>INDEX(Concordance!$A$2:$A$556,MATCH('2020 Report - NLIU'!J363,Concordance!$C$2:$C$556,0))</f>
        <v>33091</v>
      </c>
      <c r="J363" s="52">
        <f t="shared" si="5"/>
        <v>100654706</v>
      </c>
      <c r="K363" s="17" t="s">
        <v>1249</v>
      </c>
      <c r="L363" s="18">
        <v>69634</v>
      </c>
      <c r="N363" s="18">
        <v>0</v>
      </c>
      <c r="P363" s="18">
        <v>69634</v>
      </c>
      <c r="T363" s="18"/>
      <c r="V363" s="18"/>
      <c r="X363" s="18">
        <v>0</v>
      </c>
      <c r="BL363" s="18">
        <v>0</v>
      </c>
      <c r="BM363" s="110" t="s">
        <v>168</v>
      </c>
      <c r="BN363" s="18">
        <v>0</v>
      </c>
      <c r="BP363" s="18">
        <v>0</v>
      </c>
      <c r="BR363" s="18">
        <v>0</v>
      </c>
      <c r="BT363" s="18">
        <v>0</v>
      </c>
      <c r="BV363" s="18">
        <v>0</v>
      </c>
      <c r="BX363" s="18">
        <v>0</v>
      </c>
      <c r="BZ363" s="18">
        <v>0</v>
      </c>
      <c r="CB363" s="18">
        <v>0</v>
      </c>
      <c r="DD363" s="110" t="b">
        <v>0</v>
      </c>
      <c r="DF363" s="110" t="b">
        <v>0</v>
      </c>
      <c r="DH363" s="110" t="b">
        <v>0</v>
      </c>
      <c r="DJ363" s="110" t="b">
        <v>0</v>
      </c>
      <c r="DL363" s="110" t="b">
        <v>0</v>
      </c>
      <c r="DN363" s="110" t="b">
        <v>0</v>
      </c>
      <c r="DP363" s="110" t="b">
        <v>0</v>
      </c>
      <c r="DR363" s="110" t="b">
        <v>0</v>
      </c>
      <c r="DT363" s="110" t="b">
        <v>0</v>
      </c>
      <c r="DV363" s="110" t="b">
        <v>0</v>
      </c>
      <c r="DX363" s="110" t="b">
        <v>0</v>
      </c>
      <c r="DZ363" s="110" t="b">
        <v>0</v>
      </c>
      <c r="EB363" s="110" t="b">
        <v>0</v>
      </c>
      <c r="ED363" s="110" t="b">
        <v>0</v>
      </c>
      <c r="EF363" s="110" t="b">
        <v>0</v>
      </c>
      <c r="EH363" s="110" t="b">
        <v>0</v>
      </c>
      <c r="EJ363" s="110">
        <v>21</v>
      </c>
      <c r="EL363" s="110">
        <v>21</v>
      </c>
      <c r="EN363" s="110">
        <v>21</v>
      </c>
      <c r="EP363" s="110">
        <v>22</v>
      </c>
    </row>
    <row r="364" spans="1:146" x14ac:dyDescent="0.3">
      <c r="A364" s="110" t="s">
        <v>162</v>
      </c>
      <c r="B364" s="110" t="s">
        <v>163</v>
      </c>
      <c r="C364" s="110" t="s">
        <v>1250</v>
      </c>
      <c r="F364" s="110" t="s">
        <v>165</v>
      </c>
      <c r="G364" s="110" t="s">
        <v>1251</v>
      </c>
      <c r="I364" s="22">
        <f>INDEX(Concordance!$A$2:$A$556,MATCH('2020 Report - NLIU'!J364,Concordance!$C$2:$C$556,0))</f>
        <v>16094</v>
      </c>
      <c r="J364" s="52">
        <f t="shared" si="5"/>
        <v>193008174</v>
      </c>
      <c r="K364" s="17" t="s">
        <v>1252</v>
      </c>
      <c r="L364" s="18">
        <v>52668.77</v>
      </c>
      <c r="N364" s="18">
        <v>0</v>
      </c>
      <c r="P364" s="18">
        <v>52668.77</v>
      </c>
      <c r="T364" s="18"/>
      <c r="V364" s="18"/>
      <c r="X364" s="18">
        <v>0</v>
      </c>
      <c r="BL364" s="18">
        <v>52531</v>
      </c>
      <c r="BM364" s="110" t="s">
        <v>168</v>
      </c>
      <c r="BN364" s="18">
        <v>52531</v>
      </c>
      <c r="BP364" s="18">
        <v>0</v>
      </c>
      <c r="BR364" s="18">
        <v>0</v>
      </c>
      <c r="BT364" s="18">
        <v>52531</v>
      </c>
      <c r="BV364" s="18">
        <v>0</v>
      </c>
      <c r="BX364" s="18">
        <v>0</v>
      </c>
      <c r="BZ364" s="18">
        <v>0</v>
      </c>
      <c r="CB364" s="18">
        <v>0</v>
      </c>
      <c r="DD364" s="110" t="b">
        <v>1</v>
      </c>
      <c r="DF364" s="110" t="b">
        <v>1</v>
      </c>
      <c r="DH364" s="110" t="b">
        <v>0</v>
      </c>
      <c r="DJ364" s="110" t="b">
        <v>1</v>
      </c>
      <c r="DL364" s="110" t="b">
        <v>1</v>
      </c>
      <c r="DN364" s="110" t="b">
        <v>1</v>
      </c>
      <c r="DP364" s="110" t="b">
        <v>0</v>
      </c>
      <c r="DR364" s="110" t="b">
        <v>0</v>
      </c>
      <c r="DT364" s="110" t="b">
        <v>1</v>
      </c>
      <c r="DV364" s="110" t="b">
        <v>1</v>
      </c>
      <c r="DX364" s="110" t="b">
        <v>1</v>
      </c>
      <c r="DZ364" s="110" t="b">
        <v>1</v>
      </c>
      <c r="EB364" s="110" t="b">
        <v>1</v>
      </c>
      <c r="ED364" s="110" t="b">
        <v>1</v>
      </c>
      <c r="EF364" s="110" t="b">
        <v>0</v>
      </c>
      <c r="EH364" s="110" t="b">
        <v>0</v>
      </c>
      <c r="EJ364" s="110">
        <v>83</v>
      </c>
      <c r="EL364" s="110">
        <v>62</v>
      </c>
      <c r="EN364" s="110">
        <v>62</v>
      </c>
      <c r="EP364" s="110">
        <v>41</v>
      </c>
    </row>
    <row r="365" spans="1:146" x14ac:dyDescent="0.3">
      <c r="A365" s="110" t="s">
        <v>162</v>
      </c>
      <c r="B365" s="110" t="s">
        <v>163</v>
      </c>
      <c r="C365" s="110" t="s">
        <v>1253</v>
      </c>
      <c r="F365" s="110" t="s">
        <v>165</v>
      </c>
      <c r="G365" s="110" t="s">
        <v>1254</v>
      </c>
      <c r="I365" s="22">
        <f>INDEX(Concordance!$A$2:$A$556,MATCH('2020 Report - NLIU'!J365,Concordance!$C$2:$C$556,0))</f>
        <v>54041</v>
      </c>
      <c r="J365" s="52">
        <f t="shared" si="5"/>
        <v>83117853</v>
      </c>
      <c r="K365" s="17" t="s">
        <v>1255</v>
      </c>
      <c r="L365" s="18">
        <v>333167.03000000003</v>
      </c>
      <c r="N365" s="18">
        <v>0</v>
      </c>
      <c r="P365" s="18">
        <v>333167.03000000003</v>
      </c>
      <c r="T365" s="18"/>
      <c r="V365" s="18"/>
      <c r="X365" s="18">
        <v>0</v>
      </c>
      <c r="BL365" s="18">
        <v>332293</v>
      </c>
      <c r="BM365" s="110" t="s">
        <v>168</v>
      </c>
      <c r="BN365" s="18">
        <v>332293</v>
      </c>
      <c r="BP365" s="18">
        <v>0</v>
      </c>
      <c r="BR365" s="18">
        <v>0</v>
      </c>
      <c r="BT365" s="18">
        <v>0</v>
      </c>
      <c r="BV365" s="18">
        <v>0</v>
      </c>
      <c r="BX365" s="18">
        <v>0</v>
      </c>
      <c r="BZ365" s="18">
        <v>0</v>
      </c>
      <c r="CB365" s="18">
        <v>332293</v>
      </c>
      <c r="DD365" s="110" t="b">
        <v>1</v>
      </c>
      <c r="DF365" s="110" t="b">
        <v>1</v>
      </c>
      <c r="DH365" s="110" t="b">
        <v>1</v>
      </c>
      <c r="DJ365" s="110" t="b">
        <v>1</v>
      </c>
      <c r="DL365" s="110" t="b">
        <v>1</v>
      </c>
      <c r="DN365" s="110" t="b">
        <v>1</v>
      </c>
      <c r="DP365" s="110" t="b">
        <v>1</v>
      </c>
      <c r="DR365" s="110" t="b">
        <v>1</v>
      </c>
      <c r="DT365" s="110" t="b">
        <v>1</v>
      </c>
      <c r="DV365" s="110" t="b">
        <v>1</v>
      </c>
      <c r="DX365" s="110" t="b">
        <v>1</v>
      </c>
      <c r="DZ365" s="110" t="b">
        <v>1</v>
      </c>
      <c r="EB365" s="110" t="b">
        <v>1</v>
      </c>
      <c r="ED365" s="110" t="b">
        <v>1</v>
      </c>
      <c r="EF365" s="110" t="b">
        <v>1</v>
      </c>
      <c r="EH365" s="110" t="b">
        <v>1</v>
      </c>
      <c r="EJ365" s="110">
        <v>218</v>
      </c>
      <c r="EL365" s="110">
        <v>219</v>
      </c>
      <c r="EN365" s="110">
        <v>219</v>
      </c>
      <c r="EP365" s="110">
        <v>227</v>
      </c>
    </row>
    <row r="366" spans="1:146" x14ac:dyDescent="0.3">
      <c r="A366" s="110" t="s">
        <v>162</v>
      </c>
      <c r="B366" s="110" t="s">
        <v>163</v>
      </c>
      <c r="C366" s="110" t="s">
        <v>1256</v>
      </c>
      <c r="F366" s="110" t="s">
        <v>165</v>
      </c>
      <c r="G366" s="110" t="s">
        <v>1257</v>
      </c>
      <c r="I366" s="22">
        <f>INDEX(Concordance!$A$2:$A$556,MATCH('2020 Report - NLIU'!J366,Concordance!$C$2:$C$556,0))</f>
        <v>92091</v>
      </c>
      <c r="J366" s="52">
        <f t="shared" si="5"/>
        <v>60551728</v>
      </c>
      <c r="K366" s="17" t="s">
        <v>1258</v>
      </c>
      <c r="L366" s="18">
        <v>146868.97</v>
      </c>
      <c r="N366" s="18">
        <v>0</v>
      </c>
      <c r="P366" s="18">
        <v>146868.97</v>
      </c>
      <c r="T366" s="18"/>
      <c r="V366" s="18"/>
      <c r="X366" s="18">
        <v>0</v>
      </c>
      <c r="BL366" s="18">
        <v>1258</v>
      </c>
      <c r="BM366" s="110" t="s">
        <v>168</v>
      </c>
      <c r="BN366" s="18">
        <v>1258</v>
      </c>
      <c r="BP366" s="18">
        <v>0</v>
      </c>
      <c r="BR366" s="18">
        <v>0</v>
      </c>
      <c r="BT366" s="18">
        <v>0</v>
      </c>
      <c r="BV366" s="18">
        <v>0</v>
      </c>
      <c r="BX366" s="18">
        <v>0</v>
      </c>
      <c r="BZ366" s="18">
        <v>1258</v>
      </c>
      <c r="CB366" s="18">
        <v>0</v>
      </c>
      <c r="DD366" s="110" t="b">
        <v>1</v>
      </c>
      <c r="DF366" s="110" t="b">
        <v>1</v>
      </c>
      <c r="DH366" s="110" t="b">
        <v>0</v>
      </c>
      <c r="DJ366" s="110" t="b">
        <v>1</v>
      </c>
      <c r="DL366" s="110" t="b">
        <v>1</v>
      </c>
      <c r="DN366" s="110" t="b">
        <v>0</v>
      </c>
      <c r="DP366" s="110" t="b">
        <v>1</v>
      </c>
      <c r="DR366" s="110" t="b">
        <v>0</v>
      </c>
      <c r="DT366" s="110" t="b">
        <v>1</v>
      </c>
      <c r="DV366" s="110" t="b">
        <v>1</v>
      </c>
      <c r="DX366" s="110" t="b">
        <v>1</v>
      </c>
      <c r="DZ366" s="110" t="b">
        <v>1</v>
      </c>
      <c r="EB366" s="110" t="b">
        <v>1</v>
      </c>
      <c r="ED366" s="110" t="b">
        <v>0</v>
      </c>
      <c r="EF366" s="110" t="b">
        <v>1</v>
      </c>
      <c r="EH366" s="110" t="b">
        <v>0</v>
      </c>
      <c r="EJ366" s="110">
        <v>392</v>
      </c>
      <c r="EL366" s="110">
        <v>417</v>
      </c>
      <c r="EN366" s="110">
        <v>432</v>
      </c>
      <c r="EP366" s="110">
        <v>393</v>
      </c>
    </row>
    <row r="367" spans="1:146" x14ac:dyDescent="0.3">
      <c r="A367" s="110" t="s">
        <v>162</v>
      </c>
      <c r="B367" s="110" t="s">
        <v>163</v>
      </c>
      <c r="C367" s="110" t="s">
        <v>1259</v>
      </c>
      <c r="F367" s="110" t="s">
        <v>165</v>
      </c>
      <c r="G367" s="110" t="s">
        <v>1260</v>
      </c>
      <c r="I367" s="22">
        <f>INDEX(Concordance!$A$2:$A$556,MATCH('2020 Report - NLIU'!J367,Concordance!$C$2:$C$556,0))</f>
        <v>97118</v>
      </c>
      <c r="J367" s="52">
        <f t="shared" si="5"/>
        <v>613854132</v>
      </c>
      <c r="K367" s="17" t="s">
        <v>1261</v>
      </c>
      <c r="L367" s="18">
        <v>19002.759999999998</v>
      </c>
      <c r="N367" s="18">
        <v>17943</v>
      </c>
      <c r="P367" s="18">
        <v>1059.7599999999979</v>
      </c>
      <c r="T367" s="18">
        <v>0</v>
      </c>
      <c r="V367" s="18">
        <v>0</v>
      </c>
      <c r="X367" s="18">
        <v>0</v>
      </c>
      <c r="Z367" s="110" t="b">
        <v>0</v>
      </c>
      <c r="AB367" s="110" t="b">
        <v>0</v>
      </c>
      <c r="AD367" s="110" t="b">
        <v>0</v>
      </c>
      <c r="AF367" s="110" t="b">
        <v>0</v>
      </c>
      <c r="AH367" s="110" t="b">
        <v>0</v>
      </c>
      <c r="AJ367" s="110" t="b">
        <v>0</v>
      </c>
      <c r="AL367" s="110" t="b">
        <v>0</v>
      </c>
      <c r="AX367" s="110" t="b">
        <v>0</v>
      </c>
      <c r="BL367" s="18">
        <v>0</v>
      </c>
      <c r="BM367" s="110" t="s">
        <v>168</v>
      </c>
      <c r="BN367" s="18">
        <v>0</v>
      </c>
      <c r="BP367" s="18">
        <v>0</v>
      </c>
      <c r="BR367" s="18">
        <v>0</v>
      </c>
      <c r="BT367" s="18">
        <v>0</v>
      </c>
      <c r="BV367" s="18">
        <v>0</v>
      </c>
      <c r="BX367" s="18">
        <v>0</v>
      </c>
      <c r="BZ367" s="18">
        <v>0</v>
      </c>
      <c r="CB367" s="18">
        <v>0</v>
      </c>
      <c r="DD367" s="110" t="b">
        <v>0</v>
      </c>
      <c r="DF367" s="110" t="b">
        <v>0</v>
      </c>
      <c r="DH367" s="110" t="b">
        <v>0</v>
      </c>
      <c r="DJ367" s="110" t="b">
        <v>0</v>
      </c>
      <c r="DL367" s="110" t="b">
        <v>0</v>
      </c>
      <c r="DN367" s="110" t="b">
        <v>0</v>
      </c>
      <c r="DP367" s="110" t="b">
        <v>0</v>
      </c>
      <c r="DR367" s="110" t="b">
        <v>0</v>
      </c>
      <c r="DT367" s="110" t="b">
        <v>0</v>
      </c>
      <c r="DV367" s="110" t="b">
        <v>0</v>
      </c>
      <c r="DX367" s="110" t="b">
        <v>0</v>
      </c>
      <c r="DZ367" s="110" t="b">
        <v>0</v>
      </c>
      <c r="EB367" s="110" t="b">
        <v>0</v>
      </c>
      <c r="ED367" s="110" t="b">
        <v>0</v>
      </c>
      <c r="EF367" s="110" t="b">
        <v>0</v>
      </c>
      <c r="EH367" s="110" t="b">
        <v>0</v>
      </c>
      <c r="EJ367" s="110">
        <v>11</v>
      </c>
      <c r="EL367" s="110">
        <v>11</v>
      </c>
      <c r="EN367" s="110">
        <v>11</v>
      </c>
      <c r="EP367" s="110">
        <v>11</v>
      </c>
    </row>
    <row r="368" spans="1:146" x14ac:dyDescent="0.3">
      <c r="A368" s="110" t="s">
        <v>162</v>
      </c>
      <c r="B368" s="110" t="s">
        <v>163</v>
      </c>
      <c r="C368" s="110" t="s">
        <v>1262</v>
      </c>
      <c r="F368" s="110" t="s">
        <v>165</v>
      </c>
      <c r="G368" s="110" t="s">
        <v>1263</v>
      </c>
      <c r="I368" s="22">
        <f>INDEX(Concordance!$A$2:$A$556,MATCH('2020 Report - NLIU'!J368,Concordance!$C$2:$C$556,0))</f>
        <v>75086</v>
      </c>
      <c r="J368" s="52">
        <f t="shared" si="5"/>
        <v>800483153</v>
      </c>
      <c r="K368" s="17" t="s">
        <v>1264</v>
      </c>
      <c r="L368" s="18">
        <v>61598.96</v>
      </c>
      <c r="N368" s="18">
        <v>0</v>
      </c>
      <c r="P368" s="18">
        <v>61598.96</v>
      </c>
      <c r="T368" s="18"/>
      <c r="V368" s="18"/>
      <c r="X368" s="18">
        <v>0</v>
      </c>
      <c r="BL368" s="18">
        <v>61437</v>
      </c>
      <c r="BM368" s="110" t="s">
        <v>168</v>
      </c>
      <c r="BN368" s="18">
        <v>61437</v>
      </c>
      <c r="BP368" s="18">
        <v>0</v>
      </c>
      <c r="BR368" s="18">
        <v>0</v>
      </c>
      <c r="BT368" s="18">
        <v>0</v>
      </c>
      <c r="BV368" s="18">
        <v>0</v>
      </c>
      <c r="BX368" s="18">
        <v>0</v>
      </c>
      <c r="BZ368" s="18">
        <v>0</v>
      </c>
      <c r="CB368" s="18">
        <v>61437</v>
      </c>
      <c r="DD368" s="110" t="b">
        <v>0</v>
      </c>
      <c r="DF368" s="110" t="b">
        <v>0</v>
      </c>
      <c r="DH368" s="110" t="b">
        <v>0</v>
      </c>
      <c r="DJ368" s="110" t="b">
        <v>0</v>
      </c>
      <c r="DL368" s="110" t="b">
        <v>0</v>
      </c>
      <c r="DN368" s="110" t="b">
        <v>0</v>
      </c>
      <c r="DP368" s="110" t="b">
        <v>0</v>
      </c>
      <c r="DR368" s="110" t="b">
        <v>0</v>
      </c>
      <c r="DT368" s="110" t="b">
        <v>0</v>
      </c>
      <c r="DV368" s="110" t="b">
        <v>0</v>
      </c>
      <c r="DX368" s="110" t="b">
        <v>0</v>
      </c>
      <c r="DZ368" s="110" t="b">
        <v>0</v>
      </c>
      <c r="EB368" s="110" t="b">
        <v>0</v>
      </c>
      <c r="ED368" s="110" t="b">
        <v>0</v>
      </c>
      <c r="EF368" s="110" t="b">
        <v>0</v>
      </c>
      <c r="EH368" s="110" t="b">
        <v>0</v>
      </c>
      <c r="EJ368" s="110">
        <v>40</v>
      </c>
      <c r="EL368" s="110">
        <v>43</v>
      </c>
      <c r="EN368" s="110">
        <v>44</v>
      </c>
      <c r="EP368" s="110">
        <v>41</v>
      </c>
    </row>
    <row r="369" spans="1:146" x14ac:dyDescent="0.3">
      <c r="A369" s="110" t="s">
        <v>162</v>
      </c>
      <c r="B369" s="110" t="s">
        <v>163</v>
      </c>
      <c r="C369" s="110" t="s">
        <v>1265</v>
      </c>
      <c r="F369" s="110" t="s">
        <v>165</v>
      </c>
      <c r="G369" s="110" t="s">
        <v>1266</v>
      </c>
      <c r="I369" s="22">
        <f>INDEX(Concordance!$A$2:$A$556,MATCH('2020 Report - NLIU'!J369,Concordance!$C$2:$C$556,0))</f>
        <v>89087</v>
      </c>
      <c r="J369" s="52">
        <f t="shared" si="5"/>
        <v>82130741</v>
      </c>
      <c r="K369" s="17" t="s">
        <v>1267</v>
      </c>
      <c r="L369" s="18">
        <v>44444.75</v>
      </c>
      <c r="N369" s="18">
        <v>9000</v>
      </c>
      <c r="P369" s="18">
        <v>35444.75</v>
      </c>
      <c r="T369" s="18">
        <v>0</v>
      </c>
      <c r="V369" s="18">
        <v>0</v>
      </c>
      <c r="X369" s="18">
        <v>0</v>
      </c>
      <c r="Z369" s="110" t="b">
        <v>0</v>
      </c>
      <c r="AB369" s="110" t="b">
        <v>0</v>
      </c>
      <c r="AD369" s="110" t="b">
        <v>0</v>
      </c>
      <c r="AF369" s="110" t="b">
        <v>0</v>
      </c>
      <c r="AH369" s="110" t="b">
        <v>0</v>
      </c>
      <c r="AJ369" s="110" t="b">
        <v>0</v>
      </c>
      <c r="AL369" s="110" t="b">
        <v>0</v>
      </c>
      <c r="AX369" s="110" t="b">
        <v>0</v>
      </c>
      <c r="BL369" s="18">
        <v>0</v>
      </c>
      <c r="BM369" s="110" t="s">
        <v>168</v>
      </c>
      <c r="BN369" s="18">
        <v>0</v>
      </c>
      <c r="BP369" s="18">
        <v>0</v>
      </c>
      <c r="BR369" s="18">
        <v>0</v>
      </c>
      <c r="BT369" s="18">
        <v>0</v>
      </c>
      <c r="BV369" s="18">
        <v>0</v>
      </c>
      <c r="BX369" s="18">
        <v>0</v>
      </c>
      <c r="BZ369" s="18">
        <v>0</v>
      </c>
      <c r="CB369" s="18">
        <v>0</v>
      </c>
      <c r="DD369" s="110" t="b">
        <v>0</v>
      </c>
      <c r="DF369" s="110" t="b">
        <v>0</v>
      </c>
      <c r="DH369" s="110" t="b">
        <v>0</v>
      </c>
      <c r="DJ369" s="110" t="b">
        <v>0</v>
      </c>
      <c r="DL369" s="110" t="b">
        <v>0</v>
      </c>
      <c r="DN369" s="110" t="b">
        <v>0</v>
      </c>
      <c r="DP369" s="110" t="b">
        <v>0</v>
      </c>
      <c r="DR369" s="110" t="b">
        <v>0</v>
      </c>
      <c r="DT369" s="110" t="b">
        <v>0</v>
      </c>
      <c r="DV369" s="110" t="b">
        <v>0</v>
      </c>
      <c r="DX369" s="110" t="b">
        <v>0</v>
      </c>
      <c r="DZ369" s="110" t="b">
        <v>0</v>
      </c>
      <c r="EB369" s="110" t="b">
        <v>0</v>
      </c>
      <c r="ED369" s="110" t="b">
        <v>0</v>
      </c>
      <c r="EF369" s="110" t="b">
        <v>0</v>
      </c>
      <c r="EH369" s="110" t="b">
        <v>0</v>
      </c>
      <c r="EJ369" s="110">
        <v>51</v>
      </c>
      <c r="EL369" s="110">
        <v>50</v>
      </c>
      <c r="EN369" s="110">
        <v>50</v>
      </c>
      <c r="EP369" s="110">
        <v>50</v>
      </c>
    </row>
    <row r="370" spans="1:146" x14ac:dyDescent="0.3">
      <c r="A370" s="110" t="s">
        <v>162</v>
      </c>
      <c r="B370" s="110" t="s">
        <v>163</v>
      </c>
      <c r="C370" s="110" t="s">
        <v>1268</v>
      </c>
      <c r="F370" s="110" t="s">
        <v>165</v>
      </c>
      <c r="G370" s="110" t="s">
        <v>1269</v>
      </c>
      <c r="I370" s="22">
        <f>INDEX(Concordance!$A$2:$A$556,MATCH('2020 Report - NLIU'!J370,Concordance!$C$2:$C$556,0))</f>
        <v>76083</v>
      </c>
      <c r="J370" s="52">
        <f t="shared" si="5"/>
        <v>100042530</v>
      </c>
      <c r="K370" s="17" t="s">
        <v>1270</v>
      </c>
      <c r="L370" s="18">
        <v>78556.47</v>
      </c>
      <c r="N370" s="18">
        <v>17629.080000000002</v>
      </c>
      <c r="P370" s="18">
        <v>60927.39</v>
      </c>
      <c r="T370" s="18">
        <v>0</v>
      </c>
      <c r="V370" s="18">
        <v>0</v>
      </c>
      <c r="X370" s="18">
        <v>0</v>
      </c>
      <c r="Z370" s="110" t="b">
        <v>0</v>
      </c>
      <c r="AB370" s="110" t="b">
        <v>0</v>
      </c>
      <c r="AD370" s="110" t="b">
        <v>0</v>
      </c>
      <c r="AF370" s="110" t="b">
        <v>0</v>
      </c>
      <c r="AH370" s="110" t="b">
        <v>0</v>
      </c>
      <c r="AJ370" s="110" t="b">
        <v>0</v>
      </c>
      <c r="AL370" s="110" t="b">
        <v>0</v>
      </c>
      <c r="AX370" s="110" t="b">
        <v>0</v>
      </c>
      <c r="BL370" s="18">
        <v>0</v>
      </c>
      <c r="BM370" s="110" t="s">
        <v>168</v>
      </c>
      <c r="BN370" s="18">
        <v>0</v>
      </c>
      <c r="BP370" s="18">
        <v>0</v>
      </c>
      <c r="BR370" s="18">
        <v>0</v>
      </c>
      <c r="BT370" s="18">
        <v>0</v>
      </c>
      <c r="BV370" s="18">
        <v>0</v>
      </c>
      <c r="BX370" s="18">
        <v>0</v>
      </c>
      <c r="BZ370" s="18">
        <v>0</v>
      </c>
      <c r="CB370" s="18">
        <v>0</v>
      </c>
      <c r="DD370" s="110" t="b">
        <v>0</v>
      </c>
      <c r="DF370" s="110" t="b">
        <v>0</v>
      </c>
      <c r="DH370" s="110" t="b">
        <v>0</v>
      </c>
      <c r="DJ370" s="110" t="b">
        <v>0</v>
      </c>
      <c r="DL370" s="110" t="b">
        <v>0</v>
      </c>
      <c r="DN370" s="110" t="b">
        <v>0</v>
      </c>
      <c r="DP370" s="110" t="b">
        <v>0</v>
      </c>
      <c r="DR370" s="110" t="b">
        <v>0</v>
      </c>
      <c r="DT370" s="110" t="b">
        <v>0</v>
      </c>
      <c r="DV370" s="110" t="b">
        <v>0</v>
      </c>
      <c r="DX370" s="110" t="b">
        <v>0</v>
      </c>
      <c r="DZ370" s="110" t="b">
        <v>0</v>
      </c>
      <c r="EB370" s="110" t="b">
        <v>0</v>
      </c>
      <c r="ED370" s="110" t="b">
        <v>0</v>
      </c>
      <c r="EF370" s="110" t="b">
        <v>0</v>
      </c>
      <c r="EH370" s="110" t="b">
        <v>0</v>
      </c>
      <c r="EJ370" s="110">
        <v>74</v>
      </c>
      <c r="EL370" s="110">
        <v>74</v>
      </c>
      <c r="EN370" s="110">
        <v>74</v>
      </c>
      <c r="EP370" s="110">
        <v>74</v>
      </c>
    </row>
    <row r="371" spans="1:146" x14ac:dyDescent="0.3">
      <c r="A371" s="110" t="s">
        <v>162</v>
      </c>
      <c r="B371" s="110" t="s">
        <v>163</v>
      </c>
      <c r="C371" s="110" t="s">
        <v>1271</v>
      </c>
      <c r="F371" s="110" t="s">
        <v>165</v>
      </c>
      <c r="G371" s="110" t="s">
        <v>1272</v>
      </c>
      <c r="I371" s="22">
        <f>INDEX(Concordance!$A$2:$A$556,MATCH('2020 Report - NLIU'!J371,Concordance!$C$2:$C$556,0))</f>
        <v>76082</v>
      </c>
      <c r="J371" s="52">
        <f t="shared" si="5"/>
        <v>184207322</v>
      </c>
      <c r="K371" s="17" t="s">
        <v>1273</v>
      </c>
      <c r="L371" s="18">
        <v>96150.2</v>
      </c>
      <c r="N371" s="18">
        <v>15152</v>
      </c>
      <c r="P371" s="18">
        <v>80998.2</v>
      </c>
      <c r="T371" s="18">
        <v>0</v>
      </c>
      <c r="V371" s="18">
        <v>0</v>
      </c>
      <c r="X371" s="18">
        <v>0</v>
      </c>
      <c r="Z371" s="110" t="b">
        <v>0</v>
      </c>
      <c r="AB371" s="110" t="b">
        <v>0</v>
      </c>
      <c r="AD371" s="110" t="b">
        <v>0</v>
      </c>
      <c r="AF371" s="110" t="b">
        <v>0</v>
      </c>
      <c r="AH371" s="110" t="b">
        <v>0</v>
      </c>
      <c r="AJ371" s="110" t="b">
        <v>0</v>
      </c>
      <c r="AL371" s="110" t="b">
        <v>0</v>
      </c>
      <c r="AX371" s="110" t="b">
        <v>0</v>
      </c>
      <c r="BL371" s="18">
        <v>38349.870000000003</v>
      </c>
      <c r="BM371" s="110" t="s">
        <v>168</v>
      </c>
      <c r="BN371" s="18">
        <v>18631.39</v>
      </c>
      <c r="BP371" s="18">
        <v>19718.48</v>
      </c>
      <c r="BR371" s="18">
        <v>32075.25</v>
      </c>
      <c r="BT371" s="18">
        <v>0</v>
      </c>
      <c r="BV371" s="18">
        <v>0</v>
      </c>
      <c r="BX371" s="18">
        <v>4110.22</v>
      </c>
      <c r="BZ371" s="18">
        <v>0</v>
      </c>
      <c r="CB371" s="18">
        <v>2164.4</v>
      </c>
      <c r="CD371" s="110" t="b">
        <v>1</v>
      </c>
      <c r="CF371" s="110" t="b">
        <v>1</v>
      </c>
      <c r="CH371" s="110" t="b">
        <v>0</v>
      </c>
      <c r="CJ371" s="110" t="b">
        <v>0</v>
      </c>
      <c r="CL371" s="110" t="b">
        <v>0</v>
      </c>
      <c r="CN371" s="110" t="b">
        <v>0</v>
      </c>
      <c r="CP371" s="110" t="b">
        <v>1</v>
      </c>
      <c r="CR371" s="110">
        <v>130</v>
      </c>
      <c r="CT371" s="110">
        <v>275</v>
      </c>
      <c r="CV371" s="110">
        <v>0.47272727272727272</v>
      </c>
      <c r="CW371" s="110" t="s">
        <v>168</v>
      </c>
      <c r="CX371" s="110">
        <v>0</v>
      </c>
      <c r="CZ371" s="110">
        <v>0</v>
      </c>
      <c r="DD371" s="110" t="b">
        <v>1</v>
      </c>
      <c r="DF371" s="110" t="b">
        <v>1</v>
      </c>
      <c r="DH371" s="110" t="b">
        <v>0</v>
      </c>
      <c r="DJ371" s="110" t="b">
        <v>1</v>
      </c>
      <c r="DL371" s="110" t="b">
        <v>1</v>
      </c>
      <c r="DN371" s="110" t="b">
        <v>0</v>
      </c>
      <c r="DP371" s="110" t="b">
        <v>0</v>
      </c>
      <c r="DR371" s="110" t="b">
        <v>0</v>
      </c>
      <c r="DT371" s="110" t="b">
        <v>1</v>
      </c>
      <c r="DV371" s="110" t="b">
        <v>1</v>
      </c>
      <c r="DX371" s="110" t="b">
        <v>1</v>
      </c>
      <c r="DZ371" s="110" t="b">
        <v>1</v>
      </c>
      <c r="EB371" s="110" t="b">
        <v>1</v>
      </c>
      <c r="ED371" s="110" t="b">
        <v>0</v>
      </c>
      <c r="EF371" s="110" t="b">
        <v>1</v>
      </c>
      <c r="EH371" s="110" t="b">
        <v>0</v>
      </c>
      <c r="EJ371" s="110">
        <v>94.2</v>
      </c>
      <c r="EL371" s="110">
        <v>91</v>
      </c>
      <c r="EN371" s="110">
        <v>91</v>
      </c>
      <c r="EP371" s="110">
        <v>89.6</v>
      </c>
    </row>
    <row r="372" spans="1:146" x14ac:dyDescent="0.3">
      <c r="A372" s="110" t="s">
        <v>162</v>
      </c>
      <c r="B372" s="110" t="s">
        <v>163</v>
      </c>
      <c r="C372" s="110" t="s">
        <v>1274</v>
      </c>
      <c r="F372" s="110" t="s">
        <v>165</v>
      </c>
      <c r="G372" s="110" t="s">
        <v>1275</v>
      </c>
      <c r="I372" s="22">
        <f>INDEX(Concordance!$A$2:$A$556,MATCH('2020 Report - NLIU'!J372,Concordance!$C$2:$C$556,0))</f>
        <v>76081</v>
      </c>
      <c r="J372" s="52">
        <f t="shared" si="5"/>
        <v>86822327</v>
      </c>
      <c r="K372" s="17" t="s">
        <v>1276</v>
      </c>
      <c r="L372" s="18">
        <v>48987.44</v>
      </c>
      <c r="N372" s="18">
        <v>0</v>
      </c>
      <c r="P372" s="18">
        <v>48987.44</v>
      </c>
      <c r="T372" s="18"/>
      <c r="V372" s="18"/>
      <c r="X372" s="18">
        <v>0</v>
      </c>
      <c r="BL372" s="18">
        <v>19420.599999999999</v>
      </c>
      <c r="BM372" s="110" t="s">
        <v>168</v>
      </c>
      <c r="BN372" s="18">
        <v>19420.599999999999</v>
      </c>
      <c r="BP372" s="18">
        <v>0</v>
      </c>
      <c r="BR372" s="18">
        <v>0</v>
      </c>
      <c r="BT372" s="18">
        <v>0</v>
      </c>
      <c r="BV372" s="18">
        <v>0</v>
      </c>
      <c r="BX372" s="18">
        <v>0</v>
      </c>
      <c r="BZ372" s="18">
        <v>3681.66</v>
      </c>
      <c r="CB372" s="18">
        <v>15738.94</v>
      </c>
      <c r="DD372" s="110" t="b">
        <v>1</v>
      </c>
      <c r="DF372" s="110" t="b">
        <v>0</v>
      </c>
      <c r="DH372" s="110" t="b">
        <v>0</v>
      </c>
      <c r="DJ372" s="110" t="b">
        <v>0</v>
      </c>
      <c r="DL372" s="110" t="b">
        <v>1</v>
      </c>
      <c r="DN372" s="110" t="b">
        <v>0</v>
      </c>
      <c r="DP372" s="110" t="b">
        <v>0</v>
      </c>
      <c r="DR372" s="110" t="b">
        <v>0</v>
      </c>
      <c r="DT372" s="110" t="b">
        <v>1</v>
      </c>
      <c r="DV372" s="110" t="b">
        <v>0</v>
      </c>
      <c r="DX372" s="110" t="b">
        <v>1</v>
      </c>
      <c r="DZ372" s="110" t="b">
        <v>0</v>
      </c>
      <c r="EB372" s="110" t="b">
        <v>1</v>
      </c>
      <c r="ED372" s="110" t="b">
        <v>0</v>
      </c>
      <c r="EF372" s="110" t="b">
        <v>0</v>
      </c>
      <c r="EH372" s="110" t="b">
        <v>0</v>
      </c>
      <c r="EJ372" s="110">
        <v>39.700000000000003</v>
      </c>
      <c r="EL372" s="110">
        <v>38.5</v>
      </c>
      <c r="EN372" s="110">
        <v>38.5</v>
      </c>
      <c r="EP372" s="110">
        <v>38.5</v>
      </c>
    </row>
    <row r="373" spans="1:146" x14ac:dyDescent="0.3">
      <c r="A373" s="110" t="s">
        <v>162</v>
      </c>
      <c r="B373" s="110" t="s">
        <v>163</v>
      </c>
      <c r="C373" s="110" t="s">
        <v>1277</v>
      </c>
      <c r="F373" s="110" t="s">
        <v>165</v>
      </c>
      <c r="G373" s="110" t="s">
        <v>1278</v>
      </c>
      <c r="I373" s="22">
        <f>INDEX(Concordance!$A$2:$A$556,MATCH('2020 Report - NLIU'!J373,Concordance!$C$2:$C$556,0))</f>
        <v>32054</v>
      </c>
      <c r="J373" s="52">
        <f t="shared" si="5"/>
        <v>193008497</v>
      </c>
      <c r="K373" s="17" t="s">
        <v>1279</v>
      </c>
      <c r="L373" s="18">
        <v>32568.68</v>
      </c>
      <c r="N373" s="18">
        <v>9000</v>
      </c>
      <c r="P373" s="18">
        <v>23568.68</v>
      </c>
      <c r="T373" s="18">
        <v>0</v>
      </c>
      <c r="V373" s="18">
        <v>0</v>
      </c>
      <c r="X373" s="18">
        <v>0</v>
      </c>
      <c r="Z373" s="110" t="b">
        <v>0</v>
      </c>
      <c r="AB373" s="110" t="b">
        <v>0</v>
      </c>
      <c r="AD373" s="110" t="b">
        <v>0</v>
      </c>
      <c r="AF373" s="110" t="b">
        <v>0</v>
      </c>
      <c r="AH373" s="110" t="b">
        <v>0</v>
      </c>
      <c r="AJ373" s="110" t="b">
        <v>0</v>
      </c>
      <c r="AL373" s="110" t="b">
        <v>0</v>
      </c>
      <c r="AX373" s="110" t="b">
        <v>0</v>
      </c>
      <c r="BL373" s="18">
        <v>0</v>
      </c>
      <c r="BM373" s="110" t="s">
        <v>168</v>
      </c>
      <c r="BN373" s="18">
        <v>0</v>
      </c>
      <c r="BP373" s="18">
        <v>0</v>
      </c>
      <c r="BR373" s="18">
        <v>0</v>
      </c>
      <c r="BT373" s="18">
        <v>0</v>
      </c>
      <c r="BV373" s="18">
        <v>0</v>
      </c>
      <c r="BX373" s="18">
        <v>0</v>
      </c>
      <c r="BZ373" s="18">
        <v>0</v>
      </c>
      <c r="CB373" s="18">
        <v>0</v>
      </c>
      <c r="DD373" s="110" t="b">
        <v>0</v>
      </c>
      <c r="DF373" s="110" t="b">
        <v>0</v>
      </c>
      <c r="DH373" s="110" t="b">
        <v>0</v>
      </c>
      <c r="DJ373" s="110" t="b">
        <v>0</v>
      </c>
      <c r="DL373" s="110" t="b">
        <v>0</v>
      </c>
      <c r="DN373" s="110" t="b">
        <v>0</v>
      </c>
      <c r="DP373" s="110" t="b">
        <v>0</v>
      </c>
      <c r="DR373" s="110" t="b">
        <v>0</v>
      </c>
      <c r="DT373" s="110" t="b">
        <v>0</v>
      </c>
      <c r="DV373" s="110" t="b">
        <v>0</v>
      </c>
      <c r="DX373" s="110" t="b">
        <v>0</v>
      </c>
      <c r="DZ373" s="110" t="b">
        <v>0</v>
      </c>
      <c r="EB373" s="110" t="b">
        <v>0</v>
      </c>
      <c r="ED373" s="110" t="b">
        <v>0</v>
      </c>
      <c r="EF373" s="110" t="b">
        <v>0</v>
      </c>
      <c r="EH373" s="110" t="b">
        <v>0</v>
      </c>
      <c r="EJ373" s="110">
        <v>21</v>
      </c>
      <c r="EL373" s="110">
        <v>22</v>
      </c>
      <c r="EN373" s="110">
        <v>21</v>
      </c>
      <c r="EP373" s="110">
        <v>21</v>
      </c>
    </row>
    <row r="374" spans="1:146" x14ac:dyDescent="0.3">
      <c r="A374" s="110" t="s">
        <v>162</v>
      </c>
      <c r="B374" s="110" t="s">
        <v>163</v>
      </c>
      <c r="C374" s="110" t="s">
        <v>1280</v>
      </c>
      <c r="F374" s="110" t="s">
        <v>165</v>
      </c>
      <c r="G374" s="110" t="s">
        <v>1281</v>
      </c>
      <c r="I374" s="22">
        <f>INDEX(Concordance!$A$2:$A$556,MATCH('2020 Report - NLIU'!J374,Concordance!$C$2:$C$556,0))</f>
        <v>93124</v>
      </c>
      <c r="J374" s="52">
        <f t="shared" si="5"/>
        <v>11352986</v>
      </c>
      <c r="K374" s="17" t="s">
        <v>1282</v>
      </c>
      <c r="L374" s="18">
        <v>194700.83</v>
      </c>
      <c r="N374" s="18">
        <v>0</v>
      </c>
      <c r="P374" s="18">
        <v>194700.83</v>
      </c>
      <c r="T374" s="18"/>
      <c r="V374" s="18"/>
      <c r="X374" s="18">
        <v>0</v>
      </c>
      <c r="AX374" s="110" t="b">
        <v>1</v>
      </c>
      <c r="AZ374" s="110">
        <v>140</v>
      </c>
      <c r="BB374" s="110">
        <v>292</v>
      </c>
      <c r="BD374" s="110">
        <v>0.47945205479452052</v>
      </c>
      <c r="BE374" s="110" t="s">
        <v>168</v>
      </c>
      <c r="BF374" s="110">
        <v>256</v>
      </c>
      <c r="BH374" s="110">
        <v>256</v>
      </c>
      <c r="BJ374" s="110">
        <v>1</v>
      </c>
      <c r="BK374" s="110" t="s">
        <v>168</v>
      </c>
      <c r="BL374" s="18">
        <v>58152.639999999999</v>
      </c>
      <c r="BM374" s="110" t="s">
        <v>168</v>
      </c>
      <c r="BN374" s="18">
        <v>58152.639999999999</v>
      </c>
      <c r="BP374" s="18">
        <v>0</v>
      </c>
      <c r="BR374" s="18">
        <v>50587.11</v>
      </c>
      <c r="BT374" s="18">
        <v>0</v>
      </c>
      <c r="BV374" s="18">
        <v>0</v>
      </c>
      <c r="BX374" s="18">
        <v>7565.53</v>
      </c>
      <c r="BZ374" s="18">
        <v>0</v>
      </c>
      <c r="CB374" s="18">
        <v>0</v>
      </c>
      <c r="CD374" s="110" t="b">
        <v>0</v>
      </c>
      <c r="CP374" s="110" t="b">
        <v>0</v>
      </c>
      <c r="DD374" s="110" t="b">
        <v>1</v>
      </c>
      <c r="DF374" s="110" t="b">
        <v>1</v>
      </c>
      <c r="DH374" s="110" t="b">
        <v>1</v>
      </c>
      <c r="DJ374" s="110" t="b">
        <v>1</v>
      </c>
      <c r="DL374" s="110" t="b">
        <v>1</v>
      </c>
      <c r="DN374" s="110" t="b">
        <v>1</v>
      </c>
      <c r="DP374" s="110" t="b">
        <v>1</v>
      </c>
      <c r="DR374" s="110" t="b">
        <v>0</v>
      </c>
      <c r="DT374" s="110" t="b">
        <v>1</v>
      </c>
      <c r="DV374" s="110" t="b">
        <v>1</v>
      </c>
      <c r="DX374" s="110" t="b">
        <v>1</v>
      </c>
      <c r="DZ374" s="110" t="b">
        <v>1</v>
      </c>
      <c r="EB374" s="110" t="b">
        <v>1</v>
      </c>
      <c r="ED374" s="110" t="b">
        <v>1</v>
      </c>
      <c r="EF374" s="110" t="b">
        <v>1</v>
      </c>
      <c r="EH374" s="110" t="b">
        <v>0</v>
      </c>
      <c r="EJ374" s="110">
        <v>66</v>
      </c>
      <c r="EL374" s="110">
        <v>64.400000000000006</v>
      </c>
      <c r="EN374" s="110">
        <v>67.2</v>
      </c>
      <c r="EP374" s="110">
        <v>67.2</v>
      </c>
    </row>
    <row r="375" spans="1:146" x14ac:dyDescent="0.3">
      <c r="A375" s="110" t="s">
        <v>162</v>
      </c>
      <c r="B375" s="110" t="s">
        <v>163</v>
      </c>
      <c r="C375" s="110" t="s">
        <v>1283</v>
      </c>
      <c r="F375" s="110" t="s">
        <v>165</v>
      </c>
      <c r="G375" s="110" t="s">
        <v>1284</v>
      </c>
      <c r="I375" s="22">
        <f>INDEX(Concordance!$A$2:$A$556,MATCH('2020 Report - NLIU'!J375,Concordance!$C$2:$C$556,0))</f>
        <v>27058</v>
      </c>
      <c r="J375" s="52">
        <f t="shared" si="5"/>
        <v>100654755</v>
      </c>
      <c r="K375" s="17" t="s">
        <v>1285</v>
      </c>
      <c r="L375" s="18">
        <v>58843.28</v>
      </c>
      <c r="N375" s="18">
        <v>9000</v>
      </c>
      <c r="P375" s="18">
        <v>49843.28</v>
      </c>
      <c r="T375" s="18">
        <v>0</v>
      </c>
      <c r="V375" s="18">
        <v>0</v>
      </c>
      <c r="X375" s="18">
        <v>0</v>
      </c>
      <c r="Z375" s="110" t="b">
        <v>0</v>
      </c>
      <c r="AB375" s="110" t="b">
        <v>0</v>
      </c>
      <c r="AD375" s="110" t="b">
        <v>0</v>
      </c>
      <c r="AF375" s="110" t="b">
        <v>0</v>
      </c>
      <c r="AH375" s="110" t="b">
        <v>0</v>
      </c>
      <c r="AJ375" s="110" t="b">
        <v>0</v>
      </c>
      <c r="AL375" s="110" t="b">
        <v>0</v>
      </c>
      <c r="AX375" s="110" t="b">
        <v>0</v>
      </c>
      <c r="BL375" s="18">
        <v>0</v>
      </c>
      <c r="BM375" s="110" t="s">
        <v>168</v>
      </c>
      <c r="BN375" s="18">
        <v>0</v>
      </c>
      <c r="BP375" s="18">
        <v>0</v>
      </c>
      <c r="BR375" s="18">
        <v>0</v>
      </c>
      <c r="BT375" s="18">
        <v>0</v>
      </c>
      <c r="BV375" s="18">
        <v>0</v>
      </c>
      <c r="BX375" s="18">
        <v>0</v>
      </c>
      <c r="BZ375" s="18">
        <v>0</v>
      </c>
      <c r="CB375" s="18">
        <v>0</v>
      </c>
      <c r="DD375" s="110" t="b">
        <v>0</v>
      </c>
      <c r="DF375" s="110" t="b">
        <v>0</v>
      </c>
      <c r="DH375" s="110" t="b">
        <v>0</v>
      </c>
      <c r="DJ375" s="110" t="b">
        <v>0</v>
      </c>
      <c r="DL375" s="110" t="b">
        <v>0</v>
      </c>
      <c r="DN375" s="110" t="b">
        <v>0</v>
      </c>
      <c r="DP375" s="110" t="b">
        <v>0</v>
      </c>
      <c r="DR375" s="110" t="b">
        <v>0</v>
      </c>
      <c r="DT375" s="110" t="b">
        <v>0</v>
      </c>
      <c r="DV375" s="110" t="b">
        <v>0</v>
      </c>
      <c r="DX375" s="110" t="b">
        <v>0</v>
      </c>
      <c r="DZ375" s="110" t="b">
        <v>0</v>
      </c>
      <c r="EB375" s="110" t="b">
        <v>0</v>
      </c>
      <c r="ED375" s="110" t="b">
        <v>0</v>
      </c>
      <c r="EF375" s="110" t="b">
        <v>0</v>
      </c>
      <c r="EH375" s="110" t="b">
        <v>0</v>
      </c>
      <c r="EJ375" s="110">
        <v>26</v>
      </c>
      <c r="EL375" s="110">
        <v>26</v>
      </c>
      <c r="EN375" s="110">
        <v>26</v>
      </c>
      <c r="EP375" s="110">
        <v>26</v>
      </c>
    </row>
    <row r="376" spans="1:146" x14ac:dyDescent="0.3">
      <c r="A376" s="110" t="s">
        <v>162</v>
      </c>
      <c r="B376" s="110" t="s">
        <v>163</v>
      </c>
      <c r="C376" s="110" t="s">
        <v>1286</v>
      </c>
      <c r="F376" s="110" t="s">
        <v>165</v>
      </c>
      <c r="G376" s="110" t="s">
        <v>1287</v>
      </c>
      <c r="I376" s="22">
        <f>INDEX(Concordance!$A$2:$A$556,MATCH('2020 Report - NLIU'!J376,Concordance!$C$2:$C$556,0))</f>
        <v>22093</v>
      </c>
      <c r="J376" s="52">
        <f t="shared" si="5"/>
        <v>827167615</v>
      </c>
      <c r="K376" s="17" t="s">
        <v>1288</v>
      </c>
      <c r="L376" s="18">
        <v>553485.64</v>
      </c>
      <c r="N376" s="18">
        <v>0</v>
      </c>
      <c r="P376" s="18">
        <v>553485.64</v>
      </c>
      <c r="T376" s="18"/>
      <c r="V376" s="18"/>
      <c r="X376" s="18">
        <v>0</v>
      </c>
      <c r="BL376" s="18">
        <v>552034</v>
      </c>
      <c r="BM376" s="110" t="s">
        <v>168</v>
      </c>
      <c r="BN376" s="18">
        <v>552034</v>
      </c>
      <c r="BP376" s="18">
        <v>0</v>
      </c>
      <c r="BR376" s="18">
        <v>0</v>
      </c>
      <c r="BT376" s="18">
        <v>0</v>
      </c>
      <c r="BV376" s="18">
        <v>0</v>
      </c>
      <c r="BX376" s="18">
        <v>0</v>
      </c>
      <c r="BZ376" s="18">
        <v>0</v>
      </c>
      <c r="CB376" s="18">
        <v>552034</v>
      </c>
      <c r="DD376" s="110" t="b">
        <v>0</v>
      </c>
      <c r="DF376" s="110" t="b">
        <v>0</v>
      </c>
      <c r="DH376" s="110" t="b">
        <v>0</v>
      </c>
      <c r="DJ376" s="110" t="b">
        <v>0</v>
      </c>
      <c r="DL376" s="110" t="b">
        <v>0</v>
      </c>
      <c r="DN376" s="110" t="b">
        <v>0</v>
      </c>
      <c r="DP376" s="110" t="b">
        <v>0</v>
      </c>
      <c r="DR376" s="110" t="b">
        <v>0</v>
      </c>
      <c r="DT376" s="110" t="b">
        <v>0</v>
      </c>
      <c r="DV376" s="110" t="b">
        <v>0</v>
      </c>
      <c r="DX376" s="110" t="b">
        <v>0</v>
      </c>
      <c r="DZ376" s="110" t="b">
        <v>0</v>
      </c>
      <c r="EB376" s="110" t="b">
        <v>0</v>
      </c>
      <c r="ED376" s="110" t="b">
        <v>0</v>
      </c>
      <c r="EF376" s="110" t="b">
        <v>0</v>
      </c>
      <c r="EH376" s="110" t="b">
        <v>0</v>
      </c>
      <c r="EJ376" s="110">
        <v>860</v>
      </c>
      <c r="EL376" s="110">
        <v>897</v>
      </c>
      <c r="EN376" s="110">
        <v>897</v>
      </c>
      <c r="EP376" s="110">
        <v>898</v>
      </c>
    </row>
    <row r="377" spans="1:146" x14ac:dyDescent="0.3">
      <c r="A377" s="110" t="s">
        <v>162</v>
      </c>
      <c r="B377" s="110" t="s">
        <v>163</v>
      </c>
      <c r="C377" s="110" t="s">
        <v>1289</v>
      </c>
      <c r="F377" s="110" t="s">
        <v>165</v>
      </c>
      <c r="G377" s="110" t="s">
        <v>1290</v>
      </c>
      <c r="I377" s="22">
        <f>INDEX(Concordance!$A$2:$A$556,MATCH('2020 Report - NLIU'!J377,Concordance!$C$2:$C$556,0))</f>
        <v>77103</v>
      </c>
      <c r="J377" s="52">
        <f t="shared" si="5"/>
        <v>100775212</v>
      </c>
      <c r="K377" s="17" t="s">
        <v>1291</v>
      </c>
      <c r="L377" s="18">
        <v>174954.34</v>
      </c>
      <c r="N377" s="18">
        <v>0</v>
      </c>
      <c r="P377" s="18">
        <v>174954.34</v>
      </c>
      <c r="T377" s="18"/>
      <c r="V377" s="18"/>
      <c r="X377" s="18">
        <v>0</v>
      </c>
      <c r="BL377" s="18">
        <v>0</v>
      </c>
      <c r="BM377" s="110" t="s">
        <v>168</v>
      </c>
      <c r="BN377" s="18">
        <v>0</v>
      </c>
      <c r="BP377" s="18">
        <v>0</v>
      </c>
      <c r="BR377" s="18">
        <v>0</v>
      </c>
      <c r="BT377" s="18">
        <v>0</v>
      </c>
      <c r="BV377" s="18">
        <v>0</v>
      </c>
      <c r="BX377" s="18">
        <v>0</v>
      </c>
      <c r="BZ377" s="18">
        <v>0</v>
      </c>
      <c r="CB377" s="18">
        <v>0</v>
      </c>
      <c r="DD377" s="110" t="b">
        <v>0</v>
      </c>
      <c r="DF377" s="110" t="b">
        <v>0</v>
      </c>
      <c r="DH377" s="110" t="b">
        <v>0</v>
      </c>
      <c r="DJ377" s="110" t="b">
        <v>0</v>
      </c>
      <c r="DL377" s="110" t="b">
        <v>0</v>
      </c>
      <c r="DN377" s="110" t="b">
        <v>0</v>
      </c>
      <c r="DP377" s="110" t="b">
        <v>0</v>
      </c>
      <c r="DR377" s="110" t="b">
        <v>0</v>
      </c>
      <c r="DT377" s="110" t="b">
        <v>0</v>
      </c>
      <c r="DV377" s="110" t="b">
        <v>0</v>
      </c>
      <c r="DX377" s="110" t="b">
        <v>0</v>
      </c>
      <c r="DZ377" s="110" t="b">
        <v>0</v>
      </c>
      <c r="EB377" s="110" t="b">
        <v>0</v>
      </c>
      <c r="ED377" s="110" t="b">
        <v>0</v>
      </c>
      <c r="EF377" s="110" t="b">
        <v>0</v>
      </c>
      <c r="EH377" s="110" t="b">
        <v>0</v>
      </c>
      <c r="EJ377" s="110">
        <v>31</v>
      </c>
      <c r="EL377" s="110">
        <v>30</v>
      </c>
      <c r="EN377" s="110">
        <v>30</v>
      </c>
      <c r="EP377" s="110">
        <v>28</v>
      </c>
    </row>
    <row r="378" spans="1:146" x14ac:dyDescent="0.3">
      <c r="A378" s="110" t="s">
        <v>162</v>
      </c>
      <c r="B378" s="110" t="s">
        <v>163</v>
      </c>
      <c r="C378" s="110" t="s">
        <v>1292</v>
      </c>
      <c r="F378" s="110" t="s">
        <v>165</v>
      </c>
      <c r="G378" s="110" t="s">
        <v>1293</v>
      </c>
      <c r="I378" s="22">
        <f>INDEX(Concordance!$A$2:$A$556,MATCH('2020 Report - NLIU'!J378,Concordance!$C$2:$C$556,0))</f>
        <v>69109</v>
      </c>
      <c r="J378" s="52">
        <f t="shared" si="5"/>
        <v>23820319</v>
      </c>
      <c r="K378" s="17" t="s">
        <v>1294</v>
      </c>
      <c r="L378" s="18">
        <v>125546.96</v>
      </c>
      <c r="N378" s="18">
        <v>14874.57</v>
      </c>
      <c r="P378" s="18">
        <v>110672.39</v>
      </c>
      <c r="T378" s="18">
        <v>0</v>
      </c>
      <c r="V378" s="18">
        <v>0</v>
      </c>
      <c r="X378" s="18">
        <v>0</v>
      </c>
      <c r="Z378" s="110" t="b">
        <v>0</v>
      </c>
      <c r="AB378" s="110" t="b">
        <v>0</v>
      </c>
      <c r="AD378" s="110" t="b">
        <v>0</v>
      </c>
      <c r="AF378" s="110" t="b">
        <v>0</v>
      </c>
      <c r="AH378" s="110" t="b">
        <v>0</v>
      </c>
      <c r="AJ378" s="110" t="b">
        <v>0</v>
      </c>
      <c r="AL378" s="110" t="b">
        <v>0</v>
      </c>
      <c r="AX378" s="110" t="b">
        <v>0</v>
      </c>
      <c r="BL378" s="18">
        <v>0</v>
      </c>
      <c r="BM378" s="110" t="s">
        <v>168</v>
      </c>
      <c r="BN378" s="18">
        <v>0</v>
      </c>
      <c r="BP378" s="18">
        <v>0</v>
      </c>
      <c r="BR378" s="18">
        <v>0</v>
      </c>
      <c r="BT378" s="18">
        <v>0</v>
      </c>
      <c r="BV378" s="18">
        <v>0</v>
      </c>
      <c r="BX378" s="18">
        <v>0</v>
      </c>
      <c r="BZ378" s="18">
        <v>0</v>
      </c>
      <c r="CB378" s="18">
        <v>0</v>
      </c>
      <c r="DD378" s="110" t="b">
        <v>0</v>
      </c>
      <c r="DF378" s="110" t="b">
        <v>0</v>
      </c>
      <c r="DH378" s="110" t="b">
        <v>0</v>
      </c>
      <c r="DJ378" s="110" t="b">
        <v>0</v>
      </c>
      <c r="DL378" s="110" t="b">
        <v>0</v>
      </c>
      <c r="DN378" s="110" t="b">
        <v>0</v>
      </c>
      <c r="DP378" s="110" t="b">
        <v>0</v>
      </c>
      <c r="DR378" s="110" t="b">
        <v>0</v>
      </c>
      <c r="DT378" s="110" t="b">
        <v>0</v>
      </c>
      <c r="DV378" s="110" t="b">
        <v>0</v>
      </c>
      <c r="DX378" s="110" t="b">
        <v>0</v>
      </c>
      <c r="DZ378" s="110" t="b">
        <v>0</v>
      </c>
      <c r="EB378" s="110" t="b">
        <v>0</v>
      </c>
      <c r="ED378" s="110" t="b">
        <v>0</v>
      </c>
      <c r="EF378" s="110" t="b">
        <v>0</v>
      </c>
      <c r="EH378" s="110" t="b">
        <v>0</v>
      </c>
      <c r="EJ378" s="110">
        <v>72</v>
      </c>
      <c r="EL378" s="110">
        <v>69</v>
      </c>
      <c r="EN378" s="110">
        <v>71</v>
      </c>
      <c r="EP378" s="110">
        <v>73</v>
      </c>
    </row>
    <row r="379" spans="1:146" x14ac:dyDescent="0.3">
      <c r="A379" s="110" t="s">
        <v>162</v>
      </c>
      <c r="B379" s="110" t="s">
        <v>163</v>
      </c>
      <c r="C379" s="110" t="s">
        <v>1295</v>
      </c>
      <c r="F379" s="110" t="s">
        <v>165</v>
      </c>
      <c r="G379" s="110" t="s">
        <v>1296</v>
      </c>
      <c r="I379" s="22">
        <f>INDEX(Concordance!$A$2:$A$556,MATCH('2020 Report - NLIU'!J379,Concordance!$C$2:$C$556,0))</f>
        <v>83005</v>
      </c>
      <c r="J379" s="52">
        <f t="shared" si="5"/>
        <v>96741269</v>
      </c>
      <c r="K379" s="17" t="s">
        <v>1297</v>
      </c>
      <c r="L379" s="18">
        <v>732828.1</v>
      </c>
      <c r="N379" s="18">
        <v>33082</v>
      </c>
      <c r="P379" s="18">
        <v>699746.1</v>
      </c>
      <c r="T379" s="18">
        <v>0</v>
      </c>
      <c r="V379" s="18">
        <v>0</v>
      </c>
      <c r="X379" s="18">
        <v>0</v>
      </c>
      <c r="Z379" s="110" t="b">
        <v>0</v>
      </c>
      <c r="AB379" s="110" t="b">
        <v>0</v>
      </c>
      <c r="AD379" s="110" t="b">
        <v>0</v>
      </c>
      <c r="AF379" s="110" t="b">
        <v>0</v>
      </c>
      <c r="AH379" s="110" t="b">
        <v>0</v>
      </c>
      <c r="AJ379" s="110" t="b">
        <v>0</v>
      </c>
      <c r="AL379" s="110" t="b">
        <v>0</v>
      </c>
      <c r="AX379" s="110" t="b">
        <v>0</v>
      </c>
      <c r="BL379" s="18">
        <v>687362.17</v>
      </c>
      <c r="BM379" s="110" t="s">
        <v>168</v>
      </c>
      <c r="BN379" s="18">
        <v>657166.04</v>
      </c>
      <c r="BP379" s="18">
        <v>30196.13</v>
      </c>
      <c r="BR379" s="18">
        <v>23532.62</v>
      </c>
      <c r="BT379" s="18">
        <v>0</v>
      </c>
      <c r="BV379" s="18">
        <v>0</v>
      </c>
      <c r="BX379" s="18">
        <v>6405.51</v>
      </c>
      <c r="BZ379" s="18">
        <v>0</v>
      </c>
      <c r="CB379" s="18">
        <v>657424.04</v>
      </c>
      <c r="DD379" s="110" t="b">
        <v>1</v>
      </c>
      <c r="DF379" s="110" t="b">
        <v>1</v>
      </c>
      <c r="DH379" s="110" t="b">
        <v>1</v>
      </c>
      <c r="DJ379" s="110" t="b">
        <v>1</v>
      </c>
      <c r="DL379" s="110" t="b">
        <v>1</v>
      </c>
      <c r="DN379" s="110" t="b">
        <v>1</v>
      </c>
      <c r="DP379" s="110" t="b">
        <v>0</v>
      </c>
      <c r="DR379" s="110" t="b">
        <v>0</v>
      </c>
      <c r="DT379" s="110" t="b">
        <v>1</v>
      </c>
      <c r="DV379" s="110" t="b">
        <v>1</v>
      </c>
      <c r="DX379" s="110" t="b">
        <v>1</v>
      </c>
      <c r="DZ379" s="110" t="b">
        <v>1</v>
      </c>
      <c r="EB379" s="110" t="b">
        <v>1</v>
      </c>
      <c r="ED379" s="110" t="b">
        <v>1</v>
      </c>
      <c r="EF379" s="110" t="b">
        <v>0</v>
      </c>
      <c r="EH379" s="110" t="b">
        <v>0</v>
      </c>
      <c r="EJ379" s="110">
        <v>1616.4</v>
      </c>
      <c r="EL379" s="110">
        <v>1729.7</v>
      </c>
      <c r="EN379" s="110">
        <v>1729.7</v>
      </c>
      <c r="EP379" s="110">
        <v>1758.7</v>
      </c>
    </row>
    <row r="380" spans="1:146" x14ac:dyDescent="0.3">
      <c r="A380" s="110" t="s">
        <v>162</v>
      </c>
      <c r="B380" s="110" t="s">
        <v>163</v>
      </c>
      <c r="C380" s="110" t="s">
        <v>1298</v>
      </c>
      <c r="F380" s="110" t="s">
        <v>165</v>
      </c>
      <c r="G380" s="110" t="s">
        <v>1299</v>
      </c>
      <c r="I380" s="22">
        <f>INDEX(Concordance!$A$2:$A$556,MATCH('2020 Report - NLIU'!J380,Concordance!$C$2:$C$556,0))</f>
        <v>96095</v>
      </c>
      <c r="J380" s="52">
        <f t="shared" si="5"/>
        <v>68540350</v>
      </c>
      <c r="K380" s="17" t="s">
        <v>1300</v>
      </c>
      <c r="L380" s="18">
        <v>897087.77</v>
      </c>
      <c r="N380" s="18">
        <v>59750.14</v>
      </c>
      <c r="P380" s="18">
        <v>837337.63</v>
      </c>
      <c r="T380" s="18">
        <v>0</v>
      </c>
      <c r="V380" s="18">
        <v>0</v>
      </c>
      <c r="X380" s="18">
        <v>0</v>
      </c>
      <c r="Z380" s="110" t="b">
        <v>0</v>
      </c>
      <c r="AB380" s="110" t="b">
        <v>0</v>
      </c>
      <c r="AD380" s="110" t="b">
        <v>0</v>
      </c>
      <c r="AF380" s="110" t="b">
        <v>0</v>
      </c>
      <c r="AH380" s="110" t="b">
        <v>0</v>
      </c>
      <c r="AJ380" s="110" t="b">
        <v>0</v>
      </c>
      <c r="AL380" s="110" t="b">
        <v>0</v>
      </c>
      <c r="AX380" s="110" t="b">
        <v>0</v>
      </c>
      <c r="BL380" s="18">
        <v>0</v>
      </c>
      <c r="BM380" s="110" t="s">
        <v>168</v>
      </c>
      <c r="BN380" s="18">
        <v>0</v>
      </c>
      <c r="BP380" s="18">
        <v>0</v>
      </c>
      <c r="BR380" s="18">
        <v>0</v>
      </c>
      <c r="BT380" s="18">
        <v>0</v>
      </c>
      <c r="BV380" s="18">
        <v>0</v>
      </c>
      <c r="BX380" s="18">
        <v>0</v>
      </c>
      <c r="BZ380" s="18">
        <v>0</v>
      </c>
      <c r="CB380" s="18">
        <v>0</v>
      </c>
      <c r="DD380" s="110" t="b">
        <v>0</v>
      </c>
      <c r="DF380" s="110" t="b">
        <v>0</v>
      </c>
      <c r="DH380" s="110" t="b">
        <v>0</v>
      </c>
      <c r="DJ380" s="110" t="b">
        <v>0</v>
      </c>
      <c r="DL380" s="110" t="b">
        <v>0</v>
      </c>
      <c r="DN380" s="110" t="b">
        <v>0</v>
      </c>
      <c r="DP380" s="110" t="b">
        <v>0</v>
      </c>
      <c r="DR380" s="110" t="b">
        <v>0</v>
      </c>
      <c r="DT380" s="110" t="b">
        <v>0</v>
      </c>
      <c r="DV380" s="110" t="b">
        <v>0</v>
      </c>
      <c r="DX380" s="110" t="b">
        <v>0</v>
      </c>
      <c r="DZ380" s="110" t="b">
        <v>0</v>
      </c>
      <c r="EB380" s="110" t="b">
        <v>0</v>
      </c>
      <c r="ED380" s="110" t="b">
        <v>0</v>
      </c>
      <c r="EF380" s="110" t="b">
        <v>0</v>
      </c>
      <c r="EH380" s="110" t="b">
        <v>0</v>
      </c>
      <c r="EJ380" s="110">
        <v>2535</v>
      </c>
      <c r="EL380" s="110">
        <v>2524</v>
      </c>
      <c r="EN380" s="110">
        <v>2532</v>
      </c>
      <c r="EP380" s="110">
        <v>2542</v>
      </c>
    </row>
    <row r="381" spans="1:146" x14ac:dyDescent="0.3">
      <c r="A381" s="110" t="s">
        <v>162</v>
      </c>
      <c r="B381" s="110" t="s">
        <v>163</v>
      </c>
      <c r="C381" s="110" t="s">
        <v>1301</v>
      </c>
      <c r="F381" s="110" t="s">
        <v>165</v>
      </c>
      <c r="G381" s="110" t="s">
        <v>1302</v>
      </c>
      <c r="I381" s="22">
        <f>INDEX(Concordance!$A$2:$A$556,MATCH('2020 Report - NLIU'!J381,Concordance!$C$2:$C$556,0))</f>
        <v>31116</v>
      </c>
      <c r="J381" s="52">
        <f t="shared" si="5"/>
        <v>39408351</v>
      </c>
      <c r="K381" s="17" t="s">
        <v>1303</v>
      </c>
      <c r="L381" s="18">
        <v>36923.01</v>
      </c>
      <c r="N381" s="18">
        <v>0</v>
      </c>
      <c r="P381" s="18">
        <v>36923.01</v>
      </c>
      <c r="T381" s="18"/>
      <c r="V381" s="18"/>
      <c r="X381" s="18">
        <v>0</v>
      </c>
      <c r="BL381" s="18">
        <v>36826</v>
      </c>
      <c r="BM381" s="110" t="s">
        <v>168</v>
      </c>
      <c r="BN381" s="18">
        <v>36826</v>
      </c>
      <c r="BP381" s="18">
        <v>0</v>
      </c>
      <c r="BR381" s="18">
        <v>0</v>
      </c>
      <c r="BT381" s="18">
        <v>0</v>
      </c>
      <c r="BV381" s="18">
        <v>0</v>
      </c>
      <c r="BX381" s="18">
        <v>0</v>
      </c>
      <c r="BZ381" s="18">
        <v>0</v>
      </c>
      <c r="CB381" s="18">
        <v>36826</v>
      </c>
      <c r="DD381" s="110" t="b">
        <v>1</v>
      </c>
      <c r="DF381" s="110" t="b">
        <v>1</v>
      </c>
      <c r="DH381" s="110" t="b">
        <v>1</v>
      </c>
      <c r="DJ381" s="110" t="b">
        <v>1</v>
      </c>
      <c r="DL381" s="110" t="b">
        <v>1</v>
      </c>
      <c r="DN381" s="110" t="b">
        <v>0</v>
      </c>
      <c r="DP381" s="110" t="b">
        <v>1</v>
      </c>
      <c r="DR381" s="110" t="b">
        <v>0</v>
      </c>
      <c r="DT381" s="110" t="b">
        <v>1</v>
      </c>
      <c r="DV381" s="110" t="b">
        <v>1</v>
      </c>
      <c r="DX381" s="110" t="b">
        <v>1</v>
      </c>
      <c r="DZ381" s="110" t="b">
        <v>1</v>
      </c>
      <c r="EB381" s="110" t="b">
        <v>1</v>
      </c>
      <c r="ED381" s="110" t="b">
        <v>0</v>
      </c>
      <c r="EF381" s="110" t="b">
        <v>1</v>
      </c>
      <c r="EH381" s="110" t="b">
        <v>0</v>
      </c>
      <c r="EJ381" s="110">
        <v>31</v>
      </c>
      <c r="EL381" s="110">
        <v>31</v>
      </c>
      <c r="EN381" s="110">
        <v>31</v>
      </c>
      <c r="EP381" s="110">
        <v>31</v>
      </c>
    </row>
    <row r="382" spans="1:146" x14ac:dyDescent="0.3">
      <c r="A382" s="110" t="s">
        <v>162</v>
      </c>
      <c r="B382" s="110" t="s">
        <v>163</v>
      </c>
      <c r="C382" s="110" t="s">
        <v>1304</v>
      </c>
      <c r="F382" s="110" t="s">
        <v>165</v>
      </c>
      <c r="G382" s="110" t="s">
        <v>1305</v>
      </c>
      <c r="I382" s="22">
        <f>INDEX(Concordance!$A$2:$A$556,MATCH('2020 Report - NLIU'!J382,Concordance!$C$2:$C$556,0))</f>
        <v>96090</v>
      </c>
      <c r="J382" s="52">
        <f t="shared" si="5"/>
        <v>20373783</v>
      </c>
      <c r="K382" s="17" t="s">
        <v>1306</v>
      </c>
      <c r="L382" s="18">
        <v>766733.58</v>
      </c>
      <c r="N382" s="18">
        <v>178882.61</v>
      </c>
      <c r="P382" s="18">
        <v>587850.97</v>
      </c>
      <c r="T382" s="18">
        <v>0</v>
      </c>
      <c r="V382" s="18">
        <v>0</v>
      </c>
      <c r="X382" s="18">
        <v>0</v>
      </c>
      <c r="Z382" s="110" t="b">
        <v>0</v>
      </c>
      <c r="AB382" s="110" t="b">
        <v>0</v>
      </c>
      <c r="AD382" s="110" t="b">
        <v>0</v>
      </c>
      <c r="AF382" s="110" t="b">
        <v>0</v>
      </c>
      <c r="AH382" s="110" t="b">
        <v>0</v>
      </c>
      <c r="AJ382" s="110" t="b">
        <v>0</v>
      </c>
      <c r="AL382" s="110" t="b">
        <v>0</v>
      </c>
      <c r="AX382" s="110" t="b">
        <v>0</v>
      </c>
      <c r="BL382" s="18">
        <v>0</v>
      </c>
      <c r="BM382" s="110" t="s">
        <v>168</v>
      </c>
      <c r="BN382" s="18">
        <v>0</v>
      </c>
      <c r="BP382" s="18">
        <v>0</v>
      </c>
      <c r="BR382" s="18">
        <v>0</v>
      </c>
      <c r="BT382" s="18">
        <v>0</v>
      </c>
      <c r="BV382" s="18">
        <v>0</v>
      </c>
      <c r="BX382" s="18">
        <v>0</v>
      </c>
      <c r="BZ382" s="18">
        <v>0</v>
      </c>
      <c r="CB382" s="18">
        <v>0</v>
      </c>
      <c r="DD382" s="110" t="b">
        <v>0</v>
      </c>
      <c r="DF382" s="110" t="b">
        <v>0</v>
      </c>
      <c r="DH382" s="110" t="b">
        <v>0</v>
      </c>
      <c r="DJ382" s="110" t="b">
        <v>0</v>
      </c>
      <c r="DL382" s="110" t="b">
        <v>0</v>
      </c>
      <c r="DN382" s="110" t="b">
        <v>0</v>
      </c>
      <c r="DP382" s="110" t="b">
        <v>0</v>
      </c>
      <c r="DR382" s="110" t="b">
        <v>0</v>
      </c>
      <c r="DT382" s="110" t="b">
        <v>0</v>
      </c>
      <c r="DV382" s="110" t="b">
        <v>0</v>
      </c>
      <c r="DX382" s="110" t="b">
        <v>0</v>
      </c>
      <c r="DZ382" s="110" t="b">
        <v>0</v>
      </c>
      <c r="EB382" s="110" t="b">
        <v>0</v>
      </c>
      <c r="ED382" s="110" t="b">
        <v>0</v>
      </c>
      <c r="EF382" s="110" t="b">
        <v>0</v>
      </c>
      <c r="EH382" s="110" t="b">
        <v>0</v>
      </c>
      <c r="EJ382" s="110">
        <v>750.8</v>
      </c>
      <c r="EL382" s="110">
        <v>838.6</v>
      </c>
      <c r="EN382" s="110">
        <v>843.6</v>
      </c>
      <c r="EP382" s="110">
        <v>876.1</v>
      </c>
    </row>
    <row r="383" spans="1:146" x14ac:dyDescent="0.3">
      <c r="A383" s="110" t="s">
        <v>162</v>
      </c>
      <c r="B383" s="110" t="s">
        <v>163</v>
      </c>
      <c r="C383" s="110" t="s">
        <v>1307</v>
      </c>
      <c r="F383" s="110" t="s">
        <v>165</v>
      </c>
      <c r="G383" s="110" t="s">
        <v>1308</v>
      </c>
      <c r="I383" s="22">
        <f>INDEX(Concordance!$A$2:$A$556,MATCH('2020 Report - NLIU'!J383,Concordance!$C$2:$C$556,0))</f>
        <v>78003</v>
      </c>
      <c r="J383" s="52">
        <f t="shared" si="5"/>
        <v>46782918</v>
      </c>
      <c r="K383" s="17" t="s">
        <v>1309</v>
      </c>
      <c r="L383" s="18">
        <v>38584.730000000003</v>
      </c>
      <c r="N383" s="18">
        <v>0</v>
      </c>
      <c r="P383" s="18">
        <v>38584.730000000003</v>
      </c>
      <c r="T383" s="18"/>
      <c r="V383" s="18"/>
      <c r="X383" s="18">
        <v>0</v>
      </c>
      <c r="BL383" s="18">
        <v>38484</v>
      </c>
      <c r="BM383" s="110" t="s">
        <v>168</v>
      </c>
      <c r="BN383" s="18">
        <v>38484</v>
      </c>
      <c r="BP383" s="18">
        <v>0</v>
      </c>
      <c r="BR383" s="18">
        <v>27687</v>
      </c>
      <c r="BT383" s="18">
        <v>0</v>
      </c>
      <c r="BV383" s="18">
        <v>0</v>
      </c>
      <c r="BX383" s="18">
        <v>10797</v>
      </c>
      <c r="BZ383" s="18">
        <v>0</v>
      </c>
      <c r="CB383" s="18">
        <v>0</v>
      </c>
      <c r="CD383" s="110" t="b">
        <v>0</v>
      </c>
      <c r="CP383" s="110" t="b">
        <v>0</v>
      </c>
      <c r="DD383" s="110" t="b">
        <v>1</v>
      </c>
      <c r="DF383" s="110" t="b">
        <v>1</v>
      </c>
      <c r="DH383" s="110" t="b">
        <v>1</v>
      </c>
      <c r="DJ383" s="110" t="b">
        <v>1</v>
      </c>
      <c r="DL383" s="110" t="b">
        <v>1</v>
      </c>
      <c r="DN383" s="110" t="b">
        <v>1</v>
      </c>
      <c r="DP383" s="110" t="b">
        <v>1</v>
      </c>
      <c r="DR383" s="110" t="b">
        <v>0</v>
      </c>
      <c r="DT383" s="110" t="b">
        <v>0</v>
      </c>
      <c r="DV383" s="110" t="b">
        <v>0</v>
      </c>
      <c r="DX383" s="110" t="b">
        <v>0</v>
      </c>
      <c r="DZ383" s="110" t="b">
        <v>0</v>
      </c>
      <c r="EB383" s="110" t="b">
        <v>0</v>
      </c>
      <c r="ED383" s="110" t="b">
        <v>0</v>
      </c>
      <c r="EF383" s="110" t="b">
        <v>0</v>
      </c>
      <c r="EH383" s="110" t="b">
        <v>0</v>
      </c>
      <c r="EJ383" s="110">
        <v>14.9</v>
      </c>
      <c r="EL383" s="110">
        <v>14.9</v>
      </c>
      <c r="EN383" s="110">
        <v>14.9</v>
      </c>
      <c r="EP383" s="110">
        <v>16.8</v>
      </c>
    </row>
    <row r="384" spans="1:146" x14ac:dyDescent="0.3">
      <c r="A384" s="110" t="s">
        <v>162</v>
      </c>
      <c r="B384" s="110" t="s">
        <v>163</v>
      </c>
      <c r="C384" s="110" t="s">
        <v>1310</v>
      </c>
      <c r="F384" s="110" t="s">
        <v>165</v>
      </c>
      <c r="G384" s="110" t="s">
        <v>1311</v>
      </c>
      <c r="I384" s="22">
        <f>INDEX(Concordance!$A$2:$A$556,MATCH('2020 Report - NLIU'!J384,Concordance!$C$2:$C$556,0))</f>
        <v>79077</v>
      </c>
      <c r="J384" s="52">
        <f t="shared" si="5"/>
        <v>70343025</v>
      </c>
      <c r="K384" s="17" t="s">
        <v>1312</v>
      </c>
      <c r="L384" s="18">
        <v>481345.47</v>
      </c>
      <c r="N384" s="18">
        <v>118448.55</v>
      </c>
      <c r="P384" s="18">
        <v>362896.92</v>
      </c>
      <c r="T384" s="18">
        <v>0</v>
      </c>
      <c r="V384" s="18">
        <v>0</v>
      </c>
      <c r="X384" s="18">
        <v>0</v>
      </c>
      <c r="Z384" s="110" t="b">
        <v>0</v>
      </c>
      <c r="AB384" s="110" t="b">
        <v>0</v>
      </c>
      <c r="AD384" s="110" t="b">
        <v>0</v>
      </c>
      <c r="AF384" s="110" t="b">
        <v>0</v>
      </c>
      <c r="AH384" s="110" t="b">
        <v>0</v>
      </c>
      <c r="AJ384" s="110" t="b">
        <v>0</v>
      </c>
      <c r="AL384" s="110" t="b">
        <v>0</v>
      </c>
      <c r="AX384" s="110" t="b">
        <v>0</v>
      </c>
      <c r="BL384" s="18">
        <v>0</v>
      </c>
      <c r="BM384" s="110" t="s">
        <v>168</v>
      </c>
      <c r="BN384" s="18">
        <v>0</v>
      </c>
      <c r="BP384" s="18">
        <v>0</v>
      </c>
      <c r="BR384" s="18">
        <v>0</v>
      </c>
      <c r="BT384" s="18">
        <v>0</v>
      </c>
      <c r="BV384" s="18">
        <v>0</v>
      </c>
      <c r="BX384" s="18">
        <v>0</v>
      </c>
      <c r="BZ384" s="18">
        <v>0</v>
      </c>
      <c r="CB384" s="18">
        <v>0</v>
      </c>
      <c r="DD384" s="110" t="b">
        <v>0</v>
      </c>
      <c r="DF384" s="110" t="b">
        <v>0</v>
      </c>
      <c r="DH384" s="110" t="b">
        <v>0</v>
      </c>
      <c r="DJ384" s="110" t="b">
        <v>0</v>
      </c>
      <c r="DL384" s="110" t="b">
        <v>0</v>
      </c>
      <c r="DN384" s="110" t="b">
        <v>0</v>
      </c>
      <c r="DP384" s="110" t="b">
        <v>0</v>
      </c>
      <c r="DR384" s="110" t="b">
        <v>0</v>
      </c>
      <c r="DT384" s="110" t="b">
        <v>0</v>
      </c>
      <c r="DV384" s="110" t="b">
        <v>0</v>
      </c>
      <c r="DX384" s="110" t="b">
        <v>0</v>
      </c>
      <c r="DZ384" s="110" t="b">
        <v>0</v>
      </c>
      <c r="EB384" s="110" t="b">
        <v>0</v>
      </c>
      <c r="ED384" s="110" t="b">
        <v>0</v>
      </c>
      <c r="EF384" s="110" t="b">
        <v>0</v>
      </c>
      <c r="EH384" s="110" t="b">
        <v>0</v>
      </c>
      <c r="EJ384" s="110">
        <v>333</v>
      </c>
      <c r="EL384" s="110">
        <v>339</v>
      </c>
      <c r="EN384" s="110">
        <v>339</v>
      </c>
      <c r="EP384" s="110">
        <v>329</v>
      </c>
    </row>
    <row r="385" spans="1:146" x14ac:dyDescent="0.3">
      <c r="A385" s="110" t="s">
        <v>162</v>
      </c>
      <c r="B385" s="110" t="s">
        <v>163</v>
      </c>
      <c r="C385" s="110" t="s">
        <v>1313</v>
      </c>
      <c r="F385" s="110" t="s">
        <v>165</v>
      </c>
      <c r="G385" s="110" t="s">
        <v>1314</v>
      </c>
      <c r="I385" s="22">
        <f>INDEX(Concordance!$A$2:$A$556,MATCH('2020 Report - NLIU'!J385,Concordance!$C$2:$C$556,0))</f>
        <v>80122</v>
      </c>
      <c r="J385" s="52">
        <f t="shared" si="5"/>
        <v>100654813</v>
      </c>
      <c r="K385" s="17" t="s">
        <v>1315</v>
      </c>
      <c r="L385" s="18">
        <v>41440.519999999997</v>
      </c>
      <c r="N385" s="18">
        <v>0</v>
      </c>
      <c r="P385" s="18">
        <v>41440.519999999997</v>
      </c>
      <c r="T385" s="18"/>
      <c r="V385" s="18"/>
      <c r="X385" s="18">
        <v>0</v>
      </c>
      <c r="BL385" s="18">
        <v>0</v>
      </c>
      <c r="BM385" s="110" t="s">
        <v>168</v>
      </c>
      <c r="BN385" s="18">
        <v>0</v>
      </c>
      <c r="BP385" s="18">
        <v>0</v>
      </c>
      <c r="BR385" s="18">
        <v>0</v>
      </c>
      <c r="BT385" s="18">
        <v>0</v>
      </c>
      <c r="BV385" s="18">
        <v>0</v>
      </c>
      <c r="BX385" s="18">
        <v>0</v>
      </c>
      <c r="BZ385" s="18">
        <v>0</v>
      </c>
      <c r="CB385" s="18">
        <v>0</v>
      </c>
      <c r="DD385" s="110" t="b">
        <v>0</v>
      </c>
      <c r="DF385" s="110" t="b">
        <v>0</v>
      </c>
      <c r="DH385" s="110" t="b">
        <v>0</v>
      </c>
      <c r="DJ385" s="110" t="b">
        <v>0</v>
      </c>
      <c r="DL385" s="110" t="b">
        <v>0</v>
      </c>
      <c r="DN385" s="110" t="b">
        <v>0</v>
      </c>
      <c r="DP385" s="110" t="b">
        <v>0</v>
      </c>
      <c r="DR385" s="110" t="b">
        <v>0</v>
      </c>
      <c r="DT385" s="110" t="b">
        <v>0</v>
      </c>
      <c r="DV385" s="110" t="b">
        <v>0</v>
      </c>
      <c r="DX385" s="110" t="b">
        <v>0</v>
      </c>
      <c r="DZ385" s="110" t="b">
        <v>0</v>
      </c>
      <c r="EB385" s="110" t="b">
        <v>0</v>
      </c>
      <c r="ED385" s="110" t="b">
        <v>0</v>
      </c>
      <c r="EF385" s="110" t="b">
        <v>0</v>
      </c>
      <c r="EH385" s="110" t="b">
        <v>0</v>
      </c>
      <c r="EJ385" s="110">
        <v>33</v>
      </c>
      <c r="EL385" s="110">
        <v>33.5</v>
      </c>
      <c r="EN385" s="110">
        <v>33.5</v>
      </c>
      <c r="EP385" s="110">
        <v>32</v>
      </c>
    </row>
    <row r="386" spans="1:146" x14ac:dyDescent="0.3">
      <c r="A386" s="110" t="s">
        <v>162</v>
      </c>
      <c r="B386" s="110" t="s">
        <v>163</v>
      </c>
      <c r="C386" s="110" t="s">
        <v>1316</v>
      </c>
      <c r="F386" s="110" t="s">
        <v>165</v>
      </c>
      <c r="G386" s="110" t="s">
        <v>1317</v>
      </c>
      <c r="I386" s="22">
        <f>INDEX(Concordance!$A$2:$A$556,MATCH('2020 Report - NLIU'!J386,Concordance!$C$2:$C$556,0))</f>
        <v>80116</v>
      </c>
      <c r="J386" s="52">
        <f t="shared" si="5"/>
        <v>37120896</v>
      </c>
      <c r="K386" s="17" t="s">
        <v>1318</v>
      </c>
      <c r="L386" s="18">
        <v>59108.43</v>
      </c>
      <c r="N386" s="18">
        <v>0</v>
      </c>
      <c r="P386" s="18">
        <v>59108.43</v>
      </c>
      <c r="T386" s="18"/>
      <c r="V386" s="18"/>
      <c r="X386" s="18">
        <v>0</v>
      </c>
      <c r="BL386" s="18">
        <v>39981.379999999997</v>
      </c>
      <c r="BM386" s="110" t="s">
        <v>168</v>
      </c>
      <c r="BN386" s="18">
        <v>39981.379999999997</v>
      </c>
      <c r="BP386" s="18">
        <v>0</v>
      </c>
      <c r="BR386" s="18">
        <v>0</v>
      </c>
      <c r="BT386" s="18">
        <v>0</v>
      </c>
      <c r="BV386" s="18">
        <v>0</v>
      </c>
      <c r="BX386" s="18">
        <v>0</v>
      </c>
      <c r="BZ386" s="18">
        <v>0</v>
      </c>
      <c r="CB386" s="18">
        <v>39981.379999999997</v>
      </c>
      <c r="DD386" s="110" t="b">
        <v>0</v>
      </c>
      <c r="DF386" s="110" t="b">
        <v>0</v>
      </c>
      <c r="DH386" s="110" t="b">
        <v>0</v>
      </c>
      <c r="DJ386" s="110" t="b">
        <v>0</v>
      </c>
      <c r="DL386" s="110" t="b">
        <v>0</v>
      </c>
      <c r="DN386" s="110" t="b">
        <v>0</v>
      </c>
      <c r="DP386" s="110" t="b">
        <v>0</v>
      </c>
      <c r="DR386" s="110" t="b">
        <v>0</v>
      </c>
      <c r="DT386" s="110" t="b">
        <v>0</v>
      </c>
      <c r="DV386" s="110" t="b">
        <v>0</v>
      </c>
      <c r="DX386" s="110" t="b">
        <v>0</v>
      </c>
      <c r="DZ386" s="110" t="b">
        <v>0</v>
      </c>
      <c r="EB386" s="110" t="b">
        <v>0</v>
      </c>
      <c r="ED386" s="110" t="b">
        <v>0</v>
      </c>
      <c r="EF386" s="110" t="b">
        <v>0</v>
      </c>
      <c r="EH386" s="110" t="b">
        <v>0</v>
      </c>
      <c r="EJ386" s="110">
        <v>53</v>
      </c>
      <c r="EL386" s="110">
        <v>53.5</v>
      </c>
      <c r="EN386" s="110">
        <v>53.5</v>
      </c>
      <c r="EP386" s="110">
        <v>54.5</v>
      </c>
    </row>
    <row r="387" spans="1:146" x14ac:dyDescent="0.3">
      <c r="A387" s="110" t="s">
        <v>162</v>
      </c>
      <c r="B387" s="110" t="s">
        <v>163</v>
      </c>
      <c r="C387" s="110" t="s">
        <v>1319</v>
      </c>
      <c r="F387" s="110" t="s">
        <v>165</v>
      </c>
      <c r="G387" s="110" t="s">
        <v>1320</v>
      </c>
      <c r="I387" s="22">
        <f>INDEX(Concordance!$A$2:$A$556,MATCH('2020 Report - NLIU'!J387,Concordance!$C$2:$C$556,0))</f>
        <v>81097</v>
      </c>
      <c r="J387" s="52">
        <f t="shared" ref="J387:J450" si="6">VALUE(K387)</f>
        <v>100654821</v>
      </c>
      <c r="K387" s="17" t="s">
        <v>1321</v>
      </c>
      <c r="L387" s="18">
        <v>74443.06</v>
      </c>
      <c r="N387" s="18">
        <v>0</v>
      </c>
      <c r="P387" s="18">
        <v>74443.06</v>
      </c>
      <c r="T387" s="18"/>
      <c r="V387" s="18"/>
      <c r="X387" s="18">
        <v>0</v>
      </c>
      <c r="BL387" s="18">
        <v>0</v>
      </c>
      <c r="BM387" s="110" t="s">
        <v>168</v>
      </c>
      <c r="BN387" s="18">
        <v>0</v>
      </c>
      <c r="BP387" s="18">
        <v>0</v>
      </c>
      <c r="BR387" s="18">
        <v>0</v>
      </c>
      <c r="BT387" s="18">
        <v>0</v>
      </c>
      <c r="BV387" s="18">
        <v>0</v>
      </c>
      <c r="BX387" s="18">
        <v>0</v>
      </c>
      <c r="BZ387" s="18">
        <v>0</v>
      </c>
      <c r="CB387" s="18">
        <v>0</v>
      </c>
      <c r="DD387" s="110" t="b">
        <v>0</v>
      </c>
      <c r="DF387" s="110" t="b">
        <v>0</v>
      </c>
      <c r="DH387" s="110" t="b">
        <v>0</v>
      </c>
      <c r="DJ387" s="110" t="b">
        <v>0</v>
      </c>
      <c r="DL387" s="110" t="b">
        <v>0</v>
      </c>
      <c r="DN387" s="110" t="b">
        <v>0</v>
      </c>
      <c r="DP387" s="110" t="b">
        <v>0</v>
      </c>
      <c r="DR387" s="110" t="b">
        <v>0</v>
      </c>
      <c r="DT387" s="110" t="b">
        <v>0</v>
      </c>
      <c r="DV387" s="110" t="b">
        <v>0</v>
      </c>
      <c r="DX387" s="110" t="b">
        <v>0</v>
      </c>
      <c r="DZ387" s="110" t="b">
        <v>0</v>
      </c>
      <c r="EB387" s="110" t="b">
        <v>0</v>
      </c>
      <c r="ED387" s="110" t="b">
        <v>0</v>
      </c>
      <c r="EF387" s="110" t="b">
        <v>0</v>
      </c>
      <c r="EH387" s="110" t="b">
        <v>0</v>
      </c>
      <c r="EJ387" s="110">
        <v>38</v>
      </c>
      <c r="EL387" s="110">
        <v>37</v>
      </c>
      <c r="EN387" s="110">
        <v>37</v>
      </c>
      <c r="EP387" s="110">
        <v>36</v>
      </c>
    </row>
    <row r="388" spans="1:146" x14ac:dyDescent="0.3">
      <c r="A388" s="110" t="s">
        <v>162</v>
      </c>
      <c r="B388" s="110" t="s">
        <v>163</v>
      </c>
      <c r="C388" s="110" t="s">
        <v>1322</v>
      </c>
      <c r="F388" s="110" t="s">
        <v>165</v>
      </c>
      <c r="G388" s="110" t="s">
        <v>1323</v>
      </c>
      <c r="I388" s="22">
        <f>INDEX(Concordance!$A$2:$A$556,MATCH('2020 Report - NLIU'!J388,Concordance!$C$2:$C$556,0))</f>
        <v>55105</v>
      </c>
      <c r="J388" s="52">
        <f t="shared" si="6"/>
        <v>100346089</v>
      </c>
      <c r="K388" s="17" t="s">
        <v>1324</v>
      </c>
      <c r="L388" s="18">
        <v>217379.88</v>
      </c>
      <c r="N388" s="18">
        <v>10450</v>
      </c>
      <c r="P388" s="18">
        <v>206929.88</v>
      </c>
      <c r="T388" s="18">
        <v>0</v>
      </c>
      <c r="V388" s="18">
        <v>0</v>
      </c>
      <c r="X388" s="18">
        <v>0</v>
      </c>
      <c r="Z388" s="110" t="b">
        <v>0</v>
      </c>
      <c r="AB388" s="110" t="b">
        <v>0</v>
      </c>
      <c r="AD388" s="110" t="b">
        <v>0</v>
      </c>
      <c r="AF388" s="110" t="b">
        <v>0</v>
      </c>
      <c r="AH388" s="110" t="b">
        <v>0</v>
      </c>
      <c r="AJ388" s="110" t="b">
        <v>0</v>
      </c>
      <c r="AL388" s="110" t="b">
        <v>0</v>
      </c>
      <c r="AX388" s="110" t="b">
        <v>0</v>
      </c>
      <c r="BL388" s="18">
        <v>156215.57999999999</v>
      </c>
      <c r="BM388" s="110" t="s">
        <v>168</v>
      </c>
      <c r="BN388" s="18">
        <v>148582.93</v>
      </c>
      <c r="BP388" s="18">
        <v>7632.65</v>
      </c>
      <c r="BR388" s="18">
        <v>0</v>
      </c>
      <c r="BT388" s="18">
        <v>0</v>
      </c>
      <c r="BV388" s="18">
        <v>0</v>
      </c>
      <c r="BX388" s="18">
        <v>7632.65</v>
      </c>
      <c r="BZ388" s="18">
        <v>0</v>
      </c>
      <c r="CB388" s="18">
        <v>148582.93</v>
      </c>
      <c r="DD388" s="110" t="b">
        <v>0</v>
      </c>
      <c r="DF388" s="110" t="b">
        <v>0</v>
      </c>
      <c r="DH388" s="110" t="b">
        <v>0</v>
      </c>
      <c r="DJ388" s="110" t="b">
        <v>0</v>
      </c>
      <c r="DL388" s="110" t="b">
        <v>0</v>
      </c>
      <c r="DN388" s="110" t="b">
        <v>0</v>
      </c>
      <c r="DP388" s="110" t="b">
        <v>0</v>
      </c>
      <c r="DR388" s="110" t="b">
        <v>0</v>
      </c>
      <c r="DT388" s="110" t="b">
        <v>0</v>
      </c>
      <c r="DV388" s="110" t="b">
        <v>0</v>
      </c>
      <c r="DX388" s="110" t="b">
        <v>0</v>
      </c>
      <c r="DZ388" s="110" t="b">
        <v>0</v>
      </c>
      <c r="EB388" s="110" t="b">
        <v>0</v>
      </c>
      <c r="ED388" s="110" t="b">
        <v>0</v>
      </c>
      <c r="EF388" s="110" t="b">
        <v>0</v>
      </c>
      <c r="EH388" s="110" t="b">
        <v>0</v>
      </c>
      <c r="EJ388" s="110">
        <v>89</v>
      </c>
      <c r="EL388" s="110">
        <v>89</v>
      </c>
      <c r="EN388" s="110">
        <v>88</v>
      </c>
      <c r="EP388" s="110">
        <v>86</v>
      </c>
    </row>
    <row r="389" spans="1:146" x14ac:dyDescent="0.3">
      <c r="A389" s="110" t="s">
        <v>162</v>
      </c>
      <c r="B389" s="110" t="s">
        <v>163</v>
      </c>
      <c r="C389" s="110" t="s">
        <v>1325</v>
      </c>
      <c r="F389" s="110" t="s">
        <v>165</v>
      </c>
      <c r="G389" s="110" t="s">
        <v>1326</v>
      </c>
      <c r="I389" s="22">
        <f>INDEX(Concordance!$A$2:$A$556,MATCH('2020 Report - NLIU'!J389,Concordance!$C$2:$C$556,0))</f>
        <v>82101</v>
      </c>
      <c r="J389" s="52">
        <f t="shared" si="6"/>
        <v>100779057</v>
      </c>
      <c r="K389" s="17" t="s">
        <v>1327</v>
      </c>
      <c r="L389" s="18">
        <v>109186.83</v>
      </c>
      <c r="N389" s="18">
        <v>11275</v>
      </c>
      <c r="P389" s="18">
        <v>97911.83</v>
      </c>
      <c r="T389" s="18">
        <v>0</v>
      </c>
      <c r="V389" s="18">
        <v>0</v>
      </c>
      <c r="X389" s="18">
        <v>0</v>
      </c>
      <c r="Z389" s="110" t="b">
        <v>0</v>
      </c>
      <c r="AB389" s="110" t="b">
        <v>0</v>
      </c>
      <c r="AD389" s="110" t="b">
        <v>0</v>
      </c>
      <c r="AF389" s="110" t="b">
        <v>0</v>
      </c>
      <c r="AH389" s="110" t="b">
        <v>0</v>
      </c>
      <c r="AJ389" s="110" t="b">
        <v>0</v>
      </c>
      <c r="AL389" s="110" t="b">
        <v>0</v>
      </c>
      <c r="AX389" s="110" t="b">
        <v>0</v>
      </c>
      <c r="BL389" s="18">
        <v>73241.25</v>
      </c>
      <c r="BM389" s="110" t="s">
        <v>168</v>
      </c>
      <c r="BN389" s="18">
        <v>73241.25</v>
      </c>
      <c r="BP389" s="18">
        <v>0</v>
      </c>
      <c r="BR389" s="18">
        <v>0</v>
      </c>
      <c r="BT389" s="18">
        <v>0</v>
      </c>
      <c r="BV389" s="18">
        <v>0</v>
      </c>
      <c r="BX389" s="18">
        <v>0</v>
      </c>
      <c r="BZ389" s="18">
        <v>0</v>
      </c>
      <c r="CB389" s="18">
        <v>73241.25</v>
      </c>
      <c r="DD389" s="110" t="b">
        <v>1</v>
      </c>
      <c r="DF389" s="110" t="b">
        <v>1</v>
      </c>
      <c r="DH389" s="110" t="b">
        <v>1</v>
      </c>
      <c r="DJ389" s="110" t="b">
        <v>1</v>
      </c>
      <c r="DL389" s="110" t="b">
        <v>1</v>
      </c>
      <c r="DN389" s="110" t="b">
        <v>0</v>
      </c>
      <c r="DP389" s="110" t="b">
        <v>1</v>
      </c>
      <c r="DR389" s="110" t="b">
        <v>0</v>
      </c>
      <c r="DT389" s="110" t="b">
        <v>1</v>
      </c>
      <c r="DV389" s="110" t="b">
        <v>1</v>
      </c>
      <c r="DX389" s="110" t="b">
        <v>1</v>
      </c>
      <c r="DZ389" s="110" t="b">
        <v>1</v>
      </c>
      <c r="EB389" s="110" t="b">
        <v>1</v>
      </c>
      <c r="ED389" s="110" t="b">
        <v>0</v>
      </c>
      <c r="EF389" s="110" t="b">
        <v>1</v>
      </c>
      <c r="EH389" s="110" t="b">
        <v>0</v>
      </c>
      <c r="EJ389" s="110">
        <v>66</v>
      </c>
      <c r="EL389" s="110">
        <v>55</v>
      </c>
      <c r="EN389" s="110">
        <v>55</v>
      </c>
      <c r="EP389" s="110">
        <v>54</v>
      </c>
    </row>
    <row r="390" spans="1:146" x14ac:dyDescent="0.3">
      <c r="A390" s="110" t="s">
        <v>162</v>
      </c>
      <c r="B390" s="110" t="s">
        <v>163</v>
      </c>
      <c r="C390" s="110" t="s">
        <v>1328</v>
      </c>
      <c r="F390" s="110" t="s">
        <v>165</v>
      </c>
      <c r="G390" s="110" t="s">
        <v>1329</v>
      </c>
      <c r="I390" s="22">
        <f>INDEX(Concordance!$A$2:$A$556,MATCH('2020 Report - NLIU'!J390,Concordance!$C$2:$C$556,0))</f>
        <v>27059</v>
      </c>
      <c r="J390" s="52">
        <f t="shared" si="6"/>
        <v>89383061</v>
      </c>
      <c r="K390" s="17" t="s">
        <v>1330</v>
      </c>
      <c r="L390" s="18">
        <v>52580.06</v>
      </c>
      <c r="N390" s="18">
        <v>8545</v>
      </c>
      <c r="P390" s="18">
        <v>44035.06</v>
      </c>
      <c r="T390" s="18">
        <v>0</v>
      </c>
      <c r="V390" s="18">
        <v>0</v>
      </c>
      <c r="X390" s="18">
        <v>0</v>
      </c>
      <c r="Z390" s="110" t="b">
        <v>0</v>
      </c>
      <c r="AB390" s="110" t="b">
        <v>0</v>
      </c>
      <c r="AD390" s="110" t="b">
        <v>0</v>
      </c>
      <c r="AF390" s="110" t="b">
        <v>0</v>
      </c>
      <c r="AH390" s="110" t="b">
        <v>0</v>
      </c>
      <c r="AJ390" s="110" t="b">
        <v>0</v>
      </c>
      <c r="AL390" s="110" t="b">
        <v>0</v>
      </c>
      <c r="AX390" s="110" t="b">
        <v>0</v>
      </c>
      <c r="BL390" s="18">
        <v>10700</v>
      </c>
      <c r="BM390" s="110" t="s">
        <v>168</v>
      </c>
      <c r="BN390" s="18">
        <v>10700</v>
      </c>
      <c r="BP390" s="18">
        <v>0</v>
      </c>
      <c r="BR390" s="18">
        <v>0</v>
      </c>
      <c r="BT390" s="18">
        <v>0</v>
      </c>
      <c r="BV390" s="18">
        <v>0</v>
      </c>
      <c r="BX390" s="18">
        <v>0</v>
      </c>
      <c r="BZ390" s="18">
        <v>0</v>
      </c>
      <c r="CB390" s="18">
        <v>10700</v>
      </c>
      <c r="DD390" s="110" t="b">
        <v>0</v>
      </c>
      <c r="DF390" s="110" t="b">
        <v>0</v>
      </c>
      <c r="DH390" s="110" t="b">
        <v>0</v>
      </c>
      <c r="DJ390" s="110" t="b">
        <v>0</v>
      </c>
      <c r="DL390" s="110" t="b">
        <v>0</v>
      </c>
      <c r="DN390" s="110" t="b">
        <v>0</v>
      </c>
      <c r="DP390" s="110" t="b">
        <v>0</v>
      </c>
      <c r="DR390" s="110" t="b">
        <v>0</v>
      </c>
      <c r="DT390" s="110" t="b">
        <v>0</v>
      </c>
      <c r="DV390" s="110" t="b">
        <v>0</v>
      </c>
      <c r="DX390" s="110" t="b">
        <v>0</v>
      </c>
      <c r="DZ390" s="110" t="b">
        <v>0</v>
      </c>
      <c r="EB390" s="110" t="b">
        <v>0</v>
      </c>
      <c r="ED390" s="110" t="b">
        <v>0</v>
      </c>
      <c r="EF390" s="110" t="b">
        <v>0</v>
      </c>
      <c r="EH390" s="110" t="b">
        <v>0</v>
      </c>
      <c r="EJ390" s="110">
        <v>47</v>
      </c>
      <c r="EL390" s="110">
        <v>50</v>
      </c>
      <c r="EN390" s="110">
        <v>49</v>
      </c>
      <c r="EP390" s="110">
        <v>49</v>
      </c>
    </row>
    <row r="391" spans="1:146" x14ac:dyDescent="0.3">
      <c r="A391" s="110" t="s">
        <v>162</v>
      </c>
      <c r="B391" s="110" t="s">
        <v>163</v>
      </c>
      <c r="C391" s="110" t="s">
        <v>1331</v>
      </c>
      <c r="F391" s="110" t="s">
        <v>165</v>
      </c>
      <c r="G391" s="110" t="s">
        <v>1332</v>
      </c>
      <c r="I391" s="22">
        <f>INDEX(Concordance!$A$2:$A$556,MATCH('2020 Report - NLIU'!J391,Concordance!$C$2:$C$556,0))</f>
        <v>34122</v>
      </c>
      <c r="J391" s="52">
        <f t="shared" si="6"/>
        <v>193008562</v>
      </c>
      <c r="K391" s="17" t="s">
        <v>1333</v>
      </c>
      <c r="L391" s="18">
        <v>57339.43</v>
      </c>
      <c r="N391" s="18">
        <v>0</v>
      </c>
      <c r="P391" s="18">
        <v>57339.43</v>
      </c>
      <c r="T391" s="18"/>
      <c r="V391" s="18"/>
      <c r="X391" s="18">
        <v>0</v>
      </c>
      <c r="BL391" s="18">
        <v>43500</v>
      </c>
      <c r="BM391" s="110" t="s">
        <v>168</v>
      </c>
      <c r="BN391" s="18">
        <v>43500</v>
      </c>
      <c r="BP391" s="18">
        <v>0</v>
      </c>
      <c r="BR391" s="18">
        <v>0</v>
      </c>
      <c r="BT391" s="18">
        <v>0</v>
      </c>
      <c r="BV391" s="18">
        <v>0</v>
      </c>
      <c r="BX391" s="18">
        <v>0</v>
      </c>
      <c r="BZ391" s="18">
        <v>0</v>
      </c>
      <c r="CB391" s="18">
        <v>43500</v>
      </c>
      <c r="DD391" s="110" t="b">
        <v>0</v>
      </c>
      <c r="DF391" s="110" t="b">
        <v>0</v>
      </c>
      <c r="DH391" s="110" t="b">
        <v>0</v>
      </c>
      <c r="DJ391" s="110" t="b">
        <v>0</v>
      </c>
      <c r="DL391" s="110" t="b">
        <v>0</v>
      </c>
      <c r="DN391" s="110" t="b">
        <v>0</v>
      </c>
      <c r="DP391" s="110" t="b">
        <v>0</v>
      </c>
      <c r="DR391" s="110" t="b">
        <v>0</v>
      </c>
      <c r="DT391" s="110" t="b">
        <v>0</v>
      </c>
      <c r="DV391" s="110" t="b">
        <v>0</v>
      </c>
      <c r="DX391" s="110" t="b">
        <v>0</v>
      </c>
      <c r="DZ391" s="110" t="b">
        <v>0</v>
      </c>
      <c r="EB391" s="110" t="b">
        <v>0</v>
      </c>
      <c r="ED391" s="110" t="b">
        <v>0</v>
      </c>
      <c r="EF391" s="110" t="b">
        <v>0</v>
      </c>
      <c r="EH391" s="110" t="b">
        <v>0</v>
      </c>
      <c r="EJ391" s="110">
        <v>17</v>
      </c>
      <c r="EL391" s="110">
        <v>17</v>
      </c>
      <c r="EN391" s="110">
        <v>17</v>
      </c>
      <c r="EP391" s="110">
        <v>18</v>
      </c>
    </row>
    <row r="392" spans="1:146" x14ac:dyDescent="0.3">
      <c r="A392" s="110" t="s">
        <v>162</v>
      </c>
      <c r="B392" s="110" t="s">
        <v>163</v>
      </c>
      <c r="C392" s="110" t="s">
        <v>1334</v>
      </c>
      <c r="F392" s="110" t="s">
        <v>165</v>
      </c>
      <c r="G392" s="110" t="s">
        <v>1335</v>
      </c>
      <c r="I392" s="22">
        <f>INDEX(Concordance!$A$2:$A$556,MATCH('2020 Report - NLIU'!J392,Concordance!$C$2:$C$556,0))</f>
        <v>107156</v>
      </c>
      <c r="J392" s="52">
        <f t="shared" si="6"/>
        <v>197717507</v>
      </c>
      <c r="K392" s="17" t="s">
        <v>1336</v>
      </c>
      <c r="L392" s="18">
        <v>120612.39</v>
      </c>
      <c r="N392" s="18">
        <v>0</v>
      </c>
      <c r="P392" s="18">
        <v>120612.39</v>
      </c>
      <c r="T392" s="18"/>
      <c r="V392" s="18"/>
      <c r="X392" s="18">
        <v>0</v>
      </c>
      <c r="BL392" s="18">
        <v>120296</v>
      </c>
      <c r="BM392" s="110" t="s">
        <v>168</v>
      </c>
      <c r="BN392" s="18">
        <v>120296</v>
      </c>
      <c r="BP392" s="18">
        <v>0</v>
      </c>
      <c r="BR392" s="18">
        <v>0</v>
      </c>
      <c r="BT392" s="18">
        <v>0</v>
      </c>
      <c r="BV392" s="18">
        <v>0</v>
      </c>
      <c r="BX392" s="18">
        <v>0</v>
      </c>
      <c r="BZ392" s="18">
        <v>0</v>
      </c>
      <c r="CB392" s="18">
        <v>120296</v>
      </c>
      <c r="DD392" s="110" t="b">
        <v>1</v>
      </c>
      <c r="DF392" s="110" t="b">
        <v>1</v>
      </c>
      <c r="DH392" s="110" t="b">
        <v>1</v>
      </c>
      <c r="DJ392" s="110" t="b">
        <v>1</v>
      </c>
      <c r="DL392" s="110" t="b">
        <v>1</v>
      </c>
      <c r="DN392" s="110" t="b">
        <v>1</v>
      </c>
      <c r="DP392" s="110" t="b">
        <v>1</v>
      </c>
      <c r="DR392" s="110" t="b">
        <v>0</v>
      </c>
      <c r="DT392" s="110" t="b">
        <v>1</v>
      </c>
      <c r="DV392" s="110" t="b">
        <v>1</v>
      </c>
      <c r="DX392" s="110" t="b">
        <v>1</v>
      </c>
      <c r="DZ392" s="110" t="b">
        <v>1</v>
      </c>
      <c r="EB392" s="110" t="b">
        <v>1</v>
      </c>
      <c r="ED392" s="110" t="b">
        <v>1</v>
      </c>
      <c r="EF392" s="110" t="b">
        <v>1</v>
      </c>
      <c r="EH392" s="110" t="b">
        <v>0</v>
      </c>
      <c r="EJ392" s="110">
        <v>63</v>
      </c>
      <c r="EL392" s="110">
        <v>64</v>
      </c>
      <c r="EN392" s="110">
        <v>65</v>
      </c>
      <c r="EP392" s="110">
        <v>65</v>
      </c>
    </row>
    <row r="393" spans="1:146" x14ac:dyDescent="0.3">
      <c r="A393" s="110" t="s">
        <v>162</v>
      </c>
      <c r="B393" s="110" t="s">
        <v>163</v>
      </c>
      <c r="C393" s="110" t="s">
        <v>1337</v>
      </c>
      <c r="F393" s="110" t="s">
        <v>165</v>
      </c>
      <c r="G393" s="110" t="s">
        <v>1338</v>
      </c>
      <c r="I393" s="22">
        <f>INDEX(Concordance!$A$2:$A$556,MATCH('2020 Report - NLIU'!J393,Concordance!$C$2:$C$556,0))</f>
        <v>83003</v>
      </c>
      <c r="J393" s="52">
        <f t="shared" si="6"/>
        <v>10666428</v>
      </c>
      <c r="K393" s="17" t="s">
        <v>1339</v>
      </c>
      <c r="L393" s="18">
        <v>236279.76</v>
      </c>
      <c r="N393" s="18">
        <v>0</v>
      </c>
      <c r="P393" s="18">
        <v>236279.76</v>
      </c>
      <c r="T393" s="18"/>
      <c r="V393" s="18"/>
      <c r="X393" s="18">
        <v>0</v>
      </c>
      <c r="BL393" s="18">
        <v>230420.66</v>
      </c>
      <c r="BM393" s="110" t="s">
        <v>168</v>
      </c>
      <c r="BN393" s="18">
        <v>230420.66</v>
      </c>
      <c r="BP393" s="18">
        <v>0</v>
      </c>
      <c r="BR393" s="18">
        <v>0</v>
      </c>
      <c r="BT393" s="18">
        <v>0</v>
      </c>
      <c r="BV393" s="18">
        <v>0</v>
      </c>
      <c r="BX393" s="18">
        <v>0</v>
      </c>
      <c r="BZ393" s="18">
        <v>0</v>
      </c>
      <c r="CB393" s="18">
        <v>230420.66</v>
      </c>
      <c r="DD393" s="110" t="b">
        <v>0</v>
      </c>
      <c r="DF393" s="110" t="b">
        <v>0</v>
      </c>
      <c r="DH393" s="110" t="b">
        <v>0</v>
      </c>
      <c r="DJ393" s="110" t="b">
        <v>0</v>
      </c>
      <c r="DL393" s="110" t="b">
        <v>0</v>
      </c>
      <c r="DN393" s="110" t="b">
        <v>0</v>
      </c>
      <c r="DP393" s="110" t="b">
        <v>0</v>
      </c>
      <c r="DR393" s="110" t="b">
        <v>0</v>
      </c>
      <c r="DT393" s="110" t="b">
        <v>1</v>
      </c>
      <c r="DV393" s="110" t="b">
        <v>1</v>
      </c>
      <c r="DX393" s="110" t="b">
        <v>0</v>
      </c>
      <c r="DZ393" s="110" t="b">
        <v>0</v>
      </c>
      <c r="EB393" s="110" t="b">
        <v>1</v>
      </c>
      <c r="ED393" s="110" t="b">
        <v>0</v>
      </c>
      <c r="EF393" s="110" t="b">
        <v>0</v>
      </c>
      <c r="EH393" s="110" t="b">
        <v>0</v>
      </c>
      <c r="EJ393" s="110">
        <v>586</v>
      </c>
      <c r="EL393" s="110">
        <v>599</v>
      </c>
      <c r="EN393" s="110">
        <v>604</v>
      </c>
      <c r="EP393" s="110">
        <v>615</v>
      </c>
    </row>
    <row r="394" spans="1:146" x14ac:dyDescent="0.3">
      <c r="A394" s="110" t="s">
        <v>162</v>
      </c>
      <c r="B394" s="110" t="s">
        <v>163</v>
      </c>
      <c r="C394" s="110" t="s">
        <v>1340</v>
      </c>
      <c r="F394" s="110" t="s">
        <v>165</v>
      </c>
      <c r="G394" s="110" t="s">
        <v>1341</v>
      </c>
      <c r="I394" s="22">
        <f>INDEX(Concordance!$A$2:$A$556,MATCH('2020 Report - NLIU'!J394,Concordance!$C$2:$C$556,0))</f>
        <v>19148</v>
      </c>
      <c r="J394" s="52">
        <f t="shared" si="6"/>
        <v>100041987</v>
      </c>
      <c r="K394" s="17" t="s">
        <v>1342</v>
      </c>
      <c r="L394" s="18">
        <v>138378.57999999999</v>
      </c>
      <c r="N394" s="18">
        <v>0</v>
      </c>
      <c r="P394" s="18">
        <v>138378.57999999999</v>
      </c>
      <c r="T394" s="18"/>
      <c r="V394" s="18"/>
      <c r="X394" s="18">
        <v>0</v>
      </c>
      <c r="BL394" s="18">
        <v>138016</v>
      </c>
      <c r="BM394" s="110" t="s">
        <v>168</v>
      </c>
      <c r="BN394" s="18">
        <v>138016</v>
      </c>
      <c r="BP394" s="18">
        <v>0</v>
      </c>
      <c r="BR394" s="18">
        <v>0</v>
      </c>
      <c r="BT394" s="18">
        <v>0</v>
      </c>
      <c r="BV394" s="18">
        <v>0</v>
      </c>
      <c r="BX394" s="18">
        <v>0</v>
      </c>
      <c r="BZ394" s="18">
        <v>0</v>
      </c>
      <c r="CB394" s="18">
        <v>138016</v>
      </c>
      <c r="DD394" s="110" t="b">
        <v>0</v>
      </c>
      <c r="DF394" s="110" t="b">
        <v>0</v>
      </c>
      <c r="DH394" s="110" t="b">
        <v>0</v>
      </c>
      <c r="DJ394" s="110" t="b">
        <v>0</v>
      </c>
      <c r="DL394" s="110" t="b">
        <v>0</v>
      </c>
      <c r="DN394" s="110" t="b">
        <v>0</v>
      </c>
      <c r="DP394" s="110" t="b">
        <v>0</v>
      </c>
      <c r="DR394" s="110" t="b">
        <v>0</v>
      </c>
      <c r="DT394" s="110" t="b">
        <v>0</v>
      </c>
      <c r="DV394" s="110" t="b">
        <v>0</v>
      </c>
      <c r="DX394" s="110" t="b">
        <v>0</v>
      </c>
      <c r="DZ394" s="110" t="b">
        <v>0</v>
      </c>
      <c r="EB394" s="110" t="b">
        <v>0</v>
      </c>
      <c r="ED394" s="110" t="b">
        <v>0</v>
      </c>
      <c r="EF394" s="110" t="b">
        <v>0</v>
      </c>
      <c r="EH394" s="110" t="b">
        <v>0</v>
      </c>
      <c r="EJ394" s="110">
        <v>238.8</v>
      </c>
      <c r="EL394" s="110">
        <v>241.5</v>
      </c>
      <c r="EN394" s="110">
        <v>236.5</v>
      </c>
      <c r="EP394" s="110">
        <v>242.5</v>
      </c>
    </row>
    <row r="395" spans="1:146" x14ac:dyDescent="0.3">
      <c r="A395" s="110" t="s">
        <v>162</v>
      </c>
      <c r="B395" s="110" t="s">
        <v>163</v>
      </c>
      <c r="C395" s="110" t="s">
        <v>1343</v>
      </c>
      <c r="F395" s="110" t="s">
        <v>165</v>
      </c>
      <c r="G395" s="110" t="s">
        <v>1344</v>
      </c>
      <c r="I395" s="22">
        <f>INDEX(Concordance!$A$2:$A$556,MATCH('2020 Report - NLIU'!J395,Concordance!$C$2:$C$556,0))</f>
        <v>84006</v>
      </c>
      <c r="J395" s="52">
        <f t="shared" si="6"/>
        <v>178467148</v>
      </c>
      <c r="K395" s="17" t="s">
        <v>1345</v>
      </c>
      <c r="L395" s="18">
        <v>346029.97</v>
      </c>
      <c r="N395" s="18">
        <v>0</v>
      </c>
      <c r="P395" s="18">
        <v>346029.97</v>
      </c>
      <c r="T395" s="18"/>
      <c r="V395" s="18"/>
      <c r="X395" s="18">
        <v>0</v>
      </c>
      <c r="BL395" s="18">
        <v>240946.64</v>
      </c>
      <c r="BM395" s="110" t="s">
        <v>168</v>
      </c>
      <c r="BN395" s="18">
        <v>240946.64</v>
      </c>
      <c r="BP395" s="18">
        <v>0</v>
      </c>
      <c r="BR395" s="18">
        <v>139917.57999999999</v>
      </c>
      <c r="BT395" s="18">
        <v>0</v>
      </c>
      <c r="BV395" s="18">
        <v>0</v>
      </c>
      <c r="BX395" s="18">
        <v>0</v>
      </c>
      <c r="BZ395" s="18">
        <v>0</v>
      </c>
      <c r="CB395" s="18">
        <v>101029.06</v>
      </c>
      <c r="CD395" s="110" t="b">
        <v>1</v>
      </c>
      <c r="CF395" s="110" t="b">
        <v>1</v>
      </c>
      <c r="CH395" s="110" t="b">
        <v>0</v>
      </c>
      <c r="CJ395" s="110" t="b">
        <v>0</v>
      </c>
      <c r="CL395" s="110" t="b">
        <v>0</v>
      </c>
      <c r="CN395" s="110" t="b">
        <v>0</v>
      </c>
      <c r="CP395" s="110" t="b">
        <v>1</v>
      </c>
      <c r="CR395" s="110">
        <v>179</v>
      </c>
      <c r="CT395" s="110">
        <v>422</v>
      </c>
      <c r="CV395" s="110">
        <v>0.42417061611374413</v>
      </c>
      <c r="CW395" s="110" t="s">
        <v>168</v>
      </c>
      <c r="CX395" s="110">
        <v>71</v>
      </c>
      <c r="CZ395" s="110">
        <v>281</v>
      </c>
      <c r="DB395" s="110">
        <v>0.25266903914590749</v>
      </c>
      <c r="DC395" s="110" t="s">
        <v>168</v>
      </c>
      <c r="DD395" s="110" t="b">
        <v>1</v>
      </c>
      <c r="DF395" s="110" t="b">
        <v>1</v>
      </c>
      <c r="DH395" s="110" t="b">
        <v>1</v>
      </c>
      <c r="DJ395" s="110" t="b">
        <v>1</v>
      </c>
      <c r="DL395" s="110" t="b">
        <v>1</v>
      </c>
      <c r="DN395" s="110" t="b">
        <v>1</v>
      </c>
      <c r="DP395" s="110" t="b">
        <v>1</v>
      </c>
      <c r="DR395" s="110" t="b">
        <v>0</v>
      </c>
      <c r="DT395" s="110" t="b">
        <v>1</v>
      </c>
      <c r="DV395" s="110" t="b">
        <v>1</v>
      </c>
      <c r="DX395" s="110" t="b">
        <v>1</v>
      </c>
      <c r="DZ395" s="110" t="b">
        <v>1</v>
      </c>
      <c r="EB395" s="110" t="b">
        <v>1</v>
      </c>
      <c r="ED395" s="110" t="b">
        <v>1</v>
      </c>
      <c r="EF395" s="110" t="b">
        <v>1</v>
      </c>
      <c r="EH395" s="110" t="b">
        <v>0</v>
      </c>
      <c r="EJ395" s="110">
        <v>126</v>
      </c>
      <c r="EL395" s="110">
        <v>128</v>
      </c>
      <c r="EN395" s="110">
        <v>128</v>
      </c>
      <c r="EP395" s="110">
        <v>128</v>
      </c>
    </row>
    <row r="396" spans="1:146" x14ac:dyDescent="0.3">
      <c r="A396" s="110" t="s">
        <v>162</v>
      </c>
      <c r="B396" s="110" t="s">
        <v>163</v>
      </c>
      <c r="C396" s="110" t="s">
        <v>1346</v>
      </c>
      <c r="F396" s="110" t="s">
        <v>165</v>
      </c>
      <c r="G396" s="110" t="s">
        <v>1347</v>
      </c>
      <c r="I396" s="22">
        <f>INDEX(Concordance!$A$2:$A$556,MATCH('2020 Report - NLIU'!J396,Concordance!$C$2:$C$556,0))</f>
        <v>40103</v>
      </c>
      <c r="J396" s="52">
        <f t="shared" si="6"/>
        <v>100654177</v>
      </c>
      <c r="K396" s="17" t="s">
        <v>1348</v>
      </c>
      <c r="L396" s="18">
        <v>20860.509999999998</v>
      </c>
      <c r="N396" s="18">
        <v>9000</v>
      </c>
      <c r="P396" s="18">
        <v>11860.51</v>
      </c>
      <c r="T396" s="18">
        <v>0</v>
      </c>
      <c r="V396" s="18">
        <v>0</v>
      </c>
      <c r="X396" s="18">
        <v>0</v>
      </c>
      <c r="Z396" s="110" t="b">
        <v>0</v>
      </c>
      <c r="AB396" s="110" t="b">
        <v>0</v>
      </c>
      <c r="AD396" s="110" t="b">
        <v>0</v>
      </c>
      <c r="AF396" s="110" t="b">
        <v>0</v>
      </c>
      <c r="AH396" s="110" t="b">
        <v>0</v>
      </c>
      <c r="AJ396" s="110" t="b">
        <v>0</v>
      </c>
      <c r="AL396" s="110" t="b">
        <v>0</v>
      </c>
      <c r="AX396" s="110" t="b">
        <v>0</v>
      </c>
      <c r="BL396" s="18">
        <v>0</v>
      </c>
      <c r="BM396" s="110" t="s">
        <v>168</v>
      </c>
      <c r="BN396" s="18">
        <v>0</v>
      </c>
      <c r="BP396" s="18">
        <v>0</v>
      </c>
      <c r="BR396" s="18">
        <v>0</v>
      </c>
      <c r="BT396" s="18">
        <v>0</v>
      </c>
      <c r="BV396" s="18">
        <v>0</v>
      </c>
      <c r="BX396" s="18">
        <v>0</v>
      </c>
      <c r="BZ396" s="18">
        <v>0</v>
      </c>
      <c r="CB396" s="18">
        <v>0</v>
      </c>
      <c r="DD396" s="110" t="b">
        <v>0</v>
      </c>
      <c r="DF396" s="110" t="b">
        <v>0</v>
      </c>
      <c r="DH396" s="110" t="b">
        <v>0</v>
      </c>
      <c r="DJ396" s="110" t="b">
        <v>0</v>
      </c>
      <c r="DL396" s="110" t="b">
        <v>0</v>
      </c>
      <c r="DN396" s="110" t="b">
        <v>0</v>
      </c>
      <c r="DP396" s="110" t="b">
        <v>0</v>
      </c>
      <c r="DR396" s="110" t="b">
        <v>0</v>
      </c>
      <c r="DT396" s="110" t="b">
        <v>0</v>
      </c>
      <c r="DV396" s="110" t="b">
        <v>0</v>
      </c>
      <c r="DX396" s="110" t="b">
        <v>0</v>
      </c>
      <c r="DZ396" s="110" t="b">
        <v>0</v>
      </c>
      <c r="EB396" s="110" t="b">
        <v>0</v>
      </c>
      <c r="ED396" s="110" t="b">
        <v>0</v>
      </c>
      <c r="EF396" s="110" t="b">
        <v>0</v>
      </c>
      <c r="EH396" s="110" t="b">
        <v>0</v>
      </c>
      <c r="EJ396" s="110">
        <v>29</v>
      </c>
      <c r="EL396" s="110">
        <v>30</v>
      </c>
      <c r="EN396" s="110">
        <v>30</v>
      </c>
      <c r="EP396" s="110">
        <v>31</v>
      </c>
    </row>
    <row r="397" spans="1:146" x14ac:dyDescent="0.3">
      <c r="A397" s="110" t="s">
        <v>162</v>
      </c>
      <c r="B397" s="110" t="s">
        <v>163</v>
      </c>
      <c r="C397" s="110" t="s">
        <v>1349</v>
      </c>
      <c r="F397" s="110" t="s">
        <v>165</v>
      </c>
      <c r="G397" s="110" t="s">
        <v>1350</v>
      </c>
      <c r="I397" s="22">
        <f>INDEX(Concordance!$A$2:$A$556,MATCH('2020 Report - NLIU'!J397,Concordance!$C$2:$C$556,0))</f>
        <v>84001</v>
      </c>
      <c r="J397" s="52">
        <f t="shared" si="6"/>
        <v>82139544</v>
      </c>
      <c r="K397" s="17" t="s">
        <v>1351</v>
      </c>
      <c r="L397" s="18">
        <v>587168.87</v>
      </c>
      <c r="N397" s="18">
        <v>88017</v>
      </c>
      <c r="P397" s="18">
        <v>499151.87</v>
      </c>
      <c r="T397" s="18">
        <v>0</v>
      </c>
      <c r="V397" s="18">
        <v>0</v>
      </c>
      <c r="X397" s="18">
        <v>0</v>
      </c>
      <c r="Z397" s="110" t="b">
        <v>0</v>
      </c>
      <c r="AB397" s="110" t="b">
        <v>0</v>
      </c>
      <c r="AD397" s="110" t="b">
        <v>0</v>
      </c>
      <c r="AF397" s="110" t="b">
        <v>0</v>
      </c>
      <c r="AH397" s="110" t="b">
        <v>0</v>
      </c>
      <c r="AJ397" s="110" t="b">
        <v>0</v>
      </c>
      <c r="AL397" s="110" t="b">
        <v>0</v>
      </c>
      <c r="AX397" s="110" t="b">
        <v>0</v>
      </c>
      <c r="BL397" s="18">
        <v>381204</v>
      </c>
      <c r="BM397" s="110" t="s">
        <v>168</v>
      </c>
      <c r="BN397" s="18">
        <v>381204</v>
      </c>
      <c r="BP397" s="18">
        <v>0</v>
      </c>
      <c r="BR397" s="18">
        <v>0</v>
      </c>
      <c r="BT397" s="18">
        <v>0</v>
      </c>
      <c r="BV397" s="18">
        <v>0</v>
      </c>
      <c r="BX397" s="18">
        <v>0</v>
      </c>
      <c r="BZ397" s="18">
        <v>0</v>
      </c>
      <c r="CB397" s="18">
        <v>381204</v>
      </c>
      <c r="DD397" s="110" t="b">
        <v>1</v>
      </c>
      <c r="DF397" s="110" t="b">
        <v>1</v>
      </c>
      <c r="DH397" s="110" t="b">
        <v>1</v>
      </c>
      <c r="DJ397" s="110" t="b">
        <v>1</v>
      </c>
      <c r="DL397" s="110" t="b">
        <v>1</v>
      </c>
      <c r="DN397" s="110" t="b">
        <v>1</v>
      </c>
      <c r="DP397" s="110" t="b">
        <v>1</v>
      </c>
      <c r="DR397" s="110" t="b">
        <v>0</v>
      </c>
      <c r="DT397" s="110" t="b">
        <v>1</v>
      </c>
      <c r="DV397" s="110" t="b">
        <v>1</v>
      </c>
      <c r="DX397" s="110" t="b">
        <v>1</v>
      </c>
      <c r="DZ397" s="110" t="b">
        <v>1</v>
      </c>
      <c r="EB397" s="110" t="b">
        <v>1</v>
      </c>
      <c r="ED397" s="110" t="b">
        <v>1</v>
      </c>
      <c r="EF397" s="110" t="b">
        <v>1</v>
      </c>
      <c r="EH397" s="110" t="b">
        <v>0</v>
      </c>
      <c r="EJ397" s="110">
        <v>346</v>
      </c>
      <c r="EL397" s="110">
        <v>354</v>
      </c>
      <c r="EN397" s="110">
        <v>354</v>
      </c>
      <c r="EP397" s="110">
        <v>362.5</v>
      </c>
    </row>
    <row r="398" spans="1:146" x14ac:dyDescent="0.3">
      <c r="A398" s="110" t="s">
        <v>162</v>
      </c>
      <c r="B398" s="110" t="s">
        <v>163</v>
      </c>
      <c r="C398" s="110" t="s">
        <v>1352</v>
      </c>
      <c r="F398" s="110" t="s">
        <v>165</v>
      </c>
      <c r="G398" s="110" t="s">
        <v>1353</v>
      </c>
      <c r="I398" s="22">
        <f>INDEX(Concordance!$A$2:$A$556,MATCH('2020 Report - NLIU'!J398,Concordance!$C$2:$C$556,0))</f>
        <v>13059</v>
      </c>
      <c r="J398" s="52">
        <f t="shared" si="6"/>
        <v>159600758</v>
      </c>
      <c r="K398" s="17" t="s">
        <v>1354</v>
      </c>
      <c r="L398" s="18">
        <v>55528.32</v>
      </c>
      <c r="N398" s="18">
        <v>13639</v>
      </c>
      <c r="P398" s="18">
        <v>41889.32</v>
      </c>
      <c r="T398" s="18">
        <v>0</v>
      </c>
      <c r="V398" s="18">
        <v>0</v>
      </c>
      <c r="X398" s="18">
        <v>0</v>
      </c>
      <c r="Z398" s="110" t="b">
        <v>0</v>
      </c>
      <c r="AB398" s="110" t="b">
        <v>0</v>
      </c>
      <c r="AD398" s="110" t="b">
        <v>0</v>
      </c>
      <c r="AF398" s="110" t="b">
        <v>0</v>
      </c>
      <c r="AH398" s="110" t="b">
        <v>0</v>
      </c>
      <c r="AJ398" s="110" t="b">
        <v>0</v>
      </c>
      <c r="AL398" s="110" t="b">
        <v>0</v>
      </c>
      <c r="AX398" s="110" t="b">
        <v>0</v>
      </c>
      <c r="BL398" s="18">
        <v>0</v>
      </c>
      <c r="BM398" s="110" t="s">
        <v>168</v>
      </c>
      <c r="BN398" s="18">
        <v>0</v>
      </c>
      <c r="BP398" s="18">
        <v>0</v>
      </c>
      <c r="BR398" s="18">
        <v>0</v>
      </c>
      <c r="BT398" s="18">
        <v>0</v>
      </c>
      <c r="BV398" s="18">
        <v>0</v>
      </c>
      <c r="BX398" s="18">
        <v>0</v>
      </c>
      <c r="BZ398" s="18">
        <v>0</v>
      </c>
      <c r="CB398" s="18">
        <v>0</v>
      </c>
      <c r="DD398" s="110" t="b">
        <v>0</v>
      </c>
      <c r="DF398" s="110" t="b">
        <v>0</v>
      </c>
      <c r="DH398" s="110" t="b">
        <v>0</v>
      </c>
      <c r="DJ398" s="110" t="b">
        <v>0</v>
      </c>
      <c r="DL398" s="110" t="b">
        <v>0</v>
      </c>
      <c r="DN398" s="110" t="b">
        <v>0</v>
      </c>
      <c r="DP398" s="110" t="b">
        <v>0</v>
      </c>
      <c r="DR398" s="110" t="b">
        <v>0</v>
      </c>
      <c r="DT398" s="110" t="b">
        <v>0</v>
      </c>
      <c r="DV398" s="110" t="b">
        <v>0</v>
      </c>
      <c r="DX398" s="110" t="b">
        <v>0</v>
      </c>
      <c r="DZ398" s="110" t="b">
        <v>0</v>
      </c>
      <c r="EB398" s="110" t="b">
        <v>0</v>
      </c>
      <c r="ED398" s="110" t="b">
        <v>0</v>
      </c>
      <c r="EF398" s="110" t="b">
        <v>0</v>
      </c>
      <c r="EH398" s="110" t="b">
        <v>0</v>
      </c>
      <c r="EJ398" s="110">
        <v>63</v>
      </c>
      <c r="EL398" s="110">
        <v>62</v>
      </c>
      <c r="EN398" s="110">
        <v>62</v>
      </c>
      <c r="EP398" s="110">
        <v>64</v>
      </c>
    </row>
    <row r="399" spans="1:146" x14ac:dyDescent="0.3">
      <c r="A399" s="110" t="s">
        <v>162</v>
      </c>
      <c r="B399" s="110" t="s">
        <v>163</v>
      </c>
      <c r="C399" s="110" t="s">
        <v>1355</v>
      </c>
      <c r="F399" s="110" t="s">
        <v>165</v>
      </c>
      <c r="G399" s="110" t="s">
        <v>1356</v>
      </c>
      <c r="I399" s="22">
        <f>INDEX(Concordance!$A$2:$A$556,MATCH('2020 Report - NLIU'!J399,Concordance!$C$2:$C$556,0))</f>
        <v>12109</v>
      </c>
      <c r="J399" s="52">
        <f t="shared" si="6"/>
        <v>20349650</v>
      </c>
      <c r="K399" s="17" t="s">
        <v>1357</v>
      </c>
      <c r="L399" s="18">
        <v>1756163.01</v>
      </c>
      <c r="N399" s="18">
        <v>22901</v>
      </c>
      <c r="P399" s="18">
        <v>1733262.01</v>
      </c>
      <c r="T399" s="18">
        <v>0</v>
      </c>
      <c r="V399" s="18">
        <v>0</v>
      </c>
      <c r="X399" s="18">
        <v>0</v>
      </c>
      <c r="Z399" s="110" t="b">
        <v>0</v>
      </c>
      <c r="AB399" s="110" t="b">
        <v>0</v>
      </c>
      <c r="AD399" s="110" t="b">
        <v>0</v>
      </c>
      <c r="AF399" s="110" t="b">
        <v>0</v>
      </c>
      <c r="AH399" s="110" t="b">
        <v>0</v>
      </c>
      <c r="AJ399" s="110" t="b">
        <v>0</v>
      </c>
      <c r="AL399" s="110" t="b">
        <v>0</v>
      </c>
      <c r="AX399" s="110" t="b">
        <v>0</v>
      </c>
      <c r="BL399" s="18">
        <v>1270615</v>
      </c>
      <c r="BM399" s="110" t="s">
        <v>168</v>
      </c>
      <c r="BN399" s="18">
        <v>1270615</v>
      </c>
      <c r="BP399" s="18">
        <v>0</v>
      </c>
      <c r="BR399" s="18">
        <v>0</v>
      </c>
      <c r="BT399" s="18">
        <v>0</v>
      </c>
      <c r="BV399" s="18">
        <v>0</v>
      </c>
      <c r="BX399" s="18">
        <v>0</v>
      </c>
      <c r="BZ399" s="18">
        <v>0</v>
      </c>
      <c r="CB399" s="18">
        <v>1270615</v>
      </c>
      <c r="DD399" s="110" t="b">
        <v>0</v>
      </c>
      <c r="DF399" s="110" t="b">
        <v>0</v>
      </c>
      <c r="DH399" s="110" t="b">
        <v>0</v>
      </c>
      <c r="DJ399" s="110" t="b">
        <v>0</v>
      </c>
      <c r="DL399" s="110" t="b">
        <v>0</v>
      </c>
      <c r="DN399" s="110" t="b">
        <v>0</v>
      </c>
      <c r="DP399" s="110" t="b">
        <v>0</v>
      </c>
      <c r="DR399" s="110" t="b">
        <v>0</v>
      </c>
      <c r="DT399" s="110" t="b">
        <v>0</v>
      </c>
      <c r="DV399" s="110" t="b">
        <v>0</v>
      </c>
      <c r="DX399" s="110" t="b">
        <v>0</v>
      </c>
      <c r="DZ399" s="110" t="b">
        <v>0</v>
      </c>
      <c r="EB399" s="110" t="b">
        <v>0</v>
      </c>
      <c r="ED399" s="110" t="b">
        <v>0</v>
      </c>
      <c r="EF399" s="110" t="b">
        <v>0</v>
      </c>
      <c r="EH399" s="110" t="b">
        <v>0</v>
      </c>
      <c r="EJ399" s="110">
        <v>695</v>
      </c>
      <c r="EL399" s="110">
        <v>686</v>
      </c>
      <c r="EN399" s="110">
        <v>749</v>
      </c>
      <c r="EP399" s="110">
        <v>679</v>
      </c>
    </row>
    <row r="400" spans="1:146" x14ac:dyDescent="0.3">
      <c r="A400" s="110" t="s">
        <v>162</v>
      </c>
      <c r="B400" s="110" t="s">
        <v>163</v>
      </c>
      <c r="C400" s="110" t="s">
        <v>1358</v>
      </c>
      <c r="F400" s="110" t="s">
        <v>165</v>
      </c>
      <c r="G400" s="110" t="s">
        <v>1359</v>
      </c>
      <c r="I400" s="22">
        <f>INDEX(Concordance!$A$2:$A$556,MATCH('2020 Report - NLIU'!J400,Concordance!$C$2:$C$556,0))</f>
        <v>72068</v>
      </c>
      <c r="J400" s="52">
        <f t="shared" si="6"/>
        <v>159257096</v>
      </c>
      <c r="K400" s="17" t="s">
        <v>1360</v>
      </c>
      <c r="L400" s="18">
        <v>349566.15</v>
      </c>
      <c r="N400" s="18">
        <v>31158</v>
      </c>
      <c r="P400" s="18">
        <v>318408.15000000002</v>
      </c>
      <c r="T400" s="18">
        <v>0</v>
      </c>
      <c r="V400" s="18">
        <v>0</v>
      </c>
      <c r="X400" s="18">
        <v>0</v>
      </c>
      <c r="Z400" s="110" t="b">
        <v>0</v>
      </c>
      <c r="AB400" s="110" t="b">
        <v>0</v>
      </c>
      <c r="AD400" s="110" t="b">
        <v>0</v>
      </c>
      <c r="AF400" s="110" t="b">
        <v>0</v>
      </c>
      <c r="AH400" s="110" t="b">
        <v>0</v>
      </c>
      <c r="AJ400" s="110" t="b">
        <v>0</v>
      </c>
      <c r="AL400" s="110" t="b">
        <v>0</v>
      </c>
      <c r="AX400" s="110" t="b">
        <v>0</v>
      </c>
      <c r="BL400" s="18">
        <v>316322.75</v>
      </c>
      <c r="BM400" s="110" t="s">
        <v>168</v>
      </c>
      <c r="BN400" s="18">
        <v>316322.75</v>
      </c>
      <c r="BP400" s="18">
        <v>0</v>
      </c>
      <c r="BR400" s="18">
        <v>0</v>
      </c>
      <c r="BT400" s="18">
        <v>0</v>
      </c>
      <c r="BV400" s="18">
        <v>0</v>
      </c>
      <c r="BX400" s="18">
        <v>0</v>
      </c>
      <c r="BZ400" s="18">
        <v>0</v>
      </c>
      <c r="CB400" s="18">
        <v>316322.75</v>
      </c>
      <c r="DD400" s="110" t="b">
        <v>1</v>
      </c>
      <c r="DF400" s="110" t="b">
        <v>1</v>
      </c>
      <c r="DH400" s="110" t="b">
        <v>1</v>
      </c>
      <c r="DJ400" s="110" t="b">
        <v>1</v>
      </c>
      <c r="DL400" s="110" t="b">
        <v>1</v>
      </c>
      <c r="DN400" s="110" t="b">
        <v>1</v>
      </c>
      <c r="DP400" s="110" t="b">
        <v>1</v>
      </c>
      <c r="DR400" s="110" t="b">
        <v>1</v>
      </c>
      <c r="DT400" s="110" t="b">
        <v>1</v>
      </c>
      <c r="DV400" s="110" t="b">
        <v>1</v>
      </c>
      <c r="DX400" s="110" t="b">
        <v>1</v>
      </c>
      <c r="DZ400" s="110" t="b">
        <v>1</v>
      </c>
      <c r="EB400" s="110" t="b">
        <v>1</v>
      </c>
      <c r="ED400" s="110" t="b">
        <v>1</v>
      </c>
      <c r="EF400" s="110" t="b">
        <v>1</v>
      </c>
      <c r="EH400" s="110" t="b">
        <v>1</v>
      </c>
      <c r="EJ400" s="110">
        <v>82</v>
      </c>
      <c r="EL400" s="110">
        <v>81</v>
      </c>
      <c r="EN400" s="110">
        <v>82</v>
      </c>
      <c r="EP400" s="110">
        <v>83</v>
      </c>
    </row>
    <row r="401" spans="1:146" x14ac:dyDescent="0.3">
      <c r="A401" s="110" t="s">
        <v>162</v>
      </c>
      <c r="B401" s="110" t="s">
        <v>163</v>
      </c>
      <c r="C401" s="110" t="s">
        <v>1361</v>
      </c>
      <c r="F401" s="110" t="s">
        <v>165</v>
      </c>
      <c r="G401" s="110" t="s">
        <v>1362</v>
      </c>
      <c r="I401" s="22">
        <f>INDEX(Concordance!$A$2:$A$556,MATCH('2020 Report - NLIU'!J401,Concordance!$C$2:$C$556,0))</f>
        <v>110029</v>
      </c>
      <c r="J401" s="52">
        <f t="shared" si="6"/>
        <v>52843042</v>
      </c>
      <c r="K401" s="17" t="s">
        <v>1363</v>
      </c>
      <c r="L401" s="18">
        <v>574943.80000000005</v>
      </c>
      <c r="N401" s="18">
        <v>0</v>
      </c>
      <c r="P401" s="18">
        <v>574943.80000000005</v>
      </c>
      <c r="T401" s="18"/>
      <c r="V401" s="18"/>
      <c r="X401" s="18">
        <v>0</v>
      </c>
      <c r="BL401" s="18">
        <v>154764.60999999999</v>
      </c>
      <c r="BM401" s="110" t="s">
        <v>168</v>
      </c>
      <c r="BN401" s="18">
        <v>154764.60999999999</v>
      </c>
      <c r="BP401" s="18">
        <v>0</v>
      </c>
      <c r="BR401" s="18">
        <v>0</v>
      </c>
      <c r="BT401" s="18">
        <v>0</v>
      </c>
      <c r="BV401" s="18">
        <v>0</v>
      </c>
      <c r="BX401" s="18">
        <v>0</v>
      </c>
      <c r="BZ401" s="18">
        <v>0</v>
      </c>
      <c r="CB401" s="18">
        <v>154764.60999999999</v>
      </c>
      <c r="DD401" s="110" t="b">
        <v>1</v>
      </c>
      <c r="DF401" s="110" t="b">
        <v>1</v>
      </c>
      <c r="DH401" s="110" t="b">
        <v>1</v>
      </c>
      <c r="DJ401" s="110" t="b">
        <v>1</v>
      </c>
      <c r="DL401" s="110" t="b">
        <v>1</v>
      </c>
      <c r="DN401" s="110" t="b">
        <v>1</v>
      </c>
      <c r="DP401" s="110" t="b">
        <v>1</v>
      </c>
      <c r="DR401" s="110" t="b">
        <v>0</v>
      </c>
      <c r="DT401" s="110" t="b">
        <v>1</v>
      </c>
      <c r="DV401" s="110" t="b">
        <v>1</v>
      </c>
      <c r="DX401" s="110" t="b">
        <v>0</v>
      </c>
      <c r="DZ401" s="110" t="b">
        <v>1</v>
      </c>
      <c r="EB401" s="110" t="b">
        <v>1</v>
      </c>
      <c r="ED401" s="110" t="b">
        <v>0</v>
      </c>
      <c r="EF401" s="110" t="b">
        <v>1</v>
      </c>
      <c r="EH401" s="110" t="b">
        <v>0</v>
      </c>
      <c r="EJ401" s="110">
        <v>325</v>
      </c>
      <c r="EL401" s="110">
        <v>325</v>
      </c>
      <c r="EN401" s="110">
        <v>320</v>
      </c>
      <c r="EP401" s="110">
        <v>314</v>
      </c>
    </row>
    <row r="402" spans="1:146" x14ac:dyDescent="0.3">
      <c r="A402" s="110" t="s">
        <v>162</v>
      </c>
      <c r="B402" s="110" t="s">
        <v>163</v>
      </c>
      <c r="C402" s="110" t="s">
        <v>1364</v>
      </c>
      <c r="F402" s="110" t="s">
        <v>165</v>
      </c>
      <c r="G402" s="110" t="s">
        <v>1365</v>
      </c>
      <c r="I402" s="22">
        <f>INDEX(Concordance!$A$2:$A$556,MATCH('2020 Report - NLIU'!J402,Concordance!$C$2:$C$556,0))</f>
        <v>27057</v>
      </c>
      <c r="J402" s="52">
        <f t="shared" si="6"/>
        <v>100654870</v>
      </c>
      <c r="K402" s="17" t="s">
        <v>1366</v>
      </c>
      <c r="L402" s="18">
        <v>71159.959999999992</v>
      </c>
      <c r="N402" s="18">
        <v>9000</v>
      </c>
      <c r="P402" s="18">
        <v>62159.959999999992</v>
      </c>
      <c r="T402" s="18">
        <v>0</v>
      </c>
      <c r="V402" s="18">
        <v>0</v>
      </c>
      <c r="X402" s="18">
        <v>0</v>
      </c>
      <c r="Z402" s="110" t="b">
        <v>0</v>
      </c>
      <c r="AB402" s="110" t="b">
        <v>0</v>
      </c>
      <c r="AD402" s="110" t="b">
        <v>0</v>
      </c>
      <c r="AF402" s="110" t="b">
        <v>0</v>
      </c>
      <c r="AH402" s="110" t="b">
        <v>0</v>
      </c>
      <c r="AJ402" s="110" t="b">
        <v>0</v>
      </c>
      <c r="AL402" s="110" t="b">
        <v>0</v>
      </c>
      <c r="AX402" s="110" t="b">
        <v>0</v>
      </c>
      <c r="BL402" s="18">
        <v>40672.9</v>
      </c>
      <c r="BM402" s="110" t="s">
        <v>168</v>
      </c>
      <c r="BN402" s="18">
        <v>40672.9</v>
      </c>
      <c r="BP402" s="18">
        <v>0</v>
      </c>
      <c r="BR402" s="18">
        <v>1572.9</v>
      </c>
      <c r="BT402" s="18">
        <v>0</v>
      </c>
      <c r="BV402" s="18">
        <v>0</v>
      </c>
      <c r="BX402" s="18">
        <v>0</v>
      </c>
      <c r="BZ402" s="18">
        <v>0</v>
      </c>
      <c r="CB402" s="18">
        <v>39100</v>
      </c>
      <c r="CD402" s="110" t="b">
        <v>0</v>
      </c>
      <c r="CP402" s="110" t="b">
        <v>0</v>
      </c>
      <c r="DD402" s="110" t="b">
        <v>1</v>
      </c>
      <c r="DF402" s="110" t="b">
        <v>1</v>
      </c>
      <c r="DH402" s="110" t="b">
        <v>1</v>
      </c>
      <c r="DJ402" s="110" t="b">
        <v>1</v>
      </c>
      <c r="DL402" s="110" t="b">
        <v>1</v>
      </c>
      <c r="DN402" s="110" t="b">
        <v>1</v>
      </c>
      <c r="DP402" s="110" t="b">
        <v>0</v>
      </c>
      <c r="DR402" s="110" t="b">
        <v>0</v>
      </c>
      <c r="DT402" s="110" t="b">
        <v>1</v>
      </c>
      <c r="DV402" s="110" t="b">
        <v>1</v>
      </c>
      <c r="DX402" s="110" t="b">
        <v>1</v>
      </c>
      <c r="DZ402" s="110" t="b">
        <v>1</v>
      </c>
      <c r="EB402" s="110" t="b">
        <v>1</v>
      </c>
      <c r="ED402" s="110" t="b">
        <v>1</v>
      </c>
      <c r="EF402" s="110" t="b">
        <v>1</v>
      </c>
      <c r="EH402" s="110" t="b">
        <v>0</v>
      </c>
      <c r="EJ402" s="110">
        <v>35</v>
      </c>
      <c r="EL402" s="110">
        <v>34</v>
      </c>
      <c r="EN402" s="110">
        <v>34</v>
      </c>
      <c r="EP402" s="110">
        <v>35</v>
      </c>
    </row>
    <row r="403" spans="1:146" x14ac:dyDescent="0.3">
      <c r="A403" s="110" t="s">
        <v>162</v>
      </c>
      <c r="B403" s="110" t="s">
        <v>163</v>
      </c>
      <c r="C403" s="110" t="s">
        <v>1367</v>
      </c>
      <c r="F403" s="110" t="s">
        <v>165</v>
      </c>
      <c r="G403" s="110" t="s">
        <v>1368</v>
      </c>
      <c r="I403" s="22">
        <f>INDEX(Concordance!$A$2:$A$556,MATCH('2020 Report - NLIU'!J403,Concordance!$C$2:$C$556,0))</f>
        <v>65098</v>
      </c>
      <c r="J403" s="52">
        <f t="shared" si="6"/>
        <v>159603588</v>
      </c>
      <c r="K403" s="17" t="s">
        <v>1369</v>
      </c>
      <c r="L403" s="18">
        <v>94705.38</v>
      </c>
      <c r="N403" s="18">
        <v>9342</v>
      </c>
      <c r="P403" s="18">
        <v>85363.38</v>
      </c>
      <c r="T403" s="18">
        <v>0</v>
      </c>
      <c r="V403" s="18">
        <v>0</v>
      </c>
      <c r="X403" s="18">
        <v>0</v>
      </c>
      <c r="Z403" s="110" t="b">
        <v>0</v>
      </c>
      <c r="AB403" s="110" t="b">
        <v>0</v>
      </c>
      <c r="AD403" s="110" t="b">
        <v>0</v>
      </c>
      <c r="AF403" s="110" t="b">
        <v>0</v>
      </c>
      <c r="AH403" s="110" t="b">
        <v>0</v>
      </c>
      <c r="AJ403" s="110" t="b">
        <v>0</v>
      </c>
      <c r="AL403" s="110" t="b">
        <v>0</v>
      </c>
      <c r="AX403" s="110" t="b">
        <v>0</v>
      </c>
      <c r="BL403" s="18">
        <v>63854.25</v>
      </c>
      <c r="BM403" s="110" t="s">
        <v>168</v>
      </c>
      <c r="BN403" s="18">
        <v>63854.25</v>
      </c>
      <c r="BP403" s="18">
        <v>0</v>
      </c>
      <c r="BR403" s="18">
        <v>0</v>
      </c>
      <c r="BT403" s="18">
        <v>0</v>
      </c>
      <c r="BV403" s="18">
        <v>0</v>
      </c>
      <c r="BX403" s="18">
        <v>0</v>
      </c>
      <c r="BZ403" s="18">
        <v>0</v>
      </c>
      <c r="CB403" s="18">
        <v>63854.25</v>
      </c>
      <c r="DD403" s="110" t="b">
        <v>1</v>
      </c>
      <c r="DF403" s="110" t="b">
        <v>1</v>
      </c>
      <c r="DH403" s="110" t="b">
        <v>1</v>
      </c>
      <c r="DJ403" s="110" t="b">
        <v>1</v>
      </c>
      <c r="DL403" s="110" t="b">
        <v>1</v>
      </c>
      <c r="DN403" s="110" t="b">
        <v>1</v>
      </c>
      <c r="DP403" s="110" t="b">
        <v>0</v>
      </c>
      <c r="DR403" s="110" t="b">
        <v>0</v>
      </c>
      <c r="DT403" s="110" t="b">
        <v>1</v>
      </c>
      <c r="DV403" s="110" t="b">
        <v>1</v>
      </c>
      <c r="DX403" s="110" t="b">
        <v>1</v>
      </c>
      <c r="DZ403" s="110" t="b">
        <v>1</v>
      </c>
      <c r="EB403" s="110" t="b">
        <v>1</v>
      </c>
      <c r="ED403" s="110" t="b">
        <v>1</v>
      </c>
      <c r="EF403" s="110" t="b">
        <v>0</v>
      </c>
      <c r="EH403" s="110" t="b">
        <v>0</v>
      </c>
      <c r="EJ403" s="110">
        <v>58</v>
      </c>
      <c r="EL403" s="110">
        <v>55</v>
      </c>
      <c r="EN403" s="110">
        <v>55</v>
      </c>
      <c r="EP403" s="110">
        <v>51</v>
      </c>
    </row>
    <row r="404" spans="1:146" x14ac:dyDescent="0.3">
      <c r="A404" s="110" t="s">
        <v>162</v>
      </c>
      <c r="B404" s="110" t="s">
        <v>163</v>
      </c>
      <c r="C404" s="110" t="s">
        <v>1370</v>
      </c>
      <c r="F404" s="110" t="s">
        <v>165</v>
      </c>
      <c r="G404" s="110" t="s">
        <v>1371</v>
      </c>
      <c r="I404" s="22">
        <f>INDEX(Concordance!$A$2:$A$556,MATCH('2020 Report - NLIU'!J404,Concordance!$C$2:$C$556,0))</f>
        <v>115913</v>
      </c>
      <c r="J404" s="52">
        <f t="shared" si="6"/>
        <v>802577341</v>
      </c>
      <c r="K404" s="17" t="s">
        <v>1372</v>
      </c>
      <c r="L404" s="18">
        <v>248803.64</v>
      </c>
      <c r="N404" s="18">
        <v>0</v>
      </c>
      <c r="P404" s="18">
        <v>248803.64</v>
      </c>
      <c r="T404" s="18"/>
      <c r="V404" s="18"/>
      <c r="X404" s="18">
        <v>0</v>
      </c>
      <c r="BL404" s="18">
        <v>0</v>
      </c>
      <c r="BM404" s="110" t="s">
        <v>168</v>
      </c>
      <c r="BN404" s="18">
        <v>0</v>
      </c>
      <c r="BP404" s="18">
        <v>0</v>
      </c>
      <c r="BR404" s="18">
        <v>0</v>
      </c>
      <c r="BT404" s="18">
        <v>0</v>
      </c>
      <c r="BV404" s="18">
        <v>0</v>
      </c>
      <c r="BX404" s="18">
        <v>0</v>
      </c>
      <c r="BZ404" s="18">
        <v>0</v>
      </c>
      <c r="CB404" s="18">
        <v>0</v>
      </c>
      <c r="DD404" s="110" t="b">
        <v>0</v>
      </c>
      <c r="DF404" s="110" t="b">
        <v>0</v>
      </c>
      <c r="DH404" s="110" t="b">
        <v>0</v>
      </c>
      <c r="DJ404" s="110" t="b">
        <v>0</v>
      </c>
      <c r="DL404" s="110" t="b">
        <v>0</v>
      </c>
      <c r="DN404" s="110" t="b">
        <v>0</v>
      </c>
      <c r="DP404" s="110" t="b">
        <v>0</v>
      </c>
      <c r="DR404" s="110" t="b">
        <v>0</v>
      </c>
      <c r="DT404" s="110" t="b">
        <v>0</v>
      </c>
      <c r="DV404" s="110" t="b">
        <v>0</v>
      </c>
      <c r="DX404" s="110" t="b">
        <v>0</v>
      </c>
      <c r="DZ404" s="110" t="b">
        <v>0</v>
      </c>
      <c r="EB404" s="110" t="b">
        <v>0</v>
      </c>
      <c r="ED404" s="110" t="b">
        <v>0</v>
      </c>
      <c r="EF404" s="110" t="b">
        <v>0</v>
      </c>
      <c r="EH404" s="110" t="b">
        <v>0</v>
      </c>
      <c r="EJ404" s="110">
        <v>61</v>
      </c>
      <c r="EL404" s="110">
        <v>79</v>
      </c>
      <c r="EN404" s="110">
        <v>79</v>
      </c>
      <c r="EP404" s="110">
        <v>83</v>
      </c>
    </row>
    <row r="405" spans="1:146" x14ac:dyDescent="0.3">
      <c r="A405" s="110" t="s">
        <v>162</v>
      </c>
      <c r="B405" s="110" t="s">
        <v>163</v>
      </c>
      <c r="C405" s="110" t="s">
        <v>1373</v>
      </c>
      <c r="F405" s="110" t="s">
        <v>165</v>
      </c>
      <c r="G405" s="110" t="s">
        <v>1374</v>
      </c>
      <c r="I405" s="22">
        <f>INDEX(Concordance!$A$2:$A$556,MATCH('2020 Report - NLIU'!J405,Concordance!$C$2:$C$556,0))</f>
        <v>5124</v>
      </c>
      <c r="J405" s="52">
        <f t="shared" si="6"/>
        <v>33855479</v>
      </c>
      <c r="K405" s="17" t="s">
        <v>1375</v>
      </c>
      <c r="L405" s="18">
        <v>184003.28</v>
      </c>
      <c r="N405" s="18">
        <v>0</v>
      </c>
      <c r="P405" s="18">
        <v>184003.28</v>
      </c>
      <c r="T405" s="18"/>
      <c r="V405" s="18"/>
      <c r="X405" s="18">
        <v>0</v>
      </c>
      <c r="BL405" s="18">
        <v>183521</v>
      </c>
      <c r="BM405" s="110" t="s">
        <v>168</v>
      </c>
      <c r="BN405" s="18">
        <v>183521</v>
      </c>
      <c r="BP405" s="18">
        <v>0</v>
      </c>
      <c r="BR405" s="18">
        <v>5916.26</v>
      </c>
      <c r="BT405" s="18">
        <v>0</v>
      </c>
      <c r="BV405" s="18">
        <v>0</v>
      </c>
      <c r="BX405" s="18">
        <v>10140.43</v>
      </c>
      <c r="BZ405" s="18">
        <v>0</v>
      </c>
      <c r="CB405" s="18">
        <v>167464.31</v>
      </c>
      <c r="CD405" s="110" t="b">
        <v>0</v>
      </c>
      <c r="CP405" s="110" t="b">
        <v>0</v>
      </c>
      <c r="DD405" s="110" t="b">
        <v>0</v>
      </c>
      <c r="DF405" s="110" t="b">
        <v>0</v>
      </c>
      <c r="DH405" s="110" t="b">
        <v>0</v>
      </c>
      <c r="DJ405" s="110" t="b">
        <v>0</v>
      </c>
      <c r="DL405" s="110" t="b">
        <v>0</v>
      </c>
      <c r="DN405" s="110" t="b">
        <v>0</v>
      </c>
      <c r="DP405" s="110" t="b">
        <v>0</v>
      </c>
      <c r="DR405" s="110" t="b">
        <v>0</v>
      </c>
      <c r="DT405" s="110" t="b">
        <v>0</v>
      </c>
      <c r="DV405" s="110" t="b">
        <v>0</v>
      </c>
      <c r="DX405" s="110" t="b">
        <v>0</v>
      </c>
      <c r="DZ405" s="110" t="b">
        <v>0</v>
      </c>
      <c r="EB405" s="110" t="b">
        <v>0</v>
      </c>
      <c r="ED405" s="110" t="b">
        <v>0</v>
      </c>
      <c r="EF405" s="110" t="b">
        <v>0</v>
      </c>
      <c r="EH405" s="110" t="b">
        <v>0</v>
      </c>
      <c r="EJ405" s="110">
        <v>101</v>
      </c>
      <c r="EL405" s="110">
        <v>97</v>
      </c>
      <c r="EN405" s="110">
        <v>97</v>
      </c>
      <c r="EP405" s="110">
        <v>93</v>
      </c>
    </row>
    <row r="406" spans="1:146" x14ac:dyDescent="0.3">
      <c r="A406" s="110" t="s">
        <v>162</v>
      </c>
      <c r="B406" s="110" t="s">
        <v>163</v>
      </c>
      <c r="C406" s="110" t="s">
        <v>1376</v>
      </c>
      <c r="F406" s="110" t="s">
        <v>165</v>
      </c>
      <c r="G406" s="110" t="s">
        <v>1377</v>
      </c>
      <c r="I406" s="22">
        <f>INDEX(Concordance!$A$2:$A$556,MATCH('2020 Report - NLIU'!J406,Concordance!$C$2:$C$556,0))</f>
        <v>86100</v>
      </c>
      <c r="J406" s="52">
        <f t="shared" si="6"/>
        <v>825398142</v>
      </c>
      <c r="K406" s="17" t="s">
        <v>1378</v>
      </c>
      <c r="L406" s="18">
        <v>193381.45</v>
      </c>
      <c r="N406" s="18">
        <v>0</v>
      </c>
      <c r="P406" s="18">
        <v>193381.45</v>
      </c>
      <c r="T406" s="18"/>
      <c r="V406" s="18"/>
      <c r="X406" s="18">
        <v>0</v>
      </c>
      <c r="BL406" s="18">
        <v>0</v>
      </c>
      <c r="BM406" s="110" t="s">
        <v>168</v>
      </c>
      <c r="BN406" s="18">
        <v>0</v>
      </c>
      <c r="BP406" s="18">
        <v>0</v>
      </c>
      <c r="BR406" s="18">
        <v>0</v>
      </c>
      <c r="BT406" s="18">
        <v>0</v>
      </c>
      <c r="BV406" s="18">
        <v>0</v>
      </c>
      <c r="BX406" s="18">
        <v>0</v>
      </c>
      <c r="BZ406" s="18">
        <v>0</v>
      </c>
      <c r="CB406" s="18">
        <v>0</v>
      </c>
      <c r="DD406" s="110" t="b">
        <v>0</v>
      </c>
      <c r="DF406" s="110" t="b">
        <v>0</v>
      </c>
      <c r="DH406" s="110" t="b">
        <v>0</v>
      </c>
      <c r="DJ406" s="110" t="b">
        <v>0</v>
      </c>
      <c r="DL406" s="110" t="b">
        <v>0</v>
      </c>
      <c r="DN406" s="110" t="b">
        <v>0</v>
      </c>
      <c r="DP406" s="110" t="b">
        <v>0</v>
      </c>
      <c r="DR406" s="110" t="b">
        <v>0</v>
      </c>
      <c r="DT406" s="110" t="b">
        <v>0</v>
      </c>
      <c r="DV406" s="110" t="b">
        <v>0</v>
      </c>
      <c r="DX406" s="110" t="b">
        <v>0</v>
      </c>
      <c r="DZ406" s="110" t="b">
        <v>0</v>
      </c>
      <c r="EB406" s="110" t="b">
        <v>0</v>
      </c>
      <c r="ED406" s="110" t="b">
        <v>0</v>
      </c>
      <c r="EF406" s="110" t="b">
        <v>0</v>
      </c>
      <c r="EH406" s="110" t="b">
        <v>0</v>
      </c>
      <c r="EJ406" s="110">
        <v>115.1</v>
      </c>
      <c r="EL406" s="110">
        <v>108</v>
      </c>
      <c r="EN406" s="110">
        <v>108</v>
      </c>
      <c r="EP406" s="110">
        <v>105.4</v>
      </c>
    </row>
    <row r="407" spans="1:146" x14ac:dyDescent="0.3">
      <c r="A407" s="110" t="s">
        <v>162</v>
      </c>
      <c r="B407" s="110" t="s">
        <v>163</v>
      </c>
      <c r="C407" s="110" t="s">
        <v>1379</v>
      </c>
      <c r="F407" s="110" t="s">
        <v>165</v>
      </c>
      <c r="G407" s="110" t="s">
        <v>1380</v>
      </c>
      <c r="I407" s="22">
        <f>INDEX(Concordance!$A$2:$A$556,MATCH('2020 Report - NLIU'!J407,Concordance!$C$2:$C$556,0))</f>
        <v>103130</v>
      </c>
      <c r="J407" s="52">
        <f t="shared" si="6"/>
        <v>159255223</v>
      </c>
      <c r="K407" s="17" t="s">
        <v>1381</v>
      </c>
      <c r="L407" s="18">
        <v>186440.57</v>
      </c>
      <c r="N407" s="18">
        <v>0</v>
      </c>
      <c r="P407" s="18">
        <v>186440.57</v>
      </c>
      <c r="T407" s="18"/>
      <c r="V407" s="18"/>
      <c r="X407" s="18">
        <v>0</v>
      </c>
      <c r="BL407" s="18">
        <v>185291</v>
      </c>
      <c r="BM407" s="110" t="s">
        <v>168</v>
      </c>
      <c r="BN407" s="18">
        <v>185291</v>
      </c>
      <c r="BP407" s="18">
        <v>0</v>
      </c>
      <c r="BR407" s="18">
        <v>0</v>
      </c>
      <c r="BT407" s="18">
        <v>0</v>
      </c>
      <c r="BV407" s="18">
        <v>0</v>
      </c>
      <c r="BX407" s="18">
        <v>0</v>
      </c>
      <c r="BZ407" s="18">
        <v>0</v>
      </c>
      <c r="CB407" s="18">
        <v>185291</v>
      </c>
      <c r="DD407" s="110" t="b">
        <v>1</v>
      </c>
      <c r="DF407" s="110" t="b">
        <v>1</v>
      </c>
      <c r="DH407" s="110" t="b">
        <v>0</v>
      </c>
      <c r="DJ407" s="110" t="b">
        <v>0</v>
      </c>
      <c r="DL407" s="110" t="b">
        <v>0</v>
      </c>
      <c r="DN407" s="110" t="b">
        <v>1</v>
      </c>
      <c r="DP407" s="110" t="b">
        <v>0</v>
      </c>
      <c r="DR407" s="110" t="b">
        <v>0</v>
      </c>
      <c r="DT407" s="110" t="b">
        <v>1</v>
      </c>
      <c r="DV407" s="110" t="b">
        <v>1</v>
      </c>
      <c r="DX407" s="110" t="b">
        <v>0</v>
      </c>
      <c r="DZ407" s="110" t="b">
        <v>0</v>
      </c>
      <c r="EB407" s="110" t="b">
        <v>0</v>
      </c>
      <c r="ED407" s="110" t="b">
        <v>1</v>
      </c>
      <c r="EF407" s="110" t="b">
        <v>0</v>
      </c>
      <c r="EH407" s="110" t="b">
        <v>0</v>
      </c>
      <c r="EJ407" s="110">
        <v>90</v>
      </c>
      <c r="EL407" s="110">
        <v>92</v>
      </c>
      <c r="EN407" s="110">
        <v>92</v>
      </c>
      <c r="EP407" s="110">
        <v>90</v>
      </c>
    </row>
    <row r="408" spans="1:146" x14ac:dyDescent="0.3">
      <c r="A408" s="110" t="s">
        <v>162</v>
      </c>
      <c r="B408" s="110" t="s">
        <v>163</v>
      </c>
      <c r="C408" s="110" t="s">
        <v>1382</v>
      </c>
      <c r="F408" s="110" t="s">
        <v>165</v>
      </c>
      <c r="G408" s="110" t="s">
        <v>1383</v>
      </c>
      <c r="I408" s="22">
        <f>INDEX(Concordance!$A$2:$A$556,MATCH('2020 Report - NLIU'!J408,Concordance!$C$2:$C$556,0))</f>
        <v>64074</v>
      </c>
      <c r="J408" s="52">
        <f t="shared" si="6"/>
        <v>92992577</v>
      </c>
      <c r="K408" s="53" t="s">
        <v>3827</v>
      </c>
      <c r="L408" s="18">
        <v>146483.23000000001</v>
      </c>
      <c r="N408" s="18">
        <v>0</v>
      </c>
      <c r="P408" s="18">
        <v>146483.23000000001</v>
      </c>
      <c r="T408" s="18"/>
      <c r="V408" s="18"/>
      <c r="X408" s="18">
        <v>0</v>
      </c>
      <c r="BL408" s="18">
        <v>146099</v>
      </c>
      <c r="BM408" s="110" t="s">
        <v>168</v>
      </c>
      <c r="BN408" s="18">
        <v>146099</v>
      </c>
      <c r="BP408" s="18">
        <v>0</v>
      </c>
      <c r="BR408" s="18">
        <v>1998.86</v>
      </c>
      <c r="BT408" s="18">
        <v>0</v>
      </c>
      <c r="BV408" s="18">
        <v>0</v>
      </c>
      <c r="BX408" s="18">
        <v>3157.01</v>
      </c>
      <c r="BZ408" s="18">
        <v>384.23</v>
      </c>
      <c r="CB408" s="18">
        <v>140558.9</v>
      </c>
      <c r="CD408" s="110" t="b">
        <v>1</v>
      </c>
      <c r="CF408" s="110" t="b">
        <v>1</v>
      </c>
      <c r="CH408" s="110" t="b">
        <v>0</v>
      </c>
      <c r="CJ408" s="110" t="b">
        <v>0</v>
      </c>
      <c r="CL408" s="110" t="b">
        <v>0</v>
      </c>
      <c r="CN408" s="110" t="b">
        <v>0</v>
      </c>
      <c r="CP408" s="110" t="b">
        <v>0</v>
      </c>
      <c r="DD408" s="110" t="b">
        <v>0</v>
      </c>
      <c r="DF408" s="110" t="b">
        <v>0</v>
      </c>
      <c r="DH408" s="110" t="b">
        <v>0</v>
      </c>
      <c r="DJ408" s="110" t="b">
        <v>0</v>
      </c>
      <c r="DL408" s="110" t="b">
        <v>0</v>
      </c>
      <c r="DN408" s="110" t="b">
        <v>0</v>
      </c>
      <c r="DP408" s="110" t="b">
        <v>0</v>
      </c>
      <c r="DR408" s="110" t="b">
        <v>1</v>
      </c>
      <c r="DT408" s="110" t="b">
        <v>0</v>
      </c>
      <c r="DV408" s="110" t="b">
        <v>0</v>
      </c>
      <c r="DX408" s="110" t="b">
        <v>0</v>
      </c>
      <c r="DZ408" s="110" t="b">
        <v>0</v>
      </c>
      <c r="EB408" s="110" t="b">
        <v>0</v>
      </c>
      <c r="ED408" s="110" t="b">
        <v>0</v>
      </c>
      <c r="EF408" s="110" t="b">
        <v>0</v>
      </c>
      <c r="EH408" s="110" t="b">
        <v>1</v>
      </c>
      <c r="EJ408" s="110">
        <v>168</v>
      </c>
      <c r="EL408" s="110">
        <v>167</v>
      </c>
      <c r="EN408" s="110">
        <v>167</v>
      </c>
      <c r="EP408" s="110">
        <v>168</v>
      </c>
    </row>
    <row r="409" spans="1:146" x14ac:dyDescent="0.3">
      <c r="A409" s="110" t="s">
        <v>162</v>
      </c>
      <c r="B409" s="110" t="s">
        <v>163</v>
      </c>
      <c r="C409" s="110" t="s">
        <v>1384</v>
      </c>
      <c r="F409" s="110" t="s">
        <v>165</v>
      </c>
      <c r="G409" s="110" t="s">
        <v>1385</v>
      </c>
      <c r="I409" s="22">
        <f>INDEX(Concordance!$A$2:$A$556,MATCH('2020 Report - NLIU'!J409,Concordance!$C$2:$C$556,0))</f>
        <v>97131</v>
      </c>
      <c r="J409" s="52">
        <f t="shared" si="6"/>
        <v>73042558</v>
      </c>
      <c r="K409" s="17" t="s">
        <v>1386</v>
      </c>
      <c r="L409" s="18">
        <v>92622.6</v>
      </c>
      <c r="N409" s="18">
        <v>11115</v>
      </c>
      <c r="P409" s="18">
        <v>81507.600000000006</v>
      </c>
      <c r="T409" s="18">
        <v>0</v>
      </c>
      <c r="V409" s="18">
        <v>0</v>
      </c>
      <c r="X409" s="18">
        <v>0</v>
      </c>
      <c r="Z409" s="110" t="b">
        <v>0</v>
      </c>
      <c r="AB409" s="110" t="b">
        <v>0</v>
      </c>
      <c r="AD409" s="110" t="b">
        <v>0</v>
      </c>
      <c r="AF409" s="110" t="b">
        <v>0</v>
      </c>
      <c r="AH409" s="110" t="b">
        <v>0</v>
      </c>
      <c r="AJ409" s="110" t="b">
        <v>0</v>
      </c>
      <c r="AL409" s="110" t="b">
        <v>0</v>
      </c>
      <c r="AX409" s="110" t="b">
        <v>0</v>
      </c>
      <c r="BL409" s="18">
        <v>0</v>
      </c>
      <c r="BM409" s="110" t="s">
        <v>168</v>
      </c>
      <c r="BN409" s="18">
        <v>0</v>
      </c>
      <c r="BP409" s="18">
        <v>0</v>
      </c>
      <c r="BR409" s="18">
        <v>0</v>
      </c>
      <c r="BT409" s="18">
        <v>0</v>
      </c>
      <c r="BV409" s="18">
        <v>0</v>
      </c>
      <c r="BX409" s="18">
        <v>0</v>
      </c>
      <c r="BZ409" s="18">
        <v>0</v>
      </c>
      <c r="CB409" s="18">
        <v>0</v>
      </c>
      <c r="DD409" s="110" t="b">
        <v>0</v>
      </c>
      <c r="DF409" s="110" t="b">
        <v>0</v>
      </c>
      <c r="DH409" s="110" t="b">
        <v>0</v>
      </c>
      <c r="DJ409" s="110" t="b">
        <v>0</v>
      </c>
      <c r="DL409" s="110" t="b">
        <v>0</v>
      </c>
      <c r="DN409" s="110" t="b">
        <v>0</v>
      </c>
      <c r="DP409" s="110" t="b">
        <v>0</v>
      </c>
      <c r="DR409" s="110" t="b">
        <v>0</v>
      </c>
      <c r="DT409" s="110" t="b">
        <v>0</v>
      </c>
      <c r="DV409" s="110" t="b">
        <v>0</v>
      </c>
      <c r="DX409" s="110" t="b">
        <v>0</v>
      </c>
      <c r="DZ409" s="110" t="b">
        <v>0</v>
      </c>
      <c r="EB409" s="110" t="b">
        <v>0</v>
      </c>
      <c r="ED409" s="110" t="b">
        <v>0</v>
      </c>
      <c r="EF409" s="110" t="b">
        <v>0</v>
      </c>
      <c r="EH409" s="110" t="b">
        <v>0</v>
      </c>
      <c r="EJ409" s="110">
        <v>63</v>
      </c>
      <c r="EL409" s="110">
        <v>66</v>
      </c>
      <c r="EN409" s="110">
        <v>64</v>
      </c>
      <c r="EP409" s="110">
        <v>63</v>
      </c>
    </row>
    <row r="410" spans="1:146" x14ac:dyDescent="0.3">
      <c r="A410" s="110" t="s">
        <v>162</v>
      </c>
      <c r="B410" s="110" t="s">
        <v>163</v>
      </c>
      <c r="C410" s="110" t="s">
        <v>1387</v>
      </c>
      <c r="F410" s="110" t="s">
        <v>165</v>
      </c>
      <c r="G410" s="110" t="s">
        <v>1388</v>
      </c>
      <c r="I410" s="22">
        <f>INDEX(Concordance!$A$2:$A$556,MATCH('2020 Report - NLIU'!J410,Concordance!$C$2:$C$556,0))</f>
        <v>87083</v>
      </c>
      <c r="J410" s="52">
        <f t="shared" si="6"/>
        <v>948802566</v>
      </c>
      <c r="K410" s="17" t="s">
        <v>1389</v>
      </c>
      <c r="L410" s="18">
        <v>129776.19</v>
      </c>
      <c r="N410" s="18">
        <v>18750</v>
      </c>
      <c r="P410" s="18">
        <v>111026.19</v>
      </c>
      <c r="T410" s="18">
        <v>0</v>
      </c>
      <c r="V410" s="18">
        <v>0</v>
      </c>
      <c r="X410" s="18">
        <v>0</v>
      </c>
      <c r="Z410" s="110" t="b">
        <v>0</v>
      </c>
      <c r="AB410" s="110" t="b">
        <v>0</v>
      </c>
      <c r="AD410" s="110" t="b">
        <v>0</v>
      </c>
      <c r="AF410" s="110" t="b">
        <v>0</v>
      </c>
      <c r="AH410" s="110" t="b">
        <v>0</v>
      </c>
      <c r="AJ410" s="110" t="b">
        <v>0</v>
      </c>
      <c r="AL410" s="110" t="b">
        <v>0</v>
      </c>
      <c r="AX410" s="110" t="b">
        <v>0</v>
      </c>
      <c r="BL410" s="18">
        <v>17015.29</v>
      </c>
      <c r="BM410" s="110" t="s">
        <v>168</v>
      </c>
      <c r="BN410" s="18">
        <v>12815.29</v>
      </c>
      <c r="BP410" s="18">
        <v>4200</v>
      </c>
      <c r="BR410" s="18">
        <v>0</v>
      </c>
      <c r="BT410" s="18">
        <v>0</v>
      </c>
      <c r="BV410" s="18">
        <v>0</v>
      </c>
      <c r="BX410" s="18">
        <v>17015.29</v>
      </c>
      <c r="BZ410" s="18">
        <v>0</v>
      </c>
      <c r="CB410" s="18">
        <v>0</v>
      </c>
      <c r="CD410" s="110" t="b">
        <v>0</v>
      </c>
      <c r="CP410" s="110" t="b">
        <v>0</v>
      </c>
      <c r="DD410" s="110" t="b">
        <v>0</v>
      </c>
      <c r="DF410" s="110" t="b">
        <v>0</v>
      </c>
      <c r="DH410" s="110" t="b">
        <v>0</v>
      </c>
      <c r="DJ410" s="110" t="b">
        <v>0</v>
      </c>
      <c r="DL410" s="110" t="b">
        <v>0</v>
      </c>
      <c r="DN410" s="110" t="b">
        <v>0</v>
      </c>
      <c r="DP410" s="110" t="b">
        <v>0</v>
      </c>
      <c r="DR410" s="110" t="b">
        <v>0</v>
      </c>
      <c r="DT410" s="110" t="b">
        <v>0</v>
      </c>
      <c r="DV410" s="110" t="b">
        <v>0</v>
      </c>
      <c r="DX410" s="110" t="b">
        <v>0</v>
      </c>
      <c r="DZ410" s="110" t="b">
        <v>0</v>
      </c>
      <c r="EB410" s="110" t="b">
        <v>0</v>
      </c>
      <c r="ED410" s="110" t="b">
        <v>0</v>
      </c>
      <c r="EF410" s="110" t="b">
        <v>0</v>
      </c>
      <c r="EH410" s="110" t="b">
        <v>0</v>
      </c>
      <c r="EJ410" s="110">
        <v>117</v>
      </c>
      <c r="EL410" s="110">
        <v>117</v>
      </c>
      <c r="EN410" s="110">
        <v>118</v>
      </c>
      <c r="EP410" s="110">
        <v>119</v>
      </c>
    </row>
    <row r="411" spans="1:146" x14ac:dyDescent="0.3">
      <c r="A411" s="110" t="s">
        <v>162</v>
      </c>
      <c r="B411" s="110" t="s">
        <v>163</v>
      </c>
      <c r="C411" s="110" t="s">
        <v>1390</v>
      </c>
      <c r="F411" s="110" t="s">
        <v>165</v>
      </c>
      <c r="G411" s="110" t="s">
        <v>1391</v>
      </c>
      <c r="I411" s="22">
        <f>INDEX(Concordance!$A$2:$A$556,MATCH('2020 Report - NLIU'!J411,Concordance!$C$2:$C$556,0))</f>
        <v>107158</v>
      </c>
      <c r="J411" s="52">
        <f t="shared" si="6"/>
        <v>100346378</v>
      </c>
      <c r="K411" s="17" t="s">
        <v>1392</v>
      </c>
      <c r="L411" s="18">
        <v>125604.9</v>
      </c>
      <c r="N411" s="18">
        <v>0</v>
      </c>
      <c r="P411" s="18">
        <v>125604.9</v>
      </c>
      <c r="T411" s="18"/>
      <c r="V411" s="18"/>
      <c r="X411" s="18">
        <v>0</v>
      </c>
      <c r="BL411" s="18">
        <v>0</v>
      </c>
      <c r="BM411" s="110" t="s">
        <v>168</v>
      </c>
      <c r="BN411" s="18">
        <v>0</v>
      </c>
      <c r="BP411" s="18">
        <v>0</v>
      </c>
      <c r="BR411" s="18">
        <v>0</v>
      </c>
      <c r="BT411" s="18">
        <v>0</v>
      </c>
      <c r="BV411" s="18">
        <v>0</v>
      </c>
      <c r="BX411" s="18">
        <v>0</v>
      </c>
      <c r="BZ411" s="18">
        <v>0</v>
      </c>
      <c r="CB411" s="18">
        <v>0</v>
      </c>
      <c r="DD411" s="110" t="b">
        <v>0</v>
      </c>
      <c r="DF411" s="110" t="b">
        <v>0</v>
      </c>
      <c r="DH411" s="110" t="b">
        <v>0</v>
      </c>
      <c r="DJ411" s="110" t="b">
        <v>0</v>
      </c>
      <c r="DL411" s="110" t="b">
        <v>0</v>
      </c>
      <c r="DN411" s="110" t="b">
        <v>0</v>
      </c>
      <c r="DP411" s="110" t="b">
        <v>0</v>
      </c>
      <c r="DR411" s="110" t="b">
        <v>0</v>
      </c>
      <c r="DT411" s="110" t="b">
        <v>0</v>
      </c>
      <c r="DV411" s="110" t="b">
        <v>0</v>
      </c>
      <c r="DX411" s="110" t="b">
        <v>0</v>
      </c>
      <c r="DZ411" s="110" t="b">
        <v>0</v>
      </c>
      <c r="EB411" s="110" t="b">
        <v>0</v>
      </c>
      <c r="ED411" s="110" t="b">
        <v>0</v>
      </c>
      <c r="EF411" s="110" t="b">
        <v>0</v>
      </c>
      <c r="EH411" s="110" t="b">
        <v>0</v>
      </c>
      <c r="EJ411" s="110">
        <v>16.399999999999999</v>
      </c>
      <c r="EL411" s="110">
        <v>16.399999999999999</v>
      </c>
      <c r="EN411" s="110">
        <v>16.399999999999999</v>
      </c>
      <c r="EP411" s="110">
        <v>16.8</v>
      </c>
    </row>
    <row r="412" spans="1:146" x14ac:dyDescent="0.3">
      <c r="A412" s="110" t="s">
        <v>162</v>
      </c>
      <c r="B412" s="110" t="s">
        <v>163</v>
      </c>
      <c r="C412" s="110" t="s">
        <v>1393</v>
      </c>
      <c r="F412" s="110" t="s">
        <v>165</v>
      </c>
      <c r="G412" s="110" t="s">
        <v>1394</v>
      </c>
      <c r="I412" s="22">
        <f>INDEX(Concordance!$A$2:$A$556,MATCH('2020 Report - NLIU'!J412,Concordance!$C$2:$C$556,0))</f>
        <v>19142</v>
      </c>
      <c r="J412" s="52">
        <f t="shared" si="6"/>
        <v>780451261</v>
      </c>
      <c r="K412" s="17" t="s">
        <v>1395</v>
      </c>
      <c r="L412" s="18">
        <v>382582.81</v>
      </c>
      <c r="N412" s="18">
        <v>0</v>
      </c>
      <c r="P412" s="18">
        <v>382582.81</v>
      </c>
      <c r="T412" s="18"/>
      <c r="V412" s="18"/>
      <c r="X412" s="18">
        <v>0</v>
      </c>
      <c r="BL412" s="18">
        <v>381579</v>
      </c>
      <c r="BM412" s="110" t="s">
        <v>168</v>
      </c>
      <c r="BN412" s="18">
        <v>381579</v>
      </c>
      <c r="BP412" s="18">
        <v>0</v>
      </c>
      <c r="BR412" s="18">
        <v>0</v>
      </c>
      <c r="BT412" s="18">
        <v>0</v>
      </c>
      <c r="BV412" s="18">
        <v>0</v>
      </c>
      <c r="BX412" s="18">
        <v>0</v>
      </c>
      <c r="BZ412" s="18">
        <v>0</v>
      </c>
      <c r="CB412" s="18">
        <v>381579</v>
      </c>
      <c r="DD412" s="110" t="b">
        <v>0</v>
      </c>
      <c r="DF412" s="110" t="b">
        <v>0</v>
      </c>
      <c r="DH412" s="110" t="b">
        <v>0</v>
      </c>
      <c r="DJ412" s="110" t="b">
        <v>0</v>
      </c>
      <c r="DL412" s="110" t="b">
        <v>0</v>
      </c>
      <c r="DN412" s="110" t="b">
        <v>0</v>
      </c>
      <c r="DP412" s="110" t="b">
        <v>0</v>
      </c>
      <c r="DR412" s="110" t="b">
        <v>0</v>
      </c>
      <c r="DT412" s="110" t="b">
        <v>0</v>
      </c>
      <c r="DV412" s="110" t="b">
        <v>0</v>
      </c>
      <c r="DX412" s="110" t="b">
        <v>0</v>
      </c>
      <c r="DZ412" s="110" t="b">
        <v>0</v>
      </c>
      <c r="EB412" s="110" t="b">
        <v>0</v>
      </c>
      <c r="ED412" s="110" t="b">
        <v>0</v>
      </c>
      <c r="EF412" s="110" t="b">
        <v>0</v>
      </c>
      <c r="EH412" s="110" t="b">
        <v>0</v>
      </c>
      <c r="EJ412" s="110">
        <v>839.8</v>
      </c>
      <c r="EL412" s="110">
        <v>849.7</v>
      </c>
      <c r="EN412" s="110">
        <v>849.7</v>
      </c>
      <c r="EP412" s="110">
        <v>851.8</v>
      </c>
    </row>
    <row r="413" spans="1:146" x14ac:dyDescent="0.3">
      <c r="A413" s="110" t="s">
        <v>162</v>
      </c>
      <c r="B413" s="110" t="s">
        <v>163</v>
      </c>
      <c r="C413" s="110" t="s">
        <v>1396</v>
      </c>
      <c r="F413" s="110" t="s">
        <v>165</v>
      </c>
      <c r="G413" s="110" t="s">
        <v>1397</v>
      </c>
      <c r="I413" s="22">
        <f>INDEX(Concordance!$A$2:$A$556,MATCH('2020 Report - NLIU'!J413,Concordance!$C$2:$C$556,0))</f>
        <v>104044</v>
      </c>
      <c r="J413" s="52">
        <f t="shared" si="6"/>
        <v>2354561</v>
      </c>
      <c r="K413" s="53" t="s">
        <v>3828</v>
      </c>
      <c r="L413" s="18">
        <v>385633.52</v>
      </c>
      <c r="N413" s="18">
        <v>0</v>
      </c>
      <c r="P413" s="18">
        <v>385633.52</v>
      </c>
      <c r="T413" s="18"/>
      <c r="V413" s="18"/>
      <c r="X413" s="18">
        <v>0</v>
      </c>
      <c r="BL413" s="18">
        <v>384622</v>
      </c>
      <c r="BM413" s="110" t="s">
        <v>168</v>
      </c>
      <c r="BN413" s="18">
        <v>384622</v>
      </c>
      <c r="BP413" s="18">
        <v>0</v>
      </c>
      <c r="BR413" s="18">
        <v>124791</v>
      </c>
      <c r="BT413" s="18">
        <v>0</v>
      </c>
      <c r="BV413" s="18">
        <v>0</v>
      </c>
      <c r="BX413" s="18">
        <v>0</v>
      </c>
      <c r="BZ413" s="18">
        <v>0</v>
      </c>
      <c r="CB413" s="18">
        <v>259831</v>
      </c>
      <c r="CD413" s="110" t="b">
        <v>0</v>
      </c>
      <c r="CP413" s="110" t="b">
        <v>1</v>
      </c>
      <c r="CR413" s="110">
        <v>1116</v>
      </c>
      <c r="CT413" s="110">
        <v>1116</v>
      </c>
      <c r="CV413" s="110">
        <v>1</v>
      </c>
      <c r="CW413" s="110" t="s">
        <v>168</v>
      </c>
      <c r="CX413" s="110">
        <v>588</v>
      </c>
      <c r="CZ413" s="110">
        <v>588</v>
      </c>
      <c r="DB413" s="110">
        <v>1</v>
      </c>
      <c r="DC413" s="110" t="s">
        <v>168</v>
      </c>
      <c r="DD413" s="110" t="b">
        <v>0</v>
      </c>
      <c r="DF413" s="110" t="b">
        <v>0</v>
      </c>
      <c r="DH413" s="110" t="b">
        <v>0</v>
      </c>
      <c r="DJ413" s="110" t="b">
        <v>0</v>
      </c>
      <c r="DL413" s="110" t="b">
        <v>0</v>
      </c>
      <c r="DN413" s="110" t="b">
        <v>0</v>
      </c>
      <c r="DP413" s="110" t="b">
        <v>0</v>
      </c>
      <c r="DR413" s="110" t="b">
        <v>0</v>
      </c>
      <c r="DT413" s="110" t="b">
        <v>0</v>
      </c>
      <c r="DV413" s="110" t="b">
        <v>0</v>
      </c>
      <c r="DX413" s="110" t="b">
        <v>0</v>
      </c>
      <c r="DZ413" s="110" t="b">
        <v>0</v>
      </c>
      <c r="EB413" s="110" t="b">
        <v>0</v>
      </c>
      <c r="ED413" s="110" t="b">
        <v>0</v>
      </c>
      <c r="EF413" s="110" t="b">
        <v>0</v>
      </c>
      <c r="EH413" s="110" t="b">
        <v>0</v>
      </c>
      <c r="EJ413" s="110">
        <v>319</v>
      </c>
      <c r="EL413" s="110">
        <v>328</v>
      </c>
      <c r="EN413" s="110">
        <v>327</v>
      </c>
      <c r="EP413" s="110">
        <v>325</v>
      </c>
    </row>
    <row r="414" spans="1:146" x14ac:dyDescent="0.3">
      <c r="A414" s="110" t="s">
        <v>162</v>
      </c>
      <c r="B414" s="110" t="s">
        <v>163</v>
      </c>
      <c r="C414" s="110" t="s">
        <v>1398</v>
      </c>
      <c r="F414" s="110" t="s">
        <v>165</v>
      </c>
      <c r="G414" s="110" t="s">
        <v>1399</v>
      </c>
      <c r="I414" s="22">
        <f>INDEX(Concordance!$A$2:$A$556,MATCH('2020 Report - NLIU'!J414,Concordance!$C$2:$C$556,0))</f>
        <v>88073</v>
      </c>
      <c r="J414" s="52">
        <f t="shared" si="6"/>
        <v>189349210</v>
      </c>
      <c r="K414" s="17" t="s">
        <v>1400</v>
      </c>
      <c r="L414" s="18">
        <v>50159.61</v>
      </c>
      <c r="N414" s="18">
        <v>9000</v>
      </c>
      <c r="P414" s="18">
        <v>41159.61</v>
      </c>
      <c r="T414" s="18">
        <v>0</v>
      </c>
      <c r="V414" s="18">
        <v>0</v>
      </c>
      <c r="X414" s="18">
        <v>0</v>
      </c>
      <c r="Z414" s="110" t="b">
        <v>0</v>
      </c>
      <c r="AB414" s="110" t="b">
        <v>0</v>
      </c>
      <c r="AD414" s="110" t="b">
        <v>0</v>
      </c>
      <c r="AF414" s="110" t="b">
        <v>0</v>
      </c>
      <c r="AH414" s="110" t="b">
        <v>0</v>
      </c>
      <c r="AJ414" s="110" t="b">
        <v>0</v>
      </c>
      <c r="AL414" s="110" t="b">
        <v>0</v>
      </c>
      <c r="AX414" s="110" t="b">
        <v>0</v>
      </c>
      <c r="BL414" s="18">
        <v>41052</v>
      </c>
      <c r="BM414" s="110" t="s">
        <v>168</v>
      </c>
      <c r="BN414" s="18">
        <v>41052</v>
      </c>
      <c r="BP414" s="18">
        <v>0</v>
      </c>
      <c r="BR414" s="18">
        <v>0</v>
      </c>
      <c r="BT414" s="18">
        <v>0</v>
      </c>
      <c r="BV414" s="18">
        <v>0</v>
      </c>
      <c r="BX414" s="18">
        <v>0</v>
      </c>
      <c r="BZ414" s="18">
        <v>0</v>
      </c>
      <c r="CB414" s="18">
        <v>41052</v>
      </c>
      <c r="DD414" s="110" t="b">
        <v>0</v>
      </c>
      <c r="DF414" s="110" t="b">
        <v>0</v>
      </c>
      <c r="DH414" s="110" t="b">
        <v>0</v>
      </c>
      <c r="DJ414" s="110" t="b">
        <v>0</v>
      </c>
      <c r="DL414" s="110" t="b">
        <v>0</v>
      </c>
      <c r="DN414" s="110" t="b">
        <v>0</v>
      </c>
      <c r="DP414" s="110" t="b">
        <v>0</v>
      </c>
      <c r="DR414" s="110" t="b">
        <v>0</v>
      </c>
      <c r="DT414" s="110" t="b">
        <v>0</v>
      </c>
      <c r="DV414" s="110" t="b">
        <v>0</v>
      </c>
      <c r="DX414" s="110" t="b">
        <v>0</v>
      </c>
      <c r="DZ414" s="110" t="b">
        <v>0</v>
      </c>
      <c r="EB414" s="110" t="b">
        <v>0</v>
      </c>
      <c r="ED414" s="110" t="b">
        <v>0</v>
      </c>
      <c r="EF414" s="110" t="b">
        <v>0</v>
      </c>
      <c r="EH414" s="110" t="b">
        <v>0</v>
      </c>
      <c r="EJ414" s="110">
        <v>26.8</v>
      </c>
      <c r="EL414" s="110">
        <v>29.4</v>
      </c>
      <c r="EN414" s="110">
        <v>28.4</v>
      </c>
      <c r="EP414" s="110">
        <v>27.9</v>
      </c>
    </row>
    <row r="415" spans="1:146" x14ac:dyDescent="0.3">
      <c r="A415" s="110" t="s">
        <v>162</v>
      </c>
      <c r="B415" s="110" t="s">
        <v>163</v>
      </c>
      <c r="C415" s="110" t="s">
        <v>1401</v>
      </c>
      <c r="F415" s="110" t="s">
        <v>165</v>
      </c>
      <c r="G415" s="110" t="s">
        <v>1402</v>
      </c>
      <c r="I415" s="22">
        <f>INDEX(Concordance!$A$2:$A$556,MATCH('2020 Report - NLIU'!J415,Concordance!$C$2:$C$556,0))</f>
        <v>91093</v>
      </c>
      <c r="J415" s="52">
        <f t="shared" si="6"/>
        <v>100654946</v>
      </c>
      <c r="K415" s="17" t="s">
        <v>1403</v>
      </c>
      <c r="L415" s="18">
        <v>84496.07</v>
      </c>
      <c r="N415" s="18">
        <v>0</v>
      </c>
      <c r="P415" s="18">
        <v>84496.07</v>
      </c>
      <c r="T415" s="18"/>
      <c r="V415" s="18"/>
      <c r="X415" s="18">
        <v>0</v>
      </c>
      <c r="BL415" s="18">
        <v>64530</v>
      </c>
      <c r="BM415" s="110" t="s">
        <v>168</v>
      </c>
      <c r="BN415" s="18">
        <v>64530</v>
      </c>
      <c r="BP415" s="18">
        <v>0</v>
      </c>
      <c r="BR415" s="18">
        <v>0</v>
      </c>
      <c r="BT415" s="18">
        <v>0</v>
      </c>
      <c r="BV415" s="18">
        <v>0</v>
      </c>
      <c r="BX415" s="18">
        <v>0</v>
      </c>
      <c r="BZ415" s="18">
        <v>0</v>
      </c>
      <c r="CB415" s="18">
        <v>64530</v>
      </c>
      <c r="DD415" s="110" t="b">
        <v>1</v>
      </c>
      <c r="DF415" s="110" t="b">
        <v>1</v>
      </c>
      <c r="DH415" s="110" t="b">
        <v>1</v>
      </c>
      <c r="DJ415" s="110" t="b">
        <v>1</v>
      </c>
      <c r="DL415" s="110" t="b">
        <v>1</v>
      </c>
      <c r="DN415" s="110" t="b">
        <v>1</v>
      </c>
      <c r="DP415" s="110" t="b">
        <v>1</v>
      </c>
      <c r="DR415" s="110" t="b">
        <v>0</v>
      </c>
      <c r="DT415" s="110" t="b">
        <v>0</v>
      </c>
      <c r="DV415" s="110" t="b">
        <v>0</v>
      </c>
      <c r="DX415" s="110" t="b">
        <v>0</v>
      </c>
      <c r="DZ415" s="110" t="b">
        <v>0</v>
      </c>
      <c r="EB415" s="110" t="b">
        <v>0</v>
      </c>
      <c r="ED415" s="110" t="b">
        <v>0</v>
      </c>
      <c r="EF415" s="110" t="b">
        <v>0</v>
      </c>
      <c r="EH415" s="110" t="b">
        <v>0</v>
      </c>
      <c r="EJ415" s="110">
        <v>31</v>
      </c>
      <c r="EL415" s="110">
        <v>26</v>
      </c>
      <c r="EN415" s="110">
        <v>26</v>
      </c>
      <c r="EP415" s="110">
        <v>27</v>
      </c>
    </row>
    <row r="416" spans="1:146" x14ac:dyDescent="0.3">
      <c r="A416" s="110" t="s">
        <v>162</v>
      </c>
      <c r="B416" s="110" t="s">
        <v>163</v>
      </c>
      <c r="C416" s="110" t="s">
        <v>1404</v>
      </c>
      <c r="F416" s="110" t="s">
        <v>165</v>
      </c>
      <c r="G416" s="110" t="s">
        <v>1405</v>
      </c>
      <c r="I416" s="22">
        <f>INDEX(Concordance!$A$2:$A$556,MATCH('2020 Report - NLIU'!J416,Concordance!$C$2:$C$556,0))</f>
        <v>68070</v>
      </c>
      <c r="J416" s="52">
        <f t="shared" si="6"/>
        <v>100339555</v>
      </c>
      <c r="K416" s="17" t="s">
        <v>1406</v>
      </c>
      <c r="L416" s="18">
        <v>207179.93</v>
      </c>
      <c r="N416" s="18">
        <v>38499</v>
      </c>
      <c r="P416" s="18">
        <v>168680.93</v>
      </c>
      <c r="T416" s="18">
        <v>0</v>
      </c>
      <c r="V416" s="18">
        <v>0</v>
      </c>
      <c r="X416" s="18">
        <v>0</v>
      </c>
      <c r="Z416" s="110" t="b">
        <v>0</v>
      </c>
      <c r="AB416" s="110" t="b">
        <v>0</v>
      </c>
      <c r="AD416" s="110" t="b">
        <v>0</v>
      </c>
      <c r="AF416" s="110" t="b">
        <v>0</v>
      </c>
      <c r="AH416" s="110" t="b">
        <v>0</v>
      </c>
      <c r="AJ416" s="110" t="b">
        <v>0</v>
      </c>
      <c r="AL416" s="110" t="b">
        <v>0</v>
      </c>
      <c r="AX416" s="110" t="b">
        <v>0</v>
      </c>
      <c r="BL416" s="18">
        <v>0</v>
      </c>
      <c r="BM416" s="110" t="s">
        <v>168</v>
      </c>
      <c r="BN416" s="18">
        <v>0</v>
      </c>
      <c r="BP416" s="18">
        <v>0</v>
      </c>
      <c r="BR416" s="18">
        <v>0</v>
      </c>
      <c r="BT416" s="18">
        <v>0</v>
      </c>
      <c r="BV416" s="18">
        <v>0</v>
      </c>
      <c r="BX416" s="18">
        <v>0</v>
      </c>
      <c r="BZ416" s="18">
        <v>0</v>
      </c>
      <c r="CB416" s="18">
        <v>0</v>
      </c>
      <c r="DD416" s="110" t="b">
        <v>0</v>
      </c>
      <c r="DF416" s="110" t="b">
        <v>0</v>
      </c>
      <c r="DH416" s="110" t="b">
        <v>0</v>
      </c>
      <c r="DJ416" s="110" t="b">
        <v>0</v>
      </c>
      <c r="DL416" s="110" t="b">
        <v>0</v>
      </c>
      <c r="DN416" s="110" t="b">
        <v>0</v>
      </c>
      <c r="DP416" s="110" t="b">
        <v>0</v>
      </c>
      <c r="DR416" s="110" t="b">
        <v>0</v>
      </c>
      <c r="DT416" s="110" t="b">
        <v>0</v>
      </c>
      <c r="DV416" s="110" t="b">
        <v>0</v>
      </c>
      <c r="DX416" s="110" t="b">
        <v>0</v>
      </c>
      <c r="DZ416" s="110" t="b">
        <v>0</v>
      </c>
      <c r="EB416" s="110" t="b">
        <v>0</v>
      </c>
      <c r="ED416" s="110" t="b">
        <v>0</v>
      </c>
      <c r="EF416" s="110" t="b">
        <v>0</v>
      </c>
      <c r="EH416" s="110" t="b">
        <v>0</v>
      </c>
      <c r="EJ416" s="110">
        <v>179</v>
      </c>
      <c r="EL416" s="110">
        <v>180</v>
      </c>
      <c r="EN416" s="110">
        <v>184</v>
      </c>
      <c r="EP416" s="110">
        <v>180</v>
      </c>
    </row>
    <row r="417" spans="1:146" x14ac:dyDescent="0.3">
      <c r="A417" s="110" t="s">
        <v>162</v>
      </c>
      <c r="B417" s="110" t="s">
        <v>163</v>
      </c>
      <c r="C417" s="110" t="s">
        <v>1407</v>
      </c>
      <c r="F417" s="110" t="s">
        <v>165</v>
      </c>
      <c r="G417" s="110" t="s">
        <v>1408</v>
      </c>
      <c r="I417" s="22">
        <f>INDEX(Concordance!$A$2:$A$556,MATCH('2020 Report - NLIU'!J417,Concordance!$C$2:$C$556,0))</f>
        <v>11079</v>
      </c>
      <c r="J417" s="52">
        <f t="shared" si="6"/>
        <v>39411277</v>
      </c>
      <c r="K417" s="17" t="s">
        <v>1409</v>
      </c>
      <c r="L417" s="18">
        <v>49152.26</v>
      </c>
      <c r="N417" s="18">
        <v>9000</v>
      </c>
      <c r="P417" s="18">
        <v>40152.26</v>
      </c>
      <c r="T417" s="18">
        <v>0</v>
      </c>
      <c r="V417" s="18">
        <v>0</v>
      </c>
      <c r="X417" s="18">
        <v>0</v>
      </c>
      <c r="Z417" s="110" t="b">
        <v>0</v>
      </c>
      <c r="AB417" s="110" t="b">
        <v>0</v>
      </c>
      <c r="AD417" s="110" t="b">
        <v>0</v>
      </c>
      <c r="AF417" s="110" t="b">
        <v>0</v>
      </c>
      <c r="AH417" s="110" t="b">
        <v>0</v>
      </c>
      <c r="AJ417" s="110" t="b">
        <v>0</v>
      </c>
      <c r="AL417" s="110" t="b">
        <v>0</v>
      </c>
      <c r="AX417" s="110" t="b">
        <v>0</v>
      </c>
      <c r="BL417" s="18">
        <v>30000</v>
      </c>
      <c r="BM417" s="110" t="s">
        <v>168</v>
      </c>
      <c r="BN417" s="18">
        <v>30000</v>
      </c>
      <c r="BP417" s="18">
        <v>0</v>
      </c>
      <c r="BR417" s="18">
        <v>13900</v>
      </c>
      <c r="BT417" s="18">
        <v>9600</v>
      </c>
      <c r="BV417" s="18">
        <v>0</v>
      </c>
      <c r="BX417" s="18">
        <v>4000</v>
      </c>
      <c r="BZ417" s="18">
        <v>2500</v>
      </c>
      <c r="CB417" s="18">
        <v>0</v>
      </c>
      <c r="CD417" s="110" t="b">
        <v>0</v>
      </c>
      <c r="CP417" s="110" t="b">
        <v>1</v>
      </c>
      <c r="CR417" s="110">
        <v>145</v>
      </c>
      <c r="CT417" s="110">
        <v>145</v>
      </c>
      <c r="CV417" s="110">
        <v>1</v>
      </c>
      <c r="CW417" s="110" t="s">
        <v>168</v>
      </c>
      <c r="CX417" s="110">
        <v>118</v>
      </c>
      <c r="CZ417" s="110">
        <v>118</v>
      </c>
      <c r="DB417" s="110">
        <v>1</v>
      </c>
      <c r="DC417" s="110" t="s">
        <v>168</v>
      </c>
      <c r="DD417" s="110" t="b">
        <v>1</v>
      </c>
      <c r="DF417" s="110" t="b">
        <v>1</v>
      </c>
      <c r="DH417" s="110" t="b">
        <v>1</v>
      </c>
      <c r="DJ417" s="110" t="b">
        <v>1</v>
      </c>
      <c r="DL417" s="110" t="b">
        <v>1</v>
      </c>
      <c r="DN417" s="110" t="b">
        <v>1</v>
      </c>
      <c r="DP417" s="110" t="b">
        <v>1</v>
      </c>
      <c r="DR417" s="110" t="b">
        <v>0</v>
      </c>
      <c r="DT417" s="110" t="b">
        <v>1</v>
      </c>
      <c r="DV417" s="110" t="b">
        <v>1</v>
      </c>
      <c r="DX417" s="110" t="b">
        <v>1</v>
      </c>
      <c r="DZ417" s="110" t="b">
        <v>1</v>
      </c>
      <c r="EB417" s="110" t="b">
        <v>1</v>
      </c>
      <c r="ED417" s="110" t="b">
        <v>1</v>
      </c>
      <c r="EF417" s="110" t="b">
        <v>1</v>
      </c>
      <c r="EH417" s="110" t="b">
        <v>0</v>
      </c>
      <c r="EJ417" s="110">
        <v>55</v>
      </c>
      <c r="EL417" s="110">
        <v>54</v>
      </c>
      <c r="EN417" s="110">
        <v>56</v>
      </c>
      <c r="EP417" s="110">
        <v>58</v>
      </c>
    </row>
    <row r="418" spans="1:146" x14ac:dyDescent="0.3">
      <c r="A418" s="110" t="s">
        <v>162</v>
      </c>
      <c r="B418" s="110" t="s">
        <v>163</v>
      </c>
      <c r="C418" s="110" t="s">
        <v>1410</v>
      </c>
      <c r="F418" s="110" t="s">
        <v>165</v>
      </c>
      <c r="G418" s="110" t="s">
        <v>1411</v>
      </c>
      <c r="I418" s="22">
        <f>INDEX(Concordance!$A$2:$A$556,MATCH('2020 Report - NLIU'!J418,Concordance!$C$2:$C$556,0))</f>
        <v>39134</v>
      </c>
      <c r="J418" s="52">
        <f t="shared" si="6"/>
        <v>100042068</v>
      </c>
      <c r="K418" s="17" t="s">
        <v>1412</v>
      </c>
      <c r="L418" s="18">
        <v>753373.9</v>
      </c>
      <c r="N418" s="18">
        <v>0</v>
      </c>
      <c r="P418" s="18">
        <v>753373.9</v>
      </c>
      <c r="T418" s="18"/>
      <c r="V418" s="18"/>
      <c r="X418" s="18">
        <v>0</v>
      </c>
      <c r="BL418" s="18">
        <v>751397</v>
      </c>
      <c r="BM418" s="110" t="s">
        <v>168</v>
      </c>
      <c r="BN418" s="18">
        <v>751397</v>
      </c>
      <c r="BP418" s="18">
        <v>0</v>
      </c>
      <c r="BR418" s="18">
        <v>0</v>
      </c>
      <c r="BT418" s="18">
        <v>0</v>
      </c>
      <c r="BV418" s="18">
        <v>0</v>
      </c>
      <c r="BX418" s="18">
        <v>0</v>
      </c>
      <c r="BZ418" s="18">
        <v>0</v>
      </c>
      <c r="CB418" s="18">
        <v>751397</v>
      </c>
      <c r="DD418" s="110" t="b">
        <v>1</v>
      </c>
      <c r="DF418" s="110" t="b">
        <v>1</v>
      </c>
      <c r="DH418" s="110" t="b">
        <v>1</v>
      </c>
      <c r="DJ418" s="110" t="b">
        <v>1</v>
      </c>
      <c r="DL418" s="110" t="b">
        <v>1</v>
      </c>
      <c r="DN418" s="110" t="b">
        <v>1</v>
      </c>
      <c r="DP418" s="110" t="b">
        <v>1</v>
      </c>
      <c r="DR418" s="110" t="b">
        <v>1</v>
      </c>
      <c r="DT418" s="110" t="b">
        <v>1</v>
      </c>
      <c r="DV418" s="110" t="b">
        <v>1</v>
      </c>
      <c r="DX418" s="110" t="b">
        <v>1</v>
      </c>
      <c r="DZ418" s="110" t="b">
        <v>1</v>
      </c>
      <c r="EB418" s="110" t="b">
        <v>1</v>
      </c>
      <c r="ED418" s="110" t="b">
        <v>1</v>
      </c>
      <c r="EF418" s="110" t="b">
        <v>1</v>
      </c>
      <c r="EH418" s="110" t="b">
        <v>1</v>
      </c>
      <c r="EJ418" s="110">
        <v>664.6</v>
      </c>
      <c r="EL418" s="110">
        <v>700</v>
      </c>
      <c r="EN418" s="110">
        <v>719.4</v>
      </c>
      <c r="EP418" s="110">
        <v>707</v>
      </c>
    </row>
    <row r="419" spans="1:146" x14ac:dyDescent="0.3">
      <c r="A419" s="110" t="s">
        <v>162</v>
      </c>
      <c r="B419" s="110" t="s">
        <v>163</v>
      </c>
      <c r="C419" s="110" t="s">
        <v>1413</v>
      </c>
      <c r="F419" s="110" t="s">
        <v>165</v>
      </c>
      <c r="G419" s="110" t="s">
        <v>1414</v>
      </c>
      <c r="I419" s="22">
        <f>INDEX(Concordance!$A$2:$A$556,MATCH('2020 Report - NLIU'!J419,Concordance!$C$2:$C$556,0))</f>
        <v>7124</v>
      </c>
      <c r="J419" s="52">
        <f t="shared" si="6"/>
        <v>69273456</v>
      </c>
      <c r="K419" s="17" t="s">
        <v>1415</v>
      </c>
      <c r="L419" s="18">
        <v>79899.12</v>
      </c>
      <c r="N419" s="18">
        <v>0</v>
      </c>
      <c r="P419" s="18">
        <v>79899.12</v>
      </c>
      <c r="T419" s="18"/>
      <c r="V419" s="18"/>
      <c r="X419" s="18">
        <v>0</v>
      </c>
      <c r="BL419" s="18">
        <v>79690</v>
      </c>
      <c r="BM419" s="110" t="s">
        <v>168</v>
      </c>
      <c r="BN419" s="18">
        <v>79690</v>
      </c>
      <c r="BP419" s="18">
        <v>0</v>
      </c>
      <c r="BR419" s="18">
        <v>0</v>
      </c>
      <c r="BT419" s="18">
        <v>0</v>
      </c>
      <c r="BV419" s="18">
        <v>0</v>
      </c>
      <c r="BX419" s="18">
        <v>0</v>
      </c>
      <c r="BZ419" s="18">
        <v>0</v>
      </c>
      <c r="CB419" s="18">
        <v>79690</v>
      </c>
      <c r="DD419" s="110" t="b">
        <v>1</v>
      </c>
      <c r="DF419" s="110" t="b">
        <v>0</v>
      </c>
      <c r="DH419" s="110" t="b">
        <v>0</v>
      </c>
      <c r="DJ419" s="110" t="b">
        <v>1</v>
      </c>
      <c r="DL419" s="110" t="b">
        <v>1</v>
      </c>
      <c r="DN419" s="110" t="b">
        <v>1</v>
      </c>
      <c r="DP419" s="110" t="b">
        <v>0</v>
      </c>
      <c r="DR419" s="110" t="b">
        <v>0</v>
      </c>
      <c r="DT419" s="110" t="b">
        <v>1</v>
      </c>
      <c r="DV419" s="110" t="b">
        <v>0</v>
      </c>
      <c r="DX419" s="110" t="b">
        <v>0</v>
      </c>
      <c r="DZ419" s="110" t="b">
        <v>1</v>
      </c>
      <c r="EB419" s="110" t="b">
        <v>1</v>
      </c>
      <c r="ED419" s="110" t="b">
        <v>1</v>
      </c>
      <c r="EF419" s="110" t="b">
        <v>0</v>
      </c>
      <c r="EH419" s="110" t="b">
        <v>0</v>
      </c>
      <c r="EJ419" s="110">
        <v>54</v>
      </c>
      <c r="EL419" s="110">
        <v>55</v>
      </c>
      <c r="EN419" s="110">
        <v>55</v>
      </c>
      <c r="EP419" s="110">
        <v>57</v>
      </c>
    </row>
    <row r="420" spans="1:146" x14ac:dyDescent="0.3">
      <c r="A420" s="110" t="s">
        <v>162</v>
      </c>
      <c r="B420" s="110" t="s">
        <v>163</v>
      </c>
      <c r="C420" s="110" t="s">
        <v>1416</v>
      </c>
      <c r="F420" s="110" t="s">
        <v>165</v>
      </c>
      <c r="G420" s="110" t="s">
        <v>1417</v>
      </c>
      <c r="I420" s="22">
        <f>INDEX(Concordance!$A$2:$A$556,MATCH('2020 Report - NLIU'!J420,Concordance!$C$2:$C$556,0))</f>
        <v>46132</v>
      </c>
      <c r="J420" s="52">
        <f t="shared" si="6"/>
        <v>829471130</v>
      </c>
      <c r="K420" s="53" t="s">
        <v>3160</v>
      </c>
      <c r="L420" s="18">
        <v>218299.81</v>
      </c>
      <c r="N420" s="18">
        <v>0</v>
      </c>
      <c r="P420" s="18">
        <v>218299.81</v>
      </c>
      <c r="T420" s="18"/>
      <c r="V420" s="18"/>
      <c r="X420" s="18">
        <v>0</v>
      </c>
      <c r="BL420" s="18">
        <v>217727</v>
      </c>
      <c r="BM420" s="110" t="s">
        <v>168</v>
      </c>
      <c r="BN420" s="18">
        <v>217727</v>
      </c>
      <c r="BP420" s="18">
        <v>0</v>
      </c>
      <c r="BR420" s="18">
        <v>0</v>
      </c>
      <c r="BT420" s="18">
        <v>0</v>
      </c>
      <c r="BV420" s="18">
        <v>0</v>
      </c>
      <c r="BX420" s="18">
        <v>0</v>
      </c>
      <c r="BZ420" s="18">
        <v>0</v>
      </c>
      <c r="CB420" s="18">
        <v>217727</v>
      </c>
      <c r="DD420" s="110" t="b">
        <v>0</v>
      </c>
      <c r="DF420" s="110" t="b">
        <v>0</v>
      </c>
      <c r="DH420" s="110" t="b">
        <v>0</v>
      </c>
      <c r="DJ420" s="110" t="b">
        <v>0</v>
      </c>
      <c r="DL420" s="110" t="b">
        <v>0</v>
      </c>
      <c r="DN420" s="110" t="b">
        <v>0</v>
      </c>
      <c r="DP420" s="110" t="b">
        <v>0</v>
      </c>
      <c r="DR420" s="110" t="b">
        <v>0</v>
      </c>
      <c r="DT420" s="110" t="b">
        <v>0</v>
      </c>
      <c r="DV420" s="110" t="b">
        <v>0</v>
      </c>
      <c r="DX420" s="110" t="b">
        <v>0</v>
      </c>
      <c r="DZ420" s="110" t="b">
        <v>0</v>
      </c>
      <c r="EB420" s="110" t="b">
        <v>0</v>
      </c>
      <c r="ED420" s="110" t="b">
        <v>0</v>
      </c>
      <c r="EF420" s="110" t="b">
        <v>0</v>
      </c>
      <c r="EH420" s="110" t="b">
        <v>0</v>
      </c>
      <c r="EJ420" s="110">
        <v>50</v>
      </c>
      <c r="EL420" s="110">
        <v>54</v>
      </c>
      <c r="EN420" s="110">
        <v>55</v>
      </c>
      <c r="EP420" s="110">
        <v>59</v>
      </c>
    </row>
    <row r="421" spans="1:146" x14ac:dyDescent="0.3">
      <c r="A421" s="110" t="s">
        <v>162</v>
      </c>
      <c r="B421" s="110" t="s">
        <v>163</v>
      </c>
      <c r="C421" s="110" t="s">
        <v>1418</v>
      </c>
      <c r="F421" s="110" t="s">
        <v>165</v>
      </c>
      <c r="G421" s="110" t="s">
        <v>1419</v>
      </c>
      <c r="I421" s="22">
        <f>INDEX(Concordance!$A$2:$A$556,MATCH('2020 Report - NLIU'!J421,Concordance!$C$2:$C$556,0))</f>
        <v>103127</v>
      </c>
      <c r="J421" s="52">
        <f t="shared" si="6"/>
        <v>46756037</v>
      </c>
      <c r="K421" s="17" t="s">
        <v>1420</v>
      </c>
      <c r="L421" s="18">
        <v>101690.61</v>
      </c>
      <c r="N421" s="18">
        <v>0</v>
      </c>
      <c r="P421" s="18">
        <v>101690.61</v>
      </c>
      <c r="T421" s="18"/>
      <c r="V421" s="18"/>
      <c r="X421" s="18">
        <v>0</v>
      </c>
      <c r="BL421" s="18">
        <v>101424</v>
      </c>
      <c r="BM421" s="110" t="s">
        <v>168</v>
      </c>
      <c r="BN421" s="18">
        <v>101424</v>
      </c>
      <c r="BP421" s="18">
        <v>0</v>
      </c>
      <c r="BR421" s="18">
        <v>0</v>
      </c>
      <c r="BT421" s="18">
        <v>0</v>
      </c>
      <c r="BV421" s="18">
        <v>0</v>
      </c>
      <c r="BX421" s="18">
        <v>0</v>
      </c>
      <c r="BZ421" s="18">
        <v>0</v>
      </c>
      <c r="CB421" s="18">
        <v>101424</v>
      </c>
      <c r="DD421" s="110" t="b">
        <v>0</v>
      </c>
      <c r="DF421" s="110" t="b">
        <v>0</v>
      </c>
      <c r="DH421" s="110" t="b">
        <v>0</v>
      </c>
      <c r="DJ421" s="110" t="b">
        <v>0</v>
      </c>
      <c r="DL421" s="110" t="b">
        <v>0</v>
      </c>
      <c r="DN421" s="110" t="b">
        <v>0</v>
      </c>
      <c r="DP421" s="110" t="b">
        <v>0</v>
      </c>
      <c r="DR421" s="110" t="b">
        <v>0</v>
      </c>
      <c r="DT421" s="110" t="b">
        <v>0</v>
      </c>
      <c r="DV421" s="110" t="b">
        <v>0</v>
      </c>
      <c r="DX421" s="110" t="b">
        <v>0</v>
      </c>
      <c r="DZ421" s="110" t="b">
        <v>0</v>
      </c>
      <c r="EB421" s="110" t="b">
        <v>0</v>
      </c>
      <c r="ED421" s="110" t="b">
        <v>0</v>
      </c>
      <c r="EF421" s="110" t="b">
        <v>0</v>
      </c>
      <c r="EH421" s="110" t="b">
        <v>0</v>
      </c>
      <c r="EJ421" s="110">
        <v>47</v>
      </c>
      <c r="EL421" s="110">
        <v>48</v>
      </c>
      <c r="EN421" s="110">
        <v>48</v>
      </c>
      <c r="EP421" s="110">
        <v>47.5</v>
      </c>
    </row>
    <row r="422" spans="1:146" x14ac:dyDescent="0.3">
      <c r="A422" s="110" t="s">
        <v>162</v>
      </c>
      <c r="B422" s="110" t="s">
        <v>163</v>
      </c>
      <c r="C422" s="110" t="s">
        <v>1421</v>
      </c>
      <c r="F422" s="110" t="s">
        <v>165</v>
      </c>
      <c r="G422" s="110" t="s">
        <v>1422</v>
      </c>
      <c r="I422" s="22">
        <f>INDEX(Concordance!$A$2:$A$556,MATCH('2020 Report - NLIU'!J422,Concordance!$C$2:$C$556,0))</f>
        <v>85044</v>
      </c>
      <c r="J422" s="52">
        <f t="shared" si="6"/>
        <v>53852570</v>
      </c>
      <c r="K422" s="17" t="s">
        <v>1423</v>
      </c>
      <c r="L422" s="18">
        <v>118488.76</v>
      </c>
      <c r="N422" s="18">
        <v>0</v>
      </c>
      <c r="P422" s="18">
        <v>118488.76</v>
      </c>
      <c r="T422" s="18"/>
      <c r="V422" s="18"/>
      <c r="X422" s="18">
        <v>0</v>
      </c>
      <c r="BL422" s="18">
        <v>118178</v>
      </c>
      <c r="BM422" s="110" t="s">
        <v>168</v>
      </c>
      <c r="BN422" s="18">
        <v>118178</v>
      </c>
      <c r="BP422" s="18">
        <v>0</v>
      </c>
      <c r="BR422" s="18">
        <v>0</v>
      </c>
      <c r="BT422" s="18">
        <v>0</v>
      </c>
      <c r="BV422" s="18">
        <v>0</v>
      </c>
      <c r="BX422" s="18">
        <v>0</v>
      </c>
      <c r="BZ422" s="18">
        <v>0</v>
      </c>
      <c r="CB422" s="18">
        <v>118178</v>
      </c>
      <c r="DD422" s="110" t="b">
        <v>0</v>
      </c>
      <c r="DF422" s="110" t="b">
        <v>0</v>
      </c>
      <c r="DH422" s="110" t="b">
        <v>0</v>
      </c>
      <c r="DJ422" s="110" t="b">
        <v>0</v>
      </c>
      <c r="DL422" s="110" t="b">
        <v>0</v>
      </c>
      <c r="DN422" s="110" t="b">
        <v>0</v>
      </c>
      <c r="DP422" s="110" t="b">
        <v>0</v>
      </c>
      <c r="DR422" s="110" t="b">
        <v>0</v>
      </c>
      <c r="DT422" s="110" t="b">
        <v>0</v>
      </c>
      <c r="DV422" s="110" t="b">
        <v>0</v>
      </c>
      <c r="DX422" s="110" t="b">
        <v>0</v>
      </c>
      <c r="DZ422" s="110" t="b">
        <v>0</v>
      </c>
      <c r="EB422" s="110" t="b">
        <v>0</v>
      </c>
      <c r="ED422" s="110" t="b">
        <v>0</v>
      </c>
      <c r="EF422" s="110" t="b">
        <v>0</v>
      </c>
      <c r="EH422" s="110" t="b">
        <v>0</v>
      </c>
      <c r="EJ422" s="110">
        <v>91</v>
      </c>
      <c r="EL422" s="110">
        <v>90</v>
      </c>
      <c r="EN422" s="110">
        <v>88</v>
      </c>
      <c r="EP422" s="110">
        <v>87</v>
      </c>
    </row>
    <row r="423" spans="1:146" x14ac:dyDescent="0.3">
      <c r="A423" s="110" t="s">
        <v>162</v>
      </c>
      <c r="B423" s="110" t="s">
        <v>163</v>
      </c>
      <c r="C423" s="110" t="s">
        <v>1424</v>
      </c>
      <c r="F423" s="110" t="s">
        <v>165</v>
      </c>
      <c r="G423" s="110" t="s">
        <v>1425</v>
      </c>
      <c r="I423" s="22">
        <f>INDEX(Concordance!$A$2:$A$556,MATCH('2020 Report - NLIU'!J423,Concordance!$C$2:$C$556,0))</f>
        <v>89089</v>
      </c>
      <c r="J423" s="52">
        <f t="shared" si="6"/>
        <v>34192096</v>
      </c>
      <c r="K423" s="17" t="s">
        <v>1426</v>
      </c>
      <c r="L423" s="18">
        <v>276173.07</v>
      </c>
      <c r="N423" s="18">
        <v>40130</v>
      </c>
      <c r="P423" s="18">
        <v>236043.07</v>
      </c>
      <c r="T423" s="18">
        <v>0</v>
      </c>
      <c r="V423" s="18">
        <v>0</v>
      </c>
      <c r="X423" s="18">
        <v>0</v>
      </c>
      <c r="Z423" s="110" t="b">
        <v>0</v>
      </c>
      <c r="AB423" s="110" t="b">
        <v>0</v>
      </c>
      <c r="AD423" s="110" t="b">
        <v>0</v>
      </c>
      <c r="AF423" s="110" t="b">
        <v>0</v>
      </c>
      <c r="AH423" s="110" t="b">
        <v>0</v>
      </c>
      <c r="AJ423" s="110" t="b">
        <v>0</v>
      </c>
      <c r="AL423" s="110" t="b">
        <v>0</v>
      </c>
      <c r="AX423" s="110" t="b">
        <v>0</v>
      </c>
      <c r="BL423" s="18">
        <v>235424</v>
      </c>
      <c r="BM423" s="110" t="s">
        <v>168</v>
      </c>
      <c r="BN423" s="18">
        <v>235424</v>
      </c>
      <c r="BP423" s="18">
        <v>0</v>
      </c>
      <c r="BR423" s="18">
        <v>235424</v>
      </c>
      <c r="BT423" s="18">
        <v>0</v>
      </c>
      <c r="BV423" s="18">
        <v>0</v>
      </c>
      <c r="BX423" s="18">
        <v>0</v>
      </c>
      <c r="BZ423" s="18">
        <v>0</v>
      </c>
      <c r="CB423" s="18">
        <v>0</v>
      </c>
      <c r="CD423" s="110" t="b">
        <v>1</v>
      </c>
      <c r="CF423" s="110" t="b">
        <v>1</v>
      </c>
      <c r="CH423" s="110" t="b">
        <v>0</v>
      </c>
      <c r="CJ423" s="110" t="b">
        <v>0</v>
      </c>
      <c r="CL423" s="110" t="b">
        <v>0</v>
      </c>
      <c r="CN423" s="110" t="b">
        <v>0</v>
      </c>
      <c r="CP423" s="110" t="b">
        <v>1</v>
      </c>
      <c r="CR423" s="110">
        <v>549</v>
      </c>
      <c r="CT423" s="110">
        <v>646</v>
      </c>
      <c r="CV423" s="110">
        <v>0.84984520123839014</v>
      </c>
      <c r="CW423" s="110" t="s">
        <v>168</v>
      </c>
      <c r="CX423" s="110">
        <v>763</v>
      </c>
      <c r="CZ423" s="110">
        <v>763</v>
      </c>
      <c r="DB423" s="110">
        <v>1</v>
      </c>
      <c r="DC423" s="110" t="s">
        <v>168</v>
      </c>
      <c r="DD423" s="110" t="b">
        <v>1</v>
      </c>
      <c r="DF423" s="110" t="b">
        <v>1</v>
      </c>
      <c r="DH423" s="110" t="b">
        <v>1</v>
      </c>
      <c r="DJ423" s="110" t="b">
        <v>0</v>
      </c>
      <c r="DL423" s="110" t="b">
        <v>1</v>
      </c>
      <c r="DN423" s="110" t="b">
        <v>0</v>
      </c>
      <c r="DP423" s="110" t="b">
        <v>0</v>
      </c>
      <c r="DR423" s="110" t="b">
        <v>0</v>
      </c>
      <c r="DT423" s="110" t="b">
        <v>1</v>
      </c>
      <c r="DV423" s="110" t="b">
        <v>1</v>
      </c>
      <c r="DX423" s="110" t="b">
        <v>1</v>
      </c>
      <c r="DZ423" s="110" t="b">
        <v>0</v>
      </c>
      <c r="EB423" s="110" t="b">
        <v>1</v>
      </c>
      <c r="ED423" s="110" t="b">
        <v>0</v>
      </c>
      <c r="EF423" s="110" t="b">
        <v>1</v>
      </c>
      <c r="EH423" s="110" t="b">
        <v>0</v>
      </c>
      <c r="EJ423" s="110">
        <v>180</v>
      </c>
      <c r="EL423" s="110">
        <v>188</v>
      </c>
      <c r="EN423" s="110">
        <v>187</v>
      </c>
      <c r="EP423" s="110">
        <v>185</v>
      </c>
    </row>
    <row r="424" spans="1:146" x14ac:dyDescent="0.3">
      <c r="A424" s="110" t="s">
        <v>162</v>
      </c>
      <c r="B424" s="110" t="s">
        <v>163</v>
      </c>
      <c r="C424" s="110" t="s">
        <v>1427</v>
      </c>
      <c r="F424" s="110" t="s">
        <v>165</v>
      </c>
      <c r="G424" s="110" t="s">
        <v>1428</v>
      </c>
      <c r="I424" s="22">
        <f>INDEX(Concordance!$A$2:$A$556,MATCH('2020 Report - NLIU'!J424,Concordance!$C$2:$C$556,0))</f>
        <v>110030</v>
      </c>
      <c r="J424" s="52">
        <f t="shared" si="6"/>
        <v>184208064</v>
      </c>
      <c r="K424" s="17" t="s">
        <v>1429</v>
      </c>
      <c r="L424" s="18">
        <v>114798.43</v>
      </c>
      <c r="N424" s="18">
        <v>0</v>
      </c>
      <c r="P424" s="18">
        <v>114798.43</v>
      </c>
      <c r="T424" s="18"/>
      <c r="V424" s="18"/>
      <c r="X424" s="18">
        <v>0</v>
      </c>
      <c r="BL424" s="18">
        <v>114497</v>
      </c>
      <c r="BM424" s="110" t="s">
        <v>168</v>
      </c>
      <c r="BN424" s="18">
        <v>114497</v>
      </c>
      <c r="BP424" s="18">
        <v>0</v>
      </c>
      <c r="BR424" s="18">
        <v>0</v>
      </c>
      <c r="BT424" s="18">
        <v>0</v>
      </c>
      <c r="BV424" s="18">
        <v>0</v>
      </c>
      <c r="BX424" s="18">
        <v>0</v>
      </c>
      <c r="BZ424" s="18">
        <v>0</v>
      </c>
      <c r="CB424" s="18">
        <v>114497</v>
      </c>
      <c r="DD424" s="110" t="b">
        <v>0</v>
      </c>
      <c r="DF424" s="110" t="b">
        <v>0</v>
      </c>
      <c r="DH424" s="110" t="b">
        <v>0</v>
      </c>
      <c r="DJ424" s="110" t="b">
        <v>0</v>
      </c>
      <c r="DL424" s="110" t="b">
        <v>0</v>
      </c>
      <c r="DN424" s="110" t="b">
        <v>0</v>
      </c>
      <c r="DP424" s="110" t="b">
        <v>0</v>
      </c>
      <c r="DR424" s="110" t="b">
        <v>0</v>
      </c>
      <c r="DT424" s="110" t="b">
        <v>0</v>
      </c>
      <c r="DV424" s="110" t="b">
        <v>0</v>
      </c>
      <c r="DX424" s="110" t="b">
        <v>0</v>
      </c>
      <c r="DZ424" s="110" t="b">
        <v>0</v>
      </c>
      <c r="EB424" s="110" t="b">
        <v>0</v>
      </c>
      <c r="ED424" s="110" t="b">
        <v>0</v>
      </c>
      <c r="EF424" s="110" t="b">
        <v>0</v>
      </c>
      <c r="EH424" s="110" t="b">
        <v>0</v>
      </c>
      <c r="EJ424" s="110">
        <v>38</v>
      </c>
      <c r="EL424" s="110">
        <v>39</v>
      </c>
      <c r="EN424" s="110">
        <v>39</v>
      </c>
      <c r="EP424" s="110">
        <v>41</v>
      </c>
    </row>
    <row r="425" spans="1:146" x14ac:dyDescent="0.3">
      <c r="A425" s="110" t="s">
        <v>162</v>
      </c>
      <c r="B425" s="110" t="s">
        <v>163</v>
      </c>
      <c r="C425" s="110" t="s">
        <v>1430</v>
      </c>
      <c r="F425" s="110" t="s">
        <v>165</v>
      </c>
      <c r="G425" s="110" t="s">
        <v>1431</v>
      </c>
      <c r="I425" s="22">
        <f>INDEX(Concordance!$A$2:$A$556,MATCH('2020 Report - NLIU'!J425,Concordance!$C$2:$C$556,0))</f>
        <v>41005</v>
      </c>
      <c r="J425" s="52">
        <f t="shared" si="6"/>
        <v>100654920</v>
      </c>
      <c r="K425" s="17" t="s">
        <v>1432</v>
      </c>
      <c r="L425" s="18">
        <v>34936.160000000003</v>
      </c>
      <c r="N425" s="18">
        <v>0</v>
      </c>
      <c r="P425" s="18">
        <v>34936.160000000003</v>
      </c>
      <c r="T425" s="18"/>
      <c r="V425" s="18"/>
      <c r="X425" s="18">
        <v>0</v>
      </c>
      <c r="BL425" s="18">
        <v>34845</v>
      </c>
      <c r="BM425" s="110" t="s">
        <v>168</v>
      </c>
      <c r="BN425" s="18">
        <v>34845</v>
      </c>
      <c r="BP425" s="18">
        <v>0</v>
      </c>
      <c r="BR425" s="18">
        <v>24995.31</v>
      </c>
      <c r="BT425" s="18">
        <v>0</v>
      </c>
      <c r="BV425" s="18">
        <v>0</v>
      </c>
      <c r="BX425" s="18">
        <v>5400.69</v>
      </c>
      <c r="BZ425" s="18">
        <v>0</v>
      </c>
      <c r="CB425" s="18">
        <v>4449</v>
      </c>
      <c r="CD425" s="110" t="b">
        <v>0</v>
      </c>
      <c r="CP425" s="110" t="b">
        <v>0</v>
      </c>
      <c r="DD425" s="110" t="b">
        <v>1</v>
      </c>
      <c r="DF425" s="110" t="b">
        <v>1</v>
      </c>
      <c r="DH425" s="110" t="b">
        <v>1</v>
      </c>
      <c r="DJ425" s="110" t="b">
        <v>1</v>
      </c>
      <c r="DL425" s="110" t="b">
        <v>1</v>
      </c>
      <c r="DN425" s="110" t="b">
        <v>1</v>
      </c>
      <c r="DP425" s="110" t="b">
        <v>1</v>
      </c>
      <c r="DR425" s="110" t="b">
        <v>0</v>
      </c>
      <c r="DT425" s="110" t="b">
        <v>1</v>
      </c>
      <c r="DV425" s="110" t="b">
        <v>1</v>
      </c>
      <c r="DX425" s="110" t="b">
        <v>1</v>
      </c>
      <c r="DZ425" s="110" t="b">
        <v>1</v>
      </c>
      <c r="EB425" s="110" t="b">
        <v>1</v>
      </c>
      <c r="ED425" s="110" t="b">
        <v>1</v>
      </c>
      <c r="EF425" s="110" t="b">
        <v>1</v>
      </c>
      <c r="EH425" s="110" t="b">
        <v>0</v>
      </c>
      <c r="EJ425" s="110">
        <v>26</v>
      </c>
      <c r="EL425" s="110">
        <v>25</v>
      </c>
      <c r="EN425" s="110">
        <v>24</v>
      </c>
      <c r="EP425" s="110">
        <v>23</v>
      </c>
    </row>
    <row r="426" spans="1:146" x14ac:dyDescent="0.3">
      <c r="A426" s="110" t="s">
        <v>162</v>
      </c>
      <c r="B426" s="110" t="s">
        <v>163</v>
      </c>
      <c r="C426" s="110" t="s">
        <v>1433</v>
      </c>
      <c r="F426" s="110" t="s">
        <v>165</v>
      </c>
      <c r="G426" s="110" t="s">
        <v>1434</v>
      </c>
      <c r="I426" s="22">
        <f>INDEX(Concordance!$A$2:$A$556,MATCH('2020 Report - NLIU'!J426,Concordance!$C$2:$C$556,0))</f>
        <v>91095</v>
      </c>
      <c r="J426" s="52">
        <f t="shared" si="6"/>
        <v>193010352</v>
      </c>
      <c r="K426" s="17" t="s">
        <v>1435</v>
      </c>
      <c r="L426" s="18">
        <v>48560.75</v>
      </c>
      <c r="N426" s="18">
        <v>0</v>
      </c>
      <c r="P426" s="18">
        <v>48560.75</v>
      </c>
      <c r="T426" s="18"/>
      <c r="V426" s="18"/>
      <c r="X426" s="18">
        <v>0</v>
      </c>
      <c r="BL426" s="18">
        <v>36324.75</v>
      </c>
      <c r="BM426" s="110" t="s">
        <v>168</v>
      </c>
      <c r="BN426" s="18">
        <v>36324.75</v>
      </c>
      <c r="BP426" s="18">
        <v>0</v>
      </c>
      <c r="BR426" s="18">
        <v>0</v>
      </c>
      <c r="BT426" s="18">
        <v>0</v>
      </c>
      <c r="BV426" s="18">
        <v>0</v>
      </c>
      <c r="BX426" s="18">
        <v>0</v>
      </c>
      <c r="BZ426" s="18">
        <v>0</v>
      </c>
      <c r="CB426" s="18">
        <v>36324.75</v>
      </c>
      <c r="DD426" s="110" t="b">
        <v>1</v>
      </c>
      <c r="DF426" s="110" t="b">
        <v>1</v>
      </c>
      <c r="DH426" s="110" t="b">
        <v>0</v>
      </c>
      <c r="DJ426" s="110" t="b">
        <v>1</v>
      </c>
      <c r="DL426" s="110" t="b">
        <v>0</v>
      </c>
      <c r="DN426" s="110" t="b">
        <v>0</v>
      </c>
      <c r="DP426" s="110" t="b">
        <v>0</v>
      </c>
      <c r="DR426" s="110" t="b">
        <v>1</v>
      </c>
      <c r="DT426" s="110" t="b">
        <v>0</v>
      </c>
      <c r="DV426" s="110" t="b">
        <v>0</v>
      </c>
      <c r="DX426" s="110" t="b">
        <v>0</v>
      </c>
      <c r="DZ426" s="110" t="b">
        <v>0</v>
      </c>
      <c r="EB426" s="110" t="b">
        <v>0</v>
      </c>
      <c r="ED426" s="110" t="b">
        <v>0</v>
      </c>
      <c r="EF426" s="110" t="b">
        <v>0</v>
      </c>
      <c r="EH426" s="110" t="b">
        <v>0</v>
      </c>
      <c r="EJ426" s="110">
        <v>18</v>
      </c>
      <c r="EL426" s="110">
        <v>17</v>
      </c>
      <c r="EN426" s="110">
        <v>17</v>
      </c>
      <c r="EP426" s="110">
        <v>17</v>
      </c>
    </row>
    <row r="427" spans="1:146" x14ac:dyDescent="0.3">
      <c r="A427" s="110" t="s">
        <v>162</v>
      </c>
      <c r="B427" s="110" t="s">
        <v>163</v>
      </c>
      <c r="C427" s="110" t="s">
        <v>1436</v>
      </c>
      <c r="F427" s="110" t="s">
        <v>165</v>
      </c>
      <c r="G427" s="110" t="s">
        <v>1437</v>
      </c>
      <c r="I427" s="22">
        <f>INDEX(Concordance!$A$2:$A$556,MATCH('2020 Report - NLIU'!J427,Concordance!$C$2:$C$556,0))</f>
        <v>72066</v>
      </c>
      <c r="J427" s="52">
        <f t="shared" si="6"/>
        <v>100042100</v>
      </c>
      <c r="K427" s="17" t="s">
        <v>1438</v>
      </c>
      <c r="L427" s="18">
        <v>21608.04</v>
      </c>
      <c r="N427" s="18">
        <v>0</v>
      </c>
      <c r="P427" s="18">
        <v>21608.04</v>
      </c>
      <c r="T427" s="18"/>
      <c r="V427" s="18"/>
      <c r="X427" s="18">
        <v>0</v>
      </c>
      <c r="BL427" s="18">
        <v>21551</v>
      </c>
      <c r="BM427" s="110" t="s">
        <v>168</v>
      </c>
      <c r="BN427" s="18">
        <v>21551</v>
      </c>
      <c r="BP427" s="18">
        <v>0</v>
      </c>
      <c r="BR427" s="18">
        <v>0</v>
      </c>
      <c r="BT427" s="18">
        <v>21551</v>
      </c>
      <c r="BV427" s="18">
        <v>0</v>
      </c>
      <c r="BX427" s="18">
        <v>0</v>
      </c>
      <c r="BZ427" s="18">
        <v>0</v>
      </c>
      <c r="CB427" s="18">
        <v>0</v>
      </c>
      <c r="DD427" s="110" t="b">
        <v>0</v>
      </c>
      <c r="DF427" s="110" t="b">
        <v>0</v>
      </c>
      <c r="DH427" s="110" t="b">
        <v>0</v>
      </c>
      <c r="DJ427" s="110" t="b">
        <v>0</v>
      </c>
      <c r="DL427" s="110" t="b">
        <v>0</v>
      </c>
      <c r="DN427" s="110" t="b">
        <v>0</v>
      </c>
      <c r="DP427" s="110" t="b">
        <v>0</v>
      </c>
      <c r="DR427" s="110" t="b">
        <v>0</v>
      </c>
      <c r="DT427" s="110" t="b">
        <v>0</v>
      </c>
      <c r="DV427" s="110" t="b">
        <v>0</v>
      </c>
      <c r="DX427" s="110" t="b">
        <v>0</v>
      </c>
      <c r="DZ427" s="110" t="b">
        <v>0</v>
      </c>
      <c r="EB427" s="110" t="b">
        <v>0</v>
      </c>
      <c r="ED427" s="110" t="b">
        <v>0</v>
      </c>
      <c r="EF427" s="110" t="b">
        <v>0</v>
      </c>
      <c r="EH427" s="110" t="b">
        <v>0</v>
      </c>
      <c r="EJ427" s="110">
        <v>25</v>
      </c>
      <c r="EL427" s="110">
        <v>25</v>
      </c>
      <c r="EN427" s="110">
        <v>25</v>
      </c>
      <c r="EP427" s="110">
        <v>25</v>
      </c>
    </row>
    <row r="428" spans="1:146" x14ac:dyDescent="0.3">
      <c r="A428" s="110" t="s">
        <v>162</v>
      </c>
      <c r="B428" s="110" t="s">
        <v>163</v>
      </c>
      <c r="C428" s="110" t="s">
        <v>1439</v>
      </c>
      <c r="F428" s="110" t="s">
        <v>165</v>
      </c>
      <c r="G428" s="110" t="s">
        <v>1440</v>
      </c>
      <c r="I428" s="22">
        <f>INDEX(Concordance!$A$2:$A$556,MATCH('2020 Report - NLIU'!J428,Concordance!$C$2:$C$556,0))</f>
        <v>96110</v>
      </c>
      <c r="J428" s="52">
        <f t="shared" si="6"/>
        <v>83033738</v>
      </c>
      <c r="K428" s="17" t="s">
        <v>1441</v>
      </c>
      <c r="L428" s="18">
        <v>1294080.1299999999</v>
      </c>
      <c r="N428" s="18">
        <v>0</v>
      </c>
      <c r="P428" s="18">
        <v>1294080.1299999999</v>
      </c>
      <c r="T428" s="18"/>
      <c r="V428" s="18"/>
      <c r="X428" s="18">
        <v>0</v>
      </c>
      <c r="BL428" s="18">
        <v>1290685</v>
      </c>
      <c r="BM428" s="110" t="s">
        <v>168</v>
      </c>
      <c r="BN428" s="18">
        <v>1290685</v>
      </c>
      <c r="BP428" s="18">
        <v>0</v>
      </c>
      <c r="BR428" s="18">
        <v>335472.88</v>
      </c>
      <c r="BT428" s="18">
        <v>0</v>
      </c>
      <c r="BV428" s="18">
        <v>0</v>
      </c>
      <c r="BX428" s="18">
        <v>88738.31</v>
      </c>
      <c r="BZ428" s="18">
        <v>0</v>
      </c>
      <c r="CB428" s="18">
        <v>866473.81</v>
      </c>
      <c r="CD428" s="110" t="b">
        <v>1</v>
      </c>
      <c r="CF428" s="110" t="b">
        <v>1</v>
      </c>
      <c r="CH428" s="110" t="b">
        <v>0</v>
      </c>
      <c r="CJ428" s="110" t="b">
        <v>0</v>
      </c>
      <c r="CL428" s="110" t="b">
        <v>0</v>
      </c>
      <c r="CN428" s="110" t="b">
        <v>0</v>
      </c>
      <c r="CP428" s="110" t="b">
        <v>0</v>
      </c>
      <c r="DD428" s="110" t="b">
        <v>1</v>
      </c>
      <c r="DF428" s="110" t="b">
        <v>1</v>
      </c>
      <c r="DH428" s="110" t="b">
        <v>1</v>
      </c>
      <c r="DJ428" s="110" t="b">
        <v>1</v>
      </c>
      <c r="DL428" s="110" t="b">
        <v>1</v>
      </c>
      <c r="DN428" s="110" t="b">
        <v>1</v>
      </c>
      <c r="DP428" s="110" t="b">
        <v>1</v>
      </c>
      <c r="DR428" s="110" t="b">
        <v>0</v>
      </c>
      <c r="DT428" s="110" t="b">
        <v>1</v>
      </c>
      <c r="DV428" s="110" t="b">
        <v>1</v>
      </c>
      <c r="DX428" s="110" t="b">
        <v>1</v>
      </c>
      <c r="DZ428" s="110" t="b">
        <v>1</v>
      </c>
      <c r="EB428" s="110" t="b">
        <v>1</v>
      </c>
      <c r="ED428" s="110" t="b">
        <v>1</v>
      </c>
      <c r="EF428" s="110" t="b">
        <v>1</v>
      </c>
      <c r="EH428" s="110" t="b">
        <v>0</v>
      </c>
      <c r="EJ428" s="110">
        <v>688</v>
      </c>
      <c r="EL428" s="110">
        <v>689</v>
      </c>
      <c r="EN428" s="110">
        <v>689</v>
      </c>
      <c r="EP428" s="110">
        <v>700.5</v>
      </c>
    </row>
    <row r="429" spans="1:146" x14ac:dyDescent="0.3">
      <c r="A429" s="110" t="s">
        <v>162</v>
      </c>
      <c r="B429" s="110" t="s">
        <v>163</v>
      </c>
      <c r="C429" s="110" t="s">
        <v>1442</v>
      </c>
      <c r="F429" s="110" t="s">
        <v>165</v>
      </c>
      <c r="G429" s="110" t="s">
        <v>1443</v>
      </c>
      <c r="I429" s="22">
        <f>INDEX(Concordance!$A$2:$A$556,MATCH('2020 Report - NLIU'!J429,Concordance!$C$2:$C$556,0))</f>
        <v>96111</v>
      </c>
      <c r="J429" s="52">
        <f t="shared" si="6"/>
        <v>94395811</v>
      </c>
      <c r="K429" s="17" t="s">
        <v>1444</v>
      </c>
      <c r="L429" s="18">
        <v>2816603.18</v>
      </c>
      <c r="N429" s="18">
        <v>0</v>
      </c>
      <c r="P429" s="18">
        <v>2816603.18</v>
      </c>
      <c r="T429" s="18"/>
      <c r="V429" s="18"/>
      <c r="X429" s="18">
        <v>0</v>
      </c>
      <c r="BL429" s="18">
        <v>2106910.5</v>
      </c>
      <c r="BM429" s="110" t="s">
        <v>168</v>
      </c>
      <c r="BN429" s="18">
        <v>2105789.7999999998</v>
      </c>
      <c r="BP429" s="18">
        <v>1120.7</v>
      </c>
      <c r="BR429" s="18">
        <v>0</v>
      </c>
      <c r="BT429" s="18">
        <v>0</v>
      </c>
      <c r="BV429" s="18">
        <v>0</v>
      </c>
      <c r="BX429" s="18">
        <v>59723.72</v>
      </c>
      <c r="BZ429" s="18">
        <v>0</v>
      </c>
      <c r="CB429" s="18">
        <v>2047186.78</v>
      </c>
      <c r="DD429" s="110" t="b">
        <v>0</v>
      </c>
      <c r="DF429" s="110" t="b">
        <v>0</v>
      </c>
      <c r="DH429" s="110" t="b">
        <v>0</v>
      </c>
      <c r="DJ429" s="110" t="b">
        <v>0</v>
      </c>
      <c r="DL429" s="110" t="b">
        <v>0</v>
      </c>
      <c r="DN429" s="110" t="b">
        <v>0</v>
      </c>
      <c r="DP429" s="110" t="b">
        <v>0</v>
      </c>
      <c r="DR429" s="110" t="b">
        <v>0</v>
      </c>
      <c r="DT429" s="110" t="b">
        <v>0</v>
      </c>
      <c r="DV429" s="110" t="b">
        <v>0</v>
      </c>
      <c r="DX429" s="110" t="b">
        <v>0</v>
      </c>
      <c r="DZ429" s="110" t="b">
        <v>0</v>
      </c>
      <c r="EB429" s="110" t="b">
        <v>0</v>
      </c>
      <c r="ED429" s="110" t="b">
        <v>0</v>
      </c>
      <c r="EF429" s="110" t="b">
        <v>0</v>
      </c>
      <c r="EH429" s="110" t="b">
        <v>0</v>
      </c>
      <c r="EJ429" s="110">
        <v>649</v>
      </c>
      <c r="EL429" s="110">
        <v>624</v>
      </c>
      <c r="EN429" s="110">
        <v>622</v>
      </c>
      <c r="EP429" s="110">
        <v>615</v>
      </c>
    </row>
    <row r="430" spans="1:146" x14ac:dyDescent="0.3">
      <c r="A430" s="110" t="s">
        <v>162</v>
      </c>
      <c r="B430" s="110" t="s">
        <v>163</v>
      </c>
      <c r="C430" s="110" t="s">
        <v>1445</v>
      </c>
      <c r="F430" s="110" t="s">
        <v>165</v>
      </c>
      <c r="G430" s="110" t="s">
        <v>1446</v>
      </c>
      <c r="I430" s="22">
        <f>INDEX(Concordance!$A$2:$A$556,MATCH('2020 Report - NLIU'!J430,Concordance!$C$2:$C$556,0))</f>
        <v>3032</v>
      </c>
      <c r="J430" s="52">
        <f t="shared" si="6"/>
        <v>10661403</v>
      </c>
      <c r="K430" s="17" t="s">
        <v>1447</v>
      </c>
      <c r="L430" s="18">
        <v>45942.67</v>
      </c>
      <c r="N430" s="18">
        <v>9000</v>
      </c>
      <c r="P430" s="18">
        <v>36942.67</v>
      </c>
      <c r="T430" s="18">
        <v>0</v>
      </c>
      <c r="V430" s="18">
        <v>0</v>
      </c>
      <c r="X430" s="18">
        <v>0</v>
      </c>
      <c r="Z430" s="110" t="b">
        <v>0</v>
      </c>
      <c r="AB430" s="110" t="b">
        <v>0</v>
      </c>
      <c r="AD430" s="110" t="b">
        <v>0</v>
      </c>
      <c r="AF430" s="110" t="b">
        <v>0</v>
      </c>
      <c r="AH430" s="110" t="b">
        <v>0</v>
      </c>
      <c r="AJ430" s="110" t="b">
        <v>0</v>
      </c>
      <c r="AL430" s="110" t="b">
        <v>0</v>
      </c>
      <c r="AX430" s="110" t="b">
        <v>0</v>
      </c>
      <c r="BL430" s="18">
        <v>36846</v>
      </c>
      <c r="BM430" s="110" t="s">
        <v>168</v>
      </c>
      <c r="BN430" s="18">
        <v>36846</v>
      </c>
      <c r="BP430" s="18">
        <v>0</v>
      </c>
      <c r="BR430" s="18">
        <v>9211.5</v>
      </c>
      <c r="BT430" s="18">
        <v>0</v>
      </c>
      <c r="BV430" s="18">
        <v>0</v>
      </c>
      <c r="BX430" s="18">
        <v>0</v>
      </c>
      <c r="BZ430" s="18">
        <v>0</v>
      </c>
      <c r="CB430" s="18">
        <v>27634.5</v>
      </c>
      <c r="CD430" s="110" t="b">
        <v>0</v>
      </c>
      <c r="CP430" s="110" t="b">
        <v>1</v>
      </c>
      <c r="CR430" s="110">
        <v>16</v>
      </c>
      <c r="CT430" s="110">
        <v>179</v>
      </c>
      <c r="CV430" s="110">
        <v>8.9385474860335198E-2</v>
      </c>
      <c r="CW430" s="110" t="s">
        <v>168</v>
      </c>
      <c r="CX430" s="110">
        <v>15</v>
      </c>
      <c r="CZ430" s="110">
        <v>152</v>
      </c>
      <c r="DB430" s="110">
        <v>9.8684210526315791E-2</v>
      </c>
      <c r="DC430" s="110" t="s">
        <v>168</v>
      </c>
      <c r="DD430" s="110" t="b">
        <v>0</v>
      </c>
      <c r="DF430" s="110" t="b">
        <v>1</v>
      </c>
      <c r="DH430" s="110" t="b">
        <v>1</v>
      </c>
      <c r="DJ430" s="110" t="b">
        <v>0</v>
      </c>
      <c r="DL430" s="110" t="b">
        <v>1</v>
      </c>
      <c r="DN430" s="110" t="b">
        <v>0</v>
      </c>
      <c r="DP430" s="110" t="b">
        <v>1</v>
      </c>
      <c r="DR430" s="110" t="b">
        <v>0</v>
      </c>
      <c r="DT430" s="110" t="b">
        <v>1</v>
      </c>
      <c r="DV430" s="110" t="b">
        <v>1</v>
      </c>
      <c r="DX430" s="110" t="b">
        <v>1</v>
      </c>
      <c r="DZ430" s="110" t="b">
        <v>0</v>
      </c>
      <c r="EB430" s="110" t="b">
        <v>1</v>
      </c>
      <c r="ED430" s="110" t="b">
        <v>0</v>
      </c>
      <c r="EF430" s="110" t="b">
        <v>1</v>
      </c>
      <c r="EH430" s="110" t="b">
        <v>0</v>
      </c>
      <c r="EJ430" s="110">
        <v>51.6</v>
      </c>
      <c r="EL430" s="110">
        <v>52.7</v>
      </c>
      <c r="EN430" s="110">
        <v>52.7</v>
      </c>
      <c r="EP430" s="110">
        <v>53.8</v>
      </c>
    </row>
    <row r="431" spans="1:146" x14ac:dyDescent="0.3">
      <c r="A431" s="110" t="s">
        <v>162</v>
      </c>
      <c r="B431" s="110" t="s">
        <v>163</v>
      </c>
      <c r="C431" s="110" t="s">
        <v>1448</v>
      </c>
      <c r="F431" s="110" t="s">
        <v>165</v>
      </c>
      <c r="G431" s="110" t="s">
        <v>1449</v>
      </c>
      <c r="I431" s="22">
        <f>INDEX(Concordance!$A$2:$A$556,MATCH('2020 Report - NLIU'!J431,Concordance!$C$2:$C$556,0))</f>
        <v>96091</v>
      </c>
      <c r="J431" s="52">
        <f t="shared" si="6"/>
        <v>40115610</v>
      </c>
      <c r="K431" s="17" t="s">
        <v>1450</v>
      </c>
      <c r="L431" s="18">
        <v>893785.96</v>
      </c>
      <c r="N431" s="18">
        <v>4058.83</v>
      </c>
      <c r="P431" s="18">
        <v>889727.13</v>
      </c>
      <c r="T431" s="18">
        <v>0</v>
      </c>
      <c r="V431" s="18">
        <v>0</v>
      </c>
      <c r="X431" s="18">
        <v>0</v>
      </c>
      <c r="Z431" s="110" t="b">
        <v>0</v>
      </c>
      <c r="AB431" s="110" t="b">
        <v>0</v>
      </c>
      <c r="AD431" s="110" t="b">
        <v>0</v>
      </c>
      <c r="AF431" s="110" t="b">
        <v>0</v>
      </c>
      <c r="AH431" s="110" t="b">
        <v>0</v>
      </c>
      <c r="AJ431" s="110" t="b">
        <v>0</v>
      </c>
      <c r="AL431" s="110" t="b">
        <v>0</v>
      </c>
      <c r="AX431" s="110" t="b">
        <v>0</v>
      </c>
      <c r="BL431" s="18">
        <v>0</v>
      </c>
      <c r="BM431" s="110" t="s">
        <v>168</v>
      </c>
      <c r="BN431" s="18">
        <v>0</v>
      </c>
      <c r="BP431" s="18">
        <v>0</v>
      </c>
      <c r="BR431" s="18">
        <v>0</v>
      </c>
      <c r="BT431" s="18">
        <v>0</v>
      </c>
      <c r="BV431" s="18">
        <v>0</v>
      </c>
      <c r="BX431" s="18">
        <v>0</v>
      </c>
      <c r="BZ431" s="18">
        <v>0</v>
      </c>
      <c r="CB431" s="18">
        <v>0</v>
      </c>
      <c r="DD431" s="110" t="b">
        <v>0</v>
      </c>
      <c r="DF431" s="110" t="b">
        <v>0</v>
      </c>
      <c r="DH431" s="110" t="b">
        <v>0</v>
      </c>
      <c r="DJ431" s="110" t="b">
        <v>0</v>
      </c>
      <c r="DL431" s="110" t="b">
        <v>0</v>
      </c>
      <c r="DN431" s="110" t="b">
        <v>0</v>
      </c>
      <c r="DP431" s="110" t="b">
        <v>0</v>
      </c>
      <c r="DR431" s="110" t="b">
        <v>0</v>
      </c>
      <c r="DT431" s="110" t="b">
        <v>0</v>
      </c>
      <c r="DV431" s="110" t="b">
        <v>0</v>
      </c>
      <c r="DX431" s="110" t="b">
        <v>0</v>
      </c>
      <c r="DZ431" s="110" t="b">
        <v>0</v>
      </c>
      <c r="EB431" s="110" t="b">
        <v>0</v>
      </c>
      <c r="ED431" s="110" t="b">
        <v>0</v>
      </c>
      <c r="EF431" s="110" t="b">
        <v>0</v>
      </c>
      <c r="EH431" s="110" t="b">
        <v>0</v>
      </c>
      <c r="EJ431" s="110">
        <v>3610</v>
      </c>
      <c r="EL431" s="110">
        <v>3638</v>
      </c>
      <c r="EN431" s="110">
        <v>3640</v>
      </c>
      <c r="EP431" s="110">
        <v>3640</v>
      </c>
    </row>
    <row r="432" spans="1:146" x14ac:dyDescent="0.3">
      <c r="A432" s="110" t="s">
        <v>162</v>
      </c>
      <c r="B432" s="110" t="s">
        <v>163</v>
      </c>
      <c r="C432" s="110" t="s">
        <v>1451</v>
      </c>
      <c r="F432" s="110" t="s">
        <v>165</v>
      </c>
      <c r="G432" s="110" t="s">
        <v>1452</v>
      </c>
      <c r="I432" s="22">
        <f>INDEX(Concordance!$A$2:$A$556,MATCH('2020 Report - NLIU'!J432,Concordance!$C$2:$C$556,0))</f>
        <v>81096</v>
      </c>
      <c r="J432" s="52">
        <f t="shared" si="6"/>
        <v>80021876</v>
      </c>
      <c r="K432" s="17" t="s">
        <v>1453</v>
      </c>
      <c r="L432" s="18">
        <v>939121.03</v>
      </c>
      <c r="N432" s="18">
        <v>146073.97</v>
      </c>
      <c r="P432" s="18">
        <v>793047.06</v>
      </c>
      <c r="T432" s="18">
        <v>0</v>
      </c>
      <c r="V432" s="18">
        <v>0</v>
      </c>
      <c r="X432" s="18">
        <v>0</v>
      </c>
      <c r="Z432" s="110" t="b">
        <v>0</v>
      </c>
      <c r="AB432" s="110" t="b">
        <v>0</v>
      </c>
      <c r="AD432" s="110" t="b">
        <v>0</v>
      </c>
      <c r="AF432" s="110" t="b">
        <v>0</v>
      </c>
      <c r="AH432" s="110" t="b">
        <v>0</v>
      </c>
      <c r="AJ432" s="110" t="b">
        <v>0</v>
      </c>
      <c r="AL432" s="110" t="b">
        <v>0</v>
      </c>
      <c r="AX432" s="110" t="b">
        <v>0</v>
      </c>
      <c r="BL432" s="18">
        <v>789137.96</v>
      </c>
      <c r="BM432" s="110" t="s">
        <v>168</v>
      </c>
      <c r="BN432" s="18">
        <v>789137.96</v>
      </c>
      <c r="BP432" s="18">
        <v>0</v>
      </c>
      <c r="BR432" s="18">
        <v>0</v>
      </c>
      <c r="BT432" s="18">
        <v>0</v>
      </c>
      <c r="BV432" s="18">
        <v>0</v>
      </c>
      <c r="BX432" s="18">
        <v>0</v>
      </c>
      <c r="BZ432" s="18">
        <v>0</v>
      </c>
      <c r="CB432" s="18">
        <v>789137.96</v>
      </c>
      <c r="DD432" s="110" t="b">
        <v>0</v>
      </c>
      <c r="DF432" s="110" t="b">
        <v>0</v>
      </c>
      <c r="DH432" s="110" t="b">
        <v>0</v>
      </c>
      <c r="DJ432" s="110" t="b">
        <v>0</v>
      </c>
      <c r="DL432" s="110" t="b">
        <v>0</v>
      </c>
      <c r="DN432" s="110" t="b">
        <v>0</v>
      </c>
      <c r="DP432" s="110" t="b">
        <v>0</v>
      </c>
      <c r="DR432" s="110" t="b">
        <v>0</v>
      </c>
      <c r="DT432" s="110" t="b">
        <v>0</v>
      </c>
      <c r="DV432" s="110" t="b">
        <v>0</v>
      </c>
      <c r="DX432" s="110" t="b">
        <v>0</v>
      </c>
      <c r="DZ432" s="110" t="b">
        <v>0</v>
      </c>
      <c r="EB432" s="110" t="b">
        <v>0</v>
      </c>
      <c r="ED432" s="110" t="b">
        <v>0</v>
      </c>
      <c r="EF432" s="110" t="b">
        <v>0</v>
      </c>
      <c r="EH432" s="110" t="b">
        <v>0</v>
      </c>
      <c r="EJ432" s="110">
        <v>601</v>
      </c>
      <c r="EL432" s="110">
        <v>607</v>
      </c>
      <c r="EN432" s="110">
        <v>607</v>
      </c>
      <c r="EP432" s="110">
        <v>613</v>
      </c>
    </row>
    <row r="433" spans="1:146" x14ac:dyDescent="0.3">
      <c r="A433" s="110" t="s">
        <v>162</v>
      </c>
      <c r="B433" s="110" t="s">
        <v>163</v>
      </c>
      <c r="C433" s="110" t="s">
        <v>1454</v>
      </c>
      <c r="F433" s="110" t="s">
        <v>165</v>
      </c>
      <c r="G433" s="110" t="s">
        <v>1455</v>
      </c>
      <c r="I433" s="22">
        <f>INDEX(Concordance!$A$2:$A$556,MATCH('2020 Report - NLIU'!J433,Concordance!$C$2:$C$556,0))</f>
        <v>93121</v>
      </c>
      <c r="J433" s="52">
        <f t="shared" si="6"/>
        <v>184207603</v>
      </c>
      <c r="K433" s="17" t="s">
        <v>1456</v>
      </c>
      <c r="L433" s="18">
        <v>41673.11</v>
      </c>
      <c r="N433" s="18">
        <v>0</v>
      </c>
      <c r="P433" s="18">
        <v>41673.11</v>
      </c>
      <c r="T433" s="18"/>
      <c r="V433" s="18"/>
      <c r="X433" s="18">
        <v>0</v>
      </c>
      <c r="BL433" s="18">
        <v>0</v>
      </c>
      <c r="BM433" s="110" t="s">
        <v>168</v>
      </c>
      <c r="BN433" s="18">
        <v>0</v>
      </c>
      <c r="BP433" s="18">
        <v>0</v>
      </c>
      <c r="BR433" s="18">
        <v>0</v>
      </c>
      <c r="BT433" s="18">
        <v>0</v>
      </c>
      <c r="BV433" s="18">
        <v>0</v>
      </c>
      <c r="BX433" s="18">
        <v>0</v>
      </c>
      <c r="BZ433" s="18">
        <v>0</v>
      </c>
      <c r="CB433" s="18">
        <v>0</v>
      </c>
      <c r="DD433" s="110" t="b">
        <v>0</v>
      </c>
      <c r="DF433" s="110" t="b">
        <v>0</v>
      </c>
      <c r="DH433" s="110" t="b">
        <v>0</v>
      </c>
      <c r="DJ433" s="110" t="b">
        <v>0</v>
      </c>
      <c r="DL433" s="110" t="b">
        <v>0</v>
      </c>
      <c r="DN433" s="110" t="b">
        <v>0</v>
      </c>
      <c r="DP433" s="110" t="b">
        <v>0</v>
      </c>
      <c r="DR433" s="110" t="b">
        <v>0</v>
      </c>
      <c r="DT433" s="110" t="b">
        <v>0</v>
      </c>
      <c r="DV433" s="110" t="b">
        <v>0</v>
      </c>
      <c r="DX433" s="110" t="b">
        <v>0</v>
      </c>
      <c r="DZ433" s="110" t="b">
        <v>0</v>
      </c>
      <c r="EB433" s="110" t="b">
        <v>0</v>
      </c>
      <c r="ED433" s="110" t="b">
        <v>0</v>
      </c>
      <c r="EF433" s="110" t="b">
        <v>0</v>
      </c>
      <c r="EH433" s="110" t="b">
        <v>0</v>
      </c>
      <c r="EJ433" s="110">
        <v>13.4</v>
      </c>
      <c r="EL433" s="110">
        <v>13.4</v>
      </c>
      <c r="EN433" s="110">
        <v>13.4</v>
      </c>
      <c r="EP433" s="110">
        <v>13.4</v>
      </c>
    </row>
    <row r="434" spans="1:146" x14ac:dyDescent="0.3">
      <c r="A434" s="110" t="s">
        <v>162</v>
      </c>
      <c r="B434" s="110" t="s">
        <v>163</v>
      </c>
      <c r="C434" s="110" t="s">
        <v>1457</v>
      </c>
      <c r="F434" s="110" t="s">
        <v>165</v>
      </c>
      <c r="G434" s="110" t="s">
        <v>1458</v>
      </c>
      <c r="I434" s="22">
        <f>INDEX(Concordance!$A$2:$A$556,MATCH('2020 Report - NLIU'!J434,Concordance!$C$2:$C$556,0))</f>
        <v>33090</v>
      </c>
      <c r="J434" s="52">
        <f t="shared" si="6"/>
        <v>29257706</v>
      </c>
      <c r="K434" s="17" t="s">
        <v>1459</v>
      </c>
      <c r="L434" s="18">
        <v>425819.35</v>
      </c>
      <c r="N434" s="18">
        <v>0</v>
      </c>
      <c r="P434" s="18">
        <v>425819.35</v>
      </c>
      <c r="T434" s="18"/>
      <c r="V434" s="18"/>
      <c r="X434" s="18">
        <v>0</v>
      </c>
      <c r="BL434" s="18">
        <v>315627.05</v>
      </c>
      <c r="BM434" s="110" t="s">
        <v>168</v>
      </c>
      <c r="BN434" s="18">
        <v>315627.05</v>
      </c>
      <c r="BP434" s="18">
        <v>0</v>
      </c>
      <c r="BR434" s="18">
        <v>75110.649999999994</v>
      </c>
      <c r="BT434" s="18">
        <v>173916.16</v>
      </c>
      <c r="BV434" s="18">
        <v>0</v>
      </c>
      <c r="BX434" s="18">
        <v>0</v>
      </c>
      <c r="BZ434" s="18">
        <v>0</v>
      </c>
      <c r="CB434" s="18">
        <v>66600.240000000005</v>
      </c>
      <c r="CD434" s="110" t="b">
        <v>0</v>
      </c>
      <c r="CP434" s="110" t="b">
        <v>1</v>
      </c>
      <c r="CR434" s="110">
        <v>200</v>
      </c>
      <c r="CT434" s="110">
        <v>585</v>
      </c>
      <c r="CV434" s="110">
        <v>0.34188034188034189</v>
      </c>
      <c r="CW434" s="110" t="s">
        <v>168</v>
      </c>
      <c r="CX434" s="110">
        <v>150</v>
      </c>
      <c r="CZ434" s="110">
        <v>555</v>
      </c>
      <c r="DB434" s="110">
        <v>0.27027027027027029</v>
      </c>
      <c r="DC434" s="110" t="s">
        <v>168</v>
      </c>
      <c r="DD434" s="110" t="b">
        <v>1</v>
      </c>
      <c r="DF434" s="110" t="b">
        <v>1</v>
      </c>
      <c r="DH434" s="110" t="b">
        <v>1</v>
      </c>
      <c r="DJ434" s="110" t="b">
        <v>1</v>
      </c>
      <c r="DL434" s="110" t="b">
        <v>1</v>
      </c>
      <c r="DN434" s="110" t="b">
        <v>1</v>
      </c>
      <c r="DP434" s="110" t="b">
        <v>1</v>
      </c>
      <c r="DR434" s="110" t="b">
        <v>0</v>
      </c>
      <c r="DT434" s="110" t="b">
        <v>1</v>
      </c>
      <c r="DV434" s="110" t="b">
        <v>1</v>
      </c>
      <c r="DX434" s="110" t="b">
        <v>1</v>
      </c>
      <c r="DZ434" s="110" t="b">
        <v>1</v>
      </c>
      <c r="EB434" s="110" t="b">
        <v>1</v>
      </c>
      <c r="ED434" s="110" t="b">
        <v>1</v>
      </c>
      <c r="EF434" s="110" t="b">
        <v>0</v>
      </c>
      <c r="EH434" s="110" t="b">
        <v>0</v>
      </c>
      <c r="EJ434" s="110">
        <v>117</v>
      </c>
      <c r="EL434" s="110">
        <v>119</v>
      </c>
      <c r="EN434" s="110">
        <v>121</v>
      </c>
      <c r="EP434" s="110">
        <v>122</v>
      </c>
    </row>
    <row r="435" spans="1:146" x14ac:dyDescent="0.3">
      <c r="A435" s="110" t="s">
        <v>162</v>
      </c>
      <c r="B435" s="110" t="s">
        <v>163</v>
      </c>
      <c r="C435" s="110" t="s">
        <v>1460</v>
      </c>
      <c r="F435" s="110" t="s">
        <v>165</v>
      </c>
      <c r="G435" s="110" t="s">
        <v>1461</v>
      </c>
      <c r="I435" s="22">
        <f>INDEX(Concordance!$A$2:$A$556,MATCH('2020 Report - NLIU'!J435,Concordance!$C$2:$C$556,0))</f>
        <v>21151</v>
      </c>
      <c r="J435" s="52">
        <f t="shared" si="6"/>
        <v>50897560</v>
      </c>
      <c r="K435" s="17" t="s">
        <v>1462</v>
      </c>
      <c r="L435" s="18">
        <v>113487.34</v>
      </c>
      <c r="N435" s="18">
        <v>28114.959999999999</v>
      </c>
      <c r="P435" s="18">
        <v>85372.38</v>
      </c>
      <c r="T435" s="18">
        <v>0</v>
      </c>
      <c r="V435" s="18">
        <v>0</v>
      </c>
      <c r="X435" s="18">
        <v>0</v>
      </c>
      <c r="Z435" s="110" t="b">
        <v>0</v>
      </c>
      <c r="AB435" s="110" t="b">
        <v>0</v>
      </c>
      <c r="AD435" s="110" t="b">
        <v>0</v>
      </c>
      <c r="AF435" s="110" t="b">
        <v>0</v>
      </c>
      <c r="AH435" s="110" t="b">
        <v>0</v>
      </c>
      <c r="AJ435" s="110" t="b">
        <v>0</v>
      </c>
      <c r="AL435" s="110" t="b">
        <v>0</v>
      </c>
      <c r="AX435" s="110" t="b">
        <v>0</v>
      </c>
      <c r="BL435" s="18">
        <v>0</v>
      </c>
      <c r="BM435" s="110" t="s">
        <v>168</v>
      </c>
      <c r="BN435" s="18">
        <v>0</v>
      </c>
      <c r="BP435" s="18">
        <v>0</v>
      </c>
      <c r="BR435" s="18">
        <v>0</v>
      </c>
      <c r="BT435" s="18">
        <v>0</v>
      </c>
      <c r="BV435" s="18">
        <v>0</v>
      </c>
      <c r="BX435" s="18">
        <v>0</v>
      </c>
      <c r="BZ435" s="18">
        <v>0</v>
      </c>
      <c r="CB435" s="18">
        <v>0</v>
      </c>
      <c r="DD435" s="110" t="b">
        <v>0</v>
      </c>
      <c r="DF435" s="110" t="b">
        <v>0</v>
      </c>
      <c r="DH435" s="110" t="b">
        <v>0</v>
      </c>
      <c r="DJ435" s="110" t="b">
        <v>0</v>
      </c>
      <c r="DL435" s="110" t="b">
        <v>0</v>
      </c>
      <c r="DN435" s="110" t="b">
        <v>0</v>
      </c>
      <c r="DP435" s="110" t="b">
        <v>0</v>
      </c>
      <c r="DR435" s="110" t="b">
        <v>0</v>
      </c>
      <c r="DT435" s="110" t="b">
        <v>0</v>
      </c>
      <c r="DV435" s="110" t="b">
        <v>0</v>
      </c>
      <c r="DX435" s="110" t="b">
        <v>0</v>
      </c>
      <c r="DZ435" s="110" t="b">
        <v>0</v>
      </c>
      <c r="EB435" s="110" t="b">
        <v>0</v>
      </c>
      <c r="ED435" s="110" t="b">
        <v>0</v>
      </c>
      <c r="EF435" s="110" t="b">
        <v>0</v>
      </c>
      <c r="EH435" s="110" t="b">
        <v>0</v>
      </c>
      <c r="EJ435" s="110">
        <v>85</v>
      </c>
      <c r="EL435" s="110">
        <v>86</v>
      </c>
      <c r="EN435" s="110">
        <v>86</v>
      </c>
      <c r="EP435" s="110">
        <v>85</v>
      </c>
    </row>
    <row r="436" spans="1:146" x14ac:dyDescent="0.3">
      <c r="A436" s="110" t="s">
        <v>162</v>
      </c>
      <c r="B436" s="110" t="s">
        <v>163</v>
      </c>
      <c r="C436" s="110" t="s">
        <v>1463</v>
      </c>
      <c r="F436" s="110" t="s">
        <v>165</v>
      </c>
      <c r="G436" s="110" t="s">
        <v>1464</v>
      </c>
      <c r="I436" s="22">
        <f>INDEX(Concordance!$A$2:$A$556,MATCH('2020 Report - NLIU'!J436,Concordance!$C$2:$C$556,0))</f>
        <v>54042</v>
      </c>
      <c r="J436" s="52">
        <f t="shared" si="6"/>
        <v>100040526</v>
      </c>
      <c r="K436" s="17" t="s">
        <v>1465</v>
      </c>
      <c r="L436" s="18">
        <v>64260.77</v>
      </c>
      <c r="N436" s="18">
        <v>9176</v>
      </c>
      <c r="P436" s="18">
        <v>55084.77</v>
      </c>
      <c r="T436" s="18">
        <v>0</v>
      </c>
      <c r="V436" s="18">
        <v>0</v>
      </c>
      <c r="X436" s="18">
        <v>0</v>
      </c>
      <c r="Z436" s="110" t="b">
        <v>0</v>
      </c>
      <c r="AB436" s="110" t="b">
        <v>0</v>
      </c>
      <c r="AD436" s="110" t="b">
        <v>0</v>
      </c>
      <c r="AF436" s="110" t="b">
        <v>0</v>
      </c>
      <c r="AH436" s="110" t="b">
        <v>0</v>
      </c>
      <c r="AJ436" s="110" t="b">
        <v>0</v>
      </c>
      <c r="AL436" s="110" t="b">
        <v>0</v>
      </c>
      <c r="AX436" s="110" t="b">
        <v>0</v>
      </c>
      <c r="BL436" s="18">
        <v>0</v>
      </c>
      <c r="BM436" s="110" t="s">
        <v>168</v>
      </c>
      <c r="BN436" s="18">
        <v>0</v>
      </c>
      <c r="BP436" s="18">
        <v>0</v>
      </c>
      <c r="BR436" s="18">
        <v>0</v>
      </c>
      <c r="BT436" s="18">
        <v>0</v>
      </c>
      <c r="BV436" s="18">
        <v>0</v>
      </c>
      <c r="BX436" s="18">
        <v>0</v>
      </c>
      <c r="BZ436" s="18">
        <v>0</v>
      </c>
      <c r="CB436" s="18">
        <v>0</v>
      </c>
      <c r="DD436" s="110" t="b">
        <v>0</v>
      </c>
      <c r="DF436" s="110" t="b">
        <v>0</v>
      </c>
      <c r="DH436" s="110" t="b">
        <v>0</v>
      </c>
      <c r="DJ436" s="110" t="b">
        <v>0</v>
      </c>
      <c r="DL436" s="110" t="b">
        <v>0</v>
      </c>
      <c r="DN436" s="110" t="b">
        <v>0</v>
      </c>
      <c r="DP436" s="110" t="b">
        <v>0</v>
      </c>
      <c r="DR436" s="110" t="b">
        <v>0</v>
      </c>
      <c r="DT436" s="110" t="b">
        <v>0</v>
      </c>
      <c r="DV436" s="110" t="b">
        <v>0</v>
      </c>
      <c r="DX436" s="110" t="b">
        <v>0</v>
      </c>
      <c r="DZ436" s="110" t="b">
        <v>0</v>
      </c>
      <c r="EB436" s="110" t="b">
        <v>0</v>
      </c>
      <c r="ED436" s="110" t="b">
        <v>0</v>
      </c>
      <c r="EF436" s="110" t="b">
        <v>0</v>
      </c>
      <c r="EH436" s="110" t="b">
        <v>0</v>
      </c>
      <c r="EJ436" s="110">
        <v>56</v>
      </c>
      <c r="EL436" s="110">
        <v>57</v>
      </c>
      <c r="EN436" s="110">
        <v>57</v>
      </c>
      <c r="EP436" s="110">
        <v>57</v>
      </c>
    </row>
    <row r="437" spans="1:146" x14ac:dyDescent="0.3">
      <c r="A437" s="110" t="s">
        <v>162</v>
      </c>
      <c r="B437" s="110" t="s">
        <v>163</v>
      </c>
      <c r="C437" s="110" t="s">
        <v>1466</v>
      </c>
      <c r="F437" s="110" t="s">
        <v>165</v>
      </c>
      <c r="G437" s="110" t="s">
        <v>1467</v>
      </c>
      <c r="I437" s="22">
        <f>INDEX(Concordance!$A$2:$A$556,MATCH('2020 Report - NLIU'!J437,Concordance!$C$2:$C$556,0))</f>
        <v>49140</v>
      </c>
      <c r="J437" s="52">
        <f t="shared" si="6"/>
        <v>34030908</v>
      </c>
      <c r="K437" s="17" t="s">
        <v>1468</v>
      </c>
      <c r="L437" s="18">
        <v>192296.29</v>
      </c>
      <c r="N437" s="18">
        <v>0</v>
      </c>
      <c r="P437" s="18">
        <v>192296.29</v>
      </c>
      <c r="T437" s="18"/>
      <c r="V437" s="18"/>
      <c r="X437" s="18">
        <v>0</v>
      </c>
      <c r="BL437" s="18">
        <v>191792</v>
      </c>
      <c r="BM437" s="110" t="s">
        <v>168</v>
      </c>
      <c r="BN437" s="18">
        <v>191792</v>
      </c>
      <c r="BP437" s="18">
        <v>0</v>
      </c>
      <c r="BR437" s="18">
        <v>0</v>
      </c>
      <c r="BT437" s="18">
        <v>0</v>
      </c>
      <c r="BV437" s="18">
        <v>0</v>
      </c>
      <c r="BX437" s="18">
        <v>0</v>
      </c>
      <c r="BZ437" s="18">
        <v>0</v>
      </c>
      <c r="CB437" s="18">
        <v>191792</v>
      </c>
      <c r="DD437" s="110" t="b">
        <v>0</v>
      </c>
      <c r="DF437" s="110" t="b">
        <v>0</v>
      </c>
      <c r="DH437" s="110" t="b">
        <v>0</v>
      </c>
      <c r="DJ437" s="110" t="b">
        <v>0</v>
      </c>
      <c r="DL437" s="110" t="b">
        <v>0</v>
      </c>
      <c r="DN437" s="110" t="b">
        <v>0</v>
      </c>
      <c r="DP437" s="110" t="b">
        <v>0</v>
      </c>
      <c r="DR437" s="110" t="b">
        <v>0</v>
      </c>
      <c r="DT437" s="110" t="b">
        <v>0</v>
      </c>
      <c r="DV437" s="110" t="b">
        <v>0</v>
      </c>
      <c r="DX437" s="110" t="b">
        <v>0</v>
      </c>
      <c r="DZ437" s="110" t="b">
        <v>0</v>
      </c>
      <c r="EB437" s="110" t="b">
        <v>0</v>
      </c>
      <c r="ED437" s="110" t="b">
        <v>0</v>
      </c>
      <c r="EF437" s="110" t="b">
        <v>0</v>
      </c>
      <c r="EH437" s="110" t="b">
        <v>0</v>
      </c>
      <c r="EJ437" s="110">
        <v>116</v>
      </c>
      <c r="EL437" s="110">
        <v>117</v>
      </c>
      <c r="EN437" s="110">
        <v>117</v>
      </c>
      <c r="EP437" s="110">
        <v>117</v>
      </c>
    </row>
    <row r="438" spans="1:146" x14ac:dyDescent="0.3">
      <c r="A438" s="110" t="s">
        <v>162</v>
      </c>
      <c r="B438" s="110" t="s">
        <v>163</v>
      </c>
      <c r="C438" s="110" t="s">
        <v>1469</v>
      </c>
      <c r="F438" s="110" t="s">
        <v>165</v>
      </c>
      <c r="G438" s="110" t="s">
        <v>1470</v>
      </c>
      <c r="I438" s="22">
        <f>INDEX(Concordance!$A$2:$A$556,MATCH('2020 Report - NLIU'!J438,Concordance!$C$2:$C$556,0))</f>
        <v>2097</v>
      </c>
      <c r="J438" s="52">
        <f t="shared" si="6"/>
        <v>808936053</v>
      </c>
      <c r="K438" s="17" t="s">
        <v>1471</v>
      </c>
      <c r="L438" s="18">
        <v>206688.28</v>
      </c>
      <c r="N438" s="18">
        <v>0</v>
      </c>
      <c r="P438" s="18">
        <v>206688.28</v>
      </c>
      <c r="T438" s="18"/>
      <c r="V438" s="18"/>
      <c r="X438" s="18">
        <v>0</v>
      </c>
      <c r="BL438" s="18">
        <v>9978.59</v>
      </c>
      <c r="BM438" s="110" t="s">
        <v>168</v>
      </c>
      <c r="BN438" s="18">
        <v>9978.59</v>
      </c>
      <c r="BP438" s="18"/>
      <c r="BR438" s="18">
        <v>0</v>
      </c>
      <c r="BT438" s="18">
        <v>0</v>
      </c>
      <c r="BV438" s="18">
        <v>0</v>
      </c>
      <c r="BX438" s="18">
        <v>0</v>
      </c>
      <c r="BZ438" s="18">
        <v>0</v>
      </c>
      <c r="CB438" s="18">
        <v>9978.59</v>
      </c>
      <c r="DD438" s="110" t="b">
        <v>0</v>
      </c>
      <c r="DF438" s="110" t="b">
        <v>0</v>
      </c>
      <c r="DH438" s="110" t="b">
        <v>0</v>
      </c>
      <c r="DJ438" s="110" t="b">
        <v>0</v>
      </c>
      <c r="DL438" s="110" t="b">
        <v>0</v>
      </c>
      <c r="DN438" s="110" t="b">
        <v>0</v>
      </c>
      <c r="DP438" s="110" t="b">
        <v>0</v>
      </c>
      <c r="DR438" s="110" t="b">
        <v>0</v>
      </c>
      <c r="DT438" s="110" t="b">
        <v>0</v>
      </c>
      <c r="DV438" s="110" t="b">
        <v>0</v>
      </c>
      <c r="DX438" s="110" t="b">
        <v>0</v>
      </c>
      <c r="DZ438" s="110" t="b">
        <v>0</v>
      </c>
      <c r="EB438" s="110" t="b">
        <v>0</v>
      </c>
      <c r="ED438" s="110" t="b">
        <v>0</v>
      </c>
      <c r="EF438" s="110" t="b">
        <v>0</v>
      </c>
      <c r="EH438" s="110" t="b">
        <v>0</v>
      </c>
      <c r="EJ438" s="110">
        <v>288</v>
      </c>
      <c r="EL438" s="110">
        <v>281</v>
      </c>
      <c r="EN438" s="110">
        <v>281</v>
      </c>
      <c r="EP438" s="110">
        <v>276</v>
      </c>
    </row>
    <row r="439" spans="1:146" x14ac:dyDescent="0.3">
      <c r="A439" s="110" t="s">
        <v>162</v>
      </c>
      <c r="B439" s="110" t="s">
        <v>163</v>
      </c>
      <c r="C439" s="110" t="s">
        <v>1472</v>
      </c>
      <c r="F439" s="110" t="s">
        <v>165</v>
      </c>
      <c r="G439" s="110" t="s">
        <v>1473</v>
      </c>
      <c r="I439" s="22">
        <f>INDEX(Concordance!$A$2:$A$556,MATCH('2020 Report - NLIU'!J439,Concordance!$C$2:$C$556,0))</f>
        <v>96102</v>
      </c>
      <c r="J439" s="52">
        <f t="shared" si="6"/>
        <v>39448717</v>
      </c>
      <c r="K439" s="17" t="s">
        <v>1474</v>
      </c>
      <c r="L439" s="18">
        <v>124261.32</v>
      </c>
      <c r="N439" s="18">
        <v>27293.78</v>
      </c>
      <c r="P439" s="18">
        <v>96967.54</v>
      </c>
      <c r="T439" s="18">
        <v>0</v>
      </c>
      <c r="V439" s="18">
        <v>0</v>
      </c>
      <c r="X439" s="18">
        <v>0</v>
      </c>
      <c r="Z439" s="110" t="b">
        <v>0</v>
      </c>
      <c r="AB439" s="110" t="b">
        <v>0</v>
      </c>
      <c r="AD439" s="110" t="b">
        <v>0</v>
      </c>
      <c r="AF439" s="110" t="b">
        <v>0</v>
      </c>
      <c r="AH439" s="110" t="b">
        <v>0</v>
      </c>
      <c r="AJ439" s="110" t="b">
        <v>0</v>
      </c>
      <c r="AL439" s="110" t="b">
        <v>0</v>
      </c>
      <c r="AX439" s="110" t="b">
        <v>0</v>
      </c>
      <c r="BL439" s="18">
        <v>0</v>
      </c>
      <c r="BM439" s="110" t="s">
        <v>168</v>
      </c>
      <c r="BN439" s="18">
        <v>0</v>
      </c>
      <c r="BP439" s="18">
        <v>0</v>
      </c>
      <c r="BR439" s="18">
        <v>0</v>
      </c>
      <c r="BT439" s="18">
        <v>0</v>
      </c>
      <c r="BV439" s="18">
        <v>0</v>
      </c>
      <c r="BX439" s="18">
        <v>0</v>
      </c>
      <c r="BZ439" s="18">
        <v>0</v>
      </c>
      <c r="CB439" s="18">
        <v>0</v>
      </c>
      <c r="DD439" s="110" t="b">
        <v>0</v>
      </c>
      <c r="DF439" s="110" t="b">
        <v>0</v>
      </c>
      <c r="DH439" s="110" t="b">
        <v>0</v>
      </c>
      <c r="DJ439" s="110" t="b">
        <v>0</v>
      </c>
      <c r="DL439" s="110" t="b">
        <v>0</v>
      </c>
      <c r="DN439" s="110" t="b">
        <v>0</v>
      </c>
      <c r="DP439" s="110" t="b">
        <v>0</v>
      </c>
      <c r="DR439" s="110" t="b">
        <v>0</v>
      </c>
      <c r="DT439" s="110" t="b">
        <v>0</v>
      </c>
      <c r="DV439" s="110" t="b">
        <v>0</v>
      </c>
      <c r="DX439" s="110" t="b">
        <v>0</v>
      </c>
      <c r="DZ439" s="110" t="b">
        <v>0</v>
      </c>
      <c r="EB439" s="110" t="b">
        <v>0</v>
      </c>
      <c r="ED439" s="110" t="b">
        <v>0</v>
      </c>
      <c r="EF439" s="110" t="b">
        <v>0</v>
      </c>
      <c r="EH439" s="110" t="b">
        <v>0</v>
      </c>
      <c r="EJ439" s="110">
        <v>453.4</v>
      </c>
      <c r="EL439" s="110">
        <v>453.2</v>
      </c>
      <c r="EN439" s="110">
        <v>454.5</v>
      </c>
      <c r="EP439" s="110">
        <v>451.2</v>
      </c>
    </row>
    <row r="440" spans="1:146" x14ac:dyDescent="0.3">
      <c r="A440" s="110" t="s">
        <v>162</v>
      </c>
      <c r="B440" s="110" t="s">
        <v>163</v>
      </c>
      <c r="C440" s="110" t="s">
        <v>1475</v>
      </c>
      <c r="F440" s="110" t="s">
        <v>165</v>
      </c>
      <c r="G440" s="110" t="s">
        <v>1476</v>
      </c>
      <c r="I440" s="22">
        <f>INDEX(Concordance!$A$2:$A$556,MATCH('2020 Report - NLIU'!J440,Concordance!$C$2:$C$556,0))</f>
        <v>97129</v>
      </c>
      <c r="J440" s="52">
        <f t="shared" si="6"/>
        <v>63669212</v>
      </c>
      <c r="K440" s="17" t="s">
        <v>1477</v>
      </c>
      <c r="L440" s="18">
        <v>607580.84</v>
      </c>
      <c r="N440" s="18">
        <v>15671</v>
      </c>
      <c r="P440" s="18">
        <v>591909.84</v>
      </c>
      <c r="R440" s="110" t="s">
        <v>394</v>
      </c>
      <c r="T440" s="18">
        <v>15671</v>
      </c>
      <c r="V440" s="18">
        <v>0</v>
      </c>
      <c r="X440" s="18">
        <v>15671</v>
      </c>
      <c r="Z440" s="110" t="b">
        <v>0</v>
      </c>
      <c r="AB440" s="110" t="b">
        <v>0</v>
      </c>
      <c r="AD440" s="110" t="b">
        <v>0</v>
      </c>
      <c r="AF440" s="110" t="b">
        <v>1</v>
      </c>
      <c r="AH440" s="110" t="b">
        <v>0</v>
      </c>
      <c r="AJ440" s="110" t="b">
        <v>0</v>
      </c>
      <c r="AL440" s="110" t="b">
        <v>0</v>
      </c>
      <c r="AX440" s="110" t="b">
        <v>0</v>
      </c>
      <c r="BL440" s="18">
        <v>590357</v>
      </c>
      <c r="BM440" s="110" t="s">
        <v>168</v>
      </c>
      <c r="BN440" s="18">
        <v>561349</v>
      </c>
      <c r="BP440" s="18">
        <v>29008</v>
      </c>
      <c r="BR440" s="18">
        <v>0</v>
      </c>
      <c r="BT440" s="18">
        <v>0</v>
      </c>
      <c r="BV440" s="18">
        <v>0</v>
      </c>
      <c r="BX440" s="18">
        <v>0</v>
      </c>
      <c r="BZ440" s="18">
        <v>0</v>
      </c>
      <c r="CB440" s="18">
        <v>590357</v>
      </c>
      <c r="CD440" s="110" t="b">
        <v>1</v>
      </c>
      <c r="CF440" s="110" t="b">
        <v>1</v>
      </c>
      <c r="CH440" s="110" t="b">
        <v>1</v>
      </c>
      <c r="CJ440" s="110" t="b">
        <v>0</v>
      </c>
      <c r="CL440" s="110" t="b">
        <v>1</v>
      </c>
      <c r="CN440" s="110" t="b">
        <v>0</v>
      </c>
      <c r="CP440" s="110" t="b">
        <v>1</v>
      </c>
      <c r="CR440" s="110">
        <v>550</v>
      </c>
      <c r="CT440" s="110">
        <v>1090</v>
      </c>
      <c r="CV440" s="110">
        <v>0.50458715596330272</v>
      </c>
      <c r="CW440" s="110" t="s">
        <v>168</v>
      </c>
      <c r="CX440" s="110">
        <v>1100</v>
      </c>
      <c r="CZ440" s="110">
        <v>1555</v>
      </c>
      <c r="DB440" s="110">
        <v>0.707395498392283</v>
      </c>
      <c r="DC440" s="110" t="s">
        <v>168</v>
      </c>
      <c r="DD440" s="110" t="b">
        <v>1</v>
      </c>
      <c r="DF440" s="110" t="b">
        <v>1</v>
      </c>
      <c r="DH440" s="110" t="b">
        <v>1</v>
      </c>
      <c r="DJ440" s="110" t="b">
        <v>1</v>
      </c>
      <c r="DL440" s="110" t="b">
        <v>1</v>
      </c>
      <c r="DN440" s="110" t="b">
        <v>1</v>
      </c>
      <c r="DP440" s="110" t="b">
        <v>1</v>
      </c>
      <c r="DR440" s="110" t="b">
        <v>0</v>
      </c>
      <c r="DT440" s="110" t="b">
        <v>1</v>
      </c>
      <c r="DV440" s="110" t="b">
        <v>1</v>
      </c>
      <c r="DX440" s="110" t="b">
        <v>1</v>
      </c>
      <c r="DZ440" s="110" t="b">
        <v>1</v>
      </c>
      <c r="EB440" s="110" t="b">
        <v>1</v>
      </c>
      <c r="ED440" s="110" t="b">
        <v>1</v>
      </c>
      <c r="EF440" s="110" t="b">
        <v>1</v>
      </c>
      <c r="EH440" s="110" t="b">
        <v>0</v>
      </c>
      <c r="EJ440" s="110">
        <v>366</v>
      </c>
      <c r="EL440" s="110">
        <v>366</v>
      </c>
      <c r="EN440" s="110">
        <v>361</v>
      </c>
      <c r="EP440" s="110">
        <v>361</v>
      </c>
    </row>
    <row r="441" spans="1:146" x14ac:dyDescent="0.3">
      <c r="A441" s="110" t="s">
        <v>162</v>
      </c>
      <c r="B441" s="110" t="s">
        <v>163</v>
      </c>
      <c r="C441" s="110" t="s">
        <v>1478</v>
      </c>
      <c r="F441" s="110" t="s">
        <v>165</v>
      </c>
      <c r="G441" s="110" t="s">
        <v>1479</v>
      </c>
      <c r="I441" s="22">
        <f>INDEX(Concordance!$A$2:$A$556,MATCH('2020 Report - NLIU'!J441,Concordance!$C$2:$C$556,0))</f>
        <v>96112</v>
      </c>
      <c r="J441" s="52">
        <f t="shared" si="6"/>
        <v>79783791</v>
      </c>
      <c r="K441" s="17" t="s">
        <v>1480</v>
      </c>
      <c r="L441" s="18">
        <v>580976.34</v>
      </c>
      <c r="N441" s="18">
        <v>3114.5</v>
      </c>
      <c r="P441" s="18">
        <v>577861.84</v>
      </c>
      <c r="T441" s="18">
        <v>0</v>
      </c>
      <c r="V441" s="18">
        <v>0</v>
      </c>
      <c r="X441" s="18">
        <v>0</v>
      </c>
      <c r="Z441" s="110" t="b">
        <v>0</v>
      </c>
      <c r="AB441" s="110" t="b">
        <v>0</v>
      </c>
      <c r="AD441" s="110" t="b">
        <v>0</v>
      </c>
      <c r="AF441" s="110" t="b">
        <v>0</v>
      </c>
      <c r="AH441" s="110" t="b">
        <v>0</v>
      </c>
      <c r="AJ441" s="110" t="b">
        <v>0</v>
      </c>
      <c r="AL441" s="110" t="b">
        <v>0</v>
      </c>
      <c r="AX441" s="110" t="b">
        <v>0</v>
      </c>
      <c r="BL441" s="18">
        <v>432259.5</v>
      </c>
      <c r="BM441" s="110" t="s">
        <v>168</v>
      </c>
      <c r="BN441" s="18">
        <v>354932.22</v>
      </c>
      <c r="BP441" s="18">
        <v>77327.28</v>
      </c>
      <c r="BR441" s="18">
        <v>0</v>
      </c>
      <c r="BT441" s="18">
        <v>0</v>
      </c>
      <c r="BV441" s="18">
        <v>0</v>
      </c>
      <c r="BX441" s="18">
        <v>0</v>
      </c>
      <c r="BZ441" s="18">
        <v>0</v>
      </c>
      <c r="CB441" s="18">
        <v>432259.5</v>
      </c>
      <c r="DD441" s="110" t="b">
        <v>1</v>
      </c>
      <c r="DF441" s="110" t="b">
        <v>1</v>
      </c>
      <c r="DH441" s="110" t="b">
        <v>1</v>
      </c>
      <c r="DJ441" s="110" t="b">
        <v>1</v>
      </c>
      <c r="DL441" s="110" t="b">
        <v>1</v>
      </c>
      <c r="DN441" s="110" t="b">
        <v>1</v>
      </c>
      <c r="DP441" s="110" t="b">
        <v>1</v>
      </c>
      <c r="DR441" s="110" t="b">
        <v>1</v>
      </c>
      <c r="DT441" s="110" t="b">
        <v>0</v>
      </c>
      <c r="DV441" s="110" t="b">
        <v>0</v>
      </c>
      <c r="DX441" s="110" t="b">
        <v>0</v>
      </c>
      <c r="DZ441" s="110" t="b">
        <v>0</v>
      </c>
      <c r="EB441" s="110" t="b">
        <v>0</v>
      </c>
      <c r="ED441" s="110" t="b">
        <v>0</v>
      </c>
      <c r="EF441" s="110" t="b">
        <v>0</v>
      </c>
      <c r="EH441" s="110" t="b">
        <v>0</v>
      </c>
      <c r="EJ441" s="110">
        <v>377</v>
      </c>
      <c r="EL441" s="110">
        <v>363</v>
      </c>
      <c r="EN441" s="110">
        <v>363</v>
      </c>
      <c r="EP441" s="110">
        <v>364</v>
      </c>
    </row>
    <row r="442" spans="1:146" x14ac:dyDescent="0.3">
      <c r="A442" s="110" t="s">
        <v>162</v>
      </c>
      <c r="B442" s="110" t="s">
        <v>163</v>
      </c>
      <c r="C442" s="110" t="s">
        <v>1481</v>
      </c>
      <c r="F442" s="110" t="s">
        <v>165</v>
      </c>
      <c r="G442" s="110" t="s">
        <v>1482</v>
      </c>
      <c r="I442" s="22">
        <f>INDEX(Concordance!$A$2:$A$556,MATCH('2020 Report - NLIU'!J442,Concordance!$C$2:$C$556,0))</f>
        <v>36139</v>
      </c>
      <c r="J442" s="52">
        <f t="shared" si="6"/>
        <v>86825700</v>
      </c>
      <c r="K442" s="17" t="s">
        <v>1483</v>
      </c>
      <c r="L442" s="18">
        <v>464872</v>
      </c>
      <c r="N442" s="18">
        <v>54801.68</v>
      </c>
      <c r="P442" s="18">
        <v>410070.32</v>
      </c>
      <c r="T442" s="18">
        <v>0</v>
      </c>
      <c r="V442" s="18">
        <v>0</v>
      </c>
      <c r="X442" s="18">
        <v>0</v>
      </c>
      <c r="Z442" s="110" t="b">
        <v>0</v>
      </c>
      <c r="AB442" s="110" t="b">
        <v>0</v>
      </c>
      <c r="AD442" s="110" t="b">
        <v>0</v>
      </c>
      <c r="AF442" s="110" t="b">
        <v>0</v>
      </c>
      <c r="AH442" s="110" t="b">
        <v>0</v>
      </c>
      <c r="AJ442" s="110" t="b">
        <v>0</v>
      </c>
      <c r="AL442" s="110" t="b">
        <v>0</v>
      </c>
      <c r="AX442" s="110" t="b">
        <v>0</v>
      </c>
      <c r="BL442" s="18">
        <v>291764.99</v>
      </c>
      <c r="BM442" s="110" t="s">
        <v>168</v>
      </c>
      <c r="BN442" s="18">
        <v>244092.76</v>
      </c>
      <c r="BP442" s="18">
        <v>47672.23</v>
      </c>
      <c r="BR442" s="18">
        <v>8107.44</v>
      </c>
      <c r="BT442" s="18">
        <v>0</v>
      </c>
      <c r="BV442" s="18">
        <v>0</v>
      </c>
      <c r="BX442" s="18">
        <v>39587.79</v>
      </c>
      <c r="BZ442" s="18">
        <v>0</v>
      </c>
      <c r="CB442" s="18">
        <v>244069.76000000001</v>
      </c>
      <c r="CD442" s="110" t="b">
        <v>0</v>
      </c>
      <c r="CP442" s="110" t="b">
        <v>0</v>
      </c>
      <c r="DD442" s="110" t="b">
        <v>0</v>
      </c>
      <c r="DF442" s="110" t="b">
        <v>0</v>
      </c>
      <c r="DH442" s="110" t="b">
        <v>0</v>
      </c>
      <c r="DJ442" s="110" t="b">
        <v>0</v>
      </c>
      <c r="DL442" s="110" t="b">
        <v>0</v>
      </c>
      <c r="DN442" s="110" t="b">
        <v>0</v>
      </c>
      <c r="DP442" s="110" t="b">
        <v>0</v>
      </c>
      <c r="DR442" s="110" t="b">
        <v>0</v>
      </c>
      <c r="DT442" s="110" t="b">
        <v>0</v>
      </c>
      <c r="DV442" s="110" t="b">
        <v>0</v>
      </c>
      <c r="DX442" s="110" t="b">
        <v>0</v>
      </c>
      <c r="DZ442" s="110" t="b">
        <v>0</v>
      </c>
      <c r="EB442" s="110" t="b">
        <v>0</v>
      </c>
      <c r="ED442" s="110" t="b">
        <v>0</v>
      </c>
      <c r="EF442" s="110" t="b">
        <v>0</v>
      </c>
      <c r="EH442" s="110" t="b">
        <v>0</v>
      </c>
      <c r="EJ442" s="110">
        <v>665</v>
      </c>
      <c r="EL442" s="110">
        <v>656</v>
      </c>
      <c r="EN442" s="110">
        <v>656</v>
      </c>
      <c r="EP442" s="110">
        <v>647</v>
      </c>
    </row>
    <row r="443" spans="1:146" x14ac:dyDescent="0.3">
      <c r="A443" s="110" t="s">
        <v>162</v>
      </c>
      <c r="B443" s="110" t="s">
        <v>163</v>
      </c>
      <c r="C443" s="110" t="s">
        <v>1484</v>
      </c>
      <c r="F443" s="110" t="s">
        <v>165</v>
      </c>
      <c r="G443" s="110" t="s">
        <v>1485</v>
      </c>
      <c r="I443" s="22">
        <f>INDEX(Concordance!$A$2:$A$556,MATCH('2020 Report - NLIU'!J443,Concordance!$C$2:$C$556,0))</f>
        <v>34124</v>
      </c>
      <c r="J443" s="52">
        <f t="shared" si="6"/>
        <v>956898043</v>
      </c>
      <c r="K443" s="17" t="s">
        <v>1486</v>
      </c>
      <c r="L443" s="18">
        <v>430137.03</v>
      </c>
      <c r="N443" s="18">
        <v>0</v>
      </c>
      <c r="P443" s="18">
        <v>430137.03</v>
      </c>
      <c r="T443" s="18"/>
      <c r="V443" s="18"/>
      <c r="X443" s="18">
        <v>0</v>
      </c>
      <c r="BL443" s="18">
        <v>429009</v>
      </c>
      <c r="BM443" s="110" t="s">
        <v>168</v>
      </c>
      <c r="BN443" s="18">
        <v>429009</v>
      </c>
      <c r="BP443" s="18">
        <v>0</v>
      </c>
      <c r="BR443" s="18">
        <v>0</v>
      </c>
      <c r="BT443" s="18">
        <v>0</v>
      </c>
      <c r="BV443" s="18">
        <v>0</v>
      </c>
      <c r="BX443" s="18">
        <v>0</v>
      </c>
      <c r="BZ443" s="18">
        <v>0</v>
      </c>
      <c r="CB443" s="18">
        <v>429009</v>
      </c>
      <c r="DD443" s="110" t="b">
        <v>0</v>
      </c>
      <c r="DF443" s="110" t="b">
        <v>0</v>
      </c>
      <c r="DH443" s="110" t="b">
        <v>0</v>
      </c>
      <c r="DJ443" s="110" t="b">
        <v>0</v>
      </c>
      <c r="DL443" s="110" t="b">
        <v>0</v>
      </c>
      <c r="DN443" s="110" t="b">
        <v>0</v>
      </c>
      <c r="DP443" s="110" t="b">
        <v>0</v>
      </c>
      <c r="DR443" s="110" t="b">
        <v>0</v>
      </c>
      <c r="DT443" s="110" t="b">
        <v>0</v>
      </c>
      <c r="DV443" s="110" t="b">
        <v>0</v>
      </c>
      <c r="DX443" s="110" t="b">
        <v>0</v>
      </c>
      <c r="DZ443" s="110" t="b">
        <v>0</v>
      </c>
      <c r="EB443" s="110" t="b">
        <v>0</v>
      </c>
      <c r="ED443" s="110" t="b">
        <v>0</v>
      </c>
      <c r="EF443" s="110" t="b">
        <v>0</v>
      </c>
      <c r="EH443" s="110" t="b">
        <v>0</v>
      </c>
      <c r="EJ443" s="110">
        <v>175</v>
      </c>
      <c r="EL443" s="110">
        <v>184</v>
      </c>
      <c r="EN443" s="110">
        <v>187</v>
      </c>
      <c r="EP443" s="110">
        <v>188</v>
      </c>
    </row>
    <row r="444" spans="1:146" x14ac:dyDescent="0.3">
      <c r="A444" s="110" t="s">
        <v>162</v>
      </c>
      <c r="B444" s="110" t="s">
        <v>163</v>
      </c>
      <c r="C444" s="110" t="s">
        <v>1487</v>
      </c>
      <c r="F444" s="110" t="s">
        <v>165</v>
      </c>
      <c r="G444" s="110" t="s">
        <v>1488</v>
      </c>
      <c r="I444" s="22">
        <f>INDEX(Concordance!$A$2:$A$556,MATCH('2020 Report - NLIU'!J444,Concordance!$C$2:$C$556,0))</f>
        <v>66105</v>
      </c>
      <c r="J444" s="52">
        <f t="shared" si="6"/>
        <v>193574845</v>
      </c>
      <c r="K444" s="17" t="s">
        <v>1489</v>
      </c>
      <c r="L444" s="18">
        <v>539413.32999999996</v>
      </c>
      <c r="N444" s="18">
        <v>63831.77</v>
      </c>
      <c r="P444" s="18">
        <v>475581.56</v>
      </c>
      <c r="R444" s="110" t="s">
        <v>394</v>
      </c>
      <c r="T444" s="18">
        <v>1828.64</v>
      </c>
      <c r="V444" s="18">
        <v>0</v>
      </c>
      <c r="X444" s="18">
        <v>1828.64</v>
      </c>
      <c r="Z444" s="110" t="b">
        <v>0</v>
      </c>
      <c r="AB444" s="110" t="b">
        <v>0</v>
      </c>
      <c r="AD444" s="110" t="b">
        <v>0</v>
      </c>
      <c r="AF444" s="110" t="b">
        <v>1</v>
      </c>
      <c r="AH444" s="110" t="b">
        <v>0</v>
      </c>
      <c r="AJ444" s="110" t="b">
        <v>0</v>
      </c>
      <c r="AL444" s="110" t="b">
        <v>0</v>
      </c>
      <c r="AX444" s="110" t="b">
        <v>0</v>
      </c>
      <c r="BL444" s="18">
        <v>474334</v>
      </c>
      <c r="BM444" s="110" t="s">
        <v>168</v>
      </c>
      <c r="BN444" s="18">
        <v>458969.23</v>
      </c>
      <c r="BP444" s="18">
        <v>15364.77</v>
      </c>
      <c r="BR444" s="18">
        <v>313598.98</v>
      </c>
      <c r="BT444" s="18">
        <v>111888.76</v>
      </c>
      <c r="BV444" s="18">
        <v>0</v>
      </c>
      <c r="BX444" s="18">
        <v>33780.379999999997</v>
      </c>
      <c r="BZ444" s="18">
        <v>11565.88</v>
      </c>
      <c r="CB444" s="18">
        <v>3500</v>
      </c>
      <c r="CD444" s="110" t="b">
        <v>1</v>
      </c>
      <c r="CF444" s="110" t="b">
        <v>1</v>
      </c>
      <c r="CH444" s="110" t="b">
        <v>0</v>
      </c>
      <c r="CJ444" s="110" t="b">
        <v>0</v>
      </c>
      <c r="CL444" s="110" t="b">
        <v>0</v>
      </c>
      <c r="CN444" s="110" t="b">
        <v>0</v>
      </c>
      <c r="CP444" s="110" t="b">
        <v>1</v>
      </c>
      <c r="CR444" s="110">
        <v>426</v>
      </c>
      <c r="CT444" s="110">
        <v>858</v>
      </c>
      <c r="CV444" s="110">
        <v>0.49650349650349651</v>
      </c>
      <c r="CW444" s="110" t="s">
        <v>168</v>
      </c>
      <c r="CX444" s="110">
        <v>0</v>
      </c>
      <c r="CZ444" s="110">
        <v>1121</v>
      </c>
      <c r="DD444" s="110" t="b">
        <v>1</v>
      </c>
      <c r="DF444" s="110" t="b">
        <v>1</v>
      </c>
      <c r="DH444" s="110" t="b">
        <v>1</v>
      </c>
      <c r="DJ444" s="110" t="b">
        <v>1</v>
      </c>
      <c r="DL444" s="110" t="b">
        <v>1</v>
      </c>
      <c r="DN444" s="110" t="b">
        <v>1</v>
      </c>
      <c r="DP444" s="110" t="b">
        <v>1</v>
      </c>
      <c r="DR444" s="110" t="b">
        <v>0</v>
      </c>
      <c r="DT444" s="110" t="b">
        <v>1</v>
      </c>
      <c r="DV444" s="110" t="b">
        <v>1</v>
      </c>
      <c r="DX444" s="110" t="b">
        <v>1</v>
      </c>
      <c r="DZ444" s="110" t="b">
        <v>1</v>
      </c>
      <c r="EB444" s="110" t="b">
        <v>1</v>
      </c>
      <c r="ED444" s="110" t="b">
        <v>1</v>
      </c>
      <c r="EF444" s="110" t="b">
        <v>1</v>
      </c>
      <c r="EH444" s="110" t="b">
        <v>0</v>
      </c>
      <c r="EJ444" s="110">
        <v>302</v>
      </c>
      <c r="EL444" s="110">
        <v>300</v>
      </c>
      <c r="EN444" s="110">
        <v>295</v>
      </c>
      <c r="EP444" s="110">
        <v>295</v>
      </c>
    </row>
    <row r="445" spans="1:146" x14ac:dyDescent="0.3">
      <c r="A445" s="110" t="s">
        <v>162</v>
      </c>
      <c r="B445" s="110" t="s">
        <v>163</v>
      </c>
      <c r="C445" s="110" t="s">
        <v>1490</v>
      </c>
      <c r="F445" s="110" t="s">
        <v>165</v>
      </c>
      <c r="G445" s="110" t="s">
        <v>1491</v>
      </c>
      <c r="I445" s="22">
        <f>INDEX(Concordance!$A$2:$A$556,MATCH('2020 Report - NLIU'!J445,Concordance!$C$2:$C$556,0))</f>
        <v>98080</v>
      </c>
      <c r="J445" s="52">
        <f t="shared" si="6"/>
        <v>159603893</v>
      </c>
      <c r="K445" s="17" t="s">
        <v>1492</v>
      </c>
      <c r="L445" s="18">
        <v>247068.91</v>
      </c>
      <c r="N445" s="18">
        <v>16762</v>
      </c>
      <c r="P445" s="18">
        <v>230306.91</v>
      </c>
      <c r="T445" s="18">
        <v>0</v>
      </c>
      <c r="V445" s="18">
        <v>0</v>
      </c>
      <c r="X445" s="18">
        <v>0</v>
      </c>
      <c r="Z445" s="110" t="b">
        <v>0</v>
      </c>
      <c r="AB445" s="110" t="b">
        <v>0</v>
      </c>
      <c r="AD445" s="110" t="b">
        <v>0</v>
      </c>
      <c r="AF445" s="110" t="b">
        <v>0</v>
      </c>
      <c r="AH445" s="110" t="b">
        <v>0</v>
      </c>
      <c r="AJ445" s="110" t="b">
        <v>0</v>
      </c>
      <c r="AL445" s="110" t="b">
        <v>0</v>
      </c>
      <c r="AX445" s="110" t="b">
        <v>0</v>
      </c>
      <c r="BL445" s="18">
        <v>172277.25</v>
      </c>
      <c r="BM445" s="110" t="s">
        <v>168</v>
      </c>
      <c r="BN445" s="18">
        <v>172277.25</v>
      </c>
      <c r="BP445" s="18">
        <v>0</v>
      </c>
      <c r="BR445" s="18">
        <v>97431.18</v>
      </c>
      <c r="BT445" s="18">
        <v>0</v>
      </c>
      <c r="BV445" s="18">
        <v>0</v>
      </c>
      <c r="BX445" s="18">
        <v>17420.32</v>
      </c>
      <c r="BZ445" s="18">
        <v>0</v>
      </c>
      <c r="CB445" s="18">
        <v>57425.75</v>
      </c>
      <c r="CD445" s="110" t="b">
        <v>0</v>
      </c>
      <c r="CP445" s="110" t="b">
        <v>1</v>
      </c>
      <c r="CR445" s="110">
        <v>166</v>
      </c>
      <c r="CT445" s="110">
        <v>313</v>
      </c>
      <c r="CV445" s="110">
        <v>0.53035143769968052</v>
      </c>
      <c r="CW445" s="110" t="s">
        <v>168</v>
      </c>
      <c r="CX445" s="110">
        <v>236</v>
      </c>
      <c r="CZ445" s="110">
        <v>236</v>
      </c>
      <c r="DB445" s="110">
        <v>1</v>
      </c>
      <c r="DC445" s="110" t="s">
        <v>168</v>
      </c>
      <c r="DD445" s="110" t="b">
        <v>1</v>
      </c>
      <c r="DF445" s="110" t="b">
        <v>1</v>
      </c>
      <c r="DH445" s="110" t="b">
        <v>1</v>
      </c>
      <c r="DJ445" s="110" t="b">
        <v>1</v>
      </c>
      <c r="DL445" s="110" t="b">
        <v>1</v>
      </c>
      <c r="DN445" s="110" t="b">
        <v>1</v>
      </c>
      <c r="DP445" s="110" t="b">
        <v>1</v>
      </c>
      <c r="DR445" s="110" t="b">
        <v>0</v>
      </c>
      <c r="DT445" s="110" t="b">
        <v>1</v>
      </c>
      <c r="DV445" s="110" t="b">
        <v>1</v>
      </c>
      <c r="DX445" s="110" t="b">
        <v>1</v>
      </c>
      <c r="DZ445" s="110" t="b">
        <v>1</v>
      </c>
      <c r="EB445" s="110" t="b">
        <v>1</v>
      </c>
      <c r="ED445" s="110" t="b">
        <v>1</v>
      </c>
      <c r="EF445" s="110" t="b">
        <v>1</v>
      </c>
      <c r="EH445" s="110" t="b">
        <v>0</v>
      </c>
      <c r="EJ445" s="110">
        <v>112</v>
      </c>
      <c r="EL445" s="110">
        <v>108</v>
      </c>
      <c r="EN445" s="110">
        <v>120</v>
      </c>
      <c r="EP445" s="110">
        <v>115</v>
      </c>
    </row>
    <row r="446" spans="1:146" x14ac:dyDescent="0.3">
      <c r="A446" s="110" t="s">
        <v>162</v>
      </c>
      <c r="B446" s="110" t="s">
        <v>163</v>
      </c>
      <c r="C446" s="110" t="s">
        <v>1493</v>
      </c>
      <c r="F446" s="110" t="s">
        <v>165</v>
      </c>
      <c r="G446" s="110" t="s">
        <v>1494</v>
      </c>
      <c r="I446" s="22">
        <f>INDEX(Concordance!$A$2:$A$556,MATCH('2020 Report - NLIU'!J446,Concordance!$C$2:$C$556,0))</f>
        <v>99082</v>
      </c>
      <c r="J446" s="52">
        <f t="shared" si="6"/>
        <v>788964674</v>
      </c>
      <c r="K446" s="17" t="s">
        <v>1495</v>
      </c>
      <c r="L446" s="18">
        <v>241101.92</v>
      </c>
      <c r="N446" s="18">
        <v>0</v>
      </c>
      <c r="P446" s="18">
        <v>241101.92</v>
      </c>
      <c r="T446" s="18"/>
      <c r="V446" s="18"/>
      <c r="X446" s="18">
        <v>0</v>
      </c>
      <c r="BL446" s="18">
        <v>240469</v>
      </c>
      <c r="BM446" s="110" t="s">
        <v>168</v>
      </c>
      <c r="BN446" s="18">
        <v>240469</v>
      </c>
      <c r="BP446" s="18">
        <v>0</v>
      </c>
      <c r="BR446" s="18">
        <v>0</v>
      </c>
      <c r="BT446" s="18">
        <v>0</v>
      </c>
      <c r="BV446" s="18">
        <v>0</v>
      </c>
      <c r="BX446" s="18">
        <v>0</v>
      </c>
      <c r="BZ446" s="18">
        <v>0</v>
      </c>
      <c r="CB446" s="18">
        <v>240469</v>
      </c>
      <c r="DD446" s="110" t="b">
        <v>1</v>
      </c>
      <c r="DF446" s="110" t="b">
        <v>1</v>
      </c>
      <c r="DH446" s="110" t="b">
        <v>1</v>
      </c>
      <c r="DJ446" s="110" t="b">
        <v>1</v>
      </c>
      <c r="DL446" s="110" t="b">
        <v>1</v>
      </c>
      <c r="DN446" s="110" t="b">
        <v>0</v>
      </c>
      <c r="DP446" s="110" t="b">
        <v>0</v>
      </c>
      <c r="DR446" s="110" t="b">
        <v>0</v>
      </c>
      <c r="DT446" s="110" t="b">
        <v>1</v>
      </c>
      <c r="DV446" s="110" t="b">
        <v>1</v>
      </c>
      <c r="DX446" s="110" t="b">
        <v>1</v>
      </c>
      <c r="DZ446" s="110" t="b">
        <v>1</v>
      </c>
      <c r="EB446" s="110" t="b">
        <v>1</v>
      </c>
      <c r="ED446" s="110" t="b">
        <v>0</v>
      </c>
      <c r="EF446" s="110" t="b">
        <v>0</v>
      </c>
      <c r="EH446" s="110" t="b">
        <v>0</v>
      </c>
      <c r="EJ446" s="110">
        <v>108</v>
      </c>
      <c r="EL446" s="110">
        <v>108</v>
      </c>
      <c r="EN446" s="110">
        <v>108</v>
      </c>
      <c r="EP446" s="110">
        <v>108</v>
      </c>
    </row>
    <row r="447" spans="1:146" x14ac:dyDescent="0.3">
      <c r="A447" s="110" t="s">
        <v>162</v>
      </c>
      <c r="B447" s="110" t="s">
        <v>163</v>
      </c>
      <c r="C447" s="110" t="s">
        <v>1496</v>
      </c>
      <c r="F447" s="110" t="s">
        <v>165</v>
      </c>
      <c r="G447" s="110" t="s">
        <v>1497</v>
      </c>
      <c r="I447" s="22">
        <f>INDEX(Concordance!$A$2:$A$556,MATCH('2020 Report - NLIU'!J447,Concordance!$C$2:$C$556,0))</f>
        <v>100059</v>
      </c>
      <c r="J447" s="52">
        <f t="shared" si="6"/>
        <v>123191678</v>
      </c>
      <c r="K447" s="17" t="s">
        <v>1498</v>
      </c>
      <c r="L447" s="18">
        <v>356051.86</v>
      </c>
      <c r="N447" s="18">
        <v>0</v>
      </c>
      <c r="P447" s="18">
        <v>356051.86</v>
      </c>
      <c r="T447" s="18"/>
      <c r="V447" s="18"/>
      <c r="X447" s="18">
        <v>0</v>
      </c>
      <c r="BL447" s="18">
        <v>0</v>
      </c>
      <c r="BM447" s="110" t="s">
        <v>168</v>
      </c>
      <c r="BN447" s="18">
        <v>0</v>
      </c>
      <c r="BP447" s="18">
        <v>0</v>
      </c>
      <c r="BR447" s="18">
        <v>0</v>
      </c>
      <c r="BT447" s="18">
        <v>0</v>
      </c>
      <c r="BV447" s="18">
        <v>0</v>
      </c>
      <c r="BX447" s="18">
        <v>0</v>
      </c>
      <c r="BZ447" s="18">
        <v>0</v>
      </c>
      <c r="CB447" s="18">
        <v>0</v>
      </c>
      <c r="DD447" s="110" t="b">
        <v>0</v>
      </c>
      <c r="DF447" s="110" t="b">
        <v>0</v>
      </c>
      <c r="DH447" s="110" t="b">
        <v>0</v>
      </c>
      <c r="DJ447" s="110" t="b">
        <v>0</v>
      </c>
      <c r="DL447" s="110" t="b">
        <v>0</v>
      </c>
      <c r="DN447" s="110" t="b">
        <v>0</v>
      </c>
      <c r="DP447" s="110" t="b">
        <v>0</v>
      </c>
      <c r="DR447" s="110" t="b">
        <v>0</v>
      </c>
      <c r="DT447" s="110" t="b">
        <v>0</v>
      </c>
      <c r="DV447" s="110" t="b">
        <v>0</v>
      </c>
      <c r="DX447" s="110" t="b">
        <v>0</v>
      </c>
      <c r="DZ447" s="110" t="b">
        <v>0</v>
      </c>
      <c r="EB447" s="110" t="b">
        <v>0</v>
      </c>
      <c r="ED447" s="110" t="b">
        <v>0</v>
      </c>
      <c r="EF447" s="110" t="b">
        <v>0</v>
      </c>
      <c r="EH447" s="110" t="b">
        <v>0</v>
      </c>
      <c r="EJ447" s="110">
        <v>113</v>
      </c>
      <c r="EL447" s="110">
        <v>116</v>
      </c>
      <c r="EN447" s="110">
        <v>115</v>
      </c>
      <c r="EP447" s="110">
        <v>115</v>
      </c>
    </row>
    <row r="448" spans="1:146" x14ac:dyDescent="0.3">
      <c r="A448" s="110" t="s">
        <v>162</v>
      </c>
      <c r="B448" s="110" t="s">
        <v>163</v>
      </c>
      <c r="C448" s="110" t="s">
        <v>1499</v>
      </c>
      <c r="F448" s="110" t="s">
        <v>165</v>
      </c>
      <c r="G448" s="110" t="s">
        <v>1500</v>
      </c>
      <c r="I448" s="22">
        <f>INDEX(Concordance!$A$2:$A$556,MATCH('2020 Report - NLIU'!J448,Concordance!$C$2:$C$556,0))</f>
        <v>100062</v>
      </c>
      <c r="J448" s="52">
        <f t="shared" si="6"/>
        <v>829484091</v>
      </c>
      <c r="K448" s="17" t="s">
        <v>1501</v>
      </c>
      <c r="L448" s="18">
        <v>91483.63</v>
      </c>
      <c r="N448" s="18">
        <v>0</v>
      </c>
      <c r="P448" s="18">
        <v>91483.63</v>
      </c>
      <c r="T448" s="18"/>
      <c r="V448" s="18"/>
      <c r="X448" s="18">
        <v>0</v>
      </c>
      <c r="BL448" s="18">
        <v>91244</v>
      </c>
      <c r="BM448" s="110" t="s">
        <v>168</v>
      </c>
      <c r="BN448" s="18">
        <v>91244</v>
      </c>
      <c r="BP448" s="18">
        <v>0</v>
      </c>
      <c r="BR448" s="18">
        <v>0</v>
      </c>
      <c r="BT448" s="18">
        <v>0</v>
      </c>
      <c r="BV448" s="18">
        <v>0</v>
      </c>
      <c r="BX448" s="18">
        <v>0</v>
      </c>
      <c r="BZ448" s="18">
        <v>0</v>
      </c>
      <c r="CB448" s="18">
        <v>91244</v>
      </c>
      <c r="DD448" s="110" t="b">
        <v>0</v>
      </c>
      <c r="DF448" s="110" t="b">
        <v>0</v>
      </c>
      <c r="DH448" s="110" t="b">
        <v>0</v>
      </c>
      <c r="DJ448" s="110" t="b">
        <v>0</v>
      </c>
      <c r="DL448" s="110" t="b">
        <v>0</v>
      </c>
      <c r="DN448" s="110" t="b">
        <v>0</v>
      </c>
      <c r="DP448" s="110" t="b">
        <v>0</v>
      </c>
      <c r="DR448" s="110" t="b">
        <v>0</v>
      </c>
      <c r="DT448" s="110" t="b">
        <v>0</v>
      </c>
      <c r="DV448" s="110" t="b">
        <v>0</v>
      </c>
      <c r="DX448" s="110" t="b">
        <v>0</v>
      </c>
      <c r="DZ448" s="110" t="b">
        <v>0</v>
      </c>
      <c r="EB448" s="110" t="b">
        <v>0</v>
      </c>
      <c r="ED448" s="110" t="b">
        <v>0</v>
      </c>
      <c r="EF448" s="110" t="b">
        <v>0</v>
      </c>
      <c r="EH448" s="110" t="b">
        <v>0</v>
      </c>
      <c r="EJ448" s="110">
        <v>52</v>
      </c>
      <c r="EL448" s="110">
        <v>48</v>
      </c>
      <c r="EN448" s="110">
        <v>47</v>
      </c>
      <c r="EP448" s="110">
        <v>48</v>
      </c>
    </row>
    <row r="449" spans="1:146" x14ac:dyDescent="0.3">
      <c r="A449" s="110" t="s">
        <v>162</v>
      </c>
      <c r="B449" s="110" t="s">
        <v>163</v>
      </c>
      <c r="C449" s="110" t="s">
        <v>1502</v>
      </c>
      <c r="F449" s="110" t="s">
        <v>165</v>
      </c>
      <c r="G449" s="110" t="s">
        <v>1503</v>
      </c>
      <c r="I449" s="22">
        <f>INDEX(Concordance!$A$2:$A$556,MATCH('2020 Report - NLIU'!J449,Concordance!$C$2:$C$556,0))</f>
        <v>100061</v>
      </c>
      <c r="J449" s="52">
        <f t="shared" si="6"/>
        <v>621028943</v>
      </c>
      <c r="K449" s="17" t="s">
        <v>1504</v>
      </c>
      <c r="L449" s="18">
        <v>242184.34</v>
      </c>
      <c r="N449" s="18">
        <v>16372</v>
      </c>
      <c r="P449" s="18">
        <v>225812.34</v>
      </c>
      <c r="R449" s="110" t="s">
        <v>394</v>
      </c>
      <c r="T449" s="18">
        <v>16372</v>
      </c>
      <c r="V449" s="18">
        <v>0</v>
      </c>
      <c r="X449" s="18">
        <v>16372</v>
      </c>
      <c r="Z449" s="110" t="b">
        <v>1</v>
      </c>
      <c r="AB449" s="110" t="b">
        <v>1</v>
      </c>
      <c r="AD449" s="110" t="b">
        <v>0</v>
      </c>
      <c r="AF449" s="110" t="b">
        <v>0</v>
      </c>
      <c r="AH449" s="110" t="b">
        <v>0</v>
      </c>
      <c r="AJ449" s="110" t="b">
        <v>0</v>
      </c>
      <c r="AL449" s="110" t="b">
        <v>0</v>
      </c>
      <c r="AX449" s="110" t="b">
        <v>1</v>
      </c>
      <c r="AZ449" s="110">
        <v>0</v>
      </c>
      <c r="BB449" s="110">
        <v>0</v>
      </c>
      <c r="BF449" s="110">
        <v>50</v>
      </c>
      <c r="BH449" s="110">
        <v>160</v>
      </c>
      <c r="BJ449" s="110">
        <v>0.3125</v>
      </c>
      <c r="BK449" s="110" t="s">
        <v>168</v>
      </c>
      <c r="BL449" s="18">
        <v>225220</v>
      </c>
      <c r="BM449" s="110" t="s">
        <v>168</v>
      </c>
      <c r="BN449" s="18">
        <v>206612</v>
      </c>
      <c r="BP449" s="18">
        <v>18608</v>
      </c>
      <c r="BR449" s="18">
        <v>225220</v>
      </c>
      <c r="BT449" s="18">
        <v>0</v>
      </c>
      <c r="BV449" s="18">
        <v>0</v>
      </c>
      <c r="BX449" s="18">
        <v>0</v>
      </c>
      <c r="BZ449" s="18">
        <v>0</v>
      </c>
      <c r="CB449" s="18">
        <v>0</v>
      </c>
      <c r="CD449" s="110" t="b">
        <v>0</v>
      </c>
      <c r="CP449" s="110" t="b">
        <v>1</v>
      </c>
      <c r="CR449" s="110">
        <v>175</v>
      </c>
      <c r="CT449" s="110">
        <v>349</v>
      </c>
      <c r="CV449" s="110">
        <v>0.50143266475644699</v>
      </c>
      <c r="CW449" s="110" t="s">
        <v>168</v>
      </c>
      <c r="CX449" s="110">
        <v>596</v>
      </c>
      <c r="CZ449" s="110">
        <v>596</v>
      </c>
      <c r="DB449" s="110">
        <v>1</v>
      </c>
      <c r="DC449" s="110" t="s">
        <v>168</v>
      </c>
      <c r="DD449" s="110" t="b">
        <v>1</v>
      </c>
      <c r="DF449" s="110" t="b">
        <v>1</v>
      </c>
      <c r="DH449" s="110" t="b">
        <v>1</v>
      </c>
      <c r="DJ449" s="110" t="b">
        <v>1</v>
      </c>
      <c r="DL449" s="110" t="b">
        <v>1</v>
      </c>
      <c r="DN449" s="110" t="b">
        <v>1</v>
      </c>
      <c r="DP449" s="110" t="b">
        <v>1</v>
      </c>
      <c r="DR449" s="110" t="b">
        <v>1</v>
      </c>
      <c r="DT449" s="110" t="b">
        <v>1</v>
      </c>
      <c r="DV449" s="110" t="b">
        <v>1</v>
      </c>
      <c r="DX449" s="110" t="b">
        <v>1</v>
      </c>
      <c r="DZ449" s="110" t="b">
        <v>1</v>
      </c>
      <c r="EB449" s="110" t="b">
        <v>1</v>
      </c>
      <c r="ED449" s="110" t="b">
        <v>1</v>
      </c>
      <c r="EF449" s="110" t="b">
        <v>1</v>
      </c>
      <c r="EH449" s="110" t="b">
        <v>1</v>
      </c>
      <c r="EJ449" s="110">
        <v>120.2</v>
      </c>
      <c r="EL449" s="110">
        <v>120.2</v>
      </c>
      <c r="EN449" s="110">
        <v>121.3</v>
      </c>
      <c r="EP449" s="110">
        <v>121.3</v>
      </c>
    </row>
    <row r="450" spans="1:146" x14ac:dyDescent="0.3">
      <c r="A450" s="110" t="s">
        <v>162</v>
      </c>
      <c r="B450" s="110" t="s">
        <v>163</v>
      </c>
      <c r="C450" s="110" t="s">
        <v>1505</v>
      </c>
      <c r="F450" s="110" t="s">
        <v>165</v>
      </c>
      <c r="G450" s="110" t="s">
        <v>1506</v>
      </c>
      <c r="I450" s="22">
        <f>INDEX(Concordance!$A$2:$A$556,MATCH('2020 Report - NLIU'!J450,Concordance!$C$2:$C$556,0))</f>
        <v>100065</v>
      </c>
      <c r="J450" s="52">
        <f t="shared" si="6"/>
        <v>21505169</v>
      </c>
      <c r="K450" s="17" t="s">
        <v>1507</v>
      </c>
      <c r="L450" s="18">
        <v>40574.559999999998</v>
      </c>
      <c r="N450" s="18">
        <v>4025</v>
      </c>
      <c r="P450" s="18">
        <v>36549.56</v>
      </c>
      <c r="T450" s="18">
        <v>0</v>
      </c>
      <c r="V450" s="18">
        <v>0</v>
      </c>
      <c r="X450" s="18">
        <v>0</v>
      </c>
      <c r="Z450" s="110" t="b">
        <v>0</v>
      </c>
      <c r="AB450" s="110" t="b">
        <v>0</v>
      </c>
      <c r="AD450" s="110" t="b">
        <v>0</v>
      </c>
      <c r="AF450" s="110" t="b">
        <v>0</v>
      </c>
      <c r="AH450" s="110" t="b">
        <v>0</v>
      </c>
      <c r="AJ450" s="110" t="b">
        <v>0</v>
      </c>
      <c r="AL450" s="110" t="b">
        <v>0</v>
      </c>
      <c r="AX450" s="110" t="b">
        <v>0</v>
      </c>
      <c r="BL450" s="18">
        <v>34945</v>
      </c>
      <c r="BM450" s="110" t="s">
        <v>168</v>
      </c>
      <c r="BN450" s="18">
        <v>34945</v>
      </c>
      <c r="BP450" s="18">
        <v>0</v>
      </c>
      <c r="BR450" s="18">
        <v>0</v>
      </c>
      <c r="BT450" s="18">
        <v>0</v>
      </c>
      <c r="BV450" s="18">
        <v>0</v>
      </c>
      <c r="BX450" s="18">
        <v>0</v>
      </c>
      <c r="BZ450" s="18">
        <v>0</v>
      </c>
      <c r="CB450" s="18">
        <v>34945</v>
      </c>
      <c r="DD450" s="110" t="b">
        <v>1</v>
      </c>
      <c r="DF450" s="110" t="b">
        <v>1</v>
      </c>
      <c r="DH450" s="110" t="b">
        <v>1</v>
      </c>
      <c r="DJ450" s="110" t="b">
        <v>1</v>
      </c>
      <c r="DL450" s="110" t="b">
        <v>1</v>
      </c>
      <c r="DN450" s="110" t="b">
        <v>1</v>
      </c>
      <c r="DP450" s="110" t="b">
        <v>1</v>
      </c>
      <c r="DR450" s="110" t="b">
        <v>0</v>
      </c>
      <c r="DT450" s="110" t="b">
        <v>1</v>
      </c>
      <c r="DV450" s="110" t="b">
        <v>1</v>
      </c>
      <c r="DX450" s="110" t="b">
        <v>1</v>
      </c>
      <c r="DZ450" s="110" t="b">
        <v>1</v>
      </c>
      <c r="EB450" s="110" t="b">
        <v>1</v>
      </c>
      <c r="ED450" s="110" t="b">
        <v>1</v>
      </c>
      <c r="EF450" s="110" t="b">
        <v>1</v>
      </c>
      <c r="EH450" s="110" t="b">
        <v>0</v>
      </c>
      <c r="EJ450" s="110">
        <v>41</v>
      </c>
      <c r="EL450" s="110">
        <v>42</v>
      </c>
      <c r="EN450" s="110">
        <v>42</v>
      </c>
      <c r="EP450" s="110">
        <v>41</v>
      </c>
    </row>
    <row r="451" spans="1:146" x14ac:dyDescent="0.3">
      <c r="A451" s="110" t="s">
        <v>162</v>
      </c>
      <c r="B451" s="110" t="s">
        <v>163</v>
      </c>
      <c r="C451" s="110" t="s">
        <v>1508</v>
      </c>
      <c r="F451" s="110" t="s">
        <v>165</v>
      </c>
      <c r="G451" s="110" t="s">
        <v>1509</v>
      </c>
      <c r="I451" s="22">
        <f>INDEX(Concordance!$A$2:$A$556,MATCH('2020 Report - NLIU'!J451,Concordance!$C$2:$C$556,0))</f>
        <v>48915</v>
      </c>
      <c r="J451" s="52">
        <f t="shared" ref="J451:J514" si="7">VALUE(K451)</f>
        <v>843926556</v>
      </c>
      <c r="K451" s="17" t="s">
        <v>1510</v>
      </c>
      <c r="L451" s="18">
        <v>127113.47</v>
      </c>
      <c r="N451" s="18">
        <v>0</v>
      </c>
      <c r="P451" s="18">
        <v>127113.47</v>
      </c>
      <c r="T451" s="18"/>
      <c r="V451" s="18"/>
      <c r="X451" s="18">
        <v>0</v>
      </c>
      <c r="BL451" s="18">
        <v>0</v>
      </c>
      <c r="BM451" s="110" t="s">
        <v>168</v>
      </c>
      <c r="BN451" s="18">
        <v>0</v>
      </c>
      <c r="BP451" s="18">
        <v>0</v>
      </c>
      <c r="BR451" s="18">
        <v>0</v>
      </c>
      <c r="BT451" s="18">
        <v>0</v>
      </c>
      <c r="BV451" s="18">
        <v>0</v>
      </c>
      <c r="BX451" s="18">
        <v>0</v>
      </c>
      <c r="BZ451" s="18">
        <v>0</v>
      </c>
      <c r="CB451" s="18">
        <v>0</v>
      </c>
      <c r="DD451" s="110" t="b">
        <v>0</v>
      </c>
      <c r="DF451" s="110" t="b">
        <v>0</v>
      </c>
      <c r="DH451" s="110" t="b">
        <v>0</v>
      </c>
      <c r="DJ451" s="110" t="b">
        <v>0</v>
      </c>
      <c r="DL451" s="110" t="b">
        <v>0</v>
      </c>
      <c r="DN451" s="110" t="b">
        <v>0</v>
      </c>
      <c r="DP451" s="110" t="b">
        <v>0</v>
      </c>
      <c r="DR451" s="110" t="b">
        <v>0</v>
      </c>
      <c r="DT451" s="110" t="b">
        <v>0</v>
      </c>
      <c r="DV451" s="110" t="b">
        <v>0</v>
      </c>
      <c r="DX451" s="110" t="b">
        <v>0</v>
      </c>
      <c r="DZ451" s="110" t="b">
        <v>0</v>
      </c>
      <c r="EB451" s="110" t="b">
        <v>0</v>
      </c>
      <c r="ED451" s="110" t="b">
        <v>0</v>
      </c>
      <c r="EF451" s="110" t="b">
        <v>0</v>
      </c>
      <c r="EH451" s="110" t="b">
        <v>0</v>
      </c>
      <c r="EJ451" s="110">
        <v>41</v>
      </c>
      <c r="EL451" s="110">
        <v>45</v>
      </c>
      <c r="EN451" s="110">
        <v>45</v>
      </c>
      <c r="EP451" s="110">
        <v>41</v>
      </c>
    </row>
    <row r="452" spans="1:146" x14ac:dyDescent="0.3">
      <c r="A452" s="110" t="s">
        <v>162</v>
      </c>
      <c r="B452" s="110" t="s">
        <v>163</v>
      </c>
      <c r="C452" s="110" t="s">
        <v>1511</v>
      </c>
      <c r="F452" s="110" t="s">
        <v>165</v>
      </c>
      <c r="G452" s="110" t="s">
        <v>1512</v>
      </c>
      <c r="I452" s="22">
        <f>INDEX(Concordance!$A$2:$A$556,MATCH('2020 Report - NLIU'!J452,Concordance!$C$2:$C$556,0))</f>
        <v>80125</v>
      </c>
      <c r="J452" s="52">
        <f t="shared" si="7"/>
        <v>93804615</v>
      </c>
      <c r="K452" s="17" t="s">
        <v>1513</v>
      </c>
      <c r="L452" s="18">
        <v>1107854.2</v>
      </c>
      <c r="N452" s="18">
        <v>46239</v>
      </c>
      <c r="P452" s="18">
        <v>1061615.2</v>
      </c>
      <c r="T452" s="18">
        <v>0</v>
      </c>
      <c r="V452" s="18">
        <v>0</v>
      </c>
      <c r="X452" s="18">
        <v>0</v>
      </c>
      <c r="Z452" s="110" t="b">
        <v>0</v>
      </c>
      <c r="AB452" s="110" t="b">
        <v>0</v>
      </c>
      <c r="AD452" s="110" t="b">
        <v>0</v>
      </c>
      <c r="AF452" s="110" t="b">
        <v>0</v>
      </c>
      <c r="AH452" s="110" t="b">
        <v>0</v>
      </c>
      <c r="AJ452" s="110" t="b">
        <v>0</v>
      </c>
      <c r="AL452" s="110" t="b">
        <v>0</v>
      </c>
      <c r="AX452" s="110" t="b">
        <v>0</v>
      </c>
      <c r="BL452" s="18">
        <v>104964.03</v>
      </c>
      <c r="BM452" s="110" t="s">
        <v>168</v>
      </c>
      <c r="BN452" s="18">
        <v>104964.03</v>
      </c>
      <c r="BP452" s="18">
        <v>0</v>
      </c>
      <c r="BR452" s="18">
        <v>0</v>
      </c>
      <c r="BT452" s="18">
        <v>0</v>
      </c>
      <c r="BV452" s="18">
        <v>0</v>
      </c>
      <c r="BX452" s="18">
        <v>0</v>
      </c>
      <c r="BZ452" s="18">
        <v>0</v>
      </c>
      <c r="CB452" s="18">
        <v>104964.03</v>
      </c>
      <c r="DD452" s="110" t="b">
        <v>0</v>
      </c>
      <c r="DF452" s="110" t="b">
        <v>0</v>
      </c>
      <c r="DH452" s="110" t="b">
        <v>0</v>
      </c>
      <c r="DJ452" s="110" t="b">
        <v>0</v>
      </c>
      <c r="DL452" s="110" t="b">
        <v>0</v>
      </c>
      <c r="DN452" s="110" t="b">
        <v>0</v>
      </c>
      <c r="DP452" s="110" t="b">
        <v>0</v>
      </c>
      <c r="DR452" s="110" t="b">
        <v>0</v>
      </c>
      <c r="DT452" s="110" t="b">
        <v>0</v>
      </c>
      <c r="DV452" s="110" t="b">
        <v>0</v>
      </c>
      <c r="DX452" s="110" t="b">
        <v>0</v>
      </c>
      <c r="DZ452" s="110" t="b">
        <v>0</v>
      </c>
      <c r="EB452" s="110" t="b">
        <v>0</v>
      </c>
      <c r="ED452" s="110" t="b">
        <v>0</v>
      </c>
      <c r="EF452" s="110" t="b">
        <v>0</v>
      </c>
      <c r="EH452" s="110" t="b">
        <v>0</v>
      </c>
      <c r="EJ452" s="110">
        <v>709</v>
      </c>
      <c r="EL452" s="110">
        <v>696</v>
      </c>
      <c r="EN452" s="110">
        <v>637</v>
      </c>
      <c r="EP452" s="110">
        <v>698</v>
      </c>
    </row>
    <row r="453" spans="1:146" x14ac:dyDescent="0.3">
      <c r="A453" s="110" t="s">
        <v>162</v>
      </c>
      <c r="B453" s="110" t="s">
        <v>163</v>
      </c>
      <c r="C453" s="110" t="s">
        <v>1514</v>
      </c>
      <c r="F453" s="110" t="s">
        <v>165</v>
      </c>
      <c r="G453" s="110" t="s">
        <v>1515</v>
      </c>
      <c r="I453" s="22">
        <f>INDEX(Concordance!$A$2:$A$556,MATCH('2020 Report - NLIU'!J453,Concordance!$C$2:$C$556,0))</f>
        <v>35098</v>
      </c>
      <c r="J453" s="52">
        <f t="shared" si="7"/>
        <v>193008596</v>
      </c>
      <c r="K453" s="17" t="s">
        <v>1516</v>
      </c>
      <c r="L453" s="18">
        <v>247660.34</v>
      </c>
      <c r="N453" s="18">
        <v>0</v>
      </c>
      <c r="P453" s="18">
        <v>247660.34</v>
      </c>
      <c r="T453" s="18"/>
      <c r="V453" s="18"/>
      <c r="X453" s="18">
        <v>0</v>
      </c>
      <c r="BL453" s="18">
        <v>0</v>
      </c>
      <c r="BM453" s="110" t="s">
        <v>168</v>
      </c>
      <c r="BN453" s="18">
        <v>0</v>
      </c>
      <c r="BP453" s="18">
        <v>0</v>
      </c>
      <c r="BR453" s="18">
        <v>0</v>
      </c>
      <c r="BT453" s="18">
        <v>0</v>
      </c>
      <c r="BV453" s="18">
        <v>0</v>
      </c>
      <c r="BX453" s="18">
        <v>0</v>
      </c>
      <c r="BZ453" s="18">
        <v>0</v>
      </c>
      <c r="CB453" s="18">
        <v>0</v>
      </c>
      <c r="DD453" s="110" t="b">
        <v>0</v>
      </c>
      <c r="DF453" s="110" t="b">
        <v>0</v>
      </c>
      <c r="DH453" s="110" t="b">
        <v>0</v>
      </c>
      <c r="DJ453" s="110" t="b">
        <v>0</v>
      </c>
      <c r="DL453" s="110" t="b">
        <v>0</v>
      </c>
      <c r="DN453" s="110" t="b">
        <v>0</v>
      </c>
      <c r="DP453" s="110" t="b">
        <v>0</v>
      </c>
      <c r="DR453" s="110" t="b">
        <v>0</v>
      </c>
      <c r="DT453" s="110" t="b">
        <v>0</v>
      </c>
      <c r="DV453" s="110" t="b">
        <v>0</v>
      </c>
      <c r="DX453" s="110" t="b">
        <v>0</v>
      </c>
      <c r="DZ453" s="110" t="b">
        <v>0</v>
      </c>
      <c r="EB453" s="110" t="b">
        <v>0</v>
      </c>
      <c r="ED453" s="110" t="b">
        <v>0</v>
      </c>
      <c r="EF453" s="110" t="b">
        <v>0</v>
      </c>
      <c r="EH453" s="110" t="b">
        <v>0</v>
      </c>
      <c r="EJ453" s="110">
        <v>105</v>
      </c>
      <c r="EL453" s="110">
        <v>107</v>
      </c>
      <c r="EN453" s="110">
        <v>104</v>
      </c>
      <c r="EP453" s="110">
        <v>106</v>
      </c>
    </row>
    <row r="454" spans="1:146" x14ac:dyDescent="0.3">
      <c r="A454" s="110" t="s">
        <v>162</v>
      </c>
      <c r="B454" s="110" t="s">
        <v>163</v>
      </c>
      <c r="C454" s="110" t="s">
        <v>1517</v>
      </c>
      <c r="F454" s="110" t="s">
        <v>165</v>
      </c>
      <c r="G454" s="110" t="s">
        <v>1518</v>
      </c>
      <c r="I454" s="22">
        <f>INDEX(Concordance!$A$2:$A$556,MATCH('2020 Report - NLIU'!J454,Concordance!$C$2:$C$556,0))</f>
        <v>73106</v>
      </c>
      <c r="J454" s="52">
        <f t="shared" si="7"/>
        <v>28593846</v>
      </c>
      <c r="K454" s="17" t="s">
        <v>1519</v>
      </c>
      <c r="L454" s="18">
        <v>294041.8</v>
      </c>
      <c r="N454" s="18">
        <v>46972.77</v>
      </c>
      <c r="P454" s="18">
        <v>247069.03</v>
      </c>
      <c r="T454" s="18">
        <v>0</v>
      </c>
      <c r="V454" s="18">
        <v>0</v>
      </c>
      <c r="X454" s="18">
        <v>0</v>
      </c>
      <c r="Z454" s="110" t="b">
        <v>0</v>
      </c>
      <c r="AB454" s="110" t="b">
        <v>0</v>
      </c>
      <c r="AD454" s="110" t="b">
        <v>0</v>
      </c>
      <c r="AF454" s="110" t="b">
        <v>0</v>
      </c>
      <c r="AH454" s="110" t="b">
        <v>0</v>
      </c>
      <c r="AJ454" s="110" t="b">
        <v>0</v>
      </c>
      <c r="AL454" s="110" t="b">
        <v>0</v>
      </c>
      <c r="AX454" s="110" t="b">
        <v>0</v>
      </c>
      <c r="BL454" s="18">
        <v>246420.75</v>
      </c>
      <c r="BM454" s="110" t="s">
        <v>168</v>
      </c>
      <c r="BN454" s="18">
        <v>239246.06</v>
      </c>
      <c r="BP454" s="18">
        <v>7174.69</v>
      </c>
      <c r="BR454" s="18">
        <v>61405</v>
      </c>
      <c r="BT454" s="18">
        <v>0</v>
      </c>
      <c r="BV454" s="18">
        <v>0</v>
      </c>
      <c r="BX454" s="18">
        <v>0</v>
      </c>
      <c r="BZ454" s="18">
        <v>0</v>
      </c>
      <c r="CB454" s="18">
        <v>185015.75</v>
      </c>
      <c r="CD454" s="110" t="b">
        <v>0</v>
      </c>
      <c r="CP454" s="110" t="b">
        <v>0</v>
      </c>
      <c r="DD454" s="110" t="b">
        <v>0</v>
      </c>
      <c r="DF454" s="110" t="b">
        <v>0</v>
      </c>
      <c r="DH454" s="110" t="b">
        <v>0</v>
      </c>
      <c r="DJ454" s="110" t="b">
        <v>0</v>
      </c>
      <c r="DL454" s="110" t="b">
        <v>0</v>
      </c>
      <c r="DN454" s="110" t="b">
        <v>0</v>
      </c>
      <c r="DP454" s="110" t="b">
        <v>1</v>
      </c>
      <c r="DR454" s="110" t="b">
        <v>0</v>
      </c>
      <c r="DT454" s="110" t="b">
        <v>0</v>
      </c>
      <c r="DV454" s="110" t="b">
        <v>0</v>
      </c>
      <c r="DX454" s="110" t="b">
        <v>0</v>
      </c>
      <c r="DZ454" s="110" t="b">
        <v>0</v>
      </c>
      <c r="EB454" s="110" t="b">
        <v>0</v>
      </c>
      <c r="ED454" s="110" t="b">
        <v>0</v>
      </c>
      <c r="EF454" s="110" t="b">
        <v>1</v>
      </c>
      <c r="EH454" s="110" t="b">
        <v>0</v>
      </c>
      <c r="EJ454" s="110">
        <v>209</v>
      </c>
      <c r="EL454" s="110">
        <v>209</v>
      </c>
      <c r="EN454" s="110">
        <v>209</v>
      </c>
      <c r="EP454" s="110">
        <v>209</v>
      </c>
    </row>
    <row r="455" spans="1:146" x14ac:dyDescent="0.3">
      <c r="A455" s="110" t="s">
        <v>162</v>
      </c>
      <c r="B455" s="110" t="s">
        <v>163</v>
      </c>
      <c r="C455" s="110" t="s">
        <v>1520</v>
      </c>
      <c r="F455" s="110" t="s">
        <v>165</v>
      </c>
      <c r="G455" s="110" t="s">
        <v>1521</v>
      </c>
      <c r="I455" s="22">
        <f>INDEX(Concordance!$A$2:$A$556,MATCH('2020 Report - NLIU'!J455,Concordance!$C$2:$C$556,0))</f>
        <v>112103</v>
      </c>
      <c r="J455" s="52">
        <f t="shared" si="7"/>
        <v>53617973</v>
      </c>
      <c r="K455" s="17" t="s">
        <v>1522</v>
      </c>
      <c r="L455" s="18">
        <v>974720.33</v>
      </c>
      <c r="N455" s="18">
        <v>0</v>
      </c>
      <c r="P455" s="18">
        <v>974720.33</v>
      </c>
      <c r="T455" s="18"/>
      <c r="V455" s="18"/>
      <c r="X455" s="18">
        <v>0</v>
      </c>
      <c r="BL455" s="18">
        <v>660393.51</v>
      </c>
      <c r="BM455" s="110" t="s">
        <v>168</v>
      </c>
      <c r="BN455" s="18">
        <v>607393.51</v>
      </c>
      <c r="BP455" s="18">
        <v>53000</v>
      </c>
      <c r="BR455" s="18">
        <v>0</v>
      </c>
      <c r="BT455" s="18">
        <v>0</v>
      </c>
      <c r="BV455" s="18">
        <v>0</v>
      </c>
      <c r="BX455" s="18">
        <v>0</v>
      </c>
      <c r="BZ455" s="18">
        <v>0</v>
      </c>
      <c r="CB455" s="18">
        <v>660393.51</v>
      </c>
      <c r="DD455" s="110" t="b">
        <v>0</v>
      </c>
      <c r="DF455" s="110" t="b">
        <v>0</v>
      </c>
      <c r="DH455" s="110" t="b">
        <v>0</v>
      </c>
      <c r="DJ455" s="110" t="b">
        <v>0</v>
      </c>
      <c r="DL455" s="110" t="b">
        <v>0</v>
      </c>
      <c r="DN455" s="110" t="b">
        <v>0</v>
      </c>
      <c r="DP455" s="110" t="b">
        <v>0</v>
      </c>
      <c r="DR455" s="110" t="b">
        <v>1</v>
      </c>
      <c r="DT455" s="110" t="b">
        <v>0</v>
      </c>
      <c r="DV455" s="110" t="b">
        <v>0</v>
      </c>
      <c r="DX455" s="110" t="b">
        <v>0</v>
      </c>
      <c r="DZ455" s="110" t="b">
        <v>0</v>
      </c>
      <c r="EB455" s="110" t="b">
        <v>0</v>
      </c>
      <c r="ED455" s="110" t="b">
        <v>0</v>
      </c>
      <c r="EF455" s="110" t="b">
        <v>0</v>
      </c>
      <c r="EH455" s="110" t="b">
        <v>1</v>
      </c>
      <c r="EJ455" s="110">
        <v>125</v>
      </c>
      <c r="EL455" s="110">
        <v>124</v>
      </c>
      <c r="EN455" s="110">
        <v>124</v>
      </c>
      <c r="EP455" s="110">
        <v>120</v>
      </c>
    </row>
    <row r="456" spans="1:146" x14ac:dyDescent="0.3">
      <c r="A456" s="110" t="s">
        <v>162</v>
      </c>
      <c r="B456" s="110" t="s">
        <v>163</v>
      </c>
      <c r="C456" s="110" t="s">
        <v>1523</v>
      </c>
      <c r="F456" s="110" t="s">
        <v>165</v>
      </c>
      <c r="G456" s="110" t="s">
        <v>1524</v>
      </c>
      <c r="I456" s="22">
        <f>INDEX(Concordance!$A$2:$A$556,MATCH('2020 Report - NLIU'!J456,Concordance!$C$2:$C$556,0))</f>
        <v>42113</v>
      </c>
      <c r="J456" s="52">
        <f t="shared" si="7"/>
        <v>800496478</v>
      </c>
      <c r="K456" s="17" t="s">
        <v>1525</v>
      </c>
      <c r="L456" s="18">
        <v>22025.919999999998</v>
      </c>
      <c r="N456" s="18">
        <v>9000</v>
      </c>
      <c r="P456" s="18">
        <v>13025.92</v>
      </c>
      <c r="T456" s="18">
        <v>0</v>
      </c>
      <c r="V456" s="18">
        <v>0</v>
      </c>
      <c r="X456" s="18">
        <v>0</v>
      </c>
      <c r="Z456" s="110" t="b">
        <v>0</v>
      </c>
      <c r="AB456" s="110" t="b">
        <v>0</v>
      </c>
      <c r="AD456" s="110" t="b">
        <v>0</v>
      </c>
      <c r="AF456" s="110" t="b">
        <v>0</v>
      </c>
      <c r="AH456" s="110" t="b">
        <v>0</v>
      </c>
      <c r="AJ456" s="110" t="b">
        <v>0</v>
      </c>
      <c r="AL456" s="110" t="b">
        <v>0</v>
      </c>
      <c r="AX456" s="110" t="b">
        <v>0</v>
      </c>
      <c r="BL456" s="18">
        <v>12992</v>
      </c>
      <c r="BM456" s="110" t="s">
        <v>168</v>
      </c>
      <c r="BN456" s="18">
        <v>12992</v>
      </c>
      <c r="BP456" s="18">
        <v>0</v>
      </c>
      <c r="BR456" s="18">
        <v>0</v>
      </c>
      <c r="BT456" s="18">
        <v>0</v>
      </c>
      <c r="BV456" s="18">
        <v>0</v>
      </c>
      <c r="BX456" s="18">
        <v>0</v>
      </c>
      <c r="BZ456" s="18">
        <v>0</v>
      </c>
      <c r="CB456" s="18">
        <v>12992</v>
      </c>
      <c r="DD456" s="110" t="b">
        <v>1</v>
      </c>
      <c r="DF456" s="110" t="b">
        <v>1</v>
      </c>
      <c r="DH456" s="110" t="b">
        <v>0</v>
      </c>
      <c r="DJ456" s="110" t="b">
        <v>0</v>
      </c>
      <c r="DL456" s="110" t="b">
        <v>1</v>
      </c>
      <c r="DN456" s="110" t="b">
        <v>0</v>
      </c>
      <c r="DP456" s="110" t="b">
        <v>0</v>
      </c>
      <c r="DR456" s="110" t="b">
        <v>0</v>
      </c>
      <c r="DT456" s="110" t="b">
        <v>0</v>
      </c>
      <c r="DV456" s="110" t="b">
        <v>0</v>
      </c>
      <c r="DX456" s="110" t="b">
        <v>0</v>
      </c>
      <c r="DZ456" s="110" t="b">
        <v>0</v>
      </c>
      <c r="EB456" s="110" t="b">
        <v>0</v>
      </c>
      <c r="ED456" s="110" t="b">
        <v>0</v>
      </c>
      <c r="EF456" s="110" t="b">
        <v>0</v>
      </c>
      <c r="EH456" s="110" t="b">
        <v>0</v>
      </c>
      <c r="EJ456" s="110">
        <v>8</v>
      </c>
      <c r="EL456" s="110">
        <v>8</v>
      </c>
      <c r="EN456" s="110">
        <v>8</v>
      </c>
      <c r="EP456" s="110">
        <v>8</v>
      </c>
    </row>
    <row r="457" spans="1:146" x14ac:dyDescent="0.3">
      <c r="A457" s="110" t="s">
        <v>162</v>
      </c>
      <c r="B457" s="110" t="s">
        <v>163</v>
      </c>
      <c r="C457" s="110" t="s">
        <v>1526</v>
      </c>
      <c r="F457" s="110" t="s">
        <v>165</v>
      </c>
      <c r="G457" s="110" t="s">
        <v>1527</v>
      </c>
      <c r="I457" s="22">
        <f>INDEX(Concordance!$A$2:$A$556,MATCH('2020 Report - NLIU'!J457,Concordance!$C$2:$C$556,0))</f>
        <v>102085</v>
      </c>
      <c r="J457" s="52">
        <f t="shared" si="7"/>
        <v>48064000</v>
      </c>
      <c r="K457" s="17" t="s">
        <v>1528</v>
      </c>
      <c r="L457" s="18">
        <v>223440.61</v>
      </c>
      <c r="N457" s="18">
        <v>24219</v>
      </c>
      <c r="P457" s="18">
        <v>199221.61</v>
      </c>
      <c r="T457" s="18">
        <v>0</v>
      </c>
      <c r="V457" s="18">
        <v>0</v>
      </c>
      <c r="X457" s="18">
        <v>0</v>
      </c>
      <c r="Z457" s="110" t="b">
        <v>0</v>
      </c>
      <c r="AB457" s="110" t="b">
        <v>0</v>
      </c>
      <c r="AD457" s="110" t="b">
        <v>0</v>
      </c>
      <c r="AF457" s="110" t="b">
        <v>0</v>
      </c>
      <c r="AH457" s="110" t="b">
        <v>0</v>
      </c>
      <c r="AJ457" s="110" t="b">
        <v>0</v>
      </c>
      <c r="AL457" s="110" t="b">
        <v>0</v>
      </c>
      <c r="AX457" s="110" t="b">
        <v>0</v>
      </c>
      <c r="BL457" s="18">
        <v>107374.95</v>
      </c>
      <c r="BM457" s="110" t="s">
        <v>168</v>
      </c>
      <c r="BN457" s="18">
        <v>107374.95</v>
      </c>
      <c r="BP457" s="18">
        <v>0</v>
      </c>
      <c r="BR457" s="18">
        <v>61717.16</v>
      </c>
      <c r="BT457" s="18">
        <v>0</v>
      </c>
      <c r="BV457" s="18">
        <v>0</v>
      </c>
      <c r="BX457" s="18">
        <v>45657.79</v>
      </c>
      <c r="BZ457" s="18">
        <v>0</v>
      </c>
      <c r="CB457" s="18">
        <v>0</v>
      </c>
      <c r="CD457" s="110" t="b">
        <v>1</v>
      </c>
      <c r="CF457" s="110" t="b">
        <v>1</v>
      </c>
      <c r="CH457" s="110" t="b">
        <v>0</v>
      </c>
      <c r="CJ457" s="110" t="b">
        <v>0</v>
      </c>
      <c r="CL457" s="110" t="b">
        <v>0</v>
      </c>
      <c r="CN457" s="110" t="b">
        <v>0</v>
      </c>
      <c r="CP457" s="110" t="b">
        <v>1</v>
      </c>
      <c r="CR457" s="110">
        <v>60</v>
      </c>
      <c r="CT457" s="110">
        <v>301</v>
      </c>
      <c r="CV457" s="110">
        <v>0.1993355481727575</v>
      </c>
      <c r="CW457" s="110" t="s">
        <v>168</v>
      </c>
      <c r="CX457" s="110">
        <v>120</v>
      </c>
      <c r="CZ457" s="110">
        <v>407</v>
      </c>
      <c r="DB457" s="110">
        <v>0.29484029484029478</v>
      </c>
      <c r="DC457" s="110" t="s">
        <v>168</v>
      </c>
      <c r="DD457" s="110" t="b">
        <v>1</v>
      </c>
      <c r="DF457" s="110" t="b">
        <v>1</v>
      </c>
      <c r="DH457" s="110" t="b">
        <v>1</v>
      </c>
      <c r="DJ457" s="110" t="b">
        <v>1</v>
      </c>
      <c r="DL457" s="110" t="b">
        <v>1</v>
      </c>
      <c r="DN457" s="110" t="b">
        <v>1</v>
      </c>
      <c r="DP457" s="110" t="b">
        <v>0</v>
      </c>
      <c r="DR457" s="110" t="b">
        <v>0</v>
      </c>
      <c r="DT457" s="110" t="b">
        <v>1</v>
      </c>
      <c r="DV457" s="110" t="b">
        <v>0</v>
      </c>
      <c r="DX457" s="110" t="b">
        <v>1</v>
      </c>
      <c r="DZ457" s="110" t="b">
        <v>1</v>
      </c>
      <c r="EB457" s="110" t="b">
        <v>1</v>
      </c>
      <c r="ED457" s="110" t="b">
        <v>0</v>
      </c>
      <c r="EF457" s="110" t="b">
        <v>0</v>
      </c>
      <c r="EH457" s="110" t="b">
        <v>0</v>
      </c>
      <c r="EJ457" s="110">
        <v>114</v>
      </c>
      <c r="EL457" s="110">
        <v>110</v>
      </c>
      <c r="EN457" s="110">
        <v>114</v>
      </c>
      <c r="EP457" s="110">
        <v>111</v>
      </c>
    </row>
    <row r="458" spans="1:146" x14ac:dyDescent="0.3">
      <c r="A458" s="110" t="s">
        <v>162</v>
      </c>
      <c r="B458" s="110" t="s">
        <v>163</v>
      </c>
      <c r="C458" s="110" t="s">
        <v>1529</v>
      </c>
      <c r="F458" s="110" t="s">
        <v>165</v>
      </c>
      <c r="G458" s="110" t="s">
        <v>1530</v>
      </c>
      <c r="I458" s="22">
        <f>INDEX(Concordance!$A$2:$A$556,MATCH('2020 Report - NLIU'!J458,Concordance!$C$2:$C$556,0))</f>
        <v>108144</v>
      </c>
      <c r="J458" s="52">
        <f t="shared" si="7"/>
        <v>52196912</v>
      </c>
      <c r="K458" s="17" t="s">
        <v>1531</v>
      </c>
      <c r="L458" s="18">
        <v>52115.14</v>
      </c>
      <c r="N458" s="18">
        <v>0</v>
      </c>
      <c r="P458" s="18">
        <v>52115.14</v>
      </c>
      <c r="T458" s="18"/>
      <c r="V458" s="18"/>
      <c r="X458" s="18">
        <v>0</v>
      </c>
      <c r="BL458" s="18">
        <v>25000</v>
      </c>
      <c r="BM458" s="110" t="s">
        <v>168</v>
      </c>
      <c r="BN458" s="18">
        <v>25000</v>
      </c>
      <c r="BP458" s="18">
        <v>0</v>
      </c>
      <c r="BR458" s="18">
        <v>25000</v>
      </c>
      <c r="BT458" s="18">
        <v>0</v>
      </c>
      <c r="BV458" s="18">
        <v>0</v>
      </c>
      <c r="BX458" s="18">
        <v>0</v>
      </c>
      <c r="BZ458" s="18">
        <v>0</v>
      </c>
      <c r="CB458" s="18">
        <v>0</v>
      </c>
      <c r="CD458" s="110" t="b">
        <v>0</v>
      </c>
      <c r="CP458" s="110" t="b">
        <v>1</v>
      </c>
      <c r="CR458" s="110">
        <v>45</v>
      </c>
      <c r="CT458" s="110">
        <v>100</v>
      </c>
      <c r="CV458" s="110">
        <v>0.45</v>
      </c>
      <c r="CW458" s="110" t="s">
        <v>168</v>
      </c>
      <c r="CX458" s="110">
        <v>45</v>
      </c>
      <c r="CZ458" s="110">
        <v>80</v>
      </c>
      <c r="DB458" s="110">
        <v>0.5625</v>
      </c>
      <c r="DC458" s="110" t="s">
        <v>168</v>
      </c>
      <c r="DD458" s="110" t="b">
        <v>1</v>
      </c>
      <c r="DF458" s="110" t="b">
        <v>1</v>
      </c>
      <c r="DH458" s="110" t="b">
        <v>1</v>
      </c>
      <c r="DJ458" s="110" t="b">
        <v>1</v>
      </c>
      <c r="DL458" s="110" t="b">
        <v>1</v>
      </c>
      <c r="DN458" s="110" t="b">
        <v>0</v>
      </c>
      <c r="DP458" s="110" t="b">
        <v>0</v>
      </c>
      <c r="DR458" s="110" t="b">
        <v>0</v>
      </c>
      <c r="DT458" s="110" t="b">
        <v>1</v>
      </c>
      <c r="DV458" s="110" t="b">
        <v>1</v>
      </c>
      <c r="DX458" s="110" t="b">
        <v>1</v>
      </c>
      <c r="DZ458" s="110" t="b">
        <v>1</v>
      </c>
      <c r="EB458" s="110" t="b">
        <v>1</v>
      </c>
      <c r="ED458" s="110" t="b">
        <v>0</v>
      </c>
      <c r="EF458" s="110" t="b">
        <v>0</v>
      </c>
      <c r="EH458" s="110" t="b">
        <v>0</v>
      </c>
      <c r="EJ458" s="110">
        <v>34</v>
      </c>
      <c r="EL458" s="110">
        <v>34</v>
      </c>
      <c r="EN458" s="110">
        <v>34</v>
      </c>
      <c r="EP458" s="110">
        <v>31</v>
      </c>
    </row>
    <row r="459" spans="1:146" x14ac:dyDescent="0.3">
      <c r="A459" s="110" t="s">
        <v>162</v>
      </c>
      <c r="B459" s="110" t="s">
        <v>163</v>
      </c>
      <c r="C459" s="110" t="s">
        <v>1532</v>
      </c>
      <c r="F459" s="110" t="s">
        <v>165</v>
      </c>
      <c r="G459" s="110" t="s">
        <v>1533</v>
      </c>
      <c r="I459" s="22">
        <f>INDEX(Concordance!$A$2:$A$556,MATCH('2020 Report - NLIU'!J459,Concordance!$C$2:$C$556,0))</f>
        <v>5127</v>
      </c>
      <c r="J459" s="52">
        <f t="shared" si="7"/>
        <v>800159571</v>
      </c>
      <c r="K459" s="17" t="s">
        <v>1534</v>
      </c>
      <c r="L459" s="18">
        <v>77882.789999999994</v>
      </c>
      <c r="N459" s="18">
        <v>0</v>
      </c>
      <c r="P459" s="18">
        <v>77882.789999999994</v>
      </c>
      <c r="T459" s="18"/>
      <c r="V459" s="18"/>
      <c r="X459" s="18">
        <v>0</v>
      </c>
      <c r="BL459" s="18">
        <v>75891.78</v>
      </c>
      <c r="BM459" s="110" t="s">
        <v>168</v>
      </c>
      <c r="BN459" s="18">
        <v>75891.78</v>
      </c>
      <c r="BP459" s="18">
        <v>0</v>
      </c>
      <c r="BR459" s="18">
        <v>11610</v>
      </c>
      <c r="BT459" s="18">
        <v>0</v>
      </c>
      <c r="BV459" s="18">
        <v>0</v>
      </c>
      <c r="BX459" s="18">
        <v>0</v>
      </c>
      <c r="BZ459" s="18">
        <v>0</v>
      </c>
      <c r="CB459" s="18">
        <v>64281.78</v>
      </c>
      <c r="CD459" s="110" t="b">
        <v>0</v>
      </c>
      <c r="CP459" s="110" t="b">
        <v>0</v>
      </c>
      <c r="DD459" s="110" t="b">
        <v>1</v>
      </c>
      <c r="DF459" s="110" t="b">
        <v>1</v>
      </c>
      <c r="DH459" s="110" t="b">
        <v>1</v>
      </c>
      <c r="DJ459" s="110" t="b">
        <v>1</v>
      </c>
      <c r="DL459" s="110" t="b">
        <v>1</v>
      </c>
      <c r="DN459" s="110" t="b">
        <v>1</v>
      </c>
      <c r="DP459" s="110" t="b">
        <v>1</v>
      </c>
      <c r="DR459" s="110" t="b">
        <v>1</v>
      </c>
      <c r="DT459" s="110" t="b">
        <v>1</v>
      </c>
      <c r="DV459" s="110" t="b">
        <v>1</v>
      </c>
      <c r="DX459" s="110" t="b">
        <v>1</v>
      </c>
      <c r="DZ459" s="110" t="b">
        <v>1</v>
      </c>
      <c r="EB459" s="110" t="b">
        <v>1</v>
      </c>
      <c r="ED459" s="110" t="b">
        <v>1</v>
      </c>
      <c r="EF459" s="110" t="b">
        <v>1</v>
      </c>
      <c r="EH459" s="110" t="b">
        <v>1</v>
      </c>
      <c r="EJ459" s="110">
        <v>45</v>
      </c>
      <c r="EL459" s="110">
        <v>45</v>
      </c>
      <c r="EN459" s="110">
        <v>45</v>
      </c>
      <c r="EP459" s="110">
        <v>43.5</v>
      </c>
    </row>
    <row r="460" spans="1:146" x14ac:dyDescent="0.3">
      <c r="A460" s="110" t="s">
        <v>162</v>
      </c>
      <c r="B460" s="110" t="s">
        <v>163</v>
      </c>
      <c r="C460" s="110" t="s">
        <v>1535</v>
      </c>
      <c r="F460" s="110" t="s">
        <v>165</v>
      </c>
      <c r="G460" s="110" t="s">
        <v>1536</v>
      </c>
      <c r="I460" s="22">
        <f>INDEX(Concordance!$A$2:$A$556,MATCH('2020 Report - NLIU'!J460,Concordance!$C$2:$C$556,0))</f>
        <v>100063</v>
      </c>
      <c r="J460" s="52">
        <f t="shared" si="7"/>
        <v>75898825</v>
      </c>
      <c r="K460" s="17" t="s">
        <v>1537</v>
      </c>
      <c r="L460" s="18">
        <v>1198669.3</v>
      </c>
      <c r="N460" s="18">
        <v>27887</v>
      </c>
      <c r="P460" s="18">
        <v>1170782.3</v>
      </c>
      <c r="T460" s="18">
        <v>0</v>
      </c>
      <c r="V460" s="18">
        <v>0</v>
      </c>
      <c r="X460" s="18">
        <v>0</v>
      </c>
      <c r="Z460" s="110" t="b">
        <v>0</v>
      </c>
      <c r="AB460" s="110" t="b">
        <v>0</v>
      </c>
      <c r="AD460" s="110" t="b">
        <v>0</v>
      </c>
      <c r="AF460" s="110" t="b">
        <v>0</v>
      </c>
      <c r="AH460" s="110" t="b">
        <v>0</v>
      </c>
      <c r="AJ460" s="110" t="b">
        <v>0</v>
      </c>
      <c r="AL460" s="110" t="b">
        <v>0</v>
      </c>
      <c r="AX460" s="110" t="b">
        <v>0</v>
      </c>
      <c r="BL460" s="18">
        <v>277828</v>
      </c>
      <c r="BM460" s="110" t="s">
        <v>168</v>
      </c>
      <c r="BN460" s="18">
        <v>277828</v>
      </c>
      <c r="BP460" s="18">
        <v>0</v>
      </c>
      <c r="BR460" s="18">
        <v>0</v>
      </c>
      <c r="BT460" s="18">
        <v>0</v>
      </c>
      <c r="BV460" s="18">
        <v>0</v>
      </c>
      <c r="BX460" s="18">
        <v>0</v>
      </c>
      <c r="BZ460" s="18">
        <v>0</v>
      </c>
      <c r="CB460" s="18">
        <v>277828</v>
      </c>
      <c r="DD460" s="110" t="b">
        <v>0</v>
      </c>
      <c r="DF460" s="110" t="b">
        <v>0</v>
      </c>
      <c r="DH460" s="110" t="b">
        <v>0</v>
      </c>
      <c r="DJ460" s="110" t="b">
        <v>0</v>
      </c>
      <c r="DL460" s="110" t="b">
        <v>0</v>
      </c>
      <c r="DN460" s="110" t="b">
        <v>0</v>
      </c>
      <c r="DP460" s="110" t="b">
        <v>0</v>
      </c>
      <c r="DR460" s="110" t="b">
        <v>0</v>
      </c>
      <c r="DT460" s="110" t="b">
        <v>0</v>
      </c>
      <c r="DV460" s="110" t="b">
        <v>0</v>
      </c>
      <c r="DX460" s="110" t="b">
        <v>0</v>
      </c>
      <c r="DZ460" s="110" t="b">
        <v>0</v>
      </c>
      <c r="EB460" s="110" t="b">
        <v>0</v>
      </c>
      <c r="ED460" s="110" t="b">
        <v>0</v>
      </c>
      <c r="EF460" s="110" t="b">
        <v>0</v>
      </c>
      <c r="EH460" s="110" t="b">
        <v>0</v>
      </c>
      <c r="EJ460" s="110">
        <v>518</v>
      </c>
      <c r="EL460" s="110">
        <v>511</v>
      </c>
      <c r="EN460" s="110">
        <v>503</v>
      </c>
      <c r="EP460" s="110">
        <v>501</v>
      </c>
    </row>
    <row r="461" spans="1:146" x14ac:dyDescent="0.3">
      <c r="A461" s="110" t="s">
        <v>162</v>
      </c>
      <c r="B461" s="110" t="s">
        <v>163</v>
      </c>
      <c r="C461" s="110" t="s">
        <v>1538</v>
      </c>
      <c r="F461" s="110" t="s">
        <v>165</v>
      </c>
      <c r="G461" s="110" t="s">
        <v>1539</v>
      </c>
      <c r="I461" s="22">
        <f>INDEX(Concordance!$A$2:$A$556,MATCH('2020 Report - NLIU'!J461,Concordance!$C$2:$C$556,0))</f>
        <v>57001</v>
      </c>
      <c r="J461" s="52">
        <f t="shared" si="7"/>
        <v>49722812</v>
      </c>
      <c r="K461" s="17" t="s">
        <v>1540</v>
      </c>
      <c r="L461" s="18">
        <v>50729.120000000003</v>
      </c>
      <c r="N461" s="18">
        <v>5880</v>
      </c>
      <c r="P461" s="18">
        <v>44849.120000000003</v>
      </c>
      <c r="T461" s="18">
        <v>0</v>
      </c>
      <c r="V461" s="18">
        <v>0</v>
      </c>
      <c r="X461" s="18">
        <v>0</v>
      </c>
      <c r="Z461" s="110" t="b">
        <v>0</v>
      </c>
      <c r="AB461" s="110" t="b">
        <v>0</v>
      </c>
      <c r="AD461" s="110" t="b">
        <v>0</v>
      </c>
      <c r="AF461" s="110" t="b">
        <v>0</v>
      </c>
      <c r="AH461" s="110" t="b">
        <v>0</v>
      </c>
      <c r="AJ461" s="110" t="b">
        <v>0</v>
      </c>
      <c r="AL461" s="110" t="b">
        <v>0</v>
      </c>
      <c r="AX461" s="110" t="b">
        <v>0</v>
      </c>
      <c r="BL461" s="18">
        <v>29000</v>
      </c>
      <c r="BM461" s="110" t="s">
        <v>168</v>
      </c>
      <c r="BN461" s="18">
        <v>29000</v>
      </c>
      <c r="BP461" s="18">
        <v>0</v>
      </c>
      <c r="BR461" s="18">
        <v>0</v>
      </c>
      <c r="BT461" s="18">
        <v>0</v>
      </c>
      <c r="BV461" s="18">
        <v>0</v>
      </c>
      <c r="BX461" s="18">
        <v>0</v>
      </c>
      <c r="BZ461" s="18">
        <v>0</v>
      </c>
      <c r="CB461" s="18">
        <v>29000</v>
      </c>
      <c r="DD461" s="110" t="b">
        <v>1</v>
      </c>
      <c r="DF461" s="110" t="b">
        <v>1</v>
      </c>
      <c r="DH461" s="110" t="b">
        <v>0</v>
      </c>
      <c r="DJ461" s="110" t="b">
        <v>1</v>
      </c>
      <c r="DL461" s="110" t="b">
        <v>1</v>
      </c>
      <c r="DN461" s="110" t="b">
        <v>0</v>
      </c>
      <c r="DP461" s="110" t="b">
        <v>0</v>
      </c>
      <c r="DR461" s="110" t="b">
        <v>0</v>
      </c>
      <c r="DT461" s="110" t="b">
        <v>1</v>
      </c>
      <c r="DV461" s="110" t="b">
        <v>1</v>
      </c>
      <c r="DX461" s="110" t="b">
        <v>1</v>
      </c>
      <c r="DZ461" s="110" t="b">
        <v>1</v>
      </c>
      <c r="EB461" s="110" t="b">
        <v>1</v>
      </c>
      <c r="ED461" s="110" t="b">
        <v>0</v>
      </c>
      <c r="EF461" s="110" t="b">
        <v>0</v>
      </c>
      <c r="EH461" s="110" t="b">
        <v>0</v>
      </c>
      <c r="EJ461" s="110">
        <v>52</v>
      </c>
      <c r="EL461" s="110">
        <v>52</v>
      </c>
      <c r="EN461" s="110">
        <v>55.1</v>
      </c>
      <c r="EP461" s="110">
        <v>56.9</v>
      </c>
    </row>
    <row r="462" spans="1:146" x14ac:dyDescent="0.3">
      <c r="A462" s="110" t="s">
        <v>162</v>
      </c>
      <c r="B462" s="110" t="s">
        <v>163</v>
      </c>
      <c r="C462" s="110" t="s">
        <v>1541</v>
      </c>
      <c r="F462" s="110" t="s">
        <v>165</v>
      </c>
      <c r="G462" s="110" t="s">
        <v>1542</v>
      </c>
      <c r="I462" s="22">
        <f>INDEX(Concordance!$A$2:$A$556,MATCH('2020 Report - NLIU'!J462,Concordance!$C$2:$C$556,0))</f>
        <v>34121</v>
      </c>
      <c r="J462" s="52">
        <f t="shared" si="7"/>
        <v>43009562</v>
      </c>
      <c r="K462" s="17" t="s">
        <v>1543</v>
      </c>
      <c r="L462" s="18">
        <v>57169.9</v>
      </c>
      <c r="N462" s="18">
        <v>0</v>
      </c>
      <c r="P462" s="18">
        <v>57169.9</v>
      </c>
      <c r="T462" s="18"/>
      <c r="V462" s="18"/>
      <c r="X462" s="18">
        <v>0</v>
      </c>
      <c r="BL462" s="18">
        <v>0</v>
      </c>
      <c r="BM462" s="110" t="s">
        <v>168</v>
      </c>
      <c r="BN462" s="18">
        <v>0</v>
      </c>
      <c r="BP462" s="18">
        <v>0</v>
      </c>
      <c r="BR462" s="18">
        <v>0</v>
      </c>
      <c r="BT462" s="18">
        <v>0</v>
      </c>
      <c r="BV462" s="18">
        <v>0</v>
      </c>
      <c r="BX462" s="18">
        <v>0</v>
      </c>
      <c r="BZ462" s="18">
        <v>0</v>
      </c>
      <c r="CB462" s="18">
        <v>0</v>
      </c>
      <c r="DD462" s="110" t="b">
        <v>0</v>
      </c>
      <c r="DF462" s="110" t="b">
        <v>0</v>
      </c>
      <c r="DH462" s="110" t="b">
        <v>0</v>
      </c>
      <c r="DJ462" s="110" t="b">
        <v>0</v>
      </c>
      <c r="DL462" s="110" t="b">
        <v>0</v>
      </c>
      <c r="DN462" s="110" t="b">
        <v>0</v>
      </c>
      <c r="DP462" s="110" t="b">
        <v>0</v>
      </c>
      <c r="DR462" s="110" t="b">
        <v>0</v>
      </c>
      <c r="DT462" s="110" t="b">
        <v>0</v>
      </c>
      <c r="DV462" s="110" t="b">
        <v>0</v>
      </c>
      <c r="DX462" s="110" t="b">
        <v>0</v>
      </c>
      <c r="DZ462" s="110" t="b">
        <v>0</v>
      </c>
      <c r="EB462" s="110" t="b">
        <v>0</v>
      </c>
      <c r="ED462" s="110" t="b">
        <v>0</v>
      </c>
      <c r="EF462" s="110" t="b">
        <v>0</v>
      </c>
      <c r="EH462" s="110" t="b">
        <v>0</v>
      </c>
      <c r="EJ462" s="110">
        <v>20</v>
      </c>
      <c r="EL462" s="110">
        <v>20</v>
      </c>
      <c r="EN462" s="110">
        <v>20</v>
      </c>
      <c r="EP462" s="110">
        <v>20</v>
      </c>
    </row>
    <row r="463" spans="1:146" x14ac:dyDescent="0.3">
      <c r="A463" s="110" t="s">
        <v>162</v>
      </c>
      <c r="B463" s="110" t="s">
        <v>163</v>
      </c>
      <c r="C463" s="110" t="s">
        <v>1544</v>
      </c>
      <c r="F463" s="110" t="s">
        <v>165</v>
      </c>
      <c r="G463" s="110" t="s">
        <v>1545</v>
      </c>
      <c r="I463" s="22">
        <f>INDEX(Concordance!$A$2:$A$556,MATCH('2020 Report - NLIU'!J463,Concordance!$C$2:$C$556,0))</f>
        <v>97130</v>
      </c>
      <c r="J463" s="52">
        <f t="shared" si="7"/>
        <v>100042233</v>
      </c>
      <c r="K463" s="17" t="s">
        <v>1546</v>
      </c>
      <c r="L463" s="18">
        <v>73389.03</v>
      </c>
      <c r="N463" s="18">
        <v>0</v>
      </c>
      <c r="P463" s="18">
        <v>73389.03</v>
      </c>
      <c r="T463" s="18"/>
      <c r="V463" s="18"/>
      <c r="X463" s="18">
        <v>0</v>
      </c>
      <c r="BL463" s="18">
        <v>0</v>
      </c>
      <c r="BM463" s="110" t="s">
        <v>168</v>
      </c>
      <c r="BN463" s="18">
        <v>0</v>
      </c>
      <c r="BP463" s="18">
        <v>0</v>
      </c>
      <c r="BR463" s="18">
        <v>0</v>
      </c>
      <c r="BT463" s="18">
        <v>0</v>
      </c>
      <c r="BV463" s="18">
        <v>0</v>
      </c>
      <c r="BX463" s="18">
        <v>0</v>
      </c>
      <c r="BZ463" s="18">
        <v>0</v>
      </c>
      <c r="CB463" s="18">
        <v>0</v>
      </c>
      <c r="DD463" s="110" t="b">
        <v>0</v>
      </c>
      <c r="DF463" s="110" t="b">
        <v>0</v>
      </c>
      <c r="DH463" s="110" t="b">
        <v>0</v>
      </c>
      <c r="DJ463" s="110" t="b">
        <v>0</v>
      </c>
      <c r="DL463" s="110" t="b">
        <v>0</v>
      </c>
      <c r="DN463" s="110" t="b">
        <v>0</v>
      </c>
      <c r="DP463" s="110" t="b">
        <v>0</v>
      </c>
      <c r="DR463" s="110" t="b">
        <v>0</v>
      </c>
      <c r="DT463" s="110" t="b">
        <v>0</v>
      </c>
      <c r="DV463" s="110" t="b">
        <v>0</v>
      </c>
      <c r="DX463" s="110" t="b">
        <v>0</v>
      </c>
      <c r="DZ463" s="110" t="b">
        <v>0</v>
      </c>
      <c r="EB463" s="110" t="b">
        <v>0</v>
      </c>
      <c r="ED463" s="110" t="b">
        <v>0</v>
      </c>
      <c r="EF463" s="110" t="b">
        <v>0</v>
      </c>
      <c r="EH463" s="110" t="b">
        <v>0</v>
      </c>
      <c r="EJ463" s="110">
        <v>60</v>
      </c>
      <c r="EL463" s="110">
        <v>60</v>
      </c>
      <c r="EN463" s="110">
        <v>60</v>
      </c>
      <c r="EP463" s="110">
        <v>61</v>
      </c>
    </row>
    <row r="464" spans="1:146" x14ac:dyDescent="0.3">
      <c r="A464" s="110" t="s">
        <v>162</v>
      </c>
      <c r="B464" s="110" t="s">
        <v>163</v>
      </c>
      <c r="C464" s="110" t="s">
        <v>1547</v>
      </c>
      <c r="F464" s="110" t="s">
        <v>165</v>
      </c>
      <c r="G464" s="110" t="s">
        <v>1548</v>
      </c>
      <c r="I464" s="22">
        <f>INDEX(Concordance!$A$2:$A$556,MATCH('2020 Report - NLIU'!J464,Concordance!$C$2:$C$556,0))</f>
        <v>80119</v>
      </c>
      <c r="J464" s="52">
        <f t="shared" si="7"/>
        <v>50696046</v>
      </c>
      <c r="K464" s="17" t="s">
        <v>1549</v>
      </c>
      <c r="L464" s="18">
        <v>115674.11</v>
      </c>
      <c r="N464" s="18">
        <v>20279.02</v>
      </c>
      <c r="P464" s="18">
        <v>95395.09</v>
      </c>
      <c r="T464" s="18">
        <v>0</v>
      </c>
      <c r="V464" s="18">
        <v>0</v>
      </c>
      <c r="X464" s="18">
        <v>0</v>
      </c>
      <c r="Z464" s="110" t="b">
        <v>0</v>
      </c>
      <c r="AB464" s="110" t="b">
        <v>0</v>
      </c>
      <c r="AD464" s="110" t="b">
        <v>0</v>
      </c>
      <c r="AF464" s="110" t="b">
        <v>0</v>
      </c>
      <c r="AH464" s="110" t="b">
        <v>0</v>
      </c>
      <c r="AJ464" s="110" t="b">
        <v>0</v>
      </c>
      <c r="AL464" s="110" t="b">
        <v>0</v>
      </c>
      <c r="AX464" s="110" t="b">
        <v>0</v>
      </c>
      <c r="BL464" s="18">
        <v>0</v>
      </c>
      <c r="BM464" s="110" t="s">
        <v>168</v>
      </c>
      <c r="BN464" s="18">
        <v>0</v>
      </c>
      <c r="BP464" s="18">
        <v>0</v>
      </c>
      <c r="BR464" s="18">
        <v>0</v>
      </c>
      <c r="BT464" s="18">
        <v>0</v>
      </c>
      <c r="BV464" s="18">
        <v>0</v>
      </c>
      <c r="BX464" s="18">
        <v>0</v>
      </c>
      <c r="BZ464" s="18">
        <v>0</v>
      </c>
      <c r="CB464" s="18">
        <v>0</v>
      </c>
      <c r="DD464" s="110" t="b">
        <v>0</v>
      </c>
      <c r="DF464" s="110" t="b">
        <v>0</v>
      </c>
      <c r="DH464" s="110" t="b">
        <v>0</v>
      </c>
      <c r="DJ464" s="110" t="b">
        <v>0</v>
      </c>
      <c r="DL464" s="110" t="b">
        <v>0</v>
      </c>
      <c r="DN464" s="110" t="b">
        <v>0</v>
      </c>
      <c r="DP464" s="110" t="b">
        <v>0</v>
      </c>
      <c r="DR464" s="110" t="b">
        <v>0</v>
      </c>
      <c r="DT464" s="110" t="b">
        <v>0</v>
      </c>
      <c r="DV464" s="110" t="b">
        <v>0</v>
      </c>
      <c r="DX464" s="110" t="b">
        <v>0</v>
      </c>
      <c r="DZ464" s="110" t="b">
        <v>0</v>
      </c>
      <c r="EB464" s="110" t="b">
        <v>0</v>
      </c>
      <c r="ED464" s="110" t="b">
        <v>0</v>
      </c>
      <c r="EF464" s="110" t="b">
        <v>0</v>
      </c>
      <c r="EH464" s="110" t="b">
        <v>0</v>
      </c>
      <c r="EJ464" s="110">
        <v>76</v>
      </c>
      <c r="EL464" s="110">
        <v>78</v>
      </c>
      <c r="EN464" s="110">
        <v>82</v>
      </c>
      <c r="EP464" s="110">
        <v>79</v>
      </c>
    </row>
    <row r="465" spans="1:146" x14ac:dyDescent="0.3">
      <c r="A465" s="110" t="s">
        <v>162</v>
      </c>
      <c r="B465" s="110" t="s">
        <v>163</v>
      </c>
      <c r="C465" s="110" t="s">
        <v>1550</v>
      </c>
      <c r="F465" s="110" t="s">
        <v>165</v>
      </c>
      <c r="G465" s="110" t="s">
        <v>1551</v>
      </c>
      <c r="I465" s="22">
        <f>INDEX(Concordance!$A$2:$A$556,MATCH('2020 Report - NLIU'!J465,Concordance!$C$2:$C$556,0))</f>
        <v>24087</v>
      </c>
      <c r="J465" s="52">
        <f t="shared" si="7"/>
        <v>100042258</v>
      </c>
      <c r="K465" s="17" t="s">
        <v>1552</v>
      </c>
      <c r="L465" s="18">
        <v>78155.509999999995</v>
      </c>
      <c r="N465" s="18">
        <v>0</v>
      </c>
      <c r="P465" s="18">
        <v>78155.509999999995</v>
      </c>
      <c r="T465" s="18"/>
      <c r="V465" s="18"/>
      <c r="X465" s="18">
        <v>0</v>
      </c>
      <c r="BL465" s="18">
        <v>77950</v>
      </c>
      <c r="BM465" s="110" t="s">
        <v>168</v>
      </c>
      <c r="BN465" s="18">
        <v>77950</v>
      </c>
      <c r="BP465" s="18">
        <v>0</v>
      </c>
      <c r="BR465" s="18">
        <v>0</v>
      </c>
      <c r="BT465" s="18">
        <v>0</v>
      </c>
      <c r="BV465" s="18">
        <v>0</v>
      </c>
      <c r="BX465" s="18">
        <v>0</v>
      </c>
      <c r="BZ465" s="18">
        <v>0</v>
      </c>
      <c r="CB465" s="18">
        <v>77950</v>
      </c>
      <c r="DD465" s="110" t="b">
        <v>0</v>
      </c>
      <c r="DF465" s="110" t="b">
        <v>0</v>
      </c>
      <c r="DH465" s="110" t="b">
        <v>0</v>
      </c>
      <c r="DJ465" s="110" t="b">
        <v>0</v>
      </c>
      <c r="DL465" s="110" t="b">
        <v>0</v>
      </c>
      <c r="DN465" s="110" t="b">
        <v>0</v>
      </c>
      <c r="DP465" s="110" t="b">
        <v>0</v>
      </c>
      <c r="DR465" s="110" t="b">
        <v>0</v>
      </c>
      <c r="DT465" s="110" t="b">
        <v>0</v>
      </c>
      <c r="DV465" s="110" t="b">
        <v>0</v>
      </c>
      <c r="DX465" s="110" t="b">
        <v>0</v>
      </c>
      <c r="DZ465" s="110" t="b">
        <v>0</v>
      </c>
      <c r="EB465" s="110" t="b">
        <v>0</v>
      </c>
      <c r="ED465" s="110" t="b">
        <v>0</v>
      </c>
      <c r="EF465" s="110" t="b">
        <v>0</v>
      </c>
      <c r="EH465" s="110" t="b">
        <v>0</v>
      </c>
      <c r="EJ465" s="110">
        <v>314.10000000000002</v>
      </c>
      <c r="EL465" s="110">
        <v>312.10000000000002</v>
      </c>
      <c r="EN465" s="110">
        <v>312.10000000000002</v>
      </c>
      <c r="EP465" s="110">
        <v>310.3</v>
      </c>
    </row>
    <row r="466" spans="1:146" x14ac:dyDescent="0.3">
      <c r="A466" s="110" t="s">
        <v>162</v>
      </c>
      <c r="B466" s="110" t="s">
        <v>163</v>
      </c>
      <c r="C466" s="110" t="s">
        <v>1553</v>
      </c>
      <c r="F466" s="110" t="s">
        <v>165</v>
      </c>
      <c r="G466" s="110" t="s">
        <v>1554</v>
      </c>
      <c r="I466" s="22">
        <f>INDEX(Concordance!$A$2:$A$556,MATCH('2020 Report - NLIU'!J466,Concordance!$C$2:$C$556,0))</f>
        <v>14130</v>
      </c>
      <c r="J466" s="52">
        <f t="shared" si="7"/>
        <v>159262112</v>
      </c>
      <c r="K466" s="17" t="s">
        <v>1555</v>
      </c>
      <c r="L466" s="18">
        <v>95348.41</v>
      </c>
      <c r="N466" s="18">
        <v>0</v>
      </c>
      <c r="P466" s="18">
        <v>95348.41</v>
      </c>
      <c r="T466" s="18"/>
      <c r="V466" s="18"/>
      <c r="X466" s="18">
        <v>0</v>
      </c>
      <c r="BL466" s="18">
        <v>0</v>
      </c>
      <c r="BM466" s="110" t="s">
        <v>168</v>
      </c>
      <c r="BN466" s="18">
        <v>0</v>
      </c>
      <c r="BP466" s="18">
        <v>0</v>
      </c>
      <c r="BR466" s="18">
        <v>0</v>
      </c>
      <c r="BT466" s="18">
        <v>0</v>
      </c>
      <c r="BV466" s="18">
        <v>0</v>
      </c>
      <c r="BX466" s="18">
        <v>0</v>
      </c>
      <c r="BZ466" s="18">
        <v>0</v>
      </c>
      <c r="CB466" s="18">
        <v>0</v>
      </c>
      <c r="DD466" s="110" t="b">
        <v>0</v>
      </c>
      <c r="DF466" s="110" t="b">
        <v>0</v>
      </c>
      <c r="DH466" s="110" t="b">
        <v>0</v>
      </c>
      <c r="DJ466" s="110" t="b">
        <v>0</v>
      </c>
      <c r="DL466" s="110" t="b">
        <v>0</v>
      </c>
      <c r="DN466" s="110" t="b">
        <v>0</v>
      </c>
      <c r="DP466" s="110" t="b">
        <v>0</v>
      </c>
      <c r="DR466" s="110" t="b">
        <v>0</v>
      </c>
      <c r="DT466" s="110" t="b">
        <v>0</v>
      </c>
      <c r="DV466" s="110" t="b">
        <v>0</v>
      </c>
      <c r="DX466" s="110" t="b">
        <v>0</v>
      </c>
      <c r="DZ466" s="110" t="b">
        <v>0</v>
      </c>
      <c r="EB466" s="110" t="b">
        <v>0</v>
      </c>
      <c r="ED466" s="110" t="b">
        <v>0</v>
      </c>
      <c r="EF466" s="110" t="b">
        <v>0</v>
      </c>
      <c r="EH466" s="110" t="b">
        <v>0</v>
      </c>
      <c r="EJ466" s="110">
        <v>179</v>
      </c>
      <c r="EL466" s="110">
        <v>190</v>
      </c>
      <c r="EN466" s="110">
        <v>175</v>
      </c>
      <c r="EP466" s="110">
        <v>174</v>
      </c>
    </row>
    <row r="467" spans="1:146" x14ac:dyDescent="0.3">
      <c r="A467" s="110" t="s">
        <v>162</v>
      </c>
      <c r="B467" s="110" t="s">
        <v>163</v>
      </c>
      <c r="C467" s="110" t="s">
        <v>1556</v>
      </c>
      <c r="F467" s="110" t="s">
        <v>165</v>
      </c>
      <c r="G467" s="110" t="s">
        <v>1557</v>
      </c>
      <c r="I467" s="22">
        <f>INDEX(Concordance!$A$2:$A$556,MATCH('2020 Report - NLIU'!J467,Concordance!$C$2:$C$556,0))</f>
        <v>41002</v>
      </c>
      <c r="J467" s="52">
        <f t="shared" si="7"/>
        <v>53907143</v>
      </c>
      <c r="K467" s="17" t="s">
        <v>1558</v>
      </c>
      <c r="L467" s="18">
        <v>232573.86</v>
      </c>
      <c r="N467" s="18">
        <v>0</v>
      </c>
      <c r="P467" s="18">
        <v>232573.86</v>
      </c>
      <c r="T467" s="18"/>
      <c r="V467" s="18"/>
      <c r="X467" s="18">
        <v>0</v>
      </c>
      <c r="BL467" s="18">
        <v>164773.4</v>
      </c>
      <c r="BM467" s="110" t="s">
        <v>168</v>
      </c>
      <c r="BN467" s="18">
        <v>164773.4</v>
      </c>
      <c r="BP467" s="18">
        <v>0</v>
      </c>
      <c r="BR467" s="18">
        <v>44982.42</v>
      </c>
      <c r="BT467" s="18">
        <v>0</v>
      </c>
      <c r="BV467" s="18">
        <v>0</v>
      </c>
      <c r="BX467" s="18">
        <v>4737.03</v>
      </c>
      <c r="BZ467" s="18">
        <v>0</v>
      </c>
      <c r="CB467" s="18">
        <v>115053.95</v>
      </c>
      <c r="CD467" s="110" t="b">
        <v>0</v>
      </c>
      <c r="CP467" s="110" t="b">
        <v>0</v>
      </c>
      <c r="DD467" s="110" t="b">
        <v>1</v>
      </c>
      <c r="DF467" s="110" t="b">
        <v>1</v>
      </c>
      <c r="DH467" s="110" t="b">
        <v>0</v>
      </c>
      <c r="DJ467" s="110" t="b">
        <v>0</v>
      </c>
      <c r="DL467" s="110" t="b">
        <v>1</v>
      </c>
      <c r="DN467" s="110" t="b">
        <v>0</v>
      </c>
      <c r="DP467" s="110" t="b">
        <v>1</v>
      </c>
      <c r="DR467" s="110" t="b">
        <v>0</v>
      </c>
      <c r="DT467" s="110" t="b">
        <v>1</v>
      </c>
      <c r="DV467" s="110" t="b">
        <v>1</v>
      </c>
      <c r="DX467" s="110" t="b">
        <v>1</v>
      </c>
      <c r="DZ467" s="110" t="b">
        <v>0</v>
      </c>
      <c r="EB467" s="110" t="b">
        <v>1</v>
      </c>
      <c r="ED467" s="110" t="b">
        <v>0</v>
      </c>
      <c r="EF467" s="110" t="b">
        <v>1</v>
      </c>
      <c r="EH467" s="110" t="b">
        <v>0</v>
      </c>
      <c r="EJ467" s="110">
        <v>147.30000000000001</v>
      </c>
      <c r="EL467" s="110">
        <v>148.80000000000001</v>
      </c>
      <c r="EN467" s="110">
        <v>148.80000000000001</v>
      </c>
      <c r="EP467" s="110">
        <v>147.4</v>
      </c>
    </row>
    <row r="468" spans="1:146" x14ac:dyDescent="0.3">
      <c r="A468" s="110" t="s">
        <v>162</v>
      </c>
      <c r="B468" s="110" t="s">
        <v>163</v>
      </c>
      <c r="C468" s="110" t="s">
        <v>1559</v>
      </c>
      <c r="F468" s="110" t="s">
        <v>165</v>
      </c>
      <c r="G468" s="110" t="s">
        <v>1560</v>
      </c>
      <c r="I468" s="22">
        <f>INDEX(Concordance!$A$2:$A$556,MATCH('2020 Report - NLIU'!J468,Concordance!$C$2:$C$556,0))</f>
        <v>44084</v>
      </c>
      <c r="J468" s="52">
        <f t="shared" si="7"/>
        <v>835820531</v>
      </c>
      <c r="K468" s="17" t="s">
        <v>1561</v>
      </c>
      <c r="L468" s="18">
        <v>45917.08</v>
      </c>
      <c r="N468" s="18">
        <v>0</v>
      </c>
      <c r="P468" s="18">
        <v>45917.08</v>
      </c>
      <c r="T468" s="18"/>
      <c r="V468" s="18"/>
      <c r="X468" s="18">
        <v>0</v>
      </c>
      <c r="BL468" s="18">
        <v>45797</v>
      </c>
      <c r="BM468" s="110" t="s">
        <v>168</v>
      </c>
      <c r="BN468" s="18">
        <v>45797</v>
      </c>
      <c r="BP468" s="18">
        <v>0</v>
      </c>
      <c r="BR468" s="18">
        <v>0</v>
      </c>
      <c r="BT468" s="18">
        <v>0</v>
      </c>
      <c r="BV468" s="18">
        <v>0</v>
      </c>
      <c r="BX468" s="18">
        <v>0</v>
      </c>
      <c r="BZ468" s="18">
        <v>0</v>
      </c>
      <c r="CB468" s="18">
        <v>45797</v>
      </c>
      <c r="DD468" s="110" t="b">
        <v>0</v>
      </c>
      <c r="DF468" s="110" t="b">
        <v>0</v>
      </c>
      <c r="DH468" s="110" t="b">
        <v>0</v>
      </c>
      <c r="DJ468" s="110" t="b">
        <v>0</v>
      </c>
      <c r="DL468" s="110" t="b">
        <v>0</v>
      </c>
      <c r="DN468" s="110" t="b">
        <v>0</v>
      </c>
      <c r="DP468" s="110" t="b">
        <v>0</v>
      </c>
      <c r="DR468" s="110" t="b">
        <v>0</v>
      </c>
      <c r="DT468" s="110" t="b">
        <v>0</v>
      </c>
      <c r="DV468" s="110" t="b">
        <v>0</v>
      </c>
      <c r="DX468" s="110" t="b">
        <v>0</v>
      </c>
      <c r="DZ468" s="110" t="b">
        <v>0</v>
      </c>
      <c r="EB468" s="110" t="b">
        <v>0</v>
      </c>
      <c r="ED468" s="110" t="b">
        <v>0</v>
      </c>
      <c r="EF468" s="110" t="b">
        <v>0</v>
      </c>
      <c r="EH468" s="110" t="b">
        <v>0</v>
      </c>
      <c r="EJ468" s="110">
        <v>49</v>
      </c>
      <c r="EL468" s="110">
        <v>48</v>
      </c>
      <c r="EN468" s="110">
        <v>48</v>
      </c>
      <c r="EP468" s="110">
        <v>48</v>
      </c>
    </row>
    <row r="469" spans="1:146" x14ac:dyDescent="0.3">
      <c r="A469" s="110" t="s">
        <v>162</v>
      </c>
      <c r="B469" s="110" t="s">
        <v>163</v>
      </c>
      <c r="C469" s="110" t="s">
        <v>1562</v>
      </c>
      <c r="F469" s="110" t="s">
        <v>165</v>
      </c>
      <c r="G469" s="110" t="s">
        <v>1563</v>
      </c>
      <c r="I469" s="22">
        <f>INDEX(Concordance!$A$2:$A$556,MATCH('2020 Report - NLIU'!J469,Concordance!$C$2:$C$556,0))</f>
        <v>47060</v>
      </c>
      <c r="J469" s="52">
        <f t="shared" si="7"/>
        <v>175632082</v>
      </c>
      <c r="K469" s="17" t="s">
        <v>1564</v>
      </c>
      <c r="L469" s="18">
        <v>144326.03</v>
      </c>
      <c r="N469" s="18">
        <v>0</v>
      </c>
      <c r="P469" s="18">
        <v>144326.03</v>
      </c>
      <c r="T469" s="18"/>
      <c r="V469" s="18"/>
      <c r="X469" s="18">
        <v>0</v>
      </c>
      <c r="BL469" s="18">
        <v>115305.75</v>
      </c>
      <c r="BM469" s="110" t="s">
        <v>168</v>
      </c>
      <c r="BN469" s="18">
        <v>115305.75</v>
      </c>
      <c r="BP469" s="18">
        <v>0</v>
      </c>
      <c r="BR469" s="18">
        <v>0</v>
      </c>
      <c r="BT469" s="18">
        <v>0</v>
      </c>
      <c r="BV469" s="18">
        <v>0</v>
      </c>
      <c r="BX469" s="18">
        <v>115305.75</v>
      </c>
      <c r="BZ469" s="18">
        <v>0</v>
      </c>
      <c r="CB469" s="18">
        <v>0</v>
      </c>
      <c r="DD469" s="110" t="b">
        <v>1</v>
      </c>
      <c r="DF469" s="110" t="b">
        <v>1</v>
      </c>
      <c r="DH469" s="110" t="b">
        <v>1</v>
      </c>
      <c r="DJ469" s="110" t="b">
        <v>1</v>
      </c>
      <c r="DL469" s="110" t="b">
        <v>1</v>
      </c>
      <c r="DN469" s="110" t="b">
        <v>1</v>
      </c>
      <c r="DP469" s="110" t="b">
        <v>1</v>
      </c>
      <c r="DR469" s="110" t="b">
        <v>0</v>
      </c>
      <c r="DT469" s="110" t="b">
        <v>1</v>
      </c>
      <c r="DV469" s="110" t="b">
        <v>1</v>
      </c>
      <c r="DX469" s="110" t="b">
        <v>1</v>
      </c>
      <c r="DZ469" s="110" t="b">
        <v>1</v>
      </c>
      <c r="EB469" s="110" t="b">
        <v>1</v>
      </c>
      <c r="ED469" s="110" t="b">
        <v>1</v>
      </c>
      <c r="EF469" s="110" t="b">
        <v>1</v>
      </c>
      <c r="EH469" s="110" t="b">
        <v>1</v>
      </c>
      <c r="EJ469" s="110">
        <v>39</v>
      </c>
      <c r="EL469" s="110">
        <v>40</v>
      </c>
      <c r="EN469" s="110">
        <v>40</v>
      </c>
      <c r="EP469" s="110">
        <v>41</v>
      </c>
    </row>
    <row r="470" spans="1:146" x14ac:dyDescent="0.3">
      <c r="A470" s="110" t="s">
        <v>162</v>
      </c>
      <c r="B470" s="110" t="s">
        <v>163</v>
      </c>
      <c r="C470" s="110" t="s">
        <v>1565</v>
      </c>
      <c r="F470" s="110" t="s">
        <v>165</v>
      </c>
      <c r="G470" s="110" t="s">
        <v>1566</v>
      </c>
      <c r="I470" s="22">
        <f>INDEX(Concordance!$A$2:$A$556,MATCH('2020 Report - NLIU'!J470,Concordance!$C$2:$C$556,0))</f>
        <v>74202</v>
      </c>
      <c r="J470" s="52">
        <f t="shared" si="7"/>
        <v>34076299</v>
      </c>
      <c r="K470" s="17" t="s">
        <v>1567</v>
      </c>
      <c r="L470" s="18">
        <v>16919.36</v>
      </c>
      <c r="N470" s="18">
        <v>0</v>
      </c>
      <c r="P470" s="18">
        <v>16919.36</v>
      </c>
      <c r="T470" s="18"/>
      <c r="V470" s="18"/>
      <c r="X470" s="18">
        <v>0</v>
      </c>
      <c r="BL470" s="18">
        <v>16875</v>
      </c>
      <c r="BM470" s="110" t="s">
        <v>168</v>
      </c>
      <c r="BN470" s="18">
        <v>16875</v>
      </c>
      <c r="BP470" s="18">
        <v>0</v>
      </c>
      <c r="BR470" s="18">
        <v>16875</v>
      </c>
      <c r="BT470" s="18">
        <v>0</v>
      </c>
      <c r="BV470" s="18">
        <v>0</v>
      </c>
      <c r="BX470" s="18">
        <v>0</v>
      </c>
      <c r="BZ470" s="18">
        <v>0</v>
      </c>
      <c r="CB470" s="18">
        <v>0</v>
      </c>
      <c r="CD470" s="110" t="b">
        <v>1</v>
      </c>
      <c r="CF470" s="110" t="b">
        <v>0</v>
      </c>
      <c r="CH470" s="110" t="b">
        <v>0</v>
      </c>
      <c r="CJ470" s="110" t="b">
        <v>0</v>
      </c>
      <c r="CL470" s="110" t="b">
        <v>1</v>
      </c>
      <c r="CN470" s="110" t="b">
        <v>1</v>
      </c>
      <c r="CP470" s="110" t="b">
        <v>0</v>
      </c>
      <c r="DD470" s="110" t="b">
        <v>1</v>
      </c>
      <c r="DF470" s="110" t="b">
        <v>1</v>
      </c>
      <c r="DH470" s="110" t="b">
        <v>1</v>
      </c>
      <c r="DJ470" s="110" t="b">
        <v>1</v>
      </c>
      <c r="DL470" s="110" t="b">
        <v>1</v>
      </c>
      <c r="DN470" s="110" t="b">
        <v>0</v>
      </c>
      <c r="DP470" s="110" t="b">
        <v>0</v>
      </c>
      <c r="DR470" s="110" t="b">
        <v>0</v>
      </c>
      <c r="DT470" s="110" t="b">
        <v>1</v>
      </c>
      <c r="DV470" s="110" t="b">
        <v>1</v>
      </c>
      <c r="DX470" s="110" t="b">
        <v>1</v>
      </c>
      <c r="DZ470" s="110" t="b">
        <v>1</v>
      </c>
      <c r="EB470" s="110" t="b">
        <v>1</v>
      </c>
      <c r="ED470" s="110" t="b">
        <v>0</v>
      </c>
      <c r="EF470" s="110" t="b">
        <v>0</v>
      </c>
      <c r="EH470" s="110" t="b">
        <v>0</v>
      </c>
      <c r="EJ470" s="110">
        <v>35.6</v>
      </c>
      <c r="EL470" s="110">
        <v>35.4</v>
      </c>
      <c r="EN470" s="110">
        <v>35.4</v>
      </c>
      <c r="EP470" s="110">
        <v>35.4</v>
      </c>
    </row>
    <row r="471" spans="1:146" x14ac:dyDescent="0.3">
      <c r="A471" s="110" t="s">
        <v>162</v>
      </c>
      <c r="B471" s="110" t="s">
        <v>163</v>
      </c>
      <c r="C471" s="110" t="s">
        <v>1568</v>
      </c>
      <c r="F471" s="110" t="s">
        <v>165</v>
      </c>
      <c r="G471" s="110" t="s">
        <v>1569</v>
      </c>
      <c r="I471" s="22">
        <f>INDEX(Concordance!$A$2:$A$556,MATCH('2020 Report - NLIU'!J471,Concordance!$C$2:$C$556,0))</f>
        <v>78005</v>
      </c>
      <c r="J471" s="52">
        <f t="shared" si="7"/>
        <v>100042274</v>
      </c>
      <c r="K471" s="17" t="s">
        <v>1570</v>
      </c>
      <c r="L471" s="18">
        <v>308806.40000000002</v>
      </c>
      <c r="N471" s="18">
        <v>0</v>
      </c>
      <c r="P471" s="18">
        <v>308806.40000000002</v>
      </c>
      <c r="T471" s="18"/>
      <c r="V471" s="18"/>
      <c r="X471" s="18">
        <v>0</v>
      </c>
      <c r="BL471" s="18">
        <v>0</v>
      </c>
      <c r="BM471" s="110" t="s">
        <v>168</v>
      </c>
      <c r="BN471" s="18">
        <v>0</v>
      </c>
      <c r="BP471" s="18">
        <v>0</v>
      </c>
      <c r="BR471" s="18">
        <v>0</v>
      </c>
      <c r="BT471" s="18">
        <v>0</v>
      </c>
      <c r="BV471" s="18">
        <v>0</v>
      </c>
      <c r="BX471" s="18">
        <v>0</v>
      </c>
      <c r="BZ471" s="18">
        <v>0</v>
      </c>
      <c r="CB471" s="18">
        <v>0</v>
      </c>
      <c r="DD471" s="110" t="b">
        <v>0</v>
      </c>
      <c r="DF471" s="110" t="b">
        <v>0</v>
      </c>
      <c r="DH471" s="110" t="b">
        <v>0</v>
      </c>
      <c r="DJ471" s="110" t="b">
        <v>0</v>
      </c>
      <c r="DL471" s="110" t="b">
        <v>0</v>
      </c>
      <c r="DN471" s="110" t="b">
        <v>0</v>
      </c>
      <c r="DP471" s="110" t="b">
        <v>0</v>
      </c>
      <c r="DR471" s="110" t="b">
        <v>0</v>
      </c>
      <c r="DT471" s="110" t="b">
        <v>0</v>
      </c>
      <c r="DV471" s="110" t="b">
        <v>0</v>
      </c>
      <c r="DX471" s="110" t="b">
        <v>0</v>
      </c>
      <c r="DZ471" s="110" t="b">
        <v>0</v>
      </c>
      <c r="EB471" s="110" t="b">
        <v>0</v>
      </c>
      <c r="ED471" s="110" t="b">
        <v>0</v>
      </c>
      <c r="EF471" s="110" t="b">
        <v>0</v>
      </c>
      <c r="EH471" s="110" t="b">
        <v>0</v>
      </c>
      <c r="EJ471" s="110">
        <v>60</v>
      </c>
      <c r="EL471" s="110">
        <v>58</v>
      </c>
      <c r="EN471" s="110">
        <v>59</v>
      </c>
      <c r="EP471" s="110">
        <v>60</v>
      </c>
    </row>
    <row r="472" spans="1:146" x14ac:dyDescent="0.3">
      <c r="A472" s="110" t="s">
        <v>162</v>
      </c>
      <c r="B472" s="110" t="s">
        <v>163</v>
      </c>
      <c r="C472" s="110" t="s">
        <v>1571</v>
      </c>
      <c r="F472" s="110" t="s">
        <v>165</v>
      </c>
      <c r="G472" s="110" t="s">
        <v>1572</v>
      </c>
      <c r="I472" s="22">
        <f>INDEX(Concordance!$A$2:$A$556,MATCH('2020 Report - NLIU'!J472,Concordance!$C$2:$C$556,0))</f>
        <v>10087</v>
      </c>
      <c r="J472" s="52">
        <f t="shared" si="7"/>
        <v>800490380</v>
      </c>
      <c r="K472" s="17" t="s">
        <v>1573</v>
      </c>
      <c r="L472" s="18">
        <v>135924.9</v>
      </c>
      <c r="N472" s="18">
        <v>0</v>
      </c>
      <c r="P472" s="18">
        <v>135924.9</v>
      </c>
      <c r="T472" s="18"/>
      <c r="V472" s="18"/>
      <c r="X472" s="18">
        <v>0</v>
      </c>
      <c r="BL472" s="18">
        <v>103806.75</v>
      </c>
      <c r="BM472" s="110" t="s">
        <v>168</v>
      </c>
      <c r="BN472" s="18">
        <v>103806.75</v>
      </c>
      <c r="BP472" s="18">
        <v>0</v>
      </c>
      <c r="BR472" s="18">
        <v>0</v>
      </c>
      <c r="BT472" s="18">
        <v>0</v>
      </c>
      <c r="BV472" s="18">
        <v>0</v>
      </c>
      <c r="BX472" s="18">
        <v>0</v>
      </c>
      <c r="BZ472" s="18">
        <v>0</v>
      </c>
      <c r="CB472" s="18">
        <v>103806.75</v>
      </c>
      <c r="DD472" s="110" t="b">
        <v>1</v>
      </c>
      <c r="DF472" s="110" t="b">
        <v>1</v>
      </c>
      <c r="DH472" s="110" t="b">
        <v>1</v>
      </c>
      <c r="DJ472" s="110" t="b">
        <v>1</v>
      </c>
      <c r="DL472" s="110" t="b">
        <v>1</v>
      </c>
      <c r="DN472" s="110" t="b">
        <v>1</v>
      </c>
      <c r="DP472" s="110" t="b">
        <v>1</v>
      </c>
      <c r="DR472" s="110" t="b">
        <v>0</v>
      </c>
      <c r="DT472" s="110" t="b">
        <v>1</v>
      </c>
      <c r="DV472" s="110" t="b">
        <v>1</v>
      </c>
      <c r="DX472" s="110" t="b">
        <v>1</v>
      </c>
      <c r="DZ472" s="110" t="b">
        <v>1</v>
      </c>
      <c r="EB472" s="110" t="b">
        <v>1</v>
      </c>
      <c r="ED472" s="110" t="b">
        <v>1</v>
      </c>
      <c r="EF472" s="110" t="b">
        <v>1</v>
      </c>
      <c r="EH472" s="110" t="b">
        <v>0</v>
      </c>
      <c r="EJ472" s="110">
        <v>237</v>
      </c>
      <c r="EL472" s="110">
        <v>245</v>
      </c>
      <c r="EN472" s="110">
        <v>247</v>
      </c>
      <c r="EP472" s="110">
        <v>253</v>
      </c>
    </row>
    <row r="473" spans="1:146" x14ac:dyDescent="0.3">
      <c r="A473" s="110" t="s">
        <v>162</v>
      </c>
      <c r="B473" s="110" t="s">
        <v>163</v>
      </c>
      <c r="C473" s="110" t="s">
        <v>1574</v>
      </c>
      <c r="F473" s="110" t="s">
        <v>165</v>
      </c>
      <c r="G473" s="110" t="s">
        <v>1575</v>
      </c>
      <c r="I473" s="22">
        <f>INDEX(Concordance!$A$2:$A$556,MATCH('2020 Report - NLIU'!J473,Concordance!$C$2:$C$556,0))</f>
        <v>90076</v>
      </c>
      <c r="J473" s="52">
        <f t="shared" si="7"/>
        <v>85910719</v>
      </c>
      <c r="K473" s="17" t="s">
        <v>1576</v>
      </c>
      <c r="L473" s="18">
        <v>121778.62</v>
      </c>
      <c r="N473" s="18">
        <v>0</v>
      </c>
      <c r="P473" s="18">
        <v>121778.62</v>
      </c>
      <c r="T473" s="18"/>
      <c r="V473" s="18"/>
      <c r="X473" s="18">
        <v>0</v>
      </c>
      <c r="BL473" s="18">
        <v>121459</v>
      </c>
      <c r="BM473" s="110" t="s">
        <v>168</v>
      </c>
      <c r="BN473" s="18">
        <v>121459</v>
      </c>
      <c r="BP473" s="18">
        <v>0</v>
      </c>
      <c r="BR473" s="18">
        <v>0</v>
      </c>
      <c r="BT473" s="18">
        <v>0</v>
      </c>
      <c r="BV473" s="18">
        <v>0</v>
      </c>
      <c r="BX473" s="18">
        <v>0</v>
      </c>
      <c r="BZ473" s="18">
        <v>0</v>
      </c>
      <c r="CB473" s="18">
        <v>121459</v>
      </c>
      <c r="DD473" s="110" t="b">
        <v>1</v>
      </c>
      <c r="DF473" s="110" t="b">
        <v>1</v>
      </c>
      <c r="DH473" s="110" t="b">
        <v>1</v>
      </c>
      <c r="DJ473" s="110" t="b">
        <v>1</v>
      </c>
      <c r="DL473" s="110" t="b">
        <v>1</v>
      </c>
      <c r="DN473" s="110" t="b">
        <v>0</v>
      </c>
      <c r="DP473" s="110" t="b">
        <v>0</v>
      </c>
      <c r="DR473" s="110" t="b">
        <v>1</v>
      </c>
      <c r="DT473" s="110" t="b">
        <v>1</v>
      </c>
      <c r="DV473" s="110" t="b">
        <v>1</v>
      </c>
      <c r="DX473" s="110" t="b">
        <v>1</v>
      </c>
      <c r="DZ473" s="110" t="b">
        <v>1</v>
      </c>
      <c r="EB473" s="110" t="b">
        <v>1</v>
      </c>
      <c r="ED473" s="110" t="b">
        <v>0</v>
      </c>
      <c r="EF473" s="110" t="b">
        <v>0</v>
      </c>
      <c r="EH473" s="110" t="b">
        <v>1</v>
      </c>
      <c r="EJ473" s="110">
        <v>75</v>
      </c>
      <c r="EL473" s="110">
        <v>75</v>
      </c>
      <c r="EN473" s="110">
        <v>75</v>
      </c>
      <c r="EP473" s="110">
        <v>75</v>
      </c>
    </row>
    <row r="474" spans="1:146" x14ac:dyDescent="0.3">
      <c r="A474" s="110" t="s">
        <v>162</v>
      </c>
      <c r="B474" s="110" t="s">
        <v>163</v>
      </c>
      <c r="C474" s="110" t="s">
        <v>1577</v>
      </c>
      <c r="F474" s="110" t="s">
        <v>165</v>
      </c>
      <c r="G474" s="110" t="s">
        <v>1578</v>
      </c>
      <c r="I474" s="22">
        <f>INDEX(Concordance!$A$2:$A$556,MATCH('2020 Report - NLIU'!J474,Concordance!$C$2:$C$556,0))</f>
        <v>35099</v>
      </c>
      <c r="J474" s="52">
        <f t="shared" si="7"/>
        <v>193008604</v>
      </c>
      <c r="K474" s="17" t="s">
        <v>1579</v>
      </c>
      <c r="L474" s="18">
        <v>188956.48</v>
      </c>
      <c r="N474" s="18">
        <v>0</v>
      </c>
      <c r="P474" s="18">
        <v>188956.48</v>
      </c>
      <c r="T474" s="18"/>
      <c r="V474" s="18"/>
      <c r="X474" s="18">
        <v>0</v>
      </c>
      <c r="BL474" s="18">
        <v>188461</v>
      </c>
      <c r="BM474" s="110" t="s">
        <v>168</v>
      </c>
      <c r="BN474" s="18">
        <v>188461</v>
      </c>
      <c r="BP474" s="18">
        <v>0</v>
      </c>
      <c r="BR474" s="18">
        <v>0</v>
      </c>
      <c r="BT474" s="18">
        <v>0</v>
      </c>
      <c r="BV474" s="18">
        <v>0</v>
      </c>
      <c r="BX474" s="18">
        <v>0</v>
      </c>
      <c r="BZ474" s="18">
        <v>0</v>
      </c>
      <c r="CB474" s="18">
        <v>188461</v>
      </c>
      <c r="DD474" s="110" t="b">
        <v>1</v>
      </c>
      <c r="DF474" s="110" t="b">
        <v>1</v>
      </c>
      <c r="DH474" s="110" t="b">
        <v>1</v>
      </c>
      <c r="DJ474" s="110" t="b">
        <v>1</v>
      </c>
      <c r="DL474" s="110" t="b">
        <v>1</v>
      </c>
      <c r="DN474" s="110" t="b">
        <v>0</v>
      </c>
      <c r="DP474" s="110" t="b">
        <v>1</v>
      </c>
      <c r="DR474" s="110" t="b">
        <v>0</v>
      </c>
      <c r="DT474" s="110" t="b">
        <v>1</v>
      </c>
      <c r="DV474" s="110" t="b">
        <v>1</v>
      </c>
      <c r="DX474" s="110" t="b">
        <v>1</v>
      </c>
      <c r="DZ474" s="110" t="b">
        <v>1</v>
      </c>
      <c r="EB474" s="110" t="b">
        <v>1</v>
      </c>
      <c r="ED474" s="110" t="b">
        <v>0</v>
      </c>
      <c r="EF474" s="110" t="b">
        <v>1</v>
      </c>
      <c r="EH474" s="110" t="b">
        <v>0</v>
      </c>
      <c r="EJ474" s="110">
        <v>48</v>
      </c>
      <c r="EL474" s="110">
        <v>47</v>
      </c>
      <c r="EN474" s="110">
        <v>47</v>
      </c>
      <c r="EP474" s="110">
        <v>45</v>
      </c>
    </row>
    <row r="475" spans="1:146" x14ac:dyDescent="0.3">
      <c r="A475" s="110" t="s">
        <v>162</v>
      </c>
      <c r="B475" s="110" t="s">
        <v>163</v>
      </c>
      <c r="C475" s="110" t="s">
        <v>1580</v>
      </c>
      <c r="F475" s="110" t="s">
        <v>165</v>
      </c>
      <c r="G475" s="110" t="s">
        <v>1581</v>
      </c>
      <c r="I475" s="22">
        <f>INDEX(Concordance!$A$2:$A$556,MATCH('2020 Report - NLIU'!J475,Concordance!$C$2:$C$556,0))</f>
        <v>59113</v>
      </c>
      <c r="J475" s="52">
        <f t="shared" si="7"/>
        <v>100655067</v>
      </c>
      <c r="K475" s="17" t="s">
        <v>1582</v>
      </c>
      <c r="L475" s="18">
        <v>28293.39</v>
      </c>
      <c r="N475" s="18">
        <v>0</v>
      </c>
      <c r="P475" s="18">
        <v>28293.39</v>
      </c>
      <c r="T475" s="18"/>
      <c r="V475" s="18"/>
      <c r="X475" s="18">
        <v>0</v>
      </c>
      <c r="BL475" s="18">
        <v>15608.63</v>
      </c>
      <c r="BM475" s="110" t="s">
        <v>168</v>
      </c>
      <c r="BN475" s="18">
        <v>15608.63</v>
      </c>
      <c r="BP475" s="18">
        <v>0</v>
      </c>
      <c r="BR475" s="18">
        <v>3407.06</v>
      </c>
      <c r="BT475" s="18">
        <v>0</v>
      </c>
      <c r="BV475" s="18">
        <v>0</v>
      </c>
      <c r="BX475" s="18">
        <v>1219.4100000000001</v>
      </c>
      <c r="BZ475" s="18">
        <v>0</v>
      </c>
      <c r="CB475" s="18">
        <v>10982.16</v>
      </c>
      <c r="CD475" s="110" t="b">
        <v>0</v>
      </c>
      <c r="CP475" s="110" t="b">
        <v>1</v>
      </c>
      <c r="CR475" s="110">
        <v>0</v>
      </c>
      <c r="CT475" s="110">
        <v>0</v>
      </c>
      <c r="CX475" s="110">
        <v>6</v>
      </c>
      <c r="CZ475" s="110">
        <v>210</v>
      </c>
      <c r="DB475" s="110">
        <v>2.8571428571428571E-2</v>
      </c>
      <c r="DC475" s="110" t="s">
        <v>168</v>
      </c>
      <c r="DD475" s="110" t="b">
        <v>1</v>
      </c>
      <c r="DF475" s="110" t="b">
        <v>1</v>
      </c>
      <c r="DH475" s="110" t="b">
        <v>1</v>
      </c>
      <c r="DJ475" s="110" t="b">
        <v>0</v>
      </c>
      <c r="DL475" s="110" t="b">
        <v>1</v>
      </c>
      <c r="DN475" s="110" t="b">
        <v>0</v>
      </c>
      <c r="DP475" s="110" t="b">
        <v>1</v>
      </c>
      <c r="DR475" s="110" t="b">
        <v>0</v>
      </c>
      <c r="DT475" s="110" t="b">
        <v>1</v>
      </c>
      <c r="DV475" s="110" t="b">
        <v>1</v>
      </c>
      <c r="DX475" s="110" t="b">
        <v>1</v>
      </c>
      <c r="DZ475" s="110" t="b">
        <v>0</v>
      </c>
      <c r="EB475" s="110" t="b">
        <v>1</v>
      </c>
      <c r="EF475" s="110" t="b">
        <v>1</v>
      </c>
      <c r="EH475" s="110" t="b">
        <v>0</v>
      </c>
      <c r="EJ475" s="110">
        <v>33</v>
      </c>
      <c r="EL475" s="110">
        <v>34</v>
      </c>
      <c r="EN475" s="110">
        <v>34</v>
      </c>
      <c r="EP475" s="110">
        <v>34</v>
      </c>
    </row>
    <row r="476" spans="1:146" x14ac:dyDescent="0.3">
      <c r="A476" s="110" t="s">
        <v>162</v>
      </c>
      <c r="B476" s="110" t="s">
        <v>163</v>
      </c>
      <c r="C476" s="110" t="s">
        <v>1583</v>
      </c>
      <c r="F476" s="110" t="s">
        <v>165</v>
      </c>
      <c r="G476" s="110" t="s">
        <v>1584</v>
      </c>
      <c r="I476" s="22">
        <f>INDEX(Concordance!$A$2:$A$556,MATCH('2020 Report - NLIU'!J476,Concordance!$C$2:$C$556,0))</f>
        <v>5121</v>
      </c>
      <c r="J476" s="52">
        <f t="shared" si="7"/>
        <v>39820048</v>
      </c>
      <c r="K476" s="17" t="s">
        <v>1585</v>
      </c>
      <c r="L476" s="18">
        <v>207114.15</v>
      </c>
      <c r="N476" s="18">
        <v>0</v>
      </c>
      <c r="P476" s="18">
        <v>207114.15</v>
      </c>
      <c r="T476" s="18"/>
      <c r="V476" s="18"/>
      <c r="X476" s="18">
        <v>0</v>
      </c>
      <c r="BL476" s="18">
        <v>203812.94</v>
      </c>
      <c r="BM476" s="110" t="s">
        <v>168</v>
      </c>
      <c r="BN476" s="18">
        <v>203812.94</v>
      </c>
      <c r="BP476" s="18">
        <v>0</v>
      </c>
      <c r="BR476" s="18">
        <v>0</v>
      </c>
      <c r="BT476" s="18">
        <v>191335.37</v>
      </c>
      <c r="BV476" s="18">
        <v>0</v>
      </c>
      <c r="BX476" s="18">
        <v>12477.57</v>
      </c>
      <c r="BZ476" s="18">
        <v>0</v>
      </c>
      <c r="CB476" s="18">
        <v>0</v>
      </c>
      <c r="DD476" s="110" t="b">
        <v>1</v>
      </c>
      <c r="DF476" s="110" t="b">
        <v>1</v>
      </c>
      <c r="DH476" s="110" t="b">
        <v>1</v>
      </c>
      <c r="DJ476" s="110" t="b">
        <v>1</v>
      </c>
      <c r="DL476" s="110" t="b">
        <v>1</v>
      </c>
      <c r="DN476" s="110" t="b">
        <v>0</v>
      </c>
      <c r="DP476" s="110" t="b">
        <v>0</v>
      </c>
      <c r="DR476" s="110" t="b">
        <v>0</v>
      </c>
      <c r="DT476" s="110" t="b">
        <v>1</v>
      </c>
      <c r="DV476" s="110" t="b">
        <v>1</v>
      </c>
      <c r="DX476" s="110" t="b">
        <v>1</v>
      </c>
      <c r="DZ476" s="110" t="b">
        <v>1</v>
      </c>
      <c r="EB476" s="110" t="b">
        <v>1</v>
      </c>
      <c r="ED476" s="110" t="b">
        <v>0</v>
      </c>
      <c r="EF476" s="110" t="b">
        <v>0</v>
      </c>
      <c r="EH476" s="110" t="b">
        <v>0</v>
      </c>
      <c r="EJ476" s="110">
        <v>113</v>
      </c>
      <c r="EL476" s="110">
        <v>114</v>
      </c>
      <c r="EN476" s="110">
        <v>116</v>
      </c>
      <c r="EP476" s="110">
        <v>114</v>
      </c>
    </row>
    <row r="477" spans="1:146" x14ac:dyDescent="0.3">
      <c r="A477" s="110" t="s">
        <v>162</v>
      </c>
      <c r="B477" s="110" t="s">
        <v>163</v>
      </c>
      <c r="C477" s="110" t="s">
        <v>1586</v>
      </c>
      <c r="F477" s="110" t="s">
        <v>165</v>
      </c>
      <c r="G477" s="110" t="s">
        <v>1587</v>
      </c>
      <c r="I477" s="22">
        <f>INDEX(Concordance!$A$2:$A$556,MATCH('2020 Report - NLIU'!J477,Concordance!$C$2:$C$556,0))</f>
        <v>22090</v>
      </c>
      <c r="J477" s="52">
        <f t="shared" si="7"/>
        <v>800482908</v>
      </c>
      <c r="K477" s="17" t="s">
        <v>1588</v>
      </c>
      <c r="L477" s="18">
        <v>116813.94</v>
      </c>
      <c r="N477" s="18">
        <v>0</v>
      </c>
      <c r="P477" s="18">
        <v>116813.94</v>
      </c>
      <c r="T477" s="18"/>
      <c r="V477" s="18"/>
      <c r="X477" s="18">
        <v>0</v>
      </c>
      <c r="BL477" s="18">
        <v>116507</v>
      </c>
      <c r="BM477" s="110" t="s">
        <v>168</v>
      </c>
      <c r="BN477" s="18">
        <v>116507</v>
      </c>
      <c r="BP477" s="18">
        <v>0</v>
      </c>
      <c r="BR477" s="18">
        <v>0</v>
      </c>
      <c r="BT477" s="18">
        <v>0</v>
      </c>
      <c r="BV477" s="18">
        <v>0</v>
      </c>
      <c r="BX477" s="18">
        <v>116507</v>
      </c>
      <c r="BZ477" s="18">
        <v>0</v>
      </c>
      <c r="CB477" s="18">
        <v>0</v>
      </c>
      <c r="DD477" s="110" t="b">
        <v>0</v>
      </c>
      <c r="DF477" s="110" t="b">
        <v>0</v>
      </c>
      <c r="DH477" s="110" t="b">
        <v>0</v>
      </c>
      <c r="DJ477" s="110" t="b">
        <v>0</v>
      </c>
      <c r="DL477" s="110" t="b">
        <v>0</v>
      </c>
      <c r="DN477" s="110" t="b">
        <v>0</v>
      </c>
      <c r="DP477" s="110" t="b">
        <v>0</v>
      </c>
      <c r="DR477" s="110" t="b">
        <v>0</v>
      </c>
      <c r="DT477" s="110" t="b">
        <v>0</v>
      </c>
      <c r="DV477" s="110" t="b">
        <v>0</v>
      </c>
      <c r="DX477" s="110" t="b">
        <v>0</v>
      </c>
      <c r="DZ477" s="110" t="b">
        <v>0</v>
      </c>
      <c r="EB477" s="110" t="b">
        <v>0</v>
      </c>
      <c r="ED477" s="110" t="b">
        <v>0</v>
      </c>
      <c r="EF477" s="110" t="b">
        <v>0</v>
      </c>
      <c r="EH477" s="110" t="b">
        <v>0</v>
      </c>
      <c r="EJ477" s="110">
        <v>114</v>
      </c>
      <c r="EL477" s="110">
        <v>112</v>
      </c>
      <c r="EN477" s="110">
        <v>112</v>
      </c>
      <c r="EP477" s="110">
        <v>107</v>
      </c>
    </row>
    <row r="478" spans="1:146" x14ac:dyDescent="0.3">
      <c r="A478" s="110" t="s">
        <v>162</v>
      </c>
      <c r="B478" s="110" t="s">
        <v>163</v>
      </c>
      <c r="C478" s="110" t="s">
        <v>1589</v>
      </c>
      <c r="F478" s="110" t="s">
        <v>165</v>
      </c>
      <c r="G478" s="110" t="s">
        <v>1590</v>
      </c>
      <c r="I478" s="22">
        <f>INDEX(Concordance!$A$2:$A$556,MATCH('2020 Report - NLIU'!J478,Concordance!$C$2:$C$556,0))</f>
        <v>96119</v>
      </c>
      <c r="J478" s="52">
        <f t="shared" si="7"/>
        <v>77119055</v>
      </c>
      <c r="K478" s="17" t="s">
        <v>1591</v>
      </c>
      <c r="L478" s="18">
        <v>521371.5</v>
      </c>
      <c r="N478" s="18">
        <v>154998</v>
      </c>
      <c r="P478" s="18">
        <v>366373.5</v>
      </c>
      <c r="T478" s="18">
        <v>0</v>
      </c>
      <c r="V478" s="18">
        <v>0</v>
      </c>
      <c r="X478" s="18">
        <v>0</v>
      </c>
      <c r="Z478" s="110" t="b">
        <v>0</v>
      </c>
      <c r="AB478" s="110" t="b">
        <v>0</v>
      </c>
      <c r="AD478" s="110" t="b">
        <v>0</v>
      </c>
      <c r="AF478" s="110" t="b">
        <v>0</v>
      </c>
      <c r="AH478" s="110" t="b">
        <v>0</v>
      </c>
      <c r="AJ478" s="110" t="b">
        <v>0</v>
      </c>
      <c r="AL478" s="110" t="b">
        <v>0</v>
      </c>
      <c r="AX478" s="110" t="b">
        <v>0</v>
      </c>
      <c r="BL478" s="18">
        <v>281844.90000000002</v>
      </c>
      <c r="BM478" s="110" t="s">
        <v>168</v>
      </c>
      <c r="BN478" s="18">
        <v>281844.90000000002</v>
      </c>
      <c r="BP478" s="18">
        <v>0</v>
      </c>
      <c r="BR478" s="18">
        <v>0</v>
      </c>
      <c r="BT478" s="18">
        <v>0</v>
      </c>
      <c r="BV478" s="18">
        <v>0</v>
      </c>
      <c r="BX478" s="18">
        <v>281844.90000000002</v>
      </c>
      <c r="BZ478" s="18">
        <v>0</v>
      </c>
      <c r="CB478" s="18">
        <v>0</v>
      </c>
      <c r="DD478" s="110" t="b">
        <v>0</v>
      </c>
      <c r="DF478" s="110" t="b">
        <v>0</v>
      </c>
      <c r="DH478" s="110" t="b">
        <v>0</v>
      </c>
      <c r="DJ478" s="110" t="b">
        <v>0</v>
      </c>
      <c r="DL478" s="110" t="b">
        <v>0</v>
      </c>
      <c r="DN478" s="110" t="b">
        <v>0</v>
      </c>
      <c r="DP478" s="110" t="b">
        <v>0</v>
      </c>
      <c r="DR478" s="110" t="b">
        <v>0</v>
      </c>
      <c r="DT478" s="110" t="b">
        <v>0</v>
      </c>
      <c r="DV478" s="110" t="b">
        <v>0</v>
      </c>
      <c r="DX478" s="110" t="b">
        <v>0</v>
      </c>
      <c r="DZ478" s="110" t="b">
        <v>0</v>
      </c>
      <c r="EB478" s="110" t="b">
        <v>0</v>
      </c>
      <c r="ED478" s="110" t="b">
        <v>0</v>
      </c>
      <c r="EF478" s="110" t="b">
        <v>0</v>
      </c>
      <c r="EH478" s="110" t="b">
        <v>0</v>
      </c>
      <c r="EJ478" s="110">
        <v>5351</v>
      </c>
      <c r="EL478" s="110">
        <v>5455</v>
      </c>
      <c r="EN478" s="110">
        <v>5472</v>
      </c>
      <c r="EP478" s="110">
        <v>5525</v>
      </c>
    </row>
    <row r="479" spans="1:146" x14ac:dyDescent="0.3">
      <c r="A479" s="110" t="s">
        <v>162</v>
      </c>
      <c r="B479" s="110" t="s">
        <v>163</v>
      </c>
      <c r="C479" s="110" t="s">
        <v>1592</v>
      </c>
      <c r="F479" s="110" t="s">
        <v>165</v>
      </c>
      <c r="G479" s="110" t="s">
        <v>1593</v>
      </c>
      <c r="I479" s="22">
        <f>INDEX(Concordance!$A$2:$A$556,MATCH('2020 Report - NLIU'!J479,Concordance!$C$2:$C$556,0))</f>
        <v>40101</v>
      </c>
      <c r="J479" s="52">
        <f t="shared" si="7"/>
        <v>53556965</v>
      </c>
      <c r="K479" s="17" t="s">
        <v>1594</v>
      </c>
      <c r="L479" s="18">
        <v>59738.23</v>
      </c>
      <c r="N479" s="18">
        <v>0</v>
      </c>
      <c r="P479" s="18">
        <v>59738.23</v>
      </c>
      <c r="T479" s="18"/>
      <c r="V479" s="18"/>
      <c r="X479" s="18">
        <v>0</v>
      </c>
      <c r="BL479" s="18">
        <v>59582</v>
      </c>
      <c r="BM479" s="110" t="s">
        <v>168</v>
      </c>
      <c r="BN479" s="18">
        <v>59582</v>
      </c>
      <c r="BP479" s="18">
        <v>0</v>
      </c>
      <c r="BR479" s="18">
        <v>0</v>
      </c>
      <c r="BT479" s="18">
        <v>0</v>
      </c>
      <c r="BV479" s="18">
        <v>0</v>
      </c>
      <c r="BX479" s="18">
        <v>0</v>
      </c>
      <c r="BZ479" s="18">
        <v>0</v>
      </c>
      <c r="CB479" s="18">
        <v>59582</v>
      </c>
      <c r="DD479" s="110" t="b">
        <v>0</v>
      </c>
      <c r="DF479" s="110" t="b">
        <v>0</v>
      </c>
      <c r="DH479" s="110" t="b">
        <v>0</v>
      </c>
      <c r="DJ479" s="110" t="b">
        <v>0</v>
      </c>
      <c r="DL479" s="110" t="b">
        <v>0</v>
      </c>
      <c r="DN479" s="110" t="b">
        <v>0</v>
      </c>
      <c r="DP479" s="110" t="b">
        <v>0</v>
      </c>
      <c r="DR479" s="110" t="b">
        <v>0</v>
      </c>
      <c r="DT479" s="110" t="b">
        <v>0</v>
      </c>
      <c r="DV479" s="110" t="b">
        <v>0</v>
      </c>
      <c r="DX479" s="110" t="b">
        <v>0</v>
      </c>
      <c r="DZ479" s="110" t="b">
        <v>0</v>
      </c>
      <c r="EB479" s="110" t="b">
        <v>0</v>
      </c>
      <c r="ED479" s="110" t="b">
        <v>0</v>
      </c>
      <c r="EF479" s="110" t="b">
        <v>0</v>
      </c>
      <c r="EH479" s="110" t="b">
        <v>0</v>
      </c>
      <c r="EJ479" s="110">
        <v>10.9</v>
      </c>
      <c r="EL479" s="110">
        <v>7.7</v>
      </c>
      <c r="EN479" s="110">
        <v>7.7</v>
      </c>
      <c r="EP479" s="110">
        <v>8.1999999999999993</v>
      </c>
    </row>
    <row r="480" spans="1:146" x14ac:dyDescent="0.3">
      <c r="A480" s="110" t="s">
        <v>162</v>
      </c>
      <c r="B480" s="110" t="s">
        <v>163</v>
      </c>
      <c r="C480" s="110" t="s">
        <v>1595</v>
      </c>
      <c r="F480" s="110" t="s">
        <v>165</v>
      </c>
      <c r="G480" s="110" t="s">
        <v>1596</v>
      </c>
      <c r="I480" s="22">
        <f>INDEX(Concordance!$A$2:$A$556,MATCH('2020 Report - NLIU'!J480,Concordance!$C$2:$C$556,0))</f>
        <v>22094</v>
      </c>
      <c r="J480" s="52">
        <f t="shared" si="7"/>
        <v>793706818</v>
      </c>
      <c r="K480" s="17" t="s">
        <v>1597</v>
      </c>
      <c r="L480" s="18">
        <v>101799.54</v>
      </c>
      <c r="N480" s="18">
        <v>0</v>
      </c>
      <c r="P480" s="18">
        <v>101799.54</v>
      </c>
      <c r="T480" s="18"/>
      <c r="V480" s="18"/>
      <c r="X480" s="18">
        <v>0</v>
      </c>
      <c r="BL480" s="18">
        <v>101532</v>
      </c>
      <c r="BM480" s="110" t="s">
        <v>168</v>
      </c>
      <c r="BN480" s="18">
        <v>101532</v>
      </c>
      <c r="BP480" s="18">
        <v>0</v>
      </c>
      <c r="BR480" s="18">
        <v>3617</v>
      </c>
      <c r="BT480" s="18">
        <v>0</v>
      </c>
      <c r="BV480" s="18">
        <v>0</v>
      </c>
      <c r="BX480" s="18">
        <v>0</v>
      </c>
      <c r="BZ480" s="18">
        <v>0</v>
      </c>
      <c r="CB480" s="18">
        <v>97915</v>
      </c>
      <c r="CD480" s="110" t="b">
        <v>0</v>
      </c>
      <c r="CP480" s="110" t="b">
        <v>0</v>
      </c>
      <c r="DD480" s="110" t="b">
        <v>0</v>
      </c>
      <c r="DF480" s="110" t="b">
        <v>0</v>
      </c>
      <c r="DH480" s="110" t="b">
        <v>0</v>
      </c>
      <c r="DJ480" s="110" t="b">
        <v>0</v>
      </c>
      <c r="DL480" s="110" t="b">
        <v>0</v>
      </c>
      <c r="DN480" s="110" t="b">
        <v>0</v>
      </c>
      <c r="DP480" s="110" t="b">
        <v>0</v>
      </c>
      <c r="DR480" s="110" t="b">
        <v>0</v>
      </c>
      <c r="DT480" s="110" t="b">
        <v>0</v>
      </c>
      <c r="DV480" s="110" t="b">
        <v>0</v>
      </c>
      <c r="DX480" s="110" t="b">
        <v>0</v>
      </c>
      <c r="DZ480" s="110" t="b">
        <v>0</v>
      </c>
      <c r="EB480" s="110" t="b">
        <v>0</v>
      </c>
      <c r="ED480" s="110" t="b">
        <v>0</v>
      </c>
      <c r="EF480" s="110" t="b">
        <v>0</v>
      </c>
      <c r="EH480" s="110" t="b">
        <v>0</v>
      </c>
      <c r="EJ480" s="110">
        <v>94</v>
      </c>
      <c r="EL480" s="110">
        <v>94</v>
      </c>
      <c r="EN480" s="110">
        <v>96</v>
      </c>
      <c r="EP480" s="110">
        <v>98</v>
      </c>
    </row>
    <row r="481" spans="1:146" x14ac:dyDescent="0.3">
      <c r="A481" s="110" t="s">
        <v>162</v>
      </c>
      <c r="B481" s="110" t="s">
        <v>163</v>
      </c>
      <c r="C481" s="110" t="s">
        <v>1598</v>
      </c>
      <c r="F481" s="110" t="s">
        <v>165</v>
      </c>
      <c r="G481" s="110" t="s">
        <v>1599</v>
      </c>
      <c r="I481" s="22">
        <f>INDEX(Concordance!$A$2:$A$556,MATCH('2020 Report - NLIU'!J481,Concordance!$C$2:$C$556,0))</f>
        <v>36134</v>
      </c>
      <c r="J481" s="52">
        <f t="shared" si="7"/>
        <v>100989339</v>
      </c>
      <c r="K481" s="17" t="s">
        <v>1600</v>
      </c>
      <c r="L481" s="18">
        <v>11711.45</v>
      </c>
      <c r="N481" s="18">
        <v>0</v>
      </c>
      <c r="P481" s="18">
        <v>11711.45</v>
      </c>
      <c r="T481" s="18"/>
      <c r="V481" s="18"/>
      <c r="X481" s="18">
        <v>0</v>
      </c>
      <c r="BL481" s="18">
        <v>11579.26</v>
      </c>
      <c r="BM481" s="110" t="s">
        <v>168</v>
      </c>
      <c r="BN481" s="18">
        <v>11579.26</v>
      </c>
      <c r="BP481" s="18">
        <v>0</v>
      </c>
      <c r="BR481" s="18">
        <v>0</v>
      </c>
      <c r="BT481" s="18">
        <v>0</v>
      </c>
      <c r="BV481" s="18">
        <v>0</v>
      </c>
      <c r="BX481" s="18">
        <v>7739.26</v>
      </c>
      <c r="BZ481" s="18">
        <v>0</v>
      </c>
      <c r="CB481" s="18">
        <v>3840</v>
      </c>
      <c r="DD481" s="110" t="b">
        <v>0</v>
      </c>
      <c r="DF481" s="110" t="b">
        <v>0</v>
      </c>
      <c r="DH481" s="110" t="b">
        <v>0</v>
      </c>
      <c r="DJ481" s="110" t="b">
        <v>0</v>
      </c>
      <c r="DL481" s="110" t="b">
        <v>0</v>
      </c>
      <c r="DN481" s="110" t="b">
        <v>0</v>
      </c>
      <c r="DP481" s="110" t="b">
        <v>0</v>
      </c>
      <c r="DR481" s="110" t="b">
        <v>0</v>
      </c>
      <c r="DT481" s="110" t="b">
        <v>0</v>
      </c>
      <c r="DV481" s="110" t="b">
        <v>0</v>
      </c>
      <c r="DX481" s="110" t="b">
        <v>0</v>
      </c>
      <c r="DZ481" s="110" t="b">
        <v>0</v>
      </c>
      <c r="EB481" s="110" t="b">
        <v>0</v>
      </c>
      <c r="ED481" s="110" t="b">
        <v>0</v>
      </c>
      <c r="EF481" s="110" t="b">
        <v>0</v>
      </c>
      <c r="EH481" s="110" t="b">
        <v>0</v>
      </c>
      <c r="EJ481" s="110">
        <v>28</v>
      </c>
      <c r="EL481" s="110">
        <v>28.5</v>
      </c>
      <c r="EN481" s="110">
        <v>29.1</v>
      </c>
      <c r="EP481" s="110">
        <v>28</v>
      </c>
    </row>
    <row r="482" spans="1:146" x14ac:dyDescent="0.3">
      <c r="A482" s="110" t="s">
        <v>162</v>
      </c>
      <c r="B482" s="110" t="s">
        <v>163</v>
      </c>
      <c r="C482" s="110" t="s">
        <v>1601</v>
      </c>
      <c r="F482" s="110" t="s">
        <v>165</v>
      </c>
      <c r="G482" s="110" t="s">
        <v>1602</v>
      </c>
      <c r="I482" s="22">
        <f>INDEX(Concordance!$A$2:$A$556,MATCH('2020 Report - NLIU'!J482,Concordance!$C$2:$C$556,0))</f>
        <v>39141</v>
      </c>
      <c r="J482" s="52">
        <f t="shared" si="7"/>
        <v>83120477</v>
      </c>
      <c r="K482" s="17" t="s">
        <v>1603</v>
      </c>
      <c r="L482" s="18">
        <v>7922291.9199999999</v>
      </c>
      <c r="N482" s="18">
        <v>1157786.4099999999</v>
      </c>
      <c r="P482" s="18">
        <v>6764505.5099999998</v>
      </c>
      <c r="T482" s="18">
        <v>0</v>
      </c>
      <c r="V482" s="18">
        <v>0</v>
      </c>
      <c r="X482" s="18">
        <v>0</v>
      </c>
      <c r="Z482" s="110" t="b">
        <v>0</v>
      </c>
      <c r="AB482" s="110" t="b">
        <v>0</v>
      </c>
      <c r="AD482" s="110" t="b">
        <v>0</v>
      </c>
      <c r="AF482" s="110" t="b">
        <v>0</v>
      </c>
      <c r="AH482" s="110" t="b">
        <v>0</v>
      </c>
      <c r="AJ482" s="110" t="b">
        <v>0</v>
      </c>
      <c r="AL482" s="110" t="b">
        <v>0</v>
      </c>
      <c r="AX482" s="110" t="b">
        <v>0</v>
      </c>
      <c r="BL482" s="18">
        <v>3500720</v>
      </c>
      <c r="BM482" s="110" t="s">
        <v>168</v>
      </c>
      <c r="BN482" s="18">
        <v>3391561.4</v>
      </c>
      <c r="BP482" s="18">
        <v>109158.6</v>
      </c>
      <c r="BR482" s="18">
        <v>13645.2</v>
      </c>
      <c r="BT482" s="18">
        <v>0</v>
      </c>
      <c r="BV482" s="18">
        <v>0</v>
      </c>
      <c r="BX482" s="18">
        <v>84606.18</v>
      </c>
      <c r="BZ482" s="18">
        <v>0</v>
      </c>
      <c r="CB482" s="18">
        <v>3402468.62</v>
      </c>
      <c r="CD482" s="110" t="b">
        <v>0</v>
      </c>
      <c r="CP482" s="110" t="b">
        <v>0</v>
      </c>
      <c r="DD482" s="110" t="b">
        <v>0</v>
      </c>
      <c r="DF482" s="110" t="b">
        <v>0</v>
      </c>
      <c r="DH482" s="110" t="b">
        <v>0</v>
      </c>
      <c r="DJ482" s="110" t="b">
        <v>0</v>
      </c>
      <c r="DL482" s="110" t="b">
        <v>0</v>
      </c>
      <c r="DN482" s="110" t="b">
        <v>0</v>
      </c>
      <c r="DP482" s="110" t="b">
        <v>0</v>
      </c>
      <c r="DR482" s="110" t="b">
        <v>0</v>
      </c>
      <c r="DT482" s="110" t="b">
        <v>0</v>
      </c>
      <c r="DV482" s="110" t="b">
        <v>0</v>
      </c>
      <c r="DX482" s="110" t="b">
        <v>0</v>
      </c>
      <c r="DZ482" s="110" t="b">
        <v>0</v>
      </c>
      <c r="EB482" s="110" t="b">
        <v>0</v>
      </c>
      <c r="ED482" s="110" t="b">
        <v>0</v>
      </c>
      <c r="EF482" s="110" t="b">
        <v>0</v>
      </c>
      <c r="EH482" s="110" t="b">
        <v>0</v>
      </c>
      <c r="EJ482" s="110">
        <v>3411.7</v>
      </c>
      <c r="EL482" s="110">
        <v>3428.5</v>
      </c>
      <c r="EN482" s="110">
        <v>3428.8</v>
      </c>
      <c r="EP482" s="110">
        <v>3535.2</v>
      </c>
    </row>
    <row r="483" spans="1:146" x14ac:dyDescent="0.3">
      <c r="A483" s="110" t="s">
        <v>162</v>
      </c>
      <c r="B483" s="110" t="s">
        <v>163</v>
      </c>
      <c r="C483" s="110" t="s">
        <v>1604</v>
      </c>
      <c r="F483" s="110" t="s">
        <v>165</v>
      </c>
      <c r="G483" s="110" t="s">
        <v>1605</v>
      </c>
      <c r="I483" s="22">
        <f>INDEX(Concordance!$A$2:$A$556,MATCH('2020 Report - NLIU'!J483,Concordance!$C$2:$C$556,0))</f>
        <v>36136</v>
      </c>
      <c r="J483" s="52">
        <f t="shared" si="7"/>
        <v>40112989</v>
      </c>
      <c r="K483" s="17" t="s">
        <v>1606</v>
      </c>
      <c r="L483" s="18">
        <v>390367.37</v>
      </c>
      <c r="N483" s="18">
        <v>68567</v>
      </c>
      <c r="P483" s="18">
        <v>321800.37</v>
      </c>
      <c r="T483" s="18">
        <v>0</v>
      </c>
      <c r="V483" s="18">
        <v>0</v>
      </c>
      <c r="X483" s="18">
        <v>0</v>
      </c>
      <c r="Z483" s="110" t="b">
        <v>0</v>
      </c>
      <c r="AB483" s="110" t="b">
        <v>0</v>
      </c>
      <c r="AD483" s="110" t="b">
        <v>0</v>
      </c>
      <c r="AF483" s="110" t="b">
        <v>0</v>
      </c>
      <c r="AH483" s="110" t="b">
        <v>0</v>
      </c>
      <c r="AJ483" s="110" t="b">
        <v>0</v>
      </c>
      <c r="AL483" s="110" t="b">
        <v>0</v>
      </c>
      <c r="AX483" s="110" t="b">
        <v>0</v>
      </c>
      <c r="BL483" s="18">
        <v>319307.71999999997</v>
      </c>
      <c r="BM483" s="110" t="s">
        <v>168</v>
      </c>
      <c r="BN483" s="18">
        <v>319307.71999999997</v>
      </c>
      <c r="BP483" s="18">
        <v>0</v>
      </c>
      <c r="BR483" s="18">
        <v>0</v>
      </c>
      <c r="BT483" s="18">
        <v>0</v>
      </c>
      <c r="BV483" s="18">
        <v>0</v>
      </c>
      <c r="BX483" s="18">
        <v>0</v>
      </c>
      <c r="BZ483" s="18">
        <v>0</v>
      </c>
      <c r="CB483" s="18">
        <v>319307.71999999997</v>
      </c>
      <c r="DD483" s="110" t="b">
        <v>0</v>
      </c>
      <c r="DF483" s="110" t="b">
        <v>0</v>
      </c>
      <c r="DH483" s="110" t="b">
        <v>0</v>
      </c>
      <c r="DJ483" s="110" t="b">
        <v>0</v>
      </c>
      <c r="DL483" s="110" t="b">
        <v>0</v>
      </c>
      <c r="DN483" s="110" t="b">
        <v>0</v>
      </c>
      <c r="DP483" s="110" t="b">
        <v>0</v>
      </c>
      <c r="DR483" s="110" t="b">
        <v>0</v>
      </c>
      <c r="DT483" s="110" t="b">
        <v>0</v>
      </c>
      <c r="DV483" s="110" t="b">
        <v>0</v>
      </c>
      <c r="DX483" s="110" t="b">
        <v>0</v>
      </c>
      <c r="DZ483" s="110" t="b">
        <v>0</v>
      </c>
      <c r="EB483" s="110" t="b">
        <v>0</v>
      </c>
      <c r="ED483" s="110" t="b">
        <v>0</v>
      </c>
      <c r="EF483" s="110" t="b">
        <v>0</v>
      </c>
      <c r="EH483" s="110" t="b">
        <v>0</v>
      </c>
      <c r="EJ483" s="110">
        <v>313</v>
      </c>
      <c r="EL483" s="110">
        <v>311</v>
      </c>
      <c r="EN483" s="110">
        <v>313</v>
      </c>
      <c r="EP483" s="110">
        <v>317</v>
      </c>
    </row>
    <row r="484" spans="1:146" x14ac:dyDescent="0.3">
      <c r="A484" s="110" t="s">
        <v>162</v>
      </c>
      <c r="B484" s="110" t="s">
        <v>163</v>
      </c>
      <c r="C484" s="110" t="s">
        <v>1607</v>
      </c>
      <c r="F484" s="110" t="s">
        <v>165</v>
      </c>
      <c r="G484" s="110" t="s">
        <v>1608</v>
      </c>
      <c r="I484" s="22">
        <f>INDEX(Concordance!$A$2:$A$556,MATCH('2020 Report - NLIU'!J484,Concordance!$C$2:$C$556,0))</f>
        <v>81094</v>
      </c>
      <c r="J484" s="52">
        <f t="shared" si="7"/>
        <v>88708383</v>
      </c>
      <c r="K484" s="17" t="s">
        <v>1609</v>
      </c>
      <c r="L484" s="18">
        <v>694197.49</v>
      </c>
      <c r="N484" s="18">
        <v>0</v>
      </c>
      <c r="P484" s="18">
        <v>694197.49</v>
      </c>
      <c r="T484" s="18"/>
      <c r="V484" s="18"/>
      <c r="X484" s="18">
        <v>0</v>
      </c>
      <c r="BL484" s="18">
        <v>692376</v>
      </c>
      <c r="BM484" s="110" t="s">
        <v>168</v>
      </c>
      <c r="BN484" s="18">
        <v>692376</v>
      </c>
      <c r="BP484" s="18">
        <v>0</v>
      </c>
      <c r="BR484" s="18">
        <v>0</v>
      </c>
      <c r="BT484" s="18">
        <v>0</v>
      </c>
      <c r="BV484" s="18">
        <v>0</v>
      </c>
      <c r="BX484" s="18">
        <v>0</v>
      </c>
      <c r="BZ484" s="18">
        <v>0</v>
      </c>
      <c r="CB484" s="18">
        <v>692376</v>
      </c>
      <c r="DD484" s="110" t="b">
        <v>0</v>
      </c>
      <c r="DF484" s="110" t="b">
        <v>0</v>
      </c>
      <c r="DH484" s="110" t="b">
        <v>0</v>
      </c>
      <c r="DJ484" s="110" t="b">
        <v>0</v>
      </c>
      <c r="DL484" s="110" t="b">
        <v>0</v>
      </c>
      <c r="DN484" s="110" t="b">
        <v>0</v>
      </c>
      <c r="DP484" s="110" t="b">
        <v>0</v>
      </c>
      <c r="DR484" s="110" t="b">
        <v>0</v>
      </c>
      <c r="DT484" s="110" t="b">
        <v>0</v>
      </c>
      <c r="DV484" s="110" t="b">
        <v>0</v>
      </c>
      <c r="DX484" s="110" t="b">
        <v>0</v>
      </c>
      <c r="DZ484" s="110" t="b">
        <v>0</v>
      </c>
      <c r="EB484" s="110" t="b">
        <v>0</v>
      </c>
      <c r="ED484" s="110" t="b">
        <v>0</v>
      </c>
      <c r="EF484" s="110" t="b">
        <v>0</v>
      </c>
      <c r="EH484" s="110" t="b">
        <v>0</v>
      </c>
      <c r="EJ484" s="110">
        <v>183</v>
      </c>
      <c r="EL484" s="110">
        <v>196</v>
      </c>
      <c r="EN484" s="110">
        <v>199</v>
      </c>
      <c r="EP484" s="110">
        <v>210</v>
      </c>
    </row>
    <row r="485" spans="1:146" x14ac:dyDescent="0.3">
      <c r="A485" s="110" t="s">
        <v>162</v>
      </c>
      <c r="B485" s="110" t="s">
        <v>163</v>
      </c>
      <c r="C485" s="110" t="s">
        <v>1610</v>
      </c>
      <c r="F485" s="110" t="s">
        <v>165</v>
      </c>
      <c r="G485" s="110" t="s">
        <v>1611</v>
      </c>
      <c r="I485" s="22">
        <f>INDEX(Concordance!$A$2:$A$556,MATCH('2020 Report - NLIU'!J485,Concordance!$C$2:$C$556,0))</f>
        <v>115115</v>
      </c>
      <c r="J485" s="52">
        <f t="shared" si="7"/>
        <v>79906178</v>
      </c>
      <c r="K485" s="17" t="s">
        <v>1612</v>
      </c>
      <c r="L485" s="18">
        <v>14124002.35</v>
      </c>
      <c r="N485" s="18">
        <v>433565.77</v>
      </c>
      <c r="P485" s="18">
        <v>13690436.58</v>
      </c>
      <c r="T485" s="18">
        <v>0</v>
      </c>
      <c r="V485" s="18">
        <v>0</v>
      </c>
      <c r="X485" s="18">
        <v>0</v>
      </c>
      <c r="Z485" s="110" t="b">
        <v>0</v>
      </c>
      <c r="AB485" s="110" t="b">
        <v>0</v>
      </c>
      <c r="AD485" s="110" t="b">
        <v>0</v>
      </c>
      <c r="AF485" s="110" t="b">
        <v>0</v>
      </c>
      <c r="AH485" s="110" t="b">
        <v>0</v>
      </c>
      <c r="AJ485" s="110" t="b">
        <v>0</v>
      </c>
      <c r="AL485" s="110" t="b">
        <v>0</v>
      </c>
      <c r="AX485" s="110" t="b">
        <v>0</v>
      </c>
      <c r="BL485" s="18">
        <v>10240888</v>
      </c>
      <c r="BM485" s="110" t="s">
        <v>168</v>
      </c>
      <c r="BN485" s="18">
        <v>9099707.2599999998</v>
      </c>
      <c r="BP485" s="18">
        <v>1141180.74</v>
      </c>
      <c r="BR485" s="18">
        <v>5408193.0499999998</v>
      </c>
      <c r="BT485" s="18">
        <v>0</v>
      </c>
      <c r="BV485" s="18">
        <v>0</v>
      </c>
      <c r="BX485" s="18">
        <v>1868235.02</v>
      </c>
      <c r="BZ485" s="18">
        <v>0</v>
      </c>
      <c r="CB485" s="18">
        <v>2964459.93</v>
      </c>
      <c r="CD485" s="110" t="b">
        <v>0</v>
      </c>
      <c r="CP485" s="110" t="b">
        <v>0</v>
      </c>
      <c r="DD485" s="110" t="b">
        <v>1</v>
      </c>
      <c r="DF485" s="110" t="b">
        <v>1</v>
      </c>
      <c r="DH485" s="110" t="b">
        <v>1</v>
      </c>
      <c r="DJ485" s="110" t="b">
        <v>1</v>
      </c>
      <c r="DL485" s="110" t="b">
        <v>1</v>
      </c>
      <c r="DN485" s="110" t="b">
        <v>1</v>
      </c>
      <c r="DP485" s="110" t="b">
        <v>1</v>
      </c>
      <c r="DR485" s="110" t="b">
        <v>1</v>
      </c>
      <c r="DT485" s="110" t="b">
        <v>1</v>
      </c>
      <c r="DV485" s="110" t="b">
        <v>1</v>
      </c>
      <c r="DX485" s="110" t="b">
        <v>1</v>
      </c>
      <c r="DZ485" s="110" t="b">
        <v>1</v>
      </c>
      <c r="EB485" s="110" t="b">
        <v>1</v>
      </c>
      <c r="ED485" s="110" t="b">
        <v>1</v>
      </c>
      <c r="EF485" s="110" t="b">
        <v>1</v>
      </c>
      <c r="EH485" s="110" t="b">
        <v>1</v>
      </c>
      <c r="EJ485" s="110">
        <v>4535</v>
      </c>
      <c r="EL485" s="110">
        <v>4550</v>
      </c>
      <c r="EN485" s="110">
        <v>4552</v>
      </c>
      <c r="EP485" s="110">
        <v>4603</v>
      </c>
    </row>
    <row r="486" spans="1:146" x14ac:dyDescent="0.3">
      <c r="A486" s="110" t="s">
        <v>162</v>
      </c>
      <c r="B486" s="110" t="s">
        <v>163</v>
      </c>
      <c r="C486" s="110" t="s">
        <v>1613</v>
      </c>
      <c r="F486" s="110" t="s">
        <v>165</v>
      </c>
      <c r="G486" s="110" t="s">
        <v>1614</v>
      </c>
      <c r="I486" s="22">
        <f>INDEX(Concordance!$A$2:$A$556,MATCH('2020 Report - NLIU'!J486,Concordance!$C$2:$C$556,0))</f>
        <v>92090</v>
      </c>
      <c r="J486" s="52">
        <f t="shared" si="7"/>
        <v>100347848</v>
      </c>
      <c r="K486" s="17" t="s">
        <v>1615</v>
      </c>
      <c r="L486" s="18">
        <v>948698.69</v>
      </c>
      <c r="N486" s="18">
        <v>192665.55</v>
      </c>
      <c r="P486" s="18">
        <v>756033.1399999999</v>
      </c>
      <c r="T486" s="18">
        <v>0</v>
      </c>
      <c r="V486" s="18">
        <v>0</v>
      </c>
      <c r="X486" s="18">
        <v>0</v>
      </c>
      <c r="Z486" s="110" t="b">
        <v>0</v>
      </c>
      <c r="AB486" s="110" t="b">
        <v>0</v>
      </c>
      <c r="AD486" s="110" t="b">
        <v>0</v>
      </c>
      <c r="AF486" s="110" t="b">
        <v>0</v>
      </c>
      <c r="AH486" s="110" t="b">
        <v>0</v>
      </c>
      <c r="AJ486" s="110" t="b">
        <v>0</v>
      </c>
      <c r="AL486" s="110" t="b">
        <v>0</v>
      </c>
      <c r="AX486" s="110" t="b">
        <v>0</v>
      </c>
      <c r="BL486" s="18">
        <v>731770.38</v>
      </c>
      <c r="BM486" s="110" t="s">
        <v>168</v>
      </c>
      <c r="BN486" s="18">
        <v>636153.79</v>
      </c>
      <c r="BP486" s="18">
        <v>95616.59</v>
      </c>
      <c r="BR486" s="18">
        <v>47072.73</v>
      </c>
      <c r="BT486" s="18">
        <v>0</v>
      </c>
      <c r="BV486" s="18">
        <v>0</v>
      </c>
      <c r="BX486" s="18">
        <v>48543.86</v>
      </c>
      <c r="BZ486" s="18">
        <v>0</v>
      </c>
      <c r="CB486" s="18">
        <v>636153.79</v>
      </c>
      <c r="CD486" s="110" t="b">
        <v>0</v>
      </c>
      <c r="CP486" s="110" t="b">
        <v>0</v>
      </c>
      <c r="DD486" s="110" t="b">
        <v>0</v>
      </c>
      <c r="DF486" s="110" t="b">
        <v>0</v>
      </c>
      <c r="DH486" s="110" t="b">
        <v>0</v>
      </c>
      <c r="DJ486" s="110" t="b">
        <v>0</v>
      </c>
      <c r="DL486" s="110" t="b">
        <v>0</v>
      </c>
      <c r="DN486" s="110" t="b">
        <v>0</v>
      </c>
      <c r="DP486" s="110" t="b">
        <v>0</v>
      </c>
      <c r="DR486" s="110" t="b">
        <v>0</v>
      </c>
      <c r="DT486" s="110" t="b">
        <v>0</v>
      </c>
      <c r="DV486" s="110" t="b">
        <v>0</v>
      </c>
      <c r="DX486" s="110" t="b">
        <v>0</v>
      </c>
      <c r="DZ486" s="110" t="b">
        <v>0</v>
      </c>
      <c r="EB486" s="110" t="b">
        <v>0</v>
      </c>
      <c r="ED486" s="110" t="b">
        <v>0</v>
      </c>
      <c r="EF486" s="110" t="b">
        <v>0</v>
      </c>
      <c r="EH486" s="110" t="b">
        <v>0</v>
      </c>
      <c r="EJ486" s="110">
        <v>862</v>
      </c>
      <c r="EL486" s="110">
        <v>893.4</v>
      </c>
      <c r="EN486" s="110">
        <v>893.4</v>
      </c>
      <c r="EP486" s="110">
        <v>866.8</v>
      </c>
    </row>
    <row r="487" spans="1:146" x14ac:dyDescent="0.3">
      <c r="A487" s="110" t="s">
        <v>162</v>
      </c>
      <c r="B487" s="110" t="s">
        <v>163</v>
      </c>
      <c r="C487" s="110" t="s">
        <v>1616</v>
      </c>
      <c r="F487" s="110" t="s">
        <v>165</v>
      </c>
      <c r="G487" s="110" t="s">
        <v>1617</v>
      </c>
      <c r="I487" s="22">
        <f>INDEX(Concordance!$A$2:$A$556,MATCH('2020 Report - NLIU'!J487,Concordance!$C$2:$C$556,0))</f>
        <v>66104</v>
      </c>
      <c r="J487" s="52">
        <f t="shared" si="7"/>
        <v>136313272</v>
      </c>
      <c r="K487" s="17" t="s">
        <v>1618</v>
      </c>
      <c r="L487" s="18">
        <v>16270.73</v>
      </c>
      <c r="N487" s="18">
        <v>0</v>
      </c>
      <c r="P487" s="18">
        <v>16270.73</v>
      </c>
      <c r="T487" s="18"/>
      <c r="V487" s="18"/>
      <c r="X487" s="18">
        <v>0</v>
      </c>
      <c r="BL487" s="18">
        <v>16228</v>
      </c>
      <c r="BM487" s="110" t="s">
        <v>168</v>
      </c>
      <c r="BN487" s="18">
        <v>16228</v>
      </c>
      <c r="BP487" s="18">
        <v>0</v>
      </c>
      <c r="BR487" s="18">
        <v>0</v>
      </c>
      <c r="BT487" s="18">
        <v>0</v>
      </c>
      <c r="BV487" s="18">
        <v>0</v>
      </c>
      <c r="BX487" s="18">
        <v>0</v>
      </c>
      <c r="BZ487" s="18">
        <v>0</v>
      </c>
      <c r="CB487" s="18">
        <v>16228</v>
      </c>
      <c r="DD487" s="110" t="b">
        <v>0</v>
      </c>
      <c r="DF487" s="110" t="b">
        <v>0</v>
      </c>
      <c r="DH487" s="110" t="b">
        <v>0</v>
      </c>
      <c r="DJ487" s="110" t="b">
        <v>0</v>
      </c>
      <c r="DL487" s="110" t="b">
        <v>0</v>
      </c>
      <c r="DN487" s="110" t="b">
        <v>0</v>
      </c>
      <c r="DP487" s="110" t="b">
        <v>0</v>
      </c>
      <c r="DR487" s="110" t="b">
        <v>0</v>
      </c>
      <c r="DT487" s="110" t="b">
        <v>0</v>
      </c>
      <c r="DV487" s="110" t="b">
        <v>0</v>
      </c>
      <c r="DX487" s="110" t="b">
        <v>0</v>
      </c>
      <c r="DZ487" s="110" t="b">
        <v>0</v>
      </c>
      <c r="EB487" s="110" t="b">
        <v>0</v>
      </c>
      <c r="ED487" s="110" t="b">
        <v>0</v>
      </c>
      <c r="EF487" s="110" t="b">
        <v>0</v>
      </c>
      <c r="EH487" s="110" t="b">
        <v>0</v>
      </c>
      <c r="EJ487" s="110">
        <v>41</v>
      </c>
      <c r="EL487" s="110">
        <v>41</v>
      </c>
      <c r="EN487" s="110">
        <v>41</v>
      </c>
      <c r="EP487" s="110">
        <v>40</v>
      </c>
    </row>
    <row r="488" spans="1:146" x14ac:dyDescent="0.3">
      <c r="A488" s="110" t="s">
        <v>162</v>
      </c>
      <c r="B488" s="110" t="s">
        <v>163</v>
      </c>
      <c r="C488" s="110" t="s">
        <v>1619</v>
      </c>
      <c r="F488" s="110" t="s">
        <v>165</v>
      </c>
      <c r="G488" s="110" t="s">
        <v>1620</v>
      </c>
      <c r="I488" s="22">
        <f>INDEX(Concordance!$A$2:$A$556,MATCH('2020 Report - NLIU'!J488,Concordance!$C$2:$C$556,0))</f>
        <v>11082</v>
      </c>
      <c r="J488" s="52">
        <f t="shared" si="7"/>
        <v>73023277</v>
      </c>
      <c r="K488" s="17" t="s">
        <v>1621</v>
      </c>
      <c r="L488" s="18">
        <v>2986787.12</v>
      </c>
      <c r="N488" s="18">
        <v>134075</v>
      </c>
      <c r="P488" s="18">
        <v>2852712.12</v>
      </c>
      <c r="T488" s="18">
        <v>0</v>
      </c>
      <c r="V488" s="18">
        <v>0</v>
      </c>
      <c r="X488" s="18">
        <v>0</v>
      </c>
      <c r="Z488" s="110" t="b">
        <v>0</v>
      </c>
      <c r="AB488" s="110" t="b">
        <v>0</v>
      </c>
      <c r="AD488" s="110" t="b">
        <v>0</v>
      </c>
      <c r="AF488" s="110" t="b">
        <v>0</v>
      </c>
      <c r="AH488" s="110" t="b">
        <v>0</v>
      </c>
      <c r="AJ488" s="110" t="b">
        <v>0</v>
      </c>
      <c r="AL488" s="110" t="b">
        <v>0</v>
      </c>
      <c r="AX488" s="110" t="b">
        <v>0</v>
      </c>
      <c r="BL488" s="18">
        <v>23995.68</v>
      </c>
      <c r="BM488" s="110" t="s">
        <v>168</v>
      </c>
      <c r="BN488" s="18">
        <v>0</v>
      </c>
      <c r="BP488" s="18">
        <v>23995.68</v>
      </c>
      <c r="BR488" s="18">
        <v>23995.68</v>
      </c>
      <c r="BT488" s="18">
        <v>0</v>
      </c>
      <c r="BV488" s="18">
        <v>0</v>
      </c>
      <c r="BX488" s="18">
        <v>0</v>
      </c>
      <c r="BZ488" s="18">
        <v>0</v>
      </c>
      <c r="CB488" s="18">
        <v>0</v>
      </c>
      <c r="CD488" s="110" t="b">
        <v>0</v>
      </c>
      <c r="CP488" s="110" t="b">
        <v>0</v>
      </c>
      <c r="DD488" s="110" t="b">
        <v>0</v>
      </c>
      <c r="DF488" s="110" t="b">
        <v>0</v>
      </c>
      <c r="DH488" s="110" t="b">
        <v>0</v>
      </c>
      <c r="DJ488" s="110" t="b">
        <v>0</v>
      </c>
      <c r="DL488" s="110" t="b">
        <v>0</v>
      </c>
      <c r="DN488" s="110" t="b">
        <v>0</v>
      </c>
      <c r="DP488" s="110" t="b">
        <v>0</v>
      </c>
      <c r="DR488" s="110" t="b">
        <v>0</v>
      </c>
      <c r="DT488" s="110" t="b">
        <v>0</v>
      </c>
      <c r="DV488" s="110" t="b">
        <v>0</v>
      </c>
      <c r="DX488" s="110" t="b">
        <v>0</v>
      </c>
      <c r="DZ488" s="110" t="b">
        <v>0</v>
      </c>
      <c r="EB488" s="110" t="b">
        <v>0</v>
      </c>
      <c r="ED488" s="110" t="b">
        <v>0</v>
      </c>
      <c r="EF488" s="110" t="b">
        <v>0</v>
      </c>
      <c r="EH488" s="110" t="b">
        <v>0</v>
      </c>
      <c r="EJ488" s="110">
        <v>1591.3</v>
      </c>
      <c r="EL488" s="110">
        <v>1563.7</v>
      </c>
      <c r="EN488" s="110">
        <v>1573.7</v>
      </c>
      <c r="EP488" s="110">
        <v>1542.6</v>
      </c>
    </row>
    <row r="489" spans="1:146" x14ac:dyDescent="0.3">
      <c r="A489" s="110" t="s">
        <v>162</v>
      </c>
      <c r="B489" s="110" t="s">
        <v>163</v>
      </c>
      <c r="C489" s="110" t="s">
        <v>1622</v>
      </c>
      <c r="F489" s="110" t="s">
        <v>165</v>
      </c>
      <c r="G489" s="110" t="s">
        <v>1623</v>
      </c>
      <c r="I489" s="22">
        <f>INDEX(Concordance!$A$2:$A$556,MATCH('2020 Report - NLIU'!J489,Concordance!$C$2:$C$556,0))</f>
        <v>115903</v>
      </c>
      <c r="J489" s="52">
        <f t="shared" si="7"/>
        <v>34584305</v>
      </c>
      <c r="K489" s="53" t="s">
        <v>3829</v>
      </c>
      <c r="L489" s="18">
        <v>325055.01</v>
      </c>
      <c r="N489" s="18">
        <v>0</v>
      </c>
      <c r="P489" s="18">
        <v>325055.01</v>
      </c>
      <c r="T489" s="18"/>
      <c r="V489" s="18"/>
      <c r="X489" s="18">
        <v>0</v>
      </c>
      <c r="BL489" s="18">
        <v>0</v>
      </c>
      <c r="BM489" s="110" t="s">
        <v>168</v>
      </c>
      <c r="BN489" s="18">
        <v>0</v>
      </c>
      <c r="BP489" s="18">
        <v>0</v>
      </c>
      <c r="BR489" s="18">
        <v>0</v>
      </c>
      <c r="BT489" s="18">
        <v>0</v>
      </c>
      <c r="BV489" s="18">
        <v>0</v>
      </c>
      <c r="BX489" s="18">
        <v>0</v>
      </c>
      <c r="BZ489" s="18">
        <v>0</v>
      </c>
      <c r="CB489" s="18">
        <v>0</v>
      </c>
      <c r="DD489" s="110" t="b">
        <v>0</v>
      </c>
      <c r="DF489" s="110" t="b">
        <v>0</v>
      </c>
      <c r="DH489" s="110" t="b">
        <v>0</v>
      </c>
      <c r="DJ489" s="110" t="b">
        <v>0</v>
      </c>
      <c r="DL489" s="110" t="b">
        <v>0</v>
      </c>
      <c r="DN489" s="110" t="b">
        <v>0</v>
      </c>
      <c r="DP489" s="110" t="b">
        <v>0</v>
      </c>
      <c r="DR489" s="110" t="b">
        <v>0</v>
      </c>
      <c r="DT489" s="110" t="b">
        <v>0</v>
      </c>
      <c r="DV489" s="110" t="b">
        <v>0</v>
      </c>
      <c r="DX489" s="110" t="b">
        <v>0</v>
      </c>
      <c r="DZ489" s="110" t="b">
        <v>0</v>
      </c>
      <c r="EB489" s="110" t="b">
        <v>0</v>
      </c>
      <c r="ED489" s="110" t="b">
        <v>0</v>
      </c>
      <c r="EF489" s="110" t="b">
        <v>0</v>
      </c>
      <c r="EH489" s="110" t="b">
        <v>0</v>
      </c>
      <c r="EJ489" s="110">
        <v>147</v>
      </c>
      <c r="EL489" s="110">
        <v>157</v>
      </c>
      <c r="EN489" s="110">
        <v>151</v>
      </c>
      <c r="EP489" s="110">
        <v>152</v>
      </c>
    </row>
    <row r="490" spans="1:146" x14ac:dyDescent="0.3">
      <c r="A490" s="110" t="s">
        <v>162</v>
      </c>
      <c r="B490" s="110" t="s">
        <v>163</v>
      </c>
      <c r="C490" s="110" t="s">
        <v>1625</v>
      </c>
      <c r="F490" s="110" t="s">
        <v>165</v>
      </c>
      <c r="G490" s="110" t="s">
        <v>1626</v>
      </c>
      <c r="I490" s="22">
        <f>INDEX(Concordance!$A$2:$A$556,MATCH('2020 Report - NLIU'!J490,Concordance!$C$2:$C$556,0))</f>
        <v>115912</v>
      </c>
      <c r="J490" s="52">
        <f t="shared" si="7"/>
        <v>827391215</v>
      </c>
      <c r="K490" s="17" t="s">
        <v>1627</v>
      </c>
      <c r="L490" s="18">
        <v>270500.12</v>
      </c>
      <c r="N490" s="18">
        <v>0</v>
      </c>
      <c r="P490" s="18">
        <v>270500.12</v>
      </c>
      <c r="T490" s="18"/>
      <c r="V490" s="18"/>
      <c r="X490" s="18">
        <v>0</v>
      </c>
      <c r="BL490" s="18">
        <v>84767.760000000009</v>
      </c>
      <c r="BM490" s="110" t="s">
        <v>168</v>
      </c>
      <c r="BN490" s="18">
        <v>84767.76</v>
      </c>
      <c r="BP490" s="18">
        <v>0</v>
      </c>
      <c r="BR490" s="18">
        <v>13009</v>
      </c>
      <c r="BT490" s="18">
        <v>5657</v>
      </c>
      <c r="BV490" s="18">
        <v>0</v>
      </c>
      <c r="BX490" s="18">
        <v>17407</v>
      </c>
      <c r="BZ490" s="18">
        <v>0</v>
      </c>
      <c r="CB490" s="18">
        <v>48694.76</v>
      </c>
      <c r="CD490" s="110" t="b">
        <v>0</v>
      </c>
      <c r="CP490" s="110" t="b">
        <v>0</v>
      </c>
      <c r="DD490" s="110" t="b">
        <v>1</v>
      </c>
      <c r="DF490" s="110" t="b">
        <v>1</v>
      </c>
      <c r="DH490" s="110" t="b">
        <v>1</v>
      </c>
      <c r="DJ490" s="110" t="b">
        <v>1</v>
      </c>
      <c r="DL490" s="110" t="b">
        <v>1</v>
      </c>
      <c r="DN490" s="110" t="b">
        <v>0</v>
      </c>
      <c r="DP490" s="110" t="b">
        <v>1</v>
      </c>
      <c r="DR490" s="110" t="b">
        <v>0</v>
      </c>
      <c r="DT490" s="110" t="b">
        <v>1</v>
      </c>
      <c r="DV490" s="110" t="b">
        <v>1</v>
      </c>
      <c r="DX490" s="110" t="b">
        <v>1</v>
      </c>
      <c r="DZ490" s="110" t="b">
        <v>1</v>
      </c>
      <c r="EB490" s="110" t="b">
        <v>1</v>
      </c>
      <c r="ED490" s="110" t="b">
        <v>0</v>
      </c>
      <c r="EF490" s="110" t="b">
        <v>1</v>
      </c>
      <c r="EH490" s="110" t="b">
        <v>0</v>
      </c>
      <c r="EJ490" s="110">
        <v>61.5</v>
      </c>
      <c r="EL490" s="110">
        <v>51</v>
      </c>
      <c r="EN490" s="110">
        <v>56</v>
      </c>
      <c r="EP490" s="110">
        <v>55.5</v>
      </c>
    </row>
    <row r="491" spans="1:146" x14ac:dyDescent="0.3">
      <c r="A491" s="110" t="s">
        <v>162</v>
      </c>
      <c r="B491" s="110" t="s">
        <v>163</v>
      </c>
      <c r="C491" s="110" t="s">
        <v>1628</v>
      </c>
      <c r="F491" s="110" t="s">
        <v>165</v>
      </c>
      <c r="G491" s="110" t="s">
        <v>1629</v>
      </c>
      <c r="I491" s="22">
        <f>INDEX(Concordance!$A$2:$A$556,MATCH('2020 Report - NLIU'!J491,Concordance!$C$2:$C$556,0))</f>
        <v>38045</v>
      </c>
      <c r="J491" s="52">
        <f t="shared" si="7"/>
        <v>100349190</v>
      </c>
      <c r="K491" s="17" t="s">
        <v>1630</v>
      </c>
      <c r="L491" s="18">
        <v>87585.48</v>
      </c>
      <c r="N491" s="18">
        <v>9000</v>
      </c>
      <c r="P491" s="18">
        <v>78585.48</v>
      </c>
      <c r="T491" s="18">
        <v>0</v>
      </c>
      <c r="V491" s="18">
        <v>0</v>
      </c>
      <c r="X491" s="18">
        <v>0</v>
      </c>
      <c r="Z491" s="110" t="b">
        <v>0</v>
      </c>
      <c r="AB491" s="110" t="b">
        <v>0</v>
      </c>
      <c r="AD491" s="110" t="b">
        <v>0</v>
      </c>
      <c r="AF491" s="110" t="b">
        <v>0</v>
      </c>
      <c r="AH491" s="110" t="b">
        <v>0</v>
      </c>
      <c r="AJ491" s="110" t="b">
        <v>0</v>
      </c>
      <c r="AL491" s="110" t="b">
        <v>0</v>
      </c>
      <c r="AX491" s="110" t="b">
        <v>0</v>
      </c>
      <c r="BL491" s="18">
        <v>78379</v>
      </c>
      <c r="BM491" s="110" t="s">
        <v>168</v>
      </c>
      <c r="BN491" s="18">
        <v>78379</v>
      </c>
      <c r="BP491" s="18">
        <v>0</v>
      </c>
      <c r="BR491" s="18">
        <v>0</v>
      </c>
      <c r="BT491" s="18">
        <v>0</v>
      </c>
      <c r="BV491" s="18">
        <v>0</v>
      </c>
      <c r="BX491" s="18">
        <v>0</v>
      </c>
      <c r="BZ491" s="18">
        <v>0</v>
      </c>
      <c r="CB491" s="18">
        <v>78379</v>
      </c>
      <c r="DD491" s="110" t="b">
        <v>1</v>
      </c>
      <c r="DF491" s="110" t="b">
        <v>1</v>
      </c>
      <c r="DH491" s="110" t="b">
        <v>1</v>
      </c>
      <c r="DJ491" s="110" t="b">
        <v>1</v>
      </c>
      <c r="DL491" s="110" t="b">
        <v>1</v>
      </c>
      <c r="DN491" s="110" t="b">
        <v>1</v>
      </c>
      <c r="DP491" s="110" t="b">
        <v>1</v>
      </c>
      <c r="DR491" s="110" t="b">
        <v>0</v>
      </c>
      <c r="DT491" s="110" t="b">
        <v>1</v>
      </c>
      <c r="DV491" s="110" t="b">
        <v>1</v>
      </c>
      <c r="DX491" s="110" t="b">
        <v>1</v>
      </c>
      <c r="DZ491" s="110" t="b">
        <v>1</v>
      </c>
      <c r="EB491" s="110" t="b">
        <v>1</v>
      </c>
      <c r="ED491" s="110" t="b">
        <v>1</v>
      </c>
      <c r="EF491" s="110" t="b">
        <v>1</v>
      </c>
      <c r="EH491" s="110" t="b">
        <v>0</v>
      </c>
      <c r="EJ491" s="110">
        <v>53.7</v>
      </c>
      <c r="EL491" s="110">
        <v>55.3</v>
      </c>
      <c r="EN491" s="110">
        <v>55.3</v>
      </c>
      <c r="EP491" s="110">
        <v>56.5</v>
      </c>
    </row>
    <row r="492" spans="1:146" x14ac:dyDescent="0.3">
      <c r="A492" s="110" t="s">
        <v>162</v>
      </c>
      <c r="B492" s="110" t="s">
        <v>163</v>
      </c>
      <c r="C492" s="110" t="s">
        <v>1631</v>
      </c>
      <c r="F492" s="110" t="s">
        <v>165</v>
      </c>
      <c r="G492" s="110" t="s">
        <v>1632</v>
      </c>
      <c r="I492" s="22">
        <f>INDEX(Concordance!$A$2:$A$556,MATCH('2020 Report - NLIU'!J492,Concordance!$C$2:$C$556,0))</f>
        <v>95059</v>
      </c>
      <c r="J492" s="52">
        <f t="shared" si="7"/>
        <v>829255087</v>
      </c>
      <c r="K492" s="17" t="s">
        <v>1633</v>
      </c>
      <c r="L492" s="18">
        <v>423350.23</v>
      </c>
      <c r="N492" s="18">
        <v>114578.23</v>
      </c>
      <c r="P492" s="18">
        <v>308772</v>
      </c>
      <c r="T492" s="18">
        <v>0</v>
      </c>
      <c r="V492" s="18">
        <v>0</v>
      </c>
      <c r="X492" s="18">
        <v>0</v>
      </c>
      <c r="Z492" s="110" t="b">
        <v>0</v>
      </c>
      <c r="AB492" s="110" t="b">
        <v>0</v>
      </c>
      <c r="AD492" s="110" t="b">
        <v>0</v>
      </c>
      <c r="AF492" s="110" t="b">
        <v>0</v>
      </c>
      <c r="AH492" s="110" t="b">
        <v>0</v>
      </c>
      <c r="AJ492" s="110" t="b">
        <v>0</v>
      </c>
      <c r="AL492" s="110" t="b">
        <v>0</v>
      </c>
      <c r="AX492" s="110" t="b">
        <v>0</v>
      </c>
      <c r="BL492" s="18">
        <v>0</v>
      </c>
      <c r="BM492" s="110" t="s">
        <v>168</v>
      </c>
      <c r="BN492" s="18">
        <v>0</v>
      </c>
      <c r="BP492" s="18">
        <v>0</v>
      </c>
      <c r="BR492" s="18">
        <v>0</v>
      </c>
      <c r="BT492" s="18">
        <v>0</v>
      </c>
      <c r="BV492" s="18">
        <v>0</v>
      </c>
      <c r="BX492" s="18">
        <v>0</v>
      </c>
      <c r="BZ492" s="18">
        <v>0</v>
      </c>
      <c r="CB492" s="18">
        <v>0</v>
      </c>
      <c r="DD492" s="110" t="b">
        <v>0</v>
      </c>
      <c r="DF492" s="110" t="b">
        <v>0</v>
      </c>
      <c r="DH492" s="110" t="b">
        <v>0</v>
      </c>
      <c r="DJ492" s="110" t="b">
        <v>0</v>
      </c>
      <c r="DL492" s="110" t="b">
        <v>0</v>
      </c>
      <c r="DN492" s="110" t="b">
        <v>0</v>
      </c>
      <c r="DP492" s="110" t="b">
        <v>0</v>
      </c>
      <c r="DR492" s="110" t="b">
        <v>0</v>
      </c>
      <c r="DT492" s="110" t="b">
        <v>0</v>
      </c>
      <c r="DV492" s="110" t="b">
        <v>0</v>
      </c>
      <c r="DX492" s="110" t="b">
        <v>0</v>
      </c>
      <c r="DZ492" s="110" t="b">
        <v>0</v>
      </c>
      <c r="EB492" s="110" t="b">
        <v>0</v>
      </c>
      <c r="ED492" s="110" t="b">
        <v>0</v>
      </c>
      <c r="EF492" s="110" t="b">
        <v>0</v>
      </c>
      <c r="EH492" s="110" t="b">
        <v>0</v>
      </c>
      <c r="EJ492" s="110">
        <v>264</v>
      </c>
      <c r="EL492" s="110">
        <v>269</v>
      </c>
      <c r="EN492" s="110">
        <v>270</v>
      </c>
      <c r="EP492" s="110">
        <v>261</v>
      </c>
    </row>
    <row r="493" spans="1:146" x14ac:dyDescent="0.3">
      <c r="A493" s="110" t="s">
        <v>162</v>
      </c>
      <c r="B493" s="110" t="s">
        <v>163</v>
      </c>
      <c r="C493" s="110" t="s">
        <v>1634</v>
      </c>
      <c r="F493" s="110" t="s">
        <v>165</v>
      </c>
      <c r="G493" s="110" t="s">
        <v>1635</v>
      </c>
      <c r="I493" s="22">
        <f>INDEX(Concordance!$A$2:$A$556,MATCH('2020 Report - NLIU'!J493,Concordance!$C$2:$C$556,0))</f>
        <v>28103</v>
      </c>
      <c r="J493" s="52">
        <f t="shared" si="7"/>
        <v>100655109</v>
      </c>
      <c r="K493" s="17" t="s">
        <v>1636</v>
      </c>
      <c r="L493" s="18">
        <v>292230.19</v>
      </c>
      <c r="N493" s="18">
        <v>0</v>
      </c>
      <c r="P493" s="18">
        <v>292230.19</v>
      </c>
      <c r="T493" s="18"/>
      <c r="V493" s="18"/>
      <c r="X493" s="18">
        <v>0</v>
      </c>
      <c r="BL493" s="18">
        <v>216057.48</v>
      </c>
      <c r="BM493" s="110" t="s">
        <v>168</v>
      </c>
      <c r="BN493" s="18">
        <v>216057.48</v>
      </c>
      <c r="BP493" s="18">
        <v>0</v>
      </c>
      <c r="BR493" s="18">
        <v>216057.48</v>
      </c>
      <c r="BT493" s="18">
        <v>0</v>
      </c>
      <c r="BV493" s="18">
        <v>0</v>
      </c>
      <c r="BX493" s="18">
        <v>0</v>
      </c>
      <c r="BZ493" s="18">
        <v>0</v>
      </c>
      <c r="CB493" s="18"/>
      <c r="CD493" s="110" t="b">
        <v>0</v>
      </c>
      <c r="CP493" s="110" t="b">
        <v>1</v>
      </c>
      <c r="CR493" s="110">
        <v>381</v>
      </c>
      <c r="CT493" s="110">
        <v>381</v>
      </c>
      <c r="CV493" s="110">
        <v>1</v>
      </c>
      <c r="CW493" s="110" t="s">
        <v>168</v>
      </c>
      <c r="CX493" s="110">
        <v>597</v>
      </c>
      <c r="CZ493" s="110">
        <v>597</v>
      </c>
      <c r="DB493" s="110">
        <v>1</v>
      </c>
      <c r="DC493" s="110" t="s">
        <v>168</v>
      </c>
      <c r="DD493" s="110" t="b">
        <v>0</v>
      </c>
      <c r="DF493" s="110" t="b">
        <v>0</v>
      </c>
      <c r="DH493" s="110" t="b">
        <v>0</v>
      </c>
      <c r="DJ493" s="110" t="b">
        <v>0</v>
      </c>
      <c r="DL493" s="110" t="b">
        <v>0</v>
      </c>
      <c r="DN493" s="110" t="b">
        <v>0</v>
      </c>
      <c r="DP493" s="110" t="b">
        <v>0</v>
      </c>
      <c r="DR493" s="110" t="b">
        <v>0</v>
      </c>
      <c r="DT493" s="110" t="b">
        <v>0</v>
      </c>
      <c r="DV493" s="110" t="b">
        <v>0</v>
      </c>
      <c r="DX493" s="110" t="b">
        <v>0</v>
      </c>
      <c r="DZ493" s="110" t="b">
        <v>0</v>
      </c>
      <c r="EB493" s="110" t="b">
        <v>0</v>
      </c>
      <c r="ED493" s="110" t="b">
        <v>0</v>
      </c>
      <c r="EF493" s="110" t="b">
        <v>0</v>
      </c>
      <c r="EH493" s="110" t="b">
        <v>0</v>
      </c>
      <c r="EJ493" s="110">
        <v>152</v>
      </c>
      <c r="EL493" s="110">
        <v>149</v>
      </c>
      <c r="EN493" s="110">
        <v>150</v>
      </c>
      <c r="EP493" s="110">
        <v>148</v>
      </c>
    </row>
    <row r="494" spans="1:146" x14ac:dyDescent="0.3">
      <c r="A494" s="110" t="s">
        <v>162</v>
      </c>
      <c r="B494" s="110" t="s">
        <v>163</v>
      </c>
      <c r="C494" s="110" t="s">
        <v>1637</v>
      </c>
      <c r="F494" s="110" t="s">
        <v>165</v>
      </c>
      <c r="G494" s="110" t="s">
        <v>1638</v>
      </c>
      <c r="I494" s="22">
        <f>INDEX(Concordance!$A$2:$A$556,MATCH('2020 Report - NLIU'!J494,Concordance!$C$2:$C$556,0))</f>
        <v>32058</v>
      </c>
      <c r="J494" s="52">
        <f t="shared" si="7"/>
        <v>100655117</v>
      </c>
      <c r="K494" s="17" t="s">
        <v>1639</v>
      </c>
      <c r="L494" s="18">
        <v>12873.59</v>
      </c>
      <c r="N494" s="18">
        <v>0</v>
      </c>
      <c r="P494" s="18">
        <v>12873.59</v>
      </c>
      <c r="T494" s="18"/>
      <c r="V494" s="18"/>
      <c r="X494" s="18">
        <v>0</v>
      </c>
      <c r="BL494" s="18">
        <v>12840</v>
      </c>
      <c r="BM494" s="110" t="s">
        <v>168</v>
      </c>
      <c r="BN494" s="18">
        <v>12840</v>
      </c>
      <c r="BP494" s="18">
        <v>0</v>
      </c>
      <c r="BR494" s="18">
        <v>0</v>
      </c>
      <c r="BT494" s="18">
        <v>0</v>
      </c>
      <c r="BV494" s="18">
        <v>0</v>
      </c>
      <c r="BX494" s="18">
        <v>12840</v>
      </c>
      <c r="BZ494" s="18">
        <v>0</v>
      </c>
      <c r="CB494" s="18">
        <v>0</v>
      </c>
      <c r="DD494" s="110" t="b">
        <v>0</v>
      </c>
      <c r="DF494" s="110" t="b">
        <v>0</v>
      </c>
      <c r="DH494" s="110" t="b">
        <v>0</v>
      </c>
      <c r="DJ494" s="110" t="b">
        <v>0</v>
      </c>
      <c r="DL494" s="110" t="b">
        <v>0</v>
      </c>
      <c r="DN494" s="110" t="b">
        <v>0</v>
      </c>
      <c r="DP494" s="110" t="b">
        <v>0</v>
      </c>
      <c r="DR494" s="110" t="b">
        <v>0</v>
      </c>
      <c r="DT494" s="110" t="b">
        <v>0</v>
      </c>
      <c r="DV494" s="110" t="b">
        <v>0</v>
      </c>
      <c r="DX494" s="110" t="b">
        <v>0</v>
      </c>
      <c r="DZ494" s="110" t="b">
        <v>0</v>
      </c>
      <c r="EB494" s="110" t="b">
        <v>0</v>
      </c>
      <c r="ED494" s="110" t="b">
        <v>0</v>
      </c>
      <c r="EF494" s="110" t="b">
        <v>0</v>
      </c>
      <c r="EH494" s="110" t="b">
        <v>0</v>
      </c>
      <c r="EJ494" s="110">
        <v>34</v>
      </c>
      <c r="EL494" s="110">
        <v>35</v>
      </c>
      <c r="EN494" s="110">
        <v>35</v>
      </c>
      <c r="EP494" s="110">
        <v>35</v>
      </c>
    </row>
    <row r="495" spans="1:146" x14ac:dyDescent="0.3">
      <c r="A495" s="110" t="s">
        <v>162</v>
      </c>
      <c r="B495" s="110" t="s">
        <v>163</v>
      </c>
      <c r="C495" s="110" t="s">
        <v>1640</v>
      </c>
      <c r="F495" s="110" t="s">
        <v>165</v>
      </c>
      <c r="G495" s="110" t="s">
        <v>1641</v>
      </c>
      <c r="I495" s="22">
        <f>INDEX(Concordance!$A$2:$A$556,MATCH('2020 Report - NLIU'!J495,Concordance!$C$2:$C$556,0))</f>
        <v>20001</v>
      </c>
      <c r="J495" s="52">
        <f t="shared" si="7"/>
        <v>613278258</v>
      </c>
      <c r="K495" s="17" t="s">
        <v>1642</v>
      </c>
      <c r="L495" s="18">
        <v>312351.77</v>
      </c>
      <c r="N495" s="18">
        <v>0</v>
      </c>
      <c r="P495" s="18">
        <v>312351.77</v>
      </c>
      <c r="T495" s="18"/>
      <c r="V495" s="18"/>
      <c r="X495" s="18">
        <v>0</v>
      </c>
      <c r="BL495" s="18">
        <v>0</v>
      </c>
      <c r="BM495" s="110" t="s">
        <v>168</v>
      </c>
      <c r="BN495" s="18">
        <v>0</v>
      </c>
      <c r="BP495" s="18">
        <v>0</v>
      </c>
      <c r="BR495" s="18">
        <v>0</v>
      </c>
      <c r="BT495" s="18">
        <v>0</v>
      </c>
      <c r="BV495" s="18">
        <v>0</v>
      </c>
      <c r="BX495" s="18">
        <v>0</v>
      </c>
      <c r="BZ495" s="18">
        <v>0</v>
      </c>
      <c r="CB495" s="18">
        <v>0</v>
      </c>
      <c r="DD495" s="110" t="b">
        <v>0</v>
      </c>
      <c r="DF495" s="110" t="b">
        <v>0</v>
      </c>
      <c r="DH495" s="110" t="b">
        <v>0</v>
      </c>
      <c r="DJ495" s="110" t="b">
        <v>0</v>
      </c>
      <c r="DL495" s="110" t="b">
        <v>0</v>
      </c>
      <c r="DN495" s="110" t="b">
        <v>0</v>
      </c>
      <c r="DP495" s="110" t="b">
        <v>0</v>
      </c>
      <c r="DR495" s="110" t="b">
        <v>0</v>
      </c>
      <c r="DT495" s="110" t="b">
        <v>0</v>
      </c>
      <c r="DV495" s="110" t="b">
        <v>0</v>
      </c>
      <c r="DX495" s="110" t="b">
        <v>0</v>
      </c>
      <c r="DZ495" s="110" t="b">
        <v>0</v>
      </c>
      <c r="EB495" s="110" t="b">
        <v>0</v>
      </c>
      <c r="ED495" s="110" t="b">
        <v>0</v>
      </c>
      <c r="EF495" s="110" t="b">
        <v>0</v>
      </c>
      <c r="EH495" s="110" t="b">
        <v>0</v>
      </c>
      <c r="EJ495" s="110">
        <v>160</v>
      </c>
      <c r="EL495" s="110">
        <v>162</v>
      </c>
      <c r="EN495" s="110">
        <v>162</v>
      </c>
      <c r="EP495" s="110">
        <v>162</v>
      </c>
    </row>
    <row r="496" spans="1:146" x14ac:dyDescent="0.3">
      <c r="A496" s="110" t="s">
        <v>162</v>
      </c>
      <c r="B496" s="110" t="s">
        <v>163</v>
      </c>
      <c r="C496" s="110" t="s">
        <v>1643</v>
      </c>
      <c r="F496" s="110" t="s">
        <v>165</v>
      </c>
      <c r="G496" s="110" t="s">
        <v>1644</v>
      </c>
      <c r="I496" s="22">
        <f>INDEX(Concordance!$A$2:$A$556,MATCH('2020 Report - NLIU'!J496,Concordance!$C$2:$C$556,0))</f>
        <v>15001</v>
      </c>
      <c r="J496" s="52">
        <f t="shared" si="7"/>
        <v>100655125</v>
      </c>
      <c r="K496" s="17" t="s">
        <v>1645</v>
      </c>
      <c r="L496" s="18">
        <v>118807.35</v>
      </c>
      <c r="N496" s="18">
        <v>0</v>
      </c>
      <c r="P496" s="18">
        <v>118807.35</v>
      </c>
      <c r="T496" s="18"/>
      <c r="V496" s="18"/>
      <c r="X496" s="18">
        <v>0</v>
      </c>
      <c r="BL496" s="18">
        <v>118496</v>
      </c>
      <c r="BM496" s="110" t="s">
        <v>168</v>
      </c>
      <c r="BN496" s="18">
        <v>118496</v>
      </c>
      <c r="BP496" s="18">
        <v>0</v>
      </c>
      <c r="BR496" s="18">
        <v>9528.91</v>
      </c>
      <c r="BT496" s="18">
        <v>0</v>
      </c>
      <c r="BV496" s="18">
        <v>0</v>
      </c>
      <c r="BX496" s="18">
        <v>2150.7399999999998</v>
      </c>
      <c r="BZ496" s="18">
        <v>0</v>
      </c>
      <c r="CB496" s="18">
        <v>106816.35</v>
      </c>
      <c r="CD496" s="110" t="b">
        <v>0</v>
      </c>
      <c r="CP496" s="110" t="b">
        <v>0</v>
      </c>
      <c r="DD496" s="110" t="b">
        <v>1</v>
      </c>
      <c r="DF496" s="110" t="b">
        <v>1</v>
      </c>
      <c r="DH496" s="110" t="b">
        <v>1</v>
      </c>
      <c r="DJ496" s="110" t="b">
        <v>1</v>
      </c>
      <c r="DL496" s="110" t="b">
        <v>1</v>
      </c>
      <c r="DN496" s="110" t="b">
        <v>0</v>
      </c>
      <c r="DP496" s="110" t="b">
        <v>1</v>
      </c>
      <c r="DR496" s="110" t="b">
        <v>0</v>
      </c>
      <c r="DT496" s="110" t="b">
        <v>1</v>
      </c>
      <c r="DV496" s="110" t="b">
        <v>1</v>
      </c>
      <c r="DX496" s="110" t="b">
        <v>1</v>
      </c>
      <c r="DZ496" s="110" t="b">
        <v>1</v>
      </c>
      <c r="EB496" s="110" t="b">
        <v>1</v>
      </c>
      <c r="ED496" s="110" t="b">
        <v>0</v>
      </c>
      <c r="EF496" s="110" t="b">
        <v>1</v>
      </c>
      <c r="EH496" s="110" t="b">
        <v>0</v>
      </c>
      <c r="EJ496" s="110">
        <v>85</v>
      </c>
      <c r="EL496" s="110">
        <v>82</v>
      </c>
      <c r="EN496" s="110">
        <v>92</v>
      </c>
      <c r="EP496" s="110">
        <v>80</v>
      </c>
    </row>
    <row r="497" spans="1:146" x14ac:dyDescent="0.3">
      <c r="A497" s="110" t="s">
        <v>162</v>
      </c>
      <c r="B497" s="110" t="s">
        <v>163</v>
      </c>
      <c r="C497" s="110" t="s">
        <v>1646</v>
      </c>
      <c r="F497" s="110" t="s">
        <v>165</v>
      </c>
      <c r="G497" s="110" t="s">
        <v>1647</v>
      </c>
      <c r="I497" s="22">
        <f>INDEX(Concordance!$A$2:$A$556,MATCH('2020 Report - NLIU'!J497,Concordance!$C$2:$C$556,0))</f>
        <v>39137</v>
      </c>
      <c r="J497" s="52">
        <f t="shared" si="7"/>
        <v>93807840</v>
      </c>
      <c r="K497" s="17" t="s">
        <v>1648</v>
      </c>
      <c r="L497" s="18">
        <v>229039.95</v>
      </c>
      <c r="N497" s="18">
        <v>0</v>
      </c>
      <c r="P497" s="18">
        <v>229039.95</v>
      </c>
      <c r="T497" s="18"/>
      <c r="V497" s="18"/>
      <c r="X497" s="18">
        <v>0</v>
      </c>
      <c r="BL497" s="18">
        <v>0</v>
      </c>
      <c r="BM497" s="110" t="s">
        <v>168</v>
      </c>
      <c r="BN497" s="18">
        <v>0</v>
      </c>
      <c r="BP497" s="18">
        <v>0</v>
      </c>
      <c r="BR497" s="18">
        <v>0</v>
      </c>
      <c r="BT497" s="18">
        <v>0</v>
      </c>
      <c r="BV497" s="18">
        <v>0</v>
      </c>
      <c r="BX497" s="18">
        <v>0</v>
      </c>
      <c r="BZ497" s="18">
        <v>0</v>
      </c>
      <c r="CB497" s="18">
        <v>0</v>
      </c>
      <c r="DD497" s="110" t="b">
        <v>0</v>
      </c>
      <c r="DF497" s="110" t="b">
        <v>0</v>
      </c>
      <c r="DH497" s="110" t="b">
        <v>0</v>
      </c>
      <c r="DJ497" s="110" t="b">
        <v>0</v>
      </c>
      <c r="DL497" s="110" t="b">
        <v>0</v>
      </c>
      <c r="DN497" s="110" t="b">
        <v>0</v>
      </c>
      <c r="DP497" s="110" t="b">
        <v>0</v>
      </c>
      <c r="DR497" s="110" t="b">
        <v>0</v>
      </c>
      <c r="DT497" s="110" t="b">
        <v>0</v>
      </c>
      <c r="DV497" s="110" t="b">
        <v>0</v>
      </c>
      <c r="DX497" s="110" t="b">
        <v>0</v>
      </c>
      <c r="DZ497" s="110" t="b">
        <v>0</v>
      </c>
      <c r="EB497" s="110" t="b">
        <v>0</v>
      </c>
      <c r="ED497" s="110" t="b">
        <v>0</v>
      </c>
      <c r="EF497" s="110" t="b">
        <v>0</v>
      </c>
      <c r="EH497" s="110" t="b">
        <v>0</v>
      </c>
      <c r="EJ497" s="110">
        <v>99.5</v>
      </c>
      <c r="EL497" s="110">
        <v>99.5</v>
      </c>
      <c r="EN497" s="110">
        <v>99.5</v>
      </c>
      <c r="EP497" s="110">
        <v>100</v>
      </c>
    </row>
    <row r="498" spans="1:146" x14ac:dyDescent="0.3">
      <c r="A498" s="110" t="s">
        <v>162</v>
      </c>
      <c r="B498" s="110" t="s">
        <v>163</v>
      </c>
      <c r="C498" s="110" t="s">
        <v>1649</v>
      </c>
      <c r="F498" s="110" t="s">
        <v>165</v>
      </c>
      <c r="G498" s="110" t="s">
        <v>1650</v>
      </c>
      <c r="I498" s="22">
        <f>INDEX(Concordance!$A$2:$A$556,MATCH('2020 Report - NLIU'!J498,Concordance!$C$2:$C$556,0))</f>
        <v>36135</v>
      </c>
      <c r="J498" s="52">
        <f t="shared" si="7"/>
        <v>193008653</v>
      </c>
      <c r="K498" s="17" t="s">
        <v>1651</v>
      </c>
      <c r="L498" s="18">
        <v>14569.7</v>
      </c>
      <c r="N498" s="18">
        <v>0</v>
      </c>
      <c r="P498" s="18">
        <v>14569.7</v>
      </c>
      <c r="T498" s="18"/>
      <c r="V498" s="18"/>
      <c r="X498" s="18">
        <v>0</v>
      </c>
      <c r="BL498" s="18">
        <v>0</v>
      </c>
      <c r="BM498" s="110" t="s">
        <v>168</v>
      </c>
      <c r="BN498" s="18">
        <v>0</v>
      </c>
      <c r="BP498" s="18">
        <v>0</v>
      </c>
      <c r="BR498" s="18">
        <v>0</v>
      </c>
      <c r="BT498" s="18">
        <v>0</v>
      </c>
      <c r="BV498" s="18">
        <v>0</v>
      </c>
      <c r="BX498" s="18">
        <v>0</v>
      </c>
      <c r="BZ498" s="18">
        <v>0</v>
      </c>
      <c r="CB498" s="18">
        <v>0</v>
      </c>
      <c r="DD498" s="110" t="b">
        <v>0</v>
      </c>
      <c r="DF498" s="110" t="b">
        <v>0</v>
      </c>
      <c r="DH498" s="110" t="b">
        <v>0</v>
      </c>
      <c r="DJ498" s="110" t="b">
        <v>0</v>
      </c>
      <c r="DL498" s="110" t="b">
        <v>0</v>
      </c>
      <c r="DN498" s="110" t="b">
        <v>0</v>
      </c>
      <c r="DP498" s="110" t="b">
        <v>0</v>
      </c>
      <c r="DR498" s="110" t="b">
        <v>0</v>
      </c>
      <c r="DT498" s="110" t="b">
        <v>0</v>
      </c>
      <c r="DV498" s="110" t="b">
        <v>0</v>
      </c>
      <c r="DX498" s="110" t="b">
        <v>0</v>
      </c>
      <c r="DZ498" s="110" t="b">
        <v>0</v>
      </c>
      <c r="EB498" s="110" t="b">
        <v>0</v>
      </c>
      <c r="ED498" s="110" t="b">
        <v>0</v>
      </c>
      <c r="EF498" s="110" t="b">
        <v>0</v>
      </c>
      <c r="EH498" s="110" t="b">
        <v>0</v>
      </c>
      <c r="EJ498" s="110">
        <v>10</v>
      </c>
      <c r="EL498" s="110">
        <v>10</v>
      </c>
      <c r="EN498" s="110">
        <v>10</v>
      </c>
      <c r="EP498" s="110">
        <v>12</v>
      </c>
    </row>
    <row r="499" spans="1:146" x14ac:dyDescent="0.3">
      <c r="A499" s="110" t="s">
        <v>162</v>
      </c>
      <c r="B499" s="110" t="s">
        <v>163</v>
      </c>
      <c r="C499" s="110" t="s">
        <v>1652</v>
      </c>
      <c r="F499" s="110" t="s">
        <v>165</v>
      </c>
      <c r="G499" s="110" t="s">
        <v>1653</v>
      </c>
      <c r="I499" s="22">
        <f>INDEX(Concordance!$A$2:$A$556,MATCH('2020 Report - NLIU'!J499,Concordance!$C$2:$C$556,0))</f>
        <v>19140</v>
      </c>
      <c r="J499" s="52">
        <f t="shared" si="7"/>
        <v>189348584</v>
      </c>
      <c r="K499" s="17" t="s">
        <v>1654</v>
      </c>
      <c r="L499" s="18">
        <v>33338.32</v>
      </c>
      <c r="N499" s="18">
        <v>0</v>
      </c>
      <c r="P499" s="18">
        <v>33338.32</v>
      </c>
      <c r="T499" s="18"/>
      <c r="V499" s="18"/>
      <c r="X499" s="18">
        <v>0</v>
      </c>
      <c r="BL499" s="18">
        <v>5051.1499999999996</v>
      </c>
      <c r="BM499" s="110" t="s">
        <v>168</v>
      </c>
      <c r="BN499" s="18">
        <v>5051.1499999999996</v>
      </c>
      <c r="BP499" s="18">
        <v>0</v>
      </c>
      <c r="BR499" s="18">
        <v>0</v>
      </c>
      <c r="BT499" s="18">
        <v>0</v>
      </c>
      <c r="BV499" s="18">
        <v>0</v>
      </c>
      <c r="BX499" s="18">
        <v>5051.1499999999996</v>
      </c>
      <c r="BZ499" s="18">
        <v>0</v>
      </c>
      <c r="CB499" s="18">
        <v>0</v>
      </c>
      <c r="DD499" s="110" t="b">
        <v>1</v>
      </c>
      <c r="DF499" s="110" t="b">
        <v>1</v>
      </c>
      <c r="DH499" s="110" t="b">
        <v>0</v>
      </c>
      <c r="DJ499" s="110" t="b">
        <v>1</v>
      </c>
      <c r="DL499" s="110" t="b">
        <v>0</v>
      </c>
      <c r="DN499" s="110" t="b">
        <v>1</v>
      </c>
      <c r="DP499" s="110" t="b">
        <v>1</v>
      </c>
      <c r="DR499" s="110" t="b">
        <v>0</v>
      </c>
      <c r="DT499" s="110" t="b">
        <v>0</v>
      </c>
      <c r="DV499" s="110" t="b">
        <v>0</v>
      </c>
      <c r="DX499" s="110" t="b">
        <v>0</v>
      </c>
      <c r="DZ499" s="110" t="b">
        <v>0</v>
      </c>
      <c r="EB499" s="110" t="b">
        <v>0</v>
      </c>
      <c r="ED499" s="110" t="b">
        <v>0</v>
      </c>
      <c r="EF499" s="110" t="b">
        <v>0</v>
      </c>
      <c r="EH499" s="110" t="b">
        <v>0</v>
      </c>
      <c r="EJ499" s="110">
        <v>17</v>
      </c>
      <c r="EL499" s="110">
        <v>18</v>
      </c>
      <c r="EN499" s="110">
        <v>18</v>
      </c>
      <c r="EP499" s="110">
        <v>19</v>
      </c>
    </row>
    <row r="500" spans="1:146" x14ac:dyDescent="0.3">
      <c r="A500" s="110" t="s">
        <v>162</v>
      </c>
      <c r="B500" s="110" t="s">
        <v>163</v>
      </c>
      <c r="C500" s="110" t="s">
        <v>1655</v>
      </c>
      <c r="F500" s="110" t="s">
        <v>165</v>
      </c>
      <c r="G500" s="110" t="s">
        <v>1656</v>
      </c>
      <c r="I500" s="22">
        <f>INDEX(Concordance!$A$2:$A$556,MATCH('2020 Report - NLIU'!J500,Concordance!$C$2:$C$556,0))</f>
        <v>10090</v>
      </c>
      <c r="J500" s="52">
        <f t="shared" si="7"/>
        <v>53369005</v>
      </c>
      <c r="K500" s="17" t="s">
        <v>1657</v>
      </c>
      <c r="L500" s="18">
        <v>177879.74</v>
      </c>
      <c r="N500" s="18">
        <v>0</v>
      </c>
      <c r="P500" s="18">
        <v>177879.74</v>
      </c>
      <c r="T500" s="18"/>
      <c r="V500" s="18"/>
      <c r="X500" s="18">
        <v>0</v>
      </c>
      <c r="BL500" s="18">
        <v>177413</v>
      </c>
      <c r="BM500" s="110" t="s">
        <v>168</v>
      </c>
      <c r="BN500" s="18">
        <v>177413</v>
      </c>
      <c r="BP500" s="18">
        <v>0</v>
      </c>
      <c r="BR500" s="18">
        <v>0</v>
      </c>
      <c r="BT500" s="18">
        <v>0</v>
      </c>
      <c r="BV500" s="18">
        <v>0</v>
      </c>
      <c r="BX500" s="18">
        <v>29873.439999999999</v>
      </c>
      <c r="BZ500" s="18">
        <v>0</v>
      </c>
      <c r="CB500" s="18">
        <v>147539.56</v>
      </c>
      <c r="DD500" s="110" t="b">
        <v>0</v>
      </c>
      <c r="DF500" s="110" t="b">
        <v>0</v>
      </c>
      <c r="DH500" s="110" t="b">
        <v>0</v>
      </c>
      <c r="DJ500" s="110" t="b">
        <v>0</v>
      </c>
      <c r="DL500" s="110" t="b">
        <v>0</v>
      </c>
      <c r="DN500" s="110" t="b">
        <v>0</v>
      </c>
      <c r="DP500" s="110" t="b">
        <v>0</v>
      </c>
      <c r="DR500" s="110" t="b">
        <v>0</v>
      </c>
      <c r="DT500" s="110" t="b">
        <v>0</v>
      </c>
      <c r="DV500" s="110" t="b">
        <v>0</v>
      </c>
      <c r="DX500" s="110" t="b">
        <v>0</v>
      </c>
      <c r="DZ500" s="110" t="b">
        <v>0</v>
      </c>
      <c r="EB500" s="110" t="b">
        <v>0</v>
      </c>
      <c r="ED500" s="110" t="b">
        <v>0</v>
      </c>
      <c r="EF500" s="110" t="b">
        <v>0</v>
      </c>
      <c r="EH500" s="110" t="b">
        <v>0</v>
      </c>
      <c r="EJ500" s="110">
        <v>80</v>
      </c>
      <c r="EL500" s="110">
        <v>75</v>
      </c>
      <c r="EN500" s="110">
        <v>76</v>
      </c>
      <c r="EP500" s="110">
        <v>76</v>
      </c>
    </row>
    <row r="501" spans="1:146" x14ac:dyDescent="0.3">
      <c r="A501" s="110" t="s">
        <v>162</v>
      </c>
      <c r="B501" s="110" t="s">
        <v>163</v>
      </c>
      <c r="C501" s="110" t="s">
        <v>1658</v>
      </c>
      <c r="F501" s="110" t="s">
        <v>165</v>
      </c>
      <c r="G501" s="110" t="s">
        <v>1659</v>
      </c>
      <c r="I501" s="22">
        <f>INDEX(Concordance!$A$2:$A$556,MATCH('2020 Report - NLIU'!J501,Concordance!$C$2:$C$556,0))</f>
        <v>107151</v>
      </c>
      <c r="J501" s="52">
        <f t="shared" si="7"/>
        <v>51079317</v>
      </c>
      <c r="K501" s="17" t="s">
        <v>1660</v>
      </c>
      <c r="L501" s="18">
        <v>55843.97</v>
      </c>
      <c r="N501" s="18">
        <v>0</v>
      </c>
      <c r="P501" s="18">
        <v>55843.97</v>
      </c>
      <c r="T501" s="18"/>
      <c r="V501" s="18"/>
      <c r="X501" s="18">
        <v>0</v>
      </c>
      <c r="BL501" s="18">
        <v>0</v>
      </c>
      <c r="BM501" s="110" t="s">
        <v>168</v>
      </c>
      <c r="BN501" s="18">
        <v>0</v>
      </c>
      <c r="BP501" s="18">
        <v>0</v>
      </c>
      <c r="BR501" s="18">
        <v>0</v>
      </c>
      <c r="BT501" s="18">
        <v>0</v>
      </c>
      <c r="BV501" s="18">
        <v>0</v>
      </c>
      <c r="BX501" s="18">
        <v>0</v>
      </c>
      <c r="BZ501" s="18">
        <v>0</v>
      </c>
      <c r="CB501" s="18">
        <v>0</v>
      </c>
      <c r="DD501" s="110" t="b">
        <v>0</v>
      </c>
      <c r="DF501" s="110" t="b">
        <v>0</v>
      </c>
      <c r="DH501" s="110" t="b">
        <v>0</v>
      </c>
      <c r="DJ501" s="110" t="b">
        <v>0</v>
      </c>
      <c r="DL501" s="110" t="b">
        <v>0</v>
      </c>
      <c r="DN501" s="110" t="b">
        <v>0</v>
      </c>
      <c r="DP501" s="110" t="b">
        <v>0</v>
      </c>
      <c r="DR501" s="110" t="b">
        <v>0</v>
      </c>
      <c r="DT501" s="110" t="b">
        <v>0</v>
      </c>
      <c r="DV501" s="110" t="b">
        <v>0</v>
      </c>
      <c r="DX501" s="110" t="b">
        <v>0</v>
      </c>
      <c r="DZ501" s="110" t="b">
        <v>0</v>
      </c>
      <c r="EB501" s="110" t="b">
        <v>0</v>
      </c>
      <c r="ED501" s="110" t="b">
        <v>0</v>
      </c>
      <c r="EF501" s="110" t="b">
        <v>0</v>
      </c>
      <c r="EH501" s="110" t="b">
        <v>0</v>
      </c>
      <c r="EJ501" s="110">
        <v>22</v>
      </c>
      <c r="EL501" s="110">
        <v>21</v>
      </c>
      <c r="EN501" s="110">
        <v>21</v>
      </c>
      <c r="EP501" s="110">
        <v>21</v>
      </c>
    </row>
    <row r="502" spans="1:146" x14ac:dyDescent="0.3">
      <c r="A502" s="110" t="s">
        <v>162</v>
      </c>
      <c r="B502" s="110" t="s">
        <v>163</v>
      </c>
      <c r="C502" s="110" t="s">
        <v>1661</v>
      </c>
      <c r="F502" s="110" t="s">
        <v>165</v>
      </c>
      <c r="G502" s="110" t="s">
        <v>1662</v>
      </c>
      <c r="I502" s="22">
        <f>INDEX(Concordance!$A$2:$A$556,MATCH('2020 Report - NLIU'!J502,Concordance!$C$2:$C$556,0))</f>
        <v>36137</v>
      </c>
      <c r="J502" s="52">
        <f t="shared" si="7"/>
        <v>838185585</v>
      </c>
      <c r="K502" s="17" t="s">
        <v>1663</v>
      </c>
      <c r="L502" s="18">
        <v>494044.67</v>
      </c>
      <c r="N502" s="18">
        <v>74407</v>
      </c>
      <c r="P502" s="18">
        <v>419637.67</v>
      </c>
      <c r="T502" s="18">
        <v>0</v>
      </c>
      <c r="V502" s="18">
        <v>0</v>
      </c>
      <c r="X502" s="18">
        <v>0</v>
      </c>
      <c r="Z502" s="110" t="b">
        <v>0</v>
      </c>
      <c r="AB502" s="110" t="b">
        <v>0</v>
      </c>
      <c r="AD502" s="110" t="b">
        <v>0</v>
      </c>
      <c r="AF502" s="110" t="b">
        <v>0</v>
      </c>
      <c r="AH502" s="110" t="b">
        <v>0</v>
      </c>
      <c r="AJ502" s="110" t="b">
        <v>0</v>
      </c>
      <c r="AL502" s="110" t="b">
        <v>0</v>
      </c>
      <c r="AX502" s="110" t="b">
        <v>0</v>
      </c>
      <c r="BL502" s="18">
        <v>320479</v>
      </c>
      <c r="BM502" s="110" t="s">
        <v>168</v>
      </c>
      <c r="BN502" s="18">
        <v>320479</v>
      </c>
      <c r="BP502" s="18">
        <v>0</v>
      </c>
      <c r="BR502" s="18">
        <v>20257.36</v>
      </c>
      <c r="BT502" s="18">
        <v>0</v>
      </c>
      <c r="BV502" s="18">
        <v>0</v>
      </c>
      <c r="BX502" s="18">
        <v>458.85</v>
      </c>
      <c r="BZ502" s="18">
        <v>0</v>
      </c>
      <c r="CB502" s="18">
        <v>299762.78999999998</v>
      </c>
      <c r="CD502" s="110" t="b">
        <v>0</v>
      </c>
      <c r="CP502" s="110" t="b">
        <v>1</v>
      </c>
      <c r="CR502" s="110">
        <v>23</v>
      </c>
      <c r="CT502" s="110">
        <v>928</v>
      </c>
      <c r="CV502" s="110">
        <v>2.4784482758620691E-2</v>
      </c>
      <c r="CW502" s="110" t="s">
        <v>168</v>
      </c>
      <c r="CX502" s="110">
        <v>47</v>
      </c>
      <c r="CZ502" s="110">
        <v>113</v>
      </c>
      <c r="DB502" s="110">
        <v>0.41592920353982299</v>
      </c>
      <c r="DC502" s="110" t="s">
        <v>168</v>
      </c>
      <c r="DD502" s="110" t="b">
        <v>1</v>
      </c>
      <c r="DF502" s="110" t="b">
        <v>1</v>
      </c>
      <c r="DH502" s="110" t="b">
        <v>1</v>
      </c>
      <c r="DJ502" s="110" t="b">
        <v>1</v>
      </c>
      <c r="DL502" s="110" t="b">
        <v>1</v>
      </c>
      <c r="DN502" s="110" t="b">
        <v>0</v>
      </c>
      <c r="DP502" s="110" t="b">
        <v>1</v>
      </c>
      <c r="DR502" s="110" t="b">
        <v>0</v>
      </c>
      <c r="DT502" s="110" t="b">
        <v>1</v>
      </c>
      <c r="DV502" s="110" t="b">
        <v>1</v>
      </c>
      <c r="DX502" s="110" t="b">
        <v>1</v>
      </c>
      <c r="DZ502" s="110" t="b">
        <v>1</v>
      </c>
      <c r="EB502" s="110" t="b">
        <v>1</v>
      </c>
      <c r="ED502" s="110" t="b">
        <v>0</v>
      </c>
      <c r="EF502" s="110" t="b">
        <v>1</v>
      </c>
      <c r="EH502" s="110" t="b">
        <v>0</v>
      </c>
      <c r="EJ502" s="110">
        <v>289.89999999999998</v>
      </c>
      <c r="EL502" s="110">
        <v>284.2</v>
      </c>
      <c r="EN502" s="110">
        <v>282.2</v>
      </c>
      <c r="EP502" s="110">
        <v>281.8</v>
      </c>
    </row>
    <row r="503" spans="1:146" x14ac:dyDescent="0.3">
      <c r="A503" s="110" t="s">
        <v>162</v>
      </c>
      <c r="B503" s="110" t="s">
        <v>163</v>
      </c>
      <c r="C503" s="110" t="s">
        <v>1664</v>
      </c>
      <c r="F503" s="110" t="s">
        <v>165</v>
      </c>
      <c r="G503" s="110" t="s">
        <v>1665</v>
      </c>
      <c r="I503" s="22">
        <f>INDEX(Concordance!$A$2:$A$556,MATCH('2020 Report - NLIU'!J503,Concordance!$C$2:$C$556,0))</f>
        <v>107153</v>
      </c>
      <c r="J503" s="52">
        <f t="shared" si="7"/>
        <v>51557601</v>
      </c>
      <c r="K503" s="17" t="s">
        <v>1666</v>
      </c>
      <c r="L503" s="18">
        <v>202723.58</v>
      </c>
      <c r="N503" s="18">
        <v>0</v>
      </c>
      <c r="P503" s="18">
        <v>202723.58</v>
      </c>
      <c r="T503" s="18"/>
      <c r="V503" s="18"/>
      <c r="X503" s="18">
        <v>0</v>
      </c>
      <c r="BL503" s="18">
        <v>202192</v>
      </c>
      <c r="BM503" s="110" t="s">
        <v>168</v>
      </c>
      <c r="BN503" s="18">
        <v>202192</v>
      </c>
      <c r="BP503" s="18">
        <v>0</v>
      </c>
      <c r="BR503" s="18">
        <v>0</v>
      </c>
      <c r="BT503" s="18">
        <v>0</v>
      </c>
      <c r="BV503" s="18">
        <v>0</v>
      </c>
      <c r="BX503" s="18">
        <v>0</v>
      </c>
      <c r="BZ503" s="18">
        <v>0</v>
      </c>
      <c r="CB503" s="18">
        <v>202192</v>
      </c>
      <c r="DD503" s="110" t="b">
        <v>0</v>
      </c>
      <c r="DF503" s="110" t="b">
        <v>0</v>
      </c>
      <c r="DH503" s="110" t="b">
        <v>0</v>
      </c>
      <c r="DJ503" s="110" t="b">
        <v>0</v>
      </c>
      <c r="DL503" s="110" t="b">
        <v>0</v>
      </c>
      <c r="DN503" s="110" t="b">
        <v>0</v>
      </c>
      <c r="DP503" s="110" t="b">
        <v>0</v>
      </c>
      <c r="DR503" s="110" t="b">
        <v>0</v>
      </c>
      <c r="DT503" s="110" t="b">
        <v>0</v>
      </c>
      <c r="DV503" s="110" t="b">
        <v>0</v>
      </c>
      <c r="DX503" s="110" t="b">
        <v>0</v>
      </c>
      <c r="DZ503" s="110" t="b">
        <v>0</v>
      </c>
      <c r="EB503" s="110" t="b">
        <v>0</v>
      </c>
      <c r="ED503" s="110" t="b">
        <v>0</v>
      </c>
      <c r="EF503" s="110" t="b">
        <v>0</v>
      </c>
      <c r="EH503" s="110" t="b">
        <v>1</v>
      </c>
      <c r="EJ503" s="110">
        <v>58</v>
      </c>
      <c r="EL503" s="110">
        <v>58</v>
      </c>
      <c r="EN503" s="110">
        <v>58</v>
      </c>
      <c r="EP503" s="110">
        <v>62</v>
      </c>
    </row>
    <row r="504" spans="1:146" x14ac:dyDescent="0.3">
      <c r="A504" s="110" t="s">
        <v>162</v>
      </c>
      <c r="B504" s="110" t="s">
        <v>163</v>
      </c>
      <c r="C504" s="110" t="s">
        <v>1667</v>
      </c>
      <c r="F504" s="110" t="s">
        <v>165</v>
      </c>
      <c r="G504" s="110" t="s">
        <v>1668</v>
      </c>
      <c r="I504" s="22">
        <f>INDEX(Concordance!$A$2:$A$556,MATCH('2020 Report - NLIU'!J504,Concordance!$C$2:$C$556,0))</f>
        <v>50009</v>
      </c>
      <c r="J504" s="52">
        <f t="shared" si="7"/>
        <v>100655158</v>
      </c>
      <c r="K504" s="17" t="s">
        <v>1669</v>
      </c>
      <c r="L504" s="18">
        <v>55110.98</v>
      </c>
      <c r="N504" s="18">
        <v>0</v>
      </c>
      <c r="P504" s="18">
        <v>55110.98</v>
      </c>
      <c r="T504" s="18"/>
      <c r="V504" s="18"/>
      <c r="X504" s="18">
        <v>0</v>
      </c>
      <c r="BL504" s="18">
        <v>54966</v>
      </c>
      <c r="BM504" s="110" t="s">
        <v>168</v>
      </c>
      <c r="BN504" s="18">
        <v>54966</v>
      </c>
      <c r="BP504" s="18">
        <v>0</v>
      </c>
      <c r="BR504" s="18">
        <v>39749.040000000001</v>
      </c>
      <c r="BT504" s="18">
        <v>0</v>
      </c>
      <c r="BV504" s="18">
        <v>0</v>
      </c>
      <c r="BX504" s="18">
        <v>6952.16</v>
      </c>
      <c r="BZ504" s="18">
        <v>0</v>
      </c>
      <c r="CB504" s="18">
        <v>8264.7999999999993</v>
      </c>
      <c r="CD504" s="110" t="b">
        <v>1</v>
      </c>
      <c r="CF504" s="110" t="b">
        <v>1</v>
      </c>
      <c r="CH504" s="110" t="b">
        <v>0</v>
      </c>
      <c r="CJ504" s="110" t="b">
        <v>0</v>
      </c>
      <c r="CL504" s="110" t="b">
        <v>0</v>
      </c>
      <c r="CN504" s="110" t="b">
        <v>0</v>
      </c>
      <c r="CP504" s="110" t="b">
        <v>1</v>
      </c>
      <c r="CR504" s="110">
        <v>182</v>
      </c>
      <c r="CT504" s="110">
        <v>297</v>
      </c>
      <c r="CV504" s="110">
        <v>0.61279461279461278</v>
      </c>
      <c r="CW504" s="110" t="s">
        <v>168</v>
      </c>
      <c r="CX504" s="110">
        <v>0</v>
      </c>
      <c r="CZ504" s="110">
        <v>0</v>
      </c>
      <c r="DD504" s="110" t="b">
        <v>1</v>
      </c>
      <c r="DF504" s="110" t="b">
        <v>1</v>
      </c>
      <c r="DH504" s="110" t="b">
        <v>1</v>
      </c>
      <c r="DJ504" s="110" t="b">
        <v>1</v>
      </c>
      <c r="DL504" s="110" t="b">
        <v>1</v>
      </c>
      <c r="DN504" s="110" t="b">
        <v>1</v>
      </c>
      <c r="DP504" s="110" t="b">
        <v>1</v>
      </c>
      <c r="DR504" s="110" t="b">
        <v>0</v>
      </c>
      <c r="DT504" s="110" t="b">
        <v>0</v>
      </c>
      <c r="DV504" s="110" t="b">
        <v>0</v>
      </c>
      <c r="DX504" s="110" t="b">
        <v>0</v>
      </c>
      <c r="DZ504" s="110" t="b">
        <v>0</v>
      </c>
      <c r="EB504" s="110" t="b">
        <v>0</v>
      </c>
      <c r="ED504" s="110" t="b">
        <v>0</v>
      </c>
      <c r="EF504" s="110" t="b">
        <v>0</v>
      </c>
      <c r="EH504" s="110" t="b">
        <v>0</v>
      </c>
      <c r="EJ504" s="110">
        <v>50</v>
      </c>
      <c r="EL504" s="110">
        <v>50</v>
      </c>
      <c r="EN504" s="110">
        <v>50</v>
      </c>
      <c r="EP504" s="110">
        <v>50</v>
      </c>
    </row>
    <row r="505" spans="1:146" x14ac:dyDescent="0.3">
      <c r="A505" s="110" t="s">
        <v>162</v>
      </c>
      <c r="B505" s="110" t="s">
        <v>163</v>
      </c>
      <c r="C505" s="110" t="s">
        <v>1670</v>
      </c>
      <c r="F505" s="110" t="s">
        <v>165</v>
      </c>
      <c r="G505" s="110" t="s">
        <v>1671</v>
      </c>
      <c r="I505" s="22">
        <f>INDEX(Concordance!$A$2:$A$556,MATCH('2020 Report - NLIU'!J505,Concordance!$C$2:$C$556,0))</f>
        <v>85043</v>
      </c>
      <c r="J505" s="52">
        <f t="shared" si="7"/>
        <v>53877627</v>
      </c>
      <c r="K505" s="17" t="s">
        <v>1672</v>
      </c>
      <c r="L505" s="18">
        <v>14754.79</v>
      </c>
      <c r="N505" s="18">
        <v>0</v>
      </c>
      <c r="P505" s="18">
        <v>14754.79</v>
      </c>
      <c r="T505" s="18"/>
      <c r="V505" s="18"/>
      <c r="X505" s="18">
        <v>0</v>
      </c>
      <c r="BL505" s="18">
        <v>1208.33</v>
      </c>
      <c r="BM505" s="110" t="s">
        <v>168</v>
      </c>
      <c r="BN505" s="18">
        <v>1208.33</v>
      </c>
      <c r="BP505" s="18">
        <v>0</v>
      </c>
      <c r="BR505" s="18">
        <v>0</v>
      </c>
      <c r="BT505" s="18">
        <v>0</v>
      </c>
      <c r="BV505" s="18">
        <v>0</v>
      </c>
      <c r="BX505" s="18">
        <v>1208.33</v>
      </c>
      <c r="BZ505" s="18">
        <v>0</v>
      </c>
      <c r="CB505" s="18">
        <v>0</v>
      </c>
      <c r="DD505" s="110" t="b">
        <v>0</v>
      </c>
      <c r="DF505" s="110" t="b">
        <v>0</v>
      </c>
      <c r="DH505" s="110" t="b">
        <v>0</v>
      </c>
      <c r="DJ505" s="110" t="b">
        <v>0</v>
      </c>
      <c r="DL505" s="110" t="b">
        <v>0</v>
      </c>
      <c r="DN505" s="110" t="b">
        <v>0</v>
      </c>
      <c r="DP505" s="110" t="b">
        <v>0</v>
      </c>
      <c r="DR505" s="110" t="b">
        <v>0</v>
      </c>
      <c r="DT505" s="110" t="b">
        <v>0</v>
      </c>
      <c r="DV505" s="110" t="b">
        <v>0</v>
      </c>
      <c r="DX505" s="110" t="b">
        <v>0</v>
      </c>
      <c r="DZ505" s="110" t="b">
        <v>0</v>
      </c>
      <c r="EB505" s="110" t="b">
        <v>0</v>
      </c>
      <c r="ED505" s="110" t="b">
        <v>0</v>
      </c>
      <c r="EF505" s="110" t="b">
        <v>0</v>
      </c>
      <c r="EH505" s="110" t="b">
        <v>0</v>
      </c>
      <c r="EJ505" s="110">
        <v>22</v>
      </c>
      <c r="EL505" s="110">
        <v>22</v>
      </c>
      <c r="EN505" s="110">
        <v>22</v>
      </c>
      <c r="EP505" s="110">
        <v>22</v>
      </c>
    </row>
    <row r="506" spans="1:146" x14ac:dyDescent="0.3">
      <c r="A506" s="110" t="s">
        <v>162</v>
      </c>
      <c r="B506" s="110" t="s">
        <v>163</v>
      </c>
      <c r="C506" s="110" t="s">
        <v>1673</v>
      </c>
      <c r="F506" s="110" t="s">
        <v>165</v>
      </c>
      <c r="G506" s="110" t="s">
        <v>1674</v>
      </c>
      <c r="I506" s="22">
        <f>INDEX(Concordance!$A$2:$A$556,MATCH('2020 Report - NLIU'!J506,Concordance!$C$2:$C$556,0))</f>
        <v>106002</v>
      </c>
      <c r="J506" s="52">
        <f t="shared" si="7"/>
        <v>49254006</v>
      </c>
      <c r="K506" s="17" t="s">
        <v>1675</v>
      </c>
      <c r="L506" s="18">
        <v>94229.68</v>
      </c>
      <c r="N506" s="18">
        <v>0</v>
      </c>
      <c r="P506" s="18">
        <v>94229.68</v>
      </c>
      <c r="T506" s="18"/>
      <c r="V506" s="18"/>
      <c r="X506" s="18">
        <v>0</v>
      </c>
      <c r="BL506" s="18">
        <v>93982</v>
      </c>
      <c r="BM506" s="110" t="s">
        <v>168</v>
      </c>
      <c r="BN506" s="18">
        <v>93982</v>
      </c>
      <c r="BP506" s="18"/>
      <c r="BR506" s="18">
        <v>0</v>
      </c>
      <c r="BT506" s="18">
        <v>0</v>
      </c>
      <c r="BV506" s="18">
        <v>0</v>
      </c>
      <c r="BX506" s="18">
        <v>0</v>
      </c>
      <c r="BZ506" s="18">
        <v>0</v>
      </c>
      <c r="CB506" s="18">
        <v>93982</v>
      </c>
      <c r="DD506" s="110" t="b">
        <v>1</v>
      </c>
      <c r="DF506" s="110" t="b">
        <v>1</v>
      </c>
      <c r="DH506" s="110" t="b">
        <v>1</v>
      </c>
      <c r="DJ506" s="110" t="b">
        <v>1</v>
      </c>
      <c r="DL506" s="110" t="b">
        <v>1</v>
      </c>
      <c r="DN506" s="110" t="b">
        <v>0</v>
      </c>
      <c r="DP506" s="110" t="b">
        <v>1</v>
      </c>
      <c r="DR506" s="110" t="b">
        <v>1</v>
      </c>
      <c r="DT506" s="110" t="b">
        <v>0</v>
      </c>
      <c r="DV506" s="110" t="b">
        <v>0</v>
      </c>
      <c r="DX506" s="110" t="b">
        <v>0</v>
      </c>
      <c r="DZ506" s="110" t="b">
        <v>0</v>
      </c>
      <c r="EB506" s="110" t="b">
        <v>0</v>
      </c>
      <c r="ED506" s="110" t="b">
        <v>0</v>
      </c>
      <c r="EF506" s="110" t="b">
        <v>0</v>
      </c>
      <c r="EH506" s="110" t="b">
        <v>0</v>
      </c>
      <c r="EJ506" s="110">
        <v>32</v>
      </c>
      <c r="EL506" s="110">
        <v>33</v>
      </c>
      <c r="EN506" s="110">
        <v>33</v>
      </c>
      <c r="EP506" s="110">
        <v>34</v>
      </c>
    </row>
    <row r="507" spans="1:146" x14ac:dyDescent="0.3">
      <c r="A507" s="110" t="s">
        <v>162</v>
      </c>
      <c r="B507" s="110" t="s">
        <v>163</v>
      </c>
      <c r="C507" s="110" t="s">
        <v>1676</v>
      </c>
      <c r="F507" s="110" t="s">
        <v>165</v>
      </c>
      <c r="G507" s="110" t="s">
        <v>1677</v>
      </c>
      <c r="I507" s="22">
        <f>INDEX(Concordance!$A$2:$A$556,MATCH('2020 Report - NLIU'!J507,Concordance!$C$2:$C$556,0))</f>
        <v>3031</v>
      </c>
      <c r="J507" s="52">
        <f t="shared" si="7"/>
        <v>93804540</v>
      </c>
      <c r="K507" s="17" t="s">
        <v>1678</v>
      </c>
      <c r="L507" s="18">
        <v>65650.790000000008</v>
      </c>
      <c r="N507" s="18">
        <v>9426</v>
      </c>
      <c r="P507" s="18">
        <v>56224.790000000008</v>
      </c>
      <c r="T507" s="18">
        <v>0</v>
      </c>
      <c r="V507" s="18">
        <v>0</v>
      </c>
      <c r="X507" s="18">
        <v>0</v>
      </c>
      <c r="Z507" s="110" t="b">
        <v>0</v>
      </c>
      <c r="AB507" s="110" t="b">
        <v>0</v>
      </c>
      <c r="AD507" s="110" t="b">
        <v>0</v>
      </c>
      <c r="AF507" s="110" t="b">
        <v>0</v>
      </c>
      <c r="AH507" s="110" t="b">
        <v>0</v>
      </c>
      <c r="AJ507" s="110" t="b">
        <v>0</v>
      </c>
      <c r="AL507" s="110" t="b">
        <v>0</v>
      </c>
      <c r="AX507" s="110" t="b">
        <v>0</v>
      </c>
      <c r="BL507" s="18">
        <v>0</v>
      </c>
      <c r="BM507" s="110" t="s">
        <v>168</v>
      </c>
      <c r="BN507" s="18">
        <v>0</v>
      </c>
      <c r="BP507" s="18">
        <v>0</v>
      </c>
      <c r="BR507" s="18">
        <v>0</v>
      </c>
      <c r="BT507" s="18">
        <v>0</v>
      </c>
      <c r="BV507" s="18">
        <v>0</v>
      </c>
      <c r="BX507" s="18">
        <v>0</v>
      </c>
      <c r="BZ507" s="18">
        <v>0</v>
      </c>
      <c r="CB507" s="18">
        <v>0</v>
      </c>
      <c r="DD507" s="110" t="b">
        <v>0</v>
      </c>
      <c r="DF507" s="110" t="b">
        <v>0</v>
      </c>
      <c r="DH507" s="110" t="b">
        <v>0</v>
      </c>
      <c r="DJ507" s="110" t="b">
        <v>0</v>
      </c>
      <c r="DL507" s="110" t="b">
        <v>0</v>
      </c>
      <c r="DN507" s="110" t="b">
        <v>0</v>
      </c>
      <c r="DP507" s="110" t="b">
        <v>0</v>
      </c>
      <c r="DR507" s="110" t="b">
        <v>0</v>
      </c>
      <c r="DT507" s="110" t="b">
        <v>0</v>
      </c>
      <c r="DV507" s="110" t="b">
        <v>0</v>
      </c>
      <c r="DX507" s="110" t="b">
        <v>0</v>
      </c>
      <c r="DZ507" s="110" t="b">
        <v>0</v>
      </c>
      <c r="EB507" s="110" t="b">
        <v>0</v>
      </c>
      <c r="ED507" s="110" t="b">
        <v>0</v>
      </c>
      <c r="EF507" s="110" t="b">
        <v>0</v>
      </c>
      <c r="EH507" s="110" t="b">
        <v>0</v>
      </c>
      <c r="EJ507" s="110">
        <v>61</v>
      </c>
      <c r="EL507" s="110">
        <v>65</v>
      </c>
      <c r="EN507" s="110">
        <v>65</v>
      </c>
      <c r="EP507" s="110">
        <v>62</v>
      </c>
    </row>
    <row r="508" spans="1:146" x14ac:dyDescent="0.3">
      <c r="A508" s="110" t="s">
        <v>162</v>
      </c>
      <c r="B508" s="110" t="s">
        <v>163</v>
      </c>
      <c r="C508" s="110" t="s">
        <v>1679</v>
      </c>
      <c r="F508" s="110" t="s">
        <v>165</v>
      </c>
      <c r="G508" s="110" t="s">
        <v>1680</v>
      </c>
      <c r="I508" s="22">
        <f>INDEX(Concordance!$A$2:$A$556,MATCH('2020 Report - NLIU'!J508,Concordance!$C$2:$C$556,0))</f>
        <v>75085</v>
      </c>
      <c r="J508" s="52">
        <f t="shared" si="7"/>
        <v>798972282</v>
      </c>
      <c r="K508" s="17" t="s">
        <v>1681</v>
      </c>
      <c r="L508" s="18">
        <v>181990.22</v>
      </c>
      <c r="N508" s="18">
        <v>0</v>
      </c>
      <c r="P508" s="18">
        <v>181990.22</v>
      </c>
      <c r="T508" s="18"/>
      <c r="V508" s="18"/>
      <c r="X508" s="18">
        <v>0</v>
      </c>
      <c r="BL508" s="18">
        <v>181513</v>
      </c>
      <c r="BM508" s="110" t="s">
        <v>168</v>
      </c>
      <c r="BN508" s="18">
        <v>181513</v>
      </c>
      <c r="BP508" s="18">
        <v>0</v>
      </c>
      <c r="BR508" s="18">
        <v>0</v>
      </c>
      <c r="BT508" s="18">
        <v>0</v>
      </c>
      <c r="BV508" s="18">
        <v>0</v>
      </c>
      <c r="BX508" s="18">
        <v>0</v>
      </c>
      <c r="BZ508" s="18">
        <v>0</v>
      </c>
      <c r="CB508" s="18">
        <v>181513</v>
      </c>
      <c r="DD508" s="110" t="b">
        <v>0</v>
      </c>
      <c r="DF508" s="110" t="b">
        <v>0</v>
      </c>
      <c r="DH508" s="110" t="b">
        <v>0</v>
      </c>
      <c r="DJ508" s="110" t="b">
        <v>0</v>
      </c>
      <c r="DL508" s="110" t="b">
        <v>0</v>
      </c>
      <c r="DN508" s="110" t="b">
        <v>0</v>
      </c>
      <c r="DP508" s="110" t="b">
        <v>0</v>
      </c>
      <c r="DR508" s="110" t="b">
        <v>0</v>
      </c>
      <c r="DT508" s="110" t="b">
        <v>0</v>
      </c>
      <c r="DV508" s="110" t="b">
        <v>0</v>
      </c>
      <c r="DX508" s="110" t="b">
        <v>0</v>
      </c>
      <c r="DZ508" s="110" t="b">
        <v>0</v>
      </c>
      <c r="EB508" s="110" t="b">
        <v>0</v>
      </c>
      <c r="ED508" s="110" t="b">
        <v>0</v>
      </c>
      <c r="EF508" s="110" t="b">
        <v>0</v>
      </c>
      <c r="EH508" s="110" t="b">
        <v>0</v>
      </c>
      <c r="EJ508" s="110">
        <v>112</v>
      </c>
      <c r="EL508" s="110">
        <v>113</v>
      </c>
      <c r="EN508" s="110">
        <v>113</v>
      </c>
      <c r="EP508" s="110">
        <v>113</v>
      </c>
    </row>
    <row r="509" spans="1:146" x14ac:dyDescent="0.3">
      <c r="A509" s="110" t="s">
        <v>162</v>
      </c>
      <c r="B509" s="110" t="s">
        <v>163</v>
      </c>
      <c r="C509" s="110" t="s">
        <v>1682</v>
      </c>
      <c r="F509" s="110" t="s">
        <v>165</v>
      </c>
      <c r="G509" s="110" t="s">
        <v>1683</v>
      </c>
      <c r="I509" s="22">
        <f>INDEX(Concordance!$A$2:$A$556,MATCH('2020 Report - NLIU'!J509,Concordance!$C$2:$C$556,0))</f>
        <v>115930</v>
      </c>
      <c r="J509" s="52">
        <f t="shared" si="7"/>
        <v>80685445</v>
      </c>
      <c r="K509" s="17" t="s">
        <v>1684</v>
      </c>
      <c r="L509" s="18">
        <v>49872.76</v>
      </c>
      <c r="N509" s="18">
        <v>0</v>
      </c>
      <c r="P509" s="18">
        <v>49872.76</v>
      </c>
      <c r="T509" s="18"/>
      <c r="V509" s="18"/>
      <c r="X509" s="18">
        <v>0</v>
      </c>
      <c r="BL509" s="18">
        <v>0</v>
      </c>
      <c r="BM509" s="110" t="s">
        <v>168</v>
      </c>
      <c r="BN509" s="18">
        <v>0</v>
      </c>
      <c r="BP509" s="18">
        <v>0</v>
      </c>
      <c r="BR509" s="18">
        <v>0</v>
      </c>
      <c r="BT509" s="18">
        <v>0</v>
      </c>
      <c r="BV509" s="18">
        <v>0</v>
      </c>
      <c r="BX509" s="18">
        <v>0</v>
      </c>
      <c r="BZ509" s="18">
        <v>0</v>
      </c>
      <c r="CB509" s="18">
        <v>0</v>
      </c>
      <c r="DD509" s="110" t="b">
        <v>0</v>
      </c>
      <c r="DF509" s="110" t="b">
        <v>0</v>
      </c>
      <c r="DH509" s="110" t="b">
        <v>0</v>
      </c>
      <c r="DJ509" s="110" t="b">
        <v>0</v>
      </c>
      <c r="DL509" s="110" t="b">
        <v>0</v>
      </c>
      <c r="DN509" s="110" t="b">
        <v>0</v>
      </c>
      <c r="DP509" s="110" t="b">
        <v>0</v>
      </c>
      <c r="DR509" s="110" t="b">
        <v>0</v>
      </c>
      <c r="DT509" s="110" t="b">
        <v>0</v>
      </c>
      <c r="DV509" s="110" t="b">
        <v>0</v>
      </c>
      <c r="DX509" s="110" t="b">
        <v>0</v>
      </c>
      <c r="DZ509" s="110" t="b">
        <v>0</v>
      </c>
      <c r="EB509" s="110" t="b">
        <v>0</v>
      </c>
      <c r="ED509" s="110" t="b">
        <v>0</v>
      </c>
      <c r="EF509" s="110" t="b">
        <v>0</v>
      </c>
      <c r="EH509" s="110" t="b">
        <v>0</v>
      </c>
      <c r="EJ509" s="110">
        <v>12.3</v>
      </c>
      <c r="EL509" s="110">
        <v>15</v>
      </c>
      <c r="EN509" s="110">
        <v>14.8</v>
      </c>
      <c r="EP509" s="110">
        <v>13.5</v>
      </c>
    </row>
    <row r="510" spans="1:146" x14ac:dyDescent="0.3">
      <c r="A510" s="110" t="s">
        <v>162</v>
      </c>
      <c r="B510" s="110" t="s">
        <v>163</v>
      </c>
      <c r="C510" s="110" t="s">
        <v>1685</v>
      </c>
      <c r="F510" s="110" t="s">
        <v>165</v>
      </c>
      <c r="G510" s="110" t="s">
        <v>1686</v>
      </c>
      <c r="I510" s="22">
        <f>INDEX(Concordance!$A$2:$A$556,MATCH('2020 Report - NLIU'!J510,Concordance!$C$2:$C$556,0))</f>
        <v>115932</v>
      </c>
      <c r="J510" s="52">
        <f t="shared" si="7"/>
        <v>824928225</v>
      </c>
      <c r="K510" s="17" t="s">
        <v>1687</v>
      </c>
      <c r="L510" s="18">
        <v>13170.06</v>
      </c>
      <c r="N510" s="18">
        <v>0</v>
      </c>
      <c r="P510" s="18">
        <v>13170.06</v>
      </c>
      <c r="T510" s="18"/>
      <c r="V510" s="18"/>
      <c r="X510" s="18">
        <v>0</v>
      </c>
      <c r="BL510" s="18">
        <v>0</v>
      </c>
      <c r="BM510" s="110" t="s">
        <v>168</v>
      </c>
      <c r="BN510" s="18">
        <v>0</v>
      </c>
      <c r="BP510" s="18">
        <v>0</v>
      </c>
      <c r="BR510" s="18">
        <v>0</v>
      </c>
      <c r="BT510" s="18">
        <v>0</v>
      </c>
      <c r="BV510" s="18">
        <v>0</v>
      </c>
      <c r="BX510" s="18">
        <v>0</v>
      </c>
      <c r="BZ510" s="18">
        <v>0</v>
      </c>
      <c r="CB510" s="18">
        <v>0</v>
      </c>
      <c r="DD510" s="110" t="b">
        <v>0</v>
      </c>
      <c r="DF510" s="110" t="b">
        <v>0</v>
      </c>
      <c r="DH510" s="110" t="b">
        <v>0</v>
      </c>
      <c r="DJ510" s="110" t="b">
        <v>0</v>
      </c>
      <c r="DL510" s="110" t="b">
        <v>0</v>
      </c>
      <c r="DN510" s="110" t="b">
        <v>0</v>
      </c>
      <c r="DP510" s="110" t="b">
        <v>0</v>
      </c>
      <c r="DR510" s="110" t="b">
        <v>0</v>
      </c>
      <c r="DT510" s="110" t="b">
        <v>0</v>
      </c>
      <c r="DV510" s="110" t="b">
        <v>0</v>
      </c>
      <c r="DX510" s="110" t="b">
        <v>0</v>
      </c>
      <c r="DZ510" s="110" t="b">
        <v>0</v>
      </c>
      <c r="EB510" s="110" t="b">
        <v>0</v>
      </c>
      <c r="ED510" s="110" t="b">
        <v>0</v>
      </c>
      <c r="EF510" s="110" t="b">
        <v>0</v>
      </c>
      <c r="EH510" s="110" t="b">
        <v>0</v>
      </c>
      <c r="EJ510" s="110">
        <v>0</v>
      </c>
      <c r="EL510" s="110">
        <v>16</v>
      </c>
      <c r="EN510" s="110">
        <v>16</v>
      </c>
      <c r="EP510" s="110">
        <v>22</v>
      </c>
    </row>
    <row r="511" spans="1:146" x14ac:dyDescent="0.3">
      <c r="A511" s="110" t="s">
        <v>162</v>
      </c>
      <c r="B511" s="110" t="s">
        <v>163</v>
      </c>
      <c r="C511" s="110" t="s">
        <v>1688</v>
      </c>
      <c r="F511" s="110" t="s">
        <v>165</v>
      </c>
      <c r="G511" s="110" t="s">
        <v>1689</v>
      </c>
      <c r="I511" s="22">
        <f>INDEX(Concordance!$A$2:$A$556,MATCH('2020 Report - NLIU'!J511,Concordance!$C$2:$C$556,0))</f>
        <v>77100</v>
      </c>
      <c r="J511" s="52">
        <f t="shared" si="7"/>
        <v>45054251</v>
      </c>
      <c r="K511" s="17" t="s">
        <v>1690</v>
      </c>
      <c r="L511" s="18">
        <v>34017.26</v>
      </c>
      <c r="N511" s="18">
        <v>0</v>
      </c>
      <c r="P511" s="18">
        <v>34017.26</v>
      </c>
      <c r="T511" s="18"/>
      <c r="V511" s="18"/>
      <c r="X511" s="18">
        <v>0</v>
      </c>
      <c r="BL511" s="18">
        <v>27293.19</v>
      </c>
      <c r="BM511" s="110" t="s">
        <v>168</v>
      </c>
      <c r="BN511" s="18">
        <v>27293.19</v>
      </c>
      <c r="BP511" s="18">
        <v>0</v>
      </c>
      <c r="BR511" s="18">
        <v>0</v>
      </c>
      <c r="BT511" s="18">
        <v>0</v>
      </c>
      <c r="BV511" s="18">
        <v>1400</v>
      </c>
      <c r="BX511" s="18">
        <v>0</v>
      </c>
      <c r="BZ511" s="18">
        <v>0</v>
      </c>
      <c r="CB511" s="18">
        <v>25893.19</v>
      </c>
      <c r="DD511" s="110" t="b">
        <v>1</v>
      </c>
      <c r="DF511" s="110" t="b">
        <v>1</v>
      </c>
      <c r="DH511" s="110" t="b">
        <v>1</v>
      </c>
      <c r="DJ511" s="110" t="b">
        <v>1</v>
      </c>
      <c r="DL511" s="110" t="b">
        <v>1</v>
      </c>
      <c r="DN511" s="110" t="b">
        <v>1</v>
      </c>
      <c r="DP511" s="110" t="b">
        <v>0</v>
      </c>
      <c r="DR511" s="110" t="b">
        <v>0</v>
      </c>
      <c r="DT511" s="110" t="b">
        <v>0</v>
      </c>
      <c r="DV511" s="110" t="b">
        <v>0</v>
      </c>
      <c r="DX511" s="110" t="b">
        <v>0</v>
      </c>
      <c r="DZ511" s="110" t="b">
        <v>0</v>
      </c>
      <c r="EB511" s="110" t="b">
        <v>0</v>
      </c>
      <c r="ED511" s="110" t="b">
        <v>0</v>
      </c>
      <c r="EF511" s="110" t="b">
        <v>0</v>
      </c>
      <c r="EH511" s="110" t="b">
        <v>0</v>
      </c>
      <c r="EJ511" s="110">
        <v>12</v>
      </c>
      <c r="EL511" s="110">
        <v>10</v>
      </c>
      <c r="EN511" s="110">
        <v>11</v>
      </c>
      <c r="EP511" s="110">
        <v>10</v>
      </c>
    </row>
    <row r="512" spans="1:146" x14ac:dyDescent="0.3">
      <c r="A512" s="110" t="s">
        <v>162</v>
      </c>
      <c r="B512" s="110" t="s">
        <v>163</v>
      </c>
      <c r="C512" s="110" t="s">
        <v>1691</v>
      </c>
      <c r="F512" s="110" t="s">
        <v>165</v>
      </c>
      <c r="G512" s="110" t="s">
        <v>1692</v>
      </c>
      <c r="I512" s="22">
        <f>INDEX(Concordance!$A$2:$A$556,MATCH('2020 Report - NLIU'!J512,Concordance!$C$2:$C$556,0))</f>
        <v>17122</v>
      </c>
      <c r="J512" s="52">
        <f t="shared" si="7"/>
        <v>44524023</v>
      </c>
      <c r="K512" s="17" t="s">
        <v>1693</v>
      </c>
      <c r="L512" s="18">
        <v>31822.59</v>
      </c>
      <c r="N512" s="18">
        <v>9000</v>
      </c>
      <c r="P512" s="18">
        <v>22822.59</v>
      </c>
      <c r="T512" s="18">
        <v>0</v>
      </c>
      <c r="V512" s="18">
        <v>0</v>
      </c>
      <c r="X512" s="18">
        <v>0</v>
      </c>
      <c r="Z512" s="110" t="b">
        <v>0</v>
      </c>
      <c r="AB512" s="110" t="b">
        <v>0</v>
      </c>
      <c r="AD512" s="110" t="b">
        <v>0</v>
      </c>
      <c r="AF512" s="110" t="b">
        <v>0</v>
      </c>
      <c r="AH512" s="110" t="b">
        <v>0</v>
      </c>
      <c r="AJ512" s="110" t="b">
        <v>0</v>
      </c>
      <c r="AL512" s="110" t="b">
        <v>0</v>
      </c>
      <c r="AX512" s="110" t="b">
        <v>0</v>
      </c>
      <c r="BL512" s="18">
        <v>2819.6</v>
      </c>
      <c r="BM512" s="110" t="s">
        <v>168</v>
      </c>
      <c r="BN512" s="18">
        <v>2819.6</v>
      </c>
      <c r="BP512" s="18">
        <v>0</v>
      </c>
      <c r="BR512" s="18">
        <v>0</v>
      </c>
      <c r="BT512" s="18">
        <v>0</v>
      </c>
      <c r="BV512" s="18">
        <v>0</v>
      </c>
      <c r="BX512" s="18">
        <v>2819.6</v>
      </c>
      <c r="BZ512" s="18">
        <v>0</v>
      </c>
      <c r="CB512" s="18">
        <v>0</v>
      </c>
      <c r="DD512" s="110" t="b">
        <v>1</v>
      </c>
      <c r="DF512" s="110" t="b">
        <v>1</v>
      </c>
      <c r="DH512" s="110" t="b">
        <v>1</v>
      </c>
      <c r="DJ512" s="110" t="b">
        <v>0</v>
      </c>
      <c r="DL512" s="110" t="b">
        <v>1</v>
      </c>
      <c r="DN512" s="110" t="b">
        <v>0</v>
      </c>
      <c r="DP512" s="110" t="b">
        <v>0</v>
      </c>
      <c r="DR512" s="110" t="b">
        <v>0</v>
      </c>
      <c r="DT512" s="110" t="b">
        <v>1</v>
      </c>
      <c r="DV512" s="110" t="b">
        <v>1</v>
      </c>
      <c r="DX512" s="110" t="b">
        <v>1</v>
      </c>
      <c r="DZ512" s="110" t="b">
        <v>0</v>
      </c>
      <c r="EB512" s="110" t="b">
        <v>1</v>
      </c>
      <c r="ED512" s="110" t="b">
        <v>0</v>
      </c>
      <c r="EF512" s="110" t="b">
        <v>0</v>
      </c>
      <c r="EH512" s="110" t="b">
        <v>0</v>
      </c>
      <c r="EJ512" s="110">
        <v>24</v>
      </c>
      <c r="EL512" s="110">
        <v>24</v>
      </c>
      <c r="EN512" s="110">
        <v>24</v>
      </c>
      <c r="EP512" s="110">
        <v>24</v>
      </c>
    </row>
    <row r="513" spans="1:146" x14ac:dyDescent="0.3">
      <c r="A513" s="110" t="s">
        <v>162</v>
      </c>
      <c r="B513" s="110" t="s">
        <v>163</v>
      </c>
      <c r="C513" s="110" t="s">
        <v>1694</v>
      </c>
      <c r="F513" s="110" t="s">
        <v>165</v>
      </c>
      <c r="G513" s="110" t="s">
        <v>1695</v>
      </c>
      <c r="I513" s="22">
        <f>INDEX(Concordance!$A$2:$A$556,MATCH('2020 Report - NLIU'!J513,Concordance!$C$2:$C$556,0))</f>
        <v>68073</v>
      </c>
      <c r="J513" s="52">
        <f t="shared" si="7"/>
        <v>100042415</v>
      </c>
      <c r="K513" s="17" t="s">
        <v>1696</v>
      </c>
      <c r="L513" s="18">
        <v>199543.05</v>
      </c>
      <c r="N513" s="18">
        <v>37789.89</v>
      </c>
      <c r="P513" s="18">
        <v>161753.16</v>
      </c>
      <c r="T513" s="18">
        <v>0</v>
      </c>
      <c r="V513" s="18">
        <v>0</v>
      </c>
      <c r="X513" s="18">
        <v>0</v>
      </c>
      <c r="Z513" s="110" t="b">
        <v>0</v>
      </c>
      <c r="AB513" s="110" t="b">
        <v>0</v>
      </c>
      <c r="AD513" s="110" t="b">
        <v>0</v>
      </c>
      <c r="AF513" s="110" t="b">
        <v>0</v>
      </c>
      <c r="AH513" s="110" t="b">
        <v>0</v>
      </c>
      <c r="AJ513" s="110" t="b">
        <v>0</v>
      </c>
      <c r="AL513" s="110" t="b">
        <v>0</v>
      </c>
      <c r="AX513" s="110" t="b">
        <v>0</v>
      </c>
      <c r="BL513" s="18">
        <v>91046.19</v>
      </c>
      <c r="BM513" s="110" t="s">
        <v>168</v>
      </c>
      <c r="BN513" s="18">
        <v>86358.69</v>
      </c>
      <c r="BP513" s="18">
        <v>4687.5</v>
      </c>
      <c r="BR513" s="18">
        <v>4687.5</v>
      </c>
      <c r="BT513" s="18">
        <v>0</v>
      </c>
      <c r="BV513" s="18">
        <v>0</v>
      </c>
      <c r="BX513" s="18">
        <v>0</v>
      </c>
      <c r="BZ513" s="18">
        <v>86130.02</v>
      </c>
      <c r="CB513" s="18">
        <v>228.67</v>
      </c>
      <c r="CD513" s="110" t="b">
        <v>0</v>
      </c>
      <c r="CP513" s="110" t="b">
        <v>0</v>
      </c>
      <c r="DD513" s="110" t="b">
        <v>1</v>
      </c>
      <c r="DF513" s="110" t="b">
        <v>1</v>
      </c>
      <c r="DH513" s="110" t="b">
        <v>1</v>
      </c>
      <c r="DJ513" s="110" t="b">
        <v>1</v>
      </c>
      <c r="DL513" s="110" t="b">
        <v>1</v>
      </c>
      <c r="DN513" s="110" t="b">
        <v>1</v>
      </c>
      <c r="DP513" s="110" t="b">
        <v>1</v>
      </c>
      <c r="DR513" s="110" t="b">
        <v>0</v>
      </c>
      <c r="DT513" s="110" t="b">
        <v>1</v>
      </c>
      <c r="DV513" s="110" t="b">
        <v>1</v>
      </c>
      <c r="DX513" s="110" t="b">
        <v>1</v>
      </c>
      <c r="DZ513" s="110" t="b">
        <v>1</v>
      </c>
      <c r="EB513" s="110" t="b">
        <v>1</v>
      </c>
      <c r="ED513" s="110" t="b">
        <v>1</v>
      </c>
      <c r="EF513" s="110" t="b">
        <v>1</v>
      </c>
      <c r="EH513" s="110" t="b">
        <v>0</v>
      </c>
      <c r="EJ513" s="110">
        <v>75</v>
      </c>
      <c r="EL513" s="110">
        <v>74</v>
      </c>
      <c r="EN513" s="110">
        <v>74</v>
      </c>
      <c r="EP513" s="110">
        <v>78</v>
      </c>
    </row>
    <row r="514" spans="1:146" x14ac:dyDescent="0.3">
      <c r="A514" s="110" t="s">
        <v>162</v>
      </c>
      <c r="B514" s="110" t="s">
        <v>163</v>
      </c>
      <c r="C514" s="110" t="s">
        <v>1697</v>
      </c>
      <c r="F514" s="110" t="s">
        <v>165</v>
      </c>
      <c r="G514" s="110" t="s">
        <v>1698</v>
      </c>
      <c r="I514" s="22">
        <f>INDEX(Concordance!$A$2:$A$556,MATCH('2020 Report - NLIU'!J514,Concordance!$C$2:$C$556,0))</f>
        <v>48910</v>
      </c>
      <c r="J514" s="52">
        <f t="shared" si="7"/>
        <v>78797346</v>
      </c>
      <c r="K514" s="17" t="s">
        <v>1699</v>
      </c>
      <c r="L514" s="18">
        <v>259520.84</v>
      </c>
      <c r="N514" s="18">
        <v>0</v>
      </c>
      <c r="P514" s="18">
        <v>259520.84</v>
      </c>
      <c r="T514" s="18"/>
      <c r="V514" s="18"/>
      <c r="X514" s="18">
        <v>0</v>
      </c>
      <c r="BL514" s="18">
        <v>0</v>
      </c>
      <c r="BM514" s="110" t="s">
        <v>168</v>
      </c>
      <c r="BN514" s="18">
        <v>0</v>
      </c>
      <c r="BP514" s="18">
        <v>0</v>
      </c>
      <c r="BR514" s="18">
        <v>0</v>
      </c>
      <c r="BT514" s="18">
        <v>0</v>
      </c>
      <c r="BV514" s="18">
        <v>0</v>
      </c>
      <c r="BX514" s="18">
        <v>0</v>
      </c>
      <c r="BZ514" s="18">
        <v>0</v>
      </c>
      <c r="CB514" s="18">
        <v>0</v>
      </c>
      <c r="DD514" s="110" t="b">
        <v>1</v>
      </c>
      <c r="DF514" s="110" t="b">
        <v>1</v>
      </c>
      <c r="DH514" s="110" t="b">
        <v>1</v>
      </c>
      <c r="DJ514" s="110" t="b">
        <v>1</v>
      </c>
      <c r="DL514" s="110" t="b">
        <v>1</v>
      </c>
      <c r="DN514" s="110" t="b">
        <v>0</v>
      </c>
      <c r="DP514" s="110" t="b">
        <v>1</v>
      </c>
      <c r="DR514" s="110" t="b">
        <v>1</v>
      </c>
      <c r="DT514" s="110" t="b">
        <v>0</v>
      </c>
      <c r="DV514" s="110" t="b">
        <v>0</v>
      </c>
      <c r="DX514" s="110" t="b">
        <v>0</v>
      </c>
      <c r="DZ514" s="110" t="b">
        <v>0</v>
      </c>
      <c r="EB514" s="110" t="b">
        <v>0</v>
      </c>
      <c r="ED514" s="110" t="b">
        <v>0</v>
      </c>
      <c r="EF514" s="110" t="b">
        <v>0</v>
      </c>
      <c r="EH514" s="110" t="b">
        <v>0</v>
      </c>
      <c r="EJ514" s="110">
        <v>74</v>
      </c>
      <c r="EL514" s="110">
        <v>75</v>
      </c>
      <c r="EN514" s="110">
        <v>72</v>
      </c>
      <c r="EP514" s="110">
        <v>63</v>
      </c>
    </row>
    <row r="515" spans="1:146" x14ac:dyDescent="0.3">
      <c r="A515" s="110" t="s">
        <v>162</v>
      </c>
      <c r="B515" s="110" t="s">
        <v>163</v>
      </c>
      <c r="C515" s="110" t="s">
        <v>1700</v>
      </c>
      <c r="F515" s="110" t="s">
        <v>165</v>
      </c>
      <c r="G515" s="110" t="s">
        <v>1701</v>
      </c>
      <c r="I515" s="22">
        <f>INDEX(Concordance!$A$2:$A$556,MATCH('2020 Report - NLIU'!J515,Concordance!$C$2:$C$556,0))</f>
        <v>40107</v>
      </c>
      <c r="J515" s="52">
        <f t="shared" ref="J515:J555" si="8">VALUE(K515)</f>
        <v>96749635</v>
      </c>
      <c r="K515" s="17" t="s">
        <v>1702</v>
      </c>
      <c r="L515" s="18">
        <v>292145.01</v>
      </c>
      <c r="N515" s="18">
        <v>0</v>
      </c>
      <c r="P515" s="18">
        <v>292145.01</v>
      </c>
      <c r="T515" s="18"/>
      <c r="V515" s="18"/>
      <c r="X515" s="18">
        <v>0</v>
      </c>
      <c r="BL515" s="18">
        <v>291379</v>
      </c>
      <c r="BM515" s="110" t="s">
        <v>168</v>
      </c>
      <c r="BN515" s="18">
        <v>291379</v>
      </c>
      <c r="BP515" s="18">
        <v>0</v>
      </c>
      <c r="BR515" s="18">
        <v>0</v>
      </c>
      <c r="BT515" s="18">
        <v>0</v>
      </c>
      <c r="BV515" s="18">
        <v>0</v>
      </c>
      <c r="BX515" s="18">
        <v>0</v>
      </c>
      <c r="BZ515" s="18">
        <v>0</v>
      </c>
      <c r="CB515" s="18">
        <v>291379</v>
      </c>
      <c r="DD515" s="110" t="b">
        <v>1</v>
      </c>
      <c r="DF515" s="110" t="b">
        <v>0</v>
      </c>
      <c r="DH515" s="110" t="b">
        <v>0</v>
      </c>
      <c r="DJ515" s="110" t="b">
        <v>0</v>
      </c>
      <c r="DL515" s="110" t="b">
        <v>1</v>
      </c>
      <c r="DN515" s="110" t="b">
        <v>1</v>
      </c>
      <c r="DP515" s="110" t="b">
        <v>0</v>
      </c>
      <c r="DR515" s="110" t="b">
        <v>0</v>
      </c>
      <c r="DT515" s="110" t="b">
        <v>1</v>
      </c>
      <c r="DV515" s="110" t="b">
        <v>1</v>
      </c>
      <c r="DX515" s="110" t="b">
        <v>0</v>
      </c>
      <c r="DZ515" s="110" t="b">
        <v>0</v>
      </c>
      <c r="EB515" s="110" t="b">
        <v>1</v>
      </c>
      <c r="ED515" s="110" t="b">
        <v>0</v>
      </c>
      <c r="EF515" s="110" t="b">
        <v>1</v>
      </c>
      <c r="EH515" s="110" t="b">
        <v>0</v>
      </c>
      <c r="EJ515" s="110">
        <v>176</v>
      </c>
      <c r="EL515" s="110">
        <v>177</v>
      </c>
      <c r="EN515" s="110">
        <v>177</v>
      </c>
      <c r="EP515" s="110">
        <v>178</v>
      </c>
    </row>
    <row r="516" spans="1:146" x14ac:dyDescent="0.3">
      <c r="A516" s="110" t="s">
        <v>162</v>
      </c>
      <c r="B516" s="110" t="s">
        <v>163</v>
      </c>
      <c r="C516" s="110" t="s">
        <v>1703</v>
      </c>
      <c r="F516" s="110" t="s">
        <v>165</v>
      </c>
      <c r="G516" s="110" t="s">
        <v>1704</v>
      </c>
      <c r="I516" s="22">
        <f>INDEX(Concordance!$A$2:$A$556,MATCH('2020 Report - NLIU'!J516,Concordance!$C$2:$C$556,0))</f>
        <v>31122</v>
      </c>
      <c r="J516" s="52">
        <f t="shared" si="8"/>
        <v>622135630</v>
      </c>
      <c r="K516" s="17" t="s">
        <v>1705</v>
      </c>
      <c r="L516" s="18">
        <v>157834.32999999999</v>
      </c>
      <c r="N516" s="18">
        <v>0</v>
      </c>
      <c r="P516" s="18">
        <v>157834.32999999999</v>
      </c>
      <c r="T516" s="18"/>
      <c r="V516" s="18"/>
      <c r="X516" s="18">
        <v>0</v>
      </c>
      <c r="BL516" s="18">
        <v>149188.21</v>
      </c>
      <c r="BM516" s="110" t="s">
        <v>168</v>
      </c>
      <c r="BN516" s="18">
        <v>149188.21</v>
      </c>
      <c r="BP516" s="18">
        <v>0</v>
      </c>
      <c r="BR516" s="18">
        <v>0</v>
      </c>
      <c r="BT516" s="18">
        <v>0</v>
      </c>
      <c r="BV516" s="18">
        <v>0</v>
      </c>
      <c r="BX516" s="18">
        <v>716.81</v>
      </c>
      <c r="BZ516" s="18">
        <v>0</v>
      </c>
      <c r="CB516" s="18">
        <v>148471.4</v>
      </c>
      <c r="DD516" s="110" t="b">
        <v>1</v>
      </c>
      <c r="DF516" s="110" t="b">
        <v>1</v>
      </c>
      <c r="DH516" s="110" t="b">
        <v>1</v>
      </c>
      <c r="DJ516" s="110" t="b">
        <v>1</v>
      </c>
      <c r="DL516" s="110" t="b">
        <v>1</v>
      </c>
      <c r="DN516" s="110" t="b">
        <v>1</v>
      </c>
      <c r="DP516" s="110" t="b">
        <v>1</v>
      </c>
      <c r="DR516" s="110" t="b">
        <v>0</v>
      </c>
      <c r="DT516" s="110" t="b">
        <v>1</v>
      </c>
      <c r="DV516" s="110" t="b">
        <v>1</v>
      </c>
      <c r="DX516" s="110" t="b">
        <v>1</v>
      </c>
      <c r="DZ516" s="110" t="b">
        <v>1</v>
      </c>
      <c r="EB516" s="110" t="b">
        <v>1</v>
      </c>
      <c r="ED516" s="110" t="b">
        <v>0</v>
      </c>
      <c r="EF516" s="110" t="b">
        <v>0</v>
      </c>
      <c r="EH516" s="110" t="b">
        <v>0</v>
      </c>
      <c r="EJ516" s="110">
        <v>39</v>
      </c>
      <c r="EL516" s="110">
        <v>38</v>
      </c>
      <c r="EN516" s="110">
        <v>38</v>
      </c>
      <c r="EP516" s="110">
        <v>39</v>
      </c>
    </row>
    <row r="517" spans="1:146" x14ac:dyDescent="0.3">
      <c r="A517" s="110" t="s">
        <v>162</v>
      </c>
      <c r="B517" s="110" t="s">
        <v>163</v>
      </c>
      <c r="C517" s="110" t="s">
        <v>1706</v>
      </c>
      <c r="F517" s="110" t="s">
        <v>165</v>
      </c>
      <c r="G517" s="110" t="s">
        <v>1707</v>
      </c>
      <c r="I517" s="22">
        <f>INDEX(Concordance!$A$2:$A$556,MATCH('2020 Report - NLIU'!J517,Concordance!$C$2:$C$556,0))</f>
        <v>57003</v>
      </c>
      <c r="J517" s="52">
        <f t="shared" si="8"/>
        <v>621280564</v>
      </c>
      <c r="K517" s="17" t="s">
        <v>1708</v>
      </c>
      <c r="L517" s="18">
        <v>778037.27</v>
      </c>
      <c r="N517" s="18">
        <v>24095</v>
      </c>
      <c r="P517" s="18">
        <v>753942.27</v>
      </c>
      <c r="T517" s="18">
        <v>0</v>
      </c>
      <c r="V517" s="18">
        <v>0</v>
      </c>
      <c r="X517" s="18">
        <v>0</v>
      </c>
      <c r="Z517" s="110" t="b">
        <v>0</v>
      </c>
      <c r="AB517" s="110" t="b">
        <v>0</v>
      </c>
      <c r="AD517" s="110" t="b">
        <v>0</v>
      </c>
      <c r="AF517" s="110" t="b">
        <v>0</v>
      </c>
      <c r="AH517" s="110" t="b">
        <v>0</v>
      </c>
      <c r="AJ517" s="110" t="b">
        <v>0</v>
      </c>
      <c r="AL517" s="110" t="b">
        <v>0</v>
      </c>
      <c r="AX517" s="110" t="b">
        <v>0</v>
      </c>
      <c r="BL517" s="18">
        <v>183682.5</v>
      </c>
      <c r="BM517" s="110" t="s">
        <v>168</v>
      </c>
      <c r="BN517" s="18">
        <v>183682.5</v>
      </c>
      <c r="BP517" s="18">
        <v>0</v>
      </c>
      <c r="BR517" s="18">
        <v>183682.5</v>
      </c>
      <c r="BT517" s="18">
        <v>0</v>
      </c>
      <c r="BV517" s="18">
        <v>0</v>
      </c>
      <c r="BX517" s="18">
        <v>0</v>
      </c>
      <c r="BZ517" s="18">
        <v>0</v>
      </c>
      <c r="CB517" s="18">
        <v>0</v>
      </c>
      <c r="CD517" s="110" t="b">
        <v>0</v>
      </c>
      <c r="CP517" s="110" t="b">
        <v>0</v>
      </c>
      <c r="DD517" s="110" t="b">
        <v>0</v>
      </c>
      <c r="DF517" s="110" t="b">
        <v>1</v>
      </c>
      <c r="DH517" s="110" t="b">
        <v>0</v>
      </c>
      <c r="DJ517" s="110" t="b">
        <v>0</v>
      </c>
      <c r="DL517" s="110" t="b">
        <v>0</v>
      </c>
      <c r="DN517" s="110" t="b">
        <v>0</v>
      </c>
      <c r="DP517" s="110" t="b">
        <v>1</v>
      </c>
      <c r="DR517" s="110" t="b">
        <v>0</v>
      </c>
      <c r="DT517" s="110" t="b">
        <v>0</v>
      </c>
      <c r="DV517" s="110" t="b">
        <v>1</v>
      </c>
      <c r="DX517" s="110" t="b">
        <v>0</v>
      </c>
      <c r="DZ517" s="110" t="b">
        <v>0</v>
      </c>
      <c r="EB517" s="110" t="b">
        <v>0</v>
      </c>
      <c r="ED517" s="110" t="b">
        <v>0</v>
      </c>
      <c r="EF517" s="110" t="b">
        <v>1</v>
      </c>
      <c r="EH517" s="110" t="b">
        <v>0</v>
      </c>
      <c r="EJ517" s="110">
        <v>858</v>
      </c>
      <c r="EL517" s="110">
        <v>867</v>
      </c>
      <c r="EN517" s="110">
        <v>874</v>
      </c>
      <c r="EP517" s="110">
        <v>882</v>
      </c>
    </row>
    <row r="518" spans="1:146" x14ac:dyDescent="0.3">
      <c r="A518" s="110" t="s">
        <v>162</v>
      </c>
      <c r="B518" s="110" t="s">
        <v>163</v>
      </c>
      <c r="C518" s="110" t="s">
        <v>1709</v>
      </c>
      <c r="F518" s="110" t="s">
        <v>165</v>
      </c>
      <c r="G518" s="110" t="s">
        <v>1710</v>
      </c>
      <c r="I518" s="22">
        <f>INDEX(Concordance!$A$2:$A$556,MATCH('2020 Report - NLIU'!J518,Concordance!$C$2:$C$556,0))</f>
        <v>12110</v>
      </c>
      <c r="J518" s="52">
        <f t="shared" si="8"/>
        <v>949875348</v>
      </c>
      <c r="K518" s="17" t="s">
        <v>1711</v>
      </c>
      <c r="L518" s="18">
        <v>339076.81</v>
      </c>
      <c r="N518" s="18">
        <v>0</v>
      </c>
      <c r="P518" s="18">
        <v>339076.81</v>
      </c>
      <c r="T518" s="18"/>
      <c r="V518" s="18"/>
      <c r="X518" s="18">
        <v>0</v>
      </c>
      <c r="BL518" s="18">
        <v>338187</v>
      </c>
      <c r="BM518" s="110" t="s">
        <v>168</v>
      </c>
      <c r="BN518" s="18">
        <v>338187</v>
      </c>
      <c r="BP518" s="18">
        <v>0</v>
      </c>
      <c r="BR518" s="18">
        <v>0</v>
      </c>
      <c r="BT518" s="18">
        <v>0</v>
      </c>
      <c r="BV518" s="18">
        <v>0</v>
      </c>
      <c r="BX518" s="18">
        <v>0</v>
      </c>
      <c r="BZ518" s="18">
        <v>0</v>
      </c>
      <c r="CB518" s="18">
        <v>338187</v>
      </c>
      <c r="DD518" s="110" t="b">
        <v>1</v>
      </c>
      <c r="DF518" s="110" t="b">
        <v>1</v>
      </c>
      <c r="DH518" s="110" t="b">
        <v>1</v>
      </c>
      <c r="DJ518" s="110" t="b">
        <v>1</v>
      </c>
      <c r="DL518" s="110" t="b">
        <v>1</v>
      </c>
      <c r="DN518" s="110" t="b">
        <v>1</v>
      </c>
      <c r="DP518" s="110" t="b">
        <v>1</v>
      </c>
      <c r="DR518" s="110" t="b">
        <v>0</v>
      </c>
      <c r="DT518" s="110" t="b">
        <v>1</v>
      </c>
      <c r="DV518" s="110" t="b">
        <v>1</v>
      </c>
      <c r="DX518" s="110" t="b">
        <v>1</v>
      </c>
      <c r="DZ518" s="110" t="b">
        <v>1</v>
      </c>
      <c r="EB518" s="110" t="b">
        <v>1</v>
      </c>
      <c r="ED518" s="110" t="b">
        <v>1</v>
      </c>
      <c r="EF518" s="110" t="b">
        <v>1</v>
      </c>
      <c r="EH518" s="110" t="b">
        <v>0</v>
      </c>
      <c r="EJ518" s="110">
        <v>151</v>
      </c>
      <c r="EL518" s="110">
        <v>147</v>
      </c>
      <c r="EN518" s="110">
        <v>147</v>
      </c>
      <c r="EP518" s="110">
        <v>126</v>
      </c>
    </row>
    <row r="519" spans="1:146" x14ac:dyDescent="0.3">
      <c r="A519" s="110" t="s">
        <v>162</v>
      </c>
      <c r="B519" s="110" t="s">
        <v>163</v>
      </c>
      <c r="C519" s="110" t="s">
        <v>1712</v>
      </c>
      <c r="F519" s="110" t="s">
        <v>165</v>
      </c>
      <c r="G519" s="110" t="s">
        <v>1713</v>
      </c>
      <c r="I519" s="22">
        <f>INDEX(Concordance!$A$2:$A$556,MATCH('2020 Report - NLIU'!J519,Concordance!$C$2:$C$556,0))</f>
        <v>36131</v>
      </c>
      <c r="J519" s="52">
        <f t="shared" si="8"/>
        <v>97940761</v>
      </c>
      <c r="K519" s="17" t="s">
        <v>1714</v>
      </c>
      <c r="L519" s="18">
        <v>359205.77</v>
      </c>
      <c r="N519" s="18">
        <v>0</v>
      </c>
      <c r="P519" s="18">
        <v>359205.77</v>
      </c>
      <c r="T519" s="18"/>
      <c r="V519" s="18"/>
      <c r="X519" s="18">
        <v>0</v>
      </c>
      <c r="BL519" s="18">
        <v>0</v>
      </c>
      <c r="BM519" s="110" t="s">
        <v>168</v>
      </c>
      <c r="BN519" s="18">
        <v>0</v>
      </c>
      <c r="BP519" s="18">
        <v>0</v>
      </c>
      <c r="BR519" s="18">
        <v>0</v>
      </c>
      <c r="BT519" s="18">
        <v>0</v>
      </c>
      <c r="BV519" s="18">
        <v>0</v>
      </c>
      <c r="BX519" s="18">
        <v>0</v>
      </c>
      <c r="BZ519" s="18">
        <v>0</v>
      </c>
      <c r="CB519" s="18">
        <v>0</v>
      </c>
      <c r="DD519" s="110" t="b">
        <v>0</v>
      </c>
      <c r="DF519" s="110" t="b">
        <v>0</v>
      </c>
      <c r="DH519" s="110" t="b">
        <v>0</v>
      </c>
      <c r="DJ519" s="110" t="b">
        <v>0</v>
      </c>
      <c r="DL519" s="110" t="b">
        <v>0</v>
      </c>
      <c r="DN519" s="110" t="b">
        <v>0</v>
      </c>
      <c r="DP519" s="110" t="b">
        <v>0</v>
      </c>
      <c r="DR519" s="110" t="b">
        <v>0</v>
      </c>
      <c r="DT519" s="110" t="b">
        <v>0</v>
      </c>
      <c r="DV519" s="110" t="b">
        <v>0</v>
      </c>
      <c r="DX519" s="110" t="b">
        <v>0</v>
      </c>
      <c r="DZ519" s="110" t="b">
        <v>0</v>
      </c>
      <c r="EB519" s="110" t="b">
        <v>0</v>
      </c>
      <c r="ED519" s="110" t="b">
        <v>0</v>
      </c>
      <c r="EF519" s="110" t="b">
        <v>0</v>
      </c>
      <c r="EH519" s="110" t="b">
        <v>0</v>
      </c>
      <c r="EJ519" s="110">
        <v>388</v>
      </c>
      <c r="EL519" s="110">
        <v>376</v>
      </c>
      <c r="EN519" s="110">
        <v>375</v>
      </c>
      <c r="EP519" s="110">
        <v>380</v>
      </c>
    </row>
    <row r="520" spans="1:146" x14ac:dyDescent="0.3">
      <c r="A520" s="110" t="s">
        <v>162</v>
      </c>
      <c r="B520" s="110" t="s">
        <v>163</v>
      </c>
      <c r="C520" s="110" t="s">
        <v>1715</v>
      </c>
      <c r="F520" s="110" t="s">
        <v>165</v>
      </c>
      <c r="G520" s="110" t="s">
        <v>1716</v>
      </c>
      <c r="I520" s="22">
        <f>INDEX(Concordance!$A$2:$A$556,MATCH('2020 Report - NLIU'!J520,Concordance!$C$2:$C$556,0))</f>
        <v>32056</v>
      </c>
      <c r="J520" s="52">
        <f t="shared" si="8"/>
        <v>100655182</v>
      </c>
      <c r="K520" s="17" t="s">
        <v>1717</v>
      </c>
      <c r="L520" s="18">
        <v>37148.43</v>
      </c>
      <c r="N520" s="18">
        <v>9000</v>
      </c>
      <c r="P520" s="18">
        <v>28148.43</v>
      </c>
      <c r="T520" s="18">
        <v>0</v>
      </c>
      <c r="V520" s="18">
        <v>0</v>
      </c>
      <c r="X520" s="18">
        <v>0</v>
      </c>
      <c r="Z520" s="110" t="b">
        <v>0</v>
      </c>
      <c r="AB520" s="110" t="b">
        <v>0</v>
      </c>
      <c r="AD520" s="110" t="b">
        <v>0</v>
      </c>
      <c r="AF520" s="110" t="b">
        <v>0</v>
      </c>
      <c r="AH520" s="110" t="b">
        <v>0</v>
      </c>
      <c r="AJ520" s="110" t="b">
        <v>0</v>
      </c>
      <c r="AL520" s="110" t="b">
        <v>0</v>
      </c>
      <c r="AX520" s="110" t="b">
        <v>0</v>
      </c>
      <c r="BL520" s="18">
        <v>26753.5</v>
      </c>
      <c r="BM520" s="110" t="s">
        <v>168</v>
      </c>
      <c r="BN520" s="18">
        <v>26753.5</v>
      </c>
      <c r="BP520" s="18">
        <v>0</v>
      </c>
      <c r="BR520" s="18">
        <v>26753.5</v>
      </c>
      <c r="BT520" s="18">
        <v>0</v>
      </c>
      <c r="BV520" s="18">
        <v>0</v>
      </c>
      <c r="BX520" s="18">
        <v>0</v>
      </c>
      <c r="BZ520" s="18">
        <v>0</v>
      </c>
      <c r="CB520" s="18">
        <v>0</v>
      </c>
      <c r="CD520" s="110" t="b">
        <v>0</v>
      </c>
      <c r="CP520" s="110" t="b">
        <v>1</v>
      </c>
      <c r="CR520" s="110">
        <v>76</v>
      </c>
      <c r="CT520" s="110">
        <v>76</v>
      </c>
      <c r="CV520" s="110">
        <v>1</v>
      </c>
      <c r="CW520" s="110" t="s">
        <v>168</v>
      </c>
      <c r="CX520" s="110">
        <v>77</v>
      </c>
      <c r="CZ520" s="110">
        <v>77</v>
      </c>
      <c r="DB520" s="110">
        <v>1</v>
      </c>
      <c r="DC520" s="110" t="s">
        <v>168</v>
      </c>
      <c r="DD520" s="110" t="b">
        <v>1</v>
      </c>
      <c r="DF520" s="110" t="b">
        <v>1</v>
      </c>
      <c r="DH520" s="110" t="b">
        <v>1</v>
      </c>
      <c r="DJ520" s="110" t="b">
        <v>1</v>
      </c>
      <c r="DL520" s="110" t="b">
        <v>1</v>
      </c>
      <c r="DN520" s="110" t="b">
        <v>0</v>
      </c>
      <c r="DP520" s="110" t="b">
        <v>0</v>
      </c>
      <c r="DR520" s="110" t="b">
        <v>0</v>
      </c>
      <c r="DT520" s="110" t="b">
        <v>1</v>
      </c>
      <c r="DV520" s="110" t="b">
        <v>1</v>
      </c>
      <c r="DX520" s="110" t="b">
        <v>1</v>
      </c>
      <c r="DZ520" s="110" t="b">
        <v>1</v>
      </c>
      <c r="EB520" s="110" t="b">
        <v>1</v>
      </c>
      <c r="ED520" s="110" t="b">
        <v>0</v>
      </c>
      <c r="EF520" s="110" t="b">
        <v>0</v>
      </c>
      <c r="EH520" s="110" t="b">
        <v>0</v>
      </c>
      <c r="EJ520" s="110">
        <v>28.3</v>
      </c>
      <c r="EL520" s="110">
        <v>28.3</v>
      </c>
      <c r="EN520" s="110">
        <v>29.3</v>
      </c>
      <c r="EP520" s="110">
        <v>30.8</v>
      </c>
    </row>
    <row r="521" spans="1:146" x14ac:dyDescent="0.3">
      <c r="A521" s="110" t="s">
        <v>162</v>
      </c>
      <c r="B521" s="110" t="s">
        <v>163</v>
      </c>
      <c r="C521" s="110" t="s">
        <v>1718</v>
      </c>
      <c r="F521" s="110" t="s">
        <v>165</v>
      </c>
      <c r="G521" s="110" t="s">
        <v>1719</v>
      </c>
      <c r="I521" s="22">
        <f>INDEX(Concordance!$A$2:$A$556,MATCH('2020 Report - NLIU'!J521,Concordance!$C$2:$C$556,0))</f>
        <v>48901</v>
      </c>
      <c r="J521" s="52">
        <f t="shared" si="8"/>
        <v>800506516</v>
      </c>
      <c r="K521" s="17" t="s">
        <v>1720</v>
      </c>
      <c r="L521" s="18">
        <v>395692.26</v>
      </c>
      <c r="N521" s="18">
        <v>0</v>
      </c>
      <c r="P521" s="18">
        <v>395692.26</v>
      </c>
      <c r="T521" s="18"/>
      <c r="V521" s="18"/>
      <c r="X521" s="18">
        <v>0</v>
      </c>
      <c r="BL521" s="18">
        <v>394654</v>
      </c>
      <c r="BM521" s="110" t="s">
        <v>168</v>
      </c>
      <c r="BN521" s="18">
        <v>394654</v>
      </c>
      <c r="BP521" s="18">
        <v>0</v>
      </c>
      <c r="BR521" s="18">
        <v>117602.16</v>
      </c>
      <c r="BT521" s="18">
        <v>5065.99</v>
      </c>
      <c r="BV521" s="18">
        <v>0</v>
      </c>
      <c r="BX521" s="18">
        <v>4659.9799999999996</v>
      </c>
      <c r="BZ521" s="18">
        <v>0</v>
      </c>
      <c r="CB521" s="18">
        <v>267325.87</v>
      </c>
      <c r="CD521" s="110" t="b">
        <v>0</v>
      </c>
      <c r="CP521" s="110" t="b">
        <v>1</v>
      </c>
      <c r="CR521" s="110">
        <v>153</v>
      </c>
      <c r="CT521" s="110">
        <v>650</v>
      </c>
      <c r="CV521" s="110">
        <v>0.23538461538461539</v>
      </c>
      <c r="CW521" s="110" t="s">
        <v>168</v>
      </c>
      <c r="CX521" s="110">
        <v>116</v>
      </c>
      <c r="CZ521" s="110">
        <v>473</v>
      </c>
      <c r="DB521" s="110">
        <v>0.2452431289640592</v>
      </c>
      <c r="DC521" s="110" t="s">
        <v>168</v>
      </c>
      <c r="DD521" s="110" t="b">
        <v>1</v>
      </c>
      <c r="DF521" s="110" t="b">
        <v>1</v>
      </c>
      <c r="DH521" s="110" t="b">
        <v>1</v>
      </c>
      <c r="DJ521" s="110" t="b">
        <v>1</v>
      </c>
      <c r="DL521" s="110" t="b">
        <v>1</v>
      </c>
      <c r="DN521" s="110" t="b">
        <v>0</v>
      </c>
      <c r="DP521" s="110" t="b">
        <v>1</v>
      </c>
      <c r="DR521" s="110" t="b">
        <v>1</v>
      </c>
      <c r="DT521" s="110" t="b">
        <v>1</v>
      </c>
      <c r="DV521" s="110" t="b">
        <v>1</v>
      </c>
      <c r="DX521" s="110" t="b">
        <v>1</v>
      </c>
      <c r="DZ521" s="110" t="b">
        <v>1</v>
      </c>
      <c r="EB521" s="110" t="b">
        <v>1</v>
      </c>
      <c r="ED521" s="110" t="b">
        <v>0</v>
      </c>
      <c r="EF521" s="110" t="b">
        <v>1</v>
      </c>
      <c r="EH521" s="110" t="b">
        <v>1</v>
      </c>
      <c r="EJ521" s="110">
        <v>142</v>
      </c>
      <c r="EL521" s="110">
        <v>136.5</v>
      </c>
      <c r="EN521" s="110">
        <v>146</v>
      </c>
      <c r="EP521" s="110">
        <v>139</v>
      </c>
    </row>
    <row r="522" spans="1:146" x14ac:dyDescent="0.3">
      <c r="A522" s="110" t="s">
        <v>162</v>
      </c>
      <c r="B522" s="110" t="s">
        <v>163</v>
      </c>
      <c r="C522" s="110" t="s">
        <v>1721</v>
      </c>
      <c r="F522" s="110" t="s">
        <v>165</v>
      </c>
      <c r="G522" s="110" t="s">
        <v>1722</v>
      </c>
      <c r="I522" s="22">
        <f>INDEX(Concordance!$A$2:$A$556,MATCH('2020 Report - NLIU'!J522,Concordance!$C$2:$C$556,0))</f>
        <v>96113</v>
      </c>
      <c r="J522" s="52">
        <f t="shared" si="8"/>
        <v>830274556</v>
      </c>
      <c r="K522" s="17" t="s">
        <v>1723</v>
      </c>
      <c r="L522" s="18">
        <v>226622.92</v>
      </c>
      <c r="N522" s="18">
        <v>62719.93</v>
      </c>
      <c r="P522" s="18">
        <v>163902.99</v>
      </c>
      <c r="T522" s="18">
        <v>0</v>
      </c>
      <c r="V522" s="18">
        <v>0</v>
      </c>
      <c r="X522" s="18">
        <v>0</v>
      </c>
      <c r="Z522" s="110" t="b">
        <v>0</v>
      </c>
      <c r="AB522" s="110" t="b">
        <v>0</v>
      </c>
      <c r="AD522" s="110" t="b">
        <v>0</v>
      </c>
      <c r="AF522" s="110" t="b">
        <v>0</v>
      </c>
      <c r="AH522" s="110" t="b">
        <v>0</v>
      </c>
      <c r="AJ522" s="110" t="b">
        <v>0</v>
      </c>
      <c r="AL522" s="110" t="b">
        <v>0</v>
      </c>
      <c r="AX522" s="110" t="b">
        <v>0</v>
      </c>
      <c r="BL522" s="18">
        <v>122600</v>
      </c>
      <c r="BM522" s="110" t="s">
        <v>168</v>
      </c>
      <c r="BN522" s="18">
        <v>122600</v>
      </c>
      <c r="BP522" s="18">
        <v>0</v>
      </c>
      <c r="BR522" s="18">
        <v>0</v>
      </c>
      <c r="BT522" s="18">
        <v>0</v>
      </c>
      <c r="BV522" s="18">
        <v>0</v>
      </c>
      <c r="BX522" s="18">
        <v>0</v>
      </c>
      <c r="BZ522" s="18">
        <v>0</v>
      </c>
      <c r="CB522" s="18">
        <v>122600</v>
      </c>
      <c r="DD522" s="110" t="b">
        <v>0</v>
      </c>
      <c r="DF522" s="110" t="b">
        <v>0</v>
      </c>
      <c r="DH522" s="110" t="b">
        <v>0</v>
      </c>
      <c r="DJ522" s="110" t="b">
        <v>0</v>
      </c>
      <c r="DL522" s="110" t="b">
        <v>1</v>
      </c>
      <c r="DN522" s="110" t="b">
        <v>0</v>
      </c>
      <c r="DP522" s="110" t="b">
        <v>0</v>
      </c>
      <c r="DR522" s="110" t="b">
        <v>0</v>
      </c>
      <c r="DT522" s="110" t="b">
        <v>0</v>
      </c>
      <c r="DV522" s="110" t="b">
        <v>0</v>
      </c>
      <c r="DX522" s="110" t="b">
        <v>0</v>
      </c>
      <c r="DZ522" s="110" t="b">
        <v>0</v>
      </c>
      <c r="EB522" s="110" t="b">
        <v>1</v>
      </c>
      <c r="ED522" s="110" t="b">
        <v>0</v>
      </c>
      <c r="EF522" s="110" t="b">
        <v>0</v>
      </c>
      <c r="EH522" s="110" t="b">
        <v>0</v>
      </c>
      <c r="EJ522" s="110">
        <v>128</v>
      </c>
      <c r="EL522" s="110">
        <v>126</v>
      </c>
      <c r="EN522" s="110">
        <v>126</v>
      </c>
      <c r="EP522" s="110">
        <v>116</v>
      </c>
    </row>
    <row r="523" spans="1:146" x14ac:dyDescent="0.3">
      <c r="A523" s="110" t="s">
        <v>162</v>
      </c>
      <c r="B523" s="110" t="s">
        <v>163</v>
      </c>
      <c r="C523" s="110" t="s">
        <v>1724</v>
      </c>
      <c r="F523" s="110" t="s">
        <v>165</v>
      </c>
      <c r="G523" s="110" t="s">
        <v>1725</v>
      </c>
      <c r="I523" s="22">
        <f>INDEX(Concordance!$A$2:$A$556,MATCH('2020 Report - NLIU'!J523,Concordance!$C$2:$C$556,0))</f>
        <v>110031</v>
      </c>
      <c r="J523" s="52">
        <f t="shared" si="8"/>
        <v>53132353</v>
      </c>
      <c r="K523" s="17" t="s">
        <v>1726</v>
      </c>
      <c r="L523" s="18">
        <v>100923.23</v>
      </c>
      <c r="N523" s="18">
        <v>0</v>
      </c>
      <c r="P523" s="18">
        <v>100923.23</v>
      </c>
      <c r="T523" s="18"/>
      <c r="V523" s="18"/>
      <c r="X523" s="18">
        <v>0</v>
      </c>
      <c r="BL523" s="18">
        <v>0</v>
      </c>
      <c r="BM523" s="110" t="s">
        <v>168</v>
      </c>
      <c r="BN523" s="18">
        <v>0</v>
      </c>
      <c r="BP523" s="18">
        <v>0</v>
      </c>
      <c r="BR523" s="18">
        <v>0</v>
      </c>
      <c r="BT523" s="18">
        <v>0</v>
      </c>
      <c r="BV523" s="18">
        <v>0</v>
      </c>
      <c r="BX523" s="18">
        <v>0</v>
      </c>
      <c r="BZ523" s="18">
        <v>0</v>
      </c>
      <c r="CB523" s="18">
        <v>0</v>
      </c>
      <c r="DD523" s="110" t="b">
        <v>0</v>
      </c>
      <c r="DF523" s="110" t="b">
        <v>0</v>
      </c>
      <c r="DH523" s="110" t="b">
        <v>0</v>
      </c>
      <c r="DJ523" s="110" t="b">
        <v>0</v>
      </c>
      <c r="DL523" s="110" t="b">
        <v>0</v>
      </c>
      <c r="DN523" s="110" t="b">
        <v>0</v>
      </c>
      <c r="DP523" s="110" t="b">
        <v>0</v>
      </c>
      <c r="DR523" s="110" t="b">
        <v>0</v>
      </c>
      <c r="DT523" s="110" t="b">
        <v>0</v>
      </c>
      <c r="DV523" s="110" t="b">
        <v>0</v>
      </c>
      <c r="DX523" s="110" t="b">
        <v>0</v>
      </c>
      <c r="DZ523" s="110" t="b">
        <v>0</v>
      </c>
      <c r="EB523" s="110" t="b">
        <v>0</v>
      </c>
      <c r="ED523" s="110" t="b">
        <v>0</v>
      </c>
      <c r="EF523" s="110" t="b">
        <v>0</v>
      </c>
      <c r="EH523" s="110" t="b">
        <v>0</v>
      </c>
      <c r="EJ523" s="110">
        <v>65</v>
      </c>
      <c r="EL523" s="110">
        <v>64</v>
      </c>
      <c r="EN523" s="110">
        <v>64</v>
      </c>
      <c r="EP523" s="110">
        <v>63</v>
      </c>
    </row>
    <row r="524" spans="1:146" x14ac:dyDescent="0.3">
      <c r="A524" s="110" t="s">
        <v>162</v>
      </c>
      <c r="B524" s="110" t="s">
        <v>163</v>
      </c>
      <c r="C524" s="110" t="s">
        <v>1727</v>
      </c>
      <c r="F524" s="110" t="s">
        <v>165</v>
      </c>
      <c r="G524" s="110" t="s">
        <v>1728</v>
      </c>
      <c r="I524" s="22">
        <f>INDEX(Concordance!$A$2:$A$556,MATCH('2020 Report - NLIU'!J524,Concordance!$C$2:$C$556,0))</f>
        <v>18050</v>
      </c>
      <c r="J524" s="52">
        <f t="shared" si="8"/>
        <v>967817214</v>
      </c>
      <c r="K524" s="53" t="s">
        <v>3465</v>
      </c>
      <c r="L524" s="18">
        <v>189061.31</v>
      </c>
      <c r="N524" s="18">
        <v>0</v>
      </c>
      <c r="P524" s="18">
        <v>189061.31</v>
      </c>
      <c r="T524" s="18"/>
      <c r="V524" s="18"/>
      <c r="X524" s="18">
        <v>0</v>
      </c>
      <c r="BL524" s="18">
        <v>188565</v>
      </c>
      <c r="BM524" s="110" t="s">
        <v>168</v>
      </c>
      <c r="BN524" s="18">
        <v>188565</v>
      </c>
      <c r="BP524" s="18">
        <v>0</v>
      </c>
      <c r="BR524" s="18">
        <v>0</v>
      </c>
      <c r="BT524" s="18">
        <v>0</v>
      </c>
      <c r="BV524" s="18">
        <v>0</v>
      </c>
      <c r="BX524" s="18">
        <v>0</v>
      </c>
      <c r="BZ524" s="18">
        <v>0</v>
      </c>
      <c r="CB524" s="18">
        <v>188565</v>
      </c>
      <c r="DD524" s="110" t="b">
        <v>1</v>
      </c>
      <c r="DF524" s="110" t="b">
        <v>1</v>
      </c>
      <c r="DH524" s="110" t="b">
        <v>1</v>
      </c>
      <c r="DJ524" s="110" t="b">
        <v>1</v>
      </c>
      <c r="DL524" s="110" t="b">
        <v>1</v>
      </c>
      <c r="DN524" s="110" t="b">
        <v>0</v>
      </c>
      <c r="DP524" s="110" t="b">
        <v>0</v>
      </c>
      <c r="DR524" s="110" t="b">
        <v>1</v>
      </c>
      <c r="DT524" s="110" t="b">
        <v>1</v>
      </c>
      <c r="DV524" s="110" t="b">
        <v>1</v>
      </c>
      <c r="DX524" s="110" t="b">
        <v>1</v>
      </c>
      <c r="DZ524" s="110" t="b">
        <v>1</v>
      </c>
      <c r="EB524" s="110" t="b">
        <v>1</v>
      </c>
      <c r="ED524" s="110" t="b">
        <v>0</v>
      </c>
      <c r="EF524" s="110" t="b">
        <v>0</v>
      </c>
      <c r="EH524" s="110" t="b">
        <v>1</v>
      </c>
      <c r="EJ524" s="110">
        <v>97</v>
      </c>
      <c r="EL524" s="110">
        <v>104</v>
      </c>
      <c r="EN524" s="110">
        <v>98</v>
      </c>
      <c r="EP524" s="110">
        <v>94</v>
      </c>
    </row>
    <row r="525" spans="1:146" x14ac:dyDescent="0.3">
      <c r="A525" s="110" t="s">
        <v>162</v>
      </c>
      <c r="B525" s="110" t="s">
        <v>163</v>
      </c>
      <c r="C525" s="110" t="s">
        <v>1729</v>
      </c>
      <c r="F525" s="110" t="s">
        <v>165</v>
      </c>
      <c r="G525" s="110" t="s">
        <v>1730</v>
      </c>
      <c r="I525" s="22">
        <f>INDEX(Concordance!$A$2:$A$556,MATCH('2020 Report - NLIU'!J525,Concordance!$C$2:$C$556,0))</f>
        <v>4109</v>
      </c>
      <c r="J525" s="52">
        <f t="shared" si="8"/>
        <v>606511327</v>
      </c>
      <c r="K525" s="17" t="s">
        <v>1731</v>
      </c>
      <c r="L525" s="18">
        <v>198845.49</v>
      </c>
      <c r="N525" s="18">
        <v>18060</v>
      </c>
      <c r="P525" s="18">
        <v>180785.49</v>
      </c>
      <c r="T525" s="18">
        <v>0</v>
      </c>
      <c r="V525" s="18">
        <v>0</v>
      </c>
      <c r="X525" s="18">
        <v>0</v>
      </c>
      <c r="Z525" s="110" t="b">
        <v>0</v>
      </c>
      <c r="AB525" s="110" t="b">
        <v>0</v>
      </c>
      <c r="AD525" s="110" t="b">
        <v>0</v>
      </c>
      <c r="AF525" s="110" t="b">
        <v>0</v>
      </c>
      <c r="AH525" s="110" t="b">
        <v>0</v>
      </c>
      <c r="AJ525" s="110" t="b">
        <v>0</v>
      </c>
      <c r="AL525" s="110" t="b">
        <v>0</v>
      </c>
      <c r="AX525" s="110" t="b">
        <v>0</v>
      </c>
      <c r="BL525" s="18">
        <v>44668.52</v>
      </c>
      <c r="BM525" s="110" t="s">
        <v>168</v>
      </c>
      <c r="BN525" s="18">
        <v>44668.52</v>
      </c>
      <c r="BP525" s="18">
        <v>0</v>
      </c>
      <c r="BR525" s="18">
        <v>3895</v>
      </c>
      <c r="BT525" s="18">
        <v>0</v>
      </c>
      <c r="BV525" s="18">
        <v>0</v>
      </c>
      <c r="BX525" s="18">
        <v>3909.41</v>
      </c>
      <c r="BZ525" s="18">
        <v>0</v>
      </c>
      <c r="CB525" s="18">
        <v>36864.11</v>
      </c>
      <c r="CD525" s="110" t="b">
        <v>0</v>
      </c>
      <c r="CP525" s="110" t="b">
        <v>0</v>
      </c>
      <c r="DD525" s="110" t="b">
        <v>1</v>
      </c>
      <c r="DF525" s="110" t="b">
        <v>1</v>
      </c>
      <c r="DH525" s="110" t="b">
        <v>1</v>
      </c>
      <c r="DJ525" s="110" t="b">
        <v>1</v>
      </c>
      <c r="DL525" s="110" t="b">
        <v>1</v>
      </c>
      <c r="DN525" s="110" t="b">
        <v>0</v>
      </c>
      <c r="DP525" s="110" t="b">
        <v>1</v>
      </c>
      <c r="DR525" s="110" t="b">
        <v>1</v>
      </c>
      <c r="DT525" s="110" t="b">
        <v>1</v>
      </c>
      <c r="DV525" s="110" t="b">
        <v>1</v>
      </c>
      <c r="DX525" s="110" t="b">
        <v>1</v>
      </c>
      <c r="DZ525" s="110" t="b">
        <v>1</v>
      </c>
      <c r="EB525" s="110" t="b">
        <v>1</v>
      </c>
      <c r="ED525" s="110" t="b">
        <v>0</v>
      </c>
      <c r="EF525" s="110" t="b">
        <v>1</v>
      </c>
      <c r="EH525" s="110" t="b">
        <v>1</v>
      </c>
      <c r="EJ525" s="110">
        <v>95</v>
      </c>
      <c r="EL525" s="110">
        <v>95</v>
      </c>
      <c r="EN525" s="110">
        <v>95</v>
      </c>
      <c r="EP525" s="110">
        <v>98</v>
      </c>
    </row>
    <row r="526" spans="1:146" x14ac:dyDescent="0.3">
      <c r="A526" s="110" t="s">
        <v>162</v>
      </c>
      <c r="B526" s="110" t="s">
        <v>163</v>
      </c>
      <c r="C526" s="110" t="s">
        <v>1732</v>
      </c>
      <c r="F526" s="110" t="s">
        <v>165</v>
      </c>
      <c r="G526" s="110" t="s">
        <v>1733</v>
      </c>
      <c r="I526" s="22">
        <f>INDEX(Concordance!$A$2:$A$556,MATCH('2020 Report - NLIU'!J526,Concordance!$C$2:$C$556,0))</f>
        <v>55111</v>
      </c>
      <c r="J526" s="52">
        <f t="shared" si="8"/>
        <v>52648441</v>
      </c>
      <c r="K526" s="17" t="s">
        <v>1734</v>
      </c>
      <c r="L526" s="18">
        <v>253048.42</v>
      </c>
      <c r="N526" s="18">
        <v>0</v>
      </c>
      <c r="P526" s="18">
        <v>253048.42</v>
      </c>
      <c r="T526" s="18"/>
      <c r="V526" s="18"/>
      <c r="X526" s="18">
        <v>0</v>
      </c>
      <c r="BL526" s="18">
        <v>0</v>
      </c>
      <c r="BM526" s="110" t="s">
        <v>168</v>
      </c>
      <c r="BN526" s="18">
        <v>0</v>
      </c>
      <c r="BP526" s="18">
        <v>0</v>
      </c>
      <c r="BR526" s="18">
        <v>0</v>
      </c>
      <c r="BT526" s="18">
        <v>0</v>
      </c>
      <c r="BV526" s="18">
        <v>0</v>
      </c>
      <c r="BX526" s="18">
        <v>0</v>
      </c>
      <c r="BZ526" s="18">
        <v>0</v>
      </c>
      <c r="CB526" s="18">
        <v>0</v>
      </c>
      <c r="DD526" s="110" t="b">
        <v>0</v>
      </c>
      <c r="DF526" s="110" t="b">
        <v>0</v>
      </c>
      <c r="DH526" s="110" t="b">
        <v>0</v>
      </c>
      <c r="DJ526" s="110" t="b">
        <v>0</v>
      </c>
      <c r="DL526" s="110" t="b">
        <v>0</v>
      </c>
      <c r="DN526" s="110" t="b">
        <v>0</v>
      </c>
      <c r="DP526" s="110" t="b">
        <v>0</v>
      </c>
      <c r="DR526" s="110" t="b">
        <v>0</v>
      </c>
      <c r="DT526" s="110" t="b">
        <v>0</v>
      </c>
      <c r="DV526" s="110" t="b">
        <v>0</v>
      </c>
      <c r="DX526" s="110" t="b">
        <v>0</v>
      </c>
      <c r="DZ526" s="110" t="b">
        <v>0</v>
      </c>
      <c r="EB526" s="110" t="b">
        <v>0</v>
      </c>
      <c r="ED526" s="110" t="b">
        <v>0</v>
      </c>
      <c r="EF526" s="110" t="b">
        <v>0</v>
      </c>
      <c r="EH526" s="110" t="b">
        <v>0</v>
      </c>
      <c r="EJ526" s="110">
        <v>64</v>
      </c>
      <c r="EL526" s="110">
        <v>64</v>
      </c>
      <c r="EN526" s="110">
        <v>64</v>
      </c>
      <c r="EP526" s="110">
        <v>64</v>
      </c>
    </row>
    <row r="527" spans="1:146" x14ac:dyDescent="0.3">
      <c r="A527" s="110" t="s">
        <v>162</v>
      </c>
      <c r="B527" s="110" t="s">
        <v>163</v>
      </c>
      <c r="C527" s="110" t="s">
        <v>1735</v>
      </c>
      <c r="F527" s="110" t="s">
        <v>165</v>
      </c>
      <c r="G527" s="110" t="s">
        <v>1736</v>
      </c>
      <c r="I527" s="22">
        <f>INDEX(Concordance!$A$2:$A$556,MATCH('2020 Report - NLIU'!J527,Concordance!$C$2:$C$556,0))</f>
        <v>39136</v>
      </c>
      <c r="J527" s="52">
        <f t="shared" si="8"/>
        <v>176672335</v>
      </c>
      <c r="K527" s="17" t="s">
        <v>1737</v>
      </c>
      <c r="L527" s="18">
        <v>80795.289999999994</v>
      </c>
      <c r="N527" s="18">
        <v>9000</v>
      </c>
      <c r="P527" s="18">
        <v>71795.289999999994</v>
      </c>
      <c r="T527" s="18">
        <v>0</v>
      </c>
      <c r="V527" s="18">
        <v>0</v>
      </c>
      <c r="X527" s="18">
        <v>0</v>
      </c>
      <c r="Z527" s="110" t="b">
        <v>0</v>
      </c>
      <c r="AB527" s="110" t="b">
        <v>0</v>
      </c>
      <c r="AD527" s="110" t="b">
        <v>0</v>
      </c>
      <c r="AF527" s="110" t="b">
        <v>0</v>
      </c>
      <c r="AH527" s="110" t="b">
        <v>0</v>
      </c>
      <c r="AJ527" s="110" t="b">
        <v>0</v>
      </c>
      <c r="AL527" s="110" t="b">
        <v>0</v>
      </c>
      <c r="AX527" s="110" t="b">
        <v>0</v>
      </c>
      <c r="BL527" s="18">
        <v>71607</v>
      </c>
      <c r="BM527" s="110" t="s">
        <v>168</v>
      </c>
      <c r="BN527" s="18">
        <v>71607</v>
      </c>
      <c r="BP527" s="18">
        <v>0</v>
      </c>
      <c r="BR527" s="18">
        <v>0</v>
      </c>
      <c r="BT527" s="18">
        <v>0</v>
      </c>
      <c r="BV527" s="18">
        <v>0</v>
      </c>
      <c r="BX527" s="18">
        <v>0</v>
      </c>
      <c r="BZ527" s="18">
        <v>0</v>
      </c>
      <c r="CB527" s="18">
        <v>71607</v>
      </c>
      <c r="DD527" s="110" t="b">
        <v>0</v>
      </c>
      <c r="DF527" s="110" t="b">
        <v>0</v>
      </c>
      <c r="DH527" s="110" t="b">
        <v>0</v>
      </c>
      <c r="DJ527" s="110" t="b">
        <v>0</v>
      </c>
      <c r="DL527" s="110" t="b">
        <v>0</v>
      </c>
      <c r="DN527" s="110" t="b">
        <v>0</v>
      </c>
      <c r="DP527" s="110" t="b">
        <v>0</v>
      </c>
      <c r="DR527" s="110" t="b">
        <v>0</v>
      </c>
      <c r="DT527" s="110" t="b">
        <v>0</v>
      </c>
      <c r="DV527" s="110" t="b">
        <v>0</v>
      </c>
      <c r="DX527" s="110" t="b">
        <v>0</v>
      </c>
      <c r="DZ527" s="110" t="b">
        <v>0</v>
      </c>
      <c r="EB527" s="110" t="b">
        <v>0</v>
      </c>
      <c r="ED527" s="110" t="b">
        <v>0</v>
      </c>
      <c r="EF527" s="110" t="b">
        <v>0</v>
      </c>
      <c r="EH527" s="110" t="b">
        <v>0</v>
      </c>
      <c r="EJ527" s="110">
        <v>31</v>
      </c>
      <c r="EL527" s="110">
        <v>30</v>
      </c>
      <c r="EN527" s="110">
        <v>31</v>
      </c>
      <c r="EP527" s="110">
        <v>31</v>
      </c>
    </row>
    <row r="528" spans="1:146" x14ac:dyDescent="0.3">
      <c r="A528" s="110" t="s">
        <v>162</v>
      </c>
      <c r="B528" s="110" t="s">
        <v>163</v>
      </c>
      <c r="C528" s="110" t="s">
        <v>1738</v>
      </c>
      <c r="F528" s="110" t="s">
        <v>165</v>
      </c>
      <c r="G528" s="110" t="s">
        <v>1739</v>
      </c>
      <c r="I528" s="22">
        <f>INDEX(Concordance!$A$2:$A$556,MATCH('2020 Report - NLIU'!J528,Concordance!$C$2:$C$556,0))</f>
        <v>109003</v>
      </c>
      <c r="J528" s="52">
        <f t="shared" si="8"/>
        <v>100042480</v>
      </c>
      <c r="K528" s="17" t="s">
        <v>1740</v>
      </c>
      <c r="L528" s="18">
        <v>635417.67000000004</v>
      </c>
      <c r="N528" s="18">
        <v>103558.91</v>
      </c>
      <c r="P528" s="18">
        <v>531858.76</v>
      </c>
      <c r="R528" s="110" t="s">
        <v>394</v>
      </c>
      <c r="T528" s="18">
        <v>8673</v>
      </c>
      <c r="V528" s="18">
        <v>0</v>
      </c>
      <c r="X528" s="18">
        <v>8673</v>
      </c>
      <c r="Z528" s="110" t="b">
        <v>0</v>
      </c>
      <c r="AB528" s="110" t="b">
        <v>0</v>
      </c>
      <c r="AD528" s="110" t="b">
        <v>0</v>
      </c>
      <c r="AF528" s="110" t="b">
        <v>0</v>
      </c>
      <c r="AH528" s="110" t="b">
        <v>0</v>
      </c>
      <c r="AJ528" s="110" t="b">
        <v>1</v>
      </c>
      <c r="AL528" s="110" t="b">
        <v>0</v>
      </c>
      <c r="AX528" s="110" t="b">
        <v>0</v>
      </c>
      <c r="BL528" s="18">
        <v>530463</v>
      </c>
      <c r="BM528" s="110" t="s">
        <v>168</v>
      </c>
      <c r="BN528" s="18">
        <v>508767.73</v>
      </c>
      <c r="BP528" s="18">
        <v>21695.27</v>
      </c>
      <c r="BR528" s="18">
        <v>16949.490000000002</v>
      </c>
      <c r="BT528" s="18">
        <v>0</v>
      </c>
      <c r="BV528" s="18">
        <v>0</v>
      </c>
      <c r="BX528" s="18">
        <v>1879.8</v>
      </c>
      <c r="BZ528" s="18">
        <v>0</v>
      </c>
      <c r="CB528" s="18">
        <v>511633.71</v>
      </c>
      <c r="CD528" s="110" t="b">
        <v>0</v>
      </c>
      <c r="CP528" s="110" t="b">
        <v>0</v>
      </c>
      <c r="DD528" s="110" t="b">
        <v>0</v>
      </c>
      <c r="DF528" s="110" t="b">
        <v>0</v>
      </c>
      <c r="DH528" s="110" t="b">
        <v>0</v>
      </c>
      <c r="DJ528" s="110" t="b">
        <v>0</v>
      </c>
      <c r="DL528" s="110" t="b">
        <v>0</v>
      </c>
      <c r="DN528" s="110" t="b">
        <v>0</v>
      </c>
      <c r="DP528" s="110" t="b">
        <v>0</v>
      </c>
      <c r="DR528" s="110" t="b">
        <v>0</v>
      </c>
      <c r="DT528" s="110" t="b">
        <v>0</v>
      </c>
      <c r="DV528" s="110" t="b">
        <v>0</v>
      </c>
      <c r="DX528" s="110" t="b">
        <v>0</v>
      </c>
      <c r="DZ528" s="110" t="b">
        <v>0</v>
      </c>
      <c r="EB528" s="110" t="b">
        <v>0</v>
      </c>
      <c r="ED528" s="110" t="b">
        <v>0</v>
      </c>
      <c r="EF528" s="110" t="b">
        <v>0</v>
      </c>
      <c r="EH528" s="110" t="b">
        <v>0</v>
      </c>
      <c r="EJ528" s="110">
        <v>514</v>
      </c>
      <c r="EL528" s="110">
        <v>509</v>
      </c>
      <c r="EN528" s="110">
        <v>509</v>
      </c>
      <c r="EP528" s="110">
        <v>493</v>
      </c>
    </row>
    <row r="529" spans="1:146" x14ac:dyDescent="0.3">
      <c r="A529" s="110" t="s">
        <v>162</v>
      </c>
      <c r="B529" s="110" t="s">
        <v>163</v>
      </c>
      <c r="C529" s="110" t="s">
        <v>1741</v>
      </c>
      <c r="F529" s="110" t="s">
        <v>165</v>
      </c>
      <c r="G529" s="110" t="s">
        <v>1742</v>
      </c>
      <c r="I529" s="22">
        <f>INDEX(Concordance!$A$2:$A$556,MATCH('2020 Report - NLIU'!J529,Concordance!$C$2:$C$556,0))</f>
        <v>51159</v>
      </c>
      <c r="J529" s="52">
        <f t="shared" si="8"/>
        <v>67954933</v>
      </c>
      <c r="K529" s="17" t="s">
        <v>1743</v>
      </c>
      <c r="L529" s="18">
        <v>424623.64</v>
      </c>
      <c r="N529" s="18">
        <v>0</v>
      </c>
      <c r="P529" s="18">
        <v>424623.64</v>
      </c>
      <c r="T529" s="18"/>
      <c r="V529" s="18"/>
      <c r="X529" s="18">
        <v>0</v>
      </c>
      <c r="BL529" s="18">
        <v>421862.54</v>
      </c>
      <c r="BM529" s="110" t="s">
        <v>168</v>
      </c>
      <c r="BN529" s="18">
        <v>421862.54</v>
      </c>
      <c r="BP529" s="18">
        <v>0</v>
      </c>
      <c r="BR529" s="18">
        <v>0</v>
      </c>
      <c r="BT529" s="18">
        <v>70208.08</v>
      </c>
      <c r="BV529" s="18">
        <v>0</v>
      </c>
      <c r="BX529" s="18">
        <v>174781.97</v>
      </c>
      <c r="BZ529" s="18">
        <v>0</v>
      </c>
      <c r="CB529" s="18">
        <v>176872.49</v>
      </c>
      <c r="DD529" s="110" t="b">
        <v>0</v>
      </c>
      <c r="DF529" s="110" t="b">
        <v>0</v>
      </c>
      <c r="DH529" s="110" t="b">
        <v>0</v>
      </c>
      <c r="DJ529" s="110" t="b">
        <v>0</v>
      </c>
      <c r="DL529" s="110" t="b">
        <v>0</v>
      </c>
      <c r="DN529" s="110" t="b">
        <v>0</v>
      </c>
      <c r="DP529" s="110" t="b">
        <v>0</v>
      </c>
      <c r="DR529" s="110" t="b">
        <v>0</v>
      </c>
      <c r="DT529" s="110" t="b">
        <v>0</v>
      </c>
      <c r="DV529" s="110" t="b">
        <v>0</v>
      </c>
      <c r="DX529" s="110" t="b">
        <v>0</v>
      </c>
      <c r="DZ529" s="110" t="b">
        <v>0</v>
      </c>
      <c r="EB529" s="110" t="b">
        <v>0</v>
      </c>
      <c r="ED529" s="110" t="b">
        <v>0</v>
      </c>
      <c r="EF529" s="110" t="b">
        <v>0</v>
      </c>
      <c r="EH529" s="110" t="b">
        <v>0</v>
      </c>
      <c r="EJ529" s="110">
        <v>497</v>
      </c>
      <c r="EL529" s="110">
        <v>501</v>
      </c>
      <c r="EN529" s="110">
        <v>501</v>
      </c>
      <c r="EP529" s="110">
        <v>495</v>
      </c>
    </row>
    <row r="530" spans="1:146" x14ac:dyDescent="0.3">
      <c r="A530" s="110" t="s">
        <v>162</v>
      </c>
      <c r="B530" s="110" t="s">
        <v>163</v>
      </c>
      <c r="C530" s="110" t="s">
        <v>1744</v>
      </c>
      <c r="F530" s="110" t="s">
        <v>165</v>
      </c>
      <c r="G530" s="110" t="s">
        <v>1745</v>
      </c>
      <c r="I530" s="22">
        <f>INDEX(Concordance!$A$2:$A$556,MATCH('2020 Report - NLIU'!J530,Concordance!$C$2:$C$556,0))</f>
        <v>8107</v>
      </c>
      <c r="J530" s="52">
        <f t="shared" si="8"/>
        <v>7840184</v>
      </c>
      <c r="K530" s="17" t="s">
        <v>1746</v>
      </c>
      <c r="L530" s="18">
        <v>380884.99</v>
      </c>
      <c r="N530" s="18">
        <v>624</v>
      </c>
      <c r="P530" s="18">
        <v>380260.99</v>
      </c>
      <c r="T530" s="18">
        <v>0</v>
      </c>
      <c r="V530" s="18">
        <v>0</v>
      </c>
      <c r="X530" s="18">
        <v>0</v>
      </c>
      <c r="Z530" s="110" t="b">
        <v>0</v>
      </c>
      <c r="AB530" s="110" t="b">
        <v>0</v>
      </c>
      <c r="AD530" s="110" t="b">
        <v>0</v>
      </c>
      <c r="AF530" s="110" t="b">
        <v>0</v>
      </c>
      <c r="AH530" s="110" t="b">
        <v>0</v>
      </c>
      <c r="AJ530" s="110" t="b">
        <v>0</v>
      </c>
      <c r="AL530" s="110" t="b">
        <v>0</v>
      </c>
      <c r="AX530" s="110" t="b">
        <v>0</v>
      </c>
      <c r="BL530" s="18">
        <v>7630.92</v>
      </c>
      <c r="BM530" s="110" t="s">
        <v>168</v>
      </c>
      <c r="BN530" s="18">
        <v>0</v>
      </c>
      <c r="BP530" s="18">
        <v>7630.92</v>
      </c>
      <c r="BR530" s="18">
        <v>0</v>
      </c>
      <c r="BT530" s="18">
        <v>0</v>
      </c>
      <c r="BV530" s="18">
        <v>0</v>
      </c>
      <c r="BX530" s="18">
        <v>0</v>
      </c>
      <c r="BZ530" s="18">
        <v>0</v>
      </c>
      <c r="CB530" s="18">
        <v>7630.92</v>
      </c>
      <c r="DD530" s="110" t="b">
        <v>0</v>
      </c>
      <c r="DF530" s="110" t="b">
        <v>0</v>
      </c>
      <c r="DH530" s="110" t="b">
        <v>0</v>
      </c>
      <c r="DJ530" s="110" t="b">
        <v>0</v>
      </c>
      <c r="DL530" s="110" t="b">
        <v>0</v>
      </c>
      <c r="DN530" s="110" t="b">
        <v>0</v>
      </c>
      <c r="DP530" s="110" t="b">
        <v>0</v>
      </c>
      <c r="DR530" s="110" t="b">
        <v>0</v>
      </c>
      <c r="DT530" s="110" t="b">
        <v>0</v>
      </c>
      <c r="DV530" s="110" t="b">
        <v>0</v>
      </c>
      <c r="DX530" s="110" t="b">
        <v>0</v>
      </c>
      <c r="DZ530" s="110" t="b">
        <v>0</v>
      </c>
      <c r="EB530" s="110" t="b">
        <v>0</v>
      </c>
      <c r="ED530" s="110" t="b">
        <v>0</v>
      </c>
      <c r="EF530" s="110" t="b">
        <v>0</v>
      </c>
      <c r="EH530" s="110" t="b">
        <v>0</v>
      </c>
      <c r="EJ530" s="110">
        <v>110</v>
      </c>
      <c r="EL530" s="110">
        <v>109</v>
      </c>
      <c r="EN530" s="110">
        <v>110</v>
      </c>
      <c r="EP530" s="110">
        <v>106</v>
      </c>
    </row>
    <row r="531" spans="1:146" x14ac:dyDescent="0.3">
      <c r="A531" s="110" t="s">
        <v>162</v>
      </c>
      <c r="B531" s="110" t="s">
        <v>163</v>
      </c>
      <c r="C531" s="110" t="s">
        <v>1747</v>
      </c>
      <c r="F531" s="110" t="s">
        <v>165</v>
      </c>
      <c r="G531" s="110" t="s">
        <v>1748</v>
      </c>
      <c r="I531" s="22">
        <f>INDEX(Concordance!$A$2:$A$556,MATCH('2020 Report - NLIU'!J531,Concordance!$C$2:$C$556,0))</f>
        <v>85046</v>
      </c>
      <c r="J531" s="52">
        <f t="shared" si="8"/>
        <v>97938187</v>
      </c>
      <c r="K531" s="17" t="s">
        <v>1749</v>
      </c>
      <c r="L531" s="18">
        <v>621016.49</v>
      </c>
      <c r="N531" s="18">
        <v>0</v>
      </c>
      <c r="P531" s="18">
        <v>621016.49</v>
      </c>
      <c r="T531" s="18"/>
      <c r="V531" s="18"/>
      <c r="X531" s="18">
        <v>0</v>
      </c>
      <c r="BL531" s="18">
        <v>619387</v>
      </c>
      <c r="BM531" s="110" t="s">
        <v>168</v>
      </c>
      <c r="BN531" s="18">
        <v>619387</v>
      </c>
      <c r="BP531" s="18">
        <v>0</v>
      </c>
      <c r="BR531" s="18">
        <v>0</v>
      </c>
      <c r="BT531" s="18">
        <v>0</v>
      </c>
      <c r="BV531" s="18">
        <v>0</v>
      </c>
      <c r="BX531" s="18">
        <v>0</v>
      </c>
      <c r="BZ531" s="18">
        <v>0</v>
      </c>
      <c r="CB531" s="18">
        <v>619387</v>
      </c>
      <c r="DD531" s="110" t="b">
        <v>1</v>
      </c>
      <c r="DF531" s="110" t="b">
        <v>1</v>
      </c>
      <c r="DH531" s="110" t="b">
        <v>0</v>
      </c>
      <c r="DJ531" s="110" t="b">
        <v>1</v>
      </c>
      <c r="DL531" s="110" t="b">
        <v>1</v>
      </c>
      <c r="DN531" s="110" t="b">
        <v>0</v>
      </c>
      <c r="DP531" s="110" t="b">
        <v>1</v>
      </c>
      <c r="DR531" s="110" t="b">
        <v>0</v>
      </c>
      <c r="DT531" s="110" t="b">
        <v>0</v>
      </c>
      <c r="DV531" s="110" t="b">
        <v>0</v>
      </c>
      <c r="DX531" s="110" t="b">
        <v>0</v>
      </c>
      <c r="DZ531" s="110" t="b">
        <v>0</v>
      </c>
      <c r="EB531" s="110" t="b">
        <v>0</v>
      </c>
      <c r="ED531" s="110" t="b">
        <v>0</v>
      </c>
      <c r="EF531" s="110" t="b">
        <v>0</v>
      </c>
      <c r="EH531" s="110" t="b">
        <v>0</v>
      </c>
      <c r="EJ531" s="110">
        <v>787</v>
      </c>
      <c r="EL531" s="110">
        <v>790</v>
      </c>
      <c r="EN531" s="110">
        <v>792</v>
      </c>
      <c r="EP531" s="110">
        <v>794</v>
      </c>
    </row>
    <row r="532" spans="1:146" x14ac:dyDescent="0.3">
      <c r="A532" s="110" t="s">
        <v>162</v>
      </c>
      <c r="B532" s="110" t="s">
        <v>163</v>
      </c>
      <c r="C532" s="110" t="s">
        <v>1750</v>
      </c>
      <c r="F532" s="110" t="s">
        <v>165</v>
      </c>
      <c r="G532" s="110" t="s">
        <v>1751</v>
      </c>
      <c r="I532" s="22">
        <f>INDEX(Concordance!$A$2:$A$556,MATCH('2020 Report - NLIU'!J532,Concordance!$C$2:$C$556,0))</f>
        <v>43003</v>
      </c>
      <c r="J532" s="52">
        <f t="shared" si="8"/>
        <v>147294631</v>
      </c>
      <c r="K532" s="17" t="s">
        <v>1752</v>
      </c>
      <c r="L532" s="18">
        <v>138721.73000000001</v>
      </c>
      <c r="N532" s="18">
        <v>0</v>
      </c>
      <c r="P532" s="18">
        <v>138721.73000000001</v>
      </c>
      <c r="T532" s="18"/>
      <c r="V532" s="18"/>
      <c r="X532" s="18">
        <v>0</v>
      </c>
      <c r="BL532" s="18">
        <v>0</v>
      </c>
      <c r="BM532" s="110" t="s">
        <v>168</v>
      </c>
      <c r="BN532" s="18">
        <v>0</v>
      </c>
      <c r="BP532" s="18">
        <v>0</v>
      </c>
      <c r="BR532" s="18">
        <v>0</v>
      </c>
      <c r="BT532" s="18">
        <v>0</v>
      </c>
      <c r="BV532" s="18">
        <v>0</v>
      </c>
      <c r="BX532" s="18">
        <v>0</v>
      </c>
      <c r="BZ532" s="18">
        <v>0</v>
      </c>
      <c r="CB532" s="18">
        <v>0</v>
      </c>
      <c r="DD532" s="110" t="b">
        <v>0</v>
      </c>
      <c r="DF532" s="110" t="b">
        <v>0</v>
      </c>
      <c r="DH532" s="110" t="b">
        <v>0</v>
      </c>
      <c r="DJ532" s="110" t="b">
        <v>0</v>
      </c>
      <c r="DL532" s="110" t="b">
        <v>0</v>
      </c>
      <c r="DN532" s="110" t="b">
        <v>0</v>
      </c>
      <c r="DP532" s="110" t="b">
        <v>0</v>
      </c>
      <c r="DR532" s="110" t="b">
        <v>0</v>
      </c>
      <c r="DT532" s="110" t="b">
        <v>0</v>
      </c>
      <c r="DV532" s="110" t="b">
        <v>0</v>
      </c>
      <c r="DX532" s="110" t="b">
        <v>0</v>
      </c>
      <c r="DZ532" s="110" t="b">
        <v>0</v>
      </c>
      <c r="EB532" s="110" t="b">
        <v>0</v>
      </c>
      <c r="ED532" s="110" t="b">
        <v>0</v>
      </c>
      <c r="EF532" s="110" t="b">
        <v>0</v>
      </c>
      <c r="EH532" s="110" t="b">
        <v>0</v>
      </c>
      <c r="EJ532" s="110">
        <v>47</v>
      </c>
      <c r="EL532" s="110">
        <v>44</v>
      </c>
      <c r="EN532" s="110">
        <v>44</v>
      </c>
      <c r="EP532" s="110">
        <v>48</v>
      </c>
    </row>
    <row r="533" spans="1:146" x14ac:dyDescent="0.3">
      <c r="A533" s="110" t="s">
        <v>162</v>
      </c>
      <c r="B533" s="110" t="s">
        <v>163</v>
      </c>
      <c r="C533" s="110" t="s">
        <v>1753</v>
      </c>
      <c r="F533" s="110" t="s">
        <v>165</v>
      </c>
      <c r="G533" s="110" t="s">
        <v>1754</v>
      </c>
      <c r="I533" s="22">
        <f>INDEX(Concordance!$A$2:$A$556,MATCH('2020 Report - NLIU'!J533,Concordance!$C$2:$C$556,0))</f>
        <v>49144</v>
      </c>
      <c r="J533" s="52">
        <f t="shared" si="8"/>
        <v>98474794</v>
      </c>
      <c r="K533" s="17" t="s">
        <v>1755</v>
      </c>
      <c r="L533" s="18">
        <v>710019.23</v>
      </c>
      <c r="N533" s="18">
        <v>124875</v>
      </c>
      <c r="P533" s="18">
        <v>585144.23</v>
      </c>
      <c r="T533" s="18">
        <v>0</v>
      </c>
      <c r="V533" s="18">
        <v>0</v>
      </c>
      <c r="X533" s="18">
        <v>0</v>
      </c>
      <c r="Z533" s="110" t="b">
        <v>0</v>
      </c>
      <c r="AB533" s="110" t="b">
        <v>0</v>
      </c>
      <c r="AD533" s="110" t="b">
        <v>0</v>
      </c>
      <c r="AF533" s="110" t="b">
        <v>0</v>
      </c>
      <c r="AH533" s="110" t="b">
        <v>0</v>
      </c>
      <c r="AJ533" s="110" t="b">
        <v>0</v>
      </c>
      <c r="AL533" s="110" t="b">
        <v>0</v>
      </c>
      <c r="AX533" s="110" t="b">
        <v>0</v>
      </c>
      <c r="BL533" s="18">
        <v>583609</v>
      </c>
      <c r="BM533" s="110" t="s">
        <v>168</v>
      </c>
      <c r="BN533" s="18">
        <v>583609</v>
      </c>
      <c r="BP533" s="18">
        <v>0</v>
      </c>
      <c r="BR533" s="18">
        <v>0</v>
      </c>
      <c r="BT533" s="18">
        <v>0</v>
      </c>
      <c r="BV533" s="18">
        <v>0</v>
      </c>
      <c r="BX533" s="18">
        <v>0</v>
      </c>
      <c r="BZ533" s="18">
        <v>0</v>
      </c>
      <c r="CB533" s="18">
        <v>583609</v>
      </c>
      <c r="DD533" s="110" t="b">
        <v>0</v>
      </c>
      <c r="DF533" s="110" t="b">
        <v>0</v>
      </c>
      <c r="DH533" s="110" t="b">
        <v>0</v>
      </c>
      <c r="DJ533" s="110" t="b">
        <v>0</v>
      </c>
      <c r="DL533" s="110" t="b">
        <v>0</v>
      </c>
      <c r="DN533" s="110" t="b">
        <v>0</v>
      </c>
      <c r="DP533" s="110" t="b">
        <v>0</v>
      </c>
      <c r="DR533" s="110" t="b">
        <v>0</v>
      </c>
      <c r="DT533" s="110" t="b">
        <v>0</v>
      </c>
      <c r="DV533" s="110" t="b">
        <v>0</v>
      </c>
      <c r="DX533" s="110" t="b">
        <v>0</v>
      </c>
      <c r="DZ533" s="110" t="b">
        <v>0</v>
      </c>
      <c r="EB533" s="110" t="b">
        <v>0</v>
      </c>
      <c r="ED533" s="110" t="b">
        <v>0</v>
      </c>
      <c r="EF533" s="110" t="b">
        <v>0</v>
      </c>
      <c r="EH533" s="110" t="b">
        <v>0</v>
      </c>
      <c r="EJ533" s="110">
        <v>656</v>
      </c>
      <c r="EL533" s="110">
        <v>675</v>
      </c>
      <c r="EN533" s="110">
        <v>675</v>
      </c>
      <c r="EP533" s="110">
        <v>666</v>
      </c>
    </row>
    <row r="534" spans="1:146" x14ac:dyDescent="0.3">
      <c r="A534" s="110" t="s">
        <v>162</v>
      </c>
      <c r="B534" s="110" t="s">
        <v>163</v>
      </c>
      <c r="C534" s="110" t="s">
        <v>1756</v>
      </c>
      <c r="F534" s="110" t="s">
        <v>165</v>
      </c>
      <c r="G534" s="110" t="s">
        <v>1757</v>
      </c>
      <c r="I534" s="22">
        <f>INDEX(Concordance!$A$2:$A$556,MATCH('2020 Report - NLIU'!J534,Concordance!$C$2:$C$556,0))</f>
        <v>96114</v>
      </c>
      <c r="J534" s="52">
        <f t="shared" si="8"/>
        <v>150201648</v>
      </c>
      <c r="K534" s="17" t="s">
        <v>1758</v>
      </c>
      <c r="L534" s="18">
        <v>274743.58</v>
      </c>
      <c r="N534" s="18">
        <v>9731.4599999999991</v>
      </c>
      <c r="P534" s="18">
        <v>265012.12</v>
      </c>
      <c r="T534" s="18">
        <v>0</v>
      </c>
      <c r="V534" s="18">
        <v>0</v>
      </c>
      <c r="X534" s="18">
        <v>0</v>
      </c>
      <c r="Z534" s="110" t="b">
        <v>0</v>
      </c>
      <c r="AB534" s="110" t="b">
        <v>0</v>
      </c>
      <c r="AD534" s="110" t="b">
        <v>0</v>
      </c>
      <c r="AF534" s="110" t="b">
        <v>0</v>
      </c>
      <c r="AH534" s="110" t="b">
        <v>0</v>
      </c>
      <c r="AJ534" s="110" t="b">
        <v>0</v>
      </c>
      <c r="AL534" s="110" t="b">
        <v>0</v>
      </c>
      <c r="AX534" s="110" t="b">
        <v>0</v>
      </c>
      <c r="BL534" s="18">
        <v>0</v>
      </c>
      <c r="BM534" s="110" t="s">
        <v>168</v>
      </c>
      <c r="BN534" s="18">
        <v>0</v>
      </c>
      <c r="BP534" s="18">
        <v>0</v>
      </c>
      <c r="BR534" s="18">
        <v>0</v>
      </c>
      <c r="BT534" s="18">
        <v>0</v>
      </c>
      <c r="BV534" s="18">
        <v>0</v>
      </c>
      <c r="BX534" s="18">
        <v>0</v>
      </c>
      <c r="BZ534" s="18">
        <v>0</v>
      </c>
      <c r="CB534" s="18">
        <v>0</v>
      </c>
      <c r="DD534" s="110" t="b">
        <v>0</v>
      </c>
      <c r="DF534" s="110" t="b">
        <v>0</v>
      </c>
      <c r="DH534" s="110" t="b">
        <v>0</v>
      </c>
      <c r="DJ534" s="110" t="b">
        <v>0</v>
      </c>
      <c r="DL534" s="110" t="b">
        <v>0</v>
      </c>
      <c r="DN534" s="110" t="b">
        <v>0</v>
      </c>
      <c r="DP534" s="110" t="b">
        <v>0</v>
      </c>
      <c r="DR534" s="110" t="b">
        <v>0</v>
      </c>
      <c r="DT534" s="110" t="b">
        <v>0</v>
      </c>
      <c r="DV534" s="110" t="b">
        <v>0</v>
      </c>
      <c r="DX534" s="110" t="b">
        <v>0</v>
      </c>
      <c r="DZ534" s="110" t="b">
        <v>0</v>
      </c>
      <c r="EB534" s="110" t="b">
        <v>0</v>
      </c>
      <c r="ED534" s="110" t="b">
        <v>0</v>
      </c>
      <c r="EF534" s="110" t="b">
        <v>0</v>
      </c>
      <c r="EH534" s="110" t="b">
        <v>0</v>
      </c>
      <c r="EJ534" s="110">
        <v>699</v>
      </c>
      <c r="EL534" s="110">
        <v>774</v>
      </c>
      <c r="EN534" s="110">
        <v>788</v>
      </c>
      <c r="EP534" s="110">
        <v>856</v>
      </c>
    </row>
    <row r="535" spans="1:146" x14ac:dyDescent="0.3">
      <c r="A535" s="110" t="s">
        <v>162</v>
      </c>
      <c r="B535" s="110" t="s">
        <v>163</v>
      </c>
      <c r="C535" s="110" t="s">
        <v>1759</v>
      </c>
      <c r="F535" s="110" t="s">
        <v>165</v>
      </c>
      <c r="G535" s="110" t="s">
        <v>1760</v>
      </c>
      <c r="I535" s="22">
        <f>INDEX(Concordance!$A$2:$A$556,MATCH('2020 Report - NLIU'!J535,Concordance!$C$2:$C$556,0))</f>
        <v>54043</v>
      </c>
      <c r="J535" s="52">
        <f t="shared" si="8"/>
        <v>51057859</v>
      </c>
      <c r="K535" s="17" t="s">
        <v>1761</v>
      </c>
      <c r="L535" s="18">
        <v>45211.93</v>
      </c>
      <c r="N535" s="18">
        <v>0</v>
      </c>
      <c r="P535" s="18">
        <v>45211.93</v>
      </c>
      <c r="T535" s="18"/>
      <c r="V535" s="18"/>
      <c r="X535" s="18">
        <v>0</v>
      </c>
      <c r="BL535" s="18">
        <v>0</v>
      </c>
      <c r="BM535" s="110" t="s">
        <v>168</v>
      </c>
      <c r="BN535" s="18">
        <v>0</v>
      </c>
      <c r="BP535" s="18">
        <v>0</v>
      </c>
      <c r="BR535" s="18">
        <v>0</v>
      </c>
      <c r="BT535" s="18">
        <v>0</v>
      </c>
      <c r="BV535" s="18">
        <v>0</v>
      </c>
      <c r="BX535" s="18">
        <v>0</v>
      </c>
      <c r="BZ535" s="18">
        <v>0</v>
      </c>
      <c r="CB535" s="18">
        <v>0</v>
      </c>
      <c r="DD535" s="110" t="b">
        <v>0</v>
      </c>
      <c r="DF535" s="110" t="b">
        <v>0</v>
      </c>
      <c r="DH535" s="110" t="b">
        <v>0</v>
      </c>
      <c r="DJ535" s="110" t="b">
        <v>0</v>
      </c>
      <c r="DL535" s="110" t="b">
        <v>0</v>
      </c>
      <c r="DN535" s="110" t="b">
        <v>0</v>
      </c>
      <c r="DP535" s="110" t="b">
        <v>0</v>
      </c>
      <c r="DR535" s="110" t="b">
        <v>0</v>
      </c>
      <c r="DT535" s="110" t="b">
        <v>0</v>
      </c>
      <c r="DV535" s="110" t="b">
        <v>0</v>
      </c>
      <c r="DX535" s="110" t="b">
        <v>0</v>
      </c>
      <c r="DZ535" s="110" t="b">
        <v>0</v>
      </c>
      <c r="EB535" s="110" t="b">
        <v>0</v>
      </c>
      <c r="ED535" s="110" t="b">
        <v>0</v>
      </c>
      <c r="EF535" s="110" t="b">
        <v>0</v>
      </c>
      <c r="EH535" s="110" t="b">
        <v>0</v>
      </c>
      <c r="EJ535" s="110">
        <v>58</v>
      </c>
      <c r="EL535" s="110">
        <v>58</v>
      </c>
      <c r="EN535" s="110">
        <v>59</v>
      </c>
      <c r="EP535" s="110">
        <v>59</v>
      </c>
    </row>
    <row r="536" spans="1:146" x14ac:dyDescent="0.3">
      <c r="A536" s="110" t="s">
        <v>162</v>
      </c>
      <c r="B536" s="110" t="s">
        <v>163</v>
      </c>
      <c r="C536" s="110" t="s">
        <v>1762</v>
      </c>
      <c r="F536" s="110" t="s">
        <v>165</v>
      </c>
      <c r="G536" s="110" t="s">
        <v>1763</v>
      </c>
      <c r="I536" s="22">
        <f>INDEX(Concordance!$A$2:$A$556,MATCH('2020 Report - NLIU'!J536,Concordance!$C$2:$C$556,0))</f>
        <v>70092</v>
      </c>
      <c r="J536" s="52">
        <f t="shared" si="8"/>
        <v>75910513</v>
      </c>
      <c r="K536" s="17" t="s">
        <v>1764</v>
      </c>
      <c r="L536" s="18">
        <v>89151.99</v>
      </c>
      <c r="N536" s="18">
        <v>0</v>
      </c>
      <c r="P536" s="18">
        <v>89151.99</v>
      </c>
      <c r="T536" s="18"/>
      <c r="V536" s="18"/>
      <c r="X536" s="18">
        <v>0</v>
      </c>
      <c r="BL536" s="18">
        <v>88918</v>
      </c>
      <c r="BM536" s="110" t="s">
        <v>168</v>
      </c>
      <c r="BN536" s="18">
        <v>88918</v>
      </c>
      <c r="BP536" s="18">
        <v>0</v>
      </c>
      <c r="BR536" s="18">
        <v>0</v>
      </c>
      <c r="BT536" s="18">
        <v>0</v>
      </c>
      <c r="BV536" s="18">
        <v>0</v>
      </c>
      <c r="BX536" s="18">
        <v>0</v>
      </c>
      <c r="BZ536" s="18">
        <v>0</v>
      </c>
      <c r="CB536" s="18">
        <v>88918</v>
      </c>
      <c r="DD536" s="110" t="b">
        <v>0</v>
      </c>
      <c r="DF536" s="110" t="b">
        <v>0</v>
      </c>
      <c r="DH536" s="110" t="b">
        <v>0</v>
      </c>
      <c r="DJ536" s="110" t="b">
        <v>0</v>
      </c>
      <c r="DL536" s="110" t="b">
        <v>0</v>
      </c>
      <c r="DN536" s="110" t="b">
        <v>0</v>
      </c>
      <c r="DP536" s="110" t="b">
        <v>0</v>
      </c>
      <c r="DR536" s="110" t="b">
        <v>0</v>
      </c>
      <c r="DT536" s="110" t="b">
        <v>0</v>
      </c>
      <c r="DV536" s="110" t="b">
        <v>0</v>
      </c>
      <c r="DX536" s="110" t="b">
        <v>0</v>
      </c>
      <c r="DZ536" s="110" t="b">
        <v>0</v>
      </c>
      <c r="EB536" s="110" t="b">
        <v>0</v>
      </c>
      <c r="ED536" s="110" t="b">
        <v>0</v>
      </c>
      <c r="EF536" s="110" t="b">
        <v>0</v>
      </c>
      <c r="EH536" s="110" t="b">
        <v>0</v>
      </c>
      <c r="EJ536" s="110">
        <v>66</v>
      </c>
      <c r="EL536" s="110">
        <v>66</v>
      </c>
      <c r="EN536" s="110">
        <v>66</v>
      </c>
      <c r="EP536" s="110">
        <v>60</v>
      </c>
    </row>
    <row r="537" spans="1:146" x14ac:dyDescent="0.3">
      <c r="A537" s="110" t="s">
        <v>162</v>
      </c>
      <c r="B537" s="110" t="s">
        <v>163</v>
      </c>
      <c r="C537" s="110" t="s">
        <v>1765</v>
      </c>
      <c r="F537" s="110" t="s">
        <v>165</v>
      </c>
      <c r="G537" s="110" t="s">
        <v>1766</v>
      </c>
      <c r="I537" s="22">
        <f>INDEX(Concordance!$A$2:$A$556,MATCH('2020 Report - NLIU'!J537,Concordance!$C$2:$C$556,0))</f>
        <v>92089</v>
      </c>
      <c r="J537" s="52">
        <f t="shared" si="8"/>
        <v>20371266</v>
      </c>
      <c r="K537" s="17" t="s">
        <v>1767</v>
      </c>
      <c r="L537" s="18">
        <v>674547.64</v>
      </c>
      <c r="N537" s="18">
        <v>0</v>
      </c>
      <c r="P537" s="18">
        <v>674547.64</v>
      </c>
      <c r="T537" s="18"/>
      <c r="V537" s="18"/>
      <c r="X537" s="18">
        <v>0</v>
      </c>
      <c r="BL537" s="18">
        <v>615915.25</v>
      </c>
      <c r="BM537" s="110" t="s">
        <v>168</v>
      </c>
      <c r="BN537" s="18">
        <v>613556.89</v>
      </c>
      <c r="BP537" s="18">
        <v>2358.36</v>
      </c>
      <c r="BR537" s="18">
        <v>0</v>
      </c>
      <c r="BT537" s="18">
        <v>0</v>
      </c>
      <c r="BV537" s="18">
        <v>0</v>
      </c>
      <c r="BX537" s="18">
        <v>615915.25</v>
      </c>
      <c r="BZ537" s="18">
        <v>0</v>
      </c>
      <c r="CB537" s="18">
        <v>0</v>
      </c>
      <c r="DD537" s="110" t="b">
        <v>0</v>
      </c>
      <c r="DF537" s="110" t="b">
        <v>0</v>
      </c>
      <c r="DH537" s="110" t="b">
        <v>0</v>
      </c>
      <c r="DJ537" s="110" t="b">
        <v>0</v>
      </c>
      <c r="DL537" s="110" t="b">
        <v>0</v>
      </c>
      <c r="DN537" s="110" t="b">
        <v>0</v>
      </c>
      <c r="DP537" s="110" t="b">
        <v>0</v>
      </c>
      <c r="DR537" s="110" t="b">
        <v>0</v>
      </c>
      <c r="DT537" s="110" t="b">
        <v>0</v>
      </c>
      <c r="DV537" s="110" t="b">
        <v>0</v>
      </c>
      <c r="DX537" s="110" t="b">
        <v>0</v>
      </c>
      <c r="DZ537" s="110" t="b">
        <v>0</v>
      </c>
      <c r="EB537" s="110" t="b">
        <v>0</v>
      </c>
      <c r="ED537" s="110" t="b">
        <v>0</v>
      </c>
      <c r="EF537" s="110" t="b">
        <v>0</v>
      </c>
      <c r="EH537" s="110" t="b">
        <v>0</v>
      </c>
      <c r="EJ537" s="110">
        <v>2484</v>
      </c>
      <c r="EL537" s="110">
        <v>2570</v>
      </c>
      <c r="EN537" s="110">
        <v>2483</v>
      </c>
      <c r="EP537" s="110">
        <v>2696</v>
      </c>
    </row>
    <row r="538" spans="1:146" x14ac:dyDescent="0.3">
      <c r="A538" s="110" t="s">
        <v>162</v>
      </c>
      <c r="B538" s="110" t="s">
        <v>163</v>
      </c>
      <c r="C538" s="110" t="s">
        <v>1768</v>
      </c>
      <c r="F538" s="110" t="s">
        <v>165</v>
      </c>
      <c r="G538" s="110" t="s">
        <v>1769</v>
      </c>
      <c r="I538" s="22">
        <f>INDEX(Concordance!$A$2:$A$556,MATCH('2020 Report - NLIU'!J538,Concordance!$C$2:$C$556,0))</f>
        <v>74190</v>
      </c>
      <c r="J538" s="52">
        <f t="shared" si="8"/>
        <v>193293578</v>
      </c>
      <c r="K538" s="17" t="s">
        <v>1770</v>
      </c>
      <c r="L538" s="18">
        <v>60529.57</v>
      </c>
      <c r="N538" s="18">
        <v>9000</v>
      </c>
      <c r="P538" s="18">
        <v>51529.57</v>
      </c>
      <c r="T538" s="18">
        <v>0</v>
      </c>
      <c r="V538" s="18">
        <v>0</v>
      </c>
      <c r="X538" s="18">
        <v>0</v>
      </c>
      <c r="Z538" s="110" t="b">
        <v>0</v>
      </c>
      <c r="AB538" s="110" t="b">
        <v>0</v>
      </c>
      <c r="AD538" s="110" t="b">
        <v>0</v>
      </c>
      <c r="AF538" s="110" t="b">
        <v>0</v>
      </c>
      <c r="AH538" s="110" t="b">
        <v>0</v>
      </c>
      <c r="AJ538" s="110" t="b">
        <v>0</v>
      </c>
      <c r="AL538" s="110" t="b">
        <v>0</v>
      </c>
      <c r="AX538" s="110" t="b">
        <v>0</v>
      </c>
      <c r="BL538" s="18">
        <v>51394</v>
      </c>
      <c r="BM538" s="110" t="s">
        <v>168</v>
      </c>
      <c r="BN538" s="18">
        <v>51394</v>
      </c>
      <c r="BP538" s="18">
        <v>0</v>
      </c>
      <c r="BR538" s="18">
        <v>51394</v>
      </c>
      <c r="BT538" s="18">
        <v>0</v>
      </c>
      <c r="BV538" s="18">
        <v>0</v>
      </c>
      <c r="BX538" s="18">
        <v>0</v>
      </c>
      <c r="BZ538" s="18">
        <v>0</v>
      </c>
      <c r="CB538" s="18">
        <v>0</v>
      </c>
      <c r="CD538" s="110" t="b">
        <v>0</v>
      </c>
      <c r="CP538" s="110" t="b">
        <v>1</v>
      </c>
      <c r="CR538" s="110">
        <v>127</v>
      </c>
      <c r="CT538" s="110">
        <v>127</v>
      </c>
      <c r="CV538" s="110">
        <v>1</v>
      </c>
      <c r="CW538" s="110" t="s">
        <v>168</v>
      </c>
      <c r="CX538" s="110">
        <v>0</v>
      </c>
      <c r="CZ538" s="110">
        <v>123</v>
      </c>
      <c r="DD538" s="110" t="b">
        <v>0</v>
      </c>
      <c r="DF538" s="110" t="b">
        <v>0</v>
      </c>
      <c r="DH538" s="110" t="b">
        <v>1</v>
      </c>
      <c r="DJ538" s="110" t="b">
        <v>0</v>
      </c>
      <c r="DL538" s="110" t="b">
        <v>1</v>
      </c>
      <c r="DN538" s="110" t="b">
        <v>0</v>
      </c>
      <c r="DP538" s="110" t="b">
        <v>1</v>
      </c>
      <c r="DR538" s="110" t="b">
        <v>0</v>
      </c>
      <c r="DT538" s="110" t="b">
        <v>0</v>
      </c>
      <c r="DV538" s="110" t="b">
        <v>0</v>
      </c>
      <c r="DX538" s="110" t="b">
        <v>1</v>
      </c>
      <c r="DZ538" s="110" t="b">
        <v>0</v>
      </c>
      <c r="EB538" s="110" t="b">
        <v>1</v>
      </c>
      <c r="ED538" s="110" t="b">
        <v>0</v>
      </c>
      <c r="EF538" s="110" t="b">
        <v>1</v>
      </c>
      <c r="EH538" s="110" t="b">
        <v>0</v>
      </c>
      <c r="EJ538" s="110">
        <v>32</v>
      </c>
      <c r="EL538" s="110">
        <v>32</v>
      </c>
      <c r="EN538" s="110">
        <v>32</v>
      </c>
      <c r="EP538" s="110">
        <v>28</v>
      </c>
    </row>
    <row r="539" spans="1:146" x14ac:dyDescent="0.3">
      <c r="A539" s="110" t="s">
        <v>162</v>
      </c>
      <c r="B539" s="110" t="s">
        <v>163</v>
      </c>
      <c r="C539" s="110" t="s">
        <v>1771</v>
      </c>
      <c r="F539" s="110" t="s">
        <v>165</v>
      </c>
      <c r="G539" s="110" t="s">
        <v>1772</v>
      </c>
      <c r="I539" s="22">
        <f>INDEX(Concordance!$A$2:$A$556,MATCH('2020 Report - NLIU'!J539,Concordance!$C$2:$C$556,0))</f>
        <v>46134</v>
      </c>
      <c r="J539" s="52">
        <f t="shared" si="8"/>
        <v>39448519</v>
      </c>
      <c r="K539" s="17" t="s">
        <v>1773</v>
      </c>
      <c r="L539" s="18">
        <v>798556.35</v>
      </c>
      <c r="N539" s="18">
        <v>0</v>
      </c>
      <c r="P539" s="18">
        <v>798556.35</v>
      </c>
      <c r="T539" s="18"/>
      <c r="V539" s="18"/>
      <c r="X539" s="18">
        <v>0</v>
      </c>
      <c r="BL539" s="18">
        <v>0</v>
      </c>
      <c r="BM539" s="110" t="s">
        <v>168</v>
      </c>
      <c r="BN539" s="18">
        <v>0</v>
      </c>
      <c r="BP539" s="18">
        <v>0</v>
      </c>
      <c r="BR539" s="18">
        <v>0</v>
      </c>
      <c r="BT539" s="18">
        <v>0</v>
      </c>
      <c r="BV539" s="18">
        <v>0</v>
      </c>
      <c r="BX539" s="18">
        <v>0</v>
      </c>
      <c r="BZ539" s="18">
        <v>0</v>
      </c>
      <c r="CB539" s="18">
        <v>0</v>
      </c>
      <c r="DD539" s="110" t="b">
        <v>0</v>
      </c>
      <c r="DF539" s="110" t="b">
        <v>0</v>
      </c>
      <c r="DH539" s="110" t="b">
        <v>0</v>
      </c>
      <c r="DJ539" s="110" t="b">
        <v>0</v>
      </c>
      <c r="DL539" s="110" t="b">
        <v>0</v>
      </c>
      <c r="DN539" s="110" t="b">
        <v>0</v>
      </c>
      <c r="DP539" s="110" t="b">
        <v>0</v>
      </c>
      <c r="DR539" s="110" t="b">
        <v>0</v>
      </c>
      <c r="DT539" s="110" t="b">
        <v>0</v>
      </c>
      <c r="DV539" s="110" t="b">
        <v>0</v>
      </c>
      <c r="DX539" s="110" t="b">
        <v>0</v>
      </c>
      <c r="DZ539" s="110" t="b">
        <v>0</v>
      </c>
      <c r="EB539" s="110" t="b">
        <v>0</v>
      </c>
      <c r="ED539" s="110" t="b">
        <v>0</v>
      </c>
      <c r="EF539" s="110" t="b">
        <v>0</v>
      </c>
      <c r="EH539" s="110" t="b">
        <v>0</v>
      </c>
      <c r="EJ539" s="110">
        <v>362</v>
      </c>
      <c r="EL539" s="110">
        <v>365</v>
      </c>
      <c r="EN539" s="110">
        <v>365</v>
      </c>
      <c r="EP539" s="110">
        <v>369</v>
      </c>
    </row>
    <row r="540" spans="1:146" x14ac:dyDescent="0.3">
      <c r="A540" s="110" t="s">
        <v>162</v>
      </c>
      <c r="B540" s="110" t="s">
        <v>163</v>
      </c>
      <c r="C540" s="110" t="s">
        <v>1774</v>
      </c>
      <c r="F540" s="110" t="s">
        <v>165</v>
      </c>
      <c r="G540" s="110" t="s">
        <v>1775</v>
      </c>
      <c r="I540" s="22">
        <f>INDEX(Concordance!$A$2:$A$556,MATCH('2020 Report - NLIU'!J540,Concordance!$C$2:$C$556,0))</f>
        <v>83002</v>
      </c>
      <c r="J540" s="52">
        <f t="shared" si="8"/>
        <v>53129581</v>
      </c>
      <c r="K540" s="17" t="s">
        <v>1776</v>
      </c>
      <c r="L540" s="18">
        <v>34399.730000000003</v>
      </c>
      <c r="N540" s="18">
        <v>0</v>
      </c>
      <c r="P540" s="18">
        <v>34399.730000000003</v>
      </c>
      <c r="T540" s="18"/>
      <c r="V540" s="18"/>
      <c r="X540" s="18">
        <v>0</v>
      </c>
      <c r="BL540" s="18">
        <v>34309</v>
      </c>
      <c r="BM540" s="110" t="s">
        <v>168</v>
      </c>
      <c r="BN540" s="18">
        <v>34309</v>
      </c>
      <c r="BP540" s="18">
        <v>0</v>
      </c>
      <c r="BR540" s="18">
        <v>0</v>
      </c>
      <c r="BT540" s="18">
        <v>0</v>
      </c>
      <c r="BV540" s="18">
        <v>0</v>
      </c>
      <c r="BX540" s="18">
        <v>0</v>
      </c>
      <c r="BZ540" s="18">
        <v>34309</v>
      </c>
      <c r="CB540" s="18">
        <v>0</v>
      </c>
      <c r="DD540" s="110" t="b">
        <v>0</v>
      </c>
      <c r="DF540" s="110" t="b">
        <v>0</v>
      </c>
      <c r="DH540" s="110" t="b">
        <v>0</v>
      </c>
      <c r="DJ540" s="110" t="b">
        <v>0</v>
      </c>
      <c r="DL540" s="110" t="b">
        <v>0</v>
      </c>
      <c r="DN540" s="110" t="b">
        <v>0</v>
      </c>
      <c r="DP540" s="110" t="b">
        <v>0</v>
      </c>
      <c r="DR540" s="110" t="b">
        <v>0</v>
      </c>
      <c r="DT540" s="110" t="b">
        <v>0</v>
      </c>
      <c r="DV540" s="110" t="b">
        <v>0</v>
      </c>
      <c r="DX540" s="110" t="b">
        <v>0</v>
      </c>
      <c r="DZ540" s="110" t="b">
        <v>0</v>
      </c>
      <c r="EB540" s="110" t="b">
        <v>0</v>
      </c>
      <c r="ED540" s="110" t="b">
        <v>0</v>
      </c>
      <c r="EF540" s="110" t="b">
        <v>0</v>
      </c>
      <c r="EH540" s="110" t="b">
        <v>0</v>
      </c>
      <c r="EJ540" s="110">
        <v>98</v>
      </c>
      <c r="EL540" s="110">
        <v>96</v>
      </c>
      <c r="EN540" s="110">
        <v>102</v>
      </c>
      <c r="EP540" s="110">
        <v>102</v>
      </c>
    </row>
    <row r="541" spans="1:146" x14ac:dyDescent="0.3">
      <c r="A541" s="110" t="s">
        <v>162</v>
      </c>
      <c r="B541" s="110" t="s">
        <v>163</v>
      </c>
      <c r="C541" s="110" t="s">
        <v>1777</v>
      </c>
      <c r="F541" s="110" t="s">
        <v>165</v>
      </c>
      <c r="G541" s="110" t="s">
        <v>1778</v>
      </c>
      <c r="I541" s="22">
        <f>INDEX(Concordance!$A$2:$A$556,MATCH('2020 Report - NLIU'!J541,Concordance!$C$2:$C$556,0))</f>
        <v>94087</v>
      </c>
      <c r="J541" s="52">
        <f t="shared" si="8"/>
        <v>878512300</v>
      </c>
      <c r="K541" s="17" t="s">
        <v>1779</v>
      </c>
      <c r="L541" s="18">
        <v>307372.36</v>
      </c>
      <c r="N541" s="18">
        <v>0</v>
      </c>
      <c r="P541" s="18">
        <v>307372.36</v>
      </c>
      <c r="T541" s="18"/>
      <c r="V541" s="18"/>
      <c r="X541" s="18">
        <v>0</v>
      </c>
      <c r="BL541" s="18">
        <v>306566</v>
      </c>
      <c r="BM541" s="110" t="s">
        <v>168</v>
      </c>
      <c r="BN541" s="18">
        <v>306566</v>
      </c>
      <c r="BP541" s="18">
        <v>0</v>
      </c>
      <c r="BR541" s="18">
        <v>0</v>
      </c>
      <c r="BT541" s="18">
        <v>0</v>
      </c>
      <c r="BV541" s="18">
        <v>0</v>
      </c>
      <c r="BX541" s="18">
        <v>0</v>
      </c>
      <c r="BZ541" s="18">
        <v>0</v>
      </c>
      <c r="CB541" s="18">
        <v>306566</v>
      </c>
      <c r="DD541" s="110" t="b">
        <v>1</v>
      </c>
      <c r="DF541" s="110" t="b">
        <v>1</v>
      </c>
      <c r="DH541" s="110" t="b">
        <v>0</v>
      </c>
      <c r="DJ541" s="110" t="b">
        <v>0</v>
      </c>
      <c r="DL541" s="110" t="b">
        <v>1</v>
      </c>
      <c r="DN541" s="110" t="b">
        <v>0</v>
      </c>
      <c r="DP541" s="110" t="b">
        <v>1</v>
      </c>
      <c r="DR541" s="110" t="b">
        <v>0</v>
      </c>
      <c r="DT541" s="110" t="b">
        <v>1</v>
      </c>
      <c r="DV541" s="110" t="b">
        <v>1</v>
      </c>
      <c r="DX541" s="110" t="b">
        <v>0</v>
      </c>
      <c r="DZ541" s="110" t="b">
        <v>1</v>
      </c>
      <c r="EB541" s="110" t="b">
        <v>1</v>
      </c>
      <c r="ED541" s="110" t="b">
        <v>0</v>
      </c>
      <c r="EF541" s="110" t="b">
        <v>1</v>
      </c>
      <c r="EH541" s="110" t="b">
        <v>0</v>
      </c>
      <c r="EJ541" s="110">
        <v>81</v>
      </c>
      <c r="EL541" s="110">
        <v>80</v>
      </c>
      <c r="EN541" s="110">
        <v>79</v>
      </c>
      <c r="EP541" s="110">
        <v>79</v>
      </c>
    </row>
    <row r="542" spans="1:146" x14ac:dyDescent="0.3">
      <c r="A542" s="110" t="s">
        <v>162</v>
      </c>
      <c r="B542" s="110" t="s">
        <v>163</v>
      </c>
      <c r="C542" s="110" t="s">
        <v>1780</v>
      </c>
      <c r="F542" s="110" t="s">
        <v>165</v>
      </c>
      <c r="G542" s="110" t="s">
        <v>1781</v>
      </c>
      <c r="I542" s="22">
        <f>INDEX(Concordance!$A$2:$A$556,MATCH('2020 Report - NLIU'!J542,Concordance!$C$2:$C$556,0))</f>
        <v>88080</v>
      </c>
      <c r="J542" s="52">
        <f t="shared" si="8"/>
        <v>9619578</v>
      </c>
      <c r="K542" s="17" t="s">
        <v>1782</v>
      </c>
      <c r="L542" s="18">
        <v>113325.08</v>
      </c>
      <c r="N542" s="18">
        <v>0</v>
      </c>
      <c r="P542" s="18">
        <v>113325.08</v>
      </c>
      <c r="T542" s="18"/>
      <c r="V542" s="18"/>
      <c r="X542" s="18">
        <v>0</v>
      </c>
      <c r="BL542" s="18">
        <v>0</v>
      </c>
      <c r="BM542" s="110" t="s">
        <v>168</v>
      </c>
      <c r="BN542" s="18">
        <v>0</v>
      </c>
      <c r="BP542" s="18">
        <v>0</v>
      </c>
      <c r="BR542" s="18">
        <v>0</v>
      </c>
      <c r="BT542" s="18">
        <v>0</v>
      </c>
      <c r="BV542" s="18">
        <v>0</v>
      </c>
      <c r="BX542" s="18">
        <v>0</v>
      </c>
      <c r="BZ542" s="18">
        <v>0</v>
      </c>
      <c r="CB542" s="18">
        <v>0</v>
      </c>
      <c r="DD542" s="110" t="b">
        <v>0</v>
      </c>
      <c r="DF542" s="110" t="b">
        <v>0</v>
      </c>
      <c r="DH542" s="110" t="b">
        <v>0</v>
      </c>
      <c r="DJ542" s="110" t="b">
        <v>0</v>
      </c>
      <c r="DL542" s="110" t="b">
        <v>0</v>
      </c>
      <c r="DN542" s="110" t="b">
        <v>0</v>
      </c>
      <c r="DP542" s="110" t="b">
        <v>0</v>
      </c>
      <c r="DR542" s="110" t="b">
        <v>0</v>
      </c>
      <c r="DT542" s="110" t="b">
        <v>0</v>
      </c>
      <c r="DV542" s="110" t="b">
        <v>0</v>
      </c>
      <c r="DX542" s="110" t="b">
        <v>0</v>
      </c>
      <c r="DZ542" s="110" t="b">
        <v>0</v>
      </c>
      <c r="EB542" s="110" t="b">
        <v>0</v>
      </c>
      <c r="ED542" s="110" t="b">
        <v>0</v>
      </c>
      <c r="EF542" s="110" t="b">
        <v>0</v>
      </c>
      <c r="EH542" s="110" t="b">
        <v>0</v>
      </c>
      <c r="EJ542" s="110">
        <v>130</v>
      </c>
      <c r="EL542" s="110">
        <v>129</v>
      </c>
      <c r="EN542" s="110">
        <v>129</v>
      </c>
      <c r="EP542" s="110">
        <v>126</v>
      </c>
    </row>
    <row r="543" spans="1:146" x14ac:dyDescent="0.3">
      <c r="A543" s="110" t="s">
        <v>162</v>
      </c>
      <c r="B543" s="110" t="s">
        <v>163</v>
      </c>
      <c r="C543" s="110" t="s">
        <v>1783</v>
      </c>
      <c r="F543" s="110" t="s">
        <v>165</v>
      </c>
      <c r="G543" s="110" t="s">
        <v>1784</v>
      </c>
      <c r="I543" s="22">
        <f>INDEX(Concordance!$A$2:$A$556,MATCH('2020 Report - NLIU'!J543,Concordance!$C$2:$C$556,0))</f>
        <v>73105</v>
      </c>
      <c r="J543" s="52">
        <f t="shared" si="8"/>
        <v>193009883</v>
      </c>
      <c r="K543" s="17" t="s">
        <v>1785</v>
      </c>
      <c r="L543" s="18">
        <v>41445.43</v>
      </c>
      <c r="N543" s="18">
        <v>0</v>
      </c>
      <c r="P543" s="18">
        <v>41445.43</v>
      </c>
      <c r="T543" s="18"/>
      <c r="V543" s="18"/>
      <c r="X543" s="18">
        <v>0</v>
      </c>
      <c r="BL543" s="18">
        <v>0</v>
      </c>
      <c r="BM543" s="110" t="s">
        <v>168</v>
      </c>
      <c r="BN543" s="18">
        <v>0</v>
      </c>
      <c r="BP543" s="18">
        <v>0</v>
      </c>
      <c r="BR543" s="18">
        <v>0</v>
      </c>
      <c r="BT543" s="18">
        <v>0</v>
      </c>
      <c r="BV543" s="18">
        <v>0</v>
      </c>
      <c r="BX543" s="18">
        <v>0</v>
      </c>
      <c r="BZ543" s="18">
        <v>0</v>
      </c>
      <c r="CB543" s="18">
        <v>0</v>
      </c>
      <c r="DD543" s="110" t="b">
        <v>0</v>
      </c>
      <c r="DF543" s="110" t="b">
        <v>0</v>
      </c>
      <c r="DH543" s="110" t="b">
        <v>0</v>
      </c>
      <c r="DJ543" s="110" t="b">
        <v>0</v>
      </c>
      <c r="DL543" s="110" t="b">
        <v>0</v>
      </c>
      <c r="DN543" s="110" t="b">
        <v>0</v>
      </c>
      <c r="DP543" s="110" t="b">
        <v>0</v>
      </c>
      <c r="DR543" s="110" t="b">
        <v>0</v>
      </c>
      <c r="DT543" s="110" t="b">
        <v>0</v>
      </c>
      <c r="DV543" s="110" t="b">
        <v>0</v>
      </c>
      <c r="DX543" s="110" t="b">
        <v>0</v>
      </c>
      <c r="DZ543" s="110" t="b">
        <v>0</v>
      </c>
      <c r="EB543" s="110" t="b">
        <v>0</v>
      </c>
      <c r="ED543" s="110" t="b">
        <v>0</v>
      </c>
      <c r="EF543" s="110" t="b">
        <v>0</v>
      </c>
      <c r="EH543" s="110" t="b">
        <v>0</v>
      </c>
      <c r="EJ543" s="110">
        <v>22</v>
      </c>
      <c r="EL543" s="110">
        <v>22</v>
      </c>
      <c r="EN543" s="110">
        <v>22</v>
      </c>
      <c r="EP543" s="110">
        <v>22</v>
      </c>
    </row>
    <row r="544" spans="1:146" x14ac:dyDescent="0.3">
      <c r="A544" s="110" t="s">
        <v>162</v>
      </c>
      <c r="B544" s="110" t="s">
        <v>163</v>
      </c>
      <c r="C544" s="110" t="s">
        <v>1786</v>
      </c>
      <c r="F544" s="110" t="s">
        <v>165</v>
      </c>
      <c r="G544" s="110" t="s">
        <v>1787</v>
      </c>
      <c r="I544" s="22">
        <f>INDEX(Concordance!$A$2:$A$556,MATCH('2020 Report - NLIU'!J544,Concordance!$C$2:$C$556,0))</f>
        <v>43002</v>
      </c>
      <c r="J544" s="52">
        <f t="shared" si="8"/>
        <v>8007395</v>
      </c>
      <c r="K544" s="17" t="s">
        <v>1788</v>
      </c>
      <c r="L544" s="18">
        <v>145568.42000000001</v>
      </c>
      <c r="N544" s="18">
        <v>0</v>
      </c>
      <c r="P544" s="18">
        <v>145568.42000000001</v>
      </c>
      <c r="T544" s="18"/>
      <c r="V544" s="18"/>
      <c r="X544" s="18">
        <v>0</v>
      </c>
      <c r="BL544" s="18">
        <v>0</v>
      </c>
      <c r="BM544" s="110" t="s">
        <v>168</v>
      </c>
      <c r="BN544" s="18">
        <v>0</v>
      </c>
      <c r="BP544" s="18">
        <v>0</v>
      </c>
      <c r="BR544" s="18">
        <v>0</v>
      </c>
      <c r="BT544" s="18">
        <v>0</v>
      </c>
      <c r="BV544" s="18">
        <v>0</v>
      </c>
      <c r="BX544" s="18">
        <v>0</v>
      </c>
      <c r="BZ544" s="18">
        <v>0</v>
      </c>
      <c r="CB544" s="18">
        <v>0</v>
      </c>
      <c r="DD544" s="110" t="b">
        <v>0</v>
      </c>
      <c r="DF544" s="110" t="b">
        <v>0</v>
      </c>
      <c r="DH544" s="110" t="b">
        <v>0</v>
      </c>
      <c r="DJ544" s="110" t="b">
        <v>0</v>
      </c>
      <c r="DL544" s="110" t="b">
        <v>0</v>
      </c>
      <c r="DN544" s="110" t="b">
        <v>0</v>
      </c>
      <c r="DP544" s="110" t="b">
        <v>0</v>
      </c>
      <c r="DR544" s="110" t="b">
        <v>0</v>
      </c>
      <c r="DT544" s="110" t="b">
        <v>0</v>
      </c>
      <c r="DV544" s="110" t="b">
        <v>0</v>
      </c>
      <c r="DX544" s="110" t="b">
        <v>0</v>
      </c>
      <c r="DZ544" s="110" t="b">
        <v>0</v>
      </c>
      <c r="EB544" s="110" t="b">
        <v>0</v>
      </c>
      <c r="ED544" s="110" t="b">
        <v>0</v>
      </c>
      <c r="EF544" s="110" t="b">
        <v>0</v>
      </c>
      <c r="EH544" s="110" t="b">
        <v>0</v>
      </c>
      <c r="EJ544" s="110">
        <v>55</v>
      </c>
      <c r="EL544" s="110">
        <v>61</v>
      </c>
      <c r="EN544" s="110">
        <v>61</v>
      </c>
      <c r="EP544" s="110">
        <v>60</v>
      </c>
    </row>
    <row r="545" spans="1:146" x14ac:dyDescent="0.3">
      <c r="A545" s="110" t="s">
        <v>162</v>
      </c>
      <c r="B545" s="110" t="s">
        <v>163</v>
      </c>
      <c r="C545" s="110" t="s">
        <v>1789</v>
      </c>
      <c r="F545" s="110" t="s">
        <v>165</v>
      </c>
      <c r="G545" s="110" t="s">
        <v>1790</v>
      </c>
      <c r="I545" s="22">
        <f>INDEX(Concordance!$A$2:$A$556,MATCH('2020 Report - NLIU'!J545,Concordance!$C$2:$C$556,0))</f>
        <v>5120</v>
      </c>
      <c r="J545" s="52">
        <f t="shared" si="8"/>
        <v>53518767</v>
      </c>
      <c r="K545" s="17" t="s">
        <v>1791</v>
      </c>
      <c r="L545" s="18">
        <v>210249.21</v>
      </c>
      <c r="N545" s="18">
        <v>0</v>
      </c>
      <c r="P545" s="18">
        <v>210249.21</v>
      </c>
      <c r="T545" s="18"/>
      <c r="V545" s="18"/>
      <c r="X545" s="18">
        <v>0</v>
      </c>
      <c r="BL545" s="18">
        <v>209698</v>
      </c>
      <c r="BM545" s="110" t="s">
        <v>168</v>
      </c>
      <c r="BN545" s="18">
        <v>209698</v>
      </c>
      <c r="BP545" s="18">
        <v>0</v>
      </c>
      <c r="BR545" s="18">
        <v>0</v>
      </c>
      <c r="BT545" s="18">
        <v>0</v>
      </c>
      <c r="BV545" s="18">
        <v>0</v>
      </c>
      <c r="BX545" s="18">
        <v>0</v>
      </c>
      <c r="BZ545" s="18">
        <v>0</v>
      </c>
      <c r="CB545" s="18">
        <v>209698</v>
      </c>
      <c r="DD545" s="110" t="b">
        <v>1</v>
      </c>
      <c r="DF545" s="110" t="b">
        <v>1</v>
      </c>
      <c r="DH545" s="110" t="b">
        <v>1</v>
      </c>
      <c r="DJ545" s="110" t="b">
        <v>1</v>
      </c>
      <c r="DL545" s="110" t="b">
        <v>1</v>
      </c>
      <c r="DN545" s="110" t="b">
        <v>0</v>
      </c>
      <c r="DP545" s="110" t="b">
        <v>0</v>
      </c>
      <c r="DR545" s="110" t="b">
        <v>0</v>
      </c>
      <c r="DT545" s="110" t="b">
        <v>1</v>
      </c>
      <c r="DV545" s="110" t="b">
        <v>1</v>
      </c>
      <c r="DX545" s="110" t="b">
        <v>1</v>
      </c>
      <c r="DZ545" s="110" t="b">
        <v>1</v>
      </c>
      <c r="EB545" s="110" t="b">
        <v>1</v>
      </c>
      <c r="ED545" s="110" t="b">
        <v>0</v>
      </c>
      <c r="EF545" s="110" t="b">
        <v>0</v>
      </c>
      <c r="EH545" s="110" t="b">
        <v>0</v>
      </c>
      <c r="EJ545" s="110">
        <v>67</v>
      </c>
      <c r="EL545" s="110">
        <v>67</v>
      </c>
      <c r="EN545" s="110">
        <v>66</v>
      </c>
      <c r="EP545" s="110">
        <v>65</v>
      </c>
    </row>
    <row r="546" spans="1:146" x14ac:dyDescent="0.3">
      <c r="A546" s="110" t="s">
        <v>162</v>
      </c>
      <c r="B546" s="110" t="s">
        <v>163</v>
      </c>
      <c r="C546" s="110" t="s">
        <v>1792</v>
      </c>
      <c r="F546" s="110" t="s">
        <v>165</v>
      </c>
      <c r="G546" s="110" t="s">
        <v>1793</v>
      </c>
      <c r="I546" s="22">
        <f>INDEX(Concordance!$A$2:$A$556,MATCH('2020 Report - NLIU'!J546,Concordance!$C$2:$C$556,0))</f>
        <v>39133</v>
      </c>
      <c r="J546" s="52">
        <f t="shared" si="8"/>
        <v>91355891</v>
      </c>
      <c r="K546" s="17" t="s">
        <v>1794</v>
      </c>
      <c r="L546" s="18">
        <v>581847</v>
      </c>
      <c r="N546" s="18">
        <v>0</v>
      </c>
      <c r="P546" s="18">
        <v>581847</v>
      </c>
      <c r="T546" s="18"/>
      <c r="V546" s="18"/>
      <c r="X546" s="18">
        <v>0</v>
      </c>
      <c r="BL546" s="18">
        <v>580320</v>
      </c>
      <c r="BM546" s="110" t="s">
        <v>168</v>
      </c>
      <c r="BN546" s="18">
        <v>580320</v>
      </c>
      <c r="BP546" s="18">
        <v>0</v>
      </c>
      <c r="BR546" s="18">
        <v>0</v>
      </c>
      <c r="BT546" s="18">
        <v>0</v>
      </c>
      <c r="BV546" s="18">
        <v>0</v>
      </c>
      <c r="BX546" s="18">
        <v>0</v>
      </c>
      <c r="BZ546" s="18">
        <v>0</v>
      </c>
      <c r="CB546" s="18">
        <v>580320</v>
      </c>
      <c r="DD546" s="110" t="b">
        <v>0</v>
      </c>
      <c r="DF546" s="110" t="b">
        <v>0</v>
      </c>
      <c r="DH546" s="110" t="b">
        <v>0</v>
      </c>
      <c r="DJ546" s="110" t="b">
        <v>0</v>
      </c>
      <c r="DL546" s="110" t="b">
        <v>0</v>
      </c>
      <c r="DN546" s="110" t="b">
        <v>0</v>
      </c>
      <c r="DP546" s="110" t="b">
        <v>0</v>
      </c>
      <c r="DR546" s="110" t="b">
        <v>0</v>
      </c>
      <c r="DT546" s="110" t="b">
        <v>0</v>
      </c>
      <c r="DV546" s="110" t="b">
        <v>0</v>
      </c>
      <c r="DX546" s="110" t="b">
        <v>0</v>
      </c>
      <c r="DZ546" s="110" t="b">
        <v>0</v>
      </c>
      <c r="EB546" s="110" t="b">
        <v>0</v>
      </c>
      <c r="ED546" s="110" t="b">
        <v>0</v>
      </c>
      <c r="EF546" s="110" t="b">
        <v>0</v>
      </c>
      <c r="EH546" s="110" t="b">
        <v>0</v>
      </c>
      <c r="EJ546" s="110">
        <v>608</v>
      </c>
      <c r="EL546" s="110">
        <v>623</v>
      </c>
      <c r="EN546" s="110">
        <v>646</v>
      </c>
      <c r="EP546" s="110">
        <v>663</v>
      </c>
    </row>
    <row r="547" spans="1:146" x14ac:dyDescent="0.3">
      <c r="A547" s="110" t="s">
        <v>162</v>
      </c>
      <c r="B547" s="110" t="s">
        <v>163</v>
      </c>
      <c r="C547" s="110" t="s">
        <v>1795</v>
      </c>
      <c r="F547" s="110" t="s">
        <v>165</v>
      </c>
      <c r="G547" s="110" t="s">
        <v>1796</v>
      </c>
      <c r="I547" s="22">
        <f>INDEX(Concordance!$A$2:$A$556,MATCH('2020 Report - NLIU'!J547,Concordance!$C$2:$C$556,0))</f>
        <v>46131</v>
      </c>
      <c r="J547" s="52">
        <f t="shared" si="8"/>
        <v>130482107</v>
      </c>
      <c r="K547" s="17" t="s">
        <v>1797</v>
      </c>
      <c r="L547" s="18">
        <v>340699.22</v>
      </c>
      <c r="N547" s="18">
        <v>0</v>
      </c>
      <c r="P547" s="18">
        <v>340699.22</v>
      </c>
      <c r="T547" s="18"/>
      <c r="V547" s="18"/>
      <c r="X547" s="18">
        <v>0</v>
      </c>
      <c r="BL547" s="18">
        <v>339805</v>
      </c>
      <c r="BM547" s="110" t="s">
        <v>168</v>
      </c>
      <c r="BN547" s="18">
        <v>339805</v>
      </c>
      <c r="BP547" s="18">
        <v>0</v>
      </c>
      <c r="BR547" s="18">
        <v>0</v>
      </c>
      <c r="BT547" s="18">
        <v>0</v>
      </c>
      <c r="BV547" s="18">
        <v>0</v>
      </c>
      <c r="BX547" s="18">
        <v>0</v>
      </c>
      <c r="BZ547" s="18">
        <v>0</v>
      </c>
      <c r="CB547" s="18">
        <v>339805</v>
      </c>
      <c r="DD547" s="110" t="b">
        <v>0</v>
      </c>
      <c r="DF547" s="110" t="b">
        <v>0</v>
      </c>
      <c r="DH547" s="110" t="b">
        <v>0</v>
      </c>
      <c r="DJ547" s="110" t="b">
        <v>0</v>
      </c>
      <c r="DL547" s="110" t="b">
        <v>0</v>
      </c>
      <c r="DN547" s="110" t="b">
        <v>0</v>
      </c>
      <c r="DP547" s="110" t="b">
        <v>0</v>
      </c>
      <c r="DR547" s="110" t="b">
        <v>0</v>
      </c>
      <c r="DT547" s="110" t="b">
        <v>0</v>
      </c>
      <c r="DV547" s="110" t="b">
        <v>0</v>
      </c>
      <c r="DX547" s="110" t="b">
        <v>0</v>
      </c>
      <c r="DZ547" s="110" t="b">
        <v>0</v>
      </c>
      <c r="EB547" s="110" t="b">
        <v>0</v>
      </c>
      <c r="ED547" s="110" t="b">
        <v>0</v>
      </c>
      <c r="EF547" s="110" t="b">
        <v>0</v>
      </c>
      <c r="EH547" s="110" t="b">
        <v>0</v>
      </c>
      <c r="EJ547" s="110">
        <v>209</v>
      </c>
      <c r="EL547" s="110">
        <v>211</v>
      </c>
      <c r="EN547" s="110">
        <v>211</v>
      </c>
      <c r="EP547" s="110">
        <v>212</v>
      </c>
    </row>
    <row r="548" spans="1:146" x14ac:dyDescent="0.3">
      <c r="A548" s="110" t="s">
        <v>162</v>
      </c>
      <c r="B548" s="110" t="s">
        <v>163</v>
      </c>
      <c r="C548" s="110" t="s">
        <v>1798</v>
      </c>
      <c r="F548" s="110" t="s">
        <v>165</v>
      </c>
      <c r="G548" s="110" t="s">
        <v>1799</v>
      </c>
      <c r="I548" s="22">
        <f>INDEX(Concordance!$A$2:$A$556,MATCH('2020 Report - NLIU'!J548,Concordance!$C$2:$C$556,0))</f>
        <v>50010</v>
      </c>
      <c r="J548" s="52">
        <f t="shared" si="8"/>
        <v>193465317</v>
      </c>
      <c r="K548" s="17" t="s">
        <v>1800</v>
      </c>
      <c r="L548" s="18">
        <v>298995.3</v>
      </c>
      <c r="N548" s="18">
        <v>15303</v>
      </c>
      <c r="P548" s="18">
        <v>283692.3</v>
      </c>
      <c r="T548" s="18">
        <v>0</v>
      </c>
      <c r="V548" s="18">
        <v>0</v>
      </c>
      <c r="X548" s="18">
        <v>0</v>
      </c>
      <c r="Z548" s="110" t="b">
        <v>0</v>
      </c>
      <c r="AB548" s="110" t="b">
        <v>0</v>
      </c>
      <c r="AD548" s="110" t="b">
        <v>0</v>
      </c>
      <c r="AF548" s="110" t="b">
        <v>0</v>
      </c>
      <c r="AH548" s="110" t="b">
        <v>0</v>
      </c>
      <c r="AJ548" s="110" t="b">
        <v>0</v>
      </c>
      <c r="AL548" s="110" t="b">
        <v>0</v>
      </c>
      <c r="AX548" s="110" t="b">
        <v>0</v>
      </c>
      <c r="BL548" s="18">
        <v>266834</v>
      </c>
      <c r="BM548" s="110" t="s">
        <v>168</v>
      </c>
      <c r="BN548" s="18">
        <v>245859</v>
      </c>
      <c r="BP548" s="18">
        <v>20975</v>
      </c>
      <c r="BR548" s="18">
        <v>20975</v>
      </c>
      <c r="BT548" s="18">
        <v>0</v>
      </c>
      <c r="BV548" s="18">
        <v>0</v>
      </c>
      <c r="BX548" s="18">
        <v>0</v>
      </c>
      <c r="BZ548" s="18">
        <v>0</v>
      </c>
      <c r="CB548" s="18">
        <v>245859</v>
      </c>
      <c r="CD548" s="110" t="b">
        <v>0</v>
      </c>
      <c r="CP548" s="110" t="b">
        <v>0</v>
      </c>
      <c r="DD548" s="110" t="b">
        <v>0</v>
      </c>
      <c r="DF548" s="110" t="b">
        <v>0</v>
      </c>
      <c r="DH548" s="110" t="b">
        <v>0</v>
      </c>
      <c r="DJ548" s="110" t="b">
        <v>0</v>
      </c>
      <c r="DL548" s="110" t="b">
        <v>0</v>
      </c>
      <c r="DN548" s="110" t="b">
        <v>0</v>
      </c>
      <c r="DP548" s="110" t="b">
        <v>0</v>
      </c>
      <c r="DR548" s="110" t="b">
        <v>0</v>
      </c>
      <c r="DT548" s="110" t="b">
        <v>0</v>
      </c>
      <c r="DV548" s="110" t="b">
        <v>0</v>
      </c>
      <c r="DX548" s="110" t="b">
        <v>0</v>
      </c>
      <c r="DZ548" s="110" t="b">
        <v>0</v>
      </c>
      <c r="EB548" s="110" t="b">
        <v>0</v>
      </c>
      <c r="ED548" s="110" t="b">
        <v>0</v>
      </c>
      <c r="EF548" s="110" t="b">
        <v>0</v>
      </c>
      <c r="EH548" s="110" t="b">
        <v>0</v>
      </c>
      <c r="EJ548" s="110">
        <v>343</v>
      </c>
      <c r="EL548" s="110">
        <v>343</v>
      </c>
      <c r="EN548" s="110">
        <v>344</v>
      </c>
      <c r="EP548" s="110">
        <v>344</v>
      </c>
    </row>
    <row r="549" spans="1:146" x14ac:dyDescent="0.3">
      <c r="A549" s="110" t="s">
        <v>162</v>
      </c>
      <c r="B549" s="110" t="s">
        <v>163</v>
      </c>
      <c r="C549" s="110" t="s">
        <v>1801</v>
      </c>
      <c r="F549" s="110" t="s">
        <v>165</v>
      </c>
      <c r="G549" s="110" t="s">
        <v>1802</v>
      </c>
      <c r="I549" s="22">
        <f>INDEX(Concordance!$A$2:$A$556,MATCH('2020 Report - NLIU'!J549,Concordance!$C$2:$C$556,0))</f>
        <v>101105</v>
      </c>
      <c r="J549" s="52">
        <f t="shared" si="8"/>
        <v>44917672</v>
      </c>
      <c r="K549" s="17" t="s">
        <v>1803</v>
      </c>
      <c r="L549" s="18">
        <v>309459.13</v>
      </c>
      <c r="N549" s="18">
        <v>0</v>
      </c>
      <c r="P549" s="18">
        <v>309459.13</v>
      </c>
      <c r="T549" s="18"/>
      <c r="V549" s="18"/>
      <c r="X549" s="18">
        <v>0</v>
      </c>
      <c r="BL549" s="18">
        <v>233472.94</v>
      </c>
      <c r="BM549" s="110" t="s">
        <v>168</v>
      </c>
      <c r="BN549" s="18">
        <v>233472.94</v>
      </c>
      <c r="BP549" s="18">
        <v>0</v>
      </c>
      <c r="BR549" s="18">
        <v>0</v>
      </c>
      <c r="BT549" s="18">
        <v>0</v>
      </c>
      <c r="BV549" s="18">
        <v>0</v>
      </c>
      <c r="BX549" s="18">
        <v>29801.42</v>
      </c>
      <c r="BZ549" s="18">
        <v>0</v>
      </c>
      <c r="CB549" s="18">
        <v>203671.52</v>
      </c>
      <c r="DD549" s="110" t="b">
        <v>0</v>
      </c>
      <c r="DF549" s="110" t="b">
        <v>0</v>
      </c>
      <c r="DH549" s="110" t="b">
        <v>0</v>
      </c>
      <c r="DJ549" s="110" t="b">
        <v>0</v>
      </c>
      <c r="DL549" s="110" t="b">
        <v>0</v>
      </c>
      <c r="DN549" s="110" t="b">
        <v>0</v>
      </c>
      <c r="DP549" s="110" t="b">
        <v>0</v>
      </c>
      <c r="DR549" s="110" t="b">
        <v>0</v>
      </c>
      <c r="DT549" s="110" t="b">
        <v>0</v>
      </c>
      <c r="DV549" s="110" t="b">
        <v>0</v>
      </c>
      <c r="DX549" s="110" t="b">
        <v>0</v>
      </c>
      <c r="DZ549" s="110" t="b">
        <v>0</v>
      </c>
      <c r="EB549" s="110" t="b">
        <v>0</v>
      </c>
      <c r="ED549" s="110" t="b">
        <v>0</v>
      </c>
      <c r="EF549" s="110" t="b">
        <v>0</v>
      </c>
      <c r="EH549" s="110" t="b">
        <v>0</v>
      </c>
      <c r="EJ549" s="110">
        <v>58</v>
      </c>
      <c r="EL549" s="110">
        <v>59</v>
      </c>
      <c r="EN549" s="110">
        <v>58</v>
      </c>
      <c r="EP549" s="110">
        <v>62</v>
      </c>
    </row>
    <row r="550" spans="1:146" x14ac:dyDescent="0.3">
      <c r="A550" s="110" t="s">
        <v>162</v>
      </c>
      <c r="B550" s="110" t="s">
        <v>163</v>
      </c>
      <c r="C550" s="110" t="s">
        <v>1804</v>
      </c>
      <c r="F550" s="110" t="s">
        <v>165</v>
      </c>
      <c r="G550" s="110" t="s">
        <v>1805</v>
      </c>
      <c r="I550" s="22">
        <f>INDEX(Concordance!$A$2:$A$556,MATCH('2020 Report - NLIU'!J550,Concordance!$C$2:$C$556,0))</f>
        <v>31117</v>
      </c>
      <c r="J550" s="52">
        <f t="shared" si="8"/>
        <v>189348691</v>
      </c>
      <c r="K550" s="17" t="s">
        <v>1806</v>
      </c>
      <c r="L550" s="18">
        <v>54284.82</v>
      </c>
      <c r="N550" s="18">
        <v>9000</v>
      </c>
      <c r="P550" s="18">
        <v>45284.82</v>
      </c>
      <c r="T550" s="18">
        <v>0</v>
      </c>
      <c r="V550" s="18">
        <v>0</v>
      </c>
      <c r="X550" s="18">
        <v>0</v>
      </c>
      <c r="Z550" s="110" t="b">
        <v>0</v>
      </c>
      <c r="AB550" s="110" t="b">
        <v>0</v>
      </c>
      <c r="AD550" s="110" t="b">
        <v>0</v>
      </c>
      <c r="AF550" s="110" t="b">
        <v>0</v>
      </c>
      <c r="AH550" s="110" t="b">
        <v>0</v>
      </c>
      <c r="AJ550" s="110" t="b">
        <v>0</v>
      </c>
      <c r="AL550" s="110" t="b">
        <v>0</v>
      </c>
      <c r="AX550" s="110" t="b">
        <v>0</v>
      </c>
      <c r="BL550" s="18">
        <v>45166</v>
      </c>
      <c r="BM550" s="110" t="s">
        <v>168</v>
      </c>
      <c r="BN550" s="18">
        <v>45166</v>
      </c>
      <c r="BP550" s="18">
        <v>0</v>
      </c>
      <c r="BR550" s="18">
        <v>0</v>
      </c>
      <c r="BT550" s="18">
        <v>0</v>
      </c>
      <c r="BV550" s="18">
        <v>0</v>
      </c>
      <c r="BX550" s="18">
        <v>0</v>
      </c>
      <c r="BZ550" s="18">
        <v>0</v>
      </c>
      <c r="CB550" s="18">
        <v>45166</v>
      </c>
      <c r="DD550" s="110" t="b">
        <v>0</v>
      </c>
      <c r="DF550" s="110" t="b">
        <v>0</v>
      </c>
      <c r="DH550" s="110" t="b">
        <v>0</v>
      </c>
      <c r="DJ550" s="110" t="b">
        <v>0</v>
      </c>
      <c r="DL550" s="110" t="b">
        <v>0</v>
      </c>
      <c r="DN550" s="110" t="b">
        <v>0</v>
      </c>
      <c r="DP550" s="110" t="b">
        <v>0</v>
      </c>
      <c r="DR550" s="110" t="b">
        <v>0</v>
      </c>
      <c r="DT550" s="110" t="b">
        <v>1</v>
      </c>
      <c r="DV550" s="110" t="b">
        <v>1</v>
      </c>
      <c r="DX550" s="110" t="b">
        <v>1</v>
      </c>
      <c r="DZ550" s="110" t="b">
        <v>0</v>
      </c>
      <c r="EB550" s="110" t="b">
        <v>1</v>
      </c>
      <c r="ED550" s="110" t="b">
        <v>0</v>
      </c>
      <c r="EF550" s="110" t="b">
        <v>1</v>
      </c>
      <c r="EH550" s="110" t="b">
        <v>0</v>
      </c>
      <c r="EJ550" s="110">
        <v>37</v>
      </c>
      <c r="EL550" s="110">
        <v>38</v>
      </c>
      <c r="EN550" s="110">
        <v>38</v>
      </c>
      <c r="EP550" s="110">
        <v>37</v>
      </c>
    </row>
    <row r="551" spans="1:146" x14ac:dyDescent="0.3">
      <c r="A551" s="110" t="s">
        <v>162</v>
      </c>
      <c r="B551" s="110" t="s">
        <v>163</v>
      </c>
      <c r="C551" s="110" t="s">
        <v>1807</v>
      </c>
      <c r="F551" s="110" t="s">
        <v>165</v>
      </c>
      <c r="G551" s="110" t="s">
        <v>1808</v>
      </c>
      <c r="I551" s="22">
        <f>INDEX(Concordance!$A$2:$A$556,MATCH('2020 Report - NLIU'!J551,Concordance!$C$2:$C$556,0))</f>
        <v>9080</v>
      </c>
      <c r="J551" s="52">
        <f t="shared" si="8"/>
        <v>178469409</v>
      </c>
      <c r="K551" s="17" t="s">
        <v>1809</v>
      </c>
      <c r="L551" s="18">
        <v>298799.25</v>
      </c>
      <c r="N551" s="18">
        <v>0</v>
      </c>
      <c r="P551" s="18">
        <v>298799.25</v>
      </c>
      <c r="T551" s="18"/>
      <c r="V551" s="18"/>
      <c r="X551" s="18">
        <v>0</v>
      </c>
      <c r="BL551" s="18">
        <v>296726.90000000002</v>
      </c>
      <c r="BM551" s="110" t="s">
        <v>168</v>
      </c>
      <c r="BN551" s="18">
        <v>296726.90000000002</v>
      </c>
      <c r="BP551" s="18">
        <v>0</v>
      </c>
      <c r="BR551" s="18">
        <v>147582.70000000001</v>
      </c>
      <c r="BT551" s="18">
        <v>0</v>
      </c>
      <c r="BV551" s="18">
        <v>0</v>
      </c>
      <c r="BX551" s="18">
        <v>0</v>
      </c>
      <c r="BZ551" s="18">
        <v>0</v>
      </c>
      <c r="CB551" s="18">
        <v>149144.20000000001</v>
      </c>
      <c r="CD551" s="110" t="b">
        <v>0</v>
      </c>
      <c r="CP551" s="110" t="b">
        <v>1</v>
      </c>
      <c r="CR551" s="110">
        <v>225</v>
      </c>
      <c r="CT551" s="110">
        <v>368</v>
      </c>
      <c r="CV551" s="110">
        <v>0.61141304347826086</v>
      </c>
      <c r="CW551" s="110" t="s">
        <v>168</v>
      </c>
      <c r="CX551" s="110">
        <v>85</v>
      </c>
      <c r="CZ551" s="110">
        <v>236</v>
      </c>
      <c r="DB551" s="110">
        <v>0.36016949152542371</v>
      </c>
      <c r="DC551" s="110" t="s">
        <v>168</v>
      </c>
      <c r="DD551" s="110" t="b">
        <v>1</v>
      </c>
      <c r="DF551" s="110" t="b">
        <v>1</v>
      </c>
      <c r="DH551" s="110" t="b">
        <v>0</v>
      </c>
      <c r="DJ551" s="110" t="b">
        <v>1</v>
      </c>
      <c r="DL551" s="110" t="b">
        <v>1</v>
      </c>
      <c r="DN551" s="110" t="b">
        <v>0</v>
      </c>
      <c r="DP551" s="110" t="b">
        <v>1</v>
      </c>
      <c r="DR551" s="110" t="b">
        <v>0</v>
      </c>
      <c r="DT551" s="110" t="b">
        <v>1</v>
      </c>
      <c r="DV551" s="110" t="b">
        <v>1</v>
      </c>
      <c r="DX551" s="110" t="b">
        <v>0</v>
      </c>
      <c r="DZ551" s="110" t="b">
        <v>1</v>
      </c>
      <c r="EB551" s="110" t="b">
        <v>1</v>
      </c>
      <c r="ED551" s="110" t="b">
        <v>0</v>
      </c>
      <c r="EF551" s="110" t="b">
        <v>1</v>
      </c>
      <c r="EH551" s="110" t="b">
        <v>0</v>
      </c>
      <c r="EJ551" s="110">
        <v>111</v>
      </c>
      <c r="EL551" s="110">
        <v>113</v>
      </c>
      <c r="EN551" s="110">
        <v>113</v>
      </c>
      <c r="EP551" s="110">
        <v>107</v>
      </c>
    </row>
    <row r="552" spans="1:146" x14ac:dyDescent="0.3">
      <c r="A552" s="110" t="s">
        <v>162</v>
      </c>
      <c r="B552" s="110" t="s">
        <v>163</v>
      </c>
      <c r="C552" s="110" t="s">
        <v>1810</v>
      </c>
      <c r="F552" s="110" t="s">
        <v>165</v>
      </c>
      <c r="G552" s="110" t="s">
        <v>1811</v>
      </c>
      <c r="I552" s="22">
        <f>INDEX(Concordance!$A$2:$A$556,MATCH('2020 Report - NLIU'!J552,Concordance!$C$2:$C$556,0))</f>
        <v>113001</v>
      </c>
      <c r="J552" s="52">
        <f t="shared" si="8"/>
        <v>100042605</v>
      </c>
      <c r="K552" s="17" t="s">
        <v>1812</v>
      </c>
      <c r="L552" s="18">
        <v>67067.3</v>
      </c>
      <c r="N552" s="18">
        <v>0</v>
      </c>
      <c r="P552" s="18">
        <v>67067.3</v>
      </c>
      <c r="T552" s="18"/>
      <c r="V552" s="18"/>
      <c r="X552" s="18">
        <v>0</v>
      </c>
      <c r="BL552" s="18">
        <v>66891</v>
      </c>
      <c r="BM552" s="110" t="s">
        <v>168</v>
      </c>
      <c r="BN552" s="18">
        <v>66891</v>
      </c>
      <c r="BP552" s="18">
        <v>0</v>
      </c>
      <c r="BR552" s="18">
        <v>0</v>
      </c>
      <c r="BT552" s="18">
        <v>0</v>
      </c>
      <c r="BV552" s="18">
        <v>0</v>
      </c>
      <c r="BX552" s="18">
        <v>40999.620000000003</v>
      </c>
      <c r="BZ552" s="18">
        <v>0</v>
      </c>
      <c r="CB552" s="18">
        <v>25891.38</v>
      </c>
      <c r="DD552" s="110" t="b">
        <v>1</v>
      </c>
      <c r="DF552" s="110" t="b">
        <v>1</v>
      </c>
      <c r="DH552" s="110" t="b">
        <v>1</v>
      </c>
      <c r="DJ552" s="110" t="b">
        <v>1</v>
      </c>
      <c r="DL552" s="110" t="b">
        <v>1</v>
      </c>
      <c r="DN552" s="110" t="b">
        <v>0</v>
      </c>
      <c r="DP552" s="110" t="b">
        <v>1</v>
      </c>
      <c r="DR552" s="110" t="b">
        <v>0</v>
      </c>
      <c r="DT552" s="110" t="b">
        <v>1</v>
      </c>
      <c r="DV552" s="110" t="b">
        <v>1</v>
      </c>
      <c r="DX552" s="110" t="b">
        <v>1</v>
      </c>
      <c r="DZ552" s="110" t="b">
        <v>1</v>
      </c>
      <c r="EB552" s="110" t="b">
        <v>1</v>
      </c>
      <c r="ED552" s="110" t="b">
        <v>0</v>
      </c>
      <c r="EF552" s="110" t="b">
        <v>1</v>
      </c>
      <c r="EH552" s="110" t="b">
        <v>0</v>
      </c>
      <c r="EJ552" s="110">
        <v>53.6</v>
      </c>
      <c r="EL552" s="110">
        <v>60</v>
      </c>
      <c r="EN552" s="110">
        <v>61</v>
      </c>
      <c r="EP552" s="110">
        <v>59.1</v>
      </c>
    </row>
    <row r="553" spans="1:146" x14ac:dyDescent="0.3">
      <c r="A553" s="110" t="s">
        <v>162</v>
      </c>
      <c r="B553" s="110" t="s">
        <v>163</v>
      </c>
      <c r="C553" s="110" t="s">
        <v>1813</v>
      </c>
      <c r="F553" s="110" t="s">
        <v>165</v>
      </c>
      <c r="G553" s="110" t="s">
        <v>1814</v>
      </c>
      <c r="I553" s="22">
        <f>INDEX(Concordance!$A$2:$A$556,MATCH('2020 Report - NLIU'!J553,Concordance!$C$2:$C$556,0))</f>
        <v>109002</v>
      </c>
      <c r="J553" s="52">
        <f t="shared" si="8"/>
        <v>20015863</v>
      </c>
      <c r="K553" s="17" t="s">
        <v>1815</v>
      </c>
      <c r="L553" s="18">
        <v>295834.28999999998</v>
      </c>
      <c r="N553" s="18">
        <v>44572.89</v>
      </c>
      <c r="P553" s="18">
        <v>251261.4</v>
      </c>
      <c r="T553" s="18">
        <v>0</v>
      </c>
      <c r="V553" s="18">
        <v>0</v>
      </c>
      <c r="X553" s="18">
        <v>0</v>
      </c>
      <c r="Z553" s="110" t="b">
        <v>0</v>
      </c>
      <c r="AB553" s="110" t="b">
        <v>0</v>
      </c>
      <c r="AD553" s="110" t="b">
        <v>0</v>
      </c>
      <c r="AF553" s="110" t="b">
        <v>0</v>
      </c>
      <c r="AH553" s="110" t="b">
        <v>0</v>
      </c>
      <c r="AJ553" s="110" t="b">
        <v>0</v>
      </c>
      <c r="AL553" s="110" t="b">
        <v>0</v>
      </c>
      <c r="AX553" s="110" t="b">
        <v>0</v>
      </c>
      <c r="BL553" s="18">
        <v>231981.85</v>
      </c>
      <c r="BM553" s="110" t="s">
        <v>168</v>
      </c>
      <c r="BN553" s="18">
        <v>231981.85</v>
      </c>
      <c r="BP553" s="18">
        <v>0</v>
      </c>
      <c r="BR553" s="18">
        <v>0</v>
      </c>
      <c r="BT553" s="18">
        <v>0</v>
      </c>
      <c r="BV553" s="18">
        <v>0</v>
      </c>
      <c r="BX553" s="18">
        <v>0</v>
      </c>
      <c r="BZ553" s="18">
        <v>0</v>
      </c>
      <c r="CB553" s="18">
        <v>231981.85</v>
      </c>
      <c r="DD553" s="110" t="b">
        <v>1</v>
      </c>
      <c r="DF553" s="110" t="b">
        <v>0</v>
      </c>
      <c r="DH553" s="110" t="b">
        <v>1</v>
      </c>
      <c r="DJ553" s="110" t="b">
        <v>1</v>
      </c>
      <c r="DL553" s="110" t="b">
        <v>0</v>
      </c>
      <c r="DN553" s="110" t="b">
        <v>1</v>
      </c>
      <c r="DP553" s="110" t="b">
        <v>1</v>
      </c>
      <c r="DR553" s="110" t="b">
        <v>0</v>
      </c>
      <c r="DT553" s="110" t="b">
        <v>1</v>
      </c>
      <c r="DV553" s="110" t="b">
        <v>1</v>
      </c>
      <c r="DX553" s="110" t="b">
        <v>1</v>
      </c>
      <c r="DZ553" s="110" t="b">
        <v>0</v>
      </c>
      <c r="EB553" s="110" t="b">
        <v>1</v>
      </c>
      <c r="ED553" s="110" t="b">
        <v>0</v>
      </c>
      <c r="EF553" s="110" t="b">
        <v>0</v>
      </c>
      <c r="EH553" s="110" t="b">
        <v>0</v>
      </c>
      <c r="EJ553" s="110">
        <v>223</v>
      </c>
      <c r="EL553" s="110">
        <v>242.3</v>
      </c>
      <c r="EN553" s="110">
        <v>241.1</v>
      </c>
      <c r="EP553" s="110">
        <v>240.4</v>
      </c>
    </row>
    <row r="554" spans="1:146" x14ac:dyDescent="0.3">
      <c r="A554" s="110" t="s">
        <v>162</v>
      </c>
      <c r="B554" s="110" t="s">
        <v>163</v>
      </c>
      <c r="C554" s="110" t="s">
        <v>1816</v>
      </c>
      <c r="F554" s="110" t="s">
        <v>165</v>
      </c>
      <c r="G554" s="110" t="s">
        <v>1817</v>
      </c>
      <c r="I554" s="22">
        <f>INDEX(Concordance!$A$2:$A$556,MATCH('2020 Report - NLIU'!J554,Concordance!$C$2:$C$556,0))</f>
        <v>9079</v>
      </c>
      <c r="J554" s="52">
        <f t="shared" si="8"/>
        <v>2199750</v>
      </c>
      <c r="K554" s="17" t="s">
        <v>1818</v>
      </c>
      <c r="L554" s="18">
        <v>60116.6</v>
      </c>
      <c r="N554" s="18">
        <v>0</v>
      </c>
      <c r="P554" s="18">
        <v>60116.6</v>
      </c>
      <c r="T554" s="18"/>
      <c r="V554" s="18"/>
      <c r="X554" s="18">
        <v>0</v>
      </c>
      <c r="BL554" s="18">
        <v>59959</v>
      </c>
      <c r="BM554" s="110" t="s">
        <v>168</v>
      </c>
      <c r="BN554" s="18">
        <v>59959</v>
      </c>
      <c r="BP554" s="18">
        <v>0</v>
      </c>
      <c r="BR554" s="18">
        <v>0</v>
      </c>
      <c r="BT554" s="18">
        <v>0</v>
      </c>
      <c r="BV554" s="18">
        <v>0</v>
      </c>
      <c r="BX554" s="18">
        <v>0</v>
      </c>
      <c r="BZ554" s="18">
        <v>0</v>
      </c>
      <c r="CB554" s="18">
        <v>59959</v>
      </c>
      <c r="DD554" s="110" t="b">
        <v>0</v>
      </c>
      <c r="DF554" s="110" t="b">
        <v>0</v>
      </c>
      <c r="DH554" s="110" t="b">
        <v>0</v>
      </c>
      <c r="DJ554" s="110" t="b">
        <v>0</v>
      </c>
      <c r="DL554" s="110" t="b">
        <v>0</v>
      </c>
      <c r="DN554" s="110" t="b">
        <v>0</v>
      </c>
      <c r="DP554" s="110" t="b">
        <v>0</v>
      </c>
      <c r="DR554" s="110" t="b">
        <v>0</v>
      </c>
      <c r="DT554" s="110" t="b">
        <v>0</v>
      </c>
      <c r="DV554" s="110" t="b">
        <v>0</v>
      </c>
      <c r="DX554" s="110" t="b">
        <v>0</v>
      </c>
      <c r="DZ554" s="110" t="b">
        <v>0</v>
      </c>
      <c r="EB554" s="110" t="b">
        <v>0</v>
      </c>
      <c r="ED554" s="110" t="b">
        <v>0</v>
      </c>
      <c r="EF554" s="110" t="b">
        <v>0</v>
      </c>
      <c r="EH554" s="110" t="b">
        <v>0</v>
      </c>
      <c r="EJ554" s="110">
        <v>47</v>
      </c>
      <c r="EL554" s="110">
        <v>47</v>
      </c>
      <c r="EN554" s="110">
        <v>47</v>
      </c>
      <c r="EP554" s="110">
        <v>46</v>
      </c>
    </row>
    <row r="555" spans="1:146" x14ac:dyDescent="0.3">
      <c r="A555" s="110" t="s">
        <v>162</v>
      </c>
      <c r="B555" s="110" t="s">
        <v>163</v>
      </c>
      <c r="C555" s="110" t="s">
        <v>1819</v>
      </c>
      <c r="F555" s="110" t="s">
        <v>165</v>
      </c>
      <c r="H555" s="110" t="s">
        <v>1820</v>
      </c>
      <c r="I555" s="22" t="e">
        <f>INDEX(Concordance!$A$2:$A$556,MATCH('2020 Report - NLIU'!J555,Concordance!$C$2:$C$556,0))</f>
        <v>#N/A</v>
      </c>
      <c r="J555" s="52">
        <f t="shared" si="8"/>
        <v>81111834</v>
      </c>
      <c r="K555" s="17" t="s">
        <v>1821</v>
      </c>
      <c r="L555" s="18">
        <v>3550657.55</v>
      </c>
      <c r="N555" s="18"/>
      <c r="P555" s="18"/>
      <c r="T555" s="18"/>
      <c r="V555" s="18"/>
      <c r="X555" s="18">
        <v>0</v>
      </c>
      <c r="BL555" s="18">
        <v>0</v>
      </c>
      <c r="BM555" s="110" t="s">
        <v>168</v>
      </c>
      <c r="BN555" s="18"/>
      <c r="BP555" s="18"/>
      <c r="BR555" s="18"/>
      <c r="BT555" s="18"/>
      <c r="BV555" s="18"/>
      <c r="BX555" s="18"/>
      <c r="BZ555" s="18"/>
      <c r="CB555" s="18"/>
      <c r="EJ555" s="110">
        <v>8.5</v>
      </c>
      <c r="EL555" s="110">
        <v>11.5</v>
      </c>
      <c r="EN555" s="110">
        <v>12</v>
      </c>
      <c r="EP555" s="110">
        <v>13.5</v>
      </c>
    </row>
    <row r="559" spans="1:146" x14ac:dyDescent="0.3">
      <c r="K559" s="47"/>
    </row>
  </sheetData>
  <sheetProtection algorithmName="SHA-512" hashValue="enC5LLfg1I7NPXwM1WWFP2m2gxIgmogvj+W7dyx3UAT+EKumYP2ukodWwiJONC5abfwd2sPvg2k3zNOIPfeuXg==" saltValue="Y4/24YGacGgazMMRcYFKSA==" spinCount="100000" sheet="1" objects="1" scenarios="1" selectLockedCells="1" selectUnlockedCells="1"/>
  <autoFilter ref="A1:EQ555"/>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57"/>
  <sheetViews>
    <sheetView topLeftCell="AT1" workbookViewId="0">
      <selection activeCell="X557" sqref="X557"/>
    </sheetView>
  </sheetViews>
  <sheetFormatPr defaultColWidth="8.77734375" defaultRowHeight="14.4" x14ac:dyDescent="0.3"/>
  <cols>
    <col min="1" max="2" width="8.77734375" style="110"/>
    <col min="3" max="3" width="28.77734375" style="110" bestFit="1" customWidth="1"/>
    <col min="4" max="4" width="28.77734375" style="110" customWidth="1"/>
    <col min="5" max="5" width="11.77734375" style="110" bestFit="1" customWidth="1"/>
    <col min="6" max="6" width="16.5546875" style="110" bestFit="1" customWidth="1"/>
    <col min="7" max="8" width="8.77734375" style="110"/>
    <col min="9" max="9" width="12.77734375" style="110" bestFit="1" customWidth="1"/>
    <col min="10" max="15" width="8.77734375" style="110"/>
    <col min="16" max="16" width="13.21875" style="110" bestFit="1" customWidth="1"/>
    <col min="17" max="21" width="8.77734375" style="110"/>
    <col min="22" max="22" width="13.44140625" style="110" bestFit="1" customWidth="1"/>
    <col min="23" max="23" width="19.21875" style="110" customWidth="1"/>
    <col min="24" max="24" width="19.77734375" style="110" customWidth="1"/>
    <col min="25" max="25" width="11.21875" style="110" customWidth="1"/>
    <col min="26" max="64" width="8.77734375" style="110"/>
    <col min="65" max="65" width="11.21875" style="110" customWidth="1"/>
    <col min="66" max="70" width="8.77734375" style="110"/>
    <col min="71" max="72" width="13.5546875" style="110" bestFit="1" customWidth="1"/>
    <col min="73" max="16384" width="8.77734375" style="110"/>
  </cols>
  <sheetData>
    <row r="1" spans="1:73" s="16" customFormat="1" ht="72" x14ac:dyDescent="0.3">
      <c r="A1" s="19" t="s">
        <v>17</v>
      </c>
      <c r="B1" s="19" t="s">
        <v>22</v>
      </c>
      <c r="C1" s="19" t="s">
        <v>1823</v>
      </c>
      <c r="D1" s="19" t="s">
        <v>1822</v>
      </c>
      <c r="E1" s="19" t="s">
        <v>25</v>
      </c>
      <c r="F1" s="19" t="s">
        <v>1824</v>
      </c>
      <c r="G1" s="19" t="s">
        <v>1825</v>
      </c>
      <c r="H1" s="19" t="s">
        <v>1826</v>
      </c>
      <c r="I1" s="20" t="s">
        <v>1827</v>
      </c>
      <c r="J1" s="20" t="s">
        <v>1828</v>
      </c>
      <c r="K1" s="20" t="s">
        <v>1829</v>
      </c>
      <c r="L1" s="19" t="s">
        <v>1830</v>
      </c>
      <c r="M1" s="19" t="s">
        <v>1831</v>
      </c>
      <c r="N1" s="19" t="s">
        <v>1832</v>
      </c>
      <c r="O1" s="19" t="s">
        <v>1833</v>
      </c>
      <c r="P1" s="20" t="s">
        <v>1834</v>
      </c>
      <c r="Q1" s="19" t="s">
        <v>1835</v>
      </c>
      <c r="R1" s="19" t="s">
        <v>1836</v>
      </c>
      <c r="S1" s="19" t="s">
        <v>1837</v>
      </c>
      <c r="T1" s="19" t="s">
        <v>1838</v>
      </c>
      <c r="U1" s="19" t="s">
        <v>1839</v>
      </c>
      <c r="V1" s="20" t="s">
        <v>1840</v>
      </c>
      <c r="W1" s="20" t="s">
        <v>1841</v>
      </c>
      <c r="X1" s="20" t="s">
        <v>1842</v>
      </c>
      <c r="Y1" s="20" t="s">
        <v>1843</v>
      </c>
      <c r="Z1" s="20" t="s">
        <v>1844</v>
      </c>
      <c r="AA1" s="20" t="s">
        <v>1845</v>
      </c>
      <c r="AB1" s="20" t="s">
        <v>1846</v>
      </c>
      <c r="AC1" s="20" t="s">
        <v>1847</v>
      </c>
      <c r="AD1" s="20" t="s">
        <v>1848</v>
      </c>
      <c r="AE1" s="20" t="s">
        <v>1849</v>
      </c>
      <c r="AF1" s="20" t="s">
        <v>1850</v>
      </c>
      <c r="AG1" s="20" t="s">
        <v>1851</v>
      </c>
      <c r="AH1" s="20" t="s">
        <v>1852</v>
      </c>
      <c r="AI1" s="20" t="s">
        <v>1853</v>
      </c>
      <c r="AJ1" s="20" t="s">
        <v>1854</v>
      </c>
      <c r="AK1" s="20" t="s">
        <v>1855</v>
      </c>
      <c r="AL1" s="20" t="s">
        <v>1856</v>
      </c>
      <c r="AM1" s="20" t="s">
        <v>1857</v>
      </c>
      <c r="AN1" s="20" t="s">
        <v>1858</v>
      </c>
      <c r="AO1" s="20" t="s">
        <v>1859</v>
      </c>
      <c r="AP1" s="20" t="s">
        <v>1860</v>
      </c>
      <c r="AQ1" s="20" t="s">
        <v>1861</v>
      </c>
      <c r="AR1" s="20" t="s">
        <v>1862</v>
      </c>
      <c r="AS1" s="20" t="s">
        <v>1863</v>
      </c>
      <c r="AT1" s="20" t="s">
        <v>1864</v>
      </c>
      <c r="AU1" s="20" t="s">
        <v>1865</v>
      </c>
      <c r="AV1" s="20" t="s">
        <v>1866</v>
      </c>
      <c r="AW1" s="20" t="s">
        <v>1867</v>
      </c>
      <c r="AX1" s="20" t="s">
        <v>1868</v>
      </c>
      <c r="AY1" s="20" t="s">
        <v>1869</v>
      </c>
      <c r="AZ1" s="20" t="s">
        <v>1870</v>
      </c>
      <c r="BA1" s="20" t="s">
        <v>1871</v>
      </c>
      <c r="BB1" s="20" t="s">
        <v>1872</v>
      </c>
      <c r="BC1" s="20" t="s">
        <v>1873</v>
      </c>
      <c r="BD1" s="20" t="s">
        <v>1874</v>
      </c>
      <c r="BE1" s="20" t="s">
        <v>1875</v>
      </c>
      <c r="BF1" s="20" t="s">
        <v>1876</v>
      </c>
      <c r="BG1" s="20" t="s">
        <v>1877</v>
      </c>
      <c r="BH1" s="20" t="s">
        <v>1878</v>
      </c>
      <c r="BI1" s="20" t="s">
        <v>1879</v>
      </c>
      <c r="BJ1" s="20" t="s">
        <v>1880</v>
      </c>
      <c r="BK1" s="20" t="s">
        <v>1881</v>
      </c>
      <c r="BL1" s="20" t="s">
        <v>1882</v>
      </c>
      <c r="BM1" s="20" t="s">
        <v>1883</v>
      </c>
      <c r="BN1" s="19" t="s">
        <v>1884</v>
      </c>
      <c r="BO1" s="19" t="s">
        <v>1885</v>
      </c>
      <c r="BP1" s="19" t="s">
        <v>1886</v>
      </c>
      <c r="BQ1" s="19" t="s">
        <v>1887</v>
      </c>
      <c r="BR1" s="19" t="s">
        <v>1888</v>
      </c>
      <c r="BS1" s="157" t="s">
        <v>4581</v>
      </c>
      <c r="BT1" s="157" t="s">
        <v>4583</v>
      </c>
      <c r="BU1" s="157" t="s">
        <v>4582</v>
      </c>
    </row>
    <row r="2" spans="1:73" x14ac:dyDescent="0.3">
      <c r="A2" s="110" t="s">
        <v>162</v>
      </c>
      <c r="B2" s="110">
        <v>2021</v>
      </c>
      <c r="C2" s="110" t="s">
        <v>1889</v>
      </c>
      <c r="D2" s="22">
        <f>INDEX(Concordance!$A$2:$A$556,MATCH('2021 ESSER I'!F2,Concordance!$D$2:$D$556,0))</f>
        <v>48914</v>
      </c>
      <c r="E2" s="110" t="s">
        <v>167</v>
      </c>
      <c r="F2" s="110" t="s">
        <v>1890</v>
      </c>
      <c r="G2" s="110" t="s">
        <v>1891</v>
      </c>
      <c r="H2" s="110" t="s">
        <v>1892</v>
      </c>
      <c r="I2" s="21">
        <v>0</v>
      </c>
      <c r="J2" s="21"/>
      <c r="K2" s="21"/>
      <c r="P2" s="21">
        <v>0</v>
      </c>
      <c r="V2" s="21">
        <v>109042.62</v>
      </c>
      <c r="W2" s="21">
        <v>0</v>
      </c>
      <c r="X2" s="21">
        <v>46648.89</v>
      </c>
      <c r="Y2" s="21">
        <v>0</v>
      </c>
      <c r="Z2" s="21">
        <v>0</v>
      </c>
      <c r="AA2" s="21">
        <v>0</v>
      </c>
      <c r="AB2" s="21">
        <v>0</v>
      </c>
      <c r="AC2" s="21">
        <v>0</v>
      </c>
      <c r="AD2" s="21">
        <v>0</v>
      </c>
      <c r="AE2" s="21">
        <v>0</v>
      </c>
      <c r="AF2" s="21">
        <v>0</v>
      </c>
      <c r="AG2" s="21">
        <v>0</v>
      </c>
      <c r="AH2" s="21">
        <v>0</v>
      </c>
      <c r="AI2" s="21">
        <v>46648.89</v>
      </c>
      <c r="AJ2" s="21">
        <v>0</v>
      </c>
      <c r="AK2" s="21">
        <v>0</v>
      </c>
      <c r="AL2" s="21">
        <v>0</v>
      </c>
      <c r="AM2" s="21">
        <v>0</v>
      </c>
      <c r="AN2" s="21">
        <v>0</v>
      </c>
      <c r="AO2" s="21">
        <v>46648.89</v>
      </c>
      <c r="AP2" s="21">
        <v>0</v>
      </c>
      <c r="AQ2" s="21">
        <v>0</v>
      </c>
      <c r="AR2" s="21">
        <v>0</v>
      </c>
      <c r="AS2" s="21">
        <v>0</v>
      </c>
      <c r="AT2" s="21">
        <v>0</v>
      </c>
      <c r="AU2" s="21">
        <v>0</v>
      </c>
      <c r="AV2" s="21">
        <v>0</v>
      </c>
      <c r="AW2" s="21">
        <v>0</v>
      </c>
      <c r="AX2" s="21">
        <v>0</v>
      </c>
      <c r="AY2" s="21">
        <v>0</v>
      </c>
      <c r="AZ2" s="21">
        <v>0</v>
      </c>
      <c r="BA2" s="21">
        <v>0</v>
      </c>
      <c r="BB2" s="21">
        <v>0</v>
      </c>
      <c r="BC2" s="21">
        <v>0</v>
      </c>
      <c r="BD2" s="21">
        <v>0</v>
      </c>
      <c r="BE2" s="21">
        <v>0</v>
      </c>
      <c r="BF2" s="21">
        <v>0</v>
      </c>
      <c r="BG2" s="21">
        <v>0</v>
      </c>
      <c r="BH2" s="21">
        <v>0</v>
      </c>
      <c r="BI2" s="21">
        <v>0</v>
      </c>
      <c r="BJ2" s="21">
        <v>0</v>
      </c>
      <c r="BK2" s="21">
        <v>0</v>
      </c>
      <c r="BL2" s="21">
        <v>0</v>
      </c>
      <c r="BM2" s="21">
        <v>62393.73</v>
      </c>
      <c r="BN2" s="110">
        <v>0</v>
      </c>
      <c r="BO2" s="110">
        <v>100</v>
      </c>
      <c r="BP2" s="110">
        <v>0</v>
      </c>
      <c r="BQ2" s="110">
        <v>0</v>
      </c>
      <c r="BR2" s="110">
        <v>0</v>
      </c>
      <c r="BS2" s="156">
        <f>INDEX('ESSER I reallocation'!$H$2:$H$555,MATCH('2021 ESSER I'!$D2,'ESSER I reallocation'!$A$2:$A$555,0))</f>
        <v>109042.62</v>
      </c>
      <c r="BT2" s="156">
        <f>INDEX('2020 Report - NLIU'!$BL$2:$BL$555,MATCH('2021 ESSER I'!D2,'2020 Report - NLIU'!$I$2:$I$555,0))</f>
        <v>0</v>
      </c>
      <c r="BU2" s="110" t="b">
        <f>EXACT(W2,BT2)</f>
        <v>1</v>
      </c>
    </row>
    <row r="3" spans="1:73" x14ac:dyDescent="0.3">
      <c r="A3" s="110" t="s">
        <v>162</v>
      </c>
      <c r="B3" s="110">
        <v>2021</v>
      </c>
      <c r="C3" s="110" t="s">
        <v>1893</v>
      </c>
      <c r="D3" s="22">
        <f>INDEX(Concordance!$A$2:$A$556,MATCH('2021 ESSER I'!F3,Concordance!$D$2:$D$556,0))</f>
        <v>48927</v>
      </c>
      <c r="E3" s="110" t="s">
        <v>171</v>
      </c>
      <c r="F3" s="110" t="s">
        <v>1894</v>
      </c>
      <c r="G3" s="110" t="s">
        <v>1895</v>
      </c>
      <c r="H3" s="110" t="s">
        <v>1892</v>
      </c>
      <c r="I3" s="21">
        <v>0</v>
      </c>
      <c r="J3" s="21"/>
      <c r="K3" s="21"/>
      <c r="P3" s="21">
        <v>0</v>
      </c>
      <c r="V3" s="21">
        <v>139182.82</v>
      </c>
      <c r="W3" s="21">
        <v>0</v>
      </c>
      <c r="X3" s="21">
        <v>139182.82</v>
      </c>
      <c r="Y3" s="21">
        <v>218.49</v>
      </c>
      <c r="Z3" s="21">
        <v>0</v>
      </c>
      <c r="AA3" s="21">
        <v>0</v>
      </c>
      <c r="AB3" s="21">
        <v>0</v>
      </c>
      <c r="AC3" s="21">
        <v>0</v>
      </c>
      <c r="AD3" s="21">
        <v>0</v>
      </c>
      <c r="AE3" s="21">
        <v>218.49</v>
      </c>
      <c r="AF3" s="21">
        <v>0</v>
      </c>
      <c r="AG3" s="21">
        <v>0</v>
      </c>
      <c r="AH3" s="21">
        <v>0</v>
      </c>
      <c r="AI3" s="21">
        <v>5410.92</v>
      </c>
      <c r="AJ3" s="21">
        <v>0</v>
      </c>
      <c r="AK3" s="21">
        <v>0</v>
      </c>
      <c r="AL3" s="21">
        <v>0</v>
      </c>
      <c r="AM3" s="21">
        <v>0</v>
      </c>
      <c r="AN3" s="21">
        <v>0</v>
      </c>
      <c r="AO3" s="21">
        <v>5410.92</v>
      </c>
      <c r="AP3" s="21">
        <v>0</v>
      </c>
      <c r="AQ3" s="21">
        <v>0</v>
      </c>
      <c r="AR3" s="21">
        <v>0</v>
      </c>
      <c r="AS3" s="21">
        <v>0</v>
      </c>
      <c r="AT3" s="21">
        <v>0</v>
      </c>
      <c r="AU3" s="21">
        <v>0</v>
      </c>
      <c r="AV3" s="21">
        <v>0</v>
      </c>
      <c r="AW3" s="21">
        <v>0</v>
      </c>
      <c r="AX3" s="21">
        <v>0</v>
      </c>
      <c r="AY3" s="21">
        <v>0</v>
      </c>
      <c r="AZ3" s="21">
        <v>0</v>
      </c>
      <c r="BA3" s="21">
        <v>0</v>
      </c>
      <c r="BB3" s="21">
        <v>0</v>
      </c>
      <c r="BC3" s="21">
        <v>133553.41</v>
      </c>
      <c r="BD3" s="21">
        <v>107000</v>
      </c>
      <c r="BE3" s="21">
        <v>26553.41</v>
      </c>
      <c r="BF3" s="21">
        <v>0</v>
      </c>
      <c r="BG3" s="21">
        <v>0</v>
      </c>
      <c r="BH3" s="21">
        <v>0</v>
      </c>
      <c r="BI3" s="21">
        <v>0</v>
      </c>
      <c r="BJ3" s="21">
        <v>0</v>
      </c>
      <c r="BK3" s="21">
        <v>0</v>
      </c>
      <c r="BL3" s="21">
        <v>0</v>
      </c>
      <c r="BM3" s="21">
        <v>0</v>
      </c>
      <c r="BS3" s="156">
        <f>INDEX('ESSER I reallocation'!$H$2:$H$555,MATCH('2021 ESSER I'!$D3,'ESSER I reallocation'!$A$2:$A$555,0))</f>
        <v>139182.82</v>
      </c>
      <c r="BT3" s="156">
        <f>INDEX('2020 Report - NLIU'!$BL$2:$BL$555,MATCH('2021 ESSER I'!D3,'2020 Report - NLIU'!$I$2:$I$555,0))</f>
        <v>0</v>
      </c>
      <c r="BU3" s="110" t="b">
        <f t="shared" ref="BU3:BU66" si="0">EXACT(W3,BT3)</f>
        <v>1</v>
      </c>
    </row>
    <row r="4" spans="1:73" x14ac:dyDescent="0.3">
      <c r="A4" s="110" t="s">
        <v>162</v>
      </c>
      <c r="B4" s="110">
        <v>2021</v>
      </c>
      <c r="C4" s="110" t="s">
        <v>1896</v>
      </c>
      <c r="D4" s="22">
        <f>INDEX(Concordance!$A$2:$A$556,MATCH('2021 ESSER I'!F4,Concordance!$D$2:$D$556,0))</f>
        <v>1090</v>
      </c>
      <c r="E4" s="110" t="s">
        <v>174</v>
      </c>
      <c r="F4" s="110" t="s">
        <v>1897</v>
      </c>
      <c r="G4" s="110" t="s">
        <v>1898</v>
      </c>
      <c r="H4" s="110" t="s">
        <v>1892</v>
      </c>
      <c r="I4" s="21">
        <v>0</v>
      </c>
      <c r="J4" s="21"/>
      <c r="K4" s="21"/>
      <c r="P4" s="21">
        <v>0</v>
      </c>
      <c r="V4" s="21">
        <v>117845.86</v>
      </c>
      <c r="W4" s="21">
        <v>117537</v>
      </c>
      <c r="X4" s="21">
        <v>308.86</v>
      </c>
      <c r="Y4" s="21">
        <v>0</v>
      </c>
      <c r="Z4" s="21">
        <v>0</v>
      </c>
      <c r="AA4" s="21">
        <v>0</v>
      </c>
      <c r="AB4" s="21">
        <v>0</v>
      </c>
      <c r="AC4" s="21">
        <v>0</v>
      </c>
      <c r="AD4" s="21">
        <v>0</v>
      </c>
      <c r="AE4" s="21">
        <v>0</v>
      </c>
      <c r="AF4" s="21">
        <v>0</v>
      </c>
      <c r="AG4" s="21">
        <v>0</v>
      </c>
      <c r="AH4" s="21">
        <v>0</v>
      </c>
      <c r="AI4" s="21">
        <v>0</v>
      </c>
      <c r="AJ4" s="21">
        <v>0</v>
      </c>
      <c r="AK4" s="21">
        <v>0</v>
      </c>
      <c r="AL4" s="21">
        <v>0</v>
      </c>
      <c r="AM4" s="21">
        <v>0</v>
      </c>
      <c r="AN4" s="21">
        <v>0</v>
      </c>
      <c r="AO4" s="21">
        <v>0</v>
      </c>
      <c r="AP4" s="21">
        <v>0</v>
      </c>
      <c r="AQ4" s="21">
        <v>0</v>
      </c>
      <c r="AR4" s="21">
        <v>0</v>
      </c>
      <c r="AS4" s="21">
        <v>0</v>
      </c>
      <c r="AT4" s="21">
        <v>0</v>
      </c>
      <c r="AU4" s="21">
        <v>0</v>
      </c>
      <c r="AV4" s="21">
        <v>0</v>
      </c>
      <c r="AW4" s="21">
        <v>0</v>
      </c>
      <c r="AX4" s="21">
        <v>0</v>
      </c>
      <c r="AY4" s="21">
        <v>0</v>
      </c>
      <c r="AZ4" s="21">
        <v>0</v>
      </c>
      <c r="BA4" s="21">
        <v>0</v>
      </c>
      <c r="BB4" s="21">
        <v>0</v>
      </c>
      <c r="BC4" s="21">
        <v>308.86</v>
      </c>
      <c r="BD4" s="21">
        <v>308.86</v>
      </c>
      <c r="BE4" s="21">
        <v>0</v>
      </c>
      <c r="BF4" s="21">
        <v>0</v>
      </c>
      <c r="BG4" s="21">
        <v>0</v>
      </c>
      <c r="BH4" s="21">
        <v>0</v>
      </c>
      <c r="BI4" s="21">
        <v>0</v>
      </c>
      <c r="BJ4" s="21">
        <v>0</v>
      </c>
      <c r="BK4" s="21">
        <v>0</v>
      </c>
      <c r="BL4" s="21">
        <v>0</v>
      </c>
      <c r="BM4" s="21">
        <v>0</v>
      </c>
      <c r="BS4" s="156">
        <f>INDEX('ESSER I reallocation'!$H$2:$H$555,MATCH('2021 ESSER I'!$D4,'ESSER I reallocation'!$A$2:$A$555,0))</f>
        <v>117845.86</v>
      </c>
      <c r="BT4" s="156">
        <f>INDEX('2020 Report - NLIU'!$BL$2:$BL$555,MATCH('2021 ESSER I'!D4,'2020 Report - NLIU'!$I$2:$I$555,0))</f>
        <v>117537</v>
      </c>
      <c r="BU4" s="110" t="b">
        <f t="shared" si="0"/>
        <v>1</v>
      </c>
    </row>
    <row r="5" spans="1:73" x14ac:dyDescent="0.3">
      <c r="A5" s="110" t="s">
        <v>162</v>
      </c>
      <c r="B5" s="110">
        <v>2021</v>
      </c>
      <c r="C5" s="110" t="s">
        <v>1899</v>
      </c>
      <c r="D5" s="22">
        <f>INDEX(Concordance!$A$2:$A$556,MATCH('2021 ESSER I'!F5,Concordance!$D$2:$D$556,0))</f>
        <v>1092</v>
      </c>
      <c r="E5" s="110" t="s">
        <v>177</v>
      </c>
      <c r="F5" s="110" t="s">
        <v>1900</v>
      </c>
      <c r="G5" s="110" t="s">
        <v>1901</v>
      </c>
      <c r="H5" s="110" t="s">
        <v>1892</v>
      </c>
      <c r="I5" s="21">
        <v>0</v>
      </c>
      <c r="J5" s="21"/>
      <c r="K5" s="21"/>
      <c r="P5" s="21">
        <v>0</v>
      </c>
      <c r="V5" s="21">
        <v>103492.37</v>
      </c>
      <c r="W5" s="21">
        <v>70482.83</v>
      </c>
      <c r="X5" s="21">
        <v>33009.54</v>
      </c>
      <c r="Y5" s="21">
        <v>1810.86</v>
      </c>
      <c r="Z5" s="21">
        <v>0</v>
      </c>
      <c r="AA5" s="21">
        <v>0</v>
      </c>
      <c r="AB5" s="21">
        <v>0</v>
      </c>
      <c r="AC5" s="21">
        <v>0</v>
      </c>
      <c r="AD5" s="21">
        <v>0</v>
      </c>
      <c r="AE5" s="21">
        <v>1810.86</v>
      </c>
      <c r="AF5" s="21">
        <v>0</v>
      </c>
      <c r="AG5" s="21">
        <v>0</v>
      </c>
      <c r="AH5" s="21">
        <v>0</v>
      </c>
      <c r="AI5" s="21">
        <v>31198.68</v>
      </c>
      <c r="AJ5" s="21">
        <v>19935.05</v>
      </c>
      <c r="AK5" s="21">
        <v>258.19</v>
      </c>
      <c r="AL5" s="21">
        <v>2523</v>
      </c>
      <c r="AM5" s="21">
        <v>0</v>
      </c>
      <c r="AN5" s="21">
        <v>0</v>
      </c>
      <c r="AO5" s="21">
        <v>8482.44</v>
      </c>
      <c r="AP5" s="21">
        <v>0</v>
      </c>
      <c r="AQ5" s="21">
        <v>0</v>
      </c>
      <c r="AR5" s="21">
        <v>0</v>
      </c>
      <c r="AS5" s="21">
        <v>0</v>
      </c>
      <c r="AT5" s="21">
        <v>0</v>
      </c>
      <c r="AU5" s="21">
        <v>0</v>
      </c>
      <c r="AV5" s="21">
        <v>0</v>
      </c>
      <c r="AW5" s="21">
        <v>0</v>
      </c>
      <c r="AX5" s="21">
        <v>0</v>
      </c>
      <c r="AY5" s="21">
        <v>0</v>
      </c>
      <c r="AZ5" s="21">
        <v>0</v>
      </c>
      <c r="BA5" s="21">
        <v>0</v>
      </c>
      <c r="BB5" s="21">
        <v>0</v>
      </c>
      <c r="BC5" s="21">
        <v>0</v>
      </c>
      <c r="BD5" s="21">
        <v>0</v>
      </c>
      <c r="BE5" s="21">
        <v>0</v>
      </c>
      <c r="BF5" s="21">
        <v>0</v>
      </c>
      <c r="BG5" s="21">
        <v>0</v>
      </c>
      <c r="BH5" s="21">
        <v>0</v>
      </c>
      <c r="BI5" s="21">
        <v>0</v>
      </c>
      <c r="BJ5" s="21">
        <v>0</v>
      </c>
      <c r="BK5" s="21">
        <v>0</v>
      </c>
      <c r="BL5" s="21">
        <v>0</v>
      </c>
      <c r="BM5" s="21">
        <v>0</v>
      </c>
      <c r="BS5" s="156">
        <f>INDEX('ESSER I reallocation'!$H$2:$H$555,MATCH('2021 ESSER I'!$D5,'ESSER I reallocation'!$A$2:$A$555,0))</f>
        <v>103492.37</v>
      </c>
      <c r="BT5" s="156">
        <f>INDEX('2020 Report - NLIU'!$BL$2:$BL$555,MATCH('2021 ESSER I'!D5,'2020 Report - NLIU'!$I$2:$I$555,0))</f>
        <v>70482.83</v>
      </c>
      <c r="BU5" s="110" t="b">
        <f t="shared" si="0"/>
        <v>1</v>
      </c>
    </row>
    <row r="6" spans="1:73" x14ac:dyDescent="0.3">
      <c r="A6" s="110" t="s">
        <v>162</v>
      </c>
      <c r="B6" s="110">
        <v>2021</v>
      </c>
      <c r="C6" s="110" t="s">
        <v>1902</v>
      </c>
      <c r="D6" s="22">
        <f>INDEX(Concordance!$A$2:$A$556,MATCH('2021 ESSER I'!F6,Concordance!$D$2:$D$556,0))</f>
        <v>7123</v>
      </c>
      <c r="E6" s="110" t="s">
        <v>180</v>
      </c>
      <c r="F6" s="110" t="s">
        <v>1903</v>
      </c>
      <c r="G6" s="110" t="s">
        <v>1904</v>
      </c>
      <c r="H6" s="110" t="s">
        <v>1892</v>
      </c>
      <c r="I6" s="21">
        <v>0</v>
      </c>
      <c r="J6" s="21"/>
      <c r="K6" s="21"/>
      <c r="P6" s="21">
        <v>0</v>
      </c>
      <c r="V6" s="21">
        <v>114724.72</v>
      </c>
      <c r="W6" s="21">
        <v>114424</v>
      </c>
      <c r="X6" s="21">
        <v>300.72000000000003</v>
      </c>
      <c r="Y6" s="21">
        <v>0</v>
      </c>
      <c r="Z6" s="21">
        <v>0</v>
      </c>
      <c r="AA6" s="21">
        <v>0</v>
      </c>
      <c r="AB6" s="21">
        <v>0</v>
      </c>
      <c r="AC6" s="21">
        <v>0</v>
      </c>
      <c r="AD6" s="21">
        <v>0</v>
      </c>
      <c r="AE6" s="21">
        <v>0</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300.72000000000003</v>
      </c>
      <c r="BD6" s="21">
        <v>300.72000000000003</v>
      </c>
      <c r="BE6" s="21">
        <v>0</v>
      </c>
      <c r="BF6" s="21">
        <v>0</v>
      </c>
      <c r="BG6" s="21">
        <v>0</v>
      </c>
      <c r="BH6" s="21">
        <v>0</v>
      </c>
      <c r="BI6" s="21">
        <v>0</v>
      </c>
      <c r="BJ6" s="21">
        <v>0</v>
      </c>
      <c r="BK6" s="21">
        <v>0</v>
      </c>
      <c r="BL6" s="21">
        <v>0</v>
      </c>
      <c r="BM6" s="21">
        <v>0</v>
      </c>
      <c r="BS6" s="156">
        <f>INDEX('ESSER I reallocation'!$H$2:$H$555,MATCH('2021 ESSER I'!$D6,'ESSER I reallocation'!$A$2:$A$555,0))</f>
        <v>114724.72</v>
      </c>
      <c r="BT6" s="156">
        <f>INDEX('2020 Report - NLIU'!$BL$2:$BL$555,MATCH('2021 ESSER I'!D6,'2020 Report - NLIU'!$I$2:$I$555,0))</f>
        <v>114424</v>
      </c>
      <c r="BU6" s="110" t="b">
        <f t="shared" si="0"/>
        <v>1</v>
      </c>
    </row>
    <row r="7" spans="1:73" x14ac:dyDescent="0.3">
      <c r="A7" s="110" t="s">
        <v>162</v>
      </c>
      <c r="B7" s="110">
        <v>2021</v>
      </c>
      <c r="C7" s="110" t="s">
        <v>1905</v>
      </c>
      <c r="D7" s="22">
        <f>INDEX(Concordance!$A$2:$A$556,MATCH('2021 ESSER I'!F7,Concordance!$D$2:$D$556,0))</f>
        <v>103129</v>
      </c>
      <c r="E7" s="110" t="s">
        <v>183</v>
      </c>
      <c r="F7" s="110" t="s">
        <v>1906</v>
      </c>
      <c r="G7" s="110" t="s">
        <v>1907</v>
      </c>
      <c r="H7" s="110" t="s">
        <v>1892</v>
      </c>
      <c r="I7" s="21">
        <v>0</v>
      </c>
      <c r="J7" s="21"/>
      <c r="K7" s="21"/>
      <c r="P7" s="21">
        <v>0</v>
      </c>
      <c r="V7" s="21">
        <v>73833.740000000005</v>
      </c>
      <c r="W7" s="21">
        <v>73640</v>
      </c>
      <c r="X7" s="21">
        <v>193.74</v>
      </c>
      <c r="Y7" s="21">
        <v>0</v>
      </c>
      <c r="Z7" s="21">
        <v>0</v>
      </c>
      <c r="AA7" s="21">
        <v>0</v>
      </c>
      <c r="AB7" s="21">
        <v>0</v>
      </c>
      <c r="AC7" s="21">
        <v>0</v>
      </c>
      <c r="AD7" s="21">
        <v>0</v>
      </c>
      <c r="AE7" s="21">
        <v>0</v>
      </c>
      <c r="AF7" s="21">
        <v>0</v>
      </c>
      <c r="AG7" s="21">
        <v>0</v>
      </c>
      <c r="AH7" s="21">
        <v>0</v>
      </c>
      <c r="AI7" s="21">
        <v>0</v>
      </c>
      <c r="AJ7" s="21">
        <v>0</v>
      </c>
      <c r="AK7" s="21">
        <v>0</v>
      </c>
      <c r="AL7" s="21">
        <v>0</v>
      </c>
      <c r="AM7" s="21">
        <v>0</v>
      </c>
      <c r="AN7" s="21">
        <v>0</v>
      </c>
      <c r="AO7" s="21">
        <v>0</v>
      </c>
      <c r="AP7" s="21">
        <v>0</v>
      </c>
      <c r="AQ7" s="21">
        <v>0</v>
      </c>
      <c r="AR7" s="21">
        <v>0</v>
      </c>
      <c r="AS7" s="21">
        <v>0</v>
      </c>
      <c r="AT7" s="21">
        <v>0</v>
      </c>
      <c r="AU7" s="21">
        <v>0</v>
      </c>
      <c r="AV7" s="21">
        <v>0</v>
      </c>
      <c r="AW7" s="21">
        <v>0</v>
      </c>
      <c r="AX7" s="21">
        <v>0</v>
      </c>
      <c r="AY7" s="21">
        <v>0</v>
      </c>
      <c r="AZ7" s="21">
        <v>0</v>
      </c>
      <c r="BA7" s="21">
        <v>0</v>
      </c>
      <c r="BB7" s="21">
        <v>0</v>
      </c>
      <c r="BC7" s="21">
        <v>193.74</v>
      </c>
      <c r="BD7" s="21">
        <v>193.74</v>
      </c>
      <c r="BE7" s="21">
        <v>0</v>
      </c>
      <c r="BF7" s="21">
        <v>0</v>
      </c>
      <c r="BG7" s="21">
        <v>0</v>
      </c>
      <c r="BH7" s="21">
        <v>0</v>
      </c>
      <c r="BI7" s="21">
        <v>0</v>
      </c>
      <c r="BJ7" s="21">
        <v>0</v>
      </c>
      <c r="BK7" s="21">
        <v>0</v>
      </c>
      <c r="BL7" s="21">
        <v>0</v>
      </c>
      <c r="BM7" s="21">
        <v>0</v>
      </c>
      <c r="BS7" s="156">
        <f>INDEX('ESSER I reallocation'!$H$2:$H$555,MATCH('2021 ESSER I'!$D7,'ESSER I reallocation'!$A$2:$A$555,0))</f>
        <v>73833.740000000005</v>
      </c>
      <c r="BT7" s="156">
        <f>INDEX('2020 Report - NLIU'!$BL$2:$BL$555,MATCH('2021 ESSER I'!D7,'2020 Report - NLIU'!$I$2:$I$555,0))</f>
        <v>73640</v>
      </c>
      <c r="BU7" s="110" t="b">
        <f t="shared" si="0"/>
        <v>1</v>
      </c>
    </row>
    <row r="8" spans="1:73" x14ac:dyDescent="0.3">
      <c r="A8" s="110" t="s">
        <v>162</v>
      </c>
      <c r="B8" s="110">
        <v>2021</v>
      </c>
      <c r="C8" s="110" t="s">
        <v>1908</v>
      </c>
      <c r="D8" s="22">
        <f>INDEX(Concordance!$A$2:$A$556,MATCH('2021 ESSER I'!F8,Concordance!$D$2:$D$556,0))</f>
        <v>96098</v>
      </c>
      <c r="E8" s="110" t="s">
        <v>186</v>
      </c>
      <c r="F8" s="110" t="s">
        <v>1909</v>
      </c>
      <c r="G8" s="110" t="s">
        <v>1910</v>
      </c>
      <c r="H8" s="110" t="s">
        <v>1892</v>
      </c>
      <c r="I8" s="21">
        <v>19754</v>
      </c>
      <c r="J8" s="21">
        <v>0</v>
      </c>
      <c r="K8" s="21">
        <v>19753.75</v>
      </c>
      <c r="L8" s="110" t="s">
        <v>1911</v>
      </c>
      <c r="M8" s="110" t="s">
        <v>1911</v>
      </c>
      <c r="N8" s="110" t="s">
        <v>1911</v>
      </c>
      <c r="O8" s="110" t="s">
        <v>1892</v>
      </c>
      <c r="P8" s="21">
        <v>0.25</v>
      </c>
      <c r="Q8" s="110">
        <v>0</v>
      </c>
      <c r="R8" s="110">
        <v>0</v>
      </c>
      <c r="S8" s="110">
        <v>0</v>
      </c>
      <c r="T8" s="110">
        <v>0</v>
      </c>
      <c r="U8" s="110">
        <v>100</v>
      </c>
      <c r="V8" s="21">
        <v>211635.75</v>
      </c>
      <c r="W8" s="21">
        <v>0</v>
      </c>
      <c r="X8" s="21">
        <v>211635.75</v>
      </c>
      <c r="Y8" s="21">
        <v>4559</v>
      </c>
      <c r="Z8" s="21">
        <v>0</v>
      </c>
      <c r="AA8" s="21">
        <v>0</v>
      </c>
      <c r="AB8" s="21">
        <v>0</v>
      </c>
      <c r="AC8" s="21">
        <v>0</v>
      </c>
      <c r="AD8" s="21">
        <v>0</v>
      </c>
      <c r="AE8" s="21">
        <v>4559</v>
      </c>
      <c r="AF8" s="21">
        <v>0</v>
      </c>
      <c r="AG8" s="21">
        <v>0</v>
      </c>
      <c r="AH8" s="21">
        <v>0</v>
      </c>
      <c r="AI8" s="21">
        <v>207076.75</v>
      </c>
      <c r="AJ8" s="21">
        <v>0</v>
      </c>
      <c r="AK8" s="21">
        <v>0</v>
      </c>
      <c r="AL8" s="21">
        <v>0</v>
      </c>
      <c r="AM8" s="21">
        <v>0</v>
      </c>
      <c r="AN8" s="21">
        <v>0</v>
      </c>
      <c r="AO8" s="21">
        <v>46641.25</v>
      </c>
      <c r="AP8" s="21">
        <v>160435.5</v>
      </c>
      <c r="AQ8" s="21">
        <v>0</v>
      </c>
      <c r="AR8" s="21">
        <v>0</v>
      </c>
      <c r="AS8" s="21">
        <v>0</v>
      </c>
      <c r="AT8" s="21">
        <v>0</v>
      </c>
      <c r="AU8" s="21">
        <v>0</v>
      </c>
      <c r="AV8" s="21">
        <v>0</v>
      </c>
      <c r="AW8" s="21">
        <v>0</v>
      </c>
      <c r="AX8" s="21">
        <v>0</v>
      </c>
      <c r="AY8" s="21">
        <v>0</v>
      </c>
      <c r="AZ8" s="21">
        <v>0</v>
      </c>
      <c r="BA8" s="21">
        <v>0</v>
      </c>
      <c r="BB8" s="21">
        <v>0</v>
      </c>
      <c r="BC8" s="21">
        <v>0</v>
      </c>
      <c r="BD8" s="21">
        <v>0</v>
      </c>
      <c r="BE8" s="21">
        <v>0</v>
      </c>
      <c r="BF8" s="21">
        <v>0</v>
      </c>
      <c r="BG8" s="21">
        <v>0</v>
      </c>
      <c r="BH8" s="21">
        <v>0</v>
      </c>
      <c r="BI8" s="21">
        <v>0</v>
      </c>
      <c r="BJ8" s="21">
        <v>0</v>
      </c>
      <c r="BK8" s="21">
        <v>0</v>
      </c>
      <c r="BL8" s="21">
        <v>0</v>
      </c>
      <c r="BM8" s="21">
        <v>0</v>
      </c>
      <c r="BS8" s="156">
        <f>INDEX('ESSER I reallocation'!$H$2:$H$555,MATCH('2021 ESSER I'!$D8,'ESSER I reallocation'!$A$2:$A$555,0))</f>
        <v>231389.75</v>
      </c>
      <c r="BT8" s="156">
        <f>INDEX('2020 Report - NLIU'!$BL$2:$BL$555,MATCH('2021 ESSER I'!D8,'2020 Report - NLIU'!$I$2:$I$555,0))</f>
        <v>0</v>
      </c>
      <c r="BU8" s="110" t="b">
        <f t="shared" si="0"/>
        <v>1</v>
      </c>
    </row>
    <row r="9" spans="1:73" x14ac:dyDescent="0.3">
      <c r="A9" s="110" t="s">
        <v>162</v>
      </c>
      <c r="B9" s="110">
        <v>2021</v>
      </c>
      <c r="C9" s="110" t="s">
        <v>1912</v>
      </c>
      <c r="D9" s="22">
        <f>INDEX(Concordance!$A$2:$A$556,MATCH('2021 ESSER I'!F9,Concordance!$D$2:$D$556,0))</f>
        <v>38046</v>
      </c>
      <c r="E9" s="110" t="s">
        <v>189</v>
      </c>
      <c r="F9" s="110" t="s">
        <v>1913</v>
      </c>
      <c r="G9" s="110" t="s">
        <v>1914</v>
      </c>
      <c r="H9" s="110" t="s">
        <v>1892</v>
      </c>
      <c r="I9" s="21">
        <v>0</v>
      </c>
      <c r="J9" s="21"/>
      <c r="K9" s="21"/>
      <c r="P9" s="21">
        <v>0</v>
      </c>
      <c r="V9" s="21">
        <v>102974.78</v>
      </c>
      <c r="W9" s="21">
        <v>102705</v>
      </c>
      <c r="X9" s="21">
        <v>269.77999999999997</v>
      </c>
      <c r="Y9" s="21">
        <v>0</v>
      </c>
      <c r="Z9" s="21">
        <v>0</v>
      </c>
      <c r="AA9" s="21">
        <v>0</v>
      </c>
      <c r="AB9" s="21">
        <v>0</v>
      </c>
      <c r="AC9" s="21">
        <v>0</v>
      </c>
      <c r="AD9" s="21">
        <v>0</v>
      </c>
      <c r="AE9" s="21">
        <v>0</v>
      </c>
      <c r="AF9" s="21">
        <v>0</v>
      </c>
      <c r="AG9" s="21">
        <v>0</v>
      </c>
      <c r="AH9" s="21">
        <v>0</v>
      </c>
      <c r="AI9" s="21">
        <v>269.77999999999997</v>
      </c>
      <c r="AJ9" s="21">
        <v>0</v>
      </c>
      <c r="AK9" s="21">
        <v>0</v>
      </c>
      <c r="AL9" s="21">
        <v>0</v>
      </c>
      <c r="AM9" s="21">
        <v>0</v>
      </c>
      <c r="AN9" s="21">
        <v>0</v>
      </c>
      <c r="AO9" s="21">
        <v>269.77999999999997</v>
      </c>
      <c r="AP9" s="21">
        <v>0</v>
      </c>
      <c r="AQ9" s="21">
        <v>0</v>
      </c>
      <c r="AR9" s="21">
        <v>0</v>
      </c>
      <c r="AS9" s="21">
        <v>0</v>
      </c>
      <c r="AT9" s="21">
        <v>0</v>
      </c>
      <c r="AU9" s="21">
        <v>0</v>
      </c>
      <c r="AV9" s="21">
        <v>0</v>
      </c>
      <c r="AW9" s="21">
        <v>0</v>
      </c>
      <c r="AX9" s="21">
        <v>0</v>
      </c>
      <c r="AY9" s="21">
        <v>0</v>
      </c>
      <c r="AZ9" s="21">
        <v>0</v>
      </c>
      <c r="BA9" s="21">
        <v>0</v>
      </c>
      <c r="BB9" s="21">
        <v>0</v>
      </c>
      <c r="BC9" s="21">
        <v>0</v>
      </c>
      <c r="BD9" s="21">
        <v>0</v>
      </c>
      <c r="BE9" s="21">
        <v>0</v>
      </c>
      <c r="BF9" s="21">
        <v>0</v>
      </c>
      <c r="BG9" s="21">
        <v>0</v>
      </c>
      <c r="BH9" s="21">
        <v>0</v>
      </c>
      <c r="BI9" s="21">
        <v>0</v>
      </c>
      <c r="BJ9" s="21">
        <v>0</v>
      </c>
      <c r="BK9" s="21">
        <v>0</v>
      </c>
      <c r="BL9" s="21">
        <v>0</v>
      </c>
      <c r="BM9" s="21">
        <v>0</v>
      </c>
      <c r="BS9" s="156">
        <f>INDEX('ESSER I reallocation'!$H$2:$H$555,MATCH('2021 ESSER I'!$D9,'ESSER I reallocation'!$A$2:$A$555,0))</f>
        <v>102974.78</v>
      </c>
      <c r="BT9" s="156">
        <f>INDEX('2020 Report - NLIU'!$BL$2:$BL$555,MATCH('2021 ESSER I'!D9,'2020 Report - NLIU'!$I$2:$I$555,0))</f>
        <v>102705</v>
      </c>
      <c r="BU9" s="110" t="b">
        <f t="shared" si="0"/>
        <v>1</v>
      </c>
    </row>
    <row r="10" spans="1:73" x14ac:dyDescent="0.3">
      <c r="A10" s="110" t="s">
        <v>162</v>
      </c>
      <c r="B10" s="110">
        <v>2021</v>
      </c>
      <c r="C10" s="110" t="s">
        <v>1915</v>
      </c>
      <c r="D10" s="22" t="e">
        <f>INDEX(Concordance!$A$2:$A$556,MATCH('2021 ESSER I'!F10,Concordance!$D$2:$D$556,0))</f>
        <v>#N/A</v>
      </c>
      <c r="E10" s="110" t="s">
        <v>1821</v>
      </c>
      <c r="F10" s="110" t="s">
        <v>1916</v>
      </c>
      <c r="H10" s="110" t="s">
        <v>1911</v>
      </c>
      <c r="I10" s="21">
        <v>1208099.98</v>
      </c>
      <c r="J10" s="21">
        <v>1208099.98</v>
      </c>
      <c r="K10" s="21">
        <v>0</v>
      </c>
      <c r="P10" s="21">
        <v>0</v>
      </c>
      <c r="V10" s="21"/>
      <c r="W10" s="21"/>
      <c r="X10" s="21"/>
      <c r="Y10" s="21">
        <v>0</v>
      </c>
      <c r="Z10" s="21"/>
      <c r="AA10" s="21"/>
      <c r="AB10" s="21"/>
      <c r="AC10" s="21"/>
      <c r="AD10" s="21"/>
      <c r="AE10" s="21"/>
      <c r="AF10" s="21"/>
      <c r="AG10" s="21"/>
      <c r="AH10" s="21"/>
      <c r="AI10" s="21">
        <v>0</v>
      </c>
      <c r="AJ10" s="21"/>
      <c r="AK10" s="21"/>
      <c r="AL10" s="21"/>
      <c r="AM10" s="21"/>
      <c r="AN10" s="21"/>
      <c r="AO10" s="21"/>
      <c r="AP10" s="21"/>
      <c r="AQ10" s="21"/>
      <c r="AR10" s="21"/>
      <c r="AS10" s="21">
        <v>0</v>
      </c>
      <c r="AT10" s="21"/>
      <c r="AU10" s="21"/>
      <c r="AV10" s="21"/>
      <c r="AW10" s="21"/>
      <c r="AX10" s="21"/>
      <c r="AY10" s="21"/>
      <c r="AZ10" s="21"/>
      <c r="BA10" s="21"/>
      <c r="BB10" s="21"/>
      <c r="BC10" s="21">
        <v>0</v>
      </c>
      <c r="BD10" s="21"/>
      <c r="BE10" s="21"/>
      <c r="BF10" s="21"/>
      <c r="BG10" s="21"/>
      <c r="BH10" s="21"/>
      <c r="BI10" s="21"/>
      <c r="BJ10" s="21"/>
      <c r="BK10" s="21"/>
      <c r="BL10" s="21"/>
      <c r="BM10" s="21">
        <v>0</v>
      </c>
      <c r="BS10" s="156" t="e">
        <f>INDEX('ESSER I reallocation'!$H$2:$H$555,MATCH('2021 ESSER I'!$D10,'ESSER I reallocation'!$A$2:$A$555,0))</f>
        <v>#N/A</v>
      </c>
      <c r="BT10" s="156" t="e">
        <f>INDEX('2020 Report - NLIU'!$BL$2:$BL$555,MATCH('2021 ESSER I'!D10,'2020 Report - NLIU'!$I$2:$I$555,0))</f>
        <v>#N/A</v>
      </c>
      <c r="BU10" s="110" t="e">
        <f t="shared" si="0"/>
        <v>#N/A</v>
      </c>
    </row>
    <row r="11" spans="1:73" x14ac:dyDescent="0.3">
      <c r="A11" s="110" t="s">
        <v>162</v>
      </c>
      <c r="B11" s="110">
        <v>2021</v>
      </c>
      <c r="C11" s="110" t="s">
        <v>1917</v>
      </c>
      <c r="D11" s="22">
        <f>INDEX(Concordance!$A$2:$A$556,MATCH('2021 ESSER I'!F11,Concordance!$D$2:$D$556,0))</f>
        <v>48909</v>
      </c>
      <c r="E11" s="110" t="s">
        <v>192</v>
      </c>
      <c r="F11" s="110" t="s">
        <v>1918</v>
      </c>
      <c r="G11" s="110" t="s">
        <v>1919</v>
      </c>
      <c r="H11" s="110" t="s">
        <v>1892</v>
      </c>
      <c r="I11" s="21">
        <v>0</v>
      </c>
      <c r="J11" s="21"/>
      <c r="K11" s="21"/>
      <c r="P11" s="21">
        <v>0</v>
      </c>
      <c r="V11" s="21">
        <v>267781.09999999998</v>
      </c>
      <c r="W11" s="21">
        <v>264794</v>
      </c>
      <c r="X11" s="21">
        <v>2987.1</v>
      </c>
      <c r="Y11" s="21">
        <v>2987.1</v>
      </c>
      <c r="Z11" s="21">
        <v>0</v>
      </c>
      <c r="AA11" s="21">
        <v>0</v>
      </c>
      <c r="AB11" s="21">
        <v>0</v>
      </c>
      <c r="AC11" s="21">
        <v>0</v>
      </c>
      <c r="AD11" s="21">
        <v>0</v>
      </c>
      <c r="AE11" s="21">
        <v>2987.1</v>
      </c>
      <c r="AF11" s="21">
        <v>0</v>
      </c>
      <c r="AG11" s="21">
        <v>0</v>
      </c>
      <c r="AH11" s="21">
        <v>0</v>
      </c>
      <c r="AI11" s="21">
        <v>0</v>
      </c>
      <c r="AJ11" s="21">
        <v>0</v>
      </c>
      <c r="AK11" s="21">
        <v>0</v>
      </c>
      <c r="AL11" s="21">
        <v>0</v>
      </c>
      <c r="AM11" s="21">
        <v>0</v>
      </c>
      <c r="AN11" s="21">
        <v>0</v>
      </c>
      <c r="AO11" s="21">
        <v>0</v>
      </c>
      <c r="AP11" s="21">
        <v>0</v>
      </c>
      <c r="AQ11" s="21">
        <v>0</v>
      </c>
      <c r="AR11" s="21">
        <v>0</v>
      </c>
      <c r="AS11" s="21">
        <v>0</v>
      </c>
      <c r="AT11" s="21">
        <v>0</v>
      </c>
      <c r="AU11" s="21">
        <v>0</v>
      </c>
      <c r="AV11" s="21">
        <v>0</v>
      </c>
      <c r="AW11" s="21">
        <v>0</v>
      </c>
      <c r="AX11" s="21">
        <v>0</v>
      </c>
      <c r="AY11" s="21">
        <v>0</v>
      </c>
      <c r="AZ11" s="21">
        <v>0</v>
      </c>
      <c r="BA11" s="21">
        <v>0</v>
      </c>
      <c r="BB11" s="21">
        <v>0</v>
      </c>
      <c r="BC11" s="21">
        <v>0</v>
      </c>
      <c r="BD11" s="21">
        <v>0</v>
      </c>
      <c r="BE11" s="21">
        <v>0</v>
      </c>
      <c r="BF11" s="21">
        <v>0</v>
      </c>
      <c r="BG11" s="21">
        <v>0</v>
      </c>
      <c r="BH11" s="21">
        <v>0</v>
      </c>
      <c r="BI11" s="21">
        <v>0</v>
      </c>
      <c r="BJ11" s="21">
        <v>0</v>
      </c>
      <c r="BK11" s="21">
        <v>0</v>
      </c>
      <c r="BL11" s="21">
        <v>0</v>
      </c>
      <c r="BM11" s="21">
        <v>0</v>
      </c>
      <c r="BS11" s="156">
        <f>INDEX('ESSER I reallocation'!$H$2:$H$555,MATCH('2021 ESSER I'!$D11,'ESSER I reallocation'!$A$2:$A$555,0))</f>
        <v>267781.09999999998</v>
      </c>
      <c r="BT11" s="156">
        <f>INDEX('2020 Report - NLIU'!$BL$2:$BL$555,MATCH('2021 ESSER I'!D11,'2020 Report - NLIU'!$I$2:$I$555,0))</f>
        <v>264794</v>
      </c>
      <c r="BU11" s="110" t="b">
        <f t="shared" si="0"/>
        <v>1</v>
      </c>
    </row>
    <row r="12" spans="1:73" x14ac:dyDescent="0.3">
      <c r="A12" s="110" t="s">
        <v>162</v>
      </c>
      <c r="B12" s="110">
        <v>2021</v>
      </c>
      <c r="C12" s="110" t="s">
        <v>1920</v>
      </c>
      <c r="D12" s="22">
        <f>INDEX(Concordance!$A$2:$A$556,MATCH('2021 ESSER I'!F12,Concordance!$D$2:$D$556,0))</f>
        <v>79078</v>
      </c>
      <c r="E12" s="110" t="s">
        <v>195</v>
      </c>
      <c r="F12" s="110" t="s">
        <v>1921</v>
      </c>
      <c r="G12" s="110" t="s">
        <v>1922</v>
      </c>
      <c r="H12" s="110" t="s">
        <v>1892</v>
      </c>
      <c r="I12" s="21">
        <v>9867</v>
      </c>
      <c r="J12" s="21">
        <v>0</v>
      </c>
      <c r="K12" s="21">
        <v>0</v>
      </c>
      <c r="P12" s="21">
        <v>9867</v>
      </c>
      <c r="Q12" s="110">
        <v>75</v>
      </c>
      <c r="R12" s="110">
        <v>25</v>
      </c>
      <c r="S12" s="110">
        <v>0</v>
      </c>
      <c r="T12" s="110">
        <v>0</v>
      </c>
      <c r="U12" s="110">
        <v>0</v>
      </c>
      <c r="V12" s="21">
        <v>14978.37</v>
      </c>
      <c r="W12" s="21">
        <v>0</v>
      </c>
      <c r="X12" s="21">
        <v>9101.56</v>
      </c>
      <c r="Y12" s="21">
        <v>7004.63</v>
      </c>
      <c r="Z12" s="21">
        <v>5050</v>
      </c>
      <c r="AA12" s="21">
        <v>208.31</v>
      </c>
      <c r="AB12" s="21">
        <v>0</v>
      </c>
      <c r="AC12" s="21">
        <v>0</v>
      </c>
      <c r="AD12" s="21">
        <v>0</v>
      </c>
      <c r="AE12" s="21">
        <v>1746.32</v>
      </c>
      <c r="AF12" s="21">
        <v>0</v>
      </c>
      <c r="AG12" s="21">
        <v>0</v>
      </c>
      <c r="AH12" s="21">
        <v>0</v>
      </c>
      <c r="AI12" s="21">
        <v>2096.9299999999998</v>
      </c>
      <c r="AJ12" s="21">
        <v>906.25</v>
      </c>
      <c r="AK12" s="21">
        <v>0</v>
      </c>
      <c r="AL12" s="21">
        <v>0</v>
      </c>
      <c r="AM12" s="21">
        <v>0</v>
      </c>
      <c r="AN12" s="21">
        <v>0</v>
      </c>
      <c r="AO12" s="21">
        <v>1190.68</v>
      </c>
      <c r="AP12" s="21">
        <v>0</v>
      </c>
      <c r="AQ12" s="21">
        <v>0</v>
      </c>
      <c r="AR12" s="21">
        <v>0</v>
      </c>
      <c r="AS12" s="21">
        <v>0</v>
      </c>
      <c r="AT12" s="21">
        <v>0</v>
      </c>
      <c r="AU12" s="21">
        <v>0</v>
      </c>
      <c r="AV12" s="21">
        <v>0</v>
      </c>
      <c r="AW12" s="21">
        <v>0</v>
      </c>
      <c r="AX12" s="21">
        <v>0</v>
      </c>
      <c r="AY12" s="21">
        <v>0</v>
      </c>
      <c r="AZ12" s="21">
        <v>0</v>
      </c>
      <c r="BA12" s="21">
        <v>0</v>
      </c>
      <c r="BB12" s="21">
        <v>0</v>
      </c>
      <c r="BC12" s="21">
        <v>0</v>
      </c>
      <c r="BD12" s="21">
        <v>0</v>
      </c>
      <c r="BE12" s="21">
        <v>0</v>
      </c>
      <c r="BF12" s="21">
        <v>0</v>
      </c>
      <c r="BG12" s="21">
        <v>0</v>
      </c>
      <c r="BH12" s="21">
        <v>0</v>
      </c>
      <c r="BI12" s="21">
        <v>0</v>
      </c>
      <c r="BJ12" s="21">
        <v>0</v>
      </c>
      <c r="BK12" s="21">
        <v>0</v>
      </c>
      <c r="BL12" s="21">
        <v>0</v>
      </c>
      <c r="BM12" s="21">
        <v>5876.8100000000013</v>
      </c>
      <c r="BN12" s="110">
        <v>75</v>
      </c>
      <c r="BO12" s="110">
        <v>25</v>
      </c>
      <c r="BP12" s="110">
        <v>0</v>
      </c>
      <c r="BQ12" s="110">
        <v>0</v>
      </c>
      <c r="BR12" s="110">
        <v>0</v>
      </c>
      <c r="BS12" s="156">
        <f>INDEX('ESSER I reallocation'!$H$2:$H$555,MATCH('2021 ESSER I'!$D12,'ESSER I reallocation'!$A$2:$A$555,0))</f>
        <v>24845.37</v>
      </c>
      <c r="BT12" s="156">
        <f>INDEX('2020 Report - NLIU'!$BL$2:$BL$555,MATCH('2021 ESSER I'!D12,'2020 Report - NLIU'!$I$2:$I$555,0))</f>
        <v>0</v>
      </c>
      <c r="BU12" s="110" t="b">
        <f t="shared" si="0"/>
        <v>1</v>
      </c>
    </row>
    <row r="13" spans="1:73" x14ac:dyDescent="0.3">
      <c r="A13" s="110" t="s">
        <v>162</v>
      </c>
      <c r="B13" s="110">
        <v>2021</v>
      </c>
      <c r="C13" s="110" t="s">
        <v>1923</v>
      </c>
      <c r="D13" s="22">
        <f>INDEX(Concordance!$A$2:$A$556,MATCH('2021 ESSER I'!F13,Concordance!$D$2:$D$556,0))</f>
        <v>75087</v>
      </c>
      <c r="E13" s="110" t="s">
        <v>198</v>
      </c>
      <c r="F13" s="110" t="s">
        <v>1924</v>
      </c>
      <c r="G13" s="110" t="s">
        <v>1925</v>
      </c>
      <c r="H13" s="110" t="s">
        <v>1892</v>
      </c>
      <c r="I13" s="21">
        <v>0</v>
      </c>
      <c r="J13" s="21"/>
      <c r="K13" s="21"/>
      <c r="P13" s="21">
        <v>0</v>
      </c>
      <c r="V13" s="21">
        <v>421613.88</v>
      </c>
      <c r="W13" s="21">
        <v>420508</v>
      </c>
      <c r="X13" s="21">
        <v>1105.8800000000001</v>
      </c>
      <c r="Y13" s="21">
        <v>0</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21">
        <v>0</v>
      </c>
      <c r="AR13" s="21">
        <v>0</v>
      </c>
      <c r="AS13" s="21">
        <v>0</v>
      </c>
      <c r="AT13" s="21">
        <v>0</v>
      </c>
      <c r="AU13" s="21">
        <v>0</v>
      </c>
      <c r="AV13" s="21">
        <v>0</v>
      </c>
      <c r="AW13" s="21">
        <v>0</v>
      </c>
      <c r="AX13" s="21">
        <v>0</v>
      </c>
      <c r="AY13" s="21">
        <v>0</v>
      </c>
      <c r="AZ13" s="21">
        <v>0</v>
      </c>
      <c r="BA13" s="21">
        <v>0</v>
      </c>
      <c r="BB13" s="21">
        <v>0</v>
      </c>
      <c r="BC13" s="21">
        <v>1105.8800000000001</v>
      </c>
      <c r="BD13" s="21">
        <v>1105.8800000000001</v>
      </c>
      <c r="BE13" s="21">
        <v>0</v>
      </c>
      <c r="BF13" s="21">
        <v>0</v>
      </c>
      <c r="BG13" s="21">
        <v>0</v>
      </c>
      <c r="BH13" s="21">
        <v>0</v>
      </c>
      <c r="BI13" s="21">
        <v>0</v>
      </c>
      <c r="BJ13" s="21">
        <v>0</v>
      </c>
      <c r="BK13" s="21">
        <v>0</v>
      </c>
      <c r="BL13" s="21">
        <v>0</v>
      </c>
      <c r="BM13" s="21">
        <v>0</v>
      </c>
      <c r="BS13" s="156">
        <f>INDEX('ESSER I reallocation'!$H$2:$H$555,MATCH('2021 ESSER I'!$D13,'ESSER I reallocation'!$A$2:$A$555,0))</f>
        <v>421613.88</v>
      </c>
      <c r="BT13" s="156">
        <f>INDEX('2020 Report - NLIU'!$BL$2:$BL$555,MATCH('2021 ESSER I'!D13,'2020 Report - NLIU'!$I$2:$I$555,0))</f>
        <v>420508</v>
      </c>
      <c r="BU13" s="110" t="b">
        <f t="shared" si="0"/>
        <v>1</v>
      </c>
    </row>
    <row r="14" spans="1:73" x14ac:dyDescent="0.3">
      <c r="A14" s="110" t="s">
        <v>162</v>
      </c>
      <c r="B14" s="110">
        <v>2021</v>
      </c>
      <c r="C14" s="110" t="s">
        <v>1926</v>
      </c>
      <c r="D14" s="22">
        <f>INDEX(Concordance!$A$2:$A$556,MATCH('2021 ESSER I'!F14,Concordance!$D$2:$D$556,0))</f>
        <v>93120</v>
      </c>
      <c r="E14" s="110" t="s">
        <v>201</v>
      </c>
      <c r="F14" s="110" t="s">
        <v>1927</v>
      </c>
      <c r="G14" s="110" t="s">
        <v>1928</v>
      </c>
      <c r="H14" s="110" t="s">
        <v>1892</v>
      </c>
      <c r="I14" s="21">
        <v>0</v>
      </c>
      <c r="J14" s="21"/>
      <c r="K14" s="21"/>
      <c r="P14" s="21">
        <v>0</v>
      </c>
      <c r="V14" s="21">
        <v>86401.84</v>
      </c>
      <c r="W14" s="21">
        <v>61906</v>
      </c>
      <c r="X14" s="21">
        <v>24495.84</v>
      </c>
      <c r="Y14" s="21">
        <v>1540.63</v>
      </c>
      <c r="Z14" s="21">
        <v>0</v>
      </c>
      <c r="AA14" s="21">
        <v>0</v>
      </c>
      <c r="AB14" s="21">
        <v>0</v>
      </c>
      <c r="AC14" s="21">
        <v>0</v>
      </c>
      <c r="AD14" s="21">
        <v>0</v>
      </c>
      <c r="AE14" s="21">
        <v>1540.63</v>
      </c>
      <c r="AF14" s="21">
        <v>0</v>
      </c>
      <c r="AG14" s="21">
        <v>0</v>
      </c>
      <c r="AH14" s="21">
        <v>0</v>
      </c>
      <c r="AI14" s="21">
        <v>22955.21</v>
      </c>
      <c r="AJ14" s="21">
        <v>510</v>
      </c>
      <c r="AK14" s="21">
        <v>39.020000000000003</v>
      </c>
      <c r="AL14" s="21">
        <v>0</v>
      </c>
      <c r="AM14" s="21">
        <v>0</v>
      </c>
      <c r="AN14" s="21">
        <v>0</v>
      </c>
      <c r="AO14" s="21">
        <v>22406.19</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S14" s="156">
        <f>INDEX('ESSER I reallocation'!$H$2:$H$555,MATCH('2021 ESSER I'!$D14,'ESSER I reallocation'!$A$2:$A$555,0))</f>
        <v>86401.84</v>
      </c>
      <c r="BT14" s="156">
        <f>INDEX('2020 Report - NLIU'!$BL$2:$BL$555,MATCH('2021 ESSER I'!D14,'2020 Report - NLIU'!$I$2:$I$555,0))</f>
        <v>61906</v>
      </c>
      <c r="BU14" s="110" t="b">
        <f t="shared" si="0"/>
        <v>1</v>
      </c>
    </row>
    <row r="15" spans="1:73" x14ac:dyDescent="0.3">
      <c r="A15" s="110" t="s">
        <v>162</v>
      </c>
      <c r="B15" s="110">
        <v>2021</v>
      </c>
      <c r="C15" s="110" t="s">
        <v>1929</v>
      </c>
      <c r="D15" s="22">
        <f>INDEX(Concordance!$A$2:$A$556,MATCH('2021 ESSER I'!F15,Concordance!$D$2:$D$556,0))</f>
        <v>47062</v>
      </c>
      <c r="E15" s="110" t="s">
        <v>204</v>
      </c>
      <c r="F15" s="110" t="s">
        <v>1930</v>
      </c>
      <c r="G15" s="110" t="s">
        <v>1931</v>
      </c>
      <c r="H15" s="110" t="s">
        <v>1892</v>
      </c>
      <c r="I15" s="21">
        <v>0</v>
      </c>
      <c r="J15" s="21"/>
      <c r="K15" s="21"/>
      <c r="P15" s="21">
        <v>0</v>
      </c>
      <c r="V15" s="21">
        <v>393609.59</v>
      </c>
      <c r="W15" s="21">
        <v>392577</v>
      </c>
      <c r="X15" s="21">
        <v>1032.5899999999999</v>
      </c>
      <c r="Y15" s="21">
        <v>1032.5899999999999</v>
      </c>
      <c r="Z15" s="21">
        <v>1032.5899999999999</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S15" s="156">
        <f>INDEX('ESSER I reallocation'!$H$2:$H$555,MATCH('2021 ESSER I'!$D15,'ESSER I reallocation'!$A$2:$A$555,0))</f>
        <v>393609.59</v>
      </c>
      <c r="BT15" s="156">
        <f>INDEX('2020 Report - NLIU'!$BL$2:$BL$555,MATCH('2021 ESSER I'!D15,'2020 Report - NLIU'!$I$2:$I$555,0))</f>
        <v>392577</v>
      </c>
      <c r="BU15" s="110" t="b">
        <f t="shared" si="0"/>
        <v>1</v>
      </c>
    </row>
    <row r="16" spans="1:73" x14ac:dyDescent="0.3">
      <c r="A16" s="110" t="s">
        <v>162</v>
      </c>
      <c r="B16" s="110">
        <v>2021</v>
      </c>
      <c r="C16" s="110" t="s">
        <v>1932</v>
      </c>
      <c r="D16" s="22">
        <f>INDEX(Concordance!$A$2:$A$556,MATCH('2021 ESSER I'!F16,Concordance!$D$2:$D$556,0))</f>
        <v>19139</v>
      </c>
      <c r="E16" s="110" t="s">
        <v>207</v>
      </c>
      <c r="F16" s="110" t="s">
        <v>1933</v>
      </c>
      <c r="G16" s="110" t="s">
        <v>1934</v>
      </c>
      <c r="H16" s="110" t="s">
        <v>1892</v>
      </c>
      <c r="I16" s="21">
        <v>0</v>
      </c>
      <c r="J16" s="21"/>
      <c r="K16" s="21"/>
      <c r="P16" s="21">
        <v>0</v>
      </c>
      <c r="V16" s="21">
        <v>57851.29</v>
      </c>
      <c r="W16" s="21">
        <v>57700</v>
      </c>
      <c r="X16" s="21">
        <v>151.29</v>
      </c>
      <c r="Y16" s="21">
        <v>0</v>
      </c>
      <c r="Z16" s="21">
        <v>0</v>
      </c>
      <c r="AA16" s="21">
        <v>0</v>
      </c>
      <c r="AB16" s="21">
        <v>0</v>
      </c>
      <c r="AC16" s="21">
        <v>0</v>
      </c>
      <c r="AD16" s="21">
        <v>0</v>
      </c>
      <c r="AE16" s="21">
        <v>0</v>
      </c>
      <c r="AF16" s="21">
        <v>0</v>
      </c>
      <c r="AG16" s="21">
        <v>0</v>
      </c>
      <c r="AH16" s="21">
        <v>0</v>
      </c>
      <c r="AI16" s="21">
        <v>151.29</v>
      </c>
      <c r="AJ16" s="21">
        <v>151.29</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S16" s="156">
        <f>INDEX('ESSER I reallocation'!$H$2:$H$555,MATCH('2021 ESSER I'!$D16,'ESSER I reallocation'!$A$2:$A$555,0))</f>
        <v>57851.29</v>
      </c>
      <c r="BT16" s="156">
        <f>INDEX('2020 Report - NLIU'!$BL$2:$BL$555,MATCH('2021 ESSER I'!D16,'2020 Report - NLIU'!$I$2:$I$555,0))</f>
        <v>57700</v>
      </c>
      <c r="BU16" s="110" t="b">
        <f t="shared" si="0"/>
        <v>1</v>
      </c>
    </row>
    <row r="17" spans="1:73" x14ac:dyDescent="0.3">
      <c r="A17" s="110" t="s">
        <v>162</v>
      </c>
      <c r="B17" s="110">
        <v>2021</v>
      </c>
      <c r="C17" s="110" t="s">
        <v>1935</v>
      </c>
      <c r="D17" s="22">
        <f>INDEX(Concordance!$A$2:$A$556,MATCH('2021 ESSER I'!F17,Concordance!$D$2:$D$556,0))</f>
        <v>39135</v>
      </c>
      <c r="E17" s="110" t="s">
        <v>210</v>
      </c>
      <c r="F17" s="110" t="s">
        <v>1936</v>
      </c>
      <c r="G17" s="110" t="s">
        <v>1937</v>
      </c>
      <c r="H17" s="110" t="s">
        <v>1892</v>
      </c>
      <c r="I17" s="21">
        <v>21163</v>
      </c>
      <c r="J17" s="21">
        <v>0</v>
      </c>
      <c r="K17" s="21">
        <v>21163</v>
      </c>
      <c r="L17" s="110" t="s">
        <v>1911</v>
      </c>
      <c r="M17" s="110" t="s">
        <v>1911</v>
      </c>
      <c r="N17" s="110" t="s">
        <v>1911</v>
      </c>
      <c r="O17" s="110" t="s">
        <v>1892</v>
      </c>
      <c r="P17" s="21">
        <v>0</v>
      </c>
      <c r="V17" s="21">
        <v>129531.11</v>
      </c>
      <c r="W17" s="21">
        <v>0</v>
      </c>
      <c r="X17" s="21">
        <v>129531.11</v>
      </c>
      <c r="Y17" s="21">
        <v>22328.63</v>
      </c>
      <c r="Z17" s="21">
        <v>22328.63</v>
      </c>
      <c r="AA17" s="21">
        <v>0</v>
      </c>
      <c r="AB17" s="21">
        <v>0</v>
      </c>
      <c r="AC17" s="21">
        <v>0</v>
      </c>
      <c r="AD17" s="21">
        <v>0</v>
      </c>
      <c r="AE17" s="21">
        <v>0</v>
      </c>
      <c r="AF17" s="21">
        <v>0</v>
      </c>
      <c r="AG17" s="21">
        <v>0</v>
      </c>
      <c r="AH17" s="21">
        <v>0</v>
      </c>
      <c r="AI17" s="21">
        <v>0</v>
      </c>
      <c r="AJ17" s="21">
        <v>0</v>
      </c>
      <c r="AK17" s="21">
        <v>0</v>
      </c>
      <c r="AL17" s="21">
        <v>0</v>
      </c>
      <c r="AM17" s="21">
        <v>0</v>
      </c>
      <c r="AN17" s="21">
        <v>0</v>
      </c>
      <c r="AO17" s="21">
        <v>0</v>
      </c>
      <c r="AP17" s="21">
        <v>0</v>
      </c>
      <c r="AQ17" s="21">
        <v>0</v>
      </c>
      <c r="AR17" s="21">
        <v>0</v>
      </c>
      <c r="AS17" s="21">
        <v>0</v>
      </c>
      <c r="AT17" s="21">
        <v>0</v>
      </c>
      <c r="AU17" s="21">
        <v>0</v>
      </c>
      <c r="AV17" s="21">
        <v>0</v>
      </c>
      <c r="AW17" s="21">
        <v>0</v>
      </c>
      <c r="AX17" s="21">
        <v>0</v>
      </c>
      <c r="AY17" s="21">
        <v>0</v>
      </c>
      <c r="AZ17" s="21">
        <v>0</v>
      </c>
      <c r="BA17" s="21">
        <v>0</v>
      </c>
      <c r="BB17" s="21">
        <v>0</v>
      </c>
      <c r="BC17" s="21">
        <v>107202.48</v>
      </c>
      <c r="BD17" s="21">
        <v>107202.48</v>
      </c>
      <c r="BE17" s="21">
        <v>0</v>
      </c>
      <c r="BF17" s="21">
        <v>0</v>
      </c>
      <c r="BG17" s="21">
        <v>0</v>
      </c>
      <c r="BH17" s="21">
        <v>0</v>
      </c>
      <c r="BI17" s="21">
        <v>0</v>
      </c>
      <c r="BJ17" s="21">
        <v>0</v>
      </c>
      <c r="BK17" s="21">
        <v>0</v>
      </c>
      <c r="BL17" s="21">
        <v>0</v>
      </c>
      <c r="BM17" s="21">
        <v>0</v>
      </c>
      <c r="BS17" s="156">
        <f>INDEX('ESSER I reallocation'!$H$2:$H$555,MATCH('2021 ESSER I'!$D17,'ESSER I reallocation'!$A$2:$A$555,0))</f>
        <v>129531.11</v>
      </c>
      <c r="BT17" s="156">
        <f>INDEX('2020 Report - NLIU'!$BL$2:$BL$555,MATCH('2021 ESSER I'!D17,'2020 Report - NLIU'!$I$2:$I$555,0))</f>
        <v>0</v>
      </c>
      <c r="BU17" s="110" t="b">
        <f t="shared" si="0"/>
        <v>1</v>
      </c>
    </row>
    <row r="18" spans="1:73" x14ac:dyDescent="0.3">
      <c r="A18" s="110" t="s">
        <v>162</v>
      </c>
      <c r="B18" s="110">
        <v>2021</v>
      </c>
      <c r="C18" s="110" t="s">
        <v>1938</v>
      </c>
      <c r="D18" s="22">
        <f>INDEX(Concordance!$A$2:$A$556,MATCH('2021 ESSER I'!F18,Concordance!$D$2:$D$556,0))</f>
        <v>61150</v>
      </c>
      <c r="E18" s="110" t="s">
        <v>213</v>
      </c>
      <c r="F18" s="110" t="s">
        <v>1939</v>
      </c>
      <c r="G18" s="110" t="s">
        <v>1940</v>
      </c>
      <c r="H18" s="110" t="s">
        <v>1892</v>
      </c>
      <c r="I18" s="21">
        <v>0</v>
      </c>
      <c r="J18" s="21"/>
      <c r="K18" s="21"/>
      <c r="P18" s="21">
        <v>0</v>
      </c>
      <c r="V18" s="21">
        <v>35828.03</v>
      </c>
      <c r="W18" s="21">
        <v>28675</v>
      </c>
      <c r="X18" s="21">
        <v>7153.03</v>
      </c>
      <c r="Y18" s="21">
        <v>0</v>
      </c>
      <c r="Z18" s="21">
        <v>0</v>
      </c>
      <c r="AA18" s="21">
        <v>0</v>
      </c>
      <c r="AB18" s="21">
        <v>0</v>
      </c>
      <c r="AC18" s="21">
        <v>0</v>
      </c>
      <c r="AD18" s="21">
        <v>0</v>
      </c>
      <c r="AE18" s="21">
        <v>0</v>
      </c>
      <c r="AF18" s="21">
        <v>0</v>
      </c>
      <c r="AG18" s="21">
        <v>0</v>
      </c>
      <c r="AH18" s="21">
        <v>0</v>
      </c>
      <c r="AI18" s="21">
        <v>7153.03</v>
      </c>
      <c r="AJ18" s="21">
        <v>7153.03</v>
      </c>
      <c r="AK18" s="21">
        <v>0</v>
      </c>
      <c r="AL18" s="21">
        <v>0</v>
      </c>
      <c r="AM18" s="21">
        <v>0</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S18" s="156">
        <f>INDEX('ESSER I reallocation'!$H$2:$H$555,MATCH('2021 ESSER I'!$D18,'ESSER I reallocation'!$A$2:$A$555,0))</f>
        <v>35828.03</v>
      </c>
      <c r="BT18" s="156">
        <f>INDEX('2020 Report - NLIU'!$BL$2:$BL$555,MATCH('2021 ESSER I'!D18,'2020 Report - NLIU'!$I$2:$I$555,0))</f>
        <v>28675</v>
      </c>
      <c r="BU18" s="110" t="b">
        <f t="shared" si="0"/>
        <v>1</v>
      </c>
    </row>
    <row r="19" spans="1:73" x14ac:dyDescent="0.3">
      <c r="A19" s="110" t="s">
        <v>162</v>
      </c>
      <c r="B19" s="110">
        <v>2021</v>
      </c>
      <c r="C19" s="110" t="s">
        <v>1941</v>
      </c>
      <c r="D19" s="22">
        <f>INDEX(Concordance!$A$2:$A$556,MATCH('2021 ESSER I'!F19,Concordance!$D$2:$D$556,0))</f>
        <v>115933</v>
      </c>
      <c r="E19" s="110" t="s">
        <v>1942</v>
      </c>
      <c r="F19" s="110" t="s">
        <v>1943</v>
      </c>
      <c r="G19" s="110" t="s">
        <v>1944</v>
      </c>
      <c r="H19" s="110" t="s">
        <v>1892</v>
      </c>
      <c r="I19" s="21">
        <v>0</v>
      </c>
      <c r="J19" s="21"/>
      <c r="K19" s="21"/>
      <c r="P19" s="21">
        <v>0</v>
      </c>
      <c r="V19" s="21">
        <v>0</v>
      </c>
      <c r="W19" s="21">
        <v>0</v>
      </c>
      <c r="X19" s="21">
        <v>0</v>
      </c>
      <c r="Y19" s="21">
        <v>0</v>
      </c>
      <c r="Z19" s="21">
        <v>0</v>
      </c>
      <c r="AA19" s="21">
        <v>0</v>
      </c>
      <c r="AB19" s="21">
        <v>0</v>
      </c>
      <c r="AC19" s="21">
        <v>0</v>
      </c>
      <c r="AD19" s="21">
        <v>0</v>
      </c>
      <c r="AE19" s="21">
        <v>0</v>
      </c>
      <c r="AF19" s="21">
        <v>0</v>
      </c>
      <c r="AG19" s="21">
        <v>0</v>
      </c>
      <c r="AH19" s="21">
        <v>0</v>
      </c>
      <c r="AI19" s="21">
        <v>0</v>
      </c>
      <c r="AJ19" s="21">
        <v>0</v>
      </c>
      <c r="AK19" s="21">
        <v>0</v>
      </c>
      <c r="AL19" s="21">
        <v>0</v>
      </c>
      <c r="AM19" s="21">
        <v>0</v>
      </c>
      <c r="AN19" s="21">
        <v>0</v>
      </c>
      <c r="AO19" s="21">
        <v>0</v>
      </c>
      <c r="AP19" s="21">
        <v>0</v>
      </c>
      <c r="AQ19" s="21">
        <v>0</v>
      </c>
      <c r="AR19" s="21">
        <v>0</v>
      </c>
      <c r="AS19" s="21">
        <v>0</v>
      </c>
      <c r="AT19" s="21">
        <v>0</v>
      </c>
      <c r="AU19" s="21">
        <v>0</v>
      </c>
      <c r="AV19" s="21">
        <v>0</v>
      </c>
      <c r="AW19" s="21">
        <v>0</v>
      </c>
      <c r="AX19" s="21">
        <v>0</v>
      </c>
      <c r="AY19" s="21">
        <v>0</v>
      </c>
      <c r="AZ19" s="21">
        <v>0</v>
      </c>
      <c r="BA19" s="21">
        <v>0</v>
      </c>
      <c r="BB19" s="21">
        <v>0</v>
      </c>
      <c r="BC19" s="21">
        <v>0</v>
      </c>
      <c r="BD19" s="21">
        <v>0</v>
      </c>
      <c r="BE19" s="21">
        <v>0</v>
      </c>
      <c r="BF19" s="21">
        <v>0</v>
      </c>
      <c r="BG19" s="21">
        <v>0</v>
      </c>
      <c r="BH19" s="21">
        <v>0</v>
      </c>
      <c r="BI19" s="21">
        <v>0</v>
      </c>
      <c r="BJ19" s="21">
        <v>0</v>
      </c>
      <c r="BK19" s="21">
        <v>0</v>
      </c>
      <c r="BL19" s="21">
        <v>0</v>
      </c>
      <c r="BM19" s="21">
        <v>0</v>
      </c>
      <c r="BS19" s="156" t="e">
        <f>INDEX('ESSER I reallocation'!$H$2:$H$555,MATCH('2021 ESSER I'!$D19,'ESSER I reallocation'!$A$2:$A$555,0))</f>
        <v>#N/A</v>
      </c>
      <c r="BT19" s="156" t="e">
        <f>INDEX('2020 Report - NLIU'!$BL$2:$BL$555,MATCH('2021 ESSER I'!D19,'2020 Report - NLIU'!$I$2:$I$555,0))</f>
        <v>#N/A</v>
      </c>
      <c r="BU19" s="110" t="e">
        <f t="shared" si="0"/>
        <v>#N/A</v>
      </c>
    </row>
    <row r="20" spans="1:73" x14ac:dyDescent="0.3">
      <c r="A20" s="110" t="s">
        <v>162</v>
      </c>
      <c r="B20" s="110">
        <v>2021</v>
      </c>
      <c r="C20" s="110" t="s">
        <v>1945</v>
      </c>
      <c r="D20" s="22">
        <f>INDEX(Concordance!$A$2:$A$556,MATCH('2021 ESSER I'!F20,Concordance!$D$2:$D$556,0))</f>
        <v>55110</v>
      </c>
      <c r="E20" s="110" t="s">
        <v>216</v>
      </c>
      <c r="F20" s="110" t="s">
        <v>1946</v>
      </c>
      <c r="G20" s="110" t="s">
        <v>1947</v>
      </c>
      <c r="H20" s="110" t="s">
        <v>1892</v>
      </c>
      <c r="I20" s="21">
        <v>0</v>
      </c>
      <c r="J20" s="21"/>
      <c r="K20" s="21"/>
      <c r="P20" s="21">
        <v>0</v>
      </c>
      <c r="V20" s="21">
        <v>480127.73</v>
      </c>
      <c r="W20" s="21">
        <v>169908</v>
      </c>
      <c r="X20" s="21">
        <v>310219.73</v>
      </c>
      <c r="Y20" s="21">
        <v>310219.73</v>
      </c>
      <c r="Z20" s="21">
        <v>0</v>
      </c>
      <c r="AA20" s="21">
        <v>0</v>
      </c>
      <c r="AB20" s="21">
        <v>0</v>
      </c>
      <c r="AC20" s="21">
        <v>0</v>
      </c>
      <c r="AD20" s="21">
        <v>310219.73</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S20" s="156">
        <f>INDEX('ESSER I reallocation'!$H$2:$H$555,MATCH('2021 ESSER I'!$D20,'ESSER I reallocation'!$A$2:$A$555,0))</f>
        <v>480127.73</v>
      </c>
      <c r="BT20" s="156">
        <f>INDEX('2020 Report - NLIU'!$BL$2:$BL$555,MATCH('2021 ESSER I'!D20,'2020 Report - NLIU'!$I$2:$I$555,0))</f>
        <v>169908</v>
      </c>
      <c r="BU20" s="110" t="b">
        <f t="shared" si="0"/>
        <v>1</v>
      </c>
    </row>
    <row r="21" spans="1:73" x14ac:dyDescent="0.3">
      <c r="A21" s="110" t="s">
        <v>162</v>
      </c>
      <c r="B21" s="110">
        <v>2021</v>
      </c>
      <c r="C21" s="110" t="s">
        <v>1948</v>
      </c>
      <c r="D21" s="22">
        <f>INDEX(Concordance!$A$2:$A$556,MATCH('2021 ESSER I'!F21,Concordance!$D$2:$D$556,0))</f>
        <v>34124</v>
      </c>
      <c r="E21" s="110" t="s">
        <v>1486</v>
      </c>
      <c r="F21" s="110" t="s">
        <v>1949</v>
      </c>
      <c r="G21" s="110" t="s">
        <v>1950</v>
      </c>
      <c r="H21" s="110" t="s">
        <v>1892</v>
      </c>
      <c r="I21" s="21">
        <v>0</v>
      </c>
      <c r="J21" s="21"/>
      <c r="K21" s="21"/>
      <c r="P21" s="21">
        <v>0</v>
      </c>
      <c r="V21" s="21">
        <v>430137.03</v>
      </c>
      <c r="W21" s="21">
        <v>429009</v>
      </c>
      <c r="X21" s="21">
        <v>1128.03</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1">
        <v>1128.03</v>
      </c>
      <c r="BD21" s="21">
        <v>1128.03</v>
      </c>
      <c r="BE21" s="21">
        <v>0</v>
      </c>
      <c r="BF21" s="21">
        <v>0</v>
      </c>
      <c r="BG21" s="21">
        <v>0</v>
      </c>
      <c r="BH21" s="21">
        <v>0</v>
      </c>
      <c r="BI21" s="21">
        <v>0</v>
      </c>
      <c r="BJ21" s="21">
        <v>0</v>
      </c>
      <c r="BK21" s="21">
        <v>0</v>
      </c>
      <c r="BL21" s="21">
        <v>0</v>
      </c>
      <c r="BM21" s="21">
        <v>0</v>
      </c>
      <c r="BS21" s="156">
        <f>INDEX('ESSER I reallocation'!$H$2:$H$555,MATCH('2021 ESSER I'!$D21,'ESSER I reallocation'!$A$2:$A$555,0))</f>
        <v>430137.03</v>
      </c>
      <c r="BT21" s="156">
        <f>INDEX('2020 Report - NLIU'!$BL$2:$BL$555,MATCH('2021 ESSER I'!D21,'2020 Report - NLIU'!$I$2:$I$555,0))</f>
        <v>429009</v>
      </c>
      <c r="BU21" s="110" t="b">
        <f t="shared" si="0"/>
        <v>1</v>
      </c>
    </row>
    <row r="22" spans="1:73" x14ac:dyDescent="0.3">
      <c r="A22" s="110" t="s">
        <v>162</v>
      </c>
      <c r="B22" s="110">
        <v>2021</v>
      </c>
      <c r="C22" s="110" t="s">
        <v>1951</v>
      </c>
      <c r="D22" s="22">
        <f>INDEX(Concordance!$A$2:$A$556,MATCH('2021 ESSER I'!F22,Concordance!$D$2:$D$556,0))</f>
        <v>2090</v>
      </c>
      <c r="E22" s="110" t="s">
        <v>219</v>
      </c>
      <c r="F22" s="110" t="s">
        <v>1952</v>
      </c>
      <c r="G22" s="110" t="s">
        <v>1953</v>
      </c>
      <c r="H22" s="110" t="s">
        <v>1892</v>
      </c>
      <c r="I22" s="21">
        <v>0</v>
      </c>
      <c r="J22" s="21"/>
      <c r="K22" s="21"/>
      <c r="P22" s="21">
        <v>0</v>
      </c>
      <c r="V22" s="21">
        <v>10241.379999999999</v>
      </c>
      <c r="W22" s="21">
        <v>0</v>
      </c>
      <c r="X22" s="21">
        <v>10241.379999999999</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10241.379999999999</v>
      </c>
      <c r="BD22" s="21">
        <v>0</v>
      </c>
      <c r="BE22" s="21">
        <v>0</v>
      </c>
      <c r="BF22" s="21">
        <v>10241.379999999999</v>
      </c>
      <c r="BG22" s="21">
        <v>0</v>
      </c>
      <c r="BH22" s="21">
        <v>0</v>
      </c>
      <c r="BI22" s="21">
        <v>0</v>
      </c>
      <c r="BJ22" s="21">
        <v>0</v>
      </c>
      <c r="BK22" s="21">
        <v>0</v>
      </c>
      <c r="BL22" s="21">
        <v>0</v>
      </c>
      <c r="BM22" s="21">
        <v>0</v>
      </c>
      <c r="BS22" s="156">
        <f>INDEX('ESSER I reallocation'!$H$2:$H$555,MATCH('2021 ESSER I'!$D22,'ESSER I reallocation'!$A$2:$A$555,0))</f>
        <v>10241.379999999999</v>
      </c>
      <c r="BT22" s="156">
        <f>INDEX('2020 Report - NLIU'!$BL$2:$BL$555,MATCH('2021 ESSER I'!D22,'2020 Report - NLIU'!$I$2:$I$555,0))</f>
        <v>0</v>
      </c>
      <c r="BU22" s="110" t="b">
        <f t="shared" si="0"/>
        <v>1</v>
      </c>
    </row>
    <row r="23" spans="1:73" x14ac:dyDescent="0.3">
      <c r="A23" s="110" t="s">
        <v>162</v>
      </c>
      <c r="B23" s="110">
        <v>2021</v>
      </c>
      <c r="C23" s="110" t="s">
        <v>1954</v>
      </c>
      <c r="D23" s="22">
        <f>INDEX(Concordance!$A$2:$A$556,MATCH('2021 ESSER I'!F23,Concordance!$D$2:$D$556,0))</f>
        <v>49135</v>
      </c>
      <c r="E23" s="110" t="s">
        <v>222</v>
      </c>
      <c r="F23" s="110" t="s">
        <v>1955</v>
      </c>
      <c r="G23" s="110" t="s">
        <v>1956</v>
      </c>
      <c r="H23" s="110" t="s">
        <v>1892</v>
      </c>
      <c r="I23" s="21">
        <v>9000</v>
      </c>
      <c r="J23" s="21">
        <v>0</v>
      </c>
      <c r="K23" s="21">
        <v>9000</v>
      </c>
      <c r="L23" s="110" t="s">
        <v>1892</v>
      </c>
      <c r="M23" s="110" t="s">
        <v>1911</v>
      </c>
      <c r="N23" s="110" t="s">
        <v>1911</v>
      </c>
      <c r="O23" s="110" t="s">
        <v>1911</v>
      </c>
      <c r="P23" s="21">
        <v>0</v>
      </c>
      <c r="V23" s="21">
        <v>42857.36</v>
      </c>
      <c r="W23" s="21">
        <v>42745</v>
      </c>
      <c r="X23" s="21">
        <v>112.36</v>
      </c>
      <c r="Y23" s="21">
        <v>112.36</v>
      </c>
      <c r="Z23" s="21">
        <v>112.36</v>
      </c>
      <c r="AA23" s="21">
        <v>0</v>
      </c>
      <c r="AB23" s="21">
        <v>0</v>
      </c>
      <c r="AC23" s="21">
        <v>0</v>
      </c>
      <c r="AD23" s="21">
        <v>0</v>
      </c>
      <c r="AE23" s="21">
        <v>0</v>
      </c>
      <c r="AF23" s="21">
        <v>0</v>
      </c>
      <c r="AG23" s="21">
        <v>0</v>
      </c>
      <c r="AH23" s="21">
        <v>0</v>
      </c>
      <c r="AI23" s="21">
        <v>0</v>
      </c>
      <c r="AJ23" s="21">
        <v>0</v>
      </c>
      <c r="AK23" s="21">
        <v>0</v>
      </c>
      <c r="AL23" s="21">
        <v>0</v>
      </c>
      <c r="AM23" s="21">
        <v>0</v>
      </c>
      <c r="AN23" s="21">
        <v>0</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0</v>
      </c>
      <c r="BL23" s="21">
        <v>0</v>
      </c>
      <c r="BM23" s="21">
        <v>0</v>
      </c>
      <c r="BS23" s="156">
        <f>INDEX('ESSER I reallocation'!$H$2:$H$555,MATCH('2021 ESSER I'!$D23,'ESSER I reallocation'!$A$2:$A$555,0))</f>
        <v>42857.36</v>
      </c>
      <c r="BT23" s="156">
        <f>INDEX('2020 Report - NLIU'!$BL$2:$BL$555,MATCH('2021 ESSER I'!D23,'2020 Report - NLIU'!$I$2:$I$555,0))</f>
        <v>42745</v>
      </c>
      <c r="BU23" s="110" t="b">
        <f t="shared" si="0"/>
        <v>1</v>
      </c>
    </row>
    <row r="24" spans="1:73" x14ac:dyDescent="0.3">
      <c r="A24" s="110" t="s">
        <v>162</v>
      </c>
      <c r="B24" s="110">
        <v>2021</v>
      </c>
      <c r="C24" s="110" t="s">
        <v>1957</v>
      </c>
      <c r="D24" s="22">
        <f>INDEX(Concordance!$A$2:$A$556,MATCH('2021 ESSER I'!F24,Concordance!$D$2:$D$556,0))</f>
        <v>77101</v>
      </c>
      <c r="E24" s="110" t="s">
        <v>225</v>
      </c>
      <c r="F24" s="110" t="s">
        <v>1958</v>
      </c>
      <c r="G24" s="110" t="s">
        <v>1959</v>
      </c>
      <c r="H24" s="110" t="s">
        <v>1892</v>
      </c>
      <c r="I24" s="21">
        <v>0</v>
      </c>
      <c r="J24" s="21"/>
      <c r="K24" s="21"/>
      <c r="P24" s="21">
        <v>0</v>
      </c>
      <c r="V24" s="21">
        <v>82094</v>
      </c>
      <c r="W24" s="21">
        <v>81879</v>
      </c>
      <c r="X24" s="21">
        <v>215</v>
      </c>
      <c r="Y24" s="21">
        <v>215</v>
      </c>
      <c r="Z24" s="21">
        <v>0</v>
      </c>
      <c r="AA24" s="21">
        <v>0</v>
      </c>
      <c r="AB24" s="21">
        <v>215</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S24" s="156">
        <f>INDEX('ESSER I reallocation'!$H$2:$H$555,MATCH('2021 ESSER I'!$D24,'ESSER I reallocation'!$A$2:$A$555,0))</f>
        <v>82094</v>
      </c>
      <c r="BT24" s="156">
        <f>INDEX('2020 Report - NLIU'!$BL$2:$BL$555,MATCH('2021 ESSER I'!D24,'2020 Report - NLIU'!$I$2:$I$555,0))</f>
        <v>81879</v>
      </c>
      <c r="BU24" s="110" t="b">
        <f t="shared" si="0"/>
        <v>1</v>
      </c>
    </row>
    <row r="25" spans="1:73" x14ac:dyDescent="0.3">
      <c r="A25" s="110" t="s">
        <v>162</v>
      </c>
      <c r="B25" s="110">
        <v>2021</v>
      </c>
      <c r="C25" s="110" t="s">
        <v>1960</v>
      </c>
      <c r="D25" s="22">
        <f>INDEX(Concordance!$A$2:$A$556,MATCH('2021 ESSER I'!F25,Concordance!$D$2:$D$556,0))</f>
        <v>7122</v>
      </c>
      <c r="E25" s="110" t="s">
        <v>228</v>
      </c>
      <c r="F25" s="110" t="s">
        <v>1961</v>
      </c>
      <c r="G25" s="110" t="s">
        <v>1962</v>
      </c>
      <c r="H25" s="110" t="s">
        <v>1892</v>
      </c>
      <c r="I25" s="21">
        <v>9000</v>
      </c>
      <c r="J25" s="21">
        <v>0</v>
      </c>
      <c r="K25" s="21">
        <v>0</v>
      </c>
      <c r="P25" s="21">
        <v>9000</v>
      </c>
      <c r="Q25" s="110">
        <v>0</v>
      </c>
      <c r="R25" s="110">
        <v>0</v>
      </c>
      <c r="S25" s="110">
        <v>0</v>
      </c>
      <c r="T25" s="110">
        <v>100</v>
      </c>
      <c r="U25" s="110">
        <v>0</v>
      </c>
      <c r="V25" s="21">
        <v>25494.11</v>
      </c>
      <c r="W25" s="21">
        <v>10188</v>
      </c>
      <c r="X25" s="21">
        <v>15306.11</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21">
        <v>0</v>
      </c>
      <c r="AS25" s="21">
        <v>0</v>
      </c>
      <c r="AT25" s="21">
        <v>0</v>
      </c>
      <c r="AU25" s="21">
        <v>0</v>
      </c>
      <c r="AV25" s="21">
        <v>0</v>
      </c>
      <c r="AW25" s="21">
        <v>0</v>
      </c>
      <c r="AX25" s="21">
        <v>0</v>
      </c>
      <c r="AY25" s="21">
        <v>0</v>
      </c>
      <c r="AZ25" s="21">
        <v>0</v>
      </c>
      <c r="BA25" s="21">
        <v>0</v>
      </c>
      <c r="BB25" s="21">
        <v>0</v>
      </c>
      <c r="BC25" s="21">
        <v>15306.11</v>
      </c>
      <c r="BD25" s="21">
        <v>0</v>
      </c>
      <c r="BE25" s="21">
        <v>0</v>
      </c>
      <c r="BF25" s="21">
        <v>11481.62</v>
      </c>
      <c r="BG25" s="21">
        <v>0</v>
      </c>
      <c r="BH25" s="21">
        <v>0</v>
      </c>
      <c r="BI25" s="21">
        <v>149.47</v>
      </c>
      <c r="BJ25" s="21">
        <v>0</v>
      </c>
      <c r="BK25" s="21">
        <v>0</v>
      </c>
      <c r="BL25" s="21">
        <v>3675.02</v>
      </c>
      <c r="BM25" s="21">
        <v>0</v>
      </c>
      <c r="BS25" s="156">
        <f>INDEX('ESSER I reallocation'!$H$2:$H$555,MATCH('2021 ESSER I'!$D25,'ESSER I reallocation'!$A$2:$A$555,0))</f>
        <v>25494.11</v>
      </c>
      <c r="BT25" s="156">
        <f>INDEX('2020 Report - NLIU'!$BL$2:$BL$555,MATCH('2021 ESSER I'!D25,'2020 Report - NLIU'!$I$2:$I$555,0))</f>
        <v>25427</v>
      </c>
      <c r="BU25" s="110" t="b">
        <f t="shared" si="0"/>
        <v>0</v>
      </c>
    </row>
    <row r="26" spans="1:73" x14ac:dyDescent="0.3">
      <c r="A26" s="110" t="s">
        <v>162</v>
      </c>
      <c r="B26" s="110">
        <v>2021</v>
      </c>
      <c r="C26" s="110" t="s">
        <v>1963</v>
      </c>
      <c r="D26" s="22">
        <f>INDEX(Concordance!$A$2:$A$556,MATCH('2021 ESSER I'!F26,Concordance!$D$2:$D$556,0))</f>
        <v>96099</v>
      </c>
      <c r="E26" s="110" t="s">
        <v>231</v>
      </c>
      <c r="F26" s="110" t="s">
        <v>1964</v>
      </c>
      <c r="G26" s="110" t="s">
        <v>1965</v>
      </c>
      <c r="H26" s="110" t="s">
        <v>1892</v>
      </c>
      <c r="I26" s="21">
        <v>77753.73</v>
      </c>
      <c r="J26" s="21">
        <v>0</v>
      </c>
      <c r="K26" s="21">
        <v>69690.759999999995</v>
      </c>
      <c r="L26" s="110" t="s">
        <v>1892</v>
      </c>
      <c r="M26" s="110" t="s">
        <v>1892</v>
      </c>
      <c r="N26" s="110" t="s">
        <v>1911</v>
      </c>
      <c r="O26" s="110" t="s">
        <v>1911</v>
      </c>
      <c r="P26" s="21">
        <v>8062.9700000000012</v>
      </c>
      <c r="Q26" s="110">
        <v>53</v>
      </c>
      <c r="R26" s="110">
        <v>44</v>
      </c>
      <c r="S26" s="110">
        <v>0</v>
      </c>
      <c r="T26" s="110">
        <v>0</v>
      </c>
      <c r="U26" s="110">
        <v>3</v>
      </c>
      <c r="V26" s="21">
        <v>235546.77</v>
      </c>
      <c r="W26" s="21">
        <v>81977.13</v>
      </c>
      <c r="X26" s="21">
        <v>143677.4</v>
      </c>
      <c r="Y26" s="21">
        <v>15243.74</v>
      </c>
      <c r="Z26" s="21">
        <v>0</v>
      </c>
      <c r="AA26" s="21">
        <v>0</v>
      </c>
      <c r="AB26" s="21">
        <v>0</v>
      </c>
      <c r="AC26" s="21">
        <v>0</v>
      </c>
      <c r="AD26" s="21">
        <v>0</v>
      </c>
      <c r="AE26" s="21">
        <v>5841.74</v>
      </c>
      <c r="AF26" s="21">
        <v>0</v>
      </c>
      <c r="AG26" s="21">
        <v>0</v>
      </c>
      <c r="AH26" s="21">
        <v>9402</v>
      </c>
      <c r="AI26" s="21">
        <v>40964.21</v>
      </c>
      <c r="AJ26" s="21">
        <v>0</v>
      </c>
      <c r="AK26" s="21">
        <v>0</v>
      </c>
      <c r="AL26" s="21">
        <v>0</v>
      </c>
      <c r="AM26" s="21">
        <v>0</v>
      </c>
      <c r="AN26" s="21">
        <v>0</v>
      </c>
      <c r="AO26" s="21">
        <v>40964.21</v>
      </c>
      <c r="AP26" s="21">
        <v>0</v>
      </c>
      <c r="AQ26" s="21">
        <v>0</v>
      </c>
      <c r="AR26" s="21">
        <v>0</v>
      </c>
      <c r="AS26" s="21">
        <v>0</v>
      </c>
      <c r="AT26" s="21">
        <v>0</v>
      </c>
      <c r="AU26" s="21">
        <v>0</v>
      </c>
      <c r="AV26" s="21">
        <v>0</v>
      </c>
      <c r="AW26" s="21">
        <v>0</v>
      </c>
      <c r="AX26" s="21">
        <v>0</v>
      </c>
      <c r="AY26" s="21">
        <v>0</v>
      </c>
      <c r="AZ26" s="21">
        <v>0</v>
      </c>
      <c r="BA26" s="21">
        <v>0</v>
      </c>
      <c r="BB26" s="21">
        <v>0</v>
      </c>
      <c r="BC26" s="21">
        <v>87469.450000000012</v>
      </c>
      <c r="BD26" s="21">
        <v>56192.93</v>
      </c>
      <c r="BE26" s="21">
        <v>20635.669999999998</v>
      </c>
      <c r="BF26" s="21">
        <v>940.85</v>
      </c>
      <c r="BG26" s="21">
        <v>0</v>
      </c>
      <c r="BH26" s="21">
        <v>0</v>
      </c>
      <c r="BI26" s="21">
        <v>9700</v>
      </c>
      <c r="BJ26" s="21">
        <v>0</v>
      </c>
      <c r="BK26" s="21">
        <v>0</v>
      </c>
      <c r="BL26" s="21">
        <v>0</v>
      </c>
      <c r="BM26" s="21">
        <v>9892.2399999999907</v>
      </c>
      <c r="BN26" s="110">
        <v>53</v>
      </c>
      <c r="BO26" s="110">
        <v>44</v>
      </c>
      <c r="BP26" s="110">
        <v>0</v>
      </c>
      <c r="BQ26" s="110">
        <v>0</v>
      </c>
      <c r="BR26" s="110">
        <v>3</v>
      </c>
      <c r="BS26" s="156">
        <f>INDEX('ESSER I reallocation'!$H$2:$H$555,MATCH('2021 ESSER I'!$D26,'ESSER I reallocation'!$A$2:$A$555,0))</f>
        <v>243608.77</v>
      </c>
      <c r="BT26" s="156">
        <f>INDEX('2020 Report - NLIU'!$BL$2:$BL$555,MATCH('2021 ESSER I'!D26,'2020 Report - NLIU'!$I$2:$I$555,0))</f>
        <v>81977.13</v>
      </c>
      <c r="BU26" s="110" t="b">
        <f t="shared" si="0"/>
        <v>1</v>
      </c>
    </row>
    <row r="27" spans="1:73" x14ac:dyDescent="0.3">
      <c r="A27" s="110" t="s">
        <v>162</v>
      </c>
      <c r="B27" s="110">
        <v>2021</v>
      </c>
      <c r="C27" s="110" t="s">
        <v>1966</v>
      </c>
      <c r="D27" s="22">
        <f>INDEX(Concordance!$A$2:$A$556,MATCH('2021 ESSER I'!F27,Concordance!$D$2:$D$556,0))</f>
        <v>103128</v>
      </c>
      <c r="E27" s="110" t="s">
        <v>234</v>
      </c>
      <c r="F27" s="110" t="s">
        <v>1967</v>
      </c>
      <c r="G27" s="110" t="s">
        <v>1968</v>
      </c>
      <c r="H27" s="110" t="s">
        <v>1892</v>
      </c>
      <c r="I27" s="21">
        <v>0</v>
      </c>
      <c r="J27" s="21"/>
      <c r="K27" s="21"/>
      <c r="P27" s="21">
        <v>0</v>
      </c>
      <c r="V27" s="21">
        <v>96543.31</v>
      </c>
      <c r="W27" s="21">
        <v>72217.5</v>
      </c>
      <c r="X27" s="21">
        <v>24325.81</v>
      </c>
      <c r="Y27" s="21">
        <v>0</v>
      </c>
      <c r="Z27" s="21">
        <v>0</v>
      </c>
      <c r="AA27" s="21">
        <v>0</v>
      </c>
      <c r="AB27" s="21">
        <v>0</v>
      </c>
      <c r="AC27" s="21">
        <v>0</v>
      </c>
      <c r="AD27" s="21">
        <v>0</v>
      </c>
      <c r="AE27" s="21">
        <v>0</v>
      </c>
      <c r="AF27" s="21">
        <v>0</v>
      </c>
      <c r="AG27" s="21">
        <v>0</v>
      </c>
      <c r="AH27" s="21">
        <v>0</v>
      </c>
      <c r="AI27" s="21">
        <v>24325.81</v>
      </c>
      <c r="AJ27" s="21">
        <v>0</v>
      </c>
      <c r="AK27" s="21">
        <v>0</v>
      </c>
      <c r="AL27" s="21">
        <v>0</v>
      </c>
      <c r="AM27" s="21">
        <v>0</v>
      </c>
      <c r="AN27" s="21">
        <v>0</v>
      </c>
      <c r="AO27" s="21">
        <v>24325.81</v>
      </c>
      <c r="AP27" s="21">
        <v>0</v>
      </c>
      <c r="AQ27" s="21">
        <v>0</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0</v>
      </c>
      <c r="BS27" s="156">
        <f>INDEX('ESSER I reallocation'!$H$2:$H$555,MATCH('2021 ESSER I'!$D27,'ESSER I reallocation'!$A$2:$A$555,0))</f>
        <v>96543.31</v>
      </c>
      <c r="BT27" s="156">
        <f>INDEX('2020 Report - NLIU'!$BL$2:$BL$555,MATCH('2021 ESSER I'!D27,'2020 Report - NLIU'!$I$2:$I$555,0))</f>
        <v>72217.5</v>
      </c>
      <c r="BU27" s="110" t="b">
        <f t="shared" si="0"/>
        <v>1</v>
      </c>
    </row>
    <row r="28" spans="1:73" x14ac:dyDescent="0.3">
      <c r="A28" s="110" t="s">
        <v>162</v>
      </c>
      <c r="B28" s="110">
        <v>2021</v>
      </c>
      <c r="C28" s="110" t="s">
        <v>1969</v>
      </c>
      <c r="D28" s="22">
        <f>INDEX(Concordance!$A$2:$A$556,MATCH('2021 ESSER I'!F28,Concordance!$D$2:$D$556,0))</f>
        <v>47064</v>
      </c>
      <c r="E28" s="110" t="s">
        <v>237</v>
      </c>
      <c r="F28" s="110" t="s">
        <v>1970</v>
      </c>
      <c r="G28" s="110" t="s">
        <v>1971</v>
      </c>
      <c r="H28" s="110" t="s">
        <v>1892</v>
      </c>
      <c r="I28" s="21">
        <v>0</v>
      </c>
      <c r="J28" s="21"/>
      <c r="K28" s="21"/>
      <c r="P28" s="21">
        <v>0</v>
      </c>
      <c r="V28" s="21">
        <v>39235.82</v>
      </c>
      <c r="W28" s="21">
        <v>39133</v>
      </c>
      <c r="X28" s="21">
        <v>102.82</v>
      </c>
      <c r="Y28" s="21">
        <v>102.82</v>
      </c>
      <c r="Z28" s="21">
        <v>0</v>
      </c>
      <c r="AA28" s="21">
        <v>0</v>
      </c>
      <c r="AB28" s="21">
        <v>0</v>
      </c>
      <c r="AC28" s="21">
        <v>0</v>
      </c>
      <c r="AD28" s="21">
        <v>0</v>
      </c>
      <c r="AE28" s="21">
        <v>102.82</v>
      </c>
      <c r="AF28" s="21">
        <v>0</v>
      </c>
      <c r="AG28" s="21">
        <v>0</v>
      </c>
      <c r="AH28" s="21">
        <v>0</v>
      </c>
      <c r="AI28" s="21">
        <v>0</v>
      </c>
      <c r="AJ28" s="21">
        <v>0</v>
      </c>
      <c r="AK28" s="21">
        <v>0</v>
      </c>
      <c r="AL28" s="21">
        <v>0</v>
      </c>
      <c r="AM28" s="21">
        <v>0</v>
      </c>
      <c r="AN28" s="21">
        <v>0</v>
      </c>
      <c r="AO28" s="21">
        <v>0</v>
      </c>
      <c r="AP28" s="21">
        <v>0</v>
      </c>
      <c r="AQ28" s="21">
        <v>0</v>
      </c>
      <c r="AR28" s="21">
        <v>0</v>
      </c>
      <c r="AS28" s="21">
        <v>0</v>
      </c>
      <c r="AT28" s="21">
        <v>0</v>
      </c>
      <c r="AU28" s="21">
        <v>0</v>
      </c>
      <c r="AV28" s="21">
        <v>0</v>
      </c>
      <c r="AW28" s="21">
        <v>0</v>
      </c>
      <c r="AX28" s="21">
        <v>0</v>
      </c>
      <c r="AY28" s="21">
        <v>0</v>
      </c>
      <c r="AZ28" s="21">
        <v>0</v>
      </c>
      <c r="BA28" s="21">
        <v>0</v>
      </c>
      <c r="BB28" s="21">
        <v>0</v>
      </c>
      <c r="BC28" s="21">
        <v>0</v>
      </c>
      <c r="BD28" s="21">
        <v>0</v>
      </c>
      <c r="BE28" s="21">
        <v>0</v>
      </c>
      <c r="BF28" s="21">
        <v>0</v>
      </c>
      <c r="BG28" s="21">
        <v>0</v>
      </c>
      <c r="BH28" s="21">
        <v>0</v>
      </c>
      <c r="BI28" s="21">
        <v>0</v>
      </c>
      <c r="BJ28" s="21">
        <v>0</v>
      </c>
      <c r="BK28" s="21">
        <v>0</v>
      </c>
      <c r="BL28" s="21">
        <v>0</v>
      </c>
      <c r="BM28" s="21">
        <v>0</v>
      </c>
      <c r="BS28" s="156">
        <f>INDEX('ESSER I reallocation'!$H$2:$H$555,MATCH('2021 ESSER I'!$D28,'ESSER I reallocation'!$A$2:$A$555,0))</f>
        <v>39235.82</v>
      </c>
      <c r="BT28" s="156">
        <f>INDEX('2020 Report - NLIU'!$BL$2:$BL$555,MATCH('2021 ESSER I'!D28,'2020 Report - NLIU'!$I$2:$I$555,0))</f>
        <v>39133</v>
      </c>
      <c r="BU28" s="110" t="b">
        <f t="shared" si="0"/>
        <v>1</v>
      </c>
    </row>
    <row r="29" spans="1:73" x14ac:dyDescent="0.3">
      <c r="A29" s="110" t="s">
        <v>162</v>
      </c>
      <c r="B29" s="110">
        <v>2021</v>
      </c>
      <c r="C29" s="110" t="s">
        <v>1972</v>
      </c>
      <c r="D29" s="22">
        <f>INDEX(Concordance!$A$2:$A$556,MATCH('2021 ESSER I'!F29,Concordance!$D$2:$D$556,0))</f>
        <v>19152</v>
      </c>
      <c r="E29" s="110" t="s">
        <v>240</v>
      </c>
      <c r="F29" s="110" t="s">
        <v>1973</v>
      </c>
      <c r="G29" s="110" t="s">
        <v>1974</v>
      </c>
      <c r="H29" s="110" t="s">
        <v>1892</v>
      </c>
      <c r="I29" s="21">
        <v>0</v>
      </c>
      <c r="J29" s="21"/>
      <c r="K29" s="21"/>
      <c r="P29" s="21">
        <v>0</v>
      </c>
      <c r="V29" s="21">
        <v>595160.39</v>
      </c>
      <c r="W29" s="21">
        <v>580352.54</v>
      </c>
      <c r="X29" s="21">
        <v>14386.08</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1">
        <v>14386.08</v>
      </c>
      <c r="BD29" s="21">
        <v>0</v>
      </c>
      <c r="BE29" s="21">
        <v>0</v>
      </c>
      <c r="BF29" s="21">
        <v>1305.08</v>
      </c>
      <c r="BG29" s="21">
        <v>0</v>
      </c>
      <c r="BH29" s="21">
        <v>0</v>
      </c>
      <c r="BI29" s="21">
        <v>13081</v>
      </c>
      <c r="BJ29" s="21">
        <v>0</v>
      </c>
      <c r="BK29" s="21">
        <v>0</v>
      </c>
      <c r="BL29" s="21">
        <v>0</v>
      </c>
      <c r="BM29" s="21">
        <v>421.77000000001863</v>
      </c>
      <c r="BN29" s="110">
        <v>0</v>
      </c>
      <c r="BO29" s="110">
        <v>0</v>
      </c>
      <c r="BP29" s="110">
        <v>0</v>
      </c>
      <c r="BQ29" s="110">
        <v>0</v>
      </c>
      <c r="BR29" s="110">
        <v>100</v>
      </c>
      <c r="BS29" s="156">
        <f>INDEX('ESSER I reallocation'!$H$2:$H$555,MATCH('2021 ESSER I'!$D29,'ESSER I reallocation'!$A$2:$A$555,0))</f>
        <v>595160.39</v>
      </c>
      <c r="BT29" s="156">
        <f>INDEX('2020 Report - NLIU'!$BL$2:$BL$555,MATCH('2021 ESSER I'!D29,'2020 Report - NLIU'!$I$2:$I$555,0))</f>
        <v>580352.54</v>
      </c>
      <c r="BU29" s="110" t="b">
        <f t="shared" si="0"/>
        <v>1</v>
      </c>
    </row>
    <row r="30" spans="1:73" x14ac:dyDescent="0.3">
      <c r="A30" s="110" t="s">
        <v>162</v>
      </c>
      <c r="B30" s="110">
        <v>2021</v>
      </c>
      <c r="C30" s="110" t="s">
        <v>1975</v>
      </c>
      <c r="D30" s="22">
        <f>INDEX(Concordance!$A$2:$A$556,MATCH('2021 ESSER I'!F30,Concordance!$D$2:$D$556,0))</f>
        <v>103135</v>
      </c>
      <c r="E30" s="110" t="s">
        <v>249</v>
      </c>
      <c r="F30" s="110" t="s">
        <v>1976</v>
      </c>
      <c r="G30" s="110" t="s">
        <v>1977</v>
      </c>
      <c r="H30" s="110" t="s">
        <v>1892</v>
      </c>
      <c r="I30" s="21">
        <v>0</v>
      </c>
      <c r="J30" s="21"/>
      <c r="K30" s="21"/>
      <c r="P30" s="21">
        <v>0</v>
      </c>
      <c r="V30" s="21">
        <v>212844.57</v>
      </c>
      <c r="W30" s="21">
        <v>212286</v>
      </c>
      <c r="X30" s="21">
        <v>558.57000000000005</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21">
        <v>0</v>
      </c>
      <c r="AR30" s="21">
        <v>0</v>
      </c>
      <c r="AS30" s="21">
        <v>0</v>
      </c>
      <c r="AT30" s="21">
        <v>0</v>
      </c>
      <c r="AU30" s="21">
        <v>0</v>
      </c>
      <c r="AV30" s="21">
        <v>0</v>
      </c>
      <c r="AW30" s="21">
        <v>0</v>
      </c>
      <c r="AX30" s="21">
        <v>0</v>
      </c>
      <c r="AY30" s="21">
        <v>0</v>
      </c>
      <c r="AZ30" s="21">
        <v>0</v>
      </c>
      <c r="BA30" s="21">
        <v>0</v>
      </c>
      <c r="BB30" s="21">
        <v>0</v>
      </c>
      <c r="BC30" s="21">
        <v>558.57000000000005</v>
      </c>
      <c r="BD30" s="21">
        <v>558.57000000000005</v>
      </c>
      <c r="BE30" s="21">
        <v>0</v>
      </c>
      <c r="BF30" s="21">
        <v>0</v>
      </c>
      <c r="BG30" s="21">
        <v>0</v>
      </c>
      <c r="BH30" s="21">
        <v>0</v>
      </c>
      <c r="BI30" s="21">
        <v>0</v>
      </c>
      <c r="BJ30" s="21">
        <v>0</v>
      </c>
      <c r="BK30" s="21">
        <v>0</v>
      </c>
      <c r="BL30" s="21">
        <v>0</v>
      </c>
      <c r="BM30" s="21">
        <v>0</v>
      </c>
      <c r="BS30" s="156">
        <f>INDEX('ESSER I reallocation'!$H$2:$H$555,MATCH('2021 ESSER I'!$D30,'ESSER I reallocation'!$A$2:$A$555,0))</f>
        <v>212844.57</v>
      </c>
      <c r="BT30" s="156">
        <f>INDEX('2020 Report - NLIU'!$BL$2:$BL$555,MATCH('2021 ESSER I'!D30,'2020 Report - NLIU'!$I$2:$I$555,0))</f>
        <v>212286</v>
      </c>
      <c r="BU30" s="110" t="b">
        <f t="shared" si="0"/>
        <v>1</v>
      </c>
    </row>
    <row r="31" spans="1:73" x14ac:dyDescent="0.3">
      <c r="A31" s="110" t="s">
        <v>162</v>
      </c>
      <c r="B31" s="110">
        <v>2021</v>
      </c>
      <c r="C31" s="110" t="s">
        <v>1978</v>
      </c>
      <c r="D31" s="22">
        <f>INDEX(Concordance!$A$2:$A$556,MATCH('2021 ESSER I'!F31,Concordance!$D$2:$D$556,0))</f>
        <v>61151</v>
      </c>
      <c r="E31" s="110" t="s">
        <v>252</v>
      </c>
      <c r="F31" s="110" t="s">
        <v>1979</v>
      </c>
      <c r="G31" s="110" t="s">
        <v>1980</v>
      </c>
      <c r="H31" s="110" t="s">
        <v>1892</v>
      </c>
      <c r="I31" s="21">
        <v>0</v>
      </c>
      <c r="J31" s="21"/>
      <c r="K31" s="21"/>
      <c r="P31" s="21">
        <v>0</v>
      </c>
      <c r="V31" s="21">
        <v>40345.54</v>
      </c>
      <c r="W31" s="21">
        <v>40240</v>
      </c>
      <c r="X31" s="21">
        <v>105.54</v>
      </c>
      <c r="Y31" s="21">
        <v>0</v>
      </c>
      <c r="Z31" s="21">
        <v>0</v>
      </c>
      <c r="AA31" s="21">
        <v>0</v>
      </c>
      <c r="AB31" s="21">
        <v>0</v>
      </c>
      <c r="AC31" s="21">
        <v>0</v>
      </c>
      <c r="AD31" s="21">
        <v>0</v>
      </c>
      <c r="AE31" s="21">
        <v>0</v>
      </c>
      <c r="AF31" s="21">
        <v>0</v>
      </c>
      <c r="AG31" s="21">
        <v>0</v>
      </c>
      <c r="AH31" s="21">
        <v>0</v>
      </c>
      <c r="AI31" s="21">
        <v>105.54</v>
      </c>
      <c r="AJ31" s="21">
        <v>105.54</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S31" s="156">
        <f>INDEX('ESSER I reallocation'!$H$2:$H$555,MATCH('2021 ESSER I'!$D31,'ESSER I reallocation'!$A$2:$A$555,0))</f>
        <v>40345.54</v>
      </c>
      <c r="BT31" s="156">
        <f>INDEX('2020 Report - NLIU'!$BL$2:$BL$555,MATCH('2021 ESSER I'!D31,'2020 Report - NLIU'!$I$2:$I$555,0))</f>
        <v>40240</v>
      </c>
      <c r="BU31" s="110" t="b">
        <f t="shared" si="0"/>
        <v>1</v>
      </c>
    </row>
    <row r="32" spans="1:73" x14ac:dyDescent="0.3">
      <c r="A32" s="110" t="s">
        <v>162</v>
      </c>
      <c r="B32" s="110">
        <v>2021</v>
      </c>
      <c r="C32" s="110" t="s">
        <v>1981</v>
      </c>
      <c r="D32" s="22">
        <f>INDEX(Concordance!$A$2:$A$556,MATCH('2021 ESSER I'!F32,Concordance!$D$2:$D$556,0))</f>
        <v>22091</v>
      </c>
      <c r="E32" s="110" t="s">
        <v>255</v>
      </c>
      <c r="F32" s="110" t="s">
        <v>1982</v>
      </c>
      <c r="G32" s="110" t="s">
        <v>1983</v>
      </c>
      <c r="H32" s="110" t="s">
        <v>1892</v>
      </c>
      <c r="I32" s="21">
        <v>0</v>
      </c>
      <c r="J32" s="21"/>
      <c r="K32" s="21"/>
      <c r="P32" s="21">
        <v>0</v>
      </c>
      <c r="V32" s="21">
        <v>56711.27</v>
      </c>
      <c r="W32" s="21">
        <v>56562</v>
      </c>
      <c r="X32" s="21">
        <v>149.27000000000001</v>
      </c>
      <c r="Y32" s="21">
        <v>149.27000000000001</v>
      </c>
      <c r="Z32" s="21">
        <v>149.27000000000001</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S32" s="156">
        <f>INDEX('ESSER I reallocation'!$H$2:$H$555,MATCH('2021 ESSER I'!$D32,'ESSER I reallocation'!$A$2:$A$555,0))</f>
        <v>56711.27</v>
      </c>
      <c r="BT32" s="156">
        <f>INDEX('2020 Report - NLIU'!$BL$2:$BL$555,MATCH('2021 ESSER I'!D32,'2020 Report - NLIU'!$I$2:$I$555,0))</f>
        <v>56562</v>
      </c>
      <c r="BU32" s="110" t="b">
        <f t="shared" si="0"/>
        <v>1</v>
      </c>
    </row>
    <row r="33" spans="1:73" x14ac:dyDescent="0.3">
      <c r="A33" s="110" t="s">
        <v>162</v>
      </c>
      <c r="B33" s="110">
        <v>2021</v>
      </c>
      <c r="C33" s="110" t="s">
        <v>1984</v>
      </c>
      <c r="D33" s="22">
        <f>INDEX(Concordance!$A$2:$A$556,MATCH('2021 ESSER I'!F33,Concordance!$D$2:$D$556,0))</f>
        <v>94076</v>
      </c>
      <c r="E33" s="110" t="s">
        <v>261</v>
      </c>
      <c r="F33" s="110" t="s">
        <v>1985</v>
      </c>
      <c r="G33" s="110" t="s">
        <v>1986</v>
      </c>
      <c r="H33" s="110" t="s">
        <v>1892</v>
      </c>
      <c r="I33" s="21">
        <v>0</v>
      </c>
      <c r="J33" s="21"/>
      <c r="K33" s="21"/>
      <c r="P33" s="21">
        <v>0</v>
      </c>
      <c r="V33" s="21">
        <v>162686.79999999999</v>
      </c>
      <c r="W33" s="21">
        <v>67307</v>
      </c>
      <c r="X33" s="21">
        <v>94953</v>
      </c>
      <c r="Y33" s="21">
        <v>94953</v>
      </c>
      <c r="Z33" s="21">
        <v>81184.820000000007</v>
      </c>
      <c r="AA33" s="21">
        <v>13768.18</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426.79999999998842</v>
      </c>
      <c r="BN33" s="110">
        <v>0</v>
      </c>
      <c r="BO33" s="110">
        <v>100</v>
      </c>
      <c r="BP33" s="110">
        <v>0</v>
      </c>
      <c r="BQ33" s="110">
        <v>0</v>
      </c>
      <c r="BR33" s="110">
        <v>0</v>
      </c>
      <c r="BS33" s="156">
        <f>INDEX('ESSER I reallocation'!$H$2:$H$555,MATCH('2021 ESSER I'!$D33,'ESSER I reallocation'!$A$2:$A$555,0))</f>
        <v>162686.79999999999</v>
      </c>
      <c r="BT33" s="156">
        <f>INDEX('2020 Report - NLIU'!$BL$2:$BL$555,MATCH('2021 ESSER I'!D33,'2020 Report - NLIU'!$I$2:$I$555,0))</f>
        <v>67307</v>
      </c>
      <c r="BU33" s="110" t="b">
        <f t="shared" si="0"/>
        <v>1</v>
      </c>
    </row>
    <row r="34" spans="1:73" x14ac:dyDescent="0.3">
      <c r="A34" s="110" t="s">
        <v>162</v>
      </c>
      <c r="B34" s="110">
        <v>2021</v>
      </c>
      <c r="C34" s="110" t="s">
        <v>1987</v>
      </c>
      <c r="D34" s="22">
        <f>INDEX(Concordance!$A$2:$A$556,MATCH('2021 ESSER I'!F34,Concordance!$D$2:$D$556,0))</f>
        <v>27055</v>
      </c>
      <c r="E34" s="110" t="s">
        <v>264</v>
      </c>
      <c r="F34" s="110" t="s">
        <v>1988</v>
      </c>
      <c r="G34" s="110" t="s">
        <v>1989</v>
      </c>
      <c r="H34" s="110" t="s">
        <v>1892</v>
      </c>
      <c r="I34" s="21">
        <v>9000</v>
      </c>
      <c r="J34" s="21">
        <v>0</v>
      </c>
      <c r="K34" s="21">
        <v>0</v>
      </c>
      <c r="P34" s="21">
        <v>9000</v>
      </c>
      <c r="Q34" s="110">
        <v>0</v>
      </c>
      <c r="R34" s="110">
        <v>0</v>
      </c>
      <c r="S34" s="110">
        <v>0</v>
      </c>
      <c r="T34" s="110">
        <v>0</v>
      </c>
      <c r="U34" s="110">
        <v>100</v>
      </c>
      <c r="V34" s="21">
        <v>24911.81</v>
      </c>
      <c r="W34" s="21">
        <v>20299.37</v>
      </c>
      <c r="X34" s="21">
        <v>4612.4399999999996</v>
      </c>
      <c r="Y34" s="21">
        <v>0</v>
      </c>
      <c r="Z34" s="21">
        <v>0</v>
      </c>
      <c r="AA34" s="21">
        <v>0</v>
      </c>
      <c r="AB34" s="21">
        <v>0</v>
      </c>
      <c r="AC34" s="21">
        <v>0</v>
      </c>
      <c r="AD34" s="21">
        <v>0</v>
      </c>
      <c r="AE34" s="21">
        <v>0</v>
      </c>
      <c r="AF34" s="21">
        <v>0</v>
      </c>
      <c r="AG34" s="21">
        <v>0</v>
      </c>
      <c r="AH34" s="21">
        <v>0</v>
      </c>
      <c r="AI34" s="21">
        <v>4612.4399999999996</v>
      </c>
      <c r="AJ34" s="21">
        <v>0</v>
      </c>
      <c r="AK34" s="21">
        <v>0</v>
      </c>
      <c r="AL34" s="21">
        <v>0</v>
      </c>
      <c r="AM34" s="21">
        <v>0</v>
      </c>
      <c r="AN34" s="21">
        <v>0</v>
      </c>
      <c r="AO34" s="21">
        <v>4612.4399999999996</v>
      </c>
      <c r="AP34" s="21">
        <v>0</v>
      </c>
      <c r="AQ34" s="21">
        <v>0</v>
      </c>
      <c r="AR34" s="21">
        <v>0</v>
      </c>
      <c r="AS34" s="21">
        <v>0</v>
      </c>
      <c r="AT34" s="21">
        <v>0</v>
      </c>
      <c r="AU34" s="21">
        <v>0</v>
      </c>
      <c r="AV34" s="21">
        <v>0</v>
      </c>
      <c r="AW34" s="21">
        <v>0</v>
      </c>
      <c r="AX34" s="21">
        <v>0</v>
      </c>
      <c r="AY34" s="21">
        <v>0</v>
      </c>
      <c r="AZ34" s="21">
        <v>0</v>
      </c>
      <c r="BA34" s="21">
        <v>0</v>
      </c>
      <c r="BB34" s="21">
        <v>0</v>
      </c>
      <c r="BC34" s="21">
        <v>0</v>
      </c>
      <c r="BD34" s="21">
        <v>0</v>
      </c>
      <c r="BE34" s="21">
        <v>0</v>
      </c>
      <c r="BF34" s="21">
        <v>0</v>
      </c>
      <c r="BG34" s="21">
        <v>0</v>
      </c>
      <c r="BH34" s="21">
        <v>0</v>
      </c>
      <c r="BI34" s="21">
        <v>0</v>
      </c>
      <c r="BJ34" s="21">
        <v>0</v>
      </c>
      <c r="BK34" s="21">
        <v>0</v>
      </c>
      <c r="BL34" s="21">
        <v>0</v>
      </c>
      <c r="BM34" s="21">
        <v>3.637978807091713E-12</v>
      </c>
      <c r="BS34" s="156">
        <f>INDEX('ESSER I reallocation'!$H$2:$H$555,MATCH('2021 ESSER I'!$D34,'ESSER I reallocation'!$A$2:$A$555,0))</f>
        <v>24911.81</v>
      </c>
      <c r="BT34" s="156">
        <f>INDEX('2020 Report - NLIU'!$BL$2:$BL$555,MATCH('2021 ESSER I'!D34,'2020 Report - NLIU'!$I$2:$I$555,0))</f>
        <v>20299.37</v>
      </c>
      <c r="BU34" s="110" t="b">
        <f t="shared" si="0"/>
        <v>1</v>
      </c>
    </row>
    <row r="35" spans="1:73" x14ac:dyDescent="0.3">
      <c r="A35" s="110" t="s">
        <v>162</v>
      </c>
      <c r="B35" s="110">
        <v>2021</v>
      </c>
      <c r="C35" s="110" t="s">
        <v>1990</v>
      </c>
      <c r="D35" s="22">
        <f>INDEX(Concordance!$A$2:$A$556,MATCH('2021 ESSER I'!F35,Concordance!$D$2:$D$556,0))</f>
        <v>26002</v>
      </c>
      <c r="E35" s="110" t="s">
        <v>432</v>
      </c>
      <c r="F35" s="110" t="s">
        <v>1991</v>
      </c>
      <c r="G35" s="110" t="s">
        <v>1992</v>
      </c>
      <c r="H35" s="110" t="s">
        <v>1892</v>
      </c>
      <c r="I35" s="21">
        <v>24141</v>
      </c>
      <c r="J35" s="21">
        <v>0</v>
      </c>
      <c r="K35" s="21">
        <v>24141</v>
      </c>
      <c r="L35" s="110" t="s">
        <v>1911</v>
      </c>
      <c r="M35" s="110" t="s">
        <v>1911</v>
      </c>
      <c r="N35" s="110" t="s">
        <v>1911</v>
      </c>
      <c r="O35" s="110" t="s">
        <v>1892</v>
      </c>
      <c r="P35" s="21">
        <v>0</v>
      </c>
      <c r="V35" s="21">
        <v>24001.1</v>
      </c>
      <c r="W35" s="21">
        <v>0</v>
      </c>
      <c r="X35" s="21">
        <v>24001.1</v>
      </c>
      <c r="Y35" s="21">
        <v>0</v>
      </c>
      <c r="Z35" s="21">
        <v>0</v>
      </c>
      <c r="AA35" s="21">
        <v>0</v>
      </c>
      <c r="AB35" s="21">
        <v>0</v>
      </c>
      <c r="AC35" s="21">
        <v>0</v>
      </c>
      <c r="AD35" s="21">
        <v>0</v>
      </c>
      <c r="AE35" s="21">
        <v>0</v>
      </c>
      <c r="AF35" s="21">
        <v>0</v>
      </c>
      <c r="AG35" s="21">
        <v>0</v>
      </c>
      <c r="AH35" s="21">
        <v>0</v>
      </c>
      <c r="AI35" s="21">
        <v>24001.1</v>
      </c>
      <c r="AJ35" s="21">
        <v>0</v>
      </c>
      <c r="AK35" s="21">
        <v>0</v>
      </c>
      <c r="AL35" s="21">
        <v>24001.1</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S35" s="156">
        <f>INDEX('ESSER I reallocation'!$H$2:$H$555,MATCH('2021 ESSER I'!$D35,'ESSER I reallocation'!$A$2:$A$555,0))</f>
        <v>48142.1</v>
      </c>
      <c r="BT35" s="156">
        <f>INDEX('2020 Report - NLIU'!$BL$2:$BL$555,MATCH('2021 ESSER I'!D35,'2020 Report - NLIU'!$I$2:$I$555,0))</f>
        <v>0</v>
      </c>
      <c r="BU35" s="110" t="b">
        <f t="shared" si="0"/>
        <v>1</v>
      </c>
    </row>
    <row r="36" spans="1:73" x14ac:dyDescent="0.3">
      <c r="A36" s="110" t="s">
        <v>162</v>
      </c>
      <c r="B36" s="110">
        <v>2021</v>
      </c>
      <c r="C36" s="110" t="s">
        <v>1993</v>
      </c>
      <c r="D36" s="22">
        <f>INDEX(Concordance!$A$2:$A$556,MATCH('2021 ESSER I'!F36,Concordance!$D$2:$D$556,0))</f>
        <v>103131</v>
      </c>
      <c r="E36" s="110" t="s">
        <v>267</v>
      </c>
      <c r="F36" s="110" t="s">
        <v>1994</v>
      </c>
      <c r="G36" s="110" t="s">
        <v>1995</v>
      </c>
      <c r="H36" s="110" t="s">
        <v>1892</v>
      </c>
      <c r="I36" s="21">
        <v>0</v>
      </c>
      <c r="J36" s="21"/>
      <c r="K36" s="21"/>
      <c r="P36" s="21">
        <v>0</v>
      </c>
      <c r="V36" s="21">
        <v>139302.39000000001</v>
      </c>
      <c r="W36" s="21">
        <v>63890</v>
      </c>
      <c r="X36" s="21">
        <v>75412.39</v>
      </c>
      <c r="Y36" s="21">
        <v>0</v>
      </c>
      <c r="Z36" s="21">
        <v>0</v>
      </c>
      <c r="AA36" s="21">
        <v>0</v>
      </c>
      <c r="AB36" s="21">
        <v>0</v>
      </c>
      <c r="AC36" s="21">
        <v>0</v>
      </c>
      <c r="AD36" s="21">
        <v>0</v>
      </c>
      <c r="AE36" s="21">
        <v>0</v>
      </c>
      <c r="AF36" s="21">
        <v>0</v>
      </c>
      <c r="AG36" s="21">
        <v>0</v>
      </c>
      <c r="AH36" s="21">
        <v>0</v>
      </c>
      <c r="AI36" s="21">
        <v>75412.39</v>
      </c>
      <c r="AJ36" s="21">
        <v>43606.39</v>
      </c>
      <c r="AK36" s="21">
        <v>12021</v>
      </c>
      <c r="AL36" s="21">
        <v>0</v>
      </c>
      <c r="AM36" s="21">
        <v>0</v>
      </c>
      <c r="AN36" s="21">
        <v>0</v>
      </c>
      <c r="AO36" s="21">
        <v>19785</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S36" s="156">
        <f>INDEX('ESSER I reallocation'!$H$2:$H$555,MATCH('2021 ESSER I'!$D36,'ESSER I reallocation'!$A$2:$A$555,0))</f>
        <v>139302.39000000001</v>
      </c>
      <c r="BT36" s="156">
        <f>INDEX('2020 Report - NLIU'!$BL$2:$BL$555,MATCH('2021 ESSER I'!D36,'2020 Report - NLIU'!$I$2:$I$555,0))</f>
        <v>63890</v>
      </c>
      <c r="BU36" s="110" t="b">
        <f t="shared" si="0"/>
        <v>1</v>
      </c>
    </row>
    <row r="37" spans="1:73" x14ac:dyDescent="0.3">
      <c r="A37" s="110" t="s">
        <v>162</v>
      </c>
      <c r="B37" s="110">
        <v>2021</v>
      </c>
      <c r="C37" s="110" t="s">
        <v>1996</v>
      </c>
      <c r="D37" s="22">
        <f>INDEX(Concordance!$A$2:$A$556,MATCH('2021 ESSER I'!F37,Concordance!$D$2:$D$556,0))</f>
        <v>104045</v>
      </c>
      <c r="E37" s="110" t="s">
        <v>270</v>
      </c>
      <c r="F37" s="110" t="s">
        <v>1997</v>
      </c>
      <c r="G37" s="110" t="s">
        <v>1998</v>
      </c>
      <c r="H37" s="110" t="s">
        <v>1892</v>
      </c>
      <c r="I37" s="21">
        <v>0</v>
      </c>
      <c r="J37" s="21"/>
      <c r="K37" s="21"/>
      <c r="P37" s="21">
        <v>0</v>
      </c>
      <c r="V37" s="21">
        <v>120223.37</v>
      </c>
      <c r="W37" s="21">
        <v>119908</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315.36999999999529</v>
      </c>
      <c r="BN37" s="110">
        <v>0</v>
      </c>
      <c r="BO37" s="110">
        <v>0</v>
      </c>
      <c r="BP37" s="110">
        <v>0</v>
      </c>
      <c r="BQ37" s="110">
        <v>100</v>
      </c>
      <c r="BR37" s="110">
        <v>0</v>
      </c>
      <c r="BS37" s="156">
        <f>INDEX('ESSER I reallocation'!$H$2:$H$555,MATCH('2021 ESSER I'!$D37,'ESSER I reallocation'!$A$2:$A$555,0))</f>
        <v>120223.37</v>
      </c>
      <c r="BT37" s="156">
        <f>INDEX('2020 Report - NLIU'!$BL$2:$BL$555,MATCH('2021 ESSER I'!D37,'2020 Report - NLIU'!$I$2:$I$555,0))</f>
        <v>119908</v>
      </c>
      <c r="BU37" s="110" t="b">
        <f t="shared" si="0"/>
        <v>1</v>
      </c>
    </row>
    <row r="38" spans="1:73" x14ac:dyDescent="0.3">
      <c r="A38" s="110" t="s">
        <v>162</v>
      </c>
      <c r="B38" s="110">
        <v>2021</v>
      </c>
      <c r="C38" s="110" t="s">
        <v>1999</v>
      </c>
      <c r="D38" s="22">
        <f>INDEX(Concordance!$A$2:$A$556,MATCH('2021 ESSER I'!F38,Concordance!$D$2:$D$556,0))</f>
        <v>48068</v>
      </c>
      <c r="E38" s="110" t="s">
        <v>273</v>
      </c>
      <c r="F38" s="110" t="s">
        <v>2000</v>
      </c>
      <c r="G38" s="110" t="s">
        <v>2001</v>
      </c>
      <c r="H38" s="110" t="s">
        <v>1892</v>
      </c>
      <c r="I38" s="21">
        <v>7982</v>
      </c>
      <c r="J38" s="21">
        <v>0</v>
      </c>
      <c r="K38" s="21">
        <v>7982</v>
      </c>
      <c r="L38" s="110" t="s">
        <v>1911</v>
      </c>
      <c r="M38" s="110" t="s">
        <v>1911</v>
      </c>
      <c r="N38" s="110" t="s">
        <v>1911</v>
      </c>
      <c r="O38" s="110" t="s">
        <v>1892</v>
      </c>
      <c r="P38" s="21">
        <v>0</v>
      </c>
      <c r="V38" s="21">
        <v>1280557.9099999999</v>
      </c>
      <c r="W38" s="21">
        <v>1238684.1399999999</v>
      </c>
      <c r="X38" s="21">
        <v>41873.769999999997</v>
      </c>
      <c r="Y38" s="21">
        <v>0</v>
      </c>
      <c r="Z38" s="21">
        <v>0</v>
      </c>
      <c r="AA38" s="21">
        <v>0</v>
      </c>
      <c r="AB38" s="21">
        <v>0</v>
      </c>
      <c r="AC38" s="21">
        <v>0</v>
      </c>
      <c r="AD38" s="21">
        <v>0</v>
      </c>
      <c r="AE38" s="21">
        <v>0</v>
      </c>
      <c r="AF38" s="21">
        <v>0</v>
      </c>
      <c r="AG38" s="21">
        <v>0</v>
      </c>
      <c r="AH38" s="21">
        <v>0</v>
      </c>
      <c r="AI38" s="21">
        <v>0</v>
      </c>
      <c r="AJ38" s="21">
        <v>0</v>
      </c>
      <c r="AK38" s="21">
        <v>0</v>
      </c>
      <c r="AL38" s="21">
        <v>0</v>
      </c>
      <c r="AM38" s="21">
        <v>0</v>
      </c>
      <c r="AN38" s="21">
        <v>0</v>
      </c>
      <c r="AO38" s="21">
        <v>0</v>
      </c>
      <c r="AP38" s="21">
        <v>0</v>
      </c>
      <c r="AQ38" s="21">
        <v>0</v>
      </c>
      <c r="AR38" s="21">
        <v>0</v>
      </c>
      <c r="AS38" s="21">
        <v>0</v>
      </c>
      <c r="AT38" s="21">
        <v>0</v>
      </c>
      <c r="AU38" s="21">
        <v>0</v>
      </c>
      <c r="AV38" s="21">
        <v>0</v>
      </c>
      <c r="AW38" s="21">
        <v>0</v>
      </c>
      <c r="AX38" s="21">
        <v>0</v>
      </c>
      <c r="AY38" s="21">
        <v>0</v>
      </c>
      <c r="AZ38" s="21">
        <v>0</v>
      </c>
      <c r="BA38" s="21">
        <v>0</v>
      </c>
      <c r="BB38" s="21">
        <v>0</v>
      </c>
      <c r="BC38" s="21">
        <v>41873.769999999997</v>
      </c>
      <c r="BD38" s="21">
        <v>3034.44</v>
      </c>
      <c r="BE38" s="21">
        <v>0</v>
      </c>
      <c r="BF38" s="21">
        <v>0</v>
      </c>
      <c r="BG38" s="21">
        <v>0</v>
      </c>
      <c r="BH38" s="21">
        <v>0</v>
      </c>
      <c r="BI38" s="21">
        <v>38839.33</v>
      </c>
      <c r="BJ38" s="21">
        <v>0</v>
      </c>
      <c r="BK38" s="21">
        <v>0</v>
      </c>
      <c r="BL38" s="21">
        <v>0</v>
      </c>
      <c r="BM38" s="21">
        <v>0</v>
      </c>
      <c r="BS38" s="156">
        <f>INDEX('ESSER I reallocation'!$H$2:$H$555,MATCH('2021 ESSER I'!$D38,'ESSER I reallocation'!$A$2:$A$555,0))</f>
        <v>1288539.9099999999</v>
      </c>
      <c r="BT38" s="156">
        <f>INDEX('2020 Report - NLIU'!$BL$2:$BL$555,MATCH('2021 ESSER I'!D38,'2020 Report - NLIU'!$I$2:$I$555,0))</f>
        <v>1238684.1399999999</v>
      </c>
      <c r="BU38" s="110" t="b">
        <f t="shared" si="0"/>
        <v>1</v>
      </c>
    </row>
    <row r="39" spans="1:73" x14ac:dyDescent="0.3">
      <c r="A39" s="110" t="s">
        <v>162</v>
      </c>
      <c r="B39" s="110">
        <v>2021</v>
      </c>
      <c r="C39" s="110" t="s">
        <v>2002</v>
      </c>
      <c r="D39" s="22">
        <f>INDEX(Concordance!$A$2:$A$556,MATCH('2021 ESSER I'!F39,Concordance!$D$2:$D$556,0))</f>
        <v>84001</v>
      </c>
      <c r="E39" s="110" t="s">
        <v>1351</v>
      </c>
      <c r="F39" s="110" t="s">
        <v>2003</v>
      </c>
      <c r="G39" s="110" t="s">
        <v>2004</v>
      </c>
      <c r="H39" s="110" t="s">
        <v>1892</v>
      </c>
      <c r="I39" s="21">
        <v>88017</v>
      </c>
      <c r="J39" s="21">
        <v>0</v>
      </c>
      <c r="K39" s="21">
        <v>88017</v>
      </c>
      <c r="L39" s="110" t="s">
        <v>1911</v>
      </c>
      <c r="M39" s="110" t="s">
        <v>1911</v>
      </c>
      <c r="N39" s="110" t="s">
        <v>1911</v>
      </c>
      <c r="O39" s="110" t="s">
        <v>1892</v>
      </c>
      <c r="P39" s="21">
        <v>0</v>
      </c>
      <c r="V39" s="21">
        <v>499151.87</v>
      </c>
      <c r="W39" s="21">
        <v>381204</v>
      </c>
      <c r="X39" s="21">
        <v>117947.87</v>
      </c>
      <c r="Y39" s="21">
        <v>0</v>
      </c>
      <c r="Z39" s="21">
        <v>0</v>
      </c>
      <c r="AA39" s="21">
        <v>0</v>
      </c>
      <c r="AB39" s="21">
        <v>0</v>
      </c>
      <c r="AC39" s="21">
        <v>0</v>
      </c>
      <c r="AD39" s="21">
        <v>0</v>
      </c>
      <c r="AE39" s="21">
        <v>0</v>
      </c>
      <c r="AF39" s="21">
        <v>0</v>
      </c>
      <c r="AG39" s="21">
        <v>0</v>
      </c>
      <c r="AH39" s="21">
        <v>0</v>
      </c>
      <c r="AI39" s="21">
        <v>117947.87</v>
      </c>
      <c r="AJ39" s="21">
        <v>117947.87</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S39" s="156">
        <f>INDEX('ESSER I reallocation'!$H$2:$H$555,MATCH('2021 ESSER I'!$D39,'ESSER I reallocation'!$A$2:$A$555,0))</f>
        <v>499151.87</v>
      </c>
      <c r="BT39" s="156">
        <f>INDEX('2020 Report - NLIU'!$BL$2:$BL$555,MATCH('2021 ESSER I'!D39,'2020 Report - NLIU'!$I$2:$I$555,0))</f>
        <v>381204</v>
      </c>
      <c r="BU39" s="110" t="b">
        <f t="shared" si="0"/>
        <v>1</v>
      </c>
    </row>
    <row r="40" spans="1:73" x14ac:dyDescent="0.3">
      <c r="A40" s="110" t="s">
        <v>162</v>
      </c>
      <c r="B40" s="110">
        <v>2021</v>
      </c>
      <c r="C40" s="110" t="s">
        <v>2005</v>
      </c>
      <c r="D40" s="22">
        <f>INDEX(Concordance!$A$2:$A$556,MATCH('2021 ESSER I'!F40,Concordance!$D$2:$D$556,0))</f>
        <v>82105</v>
      </c>
      <c r="E40" s="110" t="s">
        <v>279</v>
      </c>
      <c r="F40" s="110" t="s">
        <v>2006</v>
      </c>
      <c r="G40" s="110" t="s">
        <v>2007</v>
      </c>
      <c r="H40" s="110" t="s">
        <v>1892</v>
      </c>
      <c r="I40" s="21">
        <v>9000</v>
      </c>
      <c r="J40" s="21">
        <v>0</v>
      </c>
      <c r="K40" s="21">
        <v>0</v>
      </c>
      <c r="P40" s="21">
        <v>9000</v>
      </c>
      <c r="Q40" s="110">
        <v>0</v>
      </c>
      <c r="R40" s="110">
        <v>0</v>
      </c>
      <c r="S40" s="110">
        <v>0</v>
      </c>
      <c r="T40" s="110">
        <v>100</v>
      </c>
      <c r="U40" s="110">
        <v>0</v>
      </c>
      <c r="V40" s="21">
        <v>13696.66</v>
      </c>
      <c r="W40" s="21">
        <v>0</v>
      </c>
      <c r="X40" s="21">
        <v>4000</v>
      </c>
      <c r="Y40" s="21">
        <v>0</v>
      </c>
      <c r="Z40" s="21">
        <v>0</v>
      </c>
      <c r="AA40" s="21">
        <v>0</v>
      </c>
      <c r="AB40" s="21">
        <v>0</v>
      </c>
      <c r="AC40" s="21">
        <v>0</v>
      </c>
      <c r="AD40" s="21">
        <v>0</v>
      </c>
      <c r="AE40" s="21">
        <v>0</v>
      </c>
      <c r="AF40" s="21">
        <v>0</v>
      </c>
      <c r="AG40" s="21">
        <v>0</v>
      </c>
      <c r="AH40" s="21">
        <v>0</v>
      </c>
      <c r="AI40" s="21">
        <v>4000</v>
      </c>
      <c r="AJ40" s="21">
        <v>0</v>
      </c>
      <c r="AK40" s="21">
        <v>0</v>
      </c>
      <c r="AL40" s="21">
        <v>1500</v>
      </c>
      <c r="AM40" s="21">
        <v>0</v>
      </c>
      <c r="AN40" s="21">
        <v>0</v>
      </c>
      <c r="AO40" s="21">
        <v>2500</v>
      </c>
      <c r="AP40" s="21">
        <v>0</v>
      </c>
      <c r="AQ40" s="21">
        <v>0</v>
      </c>
      <c r="AR40" s="21">
        <v>0</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9696.66</v>
      </c>
      <c r="BN40" s="110">
        <v>0</v>
      </c>
      <c r="BO40" s="110">
        <v>0</v>
      </c>
      <c r="BP40" s="110">
        <v>0</v>
      </c>
      <c r="BQ40" s="110">
        <v>100</v>
      </c>
      <c r="BR40" s="110">
        <v>0</v>
      </c>
      <c r="BS40" s="156">
        <f>INDEX('ESSER I reallocation'!$H$2:$H$555,MATCH('2021 ESSER I'!$D40,'ESSER I reallocation'!$A$2:$A$555,0))</f>
        <v>13696.66</v>
      </c>
      <c r="BT40" s="156">
        <f>INDEX('2020 Report - NLIU'!$BL$2:$BL$555,MATCH('2021 ESSER I'!D40,'2020 Report - NLIU'!$I$2:$I$555,0))</f>
        <v>0</v>
      </c>
      <c r="BU40" s="110" t="b">
        <f t="shared" si="0"/>
        <v>1</v>
      </c>
    </row>
    <row r="41" spans="1:73" x14ac:dyDescent="0.3">
      <c r="A41" s="110" t="s">
        <v>162</v>
      </c>
      <c r="B41" s="110">
        <v>2021</v>
      </c>
      <c r="C41" s="110" t="s">
        <v>2008</v>
      </c>
      <c r="D41" s="22">
        <f>INDEX(Concordance!$A$2:$A$556,MATCH('2021 ESSER I'!F41,Concordance!$D$2:$D$556,0))</f>
        <v>27061</v>
      </c>
      <c r="E41" s="110" t="s">
        <v>282</v>
      </c>
      <c r="F41" s="110" t="s">
        <v>2009</v>
      </c>
      <c r="G41" s="110" t="s">
        <v>2010</v>
      </c>
      <c r="H41" s="110" t="s">
        <v>1892</v>
      </c>
      <c r="I41" s="21">
        <v>16329</v>
      </c>
      <c r="J41" s="21">
        <v>0</v>
      </c>
      <c r="K41" s="21">
        <v>16329</v>
      </c>
      <c r="L41" s="110" t="s">
        <v>1911</v>
      </c>
      <c r="M41" s="110" t="s">
        <v>1911</v>
      </c>
      <c r="N41" s="110" t="s">
        <v>1911</v>
      </c>
      <c r="O41" s="110" t="s">
        <v>1892</v>
      </c>
      <c r="P41" s="21">
        <v>0</v>
      </c>
      <c r="V41" s="21">
        <v>243033.9</v>
      </c>
      <c r="W41" s="21">
        <v>23396.15</v>
      </c>
      <c r="X41" s="21">
        <v>219637.75</v>
      </c>
      <c r="Y41" s="21">
        <v>0</v>
      </c>
      <c r="Z41" s="21">
        <v>0</v>
      </c>
      <c r="AA41" s="21">
        <v>0</v>
      </c>
      <c r="AB41" s="21">
        <v>0</v>
      </c>
      <c r="AC41" s="21">
        <v>0</v>
      </c>
      <c r="AD41" s="21">
        <v>0</v>
      </c>
      <c r="AE41" s="21">
        <v>0</v>
      </c>
      <c r="AF41" s="21">
        <v>0</v>
      </c>
      <c r="AG41" s="21">
        <v>0</v>
      </c>
      <c r="AH41" s="21">
        <v>0</v>
      </c>
      <c r="AI41" s="21">
        <v>219637.75</v>
      </c>
      <c r="AJ41" s="21">
        <v>178382.61</v>
      </c>
      <c r="AK41" s="21">
        <v>41255.14</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S41" s="156">
        <f>INDEX('ESSER I reallocation'!$H$2:$H$555,MATCH('2021 ESSER I'!$D41,'ESSER I reallocation'!$A$2:$A$555,0))</f>
        <v>259362.9</v>
      </c>
      <c r="BT41" s="156">
        <f>INDEX('2020 Report - NLIU'!$BL$2:$BL$555,MATCH('2021 ESSER I'!D41,'2020 Report - NLIU'!$I$2:$I$555,0))</f>
        <v>23396.15</v>
      </c>
      <c r="BU41" s="110" t="b">
        <f t="shared" si="0"/>
        <v>1</v>
      </c>
    </row>
    <row r="42" spans="1:73" x14ac:dyDescent="0.3">
      <c r="A42" s="110" t="s">
        <v>162</v>
      </c>
      <c r="B42" s="110">
        <v>2021</v>
      </c>
      <c r="C42" s="110" t="s">
        <v>2011</v>
      </c>
      <c r="D42" s="22">
        <f>INDEX(Concordance!$A$2:$A$556,MATCH('2021 ESSER I'!F42,Concordance!$D$2:$D$556,0))</f>
        <v>17124</v>
      </c>
      <c r="E42" s="110" t="s">
        <v>285</v>
      </c>
      <c r="F42" s="110" t="s">
        <v>2012</v>
      </c>
      <c r="G42" s="110" t="s">
        <v>2013</v>
      </c>
      <c r="H42" s="110" t="s">
        <v>1892</v>
      </c>
      <c r="I42" s="21">
        <v>0</v>
      </c>
      <c r="J42" s="21"/>
      <c r="K42" s="21"/>
      <c r="P42" s="21">
        <v>0</v>
      </c>
      <c r="V42" s="21">
        <v>17652.349999999999</v>
      </c>
      <c r="W42" s="21">
        <v>0</v>
      </c>
      <c r="X42" s="21">
        <v>17652.349999999999</v>
      </c>
      <c r="Y42" s="21">
        <v>0</v>
      </c>
      <c r="Z42" s="21">
        <v>0</v>
      </c>
      <c r="AA42" s="21">
        <v>0</v>
      </c>
      <c r="AB42" s="21">
        <v>0</v>
      </c>
      <c r="AC42" s="21">
        <v>0</v>
      </c>
      <c r="AD42" s="21">
        <v>0</v>
      </c>
      <c r="AE42" s="21">
        <v>0</v>
      </c>
      <c r="AF42" s="21">
        <v>0</v>
      </c>
      <c r="AG42" s="21">
        <v>0</v>
      </c>
      <c r="AH42" s="21">
        <v>0</v>
      </c>
      <c r="AI42" s="21">
        <v>17652.349999999999</v>
      </c>
      <c r="AJ42" s="21">
        <v>17652.349999999999</v>
      </c>
      <c r="AK42" s="21">
        <v>0</v>
      </c>
      <c r="AL42" s="21">
        <v>0</v>
      </c>
      <c r="AM42" s="21">
        <v>0</v>
      </c>
      <c r="AN42" s="21">
        <v>0</v>
      </c>
      <c r="AO42" s="21">
        <v>0</v>
      </c>
      <c r="AP42" s="21">
        <v>0</v>
      </c>
      <c r="AQ42" s="21">
        <v>0</v>
      </c>
      <c r="AR42" s="21">
        <v>0</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S42" s="156">
        <f>INDEX('ESSER I reallocation'!$H$2:$H$555,MATCH('2021 ESSER I'!$D42,'ESSER I reallocation'!$A$2:$A$555,0))</f>
        <v>17652.349999999999</v>
      </c>
      <c r="BT42" s="156">
        <f>INDEX('2020 Report - NLIU'!$BL$2:$BL$555,MATCH('2021 ESSER I'!D42,'2020 Report - NLIU'!$I$2:$I$555,0))</f>
        <v>0</v>
      </c>
      <c r="BU42" s="110" t="b">
        <f t="shared" si="0"/>
        <v>1</v>
      </c>
    </row>
    <row r="43" spans="1:73" x14ac:dyDescent="0.3">
      <c r="A43" s="110" t="s">
        <v>162</v>
      </c>
      <c r="B43" s="110">
        <v>2021</v>
      </c>
      <c r="C43" s="110" t="s">
        <v>2014</v>
      </c>
      <c r="D43" s="22">
        <f>INDEX(Concordance!$A$2:$A$556,MATCH('2021 ESSER I'!F43,Concordance!$D$2:$D$556,0))</f>
        <v>82100</v>
      </c>
      <c r="E43" s="110" t="s">
        <v>276</v>
      </c>
      <c r="F43" s="110" t="s">
        <v>2015</v>
      </c>
      <c r="G43" s="110" t="s">
        <v>2016</v>
      </c>
      <c r="H43" s="110" t="s">
        <v>1892</v>
      </c>
      <c r="I43" s="21">
        <v>36421.56</v>
      </c>
      <c r="J43" s="21">
        <v>0</v>
      </c>
      <c r="K43" s="21">
        <v>0</v>
      </c>
      <c r="P43" s="21">
        <v>36421.56</v>
      </c>
      <c r="Q43" s="110">
        <v>0</v>
      </c>
      <c r="R43" s="110">
        <v>0</v>
      </c>
      <c r="S43" s="110">
        <v>83.1</v>
      </c>
      <c r="T43" s="110">
        <v>0</v>
      </c>
      <c r="U43" s="110">
        <v>16.899999999999999</v>
      </c>
      <c r="V43" s="21">
        <v>334322.62</v>
      </c>
      <c r="W43" s="21">
        <v>333445</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877.61999999999534</v>
      </c>
      <c r="BN43" s="110">
        <v>0</v>
      </c>
      <c r="BO43" s="110">
        <v>0</v>
      </c>
      <c r="BP43" s="110">
        <v>83.1</v>
      </c>
      <c r="BQ43" s="110">
        <v>0</v>
      </c>
      <c r="BR43" s="110">
        <v>16.899999999999999</v>
      </c>
      <c r="BS43" s="156">
        <f>INDEX('ESSER I reallocation'!$H$2:$H$555,MATCH('2021 ESSER I'!$D43,'ESSER I reallocation'!$A$2:$A$555,0))</f>
        <v>334322.62</v>
      </c>
      <c r="BT43" s="156">
        <f>INDEX('2020 Report - NLIU'!$BL$2:$BL$555,MATCH('2021 ESSER I'!D43,'2020 Report - NLIU'!$I$2:$I$555,0))</f>
        <v>333445</v>
      </c>
      <c r="BU43" s="110" t="b">
        <f t="shared" si="0"/>
        <v>1</v>
      </c>
    </row>
    <row r="44" spans="1:73" x14ac:dyDescent="0.3">
      <c r="A44" s="110" t="s">
        <v>162</v>
      </c>
      <c r="B44" s="110">
        <v>2021</v>
      </c>
      <c r="C44" s="110" t="s">
        <v>2017</v>
      </c>
      <c r="D44" s="22">
        <f>INDEX(Concordance!$A$2:$A$556,MATCH('2021 ESSER I'!F44,Concordance!$D$2:$D$556,0))</f>
        <v>106001</v>
      </c>
      <c r="E44" s="110" t="s">
        <v>288</v>
      </c>
      <c r="F44" s="110" t="s">
        <v>2018</v>
      </c>
      <c r="G44" s="110" t="s">
        <v>2019</v>
      </c>
      <c r="H44" s="110" t="s">
        <v>1892</v>
      </c>
      <c r="I44" s="21">
        <v>0</v>
      </c>
      <c r="J44" s="21"/>
      <c r="K44" s="21"/>
      <c r="P44" s="21">
        <v>0</v>
      </c>
      <c r="V44" s="21">
        <v>42530.59</v>
      </c>
      <c r="W44" s="21">
        <v>42419</v>
      </c>
      <c r="X44" s="21">
        <v>111.59</v>
      </c>
      <c r="Y44" s="21">
        <v>111.59</v>
      </c>
      <c r="Z44" s="21">
        <v>111.59</v>
      </c>
      <c r="AA44" s="21">
        <v>0</v>
      </c>
      <c r="AB44" s="21">
        <v>0</v>
      </c>
      <c r="AC44" s="21">
        <v>0</v>
      </c>
      <c r="AD44" s="21">
        <v>0</v>
      </c>
      <c r="AE44" s="21">
        <v>0</v>
      </c>
      <c r="AF44" s="21">
        <v>0</v>
      </c>
      <c r="AG44" s="21">
        <v>0</v>
      </c>
      <c r="AH44" s="21">
        <v>0</v>
      </c>
      <c r="AI44" s="21">
        <v>0</v>
      </c>
      <c r="AJ44" s="21">
        <v>0</v>
      </c>
      <c r="AK44" s="21">
        <v>0</v>
      </c>
      <c r="AL44" s="21">
        <v>0</v>
      </c>
      <c r="AM44" s="21">
        <v>0</v>
      </c>
      <c r="AN44" s="21">
        <v>0</v>
      </c>
      <c r="AO44" s="21">
        <v>0</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0</v>
      </c>
      <c r="BG44" s="21">
        <v>0</v>
      </c>
      <c r="BH44" s="21">
        <v>0</v>
      </c>
      <c r="BI44" s="21">
        <v>0</v>
      </c>
      <c r="BJ44" s="21">
        <v>0</v>
      </c>
      <c r="BK44" s="21">
        <v>0</v>
      </c>
      <c r="BL44" s="21">
        <v>0</v>
      </c>
      <c r="BM44" s="21">
        <v>0</v>
      </c>
      <c r="BS44" s="156">
        <f>INDEX('ESSER I reallocation'!$H$2:$H$555,MATCH('2021 ESSER I'!$D44,'ESSER I reallocation'!$A$2:$A$555,0))</f>
        <v>42530.59</v>
      </c>
      <c r="BT44" s="156">
        <f>INDEX('2020 Report - NLIU'!$BL$2:$BL$555,MATCH('2021 ESSER I'!D44,'2020 Report - NLIU'!$I$2:$I$555,0))</f>
        <v>42419</v>
      </c>
      <c r="BU44" s="110" t="b">
        <f t="shared" si="0"/>
        <v>1</v>
      </c>
    </row>
    <row r="45" spans="1:73" x14ac:dyDescent="0.3">
      <c r="A45" s="110" t="s">
        <v>162</v>
      </c>
      <c r="B45" s="110">
        <v>2021</v>
      </c>
      <c r="C45" s="110" t="s">
        <v>2020</v>
      </c>
      <c r="D45" s="22">
        <f>INDEX(Concordance!$A$2:$A$556,MATCH('2021 ESSER I'!F45,Concordance!$D$2:$D$556,0))</f>
        <v>106004</v>
      </c>
      <c r="E45" s="110" t="s">
        <v>291</v>
      </c>
      <c r="F45" s="110" t="s">
        <v>2021</v>
      </c>
      <c r="G45" s="110" t="s">
        <v>2022</v>
      </c>
      <c r="H45" s="110" t="s">
        <v>1892</v>
      </c>
      <c r="I45" s="21">
        <v>0</v>
      </c>
      <c r="J45" s="21"/>
      <c r="K45" s="21"/>
      <c r="P45" s="21">
        <v>0</v>
      </c>
      <c r="V45" s="21">
        <v>908375.37</v>
      </c>
      <c r="W45" s="21">
        <v>0</v>
      </c>
      <c r="X45" s="21">
        <v>908375.37</v>
      </c>
      <c r="Y45" s="21">
        <v>227669.94</v>
      </c>
      <c r="Z45" s="21">
        <v>21793.86</v>
      </c>
      <c r="AA45" s="21">
        <v>7782.38</v>
      </c>
      <c r="AB45" s="21">
        <v>0</v>
      </c>
      <c r="AC45" s="21">
        <v>0</v>
      </c>
      <c r="AD45" s="21">
        <v>0</v>
      </c>
      <c r="AE45" s="21">
        <v>99973.7</v>
      </c>
      <c r="AF45" s="21">
        <v>0</v>
      </c>
      <c r="AG45" s="21">
        <v>0</v>
      </c>
      <c r="AH45" s="21">
        <v>98120</v>
      </c>
      <c r="AI45" s="21">
        <v>680705.43</v>
      </c>
      <c r="AJ45" s="21">
        <v>429469.64</v>
      </c>
      <c r="AK45" s="21">
        <v>151236.69</v>
      </c>
      <c r="AL45" s="21">
        <v>0</v>
      </c>
      <c r="AM45" s="21">
        <v>0</v>
      </c>
      <c r="AN45" s="21">
        <v>30000</v>
      </c>
      <c r="AO45" s="21">
        <v>69999.100000000006</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S45" s="156">
        <f>INDEX('ESSER I reallocation'!$H$2:$H$555,MATCH('2021 ESSER I'!$D45,'ESSER I reallocation'!$A$2:$A$555,0))</f>
        <v>908375.37</v>
      </c>
      <c r="BT45" s="156">
        <f>INDEX('2020 Report - NLIU'!$BL$2:$BL$555,MATCH('2021 ESSER I'!D45,'2020 Report - NLIU'!$I$2:$I$555,0))</f>
        <v>0</v>
      </c>
      <c r="BU45" s="110" t="b">
        <f t="shared" si="0"/>
        <v>1</v>
      </c>
    </row>
    <row r="46" spans="1:73" x14ac:dyDescent="0.3">
      <c r="A46" s="110" t="s">
        <v>162</v>
      </c>
      <c r="B46" s="110">
        <v>2021</v>
      </c>
      <c r="C46" s="110" t="s">
        <v>2023</v>
      </c>
      <c r="D46" s="22">
        <f>INDEX(Concordance!$A$2:$A$556,MATCH('2021 ESSER I'!F46,Concordance!$D$2:$D$556,0))</f>
        <v>13061</v>
      </c>
      <c r="E46" s="110" t="s">
        <v>294</v>
      </c>
      <c r="F46" s="110" t="s">
        <v>2024</v>
      </c>
      <c r="G46" s="110" t="s">
        <v>2025</v>
      </c>
      <c r="H46" s="110" t="s">
        <v>1892</v>
      </c>
      <c r="I46" s="21">
        <v>9000</v>
      </c>
      <c r="J46" s="21">
        <v>0</v>
      </c>
      <c r="K46" s="21">
        <v>9000</v>
      </c>
      <c r="L46" s="110" t="s">
        <v>1911</v>
      </c>
      <c r="M46" s="110" t="s">
        <v>1911</v>
      </c>
      <c r="N46" s="110" t="s">
        <v>1911</v>
      </c>
      <c r="O46" s="110" t="s">
        <v>1892</v>
      </c>
      <c r="P46" s="21">
        <v>0</v>
      </c>
      <c r="V46" s="21">
        <v>77601.06</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77601.06</v>
      </c>
      <c r="BN46" s="110">
        <v>0</v>
      </c>
      <c r="BO46" s="110">
        <v>0</v>
      </c>
      <c r="BP46" s="110">
        <v>0</v>
      </c>
      <c r="BQ46" s="110">
        <v>100</v>
      </c>
      <c r="BR46" s="110">
        <v>0</v>
      </c>
      <c r="BS46" s="156">
        <f>INDEX('ESSER I reallocation'!$H$2:$H$555,MATCH('2021 ESSER I'!$D46,'ESSER I reallocation'!$A$2:$A$555,0))</f>
        <v>77601.06</v>
      </c>
      <c r="BT46" s="156">
        <f>INDEX('2020 Report - NLIU'!$BL$2:$BL$555,MATCH('2021 ESSER I'!D46,'2020 Report - NLIU'!$I$2:$I$555,0))</f>
        <v>0</v>
      </c>
      <c r="BU46" s="110" t="b">
        <f t="shared" si="0"/>
        <v>1</v>
      </c>
    </row>
    <row r="47" spans="1:73" x14ac:dyDescent="0.3">
      <c r="A47" s="110" t="s">
        <v>162</v>
      </c>
      <c r="B47" s="110">
        <v>2021</v>
      </c>
      <c r="C47" s="110" t="s">
        <v>2026</v>
      </c>
      <c r="D47" s="22">
        <f>INDEX(Concordance!$A$2:$A$556,MATCH('2021 ESSER I'!F47,Concordance!$D$2:$D$556,0))</f>
        <v>13054</v>
      </c>
      <c r="E47" s="110" t="s">
        <v>297</v>
      </c>
      <c r="F47" s="110" t="s">
        <v>2027</v>
      </c>
      <c r="G47" s="110" t="s">
        <v>2028</v>
      </c>
      <c r="H47" s="110" t="s">
        <v>1892</v>
      </c>
      <c r="I47" s="21">
        <v>0</v>
      </c>
      <c r="J47" s="21"/>
      <c r="K47" s="21"/>
      <c r="P47" s="21">
        <v>0</v>
      </c>
      <c r="V47" s="21">
        <v>21725.15</v>
      </c>
      <c r="W47" s="21">
        <v>0</v>
      </c>
      <c r="X47" s="21">
        <v>21725.15</v>
      </c>
      <c r="Y47" s="21">
        <v>0</v>
      </c>
      <c r="Z47" s="21">
        <v>0</v>
      </c>
      <c r="AA47" s="21">
        <v>0</v>
      </c>
      <c r="AB47" s="21">
        <v>0</v>
      </c>
      <c r="AC47" s="21">
        <v>0</v>
      </c>
      <c r="AD47" s="21">
        <v>0</v>
      </c>
      <c r="AE47" s="21">
        <v>0</v>
      </c>
      <c r="AF47" s="21">
        <v>0</v>
      </c>
      <c r="AG47" s="21">
        <v>0</v>
      </c>
      <c r="AH47" s="21">
        <v>0</v>
      </c>
      <c r="AI47" s="21">
        <v>21725.15</v>
      </c>
      <c r="AJ47" s="21">
        <v>0</v>
      </c>
      <c r="AK47" s="21">
        <v>0</v>
      </c>
      <c r="AL47" s="21">
        <v>0</v>
      </c>
      <c r="AM47" s="21">
        <v>0</v>
      </c>
      <c r="AN47" s="21">
        <v>21725.15</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S47" s="156">
        <f>INDEX('ESSER I reallocation'!$H$2:$H$555,MATCH('2021 ESSER I'!$D47,'ESSER I reallocation'!$A$2:$A$555,0))</f>
        <v>21725.15</v>
      </c>
      <c r="BT47" s="156">
        <f>INDEX('2020 Report - NLIU'!$BL$2:$BL$555,MATCH('2021 ESSER I'!D47,'2020 Report - NLIU'!$I$2:$I$555,0))</f>
        <v>0</v>
      </c>
      <c r="BU47" s="110" t="b">
        <f t="shared" si="0"/>
        <v>1</v>
      </c>
    </row>
    <row r="48" spans="1:73" x14ac:dyDescent="0.3">
      <c r="A48" s="110" t="s">
        <v>162</v>
      </c>
      <c r="B48" s="110">
        <v>2021</v>
      </c>
      <c r="C48" s="110" t="s">
        <v>2029</v>
      </c>
      <c r="D48" s="22">
        <f>INDEX(Concordance!$A$2:$A$556,MATCH('2021 ESSER I'!F48,Concordance!$D$2:$D$556,0))</f>
        <v>96101</v>
      </c>
      <c r="E48" s="110" t="s">
        <v>300</v>
      </c>
      <c r="F48" s="110" t="s">
        <v>2030</v>
      </c>
      <c r="G48" s="110" t="s">
        <v>2031</v>
      </c>
      <c r="H48" s="110" t="s">
        <v>1892</v>
      </c>
      <c r="I48" s="21">
        <v>5386</v>
      </c>
      <c r="J48" s="21">
        <v>0</v>
      </c>
      <c r="K48" s="21">
        <v>3792.87</v>
      </c>
      <c r="L48" s="110" t="s">
        <v>1911</v>
      </c>
      <c r="M48" s="110" t="s">
        <v>1892</v>
      </c>
      <c r="N48" s="110" t="s">
        <v>1911</v>
      </c>
      <c r="O48" s="110" t="s">
        <v>1892</v>
      </c>
      <c r="P48" s="21">
        <v>1593.13</v>
      </c>
      <c r="Q48" s="110">
        <v>0</v>
      </c>
      <c r="R48" s="110">
        <v>1.5</v>
      </c>
      <c r="S48" s="110">
        <v>0</v>
      </c>
      <c r="T48" s="110">
        <v>98.5</v>
      </c>
      <c r="U48" s="110">
        <v>0</v>
      </c>
      <c r="V48" s="21">
        <v>47534.57</v>
      </c>
      <c r="W48" s="21">
        <v>45694.44</v>
      </c>
      <c r="X48" s="21">
        <v>1840.13</v>
      </c>
      <c r="Y48" s="21">
        <v>0</v>
      </c>
      <c r="Z48" s="21">
        <v>0</v>
      </c>
      <c r="AA48" s="21">
        <v>0</v>
      </c>
      <c r="AB48" s="21">
        <v>0</v>
      </c>
      <c r="AC48" s="21">
        <v>0</v>
      </c>
      <c r="AD48" s="21">
        <v>0</v>
      </c>
      <c r="AE48" s="21">
        <v>0</v>
      </c>
      <c r="AF48" s="21">
        <v>0</v>
      </c>
      <c r="AG48" s="21">
        <v>0</v>
      </c>
      <c r="AH48" s="21">
        <v>0</v>
      </c>
      <c r="AI48" s="21">
        <v>0</v>
      </c>
      <c r="AJ48" s="21">
        <v>0</v>
      </c>
      <c r="AK48" s="21">
        <v>0</v>
      </c>
      <c r="AL48" s="21">
        <v>0</v>
      </c>
      <c r="AM48" s="21">
        <v>0</v>
      </c>
      <c r="AN48" s="21">
        <v>0</v>
      </c>
      <c r="AO48" s="21">
        <v>0</v>
      </c>
      <c r="AP48" s="21">
        <v>0</v>
      </c>
      <c r="AQ48" s="21">
        <v>0</v>
      </c>
      <c r="AR48" s="21">
        <v>0</v>
      </c>
      <c r="AS48" s="21">
        <v>0</v>
      </c>
      <c r="AT48" s="21">
        <v>0</v>
      </c>
      <c r="AU48" s="21">
        <v>0</v>
      </c>
      <c r="AV48" s="21">
        <v>0</v>
      </c>
      <c r="AW48" s="21">
        <v>0</v>
      </c>
      <c r="AX48" s="21">
        <v>0</v>
      </c>
      <c r="AY48" s="21">
        <v>0</v>
      </c>
      <c r="AZ48" s="21">
        <v>0</v>
      </c>
      <c r="BA48" s="21">
        <v>0</v>
      </c>
      <c r="BB48" s="21">
        <v>0</v>
      </c>
      <c r="BC48" s="21">
        <v>1840.13</v>
      </c>
      <c r="BD48" s="21">
        <v>0</v>
      </c>
      <c r="BE48" s="21">
        <v>0</v>
      </c>
      <c r="BF48" s="21">
        <v>0</v>
      </c>
      <c r="BG48" s="21">
        <v>0</v>
      </c>
      <c r="BH48" s="21">
        <v>1840.13</v>
      </c>
      <c r="BI48" s="21">
        <v>0</v>
      </c>
      <c r="BJ48" s="21">
        <v>0</v>
      </c>
      <c r="BK48" s="21">
        <v>0</v>
      </c>
      <c r="BL48" s="21">
        <v>0</v>
      </c>
      <c r="BM48" s="21">
        <v>0</v>
      </c>
      <c r="BS48" s="156">
        <f>INDEX('ESSER I reallocation'!$H$2:$H$555,MATCH('2021 ESSER I'!$D48,'ESSER I reallocation'!$A$2:$A$555,0))</f>
        <v>52920.57</v>
      </c>
      <c r="BT48" s="156">
        <f>INDEX('2020 Report - NLIU'!$BL$2:$BL$555,MATCH('2021 ESSER I'!D48,'2020 Report - NLIU'!$I$2:$I$555,0))</f>
        <v>45694.44</v>
      </c>
      <c r="BU48" s="110" t="b">
        <f t="shared" si="0"/>
        <v>1</v>
      </c>
    </row>
    <row r="49" spans="1:73" x14ac:dyDescent="0.3">
      <c r="A49" s="110" t="s">
        <v>162</v>
      </c>
      <c r="B49" s="110">
        <v>2021</v>
      </c>
      <c r="C49" s="110" t="s">
        <v>2032</v>
      </c>
      <c r="D49" s="22">
        <f>INDEX(Concordance!$A$2:$A$556,MATCH('2021 ESSER I'!F49,Concordance!$D$2:$D$556,0))</f>
        <v>108143</v>
      </c>
      <c r="E49" s="110" t="s">
        <v>303</v>
      </c>
      <c r="F49" s="110" t="s">
        <v>2033</v>
      </c>
      <c r="G49" s="110" t="s">
        <v>2034</v>
      </c>
      <c r="H49" s="110" t="s">
        <v>1892</v>
      </c>
      <c r="I49" s="21">
        <v>9000</v>
      </c>
      <c r="J49" s="21">
        <v>0</v>
      </c>
      <c r="K49" s="21">
        <v>2250</v>
      </c>
      <c r="L49" s="110" t="s">
        <v>1911</v>
      </c>
      <c r="M49" s="110" t="s">
        <v>1892</v>
      </c>
      <c r="N49" s="110" t="s">
        <v>1911</v>
      </c>
      <c r="O49" s="110" t="s">
        <v>1911</v>
      </c>
      <c r="P49" s="21">
        <v>6750</v>
      </c>
      <c r="Q49" s="110">
        <v>0</v>
      </c>
      <c r="R49" s="110">
        <v>0</v>
      </c>
      <c r="S49" s="110">
        <v>0</v>
      </c>
      <c r="T49" s="110">
        <v>0</v>
      </c>
      <c r="U49" s="110">
        <v>100</v>
      </c>
      <c r="V49" s="21">
        <v>56932.39</v>
      </c>
      <c r="W49" s="21">
        <v>56783</v>
      </c>
      <c r="X49" s="21">
        <v>149.38999999999999</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149.38999999999999</v>
      </c>
      <c r="BD49" s="21">
        <v>0</v>
      </c>
      <c r="BE49" s="21">
        <v>0</v>
      </c>
      <c r="BF49" s="21">
        <v>0</v>
      </c>
      <c r="BG49" s="21">
        <v>0</v>
      </c>
      <c r="BH49" s="21">
        <v>0</v>
      </c>
      <c r="BI49" s="21">
        <v>0</v>
      </c>
      <c r="BJ49" s="21">
        <v>0</v>
      </c>
      <c r="BK49" s="21">
        <v>0</v>
      </c>
      <c r="BL49" s="21">
        <v>149.38999999999999</v>
      </c>
      <c r="BM49" s="21">
        <v>0</v>
      </c>
      <c r="BS49" s="156">
        <f>INDEX('ESSER I reallocation'!$H$2:$H$555,MATCH('2021 ESSER I'!$D49,'ESSER I reallocation'!$A$2:$A$555,0))</f>
        <v>56932.39</v>
      </c>
      <c r="BT49" s="156">
        <f>INDEX('2020 Report - NLIU'!$BL$2:$BL$555,MATCH('2021 ESSER I'!D49,'2020 Report - NLIU'!$I$2:$I$555,0))</f>
        <v>56783</v>
      </c>
      <c r="BU49" s="110" t="b">
        <f t="shared" si="0"/>
        <v>1</v>
      </c>
    </row>
    <row r="50" spans="1:73" x14ac:dyDescent="0.3">
      <c r="A50" s="110" t="s">
        <v>162</v>
      </c>
      <c r="B50" s="110">
        <v>2021</v>
      </c>
      <c r="C50" s="110" t="s">
        <v>2035</v>
      </c>
      <c r="D50" s="22">
        <f>INDEX(Concordance!$A$2:$A$556,MATCH('2021 ESSER I'!F50,Concordance!$D$2:$D$556,0))</f>
        <v>58112</v>
      </c>
      <c r="E50" s="110" t="s">
        <v>306</v>
      </c>
      <c r="F50" s="110" t="s">
        <v>2036</v>
      </c>
      <c r="G50" s="110" t="s">
        <v>2037</v>
      </c>
      <c r="H50" s="110" t="s">
        <v>1892</v>
      </c>
      <c r="I50" s="21">
        <v>28244</v>
      </c>
      <c r="J50" s="21">
        <v>0</v>
      </c>
      <c r="K50" s="21">
        <v>27620.62</v>
      </c>
      <c r="L50" s="110" t="s">
        <v>1911</v>
      </c>
      <c r="M50" s="110" t="s">
        <v>1892</v>
      </c>
      <c r="N50" s="110" t="s">
        <v>1911</v>
      </c>
      <c r="O50" s="110" t="s">
        <v>1911</v>
      </c>
      <c r="P50" s="21">
        <v>623.38000000000102</v>
      </c>
      <c r="Q50" s="110">
        <v>0</v>
      </c>
      <c r="R50" s="110">
        <v>0</v>
      </c>
      <c r="S50" s="110">
        <v>0</v>
      </c>
      <c r="T50" s="110">
        <v>0</v>
      </c>
      <c r="U50" s="110">
        <v>100</v>
      </c>
      <c r="V50" s="21">
        <v>258783.76</v>
      </c>
      <c r="W50" s="21">
        <v>0</v>
      </c>
      <c r="X50" s="21">
        <v>258783.76</v>
      </c>
      <c r="Y50" s="21">
        <v>38760.519999999997</v>
      </c>
      <c r="Z50" s="21">
        <v>11836.13</v>
      </c>
      <c r="AA50" s="21">
        <v>0</v>
      </c>
      <c r="AB50" s="21">
        <v>0</v>
      </c>
      <c r="AC50" s="21">
        <v>0</v>
      </c>
      <c r="AD50" s="21">
        <v>0</v>
      </c>
      <c r="AE50" s="21">
        <v>26924.39</v>
      </c>
      <c r="AF50" s="21">
        <v>0</v>
      </c>
      <c r="AG50" s="21">
        <v>0</v>
      </c>
      <c r="AH50" s="21">
        <v>0</v>
      </c>
      <c r="AI50" s="21">
        <v>220023.24</v>
      </c>
      <c r="AJ50" s="21">
        <v>13334.41</v>
      </c>
      <c r="AK50" s="21">
        <v>0</v>
      </c>
      <c r="AL50" s="21">
        <v>0</v>
      </c>
      <c r="AM50" s="21">
        <v>0</v>
      </c>
      <c r="AN50" s="21">
        <v>0</v>
      </c>
      <c r="AO50" s="21">
        <v>0</v>
      </c>
      <c r="AP50" s="21">
        <v>206688.83</v>
      </c>
      <c r="AQ50" s="21">
        <v>0</v>
      </c>
      <c r="AR50" s="21">
        <v>0</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S50" s="156">
        <f>INDEX('ESSER I reallocation'!$H$2:$H$555,MATCH('2021 ESSER I'!$D50,'ESSER I reallocation'!$A$2:$A$555,0))</f>
        <v>258783.76</v>
      </c>
      <c r="BT50" s="156">
        <f>INDEX('2020 Report - NLIU'!$BL$2:$BL$555,MATCH('2021 ESSER I'!D50,'2020 Report - NLIU'!$I$2:$I$555,0))</f>
        <v>0</v>
      </c>
      <c r="BU50" s="110" t="b">
        <f t="shared" si="0"/>
        <v>1</v>
      </c>
    </row>
    <row r="51" spans="1:73" x14ac:dyDescent="0.3">
      <c r="A51" s="110" t="s">
        <v>162</v>
      </c>
      <c r="B51" s="110">
        <v>2021</v>
      </c>
      <c r="C51" s="110" t="s">
        <v>2038</v>
      </c>
      <c r="D51" s="22">
        <f>INDEX(Concordance!$A$2:$A$556,MATCH('2021 ESSER I'!F51,Concordance!$D$2:$D$556,0))</f>
        <v>48916</v>
      </c>
      <c r="E51" s="110" t="s">
        <v>309</v>
      </c>
      <c r="F51" s="110" t="s">
        <v>2039</v>
      </c>
      <c r="G51" s="110" t="s">
        <v>2040</v>
      </c>
      <c r="H51" s="110" t="s">
        <v>1892</v>
      </c>
      <c r="I51" s="21">
        <v>0</v>
      </c>
      <c r="J51" s="21"/>
      <c r="K51" s="21"/>
      <c r="P51" s="21">
        <v>0</v>
      </c>
      <c r="V51" s="21">
        <v>295605.21999999997</v>
      </c>
      <c r="W51" s="21">
        <v>0</v>
      </c>
      <c r="X51" s="21">
        <v>295605.21999999997</v>
      </c>
      <c r="Y51" s="21">
        <v>0</v>
      </c>
      <c r="Z51" s="21">
        <v>0</v>
      </c>
      <c r="AA51" s="21">
        <v>0</v>
      </c>
      <c r="AB51" s="21">
        <v>0</v>
      </c>
      <c r="AC51" s="21">
        <v>0</v>
      </c>
      <c r="AD51" s="21">
        <v>0</v>
      </c>
      <c r="AE51" s="21">
        <v>0</v>
      </c>
      <c r="AF51" s="21">
        <v>0</v>
      </c>
      <c r="AG51" s="21">
        <v>0</v>
      </c>
      <c r="AH51" s="21">
        <v>0</v>
      </c>
      <c r="AI51" s="21">
        <v>277918.21000000002</v>
      </c>
      <c r="AJ51" s="21">
        <v>208193.32</v>
      </c>
      <c r="AK51" s="21">
        <v>63726.76</v>
      </c>
      <c r="AL51" s="21">
        <v>0</v>
      </c>
      <c r="AM51" s="21">
        <v>0</v>
      </c>
      <c r="AN51" s="21">
        <v>0</v>
      </c>
      <c r="AO51" s="21">
        <v>5998.13</v>
      </c>
      <c r="AP51" s="21">
        <v>0</v>
      </c>
      <c r="AQ51" s="21">
        <v>0</v>
      </c>
      <c r="AR51" s="21">
        <v>0</v>
      </c>
      <c r="AS51" s="21">
        <v>0</v>
      </c>
      <c r="AT51" s="21">
        <v>0</v>
      </c>
      <c r="AU51" s="21">
        <v>0</v>
      </c>
      <c r="AV51" s="21">
        <v>0</v>
      </c>
      <c r="AW51" s="21">
        <v>0</v>
      </c>
      <c r="AX51" s="21">
        <v>0</v>
      </c>
      <c r="AY51" s="21">
        <v>0</v>
      </c>
      <c r="AZ51" s="21">
        <v>0</v>
      </c>
      <c r="BA51" s="21">
        <v>0</v>
      </c>
      <c r="BB51" s="21">
        <v>0</v>
      </c>
      <c r="BC51" s="21">
        <v>17687.009999999998</v>
      </c>
      <c r="BD51" s="21">
        <v>16225.04</v>
      </c>
      <c r="BE51" s="21">
        <v>1293.46</v>
      </c>
      <c r="BF51" s="21">
        <v>0</v>
      </c>
      <c r="BG51" s="21">
        <v>0</v>
      </c>
      <c r="BH51" s="21">
        <v>0</v>
      </c>
      <c r="BI51" s="21">
        <v>168.51</v>
      </c>
      <c r="BJ51" s="21">
        <v>0</v>
      </c>
      <c r="BK51" s="21">
        <v>0</v>
      </c>
      <c r="BL51" s="21">
        <v>0</v>
      </c>
      <c r="BM51" s="21">
        <v>0</v>
      </c>
      <c r="BS51" s="156">
        <f>INDEX('ESSER I reallocation'!$H$2:$H$555,MATCH('2021 ESSER I'!$D51,'ESSER I reallocation'!$A$2:$A$555,0))</f>
        <v>295605.21999999997</v>
      </c>
      <c r="BT51" s="156">
        <f>INDEX('2020 Report - NLIU'!$BL$2:$BL$555,MATCH('2021 ESSER I'!D51,'2020 Report - NLIU'!$I$2:$I$555,0))</f>
        <v>0</v>
      </c>
      <c r="BU51" s="110" t="b">
        <f t="shared" si="0"/>
        <v>1</v>
      </c>
    </row>
    <row r="52" spans="1:73" x14ac:dyDescent="0.3">
      <c r="A52" s="110" t="s">
        <v>162</v>
      </c>
      <c r="B52" s="110">
        <v>2021</v>
      </c>
      <c r="C52" s="110" t="s">
        <v>2041</v>
      </c>
      <c r="D52" s="22">
        <f>INDEX(Concordance!$A$2:$A$556,MATCH('2021 ESSER I'!F52,Concordance!$D$2:$D$556,0))</f>
        <v>21149</v>
      </c>
      <c r="E52" s="110" t="s">
        <v>312</v>
      </c>
      <c r="F52" s="110" t="s">
        <v>2042</v>
      </c>
      <c r="G52" s="110" t="s">
        <v>2043</v>
      </c>
      <c r="H52" s="110" t="s">
        <v>1892</v>
      </c>
      <c r="I52" s="21">
        <v>0</v>
      </c>
      <c r="J52" s="21"/>
      <c r="K52" s="21"/>
      <c r="P52" s="21">
        <v>0</v>
      </c>
      <c r="V52" s="21">
        <v>51074.21</v>
      </c>
      <c r="W52" s="21">
        <v>0</v>
      </c>
      <c r="X52" s="21">
        <v>51074.21</v>
      </c>
      <c r="Y52" s="21">
        <v>0</v>
      </c>
      <c r="Z52" s="21">
        <v>0</v>
      </c>
      <c r="AA52" s="21">
        <v>0</v>
      </c>
      <c r="AB52" s="21">
        <v>0</v>
      </c>
      <c r="AC52" s="21">
        <v>0</v>
      </c>
      <c r="AD52" s="21">
        <v>0</v>
      </c>
      <c r="AE52" s="21">
        <v>0</v>
      </c>
      <c r="AF52" s="21">
        <v>0</v>
      </c>
      <c r="AG52" s="21">
        <v>0</v>
      </c>
      <c r="AH52" s="21">
        <v>0</v>
      </c>
      <c r="AI52" s="21">
        <v>13633.19</v>
      </c>
      <c r="AJ52" s="21">
        <v>13538.9</v>
      </c>
      <c r="AK52" s="21">
        <v>94.29</v>
      </c>
      <c r="AL52" s="21">
        <v>0</v>
      </c>
      <c r="AM52" s="21">
        <v>0</v>
      </c>
      <c r="AN52" s="21">
        <v>0</v>
      </c>
      <c r="AO52" s="21">
        <v>0</v>
      </c>
      <c r="AP52" s="21">
        <v>0</v>
      </c>
      <c r="AQ52" s="21">
        <v>0</v>
      </c>
      <c r="AR52" s="21">
        <v>0</v>
      </c>
      <c r="AS52" s="21">
        <v>0</v>
      </c>
      <c r="AT52" s="21">
        <v>0</v>
      </c>
      <c r="AU52" s="21">
        <v>0</v>
      </c>
      <c r="AV52" s="21">
        <v>0</v>
      </c>
      <c r="AW52" s="21">
        <v>0</v>
      </c>
      <c r="AX52" s="21">
        <v>0</v>
      </c>
      <c r="AY52" s="21">
        <v>0</v>
      </c>
      <c r="AZ52" s="21">
        <v>0</v>
      </c>
      <c r="BA52" s="21">
        <v>0</v>
      </c>
      <c r="BB52" s="21">
        <v>0</v>
      </c>
      <c r="BC52" s="21">
        <v>37441.019999999997</v>
      </c>
      <c r="BD52" s="21">
        <v>37172.120000000003</v>
      </c>
      <c r="BE52" s="21">
        <v>268.89999999999998</v>
      </c>
      <c r="BF52" s="21">
        <v>0</v>
      </c>
      <c r="BG52" s="21">
        <v>0</v>
      </c>
      <c r="BH52" s="21">
        <v>0</v>
      </c>
      <c r="BI52" s="21">
        <v>0</v>
      </c>
      <c r="BJ52" s="21">
        <v>0</v>
      </c>
      <c r="BK52" s="21">
        <v>0</v>
      </c>
      <c r="BL52" s="21">
        <v>0</v>
      </c>
      <c r="BM52" s="21">
        <v>0</v>
      </c>
      <c r="BS52" s="156">
        <f>INDEX('ESSER I reallocation'!$H$2:$H$555,MATCH('2021 ESSER I'!$D52,'ESSER I reallocation'!$A$2:$A$555,0))</f>
        <v>51074.21</v>
      </c>
      <c r="BT52" s="156">
        <f>INDEX('2020 Report - NLIU'!$BL$2:$BL$555,MATCH('2021 ESSER I'!D52,'2020 Report - NLIU'!$I$2:$I$555,0))</f>
        <v>0</v>
      </c>
      <c r="BU52" s="110" t="b">
        <f t="shared" si="0"/>
        <v>1</v>
      </c>
    </row>
    <row r="53" spans="1:73" x14ac:dyDescent="0.3">
      <c r="A53" s="110" t="s">
        <v>162</v>
      </c>
      <c r="B53" s="110">
        <v>2021</v>
      </c>
      <c r="C53" s="110" t="s">
        <v>2044</v>
      </c>
      <c r="D53" s="22">
        <f>INDEX(Concordance!$A$2:$A$556,MATCH('2021 ESSER I'!F53,Concordance!$D$2:$D$556,0))</f>
        <v>11079</v>
      </c>
      <c r="E53" s="110" t="s">
        <v>1409</v>
      </c>
      <c r="F53" s="110" t="s">
        <v>2045</v>
      </c>
      <c r="G53" s="110" t="s">
        <v>2046</v>
      </c>
      <c r="H53" s="110" t="s">
        <v>1892</v>
      </c>
      <c r="I53" s="21">
        <v>9000</v>
      </c>
      <c r="J53" s="21">
        <v>0</v>
      </c>
      <c r="K53" s="21">
        <v>0</v>
      </c>
      <c r="P53" s="21">
        <v>9000</v>
      </c>
      <c r="Q53" s="110">
        <v>0</v>
      </c>
      <c r="R53" s="110">
        <v>0</v>
      </c>
      <c r="S53" s="110">
        <v>0</v>
      </c>
      <c r="T53" s="110">
        <v>0</v>
      </c>
      <c r="U53" s="110">
        <v>100</v>
      </c>
      <c r="V53" s="21">
        <v>40152.26</v>
      </c>
      <c r="W53" s="21">
        <v>30000</v>
      </c>
      <c r="X53" s="21">
        <v>10152.26</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10152.26</v>
      </c>
      <c r="BD53" s="21">
        <v>10152.26</v>
      </c>
      <c r="BE53" s="21">
        <v>0</v>
      </c>
      <c r="BF53" s="21">
        <v>0</v>
      </c>
      <c r="BG53" s="21">
        <v>0</v>
      </c>
      <c r="BH53" s="21">
        <v>0</v>
      </c>
      <c r="BI53" s="21">
        <v>0</v>
      </c>
      <c r="BJ53" s="21">
        <v>0</v>
      </c>
      <c r="BK53" s="21">
        <v>0</v>
      </c>
      <c r="BL53" s="21">
        <v>0</v>
      </c>
      <c r="BM53" s="21">
        <v>0</v>
      </c>
      <c r="BS53" s="156">
        <f>INDEX('ESSER I reallocation'!$H$2:$H$555,MATCH('2021 ESSER I'!$D53,'ESSER I reallocation'!$A$2:$A$555,0))</f>
        <v>40152.26</v>
      </c>
      <c r="BT53" s="156">
        <f>INDEX('2020 Report - NLIU'!$BL$2:$BL$555,MATCH('2021 ESSER I'!D53,'2020 Report - NLIU'!$I$2:$I$555,0))</f>
        <v>30000</v>
      </c>
      <c r="BU53" s="110" t="b">
        <f t="shared" si="0"/>
        <v>1</v>
      </c>
    </row>
    <row r="54" spans="1:73" x14ac:dyDescent="0.3">
      <c r="A54" s="110" t="s">
        <v>162</v>
      </c>
      <c r="B54" s="110">
        <v>2021</v>
      </c>
      <c r="C54" s="110" t="s">
        <v>2047</v>
      </c>
      <c r="D54" s="22">
        <f>INDEX(Concordance!$A$2:$A$556,MATCH('2021 ESSER I'!F54,Concordance!$D$2:$D$556,0))</f>
        <v>58107</v>
      </c>
      <c r="E54" s="110" t="s">
        <v>315</v>
      </c>
      <c r="F54" s="110" t="s">
        <v>2048</v>
      </c>
      <c r="G54" s="110" t="s">
        <v>2049</v>
      </c>
      <c r="H54" s="110" t="s">
        <v>1892</v>
      </c>
      <c r="I54" s="21">
        <v>0</v>
      </c>
      <c r="J54" s="21"/>
      <c r="K54" s="21"/>
      <c r="P54" s="21">
        <v>0</v>
      </c>
      <c r="V54" s="21">
        <v>40934.39</v>
      </c>
      <c r="W54" s="21">
        <v>0</v>
      </c>
      <c r="X54" s="21">
        <v>40934.39</v>
      </c>
      <c r="Y54" s="21">
        <v>8326.4</v>
      </c>
      <c r="Z54" s="21">
        <v>0</v>
      </c>
      <c r="AA54" s="21">
        <v>0</v>
      </c>
      <c r="AB54" s="21">
        <v>0</v>
      </c>
      <c r="AC54" s="21">
        <v>0</v>
      </c>
      <c r="AD54" s="21">
        <v>0</v>
      </c>
      <c r="AE54" s="21">
        <v>1641.32</v>
      </c>
      <c r="AF54" s="21">
        <v>6685.08</v>
      </c>
      <c r="AG54" s="21">
        <v>0</v>
      </c>
      <c r="AH54" s="21">
        <v>0</v>
      </c>
      <c r="AI54" s="21">
        <v>32607.99</v>
      </c>
      <c r="AJ54" s="21">
        <v>0</v>
      </c>
      <c r="AK54" s="21">
        <v>0</v>
      </c>
      <c r="AL54" s="21">
        <v>1994.58</v>
      </c>
      <c r="AM54" s="21">
        <v>0</v>
      </c>
      <c r="AN54" s="21">
        <v>0</v>
      </c>
      <c r="AO54" s="21">
        <v>30613.41</v>
      </c>
      <c r="AP54" s="21">
        <v>0</v>
      </c>
      <c r="AQ54" s="21">
        <v>0</v>
      </c>
      <c r="AR54" s="21">
        <v>0</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S54" s="156">
        <f>INDEX('ESSER I reallocation'!$H$2:$H$555,MATCH('2021 ESSER I'!$D54,'ESSER I reallocation'!$A$2:$A$555,0))</f>
        <v>40934.39</v>
      </c>
      <c r="BT54" s="156">
        <f>INDEX('2020 Report - NLIU'!$BL$2:$BL$555,MATCH('2021 ESSER I'!D54,'2020 Report - NLIU'!$I$2:$I$555,0))</f>
        <v>0</v>
      </c>
      <c r="BU54" s="110" t="b">
        <f t="shared" si="0"/>
        <v>1</v>
      </c>
    </row>
    <row r="55" spans="1:73" x14ac:dyDescent="0.3">
      <c r="A55" s="110" t="s">
        <v>162</v>
      </c>
      <c r="B55" s="110">
        <v>2021</v>
      </c>
      <c r="C55" s="110" t="s">
        <v>2050</v>
      </c>
      <c r="D55" s="22">
        <f>INDEX(Concordance!$A$2:$A$556,MATCH('2021 ESSER I'!F55,Concordance!$D$2:$D$556,0))</f>
        <v>90077</v>
      </c>
      <c r="E55" s="110" t="s">
        <v>318</v>
      </c>
      <c r="F55" s="110" t="s">
        <v>2051</v>
      </c>
      <c r="G55" s="110" t="s">
        <v>2052</v>
      </c>
      <c r="H55" s="110" t="s">
        <v>1892</v>
      </c>
      <c r="I55" s="21">
        <v>0</v>
      </c>
      <c r="J55" s="21"/>
      <c r="K55" s="21"/>
      <c r="P55" s="21">
        <v>0</v>
      </c>
      <c r="V55" s="21">
        <v>94846.37</v>
      </c>
      <c r="W55" s="21">
        <v>94598</v>
      </c>
      <c r="X55" s="21">
        <v>0</v>
      </c>
      <c r="Y55" s="21">
        <v>0</v>
      </c>
      <c r="Z55" s="21">
        <v>0</v>
      </c>
      <c r="AA55" s="21">
        <v>0</v>
      </c>
      <c r="AB55" s="21">
        <v>0</v>
      </c>
      <c r="AC55" s="21">
        <v>0</v>
      </c>
      <c r="AD55" s="21">
        <v>0</v>
      </c>
      <c r="AE55" s="21">
        <v>0</v>
      </c>
      <c r="AF55" s="21">
        <v>0</v>
      </c>
      <c r="AG55" s="21">
        <v>0</v>
      </c>
      <c r="AH55" s="21">
        <v>0</v>
      </c>
      <c r="AI55" s="21">
        <v>0</v>
      </c>
      <c r="AJ55" s="21">
        <v>0</v>
      </c>
      <c r="AK55" s="21">
        <v>0</v>
      </c>
      <c r="AL55" s="21">
        <v>0</v>
      </c>
      <c r="AM55" s="21">
        <v>0</v>
      </c>
      <c r="AN55" s="21">
        <v>0</v>
      </c>
      <c r="AO55" s="21">
        <v>0</v>
      </c>
      <c r="AP55" s="21">
        <v>0</v>
      </c>
      <c r="AQ55" s="21">
        <v>0</v>
      </c>
      <c r="AR55" s="21">
        <v>0</v>
      </c>
      <c r="AS55" s="21">
        <v>0</v>
      </c>
      <c r="AT55" s="21">
        <v>0</v>
      </c>
      <c r="AU55" s="21">
        <v>0</v>
      </c>
      <c r="AV55" s="21">
        <v>0</v>
      </c>
      <c r="AW55" s="21">
        <v>0</v>
      </c>
      <c r="AX55" s="21">
        <v>0</v>
      </c>
      <c r="AY55" s="21">
        <v>0</v>
      </c>
      <c r="AZ55" s="21">
        <v>0</v>
      </c>
      <c r="BA55" s="21">
        <v>0</v>
      </c>
      <c r="BB55" s="21">
        <v>0</v>
      </c>
      <c r="BC55" s="21">
        <v>0</v>
      </c>
      <c r="BD55" s="21">
        <v>0</v>
      </c>
      <c r="BE55" s="21">
        <v>0</v>
      </c>
      <c r="BF55" s="21">
        <v>0</v>
      </c>
      <c r="BG55" s="21">
        <v>0</v>
      </c>
      <c r="BH55" s="21">
        <v>0</v>
      </c>
      <c r="BI55" s="21">
        <v>0</v>
      </c>
      <c r="BJ55" s="21">
        <v>0</v>
      </c>
      <c r="BK55" s="21">
        <v>0</v>
      </c>
      <c r="BL55" s="21">
        <v>0</v>
      </c>
      <c r="BM55" s="21">
        <v>248.36999999999529</v>
      </c>
      <c r="BN55" s="110">
        <v>0</v>
      </c>
      <c r="BO55" s="110">
        <v>0</v>
      </c>
      <c r="BP55" s="110">
        <v>0</v>
      </c>
      <c r="BQ55" s="110">
        <v>100</v>
      </c>
      <c r="BR55" s="110">
        <v>0</v>
      </c>
      <c r="BS55" s="156">
        <f>INDEX('ESSER I reallocation'!$H$2:$H$555,MATCH('2021 ESSER I'!$D55,'ESSER I reallocation'!$A$2:$A$555,0))</f>
        <v>94846.37</v>
      </c>
      <c r="BT55" s="156">
        <f>INDEX('2020 Report - NLIU'!$BL$2:$BL$555,MATCH('2021 ESSER I'!D55,'2020 Report - NLIU'!$I$2:$I$555,0))</f>
        <v>94598</v>
      </c>
      <c r="BU55" s="110" t="b">
        <f t="shared" si="0"/>
        <v>1</v>
      </c>
    </row>
    <row r="56" spans="1:73" x14ac:dyDescent="0.3">
      <c r="A56" s="110" t="s">
        <v>162</v>
      </c>
      <c r="B56" s="110">
        <v>2021</v>
      </c>
      <c r="C56" s="110" t="s">
        <v>2053</v>
      </c>
      <c r="D56" s="22">
        <f>INDEX(Concordance!$A$2:$A$556,MATCH('2021 ESSER I'!F56,Concordance!$D$2:$D$556,0))</f>
        <v>7129</v>
      </c>
      <c r="E56" s="110" t="s">
        <v>321</v>
      </c>
      <c r="F56" s="110" t="s">
        <v>2054</v>
      </c>
      <c r="G56" s="110" t="s">
        <v>2055</v>
      </c>
      <c r="H56" s="110" t="s">
        <v>1892</v>
      </c>
      <c r="I56" s="21">
        <v>0</v>
      </c>
      <c r="J56" s="21"/>
      <c r="K56" s="21"/>
      <c r="P56" s="21">
        <v>0</v>
      </c>
      <c r="V56" s="21">
        <v>267327.39</v>
      </c>
      <c r="W56" s="21">
        <v>199969.5</v>
      </c>
      <c r="X56" s="21">
        <v>67357.89</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67357.89</v>
      </c>
      <c r="BD56" s="21">
        <v>67357.89</v>
      </c>
      <c r="BE56" s="21">
        <v>0</v>
      </c>
      <c r="BF56" s="21">
        <v>0</v>
      </c>
      <c r="BG56" s="21">
        <v>0</v>
      </c>
      <c r="BH56" s="21">
        <v>0</v>
      </c>
      <c r="BI56" s="21">
        <v>0</v>
      </c>
      <c r="BJ56" s="21">
        <v>0</v>
      </c>
      <c r="BK56" s="21">
        <v>0</v>
      </c>
      <c r="BL56" s="21">
        <v>0</v>
      </c>
      <c r="BM56" s="21">
        <v>0</v>
      </c>
      <c r="BS56" s="156">
        <f>INDEX('ESSER I reallocation'!$H$2:$H$555,MATCH('2021 ESSER I'!$D56,'ESSER I reallocation'!$A$2:$A$555,0))</f>
        <v>267327.39</v>
      </c>
      <c r="BT56" s="156">
        <f>INDEX('2020 Report - NLIU'!$BL$2:$BL$555,MATCH('2021 ESSER I'!D56,'2020 Report - NLIU'!$I$2:$I$555,0))</f>
        <v>199969.5</v>
      </c>
      <c r="BU56" s="110" t="b">
        <f t="shared" si="0"/>
        <v>1</v>
      </c>
    </row>
    <row r="57" spans="1:73" x14ac:dyDescent="0.3">
      <c r="A57" s="110" t="s">
        <v>162</v>
      </c>
      <c r="B57" s="110">
        <v>2021</v>
      </c>
      <c r="C57" s="110" t="s">
        <v>2056</v>
      </c>
      <c r="D57" s="22">
        <f>INDEX(Concordance!$A$2:$A$556,MATCH('2021 ESSER I'!F57,Concordance!$D$2:$D$556,0))</f>
        <v>107155</v>
      </c>
      <c r="E57" s="110" t="s">
        <v>324</v>
      </c>
      <c r="F57" s="110" t="s">
        <v>2057</v>
      </c>
      <c r="G57" s="110" t="s">
        <v>2058</v>
      </c>
      <c r="H57" s="110" t="s">
        <v>1892</v>
      </c>
      <c r="I57" s="21">
        <v>0</v>
      </c>
      <c r="J57" s="21"/>
      <c r="K57" s="21"/>
      <c r="P57" s="21">
        <v>0</v>
      </c>
      <c r="V57" s="21">
        <v>358969.08</v>
      </c>
      <c r="W57" s="21">
        <v>358027</v>
      </c>
      <c r="X57" s="21">
        <v>942.08</v>
      </c>
      <c r="Y57" s="21">
        <v>0</v>
      </c>
      <c r="Z57" s="21">
        <v>0</v>
      </c>
      <c r="AA57" s="21">
        <v>0</v>
      </c>
      <c r="AB57" s="21">
        <v>0</v>
      </c>
      <c r="AC57" s="21">
        <v>0</v>
      </c>
      <c r="AD57" s="21">
        <v>0</v>
      </c>
      <c r="AE57" s="21">
        <v>0</v>
      </c>
      <c r="AF57" s="21">
        <v>0</v>
      </c>
      <c r="AG57" s="21">
        <v>0</v>
      </c>
      <c r="AH57" s="21">
        <v>0</v>
      </c>
      <c r="AI57" s="21">
        <v>942.08</v>
      </c>
      <c r="AJ57" s="21">
        <v>0</v>
      </c>
      <c r="AK57" s="21">
        <v>0</v>
      </c>
      <c r="AL57" s="21">
        <v>0</v>
      </c>
      <c r="AM57" s="21">
        <v>0</v>
      </c>
      <c r="AN57" s="21">
        <v>942.08</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S57" s="156">
        <f>INDEX('ESSER I reallocation'!$H$2:$H$555,MATCH('2021 ESSER I'!$D57,'ESSER I reallocation'!$A$2:$A$555,0))</f>
        <v>358969.08</v>
      </c>
      <c r="BT57" s="156">
        <f>INDEX('2020 Report - NLIU'!$BL$2:$BL$555,MATCH('2021 ESSER I'!D57,'2020 Report - NLIU'!$I$2:$I$555,0))</f>
        <v>358027</v>
      </c>
      <c r="BU57" s="110" t="b">
        <f t="shared" si="0"/>
        <v>1</v>
      </c>
    </row>
    <row r="58" spans="1:73" x14ac:dyDescent="0.3">
      <c r="A58" s="110" t="s">
        <v>162</v>
      </c>
      <c r="B58" s="110">
        <v>2021</v>
      </c>
      <c r="C58" s="110" t="s">
        <v>2059</v>
      </c>
      <c r="D58" s="22">
        <f>INDEX(Concordance!$A$2:$A$556,MATCH('2021 ESSER I'!F58,Concordance!$D$2:$D$556,0))</f>
        <v>41001</v>
      </c>
      <c r="E58" s="110" t="s">
        <v>327</v>
      </c>
      <c r="F58" s="110" t="s">
        <v>2060</v>
      </c>
      <c r="G58" s="110" t="s">
        <v>2061</v>
      </c>
      <c r="H58" s="110" t="s">
        <v>1892</v>
      </c>
      <c r="I58" s="21">
        <v>0</v>
      </c>
      <c r="J58" s="21"/>
      <c r="K58" s="21"/>
      <c r="P58" s="21">
        <v>0</v>
      </c>
      <c r="V58" s="21">
        <v>22926.6</v>
      </c>
      <c r="W58" s="21">
        <v>0</v>
      </c>
      <c r="X58" s="21">
        <v>22926.6</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22926.6</v>
      </c>
      <c r="BD58" s="21">
        <v>14123.41</v>
      </c>
      <c r="BE58" s="21">
        <v>2803.19</v>
      </c>
      <c r="BF58" s="21">
        <v>0</v>
      </c>
      <c r="BG58" s="21">
        <v>0</v>
      </c>
      <c r="BH58" s="21">
        <v>0</v>
      </c>
      <c r="BI58" s="21">
        <v>6000</v>
      </c>
      <c r="BJ58" s="21">
        <v>0</v>
      </c>
      <c r="BK58" s="21">
        <v>0</v>
      </c>
      <c r="BL58" s="21">
        <v>0</v>
      </c>
      <c r="BM58" s="21">
        <v>0</v>
      </c>
      <c r="BS58" s="156">
        <f>INDEX('ESSER I reallocation'!$H$2:$H$555,MATCH('2021 ESSER I'!$D58,'ESSER I reallocation'!$A$2:$A$555,0))</f>
        <v>22926.6</v>
      </c>
      <c r="BT58" s="156">
        <f>INDEX('2020 Report - NLIU'!$BL$2:$BL$555,MATCH('2021 ESSER I'!D58,'2020 Report - NLIU'!$I$2:$I$555,0))</f>
        <v>0</v>
      </c>
      <c r="BU58" s="110" t="b">
        <f t="shared" si="0"/>
        <v>1</v>
      </c>
    </row>
    <row r="59" spans="1:73" x14ac:dyDescent="0.3">
      <c r="A59" s="110" t="s">
        <v>162</v>
      </c>
      <c r="B59" s="110">
        <v>2021</v>
      </c>
      <c r="C59" s="110" t="s">
        <v>2062</v>
      </c>
      <c r="D59" s="22">
        <f>INDEX(Concordance!$A$2:$A$556,MATCH('2021 ESSER I'!F59,Concordance!$D$2:$D$556,0))</f>
        <v>42117</v>
      </c>
      <c r="E59" s="110" t="s">
        <v>330</v>
      </c>
      <c r="F59" s="110" t="s">
        <v>2063</v>
      </c>
      <c r="G59" s="110" t="s">
        <v>2064</v>
      </c>
      <c r="H59" s="110" t="s">
        <v>1892</v>
      </c>
      <c r="I59" s="21">
        <v>0</v>
      </c>
      <c r="J59" s="21"/>
      <c r="K59" s="21"/>
      <c r="P59" s="21">
        <v>0</v>
      </c>
      <c r="V59" s="21">
        <v>52037.34</v>
      </c>
      <c r="W59" s="21">
        <v>51901</v>
      </c>
      <c r="X59" s="21">
        <v>136.34</v>
      </c>
      <c r="Y59" s="21">
        <v>0</v>
      </c>
      <c r="Z59" s="21">
        <v>0</v>
      </c>
      <c r="AA59" s="21">
        <v>0</v>
      </c>
      <c r="AB59" s="21">
        <v>0</v>
      </c>
      <c r="AC59" s="21">
        <v>0</v>
      </c>
      <c r="AD59" s="21">
        <v>0</v>
      </c>
      <c r="AE59" s="21">
        <v>0</v>
      </c>
      <c r="AF59" s="21">
        <v>0</v>
      </c>
      <c r="AG59" s="21">
        <v>0</v>
      </c>
      <c r="AH59" s="21">
        <v>0</v>
      </c>
      <c r="AI59" s="21">
        <v>0</v>
      </c>
      <c r="AJ59" s="21">
        <v>0</v>
      </c>
      <c r="AK59" s="21">
        <v>0</v>
      </c>
      <c r="AL59" s="21">
        <v>0</v>
      </c>
      <c r="AM59" s="21">
        <v>0</v>
      </c>
      <c r="AN59" s="21">
        <v>0</v>
      </c>
      <c r="AO59" s="21">
        <v>0</v>
      </c>
      <c r="AP59" s="21">
        <v>0</v>
      </c>
      <c r="AQ59" s="21">
        <v>0</v>
      </c>
      <c r="AR59" s="21">
        <v>0</v>
      </c>
      <c r="AS59" s="21">
        <v>0</v>
      </c>
      <c r="AT59" s="21">
        <v>0</v>
      </c>
      <c r="AU59" s="21">
        <v>0</v>
      </c>
      <c r="AV59" s="21">
        <v>0</v>
      </c>
      <c r="AW59" s="21">
        <v>0</v>
      </c>
      <c r="AX59" s="21">
        <v>0</v>
      </c>
      <c r="AY59" s="21">
        <v>0</v>
      </c>
      <c r="AZ59" s="21">
        <v>0</v>
      </c>
      <c r="BA59" s="21">
        <v>0</v>
      </c>
      <c r="BB59" s="21">
        <v>0</v>
      </c>
      <c r="BC59" s="21">
        <v>136.34</v>
      </c>
      <c r="BD59" s="21">
        <v>136.34</v>
      </c>
      <c r="BE59" s="21">
        <v>0</v>
      </c>
      <c r="BF59" s="21">
        <v>0</v>
      </c>
      <c r="BG59" s="21">
        <v>0</v>
      </c>
      <c r="BH59" s="21">
        <v>0</v>
      </c>
      <c r="BI59" s="21">
        <v>0</v>
      </c>
      <c r="BJ59" s="21">
        <v>0</v>
      </c>
      <c r="BK59" s="21">
        <v>0</v>
      </c>
      <c r="BL59" s="21">
        <v>0</v>
      </c>
      <c r="BM59" s="21">
        <v>0</v>
      </c>
      <c r="BS59" s="156">
        <f>INDEX('ESSER I reallocation'!$H$2:$H$555,MATCH('2021 ESSER I'!$D59,'ESSER I reallocation'!$A$2:$A$555,0))</f>
        <v>52037.34</v>
      </c>
      <c r="BT59" s="156">
        <f>INDEX('2020 Report - NLIU'!$BL$2:$BL$555,MATCH('2021 ESSER I'!D59,'2020 Report - NLIU'!$I$2:$I$555,0))</f>
        <v>51901</v>
      </c>
      <c r="BU59" s="110" t="b">
        <f t="shared" si="0"/>
        <v>1</v>
      </c>
    </row>
    <row r="60" spans="1:73" x14ac:dyDescent="0.3">
      <c r="A60" s="110" t="s">
        <v>162</v>
      </c>
      <c r="B60" s="110">
        <v>2021</v>
      </c>
      <c r="C60" s="110" t="s">
        <v>2065</v>
      </c>
      <c r="D60" s="22">
        <f>INDEX(Concordance!$A$2:$A$556,MATCH('2021 ESSER I'!F60,Concordance!$D$2:$D$556,0))</f>
        <v>61157</v>
      </c>
      <c r="E60" s="110" t="s">
        <v>333</v>
      </c>
      <c r="F60" s="110" t="s">
        <v>2066</v>
      </c>
      <c r="G60" s="110" t="s">
        <v>2067</v>
      </c>
      <c r="H60" s="110" t="s">
        <v>1892</v>
      </c>
      <c r="I60" s="21">
        <v>0</v>
      </c>
      <c r="J60" s="21"/>
      <c r="K60" s="21"/>
      <c r="P60" s="21">
        <v>0</v>
      </c>
      <c r="V60" s="21">
        <v>24852.85</v>
      </c>
      <c r="W60" s="21">
        <v>9020.09</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15832.76</v>
      </c>
      <c r="BN60" s="110">
        <v>0</v>
      </c>
      <c r="BO60" s="110">
        <v>0</v>
      </c>
      <c r="BP60" s="110">
        <v>0</v>
      </c>
      <c r="BQ60" s="110">
        <v>2</v>
      </c>
      <c r="BR60" s="110">
        <v>98</v>
      </c>
      <c r="BS60" s="156">
        <f>INDEX('ESSER I reallocation'!$H$2:$H$555,MATCH('2021 ESSER I'!$D60,'ESSER I reallocation'!$A$2:$A$555,0))</f>
        <v>24852.85</v>
      </c>
      <c r="BT60" s="156">
        <f>INDEX('2020 Report - NLIU'!$BL$2:$BL$555,MATCH('2021 ESSER I'!D60,'2020 Report - NLIU'!$I$2:$I$555,0))</f>
        <v>9020.09</v>
      </c>
      <c r="BU60" s="110" t="b">
        <f t="shared" si="0"/>
        <v>1</v>
      </c>
    </row>
    <row r="61" spans="1:73" x14ac:dyDescent="0.3">
      <c r="A61" s="110" t="s">
        <v>162</v>
      </c>
      <c r="B61" s="110">
        <v>2021</v>
      </c>
      <c r="C61" s="110" t="s">
        <v>2068</v>
      </c>
      <c r="D61" s="22">
        <f>INDEX(Concordance!$A$2:$A$556,MATCH('2021 ESSER I'!F61,Concordance!$D$2:$D$556,0))</f>
        <v>15002</v>
      </c>
      <c r="E61" s="110" t="s">
        <v>336</v>
      </c>
      <c r="F61" s="110" t="s">
        <v>2069</v>
      </c>
      <c r="G61" s="110" t="s">
        <v>2070</v>
      </c>
      <c r="H61" s="110" t="s">
        <v>1892</v>
      </c>
      <c r="I61" s="21">
        <v>0</v>
      </c>
      <c r="J61" s="21"/>
      <c r="K61" s="21"/>
      <c r="P61" s="21">
        <v>0</v>
      </c>
      <c r="V61" s="21">
        <v>903218.23</v>
      </c>
      <c r="W61" s="21">
        <v>900849</v>
      </c>
      <c r="X61" s="21">
        <v>2369.23</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0</v>
      </c>
      <c r="AW61" s="21">
        <v>0</v>
      </c>
      <c r="AX61" s="21">
        <v>0</v>
      </c>
      <c r="AY61" s="21">
        <v>0</v>
      </c>
      <c r="AZ61" s="21">
        <v>0</v>
      </c>
      <c r="BA61" s="21">
        <v>0</v>
      </c>
      <c r="BB61" s="21">
        <v>0</v>
      </c>
      <c r="BC61" s="21">
        <v>2369.23</v>
      </c>
      <c r="BD61" s="21">
        <v>0</v>
      </c>
      <c r="BE61" s="21">
        <v>0</v>
      </c>
      <c r="BF61" s="21">
        <v>0</v>
      </c>
      <c r="BG61" s="21">
        <v>0</v>
      </c>
      <c r="BH61" s="21">
        <v>0</v>
      </c>
      <c r="BI61" s="21">
        <v>2369.23</v>
      </c>
      <c r="BJ61" s="21">
        <v>0</v>
      </c>
      <c r="BK61" s="21">
        <v>0</v>
      </c>
      <c r="BL61" s="21">
        <v>0</v>
      </c>
      <c r="BM61" s="21">
        <v>0</v>
      </c>
      <c r="BS61" s="156">
        <f>INDEX('ESSER I reallocation'!$H$2:$H$555,MATCH('2021 ESSER I'!$D61,'ESSER I reallocation'!$A$2:$A$555,0))</f>
        <v>903218.23</v>
      </c>
      <c r="BT61" s="156">
        <f>INDEX('2020 Report - NLIU'!$BL$2:$BL$555,MATCH('2021 ESSER I'!D61,'2020 Report - NLIU'!$I$2:$I$555,0))</f>
        <v>900849</v>
      </c>
      <c r="BU61" s="110" t="b">
        <f t="shared" si="0"/>
        <v>1</v>
      </c>
    </row>
    <row r="62" spans="1:73" x14ac:dyDescent="0.3">
      <c r="A62" s="110" t="s">
        <v>162</v>
      </c>
      <c r="B62" s="110">
        <v>2021</v>
      </c>
      <c r="C62" s="110" t="s">
        <v>2071</v>
      </c>
      <c r="D62" s="22">
        <f>INDEX(Concordance!$A$2:$A$556,MATCH('2021 ESSER I'!F62,Concordance!$D$2:$D$556,0))</f>
        <v>25001</v>
      </c>
      <c r="E62" s="110" t="s">
        <v>339</v>
      </c>
      <c r="F62" s="110" t="s">
        <v>2072</v>
      </c>
      <c r="G62" s="110" t="s">
        <v>2073</v>
      </c>
      <c r="H62" s="110" t="s">
        <v>1892</v>
      </c>
      <c r="I62" s="21">
        <v>0</v>
      </c>
      <c r="J62" s="21"/>
      <c r="K62" s="21"/>
      <c r="P62" s="21">
        <v>0</v>
      </c>
      <c r="V62" s="21">
        <v>292456.23</v>
      </c>
      <c r="W62" s="21">
        <v>0</v>
      </c>
      <c r="X62" s="21">
        <v>292456.23</v>
      </c>
      <c r="Y62" s="21">
        <v>292456.23</v>
      </c>
      <c r="Z62" s="21">
        <v>0</v>
      </c>
      <c r="AA62" s="21">
        <v>0</v>
      </c>
      <c r="AB62" s="21">
        <v>0</v>
      </c>
      <c r="AC62" s="21">
        <v>0</v>
      </c>
      <c r="AD62" s="21">
        <v>0</v>
      </c>
      <c r="AE62" s="21">
        <v>292456.23</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S62" s="156">
        <f>INDEX('ESSER I reallocation'!$H$2:$H$555,MATCH('2021 ESSER I'!$D62,'ESSER I reallocation'!$A$2:$A$555,0))</f>
        <v>292456.23</v>
      </c>
      <c r="BT62" s="156">
        <f>INDEX('2020 Report - NLIU'!$BL$2:$BL$555,MATCH('2021 ESSER I'!D62,'2020 Report - NLIU'!$I$2:$I$555,0))</f>
        <v>0</v>
      </c>
      <c r="BU62" s="110" t="b">
        <f t="shared" si="0"/>
        <v>1</v>
      </c>
    </row>
    <row r="63" spans="1:73" x14ac:dyDescent="0.3">
      <c r="A63" s="110" t="s">
        <v>162</v>
      </c>
      <c r="B63" s="110">
        <v>2021</v>
      </c>
      <c r="C63" s="110" t="s">
        <v>2074</v>
      </c>
      <c r="D63" s="22">
        <f>INDEX(Concordance!$A$2:$A$556,MATCH('2021 ESSER I'!F63,Concordance!$D$2:$D$556,0))</f>
        <v>35093</v>
      </c>
      <c r="E63" s="110" t="s">
        <v>342</v>
      </c>
      <c r="F63" s="110" t="s">
        <v>2075</v>
      </c>
      <c r="G63" s="110" t="s">
        <v>2076</v>
      </c>
      <c r="H63" s="110" t="s">
        <v>1892</v>
      </c>
      <c r="I63" s="21">
        <v>22492</v>
      </c>
      <c r="J63" s="21">
        <v>0</v>
      </c>
      <c r="K63" s="21">
        <v>22492</v>
      </c>
      <c r="L63" s="110" t="s">
        <v>1892</v>
      </c>
      <c r="M63" s="110" t="s">
        <v>1892</v>
      </c>
      <c r="N63" s="110" t="s">
        <v>1911</v>
      </c>
      <c r="O63" s="110" t="s">
        <v>1911</v>
      </c>
      <c r="P63" s="21">
        <v>0</v>
      </c>
      <c r="V63" s="21">
        <v>284821.67</v>
      </c>
      <c r="W63" s="21">
        <v>277088.5</v>
      </c>
      <c r="X63" s="21">
        <v>7733.17</v>
      </c>
      <c r="Y63" s="21">
        <v>7733.17</v>
      </c>
      <c r="Z63" s="21">
        <v>0</v>
      </c>
      <c r="AA63" s="21">
        <v>0</v>
      </c>
      <c r="AB63" s="21">
        <v>0</v>
      </c>
      <c r="AC63" s="21">
        <v>0</v>
      </c>
      <c r="AD63" s="21">
        <v>0</v>
      </c>
      <c r="AE63" s="21">
        <v>7733.17</v>
      </c>
      <c r="AF63" s="21">
        <v>0</v>
      </c>
      <c r="AG63" s="21">
        <v>0</v>
      </c>
      <c r="AH63" s="21">
        <v>0</v>
      </c>
      <c r="AI63" s="21">
        <v>0</v>
      </c>
      <c r="AJ63" s="21">
        <v>0</v>
      </c>
      <c r="AK63" s="21">
        <v>0</v>
      </c>
      <c r="AL63" s="21">
        <v>0</v>
      </c>
      <c r="AM63" s="21">
        <v>0</v>
      </c>
      <c r="AN63" s="21">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S63" s="156">
        <f>INDEX('ESSER I reallocation'!$H$2:$H$555,MATCH('2021 ESSER I'!$D63,'ESSER I reallocation'!$A$2:$A$555,0))</f>
        <v>307313.67</v>
      </c>
      <c r="BT63" s="156">
        <f>INDEX('2020 Report - NLIU'!$BL$2:$BL$555,MATCH('2021 ESSER I'!D63,'2020 Report - NLIU'!$I$2:$I$555,0))</f>
        <v>277088.5</v>
      </c>
      <c r="BU63" s="110" t="b">
        <f t="shared" si="0"/>
        <v>1</v>
      </c>
    </row>
    <row r="64" spans="1:73" x14ac:dyDescent="0.3">
      <c r="A64" s="110" t="s">
        <v>162</v>
      </c>
      <c r="B64" s="110">
        <v>2021</v>
      </c>
      <c r="C64" s="110" t="s">
        <v>2077</v>
      </c>
      <c r="D64" s="22">
        <f>INDEX(Concordance!$A$2:$A$556,MATCH('2021 ESSER I'!F64,Concordance!$D$2:$D$556,0))</f>
        <v>56015</v>
      </c>
      <c r="E64" s="110" t="s">
        <v>345</v>
      </c>
      <c r="F64" s="110" t="s">
        <v>2078</v>
      </c>
      <c r="G64" s="110" t="s">
        <v>2079</v>
      </c>
      <c r="H64" s="110" t="s">
        <v>1892</v>
      </c>
      <c r="I64" s="21">
        <v>13036</v>
      </c>
      <c r="J64" s="21">
        <v>0</v>
      </c>
      <c r="K64" s="21">
        <v>0</v>
      </c>
      <c r="P64" s="21">
        <v>13036</v>
      </c>
      <c r="Q64" s="110">
        <v>0</v>
      </c>
      <c r="R64" s="110">
        <v>100</v>
      </c>
      <c r="S64" s="110">
        <v>0</v>
      </c>
      <c r="T64" s="110">
        <v>0</v>
      </c>
      <c r="U64" s="110">
        <v>0</v>
      </c>
      <c r="V64" s="21">
        <v>148466.79999999999</v>
      </c>
      <c r="W64" s="21">
        <v>7219.59</v>
      </c>
      <c r="X64" s="21">
        <v>141247.21</v>
      </c>
      <c r="Y64" s="21">
        <v>78748.09</v>
      </c>
      <c r="Z64" s="21">
        <v>42147.93</v>
      </c>
      <c r="AA64" s="21">
        <v>1023.6</v>
      </c>
      <c r="AB64" s="21">
        <v>6178.7</v>
      </c>
      <c r="AC64" s="21">
        <v>0</v>
      </c>
      <c r="AD64" s="21">
        <v>0</v>
      </c>
      <c r="AE64" s="21">
        <v>2334.9499999999998</v>
      </c>
      <c r="AF64" s="21">
        <v>0</v>
      </c>
      <c r="AG64" s="21">
        <v>0</v>
      </c>
      <c r="AH64" s="21">
        <v>27062.91</v>
      </c>
      <c r="AI64" s="21">
        <v>48903.64</v>
      </c>
      <c r="AJ64" s="21">
        <v>25629.43</v>
      </c>
      <c r="AK64" s="21">
        <v>5157.95</v>
      </c>
      <c r="AL64" s="21">
        <v>5074.8999999999996</v>
      </c>
      <c r="AM64" s="21">
        <v>0</v>
      </c>
      <c r="AN64" s="21">
        <v>0</v>
      </c>
      <c r="AO64" s="21">
        <v>13041.36</v>
      </c>
      <c r="AP64" s="21">
        <v>0</v>
      </c>
      <c r="AQ64" s="21">
        <v>0</v>
      </c>
      <c r="AR64" s="21">
        <v>0</v>
      </c>
      <c r="AS64" s="21">
        <v>1623.38</v>
      </c>
      <c r="AT64" s="21">
        <v>0</v>
      </c>
      <c r="AU64" s="21">
        <v>0</v>
      </c>
      <c r="AV64" s="21">
        <v>1623.38</v>
      </c>
      <c r="AW64" s="21">
        <v>0</v>
      </c>
      <c r="AX64" s="21">
        <v>0</v>
      </c>
      <c r="AY64" s="21">
        <v>0</v>
      </c>
      <c r="AZ64" s="21">
        <v>0</v>
      </c>
      <c r="BA64" s="21">
        <v>0</v>
      </c>
      <c r="BB64" s="21">
        <v>0</v>
      </c>
      <c r="BC64" s="21">
        <v>11972.1</v>
      </c>
      <c r="BD64" s="21">
        <v>5493.43</v>
      </c>
      <c r="BE64" s="21">
        <v>2231.35</v>
      </c>
      <c r="BF64" s="21">
        <v>0</v>
      </c>
      <c r="BG64" s="21">
        <v>0</v>
      </c>
      <c r="BH64" s="21">
        <v>0</v>
      </c>
      <c r="BI64" s="21">
        <v>4247.32</v>
      </c>
      <c r="BJ64" s="21">
        <v>0</v>
      </c>
      <c r="BK64" s="21">
        <v>0</v>
      </c>
      <c r="BL64" s="21">
        <v>0</v>
      </c>
      <c r="BM64" s="21">
        <v>0</v>
      </c>
      <c r="BS64" s="156">
        <f>INDEX('ESSER I reallocation'!$H$2:$H$555,MATCH('2021 ESSER I'!$D64,'ESSER I reallocation'!$A$2:$A$555,0))</f>
        <v>148466.79999999999</v>
      </c>
      <c r="BT64" s="156">
        <f>INDEX('2020 Report - NLIU'!$BL$2:$BL$555,MATCH('2021 ESSER I'!D64,'2020 Report - NLIU'!$I$2:$I$555,0))</f>
        <v>111057.75</v>
      </c>
      <c r="BU64" s="110" t="b">
        <f t="shared" si="0"/>
        <v>0</v>
      </c>
    </row>
    <row r="65" spans="1:73" x14ac:dyDescent="0.3">
      <c r="A65" s="110" t="s">
        <v>162</v>
      </c>
      <c r="B65" s="110">
        <v>2021</v>
      </c>
      <c r="C65" s="110" t="s">
        <v>2080</v>
      </c>
      <c r="D65" s="22">
        <f>INDEX(Concordance!$A$2:$A$556,MATCH('2021 ESSER I'!F65,Concordance!$D$2:$D$556,0))</f>
        <v>16096</v>
      </c>
      <c r="E65" s="110" t="s">
        <v>348</v>
      </c>
      <c r="F65" s="110" t="s">
        <v>2081</v>
      </c>
      <c r="G65" s="110" t="s">
        <v>2082</v>
      </c>
      <c r="H65" s="110" t="s">
        <v>1892</v>
      </c>
      <c r="I65" s="21">
        <v>247870</v>
      </c>
      <c r="J65" s="21">
        <v>0</v>
      </c>
      <c r="K65" s="21">
        <v>96592.01</v>
      </c>
      <c r="L65" s="110" t="s">
        <v>1911</v>
      </c>
      <c r="M65" s="110" t="s">
        <v>1892</v>
      </c>
      <c r="N65" s="110" t="s">
        <v>1892</v>
      </c>
      <c r="O65" s="110" t="s">
        <v>1892</v>
      </c>
      <c r="P65" s="21">
        <v>151277.99</v>
      </c>
      <c r="Q65" s="110">
        <v>0</v>
      </c>
      <c r="R65" s="110">
        <v>0</v>
      </c>
      <c r="S65" s="110">
        <v>0</v>
      </c>
      <c r="T65" s="110">
        <v>100</v>
      </c>
      <c r="U65" s="110">
        <v>0</v>
      </c>
      <c r="V65" s="21">
        <v>1010316.59</v>
      </c>
      <c r="W65" s="21">
        <v>978439.08</v>
      </c>
      <c r="X65" s="21">
        <v>31877.51</v>
      </c>
      <c r="Y65" s="21">
        <v>0</v>
      </c>
      <c r="Z65" s="21">
        <v>0</v>
      </c>
      <c r="AA65" s="21">
        <v>0</v>
      </c>
      <c r="AB65" s="21">
        <v>0</v>
      </c>
      <c r="AC65" s="21">
        <v>0</v>
      </c>
      <c r="AD65" s="21">
        <v>0</v>
      </c>
      <c r="AE65" s="21">
        <v>0</v>
      </c>
      <c r="AF65" s="21">
        <v>0</v>
      </c>
      <c r="AG65" s="21">
        <v>0</v>
      </c>
      <c r="AH65" s="21">
        <v>0</v>
      </c>
      <c r="AI65" s="21">
        <v>29390.5</v>
      </c>
      <c r="AJ65" s="21">
        <v>0</v>
      </c>
      <c r="AK65" s="21">
        <v>0</v>
      </c>
      <c r="AL65" s="21">
        <v>1200</v>
      </c>
      <c r="AM65" s="21">
        <v>0</v>
      </c>
      <c r="AN65" s="21">
        <v>0</v>
      </c>
      <c r="AO65" s="21">
        <v>28190.5</v>
      </c>
      <c r="AP65" s="21">
        <v>0</v>
      </c>
      <c r="AQ65" s="21">
        <v>0</v>
      </c>
      <c r="AR65" s="21">
        <v>0</v>
      </c>
      <c r="AS65" s="21">
        <v>0</v>
      </c>
      <c r="AT65" s="21">
        <v>0</v>
      </c>
      <c r="AU65" s="21">
        <v>0</v>
      </c>
      <c r="AV65" s="21">
        <v>0</v>
      </c>
      <c r="AW65" s="21">
        <v>0</v>
      </c>
      <c r="AX65" s="21">
        <v>0</v>
      </c>
      <c r="AY65" s="21">
        <v>0</v>
      </c>
      <c r="AZ65" s="21">
        <v>0</v>
      </c>
      <c r="BA65" s="21">
        <v>0</v>
      </c>
      <c r="BB65" s="21">
        <v>0</v>
      </c>
      <c r="BC65" s="21">
        <v>2487.0100000000002</v>
      </c>
      <c r="BD65" s="21">
        <v>2487.0100000000002</v>
      </c>
      <c r="BE65" s="21">
        <v>0</v>
      </c>
      <c r="BF65" s="21">
        <v>0</v>
      </c>
      <c r="BG65" s="21">
        <v>0</v>
      </c>
      <c r="BH65" s="21">
        <v>0</v>
      </c>
      <c r="BI65" s="21">
        <v>0</v>
      </c>
      <c r="BJ65" s="21">
        <v>0</v>
      </c>
      <c r="BK65" s="21">
        <v>0</v>
      </c>
      <c r="BL65" s="21">
        <v>0</v>
      </c>
      <c r="BM65" s="21">
        <v>0</v>
      </c>
      <c r="BS65" s="156">
        <f>INDEX('ESSER I reallocation'!$H$2:$H$555,MATCH('2021 ESSER I'!$D65,'ESSER I reallocation'!$A$2:$A$555,0))</f>
        <v>1258186.5900000001</v>
      </c>
      <c r="BT65" s="156">
        <f>INDEX('2020 Report - NLIU'!$BL$2:$BL$555,MATCH('2021 ESSER I'!D65,'2020 Report - NLIU'!$I$2:$I$555,0))</f>
        <v>978439.08000000007</v>
      </c>
      <c r="BU65" s="110" t="b">
        <f t="shared" si="0"/>
        <v>1</v>
      </c>
    </row>
    <row r="66" spans="1:73" x14ac:dyDescent="0.3">
      <c r="A66" s="110" t="s">
        <v>162</v>
      </c>
      <c r="B66" s="110">
        <v>2021</v>
      </c>
      <c r="C66" s="110" t="s">
        <v>2083</v>
      </c>
      <c r="D66" s="22">
        <f>INDEX(Concordance!$A$2:$A$556,MATCH('2021 ESSER I'!F66,Concordance!$D$2:$D$556,0))</f>
        <v>49132</v>
      </c>
      <c r="E66" s="110" t="s">
        <v>351</v>
      </c>
      <c r="F66" s="110" t="s">
        <v>2084</v>
      </c>
      <c r="G66" s="110" t="s">
        <v>2085</v>
      </c>
      <c r="H66" s="110" t="s">
        <v>1892</v>
      </c>
      <c r="I66" s="21">
        <v>0</v>
      </c>
      <c r="J66" s="21"/>
      <c r="K66" s="21"/>
      <c r="P66" s="21">
        <v>0</v>
      </c>
      <c r="V66" s="21">
        <v>550403.81000000006</v>
      </c>
      <c r="W66" s="21">
        <v>548960</v>
      </c>
      <c r="X66" s="21">
        <v>1443.81</v>
      </c>
      <c r="Y66" s="21">
        <v>1443.81</v>
      </c>
      <c r="Z66" s="21">
        <v>1252.4100000000001</v>
      </c>
      <c r="AA66" s="21">
        <v>191.4</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S66" s="156">
        <f>INDEX('ESSER I reallocation'!$H$2:$H$555,MATCH('2021 ESSER I'!$D66,'ESSER I reallocation'!$A$2:$A$555,0))</f>
        <v>550403.81000000006</v>
      </c>
      <c r="BT66" s="156">
        <f>INDEX('2020 Report - NLIU'!$BL$2:$BL$555,MATCH('2021 ESSER I'!D66,'2020 Report - NLIU'!$I$2:$I$555,0))</f>
        <v>548960</v>
      </c>
      <c r="BU66" s="110" t="b">
        <f t="shared" si="0"/>
        <v>1</v>
      </c>
    </row>
    <row r="67" spans="1:73" x14ac:dyDescent="0.3">
      <c r="A67" s="110" t="s">
        <v>162</v>
      </c>
      <c r="B67" s="110">
        <v>2021</v>
      </c>
      <c r="C67" s="110" t="s">
        <v>2086</v>
      </c>
      <c r="D67" s="22">
        <f>INDEX(Concordance!$A$2:$A$556,MATCH('2021 ESSER I'!F67,Concordance!$D$2:$D$556,0))</f>
        <v>17125</v>
      </c>
      <c r="E67" s="110" t="s">
        <v>354</v>
      </c>
      <c r="F67" s="110" t="s">
        <v>2087</v>
      </c>
      <c r="G67" s="110" t="s">
        <v>2088</v>
      </c>
      <c r="H67" s="110" t="s">
        <v>1892</v>
      </c>
      <c r="I67" s="21">
        <v>23044</v>
      </c>
      <c r="J67" s="21">
        <v>0</v>
      </c>
      <c r="K67" s="21">
        <v>9000</v>
      </c>
      <c r="L67" s="110" t="s">
        <v>1911</v>
      </c>
      <c r="M67" s="110" t="s">
        <v>1892</v>
      </c>
      <c r="N67" s="110" t="s">
        <v>1911</v>
      </c>
      <c r="O67" s="110" t="s">
        <v>1911</v>
      </c>
      <c r="P67" s="21">
        <v>14044</v>
      </c>
      <c r="Q67" s="110">
        <v>0</v>
      </c>
      <c r="R67" s="110">
        <v>0</v>
      </c>
      <c r="S67" s="110">
        <v>0</v>
      </c>
      <c r="T67" s="110">
        <v>0</v>
      </c>
      <c r="U67" s="110">
        <v>100</v>
      </c>
      <c r="V67" s="21">
        <v>172313.94</v>
      </c>
      <c r="W67" s="21">
        <v>128896.5</v>
      </c>
      <c r="X67" s="21">
        <v>43417.440000000002</v>
      </c>
      <c r="Y67" s="21">
        <v>38731.97</v>
      </c>
      <c r="Z67" s="21">
        <v>4280.01</v>
      </c>
      <c r="AA67" s="21">
        <v>327.42</v>
      </c>
      <c r="AB67" s="21">
        <v>0</v>
      </c>
      <c r="AC67" s="21">
        <v>0</v>
      </c>
      <c r="AD67" s="21">
        <v>9389.31</v>
      </c>
      <c r="AE67" s="21">
        <v>8074.03</v>
      </c>
      <c r="AF67" s="21">
        <v>16661.2</v>
      </c>
      <c r="AG67" s="21">
        <v>0</v>
      </c>
      <c r="AH67" s="21">
        <v>0</v>
      </c>
      <c r="AI67" s="21">
        <v>4685.47</v>
      </c>
      <c r="AJ67" s="21">
        <v>2600</v>
      </c>
      <c r="AK67" s="21">
        <v>414.71</v>
      </c>
      <c r="AL67" s="21">
        <v>0</v>
      </c>
      <c r="AM67" s="21">
        <v>0</v>
      </c>
      <c r="AN67" s="21">
        <v>0</v>
      </c>
      <c r="AO67" s="21">
        <v>1670.76</v>
      </c>
      <c r="AP67" s="21">
        <v>0</v>
      </c>
      <c r="AQ67" s="21">
        <v>0</v>
      </c>
      <c r="AR67" s="21">
        <v>0</v>
      </c>
      <c r="AS67" s="21">
        <v>0</v>
      </c>
      <c r="AT67" s="21">
        <v>0</v>
      </c>
      <c r="AU67" s="21">
        <v>0</v>
      </c>
      <c r="AV67" s="21">
        <v>0</v>
      </c>
      <c r="AW67" s="21">
        <v>0</v>
      </c>
      <c r="AX67" s="21">
        <v>0</v>
      </c>
      <c r="AY67" s="21">
        <v>0</v>
      </c>
      <c r="AZ67" s="21">
        <v>0</v>
      </c>
      <c r="BA67" s="21">
        <v>0</v>
      </c>
      <c r="BB67" s="21">
        <v>0</v>
      </c>
      <c r="BC67" s="21">
        <v>0</v>
      </c>
      <c r="BD67" s="21">
        <v>0</v>
      </c>
      <c r="BE67" s="21">
        <v>0</v>
      </c>
      <c r="BF67" s="21">
        <v>0</v>
      </c>
      <c r="BG67" s="21">
        <v>0</v>
      </c>
      <c r="BH67" s="21">
        <v>0</v>
      </c>
      <c r="BI67" s="21">
        <v>0</v>
      </c>
      <c r="BJ67" s="21">
        <v>0</v>
      </c>
      <c r="BK67" s="21">
        <v>0</v>
      </c>
      <c r="BL67" s="21">
        <v>0</v>
      </c>
      <c r="BM67" s="21">
        <v>0</v>
      </c>
      <c r="BS67" s="156">
        <f>INDEX('ESSER I reallocation'!$H$2:$H$555,MATCH('2021 ESSER I'!$D67,'ESSER I reallocation'!$A$2:$A$555,0))</f>
        <v>172313.94</v>
      </c>
      <c r="BT67" s="156">
        <f>INDEX('2020 Report - NLIU'!$BL$2:$BL$555,MATCH('2021 ESSER I'!D67,'2020 Report - NLIU'!$I$2:$I$555,0))</f>
        <v>128896.5</v>
      </c>
      <c r="BU67" s="110" t="b">
        <f t="shared" ref="BU67:BU130" si="1">EXACT(W67,BT67)</f>
        <v>1</v>
      </c>
    </row>
    <row r="68" spans="1:73" x14ac:dyDescent="0.3">
      <c r="A68" s="110" t="s">
        <v>162</v>
      </c>
      <c r="B68" s="110">
        <v>2021</v>
      </c>
      <c r="C68" s="110" t="s">
        <v>2089</v>
      </c>
      <c r="D68" s="22">
        <f>INDEX(Concordance!$A$2:$A$556,MATCH('2021 ESSER I'!F68,Concordance!$D$2:$D$556,0))</f>
        <v>49142</v>
      </c>
      <c r="E68" s="110" t="s">
        <v>357</v>
      </c>
      <c r="F68" s="110" t="s">
        <v>2090</v>
      </c>
      <c r="G68" s="110" t="s">
        <v>2091</v>
      </c>
      <c r="H68" s="110" t="s">
        <v>1892</v>
      </c>
      <c r="I68" s="21">
        <v>0</v>
      </c>
      <c r="J68" s="21"/>
      <c r="K68" s="21"/>
      <c r="P68" s="21">
        <v>0</v>
      </c>
      <c r="V68" s="21">
        <v>1140300.5900000001</v>
      </c>
      <c r="W68" s="21">
        <v>1124350.6200000001</v>
      </c>
      <c r="X68" s="21">
        <v>12992.47</v>
      </c>
      <c r="Y68" s="21">
        <v>0</v>
      </c>
      <c r="Z68" s="21">
        <v>0</v>
      </c>
      <c r="AA68" s="21">
        <v>0</v>
      </c>
      <c r="AB68" s="21">
        <v>0</v>
      </c>
      <c r="AC68" s="21">
        <v>0</v>
      </c>
      <c r="AD68" s="21">
        <v>0</v>
      </c>
      <c r="AE68" s="21">
        <v>0</v>
      </c>
      <c r="AF68" s="21">
        <v>0</v>
      </c>
      <c r="AG68" s="21">
        <v>0</v>
      </c>
      <c r="AH68" s="21">
        <v>0</v>
      </c>
      <c r="AI68" s="21">
        <v>0</v>
      </c>
      <c r="AJ68" s="21">
        <v>0</v>
      </c>
      <c r="AK68" s="21">
        <v>0</v>
      </c>
      <c r="AL68" s="21">
        <v>0</v>
      </c>
      <c r="AM68" s="21">
        <v>0</v>
      </c>
      <c r="AN68" s="21">
        <v>0</v>
      </c>
      <c r="AO68" s="21">
        <v>0</v>
      </c>
      <c r="AP68" s="21">
        <v>0</v>
      </c>
      <c r="AQ68" s="21">
        <v>0</v>
      </c>
      <c r="AR68" s="21">
        <v>0</v>
      </c>
      <c r="AS68" s="21">
        <v>0</v>
      </c>
      <c r="AT68" s="21">
        <v>0</v>
      </c>
      <c r="AU68" s="21">
        <v>0</v>
      </c>
      <c r="AV68" s="21">
        <v>0</v>
      </c>
      <c r="AW68" s="21">
        <v>0</v>
      </c>
      <c r="AX68" s="21">
        <v>0</v>
      </c>
      <c r="AY68" s="21">
        <v>0</v>
      </c>
      <c r="AZ68" s="21">
        <v>0</v>
      </c>
      <c r="BA68" s="21">
        <v>0</v>
      </c>
      <c r="BB68" s="21">
        <v>0</v>
      </c>
      <c r="BC68" s="21">
        <v>12992.47</v>
      </c>
      <c r="BD68" s="21">
        <v>0</v>
      </c>
      <c r="BE68" s="21">
        <v>0</v>
      </c>
      <c r="BF68" s="21">
        <v>0</v>
      </c>
      <c r="BG68" s="21">
        <v>0</v>
      </c>
      <c r="BH68" s="21">
        <v>38.31</v>
      </c>
      <c r="BI68" s="21">
        <v>12954.16</v>
      </c>
      <c r="BJ68" s="21">
        <v>0</v>
      </c>
      <c r="BK68" s="21">
        <v>0</v>
      </c>
      <c r="BL68" s="21">
        <v>0</v>
      </c>
      <c r="BM68" s="21">
        <v>2957.5</v>
      </c>
      <c r="BN68" s="110">
        <v>0</v>
      </c>
      <c r="BO68" s="110">
        <v>0</v>
      </c>
      <c r="BP68" s="110">
        <v>0</v>
      </c>
      <c r="BQ68" s="110">
        <v>100</v>
      </c>
      <c r="BR68" s="110">
        <v>0</v>
      </c>
      <c r="BS68" s="156">
        <f>INDEX('ESSER I reallocation'!$H$2:$H$555,MATCH('2021 ESSER I'!$D68,'ESSER I reallocation'!$A$2:$A$555,0))</f>
        <v>1140300.5900000001</v>
      </c>
      <c r="BT68" s="156">
        <f>INDEX('2020 Report - NLIU'!$BL$2:$BL$555,MATCH('2021 ESSER I'!D68,'2020 Report - NLIU'!$I$2:$I$555,0))</f>
        <v>1124350.6200000001</v>
      </c>
      <c r="BU68" s="110" t="b">
        <f t="shared" si="1"/>
        <v>1</v>
      </c>
    </row>
    <row r="69" spans="1:73" x14ac:dyDescent="0.3">
      <c r="A69" s="110" t="s">
        <v>162</v>
      </c>
      <c r="B69" s="110">
        <v>2021</v>
      </c>
      <c r="C69" s="110" t="s">
        <v>2092</v>
      </c>
      <c r="D69" s="22">
        <f>INDEX(Concordance!$A$2:$A$556,MATCH('2021 ESSER I'!F69,Concordance!$D$2:$D$556,0))</f>
        <v>78012</v>
      </c>
      <c r="E69" s="110" t="s">
        <v>360</v>
      </c>
      <c r="F69" s="110" t="s">
        <v>2093</v>
      </c>
      <c r="G69" s="110" t="s">
        <v>2094</v>
      </c>
      <c r="H69" s="110" t="s">
        <v>1892</v>
      </c>
      <c r="I69" s="21">
        <v>0</v>
      </c>
      <c r="J69" s="21"/>
      <c r="K69" s="21"/>
      <c r="P69" s="21">
        <v>0</v>
      </c>
      <c r="V69" s="21">
        <v>676539.41</v>
      </c>
      <c r="W69" s="21">
        <v>288542.13</v>
      </c>
      <c r="X69" s="21">
        <v>251728.23</v>
      </c>
      <c r="Y69" s="21">
        <v>70166.559999999998</v>
      </c>
      <c r="Z69" s="21">
        <v>50293.33</v>
      </c>
      <c r="AA69" s="21">
        <v>17123.23</v>
      </c>
      <c r="AB69" s="21">
        <v>0</v>
      </c>
      <c r="AC69" s="21">
        <v>0</v>
      </c>
      <c r="AD69" s="21">
        <v>0</v>
      </c>
      <c r="AE69" s="21">
        <v>0</v>
      </c>
      <c r="AF69" s="21">
        <v>2750</v>
      </c>
      <c r="AG69" s="21">
        <v>0</v>
      </c>
      <c r="AH69" s="21">
        <v>0</v>
      </c>
      <c r="AI69" s="21">
        <v>10600.93</v>
      </c>
      <c r="AJ69" s="21">
        <v>5737.5</v>
      </c>
      <c r="AK69" s="21">
        <v>4768.7700000000004</v>
      </c>
      <c r="AL69" s="21">
        <v>0</v>
      </c>
      <c r="AM69" s="21">
        <v>0</v>
      </c>
      <c r="AN69" s="21">
        <v>0</v>
      </c>
      <c r="AO69" s="21">
        <v>94.66</v>
      </c>
      <c r="AP69" s="21">
        <v>0</v>
      </c>
      <c r="AQ69" s="21">
        <v>0</v>
      </c>
      <c r="AR69" s="21">
        <v>0</v>
      </c>
      <c r="AS69" s="21">
        <v>206.6</v>
      </c>
      <c r="AT69" s="21">
        <v>0</v>
      </c>
      <c r="AU69" s="21">
        <v>0</v>
      </c>
      <c r="AV69" s="21">
        <v>0</v>
      </c>
      <c r="AW69" s="21">
        <v>0</v>
      </c>
      <c r="AX69" s="21">
        <v>0</v>
      </c>
      <c r="AY69" s="21">
        <v>206.6</v>
      </c>
      <c r="AZ69" s="21">
        <v>0</v>
      </c>
      <c r="BA69" s="21">
        <v>0</v>
      </c>
      <c r="BB69" s="21">
        <v>0</v>
      </c>
      <c r="BC69" s="21">
        <v>170754.14</v>
      </c>
      <c r="BD69" s="21">
        <v>105638.95</v>
      </c>
      <c r="BE69" s="21">
        <v>31483.51</v>
      </c>
      <c r="BF69" s="21">
        <v>20131.68</v>
      </c>
      <c r="BG69" s="21">
        <v>0</v>
      </c>
      <c r="BH69" s="21">
        <v>0</v>
      </c>
      <c r="BI69" s="21">
        <v>13500</v>
      </c>
      <c r="BJ69" s="21">
        <v>0</v>
      </c>
      <c r="BK69" s="21">
        <v>0</v>
      </c>
      <c r="BL69" s="21">
        <v>0</v>
      </c>
      <c r="BM69" s="21">
        <v>136269.04999999999</v>
      </c>
      <c r="BN69" s="110">
        <v>0</v>
      </c>
      <c r="BO69" s="110">
        <v>100</v>
      </c>
      <c r="BP69" s="110">
        <v>0</v>
      </c>
      <c r="BQ69" s="110">
        <v>0</v>
      </c>
      <c r="BR69" s="110">
        <v>0</v>
      </c>
      <c r="BS69" s="156">
        <f>INDEX('ESSER I reallocation'!$H$2:$H$555,MATCH('2021 ESSER I'!$D69,'ESSER I reallocation'!$A$2:$A$555,0))</f>
        <v>676539.41</v>
      </c>
      <c r="BT69" s="156">
        <f>INDEX('2020 Report - NLIU'!$BL$2:$BL$555,MATCH('2021 ESSER I'!D69,'2020 Report - NLIU'!$I$2:$I$555,0))</f>
        <v>288542.13</v>
      </c>
      <c r="BU69" s="110" t="b">
        <f t="shared" si="1"/>
        <v>1</v>
      </c>
    </row>
    <row r="70" spans="1:73" x14ac:dyDescent="0.3">
      <c r="A70" s="110" t="s">
        <v>162</v>
      </c>
      <c r="B70" s="110">
        <v>2021</v>
      </c>
      <c r="C70" s="110" t="s">
        <v>2095</v>
      </c>
      <c r="D70" s="22">
        <f>INDEX(Concordance!$A$2:$A$556,MATCH('2021 ESSER I'!F70,Concordance!$D$2:$D$556,0))</f>
        <v>5123</v>
      </c>
      <c r="E70" s="110" t="s">
        <v>366</v>
      </c>
      <c r="F70" s="110" t="s">
        <v>2096</v>
      </c>
      <c r="G70" s="110" t="s">
        <v>2097</v>
      </c>
      <c r="H70" s="110" t="s">
        <v>1892</v>
      </c>
      <c r="I70" s="21">
        <v>0</v>
      </c>
      <c r="J70" s="21"/>
      <c r="K70" s="21"/>
      <c r="P70" s="21">
        <v>0</v>
      </c>
      <c r="V70" s="21">
        <v>476792.83</v>
      </c>
      <c r="W70" s="21">
        <v>475542</v>
      </c>
      <c r="X70" s="21">
        <v>1250.83</v>
      </c>
      <c r="Y70" s="21">
        <v>1250.83</v>
      </c>
      <c r="Z70" s="21">
        <v>0</v>
      </c>
      <c r="AA70" s="21">
        <v>0</v>
      </c>
      <c r="AB70" s="21">
        <v>0</v>
      </c>
      <c r="AC70" s="21">
        <v>0</v>
      </c>
      <c r="AD70" s="21">
        <v>0</v>
      </c>
      <c r="AE70" s="21">
        <v>1250.83</v>
      </c>
      <c r="AF70" s="21">
        <v>0</v>
      </c>
      <c r="AG70" s="21">
        <v>0</v>
      </c>
      <c r="AH70" s="21">
        <v>0</v>
      </c>
      <c r="AI70" s="21">
        <v>0</v>
      </c>
      <c r="AJ70" s="21">
        <v>0</v>
      </c>
      <c r="AK70" s="21">
        <v>0</v>
      </c>
      <c r="AL70" s="21">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1">
        <v>0</v>
      </c>
      <c r="BD70" s="21">
        <v>0</v>
      </c>
      <c r="BE70" s="21">
        <v>0</v>
      </c>
      <c r="BF70" s="21">
        <v>0</v>
      </c>
      <c r="BG70" s="21">
        <v>0</v>
      </c>
      <c r="BH70" s="21">
        <v>0</v>
      </c>
      <c r="BI70" s="21">
        <v>0</v>
      </c>
      <c r="BJ70" s="21">
        <v>0</v>
      </c>
      <c r="BK70" s="21">
        <v>0</v>
      </c>
      <c r="BL70" s="21">
        <v>0</v>
      </c>
      <c r="BM70" s="21">
        <v>0</v>
      </c>
      <c r="BS70" s="156">
        <f>INDEX('ESSER I reallocation'!$H$2:$H$555,MATCH('2021 ESSER I'!$D70,'ESSER I reallocation'!$A$2:$A$555,0))</f>
        <v>476792.83</v>
      </c>
      <c r="BT70" s="156">
        <f>INDEX('2020 Report - NLIU'!$BL$2:$BL$555,MATCH('2021 ESSER I'!D70,'2020 Report - NLIU'!$I$2:$I$555,0))</f>
        <v>475542</v>
      </c>
      <c r="BU70" s="110" t="b">
        <f t="shared" si="1"/>
        <v>1</v>
      </c>
    </row>
    <row r="71" spans="1:73" x14ac:dyDescent="0.3">
      <c r="A71" s="110" t="s">
        <v>162</v>
      </c>
      <c r="B71" s="110">
        <v>2021</v>
      </c>
      <c r="C71" s="110" t="s">
        <v>2098</v>
      </c>
      <c r="D71" s="22">
        <f>INDEX(Concordance!$A$2:$A$556,MATCH('2021 ESSER I'!F71,Concordance!$D$2:$D$556,0))</f>
        <v>48080</v>
      </c>
      <c r="E71" s="110" t="s">
        <v>369</v>
      </c>
      <c r="F71" s="110" t="s">
        <v>2099</v>
      </c>
      <c r="G71" s="110" t="s">
        <v>2100</v>
      </c>
      <c r="H71" s="110" t="s">
        <v>1892</v>
      </c>
      <c r="I71" s="21">
        <v>64874</v>
      </c>
      <c r="J71" s="21">
        <v>0</v>
      </c>
      <c r="K71" s="21">
        <v>0</v>
      </c>
      <c r="P71" s="21">
        <v>64874</v>
      </c>
      <c r="Q71" s="110">
        <v>0</v>
      </c>
      <c r="R71" s="110">
        <v>100</v>
      </c>
      <c r="S71" s="110">
        <v>0</v>
      </c>
      <c r="T71" s="110">
        <v>0</v>
      </c>
      <c r="U71" s="110">
        <v>0</v>
      </c>
      <c r="V71" s="21">
        <v>633433.9</v>
      </c>
      <c r="W71" s="21">
        <v>315889</v>
      </c>
      <c r="X71" s="21">
        <v>282456.90000000002</v>
      </c>
      <c r="Y71" s="21">
        <v>0</v>
      </c>
      <c r="Z71" s="21">
        <v>0</v>
      </c>
      <c r="AA71" s="21">
        <v>0</v>
      </c>
      <c r="AB71" s="21">
        <v>0</v>
      </c>
      <c r="AC71" s="21">
        <v>0</v>
      </c>
      <c r="AD71" s="21">
        <v>0</v>
      </c>
      <c r="AE71" s="21">
        <v>0</v>
      </c>
      <c r="AF71" s="21">
        <v>0</v>
      </c>
      <c r="AG71" s="21">
        <v>0</v>
      </c>
      <c r="AH71" s="21">
        <v>0</v>
      </c>
      <c r="AI71" s="21">
        <v>282456.90000000002</v>
      </c>
      <c r="AJ71" s="21">
        <v>0</v>
      </c>
      <c r="AK71" s="21">
        <v>0</v>
      </c>
      <c r="AL71" s="21">
        <v>0</v>
      </c>
      <c r="AM71" s="21">
        <v>0</v>
      </c>
      <c r="AN71" s="21">
        <v>140886.38</v>
      </c>
      <c r="AO71" s="21">
        <v>125817.25</v>
      </c>
      <c r="AP71" s="21">
        <v>0</v>
      </c>
      <c r="AQ71" s="21">
        <v>0</v>
      </c>
      <c r="AR71" s="21">
        <v>15753.27</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35088</v>
      </c>
      <c r="BN71" s="110">
        <v>0</v>
      </c>
      <c r="BO71" s="110">
        <v>100</v>
      </c>
      <c r="BP71" s="110">
        <v>0</v>
      </c>
      <c r="BQ71" s="110">
        <v>0</v>
      </c>
      <c r="BR71" s="110">
        <v>0</v>
      </c>
      <c r="BS71" s="156">
        <f>INDEX('ESSER I reallocation'!$H$2:$H$555,MATCH('2021 ESSER I'!$D71,'ESSER I reallocation'!$A$2:$A$555,0))</f>
        <v>698307.9</v>
      </c>
      <c r="BT71" s="156">
        <f>INDEX('2020 Report - NLIU'!$BL$2:$BL$555,MATCH('2021 ESSER I'!D71,'2020 Report - NLIU'!$I$2:$I$555,0))</f>
        <v>315889</v>
      </c>
      <c r="BU71" s="110" t="b">
        <f t="shared" si="1"/>
        <v>1</v>
      </c>
    </row>
    <row r="72" spans="1:73" x14ac:dyDescent="0.3">
      <c r="A72" s="110" t="s">
        <v>162</v>
      </c>
      <c r="B72" s="110">
        <v>2021</v>
      </c>
      <c r="C72" s="110" t="s">
        <v>2101</v>
      </c>
      <c r="D72" s="22">
        <f>INDEX(Concordance!$A$2:$A$556,MATCH('2021 ESSER I'!F72,Concordance!$D$2:$D$556,0))</f>
        <v>90075</v>
      </c>
      <c r="E72" s="110" t="s">
        <v>372</v>
      </c>
      <c r="F72" s="110" t="s">
        <v>2102</v>
      </c>
      <c r="G72" s="110" t="s">
        <v>2103</v>
      </c>
      <c r="H72" s="110" t="s">
        <v>1892</v>
      </c>
      <c r="I72" s="21">
        <v>0</v>
      </c>
      <c r="J72" s="21"/>
      <c r="K72" s="21"/>
      <c r="P72" s="21">
        <v>0</v>
      </c>
      <c r="V72" s="21">
        <v>49533.71</v>
      </c>
      <c r="W72" s="21">
        <v>44544.06</v>
      </c>
      <c r="X72" s="21">
        <v>4989.6499999999996</v>
      </c>
      <c r="Y72" s="21">
        <v>3982.63</v>
      </c>
      <c r="Z72" s="21">
        <v>0</v>
      </c>
      <c r="AA72" s="21">
        <v>0</v>
      </c>
      <c r="AB72" s="21">
        <v>0</v>
      </c>
      <c r="AC72" s="21">
        <v>0</v>
      </c>
      <c r="AD72" s="21">
        <v>0</v>
      </c>
      <c r="AE72" s="21">
        <v>3982.63</v>
      </c>
      <c r="AF72" s="21">
        <v>0</v>
      </c>
      <c r="AG72" s="21">
        <v>0</v>
      </c>
      <c r="AH72" s="21">
        <v>0</v>
      </c>
      <c r="AI72" s="21">
        <v>1007.02</v>
      </c>
      <c r="AJ72" s="21">
        <v>0</v>
      </c>
      <c r="AK72" s="21">
        <v>0</v>
      </c>
      <c r="AL72" s="21">
        <v>0</v>
      </c>
      <c r="AM72" s="21">
        <v>0</v>
      </c>
      <c r="AN72" s="21">
        <v>0</v>
      </c>
      <c r="AO72" s="21">
        <v>1007.02</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S72" s="156">
        <f>INDEX('ESSER I reallocation'!$H$2:$H$555,MATCH('2021 ESSER I'!$D72,'ESSER I reallocation'!$A$2:$A$555,0))</f>
        <v>49533.71</v>
      </c>
      <c r="BT72" s="156">
        <f>INDEX('2020 Report - NLIU'!$BL$2:$BL$555,MATCH('2021 ESSER I'!D72,'2020 Report - NLIU'!$I$2:$I$555,0))</f>
        <v>44544.06</v>
      </c>
      <c r="BU72" s="110" t="b">
        <f t="shared" si="1"/>
        <v>1</v>
      </c>
    </row>
    <row r="73" spans="1:73" x14ac:dyDescent="0.3">
      <c r="A73" s="110" t="s">
        <v>162</v>
      </c>
      <c r="B73" s="110">
        <v>2021</v>
      </c>
      <c r="C73" s="110" t="s">
        <v>2104</v>
      </c>
      <c r="D73" s="22">
        <f>INDEX(Concordance!$A$2:$A$556,MATCH('2021 ESSER I'!F73,Concordance!$D$2:$D$556,0))</f>
        <v>94086</v>
      </c>
      <c r="E73" s="110" t="s">
        <v>375</v>
      </c>
      <c r="F73" s="110" t="s">
        <v>2105</v>
      </c>
      <c r="G73" s="110" t="s">
        <v>2106</v>
      </c>
      <c r="H73" s="110" t="s">
        <v>1892</v>
      </c>
      <c r="I73" s="21">
        <v>0</v>
      </c>
      <c r="J73" s="21"/>
      <c r="K73" s="21"/>
      <c r="P73" s="21">
        <v>0</v>
      </c>
      <c r="V73" s="21">
        <v>665095.77</v>
      </c>
      <c r="W73" s="21">
        <v>361882.19</v>
      </c>
      <c r="X73" s="21">
        <v>303213.58</v>
      </c>
      <c r="Y73" s="21">
        <v>149156.26</v>
      </c>
      <c r="Z73" s="21">
        <v>94803.72</v>
      </c>
      <c r="AA73" s="21">
        <v>8593.31</v>
      </c>
      <c r="AB73" s="21">
        <v>0</v>
      </c>
      <c r="AC73" s="21">
        <v>0</v>
      </c>
      <c r="AD73" s="21">
        <v>0</v>
      </c>
      <c r="AE73" s="21">
        <v>45759.23</v>
      </c>
      <c r="AF73" s="21">
        <v>0</v>
      </c>
      <c r="AG73" s="21">
        <v>0</v>
      </c>
      <c r="AH73" s="21">
        <v>0</v>
      </c>
      <c r="AI73" s="21">
        <v>0</v>
      </c>
      <c r="AJ73" s="21">
        <v>0</v>
      </c>
      <c r="AK73" s="21">
        <v>0</v>
      </c>
      <c r="AL73" s="21">
        <v>0</v>
      </c>
      <c r="AM73" s="21">
        <v>0</v>
      </c>
      <c r="AN73" s="21">
        <v>0</v>
      </c>
      <c r="AO73" s="21">
        <v>0</v>
      </c>
      <c r="AP73" s="21">
        <v>0</v>
      </c>
      <c r="AQ73" s="21">
        <v>0</v>
      </c>
      <c r="AR73" s="21">
        <v>0</v>
      </c>
      <c r="AS73" s="21">
        <v>0</v>
      </c>
      <c r="AT73" s="21">
        <v>0</v>
      </c>
      <c r="AU73" s="21">
        <v>0</v>
      </c>
      <c r="AV73" s="21">
        <v>0</v>
      </c>
      <c r="AW73" s="21">
        <v>0</v>
      </c>
      <c r="AX73" s="21">
        <v>0</v>
      </c>
      <c r="AY73" s="21">
        <v>0</v>
      </c>
      <c r="AZ73" s="21">
        <v>0</v>
      </c>
      <c r="BA73" s="21">
        <v>0</v>
      </c>
      <c r="BB73" s="21">
        <v>0</v>
      </c>
      <c r="BC73" s="21">
        <v>154057.32</v>
      </c>
      <c r="BD73" s="21">
        <v>154057.32</v>
      </c>
      <c r="BE73" s="21">
        <v>0</v>
      </c>
      <c r="BF73" s="21">
        <v>0</v>
      </c>
      <c r="BG73" s="21">
        <v>0</v>
      </c>
      <c r="BH73" s="21">
        <v>0</v>
      </c>
      <c r="BI73" s="21">
        <v>0</v>
      </c>
      <c r="BJ73" s="21">
        <v>0</v>
      </c>
      <c r="BK73" s="21">
        <v>0</v>
      </c>
      <c r="BL73" s="21">
        <v>0</v>
      </c>
      <c r="BM73" s="21">
        <v>0</v>
      </c>
      <c r="BS73" s="156">
        <f>INDEX('ESSER I reallocation'!$H$2:$H$555,MATCH('2021 ESSER I'!$D73,'ESSER I reallocation'!$A$2:$A$555,0))</f>
        <v>665095.77</v>
      </c>
      <c r="BT73" s="156">
        <f>INDEX('2020 Report - NLIU'!$BL$2:$BL$555,MATCH('2021 ESSER I'!D73,'2020 Report - NLIU'!$I$2:$I$555,0))</f>
        <v>361882.19</v>
      </c>
      <c r="BU73" s="110" t="b">
        <f t="shared" si="1"/>
        <v>1</v>
      </c>
    </row>
    <row r="74" spans="1:73" x14ac:dyDescent="0.3">
      <c r="A74" s="110" t="s">
        <v>162</v>
      </c>
      <c r="B74" s="110">
        <v>2021</v>
      </c>
      <c r="C74" s="110" t="s">
        <v>2107</v>
      </c>
      <c r="D74" s="22">
        <f>INDEX(Concordance!$A$2:$A$556,MATCH('2021 ESSER I'!F74,Concordance!$D$2:$D$556,0))</f>
        <v>10091</v>
      </c>
      <c r="E74" s="110" t="s">
        <v>378</v>
      </c>
      <c r="F74" s="110" t="s">
        <v>2108</v>
      </c>
      <c r="G74" s="110" t="s">
        <v>2109</v>
      </c>
      <c r="H74" s="110" t="s">
        <v>1892</v>
      </c>
      <c r="I74" s="21">
        <v>0</v>
      </c>
      <c r="J74" s="21"/>
      <c r="K74" s="21"/>
      <c r="P74" s="21">
        <v>0</v>
      </c>
      <c r="V74" s="21">
        <v>198599.18</v>
      </c>
      <c r="W74" s="21">
        <v>177362.44</v>
      </c>
      <c r="X74" s="21">
        <v>21236.74</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21236.74</v>
      </c>
      <c r="BD74" s="21">
        <v>21236.74</v>
      </c>
      <c r="BE74" s="21">
        <v>0</v>
      </c>
      <c r="BF74" s="21">
        <v>0</v>
      </c>
      <c r="BG74" s="21">
        <v>0</v>
      </c>
      <c r="BH74" s="21">
        <v>0</v>
      </c>
      <c r="BI74" s="21">
        <v>0</v>
      </c>
      <c r="BJ74" s="21">
        <v>0</v>
      </c>
      <c r="BK74" s="21">
        <v>0</v>
      </c>
      <c r="BL74" s="21">
        <v>0</v>
      </c>
      <c r="BM74" s="21">
        <v>0</v>
      </c>
      <c r="BS74" s="156">
        <f>INDEX('ESSER I reallocation'!$H$2:$H$555,MATCH('2021 ESSER I'!$D74,'ESSER I reallocation'!$A$2:$A$555,0))</f>
        <v>198599.18</v>
      </c>
      <c r="BT74" s="156">
        <f>INDEX('2020 Report - NLIU'!$BL$2:$BL$555,MATCH('2021 ESSER I'!D74,'2020 Report - NLIU'!$I$2:$I$555,0))</f>
        <v>177362.44</v>
      </c>
      <c r="BU74" s="110" t="b">
        <f t="shared" si="1"/>
        <v>1</v>
      </c>
    </row>
    <row r="75" spans="1:73" x14ac:dyDescent="0.3">
      <c r="A75" s="110" t="s">
        <v>162</v>
      </c>
      <c r="B75" s="110">
        <v>2021</v>
      </c>
      <c r="C75" s="110" t="s">
        <v>2110</v>
      </c>
      <c r="D75" s="22">
        <f>INDEX(Concordance!$A$2:$A$556,MATCH('2021 ESSER I'!F75,Concordance!$D$2:$D$556,0))</f>
        <v>22088</v>
      </c>
      <c r="E75" s="110" t="s">
        <v>381</v>
      </c>
      <c r="F75" s="110" t="s">
        <v>2111</v>
      </c>
      <c r="G75" s="110" t="s">
        <v>2112</v>
      </c>
      <c r="H75" s="110" t="s">
        <v>1892</v>
      </c>
      <c r="I75" s="21">
        <v>10058</v>
      </c>
      <c r="J75" s="21">
        <v>0</v>
      </c>
      <c r="K75" s="21">
        <v>0</v>
      </c>
      <c r="P75" s="21">
        <v>10058</v>
      </c>
      <c r="Q75" s="110">
        <v>0</v>
      </c>
      <c r="R75" s="110">
        <v>100</v>
      </c>
      <c r="S75" s="110">
        <v>0</v>
      </c>
      <c r="T75" s="110">
        <v>0</v>
      </c>
      <c r="U75" s="110">
        <v>0</v>
      </c>
      <c r="V75" s="21">
        <v>37280.089999999997</v>
      </c>
      <c r="W75" s="21">
        <v>37182</v>
      </c>
      <c r="X75" s="21">
        <v>0</v>
      </c>
      <c r="Y75" s="21">
        <v>0</v>
      </c>
      <c r="Z75" s="21">
        <v>0</v>
      </c>
      <c r="AA75" s="21">
        <v>0</v>
      </c>
      <c r="AB75" s="21">
        <v>0</v>
      </c>
      <c r="AC75" s="21">
        <v>0</v>
      </c>
      <c r="AD75" s="21">
        <v>0</v>
      </c>
      <c r="AE75" s="21">
        <v>0</v>
      </c>
      <c r="AF75" s="21">
        <v>0</v>
      </c>
      <c r="AG75" s="21">
        <v>0</v>
      </c>
      <c r="AH75" s="21">
        <v>0</v>
      </c>
      <c r="AI75" s="21">
        <v>0</v>
      </c>
      <c r="AJ75" s="21">
        <v>0</v>
      </c>
      <c r="AK75" s="21">
        <v>0</v>
      </c>
      <c r="AL75" s="21">
        <v>0</v>
      </c>
      <c r="AM75" s="21">
        <v>0</v>
      </c>
      <c r="AN75" s="21">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L75" s="21">
        <v>0</v>
      </c>
      <c r="BM75" s="21">
        <v>98.089999999996508</v>
      </c>
      <c r="BN75" s="110">
        <v>0</v>
      </c>
      <c r="BO75" s="110">
        <v>0</v>
      </c>
      <c r="BP75" s="110">
        <v>0</v>
      </c>
      <c r="BQ75" s="110">
        <v>100</v>
      </c>
      <c r="BR75" s="110">
        <v>0</v>
      </c>
      <c r="BS75" s="156">
        <f>INDEX('ESSER I reallocation'!$H$2:$H$555,MATCH('2021 ESSER I'!$D75,'ESSER I reallocation'!$A$2:$A$555,0))</f>
        <v>37280.089999999997</v>
      </c>
      <c r="BT75" s="156">
        <f>INDEX('2020 Report - NLIU'!$BL$2:$BL$555,MATCH('2021 ESSER I'!D75,'2020 Report - NLIU'!$I$2:$I$555,0))</f>
        <v>37182</v>
      </c>
      <c r="BU75" s="110" t="b">
        <f t="shared" si="1"/>
        <v>1</v>
      </c>
    </row>
    <row r="76" spans="1:73" x14ac:dyDescent="0.3">
      <c r="A76" s="110" t="s">
        <v>162</v>
      </c>
      <c r="B76" s="110">
        <v>2021</v>
      </c>
      <c r="C76" s="110" t="s">
        <v>2113</v>
      </c>
      <c r="D76" s="22">
        <f>INDEX(Concordance!$A$2:$A$556,MATCH('2021 ESSER I'!F76,Concordance!$D$2:$D$556,0))</f>
        <v>100060</v>
      </c>
      <c r="E76" s="110" t="s">
        <v>384</v>
      </c>
      <c r="F76" s="110" t="s">
        <v>2114</v>
      </c>
      <c r="G76" s="110" t="s">
        <v>2115</v>
      </c>
      <c r="H76" s="110" t="s">
        <v>1892</v>
      </c>
      <c r="I76" s="21">
        <v>11558</v>
      </c>
      <c r="J76" s="21">
        <v>0</v>
      </c>
      <c r="K76" s="21">
        <v>11558</v>
      </c>
      <c r="L76" s="110" t="s">
        <v>1911</v>
      </c>
      <c r="M76" s="110" t="s">
        <v>1892</v>
      </c>
      <c r="N76" s="110" t="s">
        <v>1911</v>
      </c>
      <c r="O76" s="110" t="s">
        <v>1911</v>
      </c>
      <c r="P76" s="21">
        <v>0</v>
      </c>
      <c r="V76" s="21">
        <v>167765.31</v>
      </c>
      <c r="W76" s="21">
        <v>155597.67000000001</v>
      </c>
      <c r="X76" s="21">
        <v>12167.64</v>
      </c>
      <c r="Y76" s="21">
        <v>2548.25</v>
      </c>
      <c r="Z76" s="21">
        <v>0</v>
      </c>
      <c r="AA76" s="21">
        <v>0</v>
      </c>
      <c r="AB76" s="21">
        <v>0</v>
      </c>
      <c r="AC76" s="21">
        <v>0</v>
      </c>
      <c r="AD76" s="21">
        <v>0</v>
      </c>
      <c r="AE76" s="21">
        <v>2548.25</v>
      </c>
      <c r="AF76" s="21">
        <v>0</v>
      </c>
      <c r="AG76" s="21">
        <v>0</v>
      </c>
      <c r="AH76" s="21">
        <v>0</v>
      </c>
      <c r="AI76" s="21">
        <v>9084.74</v>
      </c>
      <c r="AJ76" s="21">
        <v>3282.76</v>
      </c>
      <c r="AK76" s="21">
        <v>0</v>
      </c>
      <c r="AL76" s="21">
        <v>0</v>
      </c>
      <c r="AM76" s="21">
        <v>0</v>
      </c>
      <c r="AN76" s="21">
        <v>0</v>
      </c>
      <c r="AO76" s="21">
        <v>5801.98</v>
      </c>
      <c r="AP76" s="21">
        <v>0</v>
      </c>
      <c r="AQ76" s="21">
        <v>0</v>
      </c>
      <c r="AR76" s="21">
        <v>0</v>
      </c>
      <c r="AS76" s="21">
        <v>0</v>
      </c>
      <c r="AT76" s="21">
        <v>0</v>
      </c>
      <c r="AU76" s="21">
        <v>0</v>
      </c>
      <c r="AV76" s="21">
        <v>0</v>
      </c>
      <c r="AW76" s="21">
        <v>0</v>
      </c>
      <c r="AX76" s="21">
        <v>0</v>
      </c>
      <c r="AY76" s="21">
        <v>0</v>
      </c>
      <c r="AZ76" s="21">
        <v>0</v>
      </c>
      <c r="BA76" s="21">
        <v>0</v>
      </c>
      <c r="BB76" s="21">
        <v>0</v>
      </c>
      <c r="BC76" s="21">
        <v>534.65</v>
      </c>
      <c r="BD76" s="21">
        <v>0</v>
      </c>
      <c r="BE76" s="21">
        <v>0</v>
      </c>
      <c r="BF76" s="21">
        <v>0</v>
      </c>
      <c r="BG76" s="21">
        <v>0</v>
      </c>
      <c r="BH76" s="21">
        <v>0</v>
      </c>
      <c r="BI76" s="21">
        <v>534.65</v>
      </c>
      <c r="BJ76" s="21">
        <v>0</v>
      </c>
      <c r="BK76" s="21">
        <v>0</v>
      </c>
      <c r="BL76" s="21">
        <v>0</v>
      </c>
      <c r="BM76" s="21">
        <v>0</v>
      </c>
      <c r="BS76" s="156">
        <f>INDEX('ESSER I reallocation'!$H$2:$H$555,MATCH('2021 ESSER I'!$D76,'ESSER I reallocation'!$A$2:$A$555,0))</f>
        <v>179323.31</v>
      </c>
      <c r="BT76" s="156">
        <f>INDEX('2020 Report - NLIU'!$BL$2:$BL$555,MATCH('2021 ESSER I'!D76,'2020 Report - NLIU'!$I$2:$I$555,0))</f>
        <v>155597.67000000001</v>
      </c>
      <c r="BU76" s="110" t="b">
        <f t="shared" si="1"/>
        <v>1</v>
      </c>
    </row>
    <row r="77" spans="1:73" x14ac:dyDescent="0.3">
      <c r="A77" s="110" t="s">
        <v>162</v>
      </c>
      <c r="B77" s="110">
        <v>2021</v>
      </c>
      <c r="C77" s="110" t="s">
        <v>2116</v>
      </c>
      <c r="D77" s="22">
        <f>INDEX(Concordance!$A$2:$A$556,MATCH('2021 ESSER I'!F77,Concordance!$D$2:$D$556,0))</f>
        <v>67061</v>
      </c>
      <c r="E77" s="110" t="s">
        <v>387</v>
      </c>
      <c r="F77" s="110" t="s">
        <v>2117</v>
      </c>
      <c r="G77" s="110" t="s">
        <v>2118</v>
      </c>
      <c r="H77" s="110" t="s">
        <v>1892</v>
      </c>
      <c r="I77" s="21">
        <v>0</v>
      </c>
      <c r="J77" s="21"/>
      <c r="K77" s="21"/>
      <c r="P77" s="21">
        <v>0</v>
      </c>
      <c r="V77" s="21">
        <v>633084.18999999994</v>
      </c>
      <c r="W77" s="21">
        <v>473567.25</v>
      </c>
      <c r="X77" s="21">
        <v>158433.53</v>
      </c>
      <c r="Y77" s="21">
        <v>87411.09</v>
      </c>
      <c r="Z77" s="21">
        <v>62719.5</v>
      </c>
      <c r="AA77" s="21">
        <v>13034.43</v>
      </c>
      <c r="AB77" s="21">
        <v>0</v>
      </c>
      <c r="AC77" s="21">
        <v>0</v>
      </c>
      <c r="AD77" s="21">
        <v>0</v>
      </c>
      <c r="AE77" s="21">
        <v>11657.16</v>
      </c>
      <c r="AF77" s="21">
        <v>0</v>
      </c>
      <c r="AG77" s="21">
        <v>0</v>
      </c>
      <c r="AH77" s="21">
        <v>0</v>
      </c>
      <c r="AI77" s="21">
        <v>70293.440000000002</v>
      </c>
      <c r="AJ77" s="21">
        <v>5366.92</v>
      </c>
      <c r="AK77" s="21">
        <v>2186.92</v>
      </c>
      <c r="AL77" s="21">
        <v>0</v>
      </c>
      <c r="AM77" s="21">
        <v>0</v>
      </c>
      <c r="AN77" s="21">
        <v>0</v>
      </c>
      <c r="AO77" s="21">
        <v>62739.6</v>
      </c>
      <c r="AP77" s="21">
        <v>0</v>
      </c>
      <c r="AQ77" s="21">
        <v>0</v>
      </c>
      <c r="AR77" s="21">
        <v>0</v>
      </c>
      <c r="AS77" s="21">
        <v>0</v>
      </c>
      <c r="AT77" s="21">
        <v>0</v>
      </c>
      <c r="AU77" s="21">
        <v>0</v>
      </c>
      <c r="AV77" s="21">
        <v>0</v>
      </c>
      <c r="AW77" s="21">
        <v>0</v>
      </c>
      <c r="AX77" s="21">
        <v>0</v>
      </c>
      <c r="AY77" s="21">
        <v>0</v>
      </c>
      <c r="AZ77" s="21">
        <v>0</v>
      </c>
      <c r="BA77" s="21">
        <v>0</v>
      </c>
      <c r="BB77" s="21">
        <v>0</v>
      </c>
      <c r="BC77" s="21">
        <v>729</v>
      </c>
      <c r="BD77" s="21">
        <v>0</v>
      </c>
      <c r="BE77" s="21">
        <v>0</v>
      </c>
      <c r="BF77" s="21">
        <v>0</v>
      </c>
      <c r="BG77" s="21">
        <v>0</v>
      </c>
      <c r="BH77" s="21">
        <v>0</v>
      </c>
      <c r="BI77" s="21">
        <v>729</v>
      </c>
      <c r="BJ77" s="21">
        <v>0</v>
      </c>
      <c r="BK77" s="21">
        <v>0</v>
      </c>
      <c r="BL77" s="21">
        <v>0</v>
      </c>
      <c r="BM77" s="21">
        <v>1083.409999999916</v>
      </c>
      <c r="BN77" s="110">
        <v>0</v>
      </c>
      <c r="BO77" s="110">
        <v>100</v>
      </c>
      <c r="BP77" s="110">
        <v>0</v>
      </c>
      <c r="BQ77" s="110">
        <v>0</v>
      </c>
      <c r="BR77" s="110">
        <v>0</v>
      </c>
      <c r="BS77" s="156">
        <f>INDEX('ESSER I reallocation'!$H$2:$H$555,MATCH('2021 ESSER I'!$D77,'ESSER I reallocation'!$A$2:$A$555,0))</f>
        <v>633084.18999999994</v>
      </c>
      <c r="BT77" s="156">
        <f>INDEX('2020 Report - NLIU'!$BL$2:$BL$555,MATCH('2021 ESSER I'!D77,'2020 Report - NLIU'!$I$2:$I$555,0))</f>
        <v>473567.25</v>
      </c>
      <c r="BU77" s="110" t="b">
        <f t="shared" si="1"/>
        <v>1</v>
      </c>
    </row>
    <row r="78" spans="1:73" x14ac:dyDescent="0.3">
      <c r="A78" s="110" t="s">
        <v>162</v>
      </c>
      <c r="B78" s="110">
        <v>2021</v>
      </c>
      <c r="C78" s="110" t="s">
        <v>2119</v>
      </c>
      <c r="D78" s="22">
        <f>INDEX(Concordance!$A$2:$A$556,MATCH('2021 ESSER I'!F78,Concordance!$D$2:$D$556,0))</f>
        <v>51153</v>
      </c>
      <c r="E78" s="110" t="s">
        <v>390</v>
      </c>
      <c r="F78" s="110" t="s">
        <v>2120</v>
      </c>
      <c r="G78" s="110" t="s">
        <v>2121</v>
      </c>
      <c r="H78" s="110" t="s">
        <v>1892</v>
      </c>
      <c r="I78" s="21">
        <v>0</v>
      </c>
      <c r="J78" s="21"/>
      <c r="K78" s="21"/>
      <c r="P78" s="21">
        <v>0</v>
      </c>
      <c r="V78" s="21">
        <v>55470.51</v>
      </c>
      <c r="W78" s="21">
        <v>44712.5</v>
      </c>
      <c r="X78" s="21">
        <v>10758</v>
      </c>
      <c r="Y78" s="21">
        <v>4925.5</v>
      </c>
      <c r="Z78" s="21">
        <v>0</v>
      </c>
      <c r="AA78" s="21">
        <v>0</v>
      </c>
      <c r="AB78" s="21">
        <v>0</v>
      </c>
      <c r="AC78" s="21">
        <v>0</v>
      </c>
      <c r="AD78" s="21">
        <v>0</v>
      </c>
      <c r="AE78" s="21">
        <v>4925.5</v>
      </c>
      <c r="AF78" s="21">
        <v>0</v>
      </c>
      <c r="AG78" s="21">
        <v>0</v>
      </c>
      <c r="AH78" s="21">
        <v>0</v>
      </c>
      <c r="AI78" s="21">
        <v>5832.5</v>
      </c>
      <c r="AJ78" s="21">
        <v>0</v>
      </c>
      <c r="AK78" s="21">
        <v>0</v>
      </c>
      <c r="AL78" s="21">
        <v>0</v>
      </c>
      <c r="AM78" s="21">
        <v>0</v>
      </c>
      <c r="AN78" s="21">
        <v>0</v>
      </c>
      <c r="AO78" s="21">
        <v>5832.5</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1.000000000203727E-2</v>
      </c>
      <c r="BN78" s="110">
        <v>0</v>
      </c>
      <c r="BO78" s="110">
        <v>0</v>
      </c>
      <c r="BP78" s="110">
        <v>0</v>
      </c>
      <c r="BQ78" s="110">
        <v>0</v>
      </c>
      <c r="BR78" s="110">
        <v>100</v>
      </c>
      <c r="BS78" s="156">
        <f>INDEX('ESSER I reallocation'!$H$2:$H$555,MATCH('2021 ESSER I'!$D78,'ESSER I reallocation'!$A$2:$A$555,0))</f>
        <v>55470.51</v>
      </c>
      <c r="BT78" s="156">
        <f>INDEX('2020 Report - NLIU'!$BL$2:$BL$555,MATCH('2021 ESSER I'!D78,'2020 Report - NLIU'!$I$2:$I$555,0))</f>
        <v>44712.5</v>
      </c>
      <c r="BU78" s="110" t="b">
        <f t="shared" si="1"/>
        <v>1</v>
      </c>
    </row>
    <row r="79" spans="1:73" x14ac:dyDescent="0.3">
      <c r="A79" s="110" t="s">
        <v>162</v>
      </c>
      <c r="B79" s="110">
        <v>2021</v>
      </c>
      <c r="C79" s="110" t="s">
        <v>2122</v>
      </c>
      <c r="D79" s="22">
        <f>INDEX(Concordance!$A$2:$A$556,MATCH('2021 ESSER I'!F79,Concordance!$D$2:$D$556,0))</f>
        <v>59117</v>
      </c>
      <c r="E79" s="110" t="s">
        <v>393</v>
      </c>
      <c r="F79" s="110" t="s">
        <v>2123</v>
      </c>
      <c r="G79" s="110" t="s">
        <v>2124</v>
      </c>
      <c r="H79" s="110" t="s">
        <v>1892</v>
      </c>
      <c r="I79" s="21">
        <v>67925.73</v>
      </c>
      <c r="J79" s="21">
        <v>0</v>
      </c>
      <c r="K79" s="21">
        <v>15683</v>
      </c>
      <c r="L79" s="110" t="s">
        <v>1892</v>
      </c>
      <c r="M79" s="110" t="s">
        <v>1911</v>
      </c>
      <c r="N79" s="110" t="s">
        <v>1911</v>
      </c>
      <c r="O79" s="110" t="s">
        <v>1911</v>
      </c>
      <c r="P79" s="21">
        <v>52242.73</v>
      </c>
      <c r="Q79" s="110">
        <v>0</v>
      </c>
      <c r="R79" s="110">
        <v>0</v>
      </c>
      <c r="S79" s="110">
        <v>0</v>
      </c>
      <c r="T79" s="110">
        <v>0</v>
      </c>
      <c r="U79" s="110">
        <v>100</v>
      </c>
      <c r="V79" s="21">
        <v>395933.86</v>
      </c>
      <c r="W79" s="21">
        <v>394895</v>
      </c>
      <c r="X79" s="21">
        <v>1038.8599999999999</v>
      </c>
      <c r="Y79" s="21">
        <v>1038.8599999999999</v>
      </c>
      <c r="Z79" s="21">
        <v>0</v>
      </c>
      <c r="AA79" s="21">
        <v>0</v>
      </c>
      <c r="AB79" s="21">
        <v>0</v>
      </c>
      <c r="AC79" s="21">
        <v>0</v>
      </c>
      <c r="AD79" s="21">
        <v>0</v>
      </c>
      <c r="AE79" s="21">
        <v>1038.8599999999999</v>
      </c>
      <c r="AF79" s="21">
        <v>0</v>
      </c>
      <c r="AG79" s="21">
        <v>0</v>
      </c>
      <c r="AH79" s="21">
        <v>0</v>
      </c>
      <c r="AI79" s="21">
        <v>0</v>
      </c>
      <c r="AJ79" s="21">
        <v>0</v>
      </c>
      <c r="AK79" s="21">
        <v>0</v>
      </c>
      <c r="AL79" s="21">
        <v>0</v>
      </c>
      <c r="AM79" s="21">
        <v>0</v>
      </c>
      <c r="AN79" s="21">
        <v>0</v>
      </c>
      <c r="AO79" s="21">
        <v>0</v>
      </c>
      <c r="AP79" s="21">
        <v>0</v>
      </c>
      <c r="AQ79" s="21">
        <v>0</v>
      </c>
      <c r="AR79" s="21">
        <v>0</v>
      </c>
      <c r="AS79" s="21">
        <v>0</v>
      </c>
      <c r="AT79" s="21">
        <v>0</v>
      </c>
      <c r="AU79" s="21">
        <v>0</v>
      </c>
      <c r="AV79" s="21">
        <v>0</v>
      </c>
      <c r="AW79" s="21">
        <v>0</v>
      </c>
      <c r="AX79" s="21">
        <v>0</v>
      </c>
      <c r="AY79" s="21">
        <v>0</v>
      </c>
      <c r="AZ79" s="21">
        <v>0</v>
      </c>
      <c r="BA79" s="21">
        <v>0</v>
      </c>
      <c r="BB79" s="21">
        <v>0</v>
      </c>
      <c r="BC79" s="21">
        <v>0</v>
      </c>
      <c r="BD79" s="21">
        <v>0</v>
      </c>
      <c r="BE79" s="21">
        <v>0</v>
      </c>
      <c r="BF79" s="21">
        <v>0</v>
      </c>
      <c r="BG79" s="21">
        <v>0</v>
      </c>
      <c r="BH79" s="21">
        <v>0</v>
      </c>
      <c r="BI79" s="21">
        <v>0</v>
      </c>
      <c r="BJ79" s="21">
        <v>0</v>
      </c>
      <c r="BK79" s="21">
        <v>0</v>
      </c>
      <c r="BL79" s="21">
        <v>0</v>
      </c>
      <c r="BM79" s="21">
        <v>0</v>
      </c>
      <c r="BS79" s="156">
        <f>INDEX('ESSER I reallocation'!$H$2:$H$555,MATCH('2021 ESSER I'!$D79,'ESSER I reallocation'!$A$2:$A$555,0))</f>
        <v>411616.86</v>
      </c>
      <c r="BT79" s="156">
        <f>INDEX('2020 Report - NLIU'!$BL$2:$BL$555,MATCH('2021 ESSER I'!D79,'2020 Report - NLIU'!$I$2:$I$555,0))</f>
        <v>394895</v>
      </c>
      <c r="BU79" s="110" t="b">
        <f t="shared" si="1"/>
        <v>1</v>
      </c>
    </row>
    <row r="80" spans="1:73" x14ac:dyDescent="0.3">
      <c r="A80" s="110" t="s">
        <v>162</v>
      </c>
      <c r="B80" s="110">
        <v>2021</v>
      </c>
      <c r="C80" s="110" t="s">
        <v>2125</v>
      </c>
      <c r="D80" s="22">
        <f>INDEX(Concordance!$A$2:$A$556,MATCH('2021 ESSER I'!F80,Concordance!$D$2:$D$556,0))</f>
        <v>48928</v>
      </c>
      <c r="E80" s="110" t="s">
        <v>2126</v>
      </c>
      <c r="F80" s="110" t="s">
        <v>2127</v>
      </c>
      <c r="G80" s="110" t="s">
        <v>2128</v>
      </c>
      <c r="H80" s="110" t="s">
        <v>1892</v>
      </c>
      <c r="I80" s="21">
        <v>14448</v>
      </c>
      <c r="J80" s="21">
        <v>0</v>
      </c>
      <c r="K80" s="21">
        <v>0</v>
      </c>
      <c r="P80" s="21">
        <v>14448</v>
      </c>
      <c r="Q80" s="110">
        <v>65.56</v>
      </c>
      <c r="R80" s="110">
        <v>31.23</v>
      </c>
      <c r="S80" s="110">
        <v>0</v>
      </c>
      <c r="T80" s="110">
        <v>3.21</v>
      </c>
      <c r="U80" s="110">
        <v>0</v>
      </c>
      <c r="V80" s="21">
        <v>97717.73</v>
      </c>
      <c r="W80" s="21">
        <v>0</v>
      </c>
      <c r="X80" s="21">
        <v>41236.76</v>
      </c>
      <c r="Y80" s="21">
        <v>19447</v>
      </c>
      <c r="Z80" s="21">
        <v>0</v>
      </c>
      <c r="AA80" s="21">
        <v>0</v>
      </c>
      <c r="AB80" s="21">
        <v>15710.48</v>
      </c>
      <c r="AC80" s="21">
        <v>0</v>
      </c>
      <c r="AD80" s="21">
        <v>0</v>
      </c>
      <c r="AE80" s="21">
        <v>3736.52</v>
      </c>
      <c r="AF80" s="21">
        <v>0</v>
      </c>
      <c r="AG80" s="21">
        <v>0</v>
      </c>
      <c r="AH80" s="21">
        <v>0</v>
      </c>
      <c r="AI80" s="21">
        <v>20581.3</v>
      </c>
      <c r="AJ80" s="21">
        <v>0</v>
      </c>
      <c r="AK80" s="21">
        <v>0</v>
      </c>
      <c r="AL80" s="21">
        <v>0</v>
      </c>
      <c r="AM80" s="21">
        <v>0</v>
      </c>
      <c r="AN80" s="21">
        <v>0</v>
      </c>
      <c r="AO80" s="21">
        <v>20581.3</v>
      </c>
      <c r="AP80" s="21">
        <v>0</v>
      </c>
      <c r="AQ80" s="21">
        <v>0</v>
      </c>
      <c r="AR80" s="21">
        <v>0</v>
      </c>
      <c r="AS80" s="21">
        <v>1208.46</v>
      </c>
      <c r="AT80" s="21">
        <v>0</v>
      </c>
      <c r="AU80" s="21">
        <v>0</v>
      </c>
      <c r="AV80" s="21">
        <v>1208.46</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56480.969999999987</v>
      </c>
      <c r="BN80" s="110">
        <v>65.56</v>
      </c>
      <c r="BO80" s="110">
        <v>31.23</v>
      </c>
      <c r="BP80" s="110">
        <v>0</v>
      </c>
      <c r="BQ80" s="110">
        <v>3.21</v>
      </c>
      <c r="BR80" s="110">
        <v>0</v>
      </c>
      <c r="BS80" s="156">
        <f>INDEX('ESSER I reallocation'!$H$2:$H$555,MATCH('2021 ESSER I'!$D80,'ESSER I reallocation'!$A$2:$A$555,0))</f>
        <v>97717.73</v>
      </c>
      <c r="BT80" s="156">
        <f>INDEX('2020 Report - NLIU'!$BL$2:$BL$555,MATCH('2021 ESSER I'!D80,'2020 Report - NLIU'!$I$2:$I$555,0))</f>
        <v>0</v>
      </c>
      <c r="BU80" s="110" t="b">
        <f t="shared" si="1"/>
        <v>1</v>
      </c>
    </row>
    <row r="81" spans="1:73" x14ac:dyDescent="0.3">
      <c r="A81" s="110" t="s">
        <v>162</v>
      </c>
      <c r="B81" s="110">
        <v>2021</v>
      </c>
      <c r="C81" s="110" t="s">
        <v>2129</v>
      </c>
      <c r="D81" s="22">
        <f>INDEX(Concordance!$A$2:$A$556,MATCH('2021 ESSER I'!F81,Concordance!$D$2:$D$556,0))</f>
        <v>115911</v>
      </c>
      <c r="E81" s="110" t="s">
        <v>399</v>
      </c>
      <c r="F81" s="110" t="s">
        <v>2130</v>
      </c>
      <c r="G81" s="110" t="s">
        <v>2131</v>
      </c>
      <c r="H81" s="110" t="s">
        <v>1892</v>
      </c>
      <c r="I81" s="21">
        <v>0</v>
      </c>
      <c r="J81" s="21"/>
      <c r="K81" s="21"/>
      <c r="P81" s="21">
        <v>0</v>
      </c>
      <c r="V81" s="21">
        <v>50221.65</v>
      </c>
      <c r="W81" s="21">
        <v>0</v>
      </c>
      <c r="X81" s="21">
        <v>50221.65</v>
      </c>
      <c r="Y81" s="21">
        <v>40667.9</v>
      </c>
      <c r="Z81" s="21">
        <v>0</v>
      </c>
      <c r="AA81" s="21">
        <v>0</v>
      </c>
      <c r="AB81" s="21">
        <v>40667.9</v>
      </c>
      <c r="AC81" s="21">
        <v>0</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9553.75</v>
      </c>
      <c r="AT81" s="21">
        <v>0</v>
      </c>
      <c r="AU81" s="21">
        <v>0</v>
      </c>
      <c r="AV81" s="21">
        <v>9553.75</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S81" s="156">
        <f>INDEX('ESSER I reallocation'!$H$2:$H$555,MATCH('2021 ESSER I'!$D81,'ESSER I reallocation'!$A$2:$A$555,0))</f>
        <v>50221.65</v>
      </c>
      <c r="BT81" s="156">
        <f>INDEX('2020 Report - NLIU'!$BL$2:$BL$555,MATCH('2021 ESSER I'!D81,'2020 Report - NLIU'!$I$2:$I$555,0))</f>
        <v>0</v>
      </c>
      <c r="BU81" s="110" t="b">
        <f t="shared" si="1"/>
        <v>1</v>
      </c>
    </row>
    <row r="82" spans="1:73" x14ac:dyDescent="0.3">
      <c r="A82" s="110" t="s">
        <v>162</v>
      </c>
      <c r="B82" s="110">
        <v>2021</v>
      </c>
      <c r="C82" s="110" t="s">
        <v>2132</v>
      </c>
      <c r="D82" s="22">
        <f>INDEX(Concordance!$A$2:$A$556,MATCH('2021 ESSER I'!F82,Concordance!$D$2:$D$556,0))</f>
        <v>23101</v>
      </c>
      <c r="E82" s="110" t="s">
        <v>402</v>
      </c>
      <c r="F82" s="110" t="s">
        <v>2133</v>
      </c>
      <c r="G82" s="110" t="s">
        <v>2134</v>
      </c>
      <c r="H82" s="110" t="s">
        <v>1892</v>
      </c>
      <c r="I82" s="21">
        <v>33473</v>
      </c>
      <c r="J82" s="21">
        <v>0</v>
      </c>
      <c r="K82" s="21">
        <v>0</v>
      </c>
      <c r="P82" s="21">
        <v>33473</v>
      </c>
      <c r="Q82" s="110">
        <v>0</v>
      </c>
      <c r="R82" s="110">
        <v>0</v>
      </c>
      <c r="S82" s="110">
        <v>0</v>
      </c>
      <c r="T82" s="110">
        <v>0</v>
      </c>
      <c r="U82" s="110">
        <v>100</v>
      </c>
      <c r="V82" s="21">
        <v>242676.01</v>
      </c>
      <c r="W82" s="21">
        <v>0</v>
      </c>
      <c r="X82" s="21">
        <v>242676.01</v>
      </c>
      <c r="Y82" s="21">
        <v>2927.83</v>
      </c>
      <c r="Z82" s="21">
        <v>2556.84</v>
      </c>
      <c r="AA82" s="21">
        <v>370.99</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239748.18</v>
      </c>
      <c r="BD82" s="21">
        <v>238748.18</v>
      </c>
      <c r="BE82" s="21">
        <v>0</v>
      </c>
      <c r="BF82" s="21">
        <v>0</v>
      </c>
      <c r="BG82" s="21">
        <v>0</v>
      </c>
      <c r="BH82" s="21">
        <v>0</v>
      </c>
      <c r="BI82" s="21">
        <v>1000</v>
      </c>
      <c r="BJ82" s="21">
        <v>0</v>
      </c>
      <c r="BK82" s="21">
        <v>0</v>
      </c>
      <c r="BL82" s="21">
        <v>0</v>
      </c>
      <c r="BM82" s="21">
        <v>0</v>
      </c>
      <c r="BS82" s="156">
        <f>INDEX('ESSER I reallocation'!$H$2:$H$555,MATCH('2021 ESSER I'!$D82,'ESSER I reallocation'!$A$2:$A$555,0))</f>
        <v>242676.01</v>
      </c>
      <c r="BT82" s="156">
        <f>INDEX('2020 Report - NLIU'!$BL$2:$BL$555,MATCH('2021 ESSER I'!D82,'2020 Report - NLIU'!$I$2:$I$555,0))</f>
        <v>0</v>
      </c>
      <c r="BU82" s="110" t="b">
        <f t="shared" si="1"/>
        <v>1</v>
      </c>
    </row>
    <row r="83" spans="1:73" x14ac:dyDescent="0.3">
      <c r="A83" s="110" t="s">
        <v>162</v>
      </c>
      <c r="B83" s="110">
        <v>2021</v>
      </c>
      <c r="C83" s="110" t="s">
        <v>2135</v>
      </c>
      <c r="D83" s="22">
        <f>INDEX(Concordance!$A$2:$A$556,MATCH('2021 ESSER I'!F83,Concordance!$D$2:$D$556,0))</f>
        <v>68075</v>
      </c>
      <c r="E83" s="110" t="s">
        <v>405</v>
      </c>
      <c r="F83" s="110" t="s">
        <v>2136</v>
      </c>
      <c r="G83" s="110" t="s">
        <v>2137</v>
      </c>
      <c r="H83" s="110" t="s">
        <v>1892</v>
      </c>
      <c r="I83" s="21">
        <v>9000</v>
      </c>
      <c r="J83" s="21">
        <v>0</v>
      </c>
      <c r="K83" s="21">
        <v>0</v>
      </c>
      <c r="P83" s="21">
        <v>9000</v>
      </c>
      <c r="Q83" s="110">
        <v>0</v>
      </c>
      <c r="R83" s="110">
        <v>100</v>
      </c>
      <c r="S83" s="110">
        <v>0</v>
      </c>
      <c r="T83" s="110">
        <v>0</v>
      </c>
      <c r="U83" s="110">
        <v>0</v>
      </c>
      <c r="V83" s="21">
        <v>19925.03</v>
      </c>
      <c r="W83" s="21">
        <v>19873</v>
      </c>
      <c r="X83" s="21">
        <v>52.03</v>
      </c>
      <c r="Y83" s="21">
        <v>52.03</v>
      </c>
      <c r="Z83" s="21">
        <v>52.03</v>
      </c>
      <c r="AA83" s="21">
        <v>0</v>
      </c>
      <c r="AB83" s="21">
        <v>0</v>
      </c>
      <c r="AC83" s="21">
        <v>0</v>
      </c>
      <c r="AD83" s="21">
        <v>0</v>
      </c>
      <c r="AE83" s="21">
        <v>0</v>
      </c>
      <c r="AF83" s="21">
        <v>0</v>
      </c>
      <c r="AG83" s="21">
        <v>0</v>
      </c>
      <c r="AH83" s="21">
        <v>0</v>
      </c>
      <c r="AI83" s="21">
        <v>0</v>
      </c>
      <c r="AJ83" s="21">
        <v>0</v>
      </c>
      <c r="AK83" s="21">
        <v>0</v>
      </c>
      <c r="AL83" s="21">
        <v>0</v>
      </c>
      <c r="AM83" s="21">
        <v>0</v>
      </c>
      <c r="AN83" s="21">
        <v>0</v>
      </c>
      <c r="AO83" s="21">
        <v>0</v>
      </c>
      <c r="AP83" s="21">
        <v>0</v>
      </c>
      <c r="AQ83" s="21">
        <v>0</v>
      </c>
      <c r="AR83" s="21">
        <v>0</v>
      </c>
      <c r="AS83" s="21">
        <v>0</v>
      </c>
      <c r="AT83" s="21">
        <v>0</v>
      </c>
      <c r="AU83" s="21">
        <v>0</v>
      </c>
      <c r="AV83" s="21">
        <v>0</v>
      </c>
      <c r="AW83" s="21">
        <v>0</v>
      </c>
      <c r="AX83" s="21">
        <v>0</v>
      </c>
      <c r="AY83" s="21">
        <v>0</v>
      </c>
      <c r="AZ83" s="21">
        <v>0</v>
      </c>
      <c r="BA83" s="21">
        <v>0</v>
      </c>
      <c r="BB83" s="21">
        <v>0</v>
      </c>
      <c r="BC83" s="21">
        <v>0</v>
      </c>
      <c r="BD83" s="21">
        <v>0</v>
      </c>
      <c r="BE83" s="21">
        <v>0</v>
      </c>
      <c r="BF83" s="21">
        <v>0</v>
      </c>
      <c r="BG83" s="21">
        <v>0</v>
      </c>
      <c r="BH83" s="21">
        <v>0</v>
      </c>
      <c r="BI83" s="21">
        <v>0</v>
      </c>
      <c r="BJ83" s="21">
        <v>0</v>
      </c>
      <c r="BK83" s="21">
        <v>0</v>
      </c>
      <c r="BL83" s="21">
        <v>0</v>
      </c>
      <c r="BM83" s="21">
        <v>0</v>
      </c>
      <c r="BS83" s="156">
        <f>INDEX('ESSER I reallocation'!$H$2:$H$555,MATCH('2021 ESSER I'!$D83,'ESSER I reallocation'!$A$2:$A$555,0))</f>
        <v>19925.03</v>
      </c>
      <c r="BT83" s="156">
        <f>INDEX('2020 Report - NLIU'!$BL$2:$BL$555,MATCH('2021 ESSER I'!D83,'2020 Report - NLIU'!$I$2:$I$555,0))</f>
        <v>19873</v>
      </c>
      <c r="BU83" s="110" t="b">
        <f t="shared" si="1"/>
        <v>1</v>
      </c>
    </row>
    <row r="84" spans="1:73" x14ac:dyDescent="0.3">
      <c r="A84" s="110" t="s">
        <v>162</v>
      </c>
      <c r="B84" s="110">
        <v>2021</v>
      </c>
      <c r="C84" s="110" t="s">
        <v>2138</v>
      </c>
      <c r="D84" s="22">
        <f>INDEX(Concordance!$A$2:$A$556,MATCH('2021 ESSER I'!F84,Concordance!$D$2:$D$556,0))</f>
        <v>35097</v>
      </c>
      <c r="E84" s="110" t="s">
        <v>408</v>
      </c>
      <c r="F84" s="110" t="s">
        <v>2139</v>
      </c>
      <c r="G84" s="110" t="s">
        <v>2140</v>
      </c>
      <c r="H84" s="110" t="s">
        <v>1892</v>
      </c>
      <c r="I84" s="21">
        <v>0</v>
      </c>
      <c r="J84" s="21"/>
      <c r="K84" s="21"/>
      <c r="P84" s="21">
        <v>0</v>
      </c>
      <c r="V84" s="21">
        <v>182268.67</v>
      </c>
      <c r="W84" s="21">
        <v>0</v>
      </c>
      <c r="X84" s="21">
        <v>182268.67</v>
      </c>
      <c r="Y84" s="21">
        <v>137555.94</v>
      </c>
      <c r="Z84" s="21">
        <v>113027.45</v>
      </c>
      <c r="AA84" s="21">
        <v>20961.09</v>
      </c>
      <c r="AB84" s="21">
        <v>0</v>
      </c>
      <c r="AC84" s="21">
        <v>0</v>
      </c>
      <c r="AD84" s="21">
        <v>0</v>
      </c>
      <c r="AE84" s="21">
        <v>3567.4</v>
      </c>
      <c r="AF84" s="21">
        <v>0</v>
      </c>
      <c r="AG84" s="21">
        <v>0</v>
      </c>
      <c r="AH84" s="21">
        <v>0</v>
      </c>
      <c r="AI84" s="21">
        <v>30019.87</v>
      </c>
      <c r="AJ84" s="21">
        <v>0</v>
      </c>
      <c r="AK84" s="21">
        <v>0</v>
      </c>
      <c r="AL84" s="21">
        <v>20165.64</v>
      </c>
      <c r="AM84" s="21">
        <v>0</v>
      </c>
      <c r="AN84" s="21">
        <v>0</v>
      </c>
      <c r="AO84" s="21">
        <v>9854.23</v>
      </c>
      <c r="AP84" s="21">
        <v>0</v>
      </c>
      <c r="AQ84" s="21">
        <v>0</v>
      </c>
      <c r="AR84" s="21">
        <v>0</v>
      </c>
      <c r="AS84" s="21">
        <v>0</v>
      </c>
      <c r="AT84" s="21">
        <v>0</v>
      </c>
      <c r="AU84" s="21">
        <v>0</v>
      </c>
      <c r="AV84" s="21">
        <v>0</v>
      </c>
      <c r="AW84" s="21">
        <v>0</v>
      </c>
      <c r="AX84" s="21">
        <v>0</v>
      </c>
      <c r="AY84" s="21">
        <v>0</v>
      </c>
      <c r="AZ84" s="21">
        <v>0</v>
      </c>
      <c r="BA84" s="21">
        <v>0</v>
      </c>
      <c r="BB84" s="21">
        <v>0</v>
      </c>
      <c r="BC84" s="21">
        <v>14692.86</v>
      </c>
      <c r="BD84" s="21">
        <v>14082.98</v>
      </c>
      <c r="BE84" s="21">
        <v>609.88</v>
      </c>
      <c r="BF84" s="21">
        <v>0</v>
      </c>
      <c r="BG84" s="21">
        <v>0</v>
      </c>
      <c r="BH84" s="21">
        <v>0</v>
      </c>
      <c r="BI84" s="21">
        <v>0</v>
      </c>
      <c r="BJ84" s="21">
        <v>0</v>
      </c>
      <c r="BK84" s="21">
        <v>0</v>
      </c>
      <c r="BL84" s="21">
        <v>0</v>
      </c>
      <c r="BM84" s="21">
        <v>0</v>
      </c>
      <c r="BS84" s="156">
        <f>INDEX('ESSER I reallocation'!$H$2:$H$555,MATCH('2021 ESSER I'!$D84,'ESSER I reallocation'!$A$2:$A$555,0))</f>
        <v>182268.67</v>
      </c>
      <c r="BT84" s="156">
        <f>INDEX('2020 Report - NLIU'!$BL$2:$BL$555,MATCH('2021 ESSER I'!D84,'2020 Report - NLIU'!$I$2:$I$555,0))</f>
        <v>0</v>
      </c>
      <c r="BU84" s="110" t="b">
        <f t="shared" si="1"/>
        <v>1</v>
      </c>
    </row>
    <row r="85" spans="1:73" x14ac:dyDescent="0.3">
      <c r="A85" s="110" t="s">
        <v>162</v>
      </c>
      <c r="B85" s="110">
        <v>2021</v>
      </c>
      <c r="C85" s="110" t="s">
        <v>2141</v>
      </c>
      <c r="D85" s="22">
        <f>INDEX(Concordance!$A$2:$A$556,MATCH('2021 ESSER I'!F85,Concordance!$D$2:$D$556,0))</f>
        <v>96102</v>
      </c>
      <c r="E85" s="110" t="s">
        <v>1474</v>
      </c>
      <c r="F85" s="110" t="s">
        <v>2142</v>
      </c>
      <c r="G85" s="110" t="s">
        <v>2143</v>
      </c>
      <c r="H85" s="110" t="s">
        <v>1892</v>
      </c>
      <c r="I85" s="21">
        <v>27293.78</v>
      </c>
      <c r="J85" s="21">
        <v>0</v>
      </c>
      <c r="K85" s="21">
        <v>11783.17</v>
      </c>
      <c r="L85" s="110" t="s">
        <v>1892</v>
      </c>
      <c r="M85" s="110" t="s">
        <v>1911</v>
      </c>
      <c r="N85" s="110" t="s">
        <v>1911</v>
      </c>
      <c r="O85" s="110" t="s">
        <v>1911</v>
      </c>
      <c r="P85" s="21">
        <v>15510.61</v>
      </c>
      <c r="Q85" s="110">
        <v>100</v>
      </c>
      <c r="R85" s="110">
        <v>0</v>
      </c>
      <c r="S85" s="110">
        <v>0</v>
      </c>
      <c r="T85" s="110">
        <v>0</v>
      </c>
      <c r="U85" s="110">
        <v>0</v>
      </c>
      <c r="V85" s="21">
        <v>96967.54</v>
      </c>
      <c r="W85" s="21">
        <v>0</v>
      </c>
      <c r="X85" s="21">
        <v>96967.54</v>
      </c>
      <c r="Y85" s="21">
        <v>96967.54</v>
      </c>
      <c r="Z85" s="21">
        <v>0</v>
      </c>
      <c r="AA85" s="21">
        <v>0</v>
      </c>
      <c r="AB85" s="21">
        <v>9850</v>
      </c>
      <c r="AC85" s="21">
        <v>10473</v>
      </c>
      <c r="AD85" s="21">
        <v>0</v>
      </c>
      <c r="AE85" s="21">
        <v>55545.84</v>
      </c>
      <c r="AF85" s="21">
        <v>21098.7</v>
      </c>
      <c r="AG85" s="21">
        <v>0</v>
      </c>
      <c r="AH85" s="21">
        <v>0</v>
      </c>
      <c r="AI85" s="21">
        <v>0</v>
      </c>
      <c r="AJ85" s="21">
        <v>0</v>
      </c>
      <c r="AK85" s="21">
        <v>0</v>
      </c>
      <c r="AL85" s="21">
        <v>0</v>
      </c>
      <c r="AM85" s="21">
        <v>0</v>
      </c>
      <c r="AN85" s="21">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L85" s="21">
        <v>0</v>
      </c>
      <c r="BM85" s="21">
        <v>0</v>
      </c>
      <c r="BS85" s="156">
        <f>INDEX('ESSER I reallocation'!$H$2:$H$555,MATCH('2021 ESSER I'!$D85,'ESSER I reallocation'!$A$2:$A$555,0))</f>
        <v>124261.32</v>
      </c>
      <c r="BT85" s="156">
        <f>INDEX('2020 Report - NLIU'!$BL$2:$BL$555,MATCH('2021 ESSER I'!D85,'2020 Report - NLIU'!$I$2:$I$555,0))</f>
        <v>0</v>
      </c>
      <c r="BU85" s="110" t="b">
        <f t="shared" si="1"/>
        <v>1</v>
      </c>
    </row>
    <row r="86" spans="1:73" x14ac:dyDescent="0.3">
      <c r="A86" s="110" t="s">
        <v>162</v>
      </c>
      <c r="B86" s="110">
        <v>2021</v>
      </c>
      <c r="C86" s="110" t="s">
        <v>2144</v>
      </c>
      <c r="D86" s="22">
        <f>INDEX(Concordance!$A$2:$A$556,MATCH('2021 ESSER I'!F86,Concordance!$D$2:$D$556,0))</f>
        <v>111087</v>
      </c>
      <c r="E86" s="110" t="s">
        <v>411</v>
      </c>
      <c r="F86" s="110" t="s">
        <v>2145</v>
      </c>
      <c r="G86" s="110" t="s">
        <v>2146</v>
      </c>
      <c r="H86" s="110" t="s">
        <v>1892</v>
      </c>
      <c r="I86" s="21">
        <v>0</v>
      </c>
      <c r="J86" s="21"/>
      <c r="K86" s="21"/>
      <c r="P86" s="21">
        <v>0</v>
      </c>
      <c r="V86" s="21">
        <v>379302.78</v>
      </c>
      <c r="W86" s="21">
        <v>300123.12</v>
      </c>
      <c r="X86" s="21">
        <v>79179.539999999994</v>
      </c>
      <c r="Y86" s="21">
        <v>79179.539999999994</v>
      </c>
      <c r="Z86" s="21">
        <v>0</v>
      </c>
      <c r="AA86" s="21">
        <v>0</v>
      </c>
      <c r="AB86" s="21">
        <v>0</v>
      </c>
      <c r="AC86" s="21">
        <v>0</v>
      </c>
      <c r="AD86" s="21">
        <v>0</v>
      </c>
      <c r="AE86" s="21">
        <v>79179.539999999994</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0.12000000005355101</v>
      </c>
      <c r="BN86" s="110">
        <v>1</v>
      </c>
      <c r="BO86" s="110">
        <v>1</v>
      </c>
      <c r="BP86" s="110">
        <v>1</v>
      </c>
      <c r="BQ86" s="110">
        <v>96</v>
      </c>
      <c r="BR86" s="110">
        <v>1</v>
      </c>
      <c r="BS86" s="156">
        <f>INDEX('ESSER I reallocation'!$H$2:$H$555,MATCH('2021 ESSER I'!$D86,'ESSER I reallocation'!$A$2:$A$555,0))</f>
        <v>379302.78</v>
      </c>
      <c r="BT86" s="156">
        <f>INDEX('2020 Report - NLIU'!$BL$2:$BL$555,MATCH('2021 ESSER I'!D86,'2020 Report - NLIU'!$I$2:$I$555,0))</f>
        <v>300123.12</v>
      </c>
      <c r="BU86" s="110" t="b">
        <f t="shared" si="1"/>
        <v>1</v>
      </c>
    </row>
    <row r="87" spans="1:73" x14ac:dyDescent="0.3">
      <c r="A87" s="110" t="s">
        <v>162</v>
      </c>
      <c r="B87" s="110">
        <v>2021</v>
      </c>
      <c r="C87" s="110" t="s">
        <v>2147</v>
      </c>
      <c r="D87" s="22">
        <f>INDEX(Concordance!$A$2:$A$556,MATCH('2021 ESSER I'!F87,Concordance!$D$2:$D$556,0))</f>
        <v>22092</v>
      </c>
      <c r="E87" s="110" t="s">
        <v>414</v>
      </c>
      <c r="F87" s="110" t="s">
        <v>2148</v>
      </c>
      <c r="G87" s="110" t="s">
        <v>2149</v>
      </c>
      <c r="H87" s="110" t="s">
        <v>1892</v>
      </c>
      <c r="I87" s="21">
        <v>0</v>
      </c>
      <c r="J87" s="21"/>
      <c r="K87" s="21"/>
      <c r="P87" s="21">
        <v>0</v>
      </c>
      <c r="V87" s="21">
        <v>144208.09</v>
      </c>
      <c r="W87" s="21">
        <v>61583.28</v>
      </c>
      <c r="X87" s="21">
        <v>82246</v>
      </c>
      <c r="Y87" s="21">
        <v>0</v>
      </c>
      <c r="Z87" s="21">
        <v>0</v>
      </c>
      <c r="AA87" s="21">
        <v>0</v>
      </c>
      <c r="AB87" s="21">
        <v>0</v>
      </c>
      <c r="AC87" s="21">
        <v>0</v>
      </c>
      <c r="AD87" s="21">
        <v>0</v>
      </c>
      <c r="AE87" s="21">
        <v>0</v>
      </c>
      <c r="AF87" s="21">
        <v>0</v>
      </c>
      <c r="AG87" s="21">
        <v>0</v>
      </c>
      <c r="AH87" s="21">
        <v>0</v>
      </c>
      <c r="AI87" s="21">
        <v>82246</v>
      </c>
      <c r="AJ87" s="21">
        <v>0</v>
      </c>
      <c r="AK87" s="21">
        <v>0</v>
      </c>
      <c r="AL87" s="21">
        <v>0</v>
      </c>
      <c r="AM87" s="21">
        <v>0</v>
      </c>
      <c r="AN87" s="21">
        <v>0</v>
      </c>
      <c r="AO87" s="21">
        <v>82246</v>
      </c>
      <c r="AP87" s="21">
        <v>0</v>
      </c>
      <c r="AQ87" s="21">
        <v>0</v>
      </c>
      <c r="AR87" s="21">
        <v>0</v>
      </c>
      <c r="AS87" s="21">
        <v>0</v>
      </c>
      <c r="AT87" s="21">
        <v>0</v>
      </c>
      <c r="AU87" s="21">
        <v>0</v>
      </c>
      <c r="AV87" s="21">
        <v>0</v>
      </c>
      <c r="AW87" s="21">
        <v>0</v>
      </c>
      <c r="AX87" s="21">
        <v>0</v>
      </c>
      <c r="AY87" s="21">
        <v>0</v>
      </c>
      <c r="AZ87" s="21">
        <v>0</v>
      </c>
      <c r="BA87" s="21">
        <v>0</v>
      </c>
      <c r="BB87" s="21">
        <v>0</v>
      </c>
      <c r="BC87" s="21">
        <v>0</v>
      </c>
      <c r="BD87" s="21">
        <v>0</v>
      </c>
      <c r="BE87" s="21">
        <v>0</v>
      </c>
      <c r="BF87" s="21">
        <v>0</v>
      </c>
      <c r="BG87" s="21">
        <v>0</v>
      </c>
      <c r="BH87" s="21">
        <v>0</v>
      </c>
      <c r="BI87" s="21">
        <v>0</v>
      </c>
      <c r="BJ87" s="21">
        <v>0</v>
      </c>
      <c r="BK87" s="21">
        <v>0</v>
      </c>
      <c r="BL87" s="21">
        <v>0</v>
      </c>
      <c r="BM87" s="21">
        <v>378.80999999999767</v>
      </c>
      <c r="BN87" s="110">
        <v>0</v>
      </c>
      <c r="BO87" s="110">
        <v>0</v>
      </c>
      <c r="BP87" s="110">
        <v>0</v>
      </c>
      <c r="BQ87" s="110">
        <v>100</v>
      </c>
      <c r="BR87" s="110">
        <v>0</v>
      </c>
      <c r="BS87" s="156">
        <f>INDEX('ESSER I reallocation'!$H$2:$H$555,MATCH('2021 ESSER I'!$D87,'ESSER I reallocation'!$A$2:$A$555,0))</f>
        <v>144208.09</v>
      </c>
      <c r="BT87" s="156">
        <f>INDEX('2020 Report - NLIU'!$BL$2:$BL$555,MATCH('2021 ESSER I'!D87,'2020 Report - NLIU'!$I$2:$I$555,0))</f>
        <v>61583.28</v>
      </c>
      <c r="BU87" s="110" t="b">
        <f t="shared" si="1"/>
        <v>1</v>
      </c>
    </row>
    <row r="88" spans="1:73" x14ac:dyDescent="0.3">
      <c r="A88" s="110" t="s">
        <v>162</v>
      </c>
      <c r="B88" s="110">
        <v>2021</v>
      </c>
      <c r="C88" s="110" t="s">
        <v>2150</v>
      </c>
      <c r="D88" s="22">
        <f>INDEX(Concordance!$A$2:$A$556,MATCH('2021 ESSER I'!F88,Concordance!$D$2:$D$556,0))</f>
        <v>15003</v>
      </c>
      <c r="E88" s="110" t="s">
        <v>417</v>
      </c>
      <c r="F88" s="110" t="s">
        <v>2151</v>
      </c>
      <c r="G88" s="110" t="s">
        <v>2152</v>
      </c>
      <c r="H88" s="110" t="s">
        <v>1892</v>
      </c>
      <c r="I88" s="21">
        <v>0</v>
      </c>
      <c r="J88" s="21"/>
      <c r="K88" s="21"/>
      <c r="P88" s="21">
        <v>0</v>
      </c>
      <c r="V88" s="21">
        <v>138514.53</v>
      </c>
      <c r="W88" s="21">
        <v>40933.75</v>
      </c>
      <c r="X88" s="21">
        <v>97580.78</v>
      </c>
      <c r="Y88" s="21">
        <v>53201.29</v>
      </c>
      <c r="Z88" s="21">
        <v>0</v>
      </c>
      <c r="AA88" s="21">
        <v>0</v>
      </c>
      <c r="AB88" s="21">
        <v>0</v>
      </c>
      <c r="AC88" s="21">
        <v>0</v>
      </c>
      <c r="AD88" s="21">
        <v>0</v>
      </c>
      <c r="AE88" s="21">
        <v>21390.84</v>
      </c>
      <c r="AF88" s="21">
        <v>31810.45</v>
      </c>
      <c r="AG88" s="21">
        <v>0</v>
      </c>
      <c r="AH88" s="21">
        <v>0</v>
      </c>
      <c r="AI88" s="21">
        <v>37380.44</v>
      </c>
      <c r="AJ88" s="21">
        <v>0</v>
      </c>
      <c r="AK88" s="21">
        <v>0</v>
      </c>
      <c r="AL88" s="21">
        <v>32875.72</v>
      </c>
      <c r="AM88" s="21">
        <v>0</v>
      </c>
      <c r="AN88" s="21">
        <v>0</v>
      </c>
      <c r="AO88" s="21">
        <v>4504.72</v>
      </c>
      <c r="AP88" s="21">
        <v>0</v>
      </c>
      <c r="AQ88" s="21">
        <v>0</v>
      </c>
      <c r="AR88" s="21">
        <v>0</v>
      </c>
      <c r="AS88" s="21">
        <v>0</v>
      </c>
      <c r="AT88" s="21">
        <v>0</v>
      </c>
      <c r="AU88" s="21">
        <v>0</v>
      </c>
      <c r="AV88" s="21">
        <v>0</v>
      </c>
      <c r="AW88" s="21">
        <v>0</v>
      </c>
      <c r="AX88" s="21">
        <v>0</v>
      </c>
      <c r="AY88" s="21">
        <v>0</v>
      </c>
      <c r="AZ88" s="21">
        <v>0</v>
      </c>
      <c r="BA88" s="21">
        <v>0</v>
      </c>
      <c r="BB88" s="21">
        <v>0</v>
      </c>
      <c r="BC88" s="21">
        <v>6999.05</v>
      </c>
      <c r="BD88" s="21">
        <v>5850.2</v>
      </c>
      <c r="BE88" s="21">
        <v>648.85</v>
      </c>
      <c r="BF88" s="21">
        <v>500</v>
      </c>
      <c r="BG88" s="21">
        <v>0</v>
      </c>
      <c r="BH88" s="21">
        <v>0</v>
      </c>
      <c r="BI88" s="21">
        <v>0</v>
      </c>
      <c r="BJ88" s="21">
        <v>0</v>
      </c>
      <c r="BK88" s="21">
        <v>0</v>
      </c>
      <c r="BL88" s="21">
        <v>0</v>
      </c>
      <c r="BM88" s="21">
        <v>0</v>
      </c>
      <c r="BS88" s="156">
        <f>INDEX('ESSER I reallocation'!$H$2:$H$555,MATCH('2021 ESSER I'!$D88,'ESSER I reallocation'!$A$2:$A$555,0))</f>
        <v>138514.53</v>
      </c>
      <c r="BT88" s="156">
        <f>INDEX('2020 Report - NLIU'!$BL$2:$BL$555,MATCH('2021 ESSER I'!D88,'2020 Report - NLIU'!$I$2:$I$555,0))</f>
        <v>40933.75</v>
      </c>
      <c r="BU88" s="110" t="b">
        <f t="shared" si="1"/>
        <v>1</v>
      </c>
    </row>
    <row r="89" spans="1:73" x14ac:dyDescent="0.3">
      <c r="A89" s="110" t="s">
        <v>162</v>
      </c>
      <c r="B89" s="110">
        <v>2021</v>
      </c>
      <c r="C89" s="110" t="s">
        <v>2153</v>
      </c>
      <c r="D89" s="22">
        <f>INDEX(Concordance!$A$2:$A$556,MATCH('2021 ESSER I'!F89,Concordance!$D$2:$D$556,0))</f>
        <v>42124</v>
      </c>
      <c r="E89" s="110" t="s">
        <v>423</v>
      </c>
      <c r="F89" s="110" t="s">
        <v>2154</v>
      </c>
      <c r="G89" s="110" t="s">
        <v>2155</v>
      </c>
      <c r="H89" s="110" t="s">
        <v>1892</v>
      </c>
      <c r="I89" s="21">
        <v>13832.38</v>
      </c>
      <c r="J89" s="21">
        <v>0</v>
      </c>
      <c r="K89" s="21">
        <v>11007.61</v>
      </c>
      <c r="L89" s="110" t="s">
        <v>1911</v>
      </c>
      <c r="M89" s="110" t="s">
        <v>1892</v>
      </c>
      <c r="N89" s="110" t="s">
        <v>1911</v>
      </c>
      <c r="O89" s="110" t="s">
        <v>1911</v>
      </c>
      <c r="P89" s="21">
        <v>2824.7699999999991</v>
      </c>
      <c r="Q89" s="110">
        <v>0</v>
      </c>
      <c r="R89" s="110">
        <v>100</v>
      </c>
      <c r="S89" s="110">
        <v>0</v>
      </c>
      <c r="T89" s="110">
        <v>0</v>
      </c>
      <c r="U89" s="110">
        <v>0</v>
      </c>
      <c r="V89" s="21">
        <v>386461.51</v>
      </c>
      <c r="W89" s="21">
        <v>0</v>
      </c>
      <c r="X89" s="21">
        <v>386461.51</v>
      </c>
      <c r="Y89" s="21">
        <v>2418.62</v>
      </c>
      <c r="Z89" s="21">
        <v>0</v>
      </c>
      <c r="AA89" s="21">
        <v>0</v>
      </c>
      <c r="AB89" s="21">
        <v>0</v>
      </c>
      <c r="AC89" s="21">
        <v>0</v>
      </c>
      <c r="AD89" s="21">
        <v>0</v>
      </c>
      <c r="AE89" s="21">
        <v>2418.62</v>
      </c>
      <c r="AF89" s="21">
        <v>0</v>
      </c>
      <c r="AG89" s="21">
        <v>0</v>
      </c>
      <c r="AH89" s="21">
        <v>0</v>
      </c>
      <c r="AI89" s="21">
        <v>383778.07</v>
      </c>
      <c r="AJ89" s="21">
        <v>0</v>
      </c>
      <c r="AK89" s="21">
        <v>0</v>
      </c>
      <c r="AL89" s="21">
        <v>12746.96</v>
      </c>
      <c r="AM89" s="21">
        <v>0</v>
      </c>
      <c r="AN89" s="21">
        <v>0</v>
      </c>
      <c r="AO89" s="21">
        <v>368016.97</v>
      </c>
      <c r="AP89" s="21">
        <v>0</v>
      </c>
      <c r="AQ89" s="21">
        <v>0</v>
      </c>
      <c r="AR89" s="21">
        <v>3014.14</v>
      </c>
      <c r="AS89" s="21">
        <v>0</v>
      </c>
      <c r="AT89" s="21">
        <v>0</v>
      </c>
      <c r="AU89" s="21">
        <v>0</v>
      </c>
      <c r="AV89" s="21">
        <v>0</v>
      </c>
      <c r="AW89" s="21">
        <v>0</v>
      </c>
      <c r="AX89" s="21">
        <v>0</v>
      </c>
      <c r="AY89" s="21">
        <v>0</v>
      </c>
      <c r="AZ89" s="21">
        <v>0</v>
      </c>
      <c r="BA89" s="21">
        <v>0</v>
      </c>
      <c r="BB89" s="21">
        <v>0</v>
      </c>
      <c r="BC89" s="21">
        <v>264.82</v>
      </c>
      <c r="BD89" s="21">
        <v>0</v>
      </c>
      <c r="BE89" s="21">
        <v>0</v>
      </c>
      <c r="BF89" s="21">
        <v>0</v>
      </c>
      <c r="BG89" s="21">
        <v>264.82</v>
      </c>
      <c r="BH89" s="21">
        <v>0</v>
      </c>
      <c r="BI89" s="21">
        <v>0</v>
      </c>
      <c r="BJ89" s="21">
        <v>0</v>
      </c>
      <c r="BK89" s="21">
        <v>0</v>
      </c>
      <c r="BL89" s="21">
        <v>0</v>
      </c>
      <c r="BM89" s="21">
        <v>0</v>
      </c>
      <c r="BS89" s="156">
        <f>INDEX('ESSER I reallocation'!$H$2:$H$555,MATCH('2021 ESSER I'!$D89,'ESSER I reallocation'!$A$2:$A$555,0))</f>
        <v>400293.89</v>
      </c>
      <c r="BT89" s="156">
        <f>INDEX('2020 Report - NLIU'!$BL$2:$BL$555,MATCH('2021 ESSER I'!D89,'2020 Report - NLIU'!$I$2:$I$555,0))</f>
        <v>0</v>
      </c>
      <c r="BU89" s="110" t="b">
        <f t="shared" si="1"/>
        <v>1</v>
      </c>
    </row>
    <row r="90" spans="1:73" x14ac:dyDescent="0.3">
      <c r="A90" s="110" t="s">
        <v>162</v>
      </c>
      <c r="B90" s="110">
        <v>2021</v>
      </c>
      <c r="C90" s="110" t="s">
        <v>2156</v>
      </c>
      <c r="D90" s="22">
        <f>INDEX(Concordance!$A$2:$A$556,MATCH('2021 ESSER I'!F90,Concordance!$D$2:$D$556,0))</f>
        <v>25003</v>
      </c>
      <c r="E90" s="110" t="s">
        <v>420</v>
      </c>
      <c r="F90" s="110" t="s">
        <v>2157</v>
      </c>
      <c r="G90" s="110" t="s">
        <v>2158</v>
      </c>
      <c r="H90" s="110" t="s">
        <v>1892</v>
      </c>
      <c r="I90" s="21">
        <v>0</v>
      </c>
      <c r="J90" s="21"/>
      <c r="K90" s="21"/>
      <c r="P90" s="21">
        <v>0</v>
      </c>
      <c r="V90" s="21">
        <v>114887.7</v>
      </c>
      <c r="W90" s="21">
        <v>0</v>
      </c>
      <c r="X90" s="21">
        <v>114887.7</v>
      </c>
      <c r="Y90" s="21">
        <v>0</v>
      </c>
      <c r="Z90" s="21">
        <v>0</v>
      </c>
      <c r="AA90" s="21">
        <v>0</v>
      </c>
      <c r="AB90" s="21">
        <v>0</v>
      </c>
      <c r="AC90" s="21">
        <v>0</v>
      </c>
      <c r="AD90" s="21">
        <v>0</v>
      </c>
      <c r="AE90" s="21">
        <v>0</v>
      </c>
      <c r="AF90" s="21">
        <v>0</v>
      </c>
      <c r="AG90" s="21">
        <v>0</v>
      </c>
      <c r="AH90" s="21">
        <v>0</v>
      </c>
      <c r="AI90" s="21">
        <v>114887.7</v>
      </c>
      <c r="AJ90" s="21">
        <v>114887.7</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S90" s="156">
        <f>INDEX('ESSER I reallocation'!$H$2:$H$555,MATCH('2021 ESSER I'!$D90,'ESSER I reallocation'!$A$2:$A$555,0))</f>
        <v>114887.7</v>
      </c>
      <c r="BT90" s="156">
        <f>INDEX('2020 Report - NLIU'!$BL$2:$BL$555,MATCH('2021 ESSER I'!D90,'2020 Report - NLIU'!$I$2:$I$555,0))</f>
        <v>0</v>
      </c>
      <c r="BU90" s="110" t="b">
        <f t="shared" si="1"/>
        <v>1</v>
      </c>
    </row>
    <row r="91" spans="1:73" x14ac:dyDescent="0.3">
      <c r="A91" s="110" t="s">
        <v>162</v>
      </c>
      <c r="B91" s="110">
        <v>2021</v>
      </c>
      <c r="C91" s="110" t="s">
        <v>2159</v>
      </c>
      <c r="D91" s="22">
        <f>INDEX(Concordance!$A$2:$A$556,MATCH('2021 ESSER I'!F91,Concordance!$D$2:$D$556,0))</f>
        <v>8111</v>
      </c>
      <c r="E91" s="110" t="s">
        <v>243</v>
      </c>
      <c r="F91" s="110" t="s">
        <v>2160</v>
      </c>
      <c r="G91" s="110" t="s">
        <v>2161</v>
      </c>
      <c r="H91" s="110" t="s">
        <v>1892</v>
      </c>
      <c r="I91" s="21">
        <v>12992</v>
      </c>
      <c r="J91" s="21">
        <v>0</v>
      </c>
      <c r="K91" s="21">
        <v>0</v>
      </c>
      <c r="P91" s="21">
        <v>12992</v>
      </c>
      <c r="Q91" s="110">
        <v>0</v>
      </c>
      <c r="R91" s="110">
        <v>56</v>
      </c>
      <c r="S91" s="110">
        <v>0</v>
      </c>
      <c r="T91" s="110">
        <v>44</v>
      </c>
      <c r="U91" s="110">
        <v>0</v>
      </c>
      <c r="V91" s="21">
        <v>182904.2</v>
      </c>
      <c r="W91" s="21">
        <v>0</v>
      </c>
      <c r="X91" s="21">
        <v>173292</v>
      </c>
      <c r="Y91" s="21">
        <v>0</v>
      </c>
      <c r="Z91" s="21">
        <v>0</v>
      </c>
      <c r="AA91" s="21">
        <v>0</v>
      </c>
      <c r="AB91" s="21">
        <v>0</v>
      </c>
      <c r="AC91" s="21">
        <v>0</v>
      </c>
      <c r="AD91" s="21">
        <v>0</v>
      </c>
      <c r="AE91" s="21">
        <v>0</v>
      </c>
      <c r="AF91" s="21">
        <v>0</v>
      </c>
      <c r="AG91" s="21">
        <v>0</v>
      </c>
      <c r="AH91" s="21">
        <v>0</v>
      </c>
      <c r="AI91" s="21">
        <v>173292</v>
      </c>
      <c r="AJ91" s="21">
        <v>0</v>
      </c>
      <c r="AK91" s="21">
        <v>0</v>
      </c>
      <c r="AL91" s="21">
        <v>0</v>
      </c>
      <c r="AM91" s="21">
        <v>0</v>
      </c>
      <c r="AN91" s="21">
        <v>0</v>
      </c>
      <c r="AO91" s="21">
        <v>173292</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9612.2000000000116</v>
      </c>
      <c r="BN91" s="110">
        <v>0</v>
      </c>
      <c r="BO91" s="110">
        <v>56</v>
      </c>
      <c r="BP91" s="110">
        <v>0</v>
      </c>
      <c r="BQ91" s="110">
        <v>44</v>
      </c>
      <c r="BR91" s="110">
        <v>0</v>
      </c>
      <c r="BS91" s="156">
        <f>INDEX('ESSER I reallocation'!$H$2:$H$555,MATCH('2021 ESSER I'!$D91,'ESSER I reallocation'!$A$2:$A$555,0))</f>
        <v>195896.2</v>
      </c>
      <c r="BT91" s="156">
        <f>INDEX('2020 Report - NLIU'!$BL$2:$BL$555,MATCH('2021 ESSER I'!D91,'2020 Report - NLIU'!$I$2:$I$555,0))</f>
        <v>0</v>
      </c>
      <c r="BU91" s="110" t="b">
        <f t="shared" si="1"/>
        <v>1</v>
      </c>
    </row>
    <row r="92" spans="1:73" x14ac:dyDescent="0.3">
      <c r="A92" s="110" t="s">
        <v>162</v>
      </c>
      <c r="B92" s="110">
        <v>2021</v>
      </c>
      <c r="C92" s="110" t="s">
        <v>2162</v>
      </c>
      <c r="D92" s="22">
        <f>INDEX(Concordance!$A$2:$A$556,MATCH('2021 ESSER I'!F92,Concordance!$D$2:$D$556,0))</f>
        <v>26001</v>
      </c>
      <c r="E92" s="110" t="s">
        <v>426</v>
      </c>
      <c r="F92" s="110" t="s">
        <v>2163</v>
      </c>
      <c r="G92" s="110" t="s">
        <v>2164</v>
      </c>
      <c r="H92" s="110" t="s">
        <v>1892</v>
      </c>
      <c r="I92" s="21">
        <v>0</v>
      </c>
      <c r="J92" s="21"/>
      <c r="K92" s="21"/>
      <c r="P92" s="21">
        <v>0</v>
      </c>
      <c r="V92" s="21">
        <v>99458.880000000005</v>
      </c>
      <c r="W92" s="21">
        <v>99198</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0</v>
      </c>
      <c r="AW92" s="21">
        <v>0</v>
      </c>
      <c r="AX92" s="21">
        <v>0</v>
      </c>
      <c r="AY92" s="21">
        <v>0</v>
      </c>
      <c r="AZ92" s="21">
        <v>0</v>
      </c>
      <c r="BA92" s="21">
        <v>0</v>
      </c>
      <c r="BB92" s="21">
        <v>0</v>
      </c>
      <c r="BC92" s="21">
        <v>0</v>
      </c>
      <c r="BD92" s="21">
        <v>0</v>
      </c>
      <c r="BE92" s="21">
        <v>0</v>
      </c>
      <c r="BF92" s="21">
        <v>0</v>
      </c>
      <c r="BG92" s="21">
        <v>0</v>
      </c>
      <c r="BH92" s="21">
        <v>0</v>
      </c>
      <c r="BI92" s="21">
        <v>0</v>
      </c>
      <c r="BJ92" s="21">
        <v>0</v>
      </c>
      <c r="BK92" s="21">
        <v>0</v>
      </c>
      <c r="BL92" s="21">
        <v>0</v>
      </c>
      <c r="BM92" s="21">
        <v>260.88000000000471</v>
      </c>
      <c r="BN92" s="110">
        <v>0</v>
      </c>
      <c r="BO92" s="110">
        <v>0</v>
      </c>
      <c r="BP92" s="110">
        <v>0</v>
      </c>
      <c r="BQ92" s="110">
        <v>100</v>
      </c>
      <c r="BR92" s="110">
        <v>0</v>
      </c>
      <c r="BS92" s="156">
        <f>INDEX('ESSER I reallocation'!$H$2:$H$555,MATCH('2021 ESSER I'!$D92,'ESSER I reallocation'!$A$2:$A$555,0))</f>
        <v>99458.880000000005</v>
      </c>
      <c r="BT92" s="156">
        <f>INDEX('2020 Report - NLIU'!$BL$2:$BL$555,MATCH('2021 ESSER I'!D92,'2020 Report - NLIU'!$I$2:$I$555,0))</f>
        <v>99198</v>
      </c>
      <c r="BU92" s="110" t="b">
        <f t="shared" si="1"/>
        <v>1</v>
      </c>
    </row>
    <row r="93" spans="1:73" x14ac:dyDescent="0.3">
      <c r="A93" s="110" t="s">
        <v>162</v>
      </c>
      <c r="B93" s="110">
        <v>2021</v>
      </c>
      <c r="C93" s="110" t="s">
        <v>2165</v>
      </c>
      <c r="D93" s="22">
        <f>INDEX(Concordance!$A$2:$A$556,MATCH('2021 ESSER I'!F93,Concordance!$D$2:$D$556,0))</f>
        <v>26005</v>
      </c>
      <c r="E93" s="110" t="s">
        <v>429</v>
      </c>
      <c r="F93" s="110" t="s">
        <v>2166</v>
      </c>
      <c r="G93" s="110" t="s">
        <v>2167</v>
      </c>
      <c r="H93" s="110" t="s">
        <v>1892</v>
      </c>
      <c r="I93" s="21">
        <v>7802</v>
      </c>
      <c r="J93" s="21">
        <v>0</v>
      </c>
      <c r="K93" s="21">
        <v>0</v>
      </c>
      <c r="P93" s="21">
        <v>7802</v>
      </c>
      <c r="Q93" s="110">
        <v>0</v>
      </c>
      <c r="R93" s="110">
        <v>100</v>
      </c>
      <c r="S93" s="110">
        <v>0</v>
      </c>
      <c r="T93" s="110">
        <v>0</v>
      </c>
      <c r="U93" s="110">
        <v>0</v>
      </c>
      <c r="V93" s="21">
        <v>100768.44</v>
      </c>
      <c r="W93" s="21">
        <v>0</v>
      </c>
      <c r="X93" s="21">
        <v>96650.240000000005</v>
      </c>
      <c r="Y93" s="21">
        <v>21585.040000000001</v>
      </c>
      <c r="Z93" s="21">
        <v>0</v>
      </c>
      <c r="AA93" s="21">
        <v>0</v>
      </c>
      <c r="AB93" s="21">
        <v>0</v>
      </c>
      <c r="AC93" s="21">
        <v>0</v>
      </c>
      <c r="AD93" s="21">
        <v>0</v>
      </c>
      <c r="AE93" s="21">
        <v>21585.040000000001</v>
      </c>
      <c r="AF93" s="21">
        <v>0</v>
      </c>
      <c r="AG93" s="21">
        <v>0</v>
      </c>
      <c r="AH93" s="21">
        <v>0</v>
      </c>
      <c r="AI93" s="21">
        <v>9995.39</v>
      </c>
      <c r="AJ93" s="21">
        <v>3433</v>
      </c>
      <c r="AK93" s="21">
        <v>262.39</v>
      </c>
      <c r="AL93" s="21">
        <v>6300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65069.81</v>
      </c>
      <c r="BD93" s="21">
        <v>0</v>
      </c>
      <c r="BE93" s="21">
        <v>0</v>
      </c>
      <c r="BF93" s="21">
        <v>65069.81</v>
      </c>
      <c r="BG93" s="21">
        <v>0</v>
      </c>
      <c r="BH93" s="21">
        <v>0</v>
      </c>
      <c r="BI93" s="21">
        <v>0</v>
      </c>
      <c r="BJ93" s="21">
        <v>0</v>
      </c>
      <c r="BK93" s="21">
        <v>0</v>
      </c>
      <c r="BL93" s="21">
        <v>0</v>
      </c>
      <c r="BM93" s="21">
        <v>4118.1999999999971</v>
      </c>
      <c r="BN93" s="110">
        <v>0</v>
      </c>
      <c r="BO93" s="110">
        <v>100</v>
      </c>
      <c r="BP93" s="110">
        <v>0</v>
      </c>
      <c r="BQ93" s="110">
        <v>0</v>
      </c>
      <c r="BR93" s="110">
        <v>0</v>
      </c>
      <c r="BS93" s="156">
        <f>INDEX('ESSER I reallocation'!$H$2:$H$555,MATCH('2021 ESSER I'!$D93,'ESSER I reallocation'!$A$2:$A$555,0))</f>
        <v>108570.44</v>
      </c>
      <c r="BT93" s="156">
        <f>INDEX('2020 Report - NLIU'!$BL$2:$BL$555,MATCH('2021 ESSER I'!D93,'2020 Report - NLIU'!$I$2:$I$555,0))</f>
        <v>0</v>
      </c>
      <c r="BU93" s="110" t="b">
        <f t="shared" si="1"/>
        <v>1</v>
      </c>
    </row>
    <row r="94" spans="1:73" x14ac:dyDescent="0.3">
      <c r="A94" s="110" t="s">
        <v>162</v>
      </c>
      <c r="B94" s="110">
        <v>2021</v>
      </c>
      <c r="C94" s="110" t="s">
        <v>2168</v>
      </c>
      <c r="D94" s="22">
        <f>INDEX(Concordance!$A$2:$A$556,MATCH('2021 ESSER I'!F94,Concordance!$D$2:$D$556,0))</f>
        <v>10093</v>
      </c>
      <c r="E94" s="110" t="s">
        <v>435</v>
      </c>
      <c r="F94" s="110" t="s">
        <v>2169</v>
      </c>
      <c r="G94" s="110" t="s">
        <v>2170</v>
      </c>
      <c r="H94" s="110" t="s">
        <v>1892</v>
      </c>
      <c r="I94" s="21">
        <v>70713</v>
      </c>
      <c r="J94" s="21">
        <v>0</v>
      </c>
      <c r="K94" s="21">
        <v>0</v>
      </c>
      <c r="P94" s="21">
        <v>70713</v>
      </c>
      <c r="Q94" s="110">
        <v>0</v>
      </c>
      <c r="R94" s="110">
        <v>0</v>
      </c>
      <c r="S94" s="110">
        <v>0</v>
      </c>
      <c r="T94" s="110">
        <v>0</v>
      </c>
      <c r="U94" s="110">
        <v>100</v>
      </c>
      <c r="V94" s="21">
        <v>2613473.38</v>
      </c>
      <c r="W94" s="21">
        <v>0</v>
      </c>
      <c r="X94" s="21">
        <v>2604707.5</v>
      </c>
      <c r="Y94" s="21">
        <v>119415.41</v>
      </c>
      <c r="Z94" s="21">
        <v>0</v>
      </c>
      <c r="AA94" s="21">
        <v>0</v>
      </c>
      <c r="AB94" s="21">
        <v>11080</v>
      </c>
      <c r="AC94" s="21">
        <v>0</v>
      </c>
      <c r="AD94" s="21">
        <v>0</v>
      </c>
      <c r="AE94" s="21">
        <v>108335.41</v>
      </c>
      <c r="AF94" s="21">
        <v>0</v>
      </c>
      <c r="AG94" s="21">
        <v>0</v>
      </c>
      <c r="AH94" s="21">
        <v>0</v>
      </c>
      <c r="AI94" s="21">
        <v>2485292.09</v>
      </c>
      <c r="AJ94" s="21">
        <v>0</v>
      </c>
      <c r="AK94" s="21">
        <v>0</v>
      </c>
      <c r="AL94" s="21">
        <v>25517.74</v>
      </c>
      <c r="AM94" s="21">
        <v>0</v>
      </c>
      <c r="AN94" s="21">
        <v>0</v>
      </c>
      <c r="AO94" s="21">
        <v>2459774.35</v>
      </c>
      <c r="AP94" s="21">
        <v>0</v>
      </c>
      <c r="AQ94" s="21">
        <v>0</v>
      </c>
      <c r="AR94" s="21">
        <v>0</v>
      </c>
      <c r="AS94" s="21">
        <v>0</v>
      </c>
      <c r="AT94" s="21">
        <v>0</v>
      </c>
      <c r="AU94" s="21">
        <v>0</v>
      </c>
      <c r="AV94" s="21">
        <v>0</v>
      </c>
      <c r="AW94" s="21">
        <v>0</v>
      </c>
      <c r="AX94" s="21">
        <v>0</v>
      </c>
      <c r="AY94" s="21">
        <v>0</v>
      </c>
      <c r="AZ94" s="21">
        <v>0</v>
      </c>
      <c r="BA94" s="21">
        <v>0</v>
      </c>
      <c r="BB94" s="21">
        <v>0</v>
      </c>
      <c r="BC94" s="21">
        <v>0</v>
      </c>
      <c r="BD94" s="21">
        <v>0</v>
      </c>
      <c r="BE94" s="21">
        <v>0</v>
      </c>
      <c r="BF94" s="21">
        <v>0</v>
      </c>
      <c r="BG94" s="21">
        <v>0</v>
      </c>
      <c r="BH94" s="21">
        <v>0</v>
      </c>
      <c r="BI94" s="21">
        <v>0</v>
      </c>
      <c r="BJ94" s="21">
        <v>0</v>
      </c>
      <c r="BK94" s="21">
        <v>0</v>
      </c>
      <c r="BL94" s="21">
        <v>0</v>
      </c>
      <c r="BM94" s="21">
        <v>8765.8799999998882</v>
      </c>
      <c r="BN94" s="110">
        <v>0</v>
      </c>
      <c r="BO94" s="110">
        <v>0</v>
      </c>
      <c r="BP94" s="110">
        <v>0</v>
      </c>
      <c r="BQ94" s="110">
        <v>0</v>
      </c>
      <c r="BR94" s="110">
        <v>100</v>
      </c>
      <c r="BS94" s="156">
        <f>INDEX('ESSER I reallocation'!$H$2:$H$555,MATCH('2021 ESSER I'!$D94,'ESSER I reallocation'!$A$2:$A$555,0))</f>
        <v>2684186.38</v>
      </c>
      <c r="BT94" s="156">
        <f>INDEX('2020 Report - NLIU'!$BL$2:$BL$555,MATCH('2021 ESSER I'!D94,'2020 Report - NLIU'!$I$2:$I$555,0))</f>
        <v>0</v>
      </c>
      <c r="BU94" s="110" t="b">
        <f t="shared" si="1"/>
        <v>1</v>
      </c>
    </row>
    <row r="95" spans="1:73" x14ac:dyDescent="0.3">
      <c r="A95" s="110" t="s">
        <v>162</v>
      </c>
      <c r="B95" s="110">
        <v>2021</v>
      </c>
      <c r="C95" s="110" t="s">
        <v>2171</v>
      </c>
      <c r="D95" s="22">
        <f>INDEX(Concordance!$A$2:$A$556,MATCH('2021 ESSER I'!F95,Concordance!$D$2:$D$556,0))</f>
        <v>4106</v>
      </c>
      <c r="E95" s="110" t="s">
        <v>438</v>
      </c>
      <c r="F95" s="110" t="s">
        <v>2172</v>
      </c>
      <c r="G95" s="110" t="s">
        <v>2173</v>
      </c>
      <c r="H95" s="110" t="s">
        <v>1892</v>
      </c>
      <c r="I95" s="21">
        <v>22272.54</v>
      </c>
      <c r="J95" s="21">
        <v>0</v>
      </c>
      <c r="K95" s="21">
        <v>21043</v>
      </c>
      <c r="L95" s="110" t="s">
        <v>1911</v>
      </c>
      <c r="M95" s="110" t="s">
        <v>1892</v>
      </c>
      <c r="N95" s="110" t="s">
        <v>1911</v>
      </c>
      <c r="O95" s="110" t="s">
        <v>1911</v>
      </c>
      <c r="P95" s="21">
        <v>1229.5400000000011</v>
      </c>
      <c r="Q95" s="110">
        <v>0</v>
      </c>
      <c r="R95" s="110">
        <v>0</v>
      </c>
      <c r="S95" s="110">
        <v>0</v>
      </c>
      <c r="T95" s="110">
        <v>0</v>
      </c>
      <c r="U95" s="110">
        <v>100</v>
      </c>
      <c r="V95" s="21">
        <v>89975.07</v>
      </c>
      <c r="W95" s="21">
        <v>63000</v>
      </c>
      <c r="X95" s="21">
        <v>26975.07</v>
      </c>
      <c r="Y95" s="21">
        <v>0</v>
      </c>
      <c r="Z95" s="21">
        <v>0</v>
      </c>
      <c r="AA95" s="21">
        <v>0</v>
      </c>
      <c r="AB95" s="21">
        <v>0</v>
      </c>
      <c r="AC95" s="21">
        <v>0</v>
      </c>
      <c r="AD95" s="21">
        <v>0</v>
      </c>
      <c r="AE95" s="21">
        <v>0</v>
      </c>
      <c r="AF95" s="21">
        <v>0</v>
      </c>
      <c r="AG95" s="21">
        <v>0</v>
      </c>
      <c r="AH95" s="21">
        <v>0</v>
      </c>
      <c r="AI95" s="21">
        <v>26975.07</v>
      </c>
      <c r="AJ95" s="21">
        <v>26975.07</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S95" s="156">
        <f>INDEX('ESSER I reallocation'!$H$2:$H$555,MATCH('2021 ESSER I'!$D95,'ESSER I reallocation'!$A$2:$A$555,0))</f>
        <v>101039.07</v>
      </c>
      <c r="BT95" s="156">
        <f>INDEX('2020 Report - NLIU'!$BL$2:$BL$555,MATCH('2021 ESSER I'!D95,'2020 Report - NLIU'!$I$2:$I$555,0))</f>
        <v>63000</v>
      </c>
      <c r="BU95" s="110" t="b">
        <f t="shared" si="1"/>
        <v>1</v>
      </c>
    </row>
    <row r="96" spans="1:73" x14ac:dyDescent="0.3">
      <c r="A96" s="110" t="s">
        <v>162</v>
      </c>
      <c r="B96" s="110">
        <v>2021</v>
      </c>
      <c r="C96" s="110" t="s">
        <v>2174</v>
      </c>
      <c r="D96" s="22">
        <f>INDEX(Concordance!$A$2:$A$556,MATCH('2021 ESSER I'!F96,Concordance!$D$2:$D$556,0))</f>
        <v>54037</v>
      </c>
      <c r="E96" s="110" t="s">
        <v>441</v>
      </c>
      <c r="F96" s="110" t="s">
        <v>2175</v>
      </c>
      <c r="G96" s="110" t="s">
        <v>2176</v>
      </c>
      <c r="H96" s="110" t="s">
        <v>1892</v>
      </c>
      <c r="I96" s="21">
        <v>42647.16</v>
      </c>
      <c r="J96" s="21">
        <v>0</v>
      </c>
      <c r="K96" s="21">
        <v>22467.43</v>
      </c>
      <c r="L96" s="110" t="s">
        <v>1911</v>
      </c>
      <c r="M96" s="110" t="s">
        <v>1911</v>
      </c>
      <c r="N96" s="110" t="s">
        <v>1911</v>
      </c>
      <c r="O96" s="110" t="s">
        <v>1892</v>
      </c>
      <c r="P96" s="21">
        <v>20179.73</v>
      </c>
      <c r="Q96" s="110">
        <v>0</v>
      </c>
      <c r="R96" s="110">
        <v>0</v>
      </c>
      <c r="S96" s="110">
        <v>0</v>
      </c>
      <c r="T96" s="110">
        <v>100</v>
      </c>
      <c r="U96" s="110">
        <v>0</v>
      </c>
      <c r="V96" s="21">
        <v>89514.8</v>
      </c>
      <c r="W96" s="21">
        <v>0</v>
      </c>
      <c r="X96" s="21">
        <v>89514.8</v>
      </c>
      <c r="Y96" s="21">
        <v>0</v>
      </c>
      <c r="Z96" s="21">
        <v>0</v>
      </c>
      <c r="AA96" s="21">
        <v>0</v>
      </c>
      <c r="AB96" s="21">
        <v>0</v>
      </c>
      <c r="AC96" s="21">
        <v>0</v>
      </c>
      <c r="AD96" s="21">
        <v>0</v>
      </c>
      <c r="AE96" s="21">
        <v>0</v>
      </c>
      <c r="AF96" s="21">
        <v>0</v>
      </c>
      <c r="AG96" s="21">
        <v>0</v>
      </c>
      <c r="AH96" s="21">
        <v>0</v>
      </c>
      <c r="AI96" s="21">
        <v>48768.04</v>
      </c>
      <c r="AJ96" s="21">
        <v>0</v>
      </c>
      <c r="AK96" s="21">
        <v>0</v>
      </c>
      <c r="AL96" s="21">
        <v>0</v>
      </c>
      <c r="AM96" s="21">
        <v>0</v>
      </c>
      <c r="AN96" s="21">
        <v>0</v>
      </c>
      <c r="AO96" s="21">
        <v>48768.04</v>
      </c>
      <c r="AP96" s="21">
        <v>0</v>
      </c>
      <c r="AQ96" s="21">
        <v>0</v>
      </c>
      <c r="AR96" s="21">
        <v>0</v>
      </c>
      <c r="AS96" s="21">
        <v>16899.93</v>
      </c>
      <c r="AT96" s="21">
        <v>13000</v>
      </c>
      <c r="AU96" s="21">
        <v>3899.93</v>
      </c>
      <c r="AV96" s="21">
        <v>0</v>
      </c>
      <c r="AW96" s="21">
        <v>0</v>
      </c>
      <c r="AX96" s="21">
        <v>0</v>
      </c>
      <c r="AY96" s="21">
        <v>0</v>
      </c>
      <c r="AZ96" s="21">
        <v>0</v>
      </c>
      <c r="BA96" s="21">
        <v>0</v>
      </c>
      <c r="BB96" s="21">
        <v>0</v>
      </c>
      <c r="BC96" s="21">
        <v>23846.83</v>
      </c>
      <c r="BD96" s="21">
        <v>10982.57</v>
      </c>
      <c r="BE96" s="21">
        <v>12864.26</v>
      </c>
      <c r="BF96" s="21">
        <v>0</v>
      </c>
      <c r="BG96" s="21">
        <v>0</v>
      </c>
      <c r="BH96" s="21">
        <v>0</v>
      </c>
      <c r="BI96" s="21">
        <v>0</v>
      </c>
      <c r="BJ96" s="21">
        <v>0</v>
      </c>
      <c r="BK96" s="21">
        <v>0</v>
      </c>
      <c r="BL96" s="21">
        <v>0</v>
      </c>
      <c r="BM96" s="21">
        <v>0</v>
      </c>
      <c r="BS96" s="156">
        <f>INDEX('ESSER I reallocation'!$H$2:$H$555,MATCH('2021 ESSER I'!$D96,'ESSER I reallocation'!$A$2:$A$555,0))</f>
        <v>116977.8</v>
      </c>
      <c r="BT96" s="156">
        <f>INDEX('2020 Report - NLIU'!$BL$2:$BL$555,MATCH('2021 ESSER I'!D96,'2020 Report - NLIU'!$I$2:$I$555,0))</f>
        <v>0</v>
      </c>
      <c r="BU96" s="110" t="b">
        <f t="shared" si="1"/>
        <v>1</v>
      </c>
    </row>
    <row r="97" spans="1:73" x14ac:dyDescent="0.3">
      <c r="A97" s="110" t="s">
        <v>162</v>
      </c>
      <c r="B97" s="110">
        <v>2021</v>
      </c>
      <c r="C97" s="110" t="s">
        <v>2177</v>
      </c>
      <c r="D97" s="22">
        <f>INDEX(Concordance!$A$2:$A$556,MATCH('2021 ESSER I'!F97,Concordance!$D$2:$D$556,0))</f>
        <v>115906</v>
      </c>
      <c r="E97" s="110" t="s">
        <v>444</v>
      </c>
      <c r="F97" s="110" t="s">
        <v>2178</v>
      </c>
      <c r="G97" s="110" t="s">
        <v>2179</v>
      </c>
      <c r="H97" s="110" t="s">
        <v>1892</v>
      </c>
      <c r="I97" s="21">
        <v>0</v>
      </c>
      <c r="J97" s="21"/>
      <c r="K97" s="21"/>
      <c r="P97" s="21">
        <v>0</v>
      </c>
      <c r="V97" s="21">
        <v>2172510.2200000002</v>
      </c>
      <c r="W97" s="21">
        <v>148088.47</v>
      </c>
      <c r="X97" s="21">
        <v>1977156.24</v>
      </c>
      <c r="Y97" s="21">
        <v>42118.27</v>
      </c>
      <c r="Z97" s="21">
        <v>0</v>
      </c>
      <c r="AA97" s="21">
        <v>0</v>
      </c>
      <c r="AB97" s="21">
        <v>0</v>
      </c>
      <c r="AC97" s="21">
        <v>42118.27</v>
      </c>
      <c r="AD97" s="21">
        <v>0</v>
      </c>
      <c r="AE97" s="21">
        <v>0</v>
      </c>
      <c r="AF97" s="21">
        <v>0</v>
      </c>
      <c r="AG97" s="21">
        <v>0</v>
      </c>
      <c r="AH97" s="21">
        <v>0</v>
      </c>
      <c r="AI97" s="21">
        <v>364000.56999999989</v>
      </c>
      <c r="AJ97" s="21">
        <v>0</v>
      </c>
      <c r="AK97" s="21">
        <v>0</v>
      </c>
      <c r="AL97" s="21">
        <v>156873.10999999999</v>
      </c>
      <c r="AM97" s="21">
        <v>0</v>
      </c>
      <c r="AN97" s="21">
        <v>0</v>
      </c>
      <c r="AO97" s="21">
        <v>207127.46</v>
      </c>
      <c r="AP97" s="21">
        <v>0</v>
      </c>
      <c r="AQ97" s="21">
        <v>0</v>
      </c>
      <c r="AR97" s="21">
        <v>0</v>
      </c>
      <c r="AS97" s="21">
        <v>64545.9</v>
      </c>
      <c r="AT97" s="21">
        <v>0</v>
      </c>
      <c r="AU97" s="21">
        <v>0</v>
      </c>
      <c r="AV97" s="21">
        <v>64545.9</v>
      </c>
      <c r="AW97" s="21">
        <v>0</v>
      </c>
      <c r="AX97" s="21">
        <v>0</v>
      </c>
      <c r="AY97" s="21">
        <v>0</v>
      </c>
      <c r="AZ97" s="21">
        <v>0</v>
      </c>
      <c r="BA97" s="21">
        <v>0</v>
      </c>
      <c r="BB97" s="21">
        <v>0</v>
      </c>
      <c r="BC97" s="21">
        <v>1506491.5</v>
      </c>
      <c r="BD97" s="21">
        <v>929914.63</v>
      </c>
      <c r="BE97" s="21">
        <v>253237.22</v>
      </c>
      <c r="BF97" s="21">
        <v>261925.19</v>
      </c>
      <c r="BG97" s="21">
        <v>0</v>
      </c>
      <c r="BH97" s="21">
        <v>46947.5</v>
      </c>
      <c r="BI97" s="21">
        <v>14466.96</v>
      </c>
      <c r="BJ97" s="21">
        <v>0</v>
      </c>
      <c r="BK97" s="21">
        <v>0</v>
      </c>
      <c r="BL97" s="21">
        <v>0</v>
      </c>
      <c r="BM97" s="21">
        <v>47265.510000000242</v>
      </c>
      <c r="BN97" s="110">
        <v>0.4</v>
      </c>
      <c r="BO97" s="110">
        <v>0</v>
      </c>
      <c r="BP97" s="110">
        <v>0</v>
      </c>
      <c r="BQ97" s="110">
        <v>99.6</v>
      </c>
      <c r="BR97" s="110">
        <v>0</v>
      </c>
      <c r="BS97" s="156">
        <f>INDEX('ESSER I reallocation'!$H$2:$H$555,MATCH('2021 ESSER I'!$D97,'ESSER I reallocation'!$A$2:$A$555,0))</f>
        <v>2172510.2200000002</v>
      </c>
      <c r="BT97" s="156">
        <f>INDEX('2020 Report - NLIU'!$BL$2:$BL$555,MATCH('2021 ESSER I'!D97,'2020 Report - NLIU'!$I$2:$I$555,0))</f>
        <v>148088.47</v>
      </c>
      <c r="BU97" s="110" t="b">
        <f t="shared" si="1"/>
        <v>1</v>
      </c>
    </row>
    <row r="98" spans="1:73" x14ac:dyDescent="0.3">
      <c r="A98" s="110" t="s">
        <v>162</v>
      </c>
      <c r="B98" s="110">
        <v>2021</v>
      </c>
      <c r="C98" s="110" t="s">
        <v>2180</v>
      </c>
      <c r="D98" s="22">
        <f>INDEX(Concordance!$A$2:$A$556,MATCH('2021 ESSER I'!F98,Concordance!$D$2:$D$556,0))</f>
        <v>27056</v>
      </c>
      <c r="E98" s="110" t="s">
        <v>453</v>
      </c>
      <c r="F98" s="110" t="s">
        <v>2181</v>
      </c>
      <c r="G98" s="110" t="s">
        <v>2182</v>
      </c>
      <c r="H98" s="110" t="s">
        <v>1892</v>
      </c>
      <c r="I98" s="21">
        <v>9000</v>
      </c>
      <c r="J98" s="21">
        <v>0</v>
      </c>
      <c r="K98" s="21">
        <v>0</v>
      </c>
      <c r="P98" s="21">
        <v>9000</v>
      </c>
      <c r="Q98" s="110">
        <v>0</v>
      </c>
      <c r="R98" s="110">
        <v>100</v>
      </c>
      <c r="S98" s="110">
        <v>0</v>
      </c>
      <c r="T98" s="110">
        <v>0</v>
      </c>
      <c r="U98" s="110">
        <v>0</v>
      </c>
      <c r="V98" s="21">
        <v>24675.95</v>
      </c>
      <c r="W98" s="21">
        <v>0</v>
      </c>
      <c r="X98" s="21">
        <v>24675.95</v>
      </c>
      <c r="Y98" s="21">
        <v>0</v>
      </c>
      <c r="Z98" s="21">
        <v>0</v>
      </c>
      <c r="AA98" s="21">
        <v>0</v>
      </c>
      <c r="AB98" s="21">
        <v>0</v>
      </c>
      <c r="AC98" s="21">
        <v>0</v>
      </c>
      <c r="AD98" s="21">
        <v>0</v>
      </c>
      <c r="AE98" s="21">
        <v>0</v>
      </c>
      <c r="AF98" s="21">
        <v>0</v>
      </c>
      <c r="AG98" s="21">
        <v>0</v>
      </c>
      <c r="AH98" s="21">
        <v>0</v>
      </c>
      <c r="AI98" s="21">
        <v>24675.95</v>
      </c>
      <c r="AJ98" s="21">
        <v>24675.95</v>
      </c>
      <c r="AK98" s="21">
        <v>0</v>
      </c>
      <c r="AL98" s="21">
        <v>0</v>
      </c>
      <c r="AM98" s="21">
        <v>0</v>
      </c>
      <c r="AN98" s="21">
        <v>0</v>
      </c>
      <c r="AO98" s="21">
        <v>0</v>
      </c>
      <c r="AP98" s="21">
        <v>0</v>
      </c>
      <c r="AQ98" s="21">
        <v>0</v>
      </c>
      <c r="AR98" s="21">
        <v>0</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S98" s="156">
        <f>INDEX('ESSER I reallocation'!$H$2:$H$555,MATCH('2021 ESSER I'!$D98,'ESSER I reallocation'!$A$2:$A$555,0))</f>
        <v>24675.95</v>
      </c>
      <c r="BT98" s="156">
        <f>INDEX('2020 Report - NLIU'!$BL$2:$BL$555,MATCH('2021 ESSER I'!D98,'2020 Report - NLIU'!$I$2:$I$555,0))</f>
        <v>0</v>
      </c>
      <c r="BU98" s="110" t="b">
        <f t="shared" si="1"/>
        <v>1</v>
      </c>
    </row>
    <row r="99" spans="1:73" x14ac:dyDescent="0.3">
      <c r="A99" s="110" t="s">
        <v>162</v>
      </c>
      <c r="B99" s="110">
        <v>2021</v>
      </c>
      <c r="C99" s="110" t="s">
        <v>2183</v>
      </c>
      <c r="D99" s="22">
        <f>INDEX(Concordance!$A$2:$A$556,MATCH('2021 ESSER I'!F99,Concordance!$D$2:$D$556,0))</f>
        <v>78004</v>
      </c>
      <c r="E99" s="110" t="s">
        <v>456</v>
      </c>
      <c r="F99" s="110" t="s">
        <v>2184</v>
      </c>
      <c r="G99" s="110" t="s">
        <v>2185</v>
      </c>
      <c r="H99" s="110" t="s">
        <v>1892</v>
      </c>
      <c r="I99" s="21">
        <v>0</v>
      </c>
      <c r="J99" s="21"/>
      <c r="K99" s="21"/>
      <c r="P99" s="21">
        <v>0</v>
      </c>
      <c r="V99" s="21">
        <v>41872.94</v>
      </c>
      <c r="W99" s="21">
        <v>41763</v>
      </c>
      <c r="X99" s="21">
        <v>109.94</v>
      </c>
      <c r="Y99" s="21">
        <v>0</v>
      </c>
      <c r="Z99" s="21">
        <v>0</v>
      </c>
      <c r="AA99" s="21">
        <v>0</v>
      </c>
      <c r="AB99" s="21">
        <v>0</v>
      </c>
      <c r="AC99" s="21">
        <v>0</v>
      </c>
      <c r="AD99" s="21">
        <v>0</v>
      </c>
      <c r="AE99" s="21">
        <v>0</v>
      </c>
      <c r="AF99" s="21">
        <v>0</v>
      </c>
      <c r="AG99" s="21">
        <v>0</v>
      </c>
      <c r="AH99" s="21">
        <v>0</v>
      </c>
      <c r="AI99" s="21">
        <v>109.94</v>
      </c>
      <c r="AJ99" s="21">
        <v>0</v>
      </c>
      <c r="AK99" s="21">
        <v>0</v>
      </c>
      <c r="AL99" s="21">
        <v>0</v>
      </c>
      <c r="AM99" s="21">
        <v>0</v>
      </c>
      <c r="AN99" s="21">
        <v>0</v>
      </c>
      <c r="AO99" s="21">
        <v>109.94</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S99" s="156">
        <f>INDEX('ESSER I reallocation'!$H$2:$H$555,MATCH('2021 ESSER I'!$D99,'ESSER I reallocation'!$A$2:$A$555,0))</f>
        <v>41872.94</v>
      </c>
      <c r="BT99" s="156">
        <f>INDEX('2020 Report - NLIU'!$BL$2:$BL$555,MATCH('2021 ESSER I'!D99,'2020 Report - NLIU'!$I$2:$I$555,0))</f>
        <v>41763</v>
      </c>
      <c r="BU99" s="110" t="b">
        <f t="shared" si="1"/>
        <v>1</v>
      </c>
    </row>
    <row r="100" spans="1:73" x14ac:dyDescent="0.3">
      <c r="A100" s="110" t="s">
        <v>162</v>
      </c>
      <c r="B100" s="110">
        <v>2021</v>
      </c>
      <c r="C100" s="110" t="s">
        <v>2186</v>
      </c>
      <c r="D100" s="22">
        <f>INDEX(Concordance!$A$2:$A$556,MATCH('2021 ESSER I'!F100,Concordance!$D$2:$D$556,0))</f>
        <v>75084</v>
      </c>
      <c r="E100" s="110" t="s">
        <v>459</v>
      </c>
      <c r="F100" s="110" t="s">
        <v>2187</v>
      </c>
      <c r="G100" s="110" t="s">
        <v>2188</v>
      </c>
      <c r="H100" s="110" t="s">
        <v>1892</v>
      </c>
      <c r="I100" s="21">
        <v>0</v>
      </c>
      <c r="J100" s="21"/>
      <c r="K100" s="21"/>
      <c r="P100" s="21">
        <v>0</v>
      </c>
      <c r="V100" s="21">
        <v>97407.33</v>
      </c>
      <c r="W100" s="21">
        <v>97152</v>
      </c>
      <c r="X100" s="21">
        <v>255.33</v>
      </c>
      <c r="Y100" s="21">
        <v>0</v>
      </c>
      <c r="Z100" s="21">
        <v>0</v>
      </c>
      <c r="AA100" s="21">
        <v>0</v>
      </c>
      <c r="AB100" s="21">
        <v>0</v>
      </c>
      <c r="AC100" s="21">
        <v>0</v>
      </c>
      <c r="AD100" s="21">
        <v>0</v>
      </c>
      <c r="AE100" s="21">
        <v>0</v>
      </c>
      <c r="AF100" s="21">
        <v>0</v>
      </c>
      <c r="AG100" s="21">
        <v>0</v>
      </c>
      <c r="AH100" s="21">
        <v>0</v>
      </c>
      <c r="AI100" s="21">
        <v>255.33</v>
      </c>
      <c r="AJ100" s="21">
        <v>255.33</v>
      </c>
      <c r="AK100" s="21">
        <v>0</v>
      </c>
      <c r="AL100" s="21">
        <v>0</v>
      </c>
      <c r="AM100" s="21">
        <v>0</v>
      </c>
      <c r="AN100" s="21">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0</v>
      </c>
      <c r="BL100" s="21">
        <v>0</v>
      </c>
      <c r="BM100" s="21">
        <v>0</v>
      </c>
      <c r="BS100" s="156">
        <f>INDEX('ESSER I reallocation'!$H$2:$H$555,MATCH('2021 ESSER I'!$D100,'ESSER I reallocation'!$A$2:$A$555,0))</f>
        <v>97407.33</v>
      </c>
      <c r="BT100" s="156">
        <f>INDEX('2020 Report - NLIU'!$BL$2:$BL$555,MATCH('2021 ESSER I'!D100,'2020 Report - NLIU'!$I$2:$I$555,0))</f>
        <v>97152</v>
      </c>
      <c r="BU100" s="110" t="b">
        <f t="shared" si="1"/>
        <v>1</v>
      </c>
    </row>
    <row r="101" spans="1:73" x14ac:dyDescent="0.3">
      <c r="A101" s="110" t="s">
        <v>162</v>
      </c>
      <c r="B101" s="110">
        <v>2021</v>
      </c>
      <c r="C101" s="110" t="s">
        <v>2189</v>
      </c>
      <c r="D101" s="22">
        <f>INDEX(Concordance!$A$2:$A$556,MATCH('2021 ESSER I'!F101,Concordance!$D$2:$D$556,0))</f>
        <v>13058</v>
      </c>
      <c r="E101" s="110" t="s">
        <v>468</v>
      </c>
      <c r="F101" s="110" t="s">
        <v>2190</v>
      </c>
      <c r="G101" s="110" t="s">
        <v>2191</v>
      </c>
      <c r="H101" s="110" t="s">
        <v>1892</v>
      </c>
      <c r="I101" s="21">
        <v>0</v>
      </c>
      <c r="J101" s="21"/>
      <c r="K101" s="21"/>
      <c r="P101" s="21">
        <v>0</v>
      </c>
      <c r="V101" s="21">
        <v>18609.740000000002</v>
      </c>
      <c r="W101" s="21">
        <v>0</v>
      </c>
      <c r="X101" s="21">
        <v>18609.740000000002</v>
      </c>
      <c r="Y101" s="21">
        <v>18609.740000000002</v>
      </c>
      <c r="Z101" s="21">
        <v>17000</v>
      </c>
      <c r="AA101" s="21">
        <v>1300.44</v>
      </c>
      <c r="AB101" s="21">
        <v>0</v>
      </c>
      <c r="AC101" s="21">
        <v>0</v>
      </c>
      <c r="AD101" s="21">
        <v>0</v>
      </c>
      <c r="AE101" s="21">
        <v>309.3</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0</v>
      </c>
      <c r="BL101" s="21">
        <v>0</v>
      </c>
      <c r="BM101" s="21">
        <v>0</v>
      </c>
      <c r="BS101" s="156">
        <f>INDEX('ESSER I reallocation'!$H$2:$H$555,MATCH('2021 ESSER I'!$D101,'ESSER I reallocation'!$A$2:$A$555,0))</f>
        <v>18609.740000000002</v>
      </c>
      <c r="BT101" s="156">
        <f>INDEX('2020 Report - NLIU'!$BL$2:$BL$555,MATCH('2021 ESSER I'!D101,'2020 Report - NLIU'!$I$2:$I$555,0))</f>
        <v>0</v>
      </c>
      <c r="BU101" s="110" t="b">
        <f t="shared" si="1"/>
        <v>1</v>
      </c>
    </row>
    <row r="102" spans="1:73" x14ac:dyDescent="0.3">
      <c r="A102" s="110" t="s">
        <v>162</v>
      </c>
      <c r="B102" s="110">
        <v>2021</v>
      </c>
      <c r="C102" s="110" t="s">
        <v>2192</v>
      </c>
      <c r="D102" s="22">
        <f>INDEX(Concordance!$A$2:$A$556,MATCH('2021 ESSER I'!F102,Concordance!$D$2:$D$556,0))</f>
        <v>44078</v>
      </c>
      <c r="E102" s="110" t="s">
        <v>471</v>
      </c>
      <c r="F102" s="110" t="s">
        <v>2193</v>
      </c>
      <c r="G102" s="110" t="s">
        <v>2194</v>
      </c>
      <c r="H102" s="110" t="s">
        <v>1892</v>
      </c>
      <c r="I102" s="21">
        <v>0</v>
      </c>
      <c r="J102" s="21"/>
      <c r="K102" s="21"/>
      <c r="P102" s="21">
        <v>0</v>
      </c>
      <c r="V102" s="21">
        <v>31476.78</v>
      </c>
      <c r="W102" s="21">
        <v>31394</v>
      </c>
      <c r="X102" s="21">
        <v>82.78</v>
      </c>
      <c r="Y102" s="21">
        <v>0</v>
      </c>
      <c r="Z102" s="21">
        <v>0</v>
      </c>
      <c r="AA102" s="21">
        <v>0</v>
      </c>
      <c r="AB102" s="21">
        <v>0</v>
      </c>
      <c r="AC102" s="21">
        <v>0</v>
      </c>
      <c r="AD102" s="21">
        <v>0</v>
      </c>
      <c r="AE102" s="21">
        <v>0</v>
      </c>
      <c r="AF102" s="21">
        <v>0</v>
      </c>
      <c r="AG102" s="21">
        <v>0</v>
      </c>
      <c r="AH102" s="21">
        <v>0</v>
      </c>
      <c r="AI102" s="21">
        <v>82.78</v>
      </c>
      <c r="AJ102" s="21">
        <v>82.78</v>
      </c>
      <c r="AK102" s="21">
        <v>0</v>
      </c>
      <c r="AL102" s="21">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0</v>
      </c>
      <c r="BL102" s="21">
        <v>0</v>
      </c>
      <c r="BM102" s="21">
        <v>0</v>
      </c>
      <c r="BS102" s="156">
        <f>INDEX('ESSER I reallocation'!$H$2:$H$555,MATCH('2021 ESSER I'!$D102,'ESSER I reallocation'!$A$2:$A$555,0))</f>
        <v>31476.78</v>
      </c>
      <c r="BT102" s="156">
        <f>INDEX('2020 Report - NLIU'!$BL$2:$BL$555,MATCH('2021 ESSER I'!D102,'2020 Report - NLIU'!$I$2:$I$555,0))</f>
        <v>31394</v>
      </c>
      <c r="BU102" s="110" t="b">
        <f t="shared" si="1"/>
        <v>1</v>
      </c>
    </row>
    <row r="103" spans="1:73" x14ac:dyDescent="0.3">
      <c r="A103" s="110" t="s">
        <v>162</v>
      </c>
      <c r="B103" s="110">
        <v>2021</v>
      </c>
      <c r="C103" s="110" t="s">
        <v>2195</v>
      </c>
      <c r="D103" s="22">
        <f>INDEX(Concordance!$A$2:$A$556,MATCH('2021 ESSER I'!F103,Concordance!$D$2:$D$556,0))</f>
        <v>104043</v>
      </c>
      <c r="E103" s="110" t="s">
        <v>474</v>
      </c>
      <c r="F103" s="110" t="s">
        <v>2196</v>
      </c>
      <c r="G103" s="110" t="s">
        <v>2197</v>
      </c>
      <c r="H103" s="110" t="s">
        <v>1892</v>
      </c>
      <c r="I103" s="21">
        <v>0</v>
      </c>
      <c r="J103" s="21"/>
      <c r="K103" s="21"/>
      <c r="P103" s="21">
        <v>0</v>
      </c>
      <c r="V103" s="21">
        <v>132105.17000000001</v>
      </c>
      <c r="W103" s="21">
        <v>131759</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346.17000000001281</v>
      </c>
      <c r="BN103" s="110">
        <v>0</v>
      </c>
      <c r="BO103" s="110">
        <v>100</v>
      </c>
      <c r="BP103" s="110">
        <v>0</v>
      </c>
      <c r="BQ103" s="110">
        <v>0</v>
      </c>
      <c r="BR103" s="110">
        <v>0</v>
      </c>
      <c r="BS103" s="156">
        <f>INDEX('ESSER I reallocation'!$H$2:$H$555,MATCH('2021 ESSER I'!$D103,'ESSER I reallocation'!$A$2:$A$555,0))</f>
        <v>132105.17000000001</v>
      </c>
      <c r="BT103" s="156">
        <f>INDEX('2020 Report - NLIU'!$BL$2:$BL$555,MATCH('2021 ESSER I'!D103,'2020 Report - NLIU'!$I$2:$I$555,0))</f>
        <v>131759</v>
      </c>
      <c r="BU103" s="110" t="b">
        <f t="shared" si="1"/>
        <v>1</v>
      </c>
    </row>
    <row r="104" spans="1:73" x14ac:dyDescent="0.3">
      <c r="A104" s="110" t="s">
        <v>162</v>
      </c>
      <c r="B104" s="110">
        <v>2021</v>
      </c>
      <c r="C104" s="110" t="s">
        <v>2198</v>
      </c>
      <c r="D104" s="22">
        <f>INDEX(Concordance!$A$2:$A$556,MATCH('2021 ESSER I'!F104,Concordance!$D$2:$D$556,0))</f>
        <v>28101</v>
      </c>
      <c r="E104" s="110" t="s">
        <v>465</v>
      </c>
      <c r="F104" s="110" t="s">
        <v>2199</v>
      </c>
      <c r="G104" s="110" t="s">
        <v>2200</v>
      </c>
      <c r="H104" s="110" t="s">
        <v>1892</v>
      </c>
      <c r="I104" s="21">
        <v>0</v>
      </c>
      <c r="J104" s="21"/>
      <c r="K104" s="21"/>
      <c r="P104" s="21">
        <v>0</v>
      </c>
      <c r="V104" s="21">
        <v>191035.88</v>
      </c>
      <c r="W104" s="21">
        <v>190535</v>
      </c>
      <c r="X104" s="21">
        <v>0</v>
      </c>
      <c r="Y104" s="21">
        <v>0</v>
      </c>
      <c r="Z104" s="21">
        <v>0</v>
      </c>
      <c r="AA104" s="21">
        <v>0</v>
      </c>
      <c r="AB104" s="21">
        <v>0</v>
      </c>
      <c r="AC104" s="21">
        <v>0</v>
      </c>
      <c r="AD104" s="21">
        <v>0</v>
      </c>
      <c r="AE104" s="21">
        <v>0</v>
      </c>
      <c r="AF104" s="21">
        <v>0</v>
      </c>
      <c r="AG104" s="21">
        <v>0</v>
      </c>
      <c r="AH104" s="21">
        <v>0</v>
      </c>
      <c r="AI104" s="21">
        <v>0</v>
      </c>
      <c r="AJ104" s="21">
        <v>0</v>
      </c>
      <c r="AK104" s="21">
        <v>0</v>
      </c>
      <c r="AL104" s="21">
        <v>0</v>
      </c>
      <c r="AM104" s="21">
        <v>0</v>
      </c>
      <c r="AN104" s="21">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1">
        <v>0</v>
      </c>
      <c r="BD104" s="21">
        <v>0</v>
      </c>
      <c r="BE104" s="21">
        <v>0</v>
      </c>
      <c r="BF104" s="21">
        <v>0</v>
      </c>
      <c r="BG104" s="21">
        <v>0</v>
      </c>
      <c r="BH104" s="21">
        <v>0</v>
      </c>
      <c r="BI104" s="21">
        <v>0</v>
      </c>
      <c r="BJ104" s="21">
        <v>0</v>
      </c>
      <c r="BK104" s="21">
        <v>0</v>
      </c>
      <c r="BL104" s="21">
        <v>0</v>
      </c>
      <c r="BM104" s="21">
        <v>500.88000000000471</v>
      </c>
      <c r="BN104" s="110">
        <v>0</v>
      </c>
      <c r="BO104" s="110">
        <v>0</v>
      </c>
      <c r="BP104" s="110">
        <v>0</v>
      </c>
      <c r="BQ104" s="110">
        <v>100</v>
      </c>
      <c r="BR104" s="110">
        <v>0</v>
      </c>
      <c r="BS104" s="156">
        <f>INDEX('ESSER I reallocation'!$H$2:$H$555,MATCH('2021 ESSER I'!$D104,'ESSER I reallocation'!$A$2:$A$555,0))</f>
        <v>191035.88</v>
      </c>
      <c r="BT104" s="156">
        <f>INDEX('2020 Report - NLIU'!$BL$2:$BL$555,MATCH('2021 ESSER I'!D104,'2020 Report - NLIU'!$I$2:$I$555,0))</f>
        <v>190535</v>
      </c>
      <c r="BU104" s="110" t="b">
        <f t="shared" si="1"/>
        <v>1</v>
      </c>
    </row>
    <row r="105" spans="1:73" x14ac:dyDescent="0.3">
      <c r="A105" s="110" t="s">
        <v>162</v>
      </c>
      <c r="B105" s="110">
        <v>2021</v>
      </c>
      <c r="C105" s="110" t="s">
        <v>2201</v>
      </c>
      <c r="D105" s="22">
        <f>INDEX(Concordance!$A$2:$A$556,MATCH('2021 ESSER I'!F105,Concordance!$D$2:$D$556,0))</f>
        <v>28102</v>
      </c>
      <c r="E105" s="110" t="s">
        <v>477</v>
      </c>
      <c r="F105" s="110" t="s">
        <v>2202</v>
      </c>
      <c r="G105" s="110" t="s">
        <v>2203</v>
      </c>
      <c r="H105" s="110" t="s">
        <v>1892</v>
      </c>
      <c r="I105" s="21">
        <v>7469</v>
      </c>
      <c r="J105" s="21">
        <v>0</v>
      </c>
      <c r="K105" s="21">
        <v>5044.17</v>
      </c>
      <c r="L105" s="110" t="s">
        <v>1911</v>
      </c>
      <c r="M105" s="110" t="s">
        <v>1892</v>
      </c>
      <c r="N105" s="110" t="s">
        <v>1911</v>
      </c>
      <c r="O105" s="110" t="s">
        <v>1911</v>
      </c>
      <c r="P105" s="21">
        <v>2424.83</v>
      </c>
      <c r="Q105" s="110">
        <v>100</v>
      </c>
      <c r="R105" s="110">
        <v>0</v>
      </c>
      <c r="S105" s="110">
        <v>0</v>
      </c>
      <c r="T105" s="110">
        <v>0</v>
      </c>
      <c r="U105" s="110">
        <v>0</v>
      </c>
      <c r="V105" s="21">
        <v>463470.44</v>
      </c>
      <c r="W105" s="21">
        <v>462254</v>
      </c>
      <c r="X105" s="21">
        <v>1216.44</v>
      </c>
      <c r="Y105" s="21">
        <v>1174.8900000000001</v>
      </c>
      <c r="Z105" s="21">
        <v>0</v>
      </c>
      <c r="AA105" s="21">
        <v>0</v>
      </c>
      <c r="AB105" s="21">
        <v>0</v>
      </c>
      <c r="AC105" s="21">
        <v>0</v>
      </c>
      <c r="AD105" s="21">
        <v>0</v>
      </c>
      <c r="AE105" s="21">
        <v>1174.8900000000001</v>
      </c>
      <c r="AF105" s="21">
        <v>0</v>
      </c>
      <c r="AG105" s="21">
        <v>0</v>
      </c>
      <c r="AH105" s="21">
        <v>0</v>
      </c>
      <c r="AI105" s="21">
        <v>41.55</v>
      </c>
      <c r="AJ105" s="21">
        <v>41.55</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S105" s="156">
        <f>INDEX('ESSER I reallocation'!$H$2:$H$555,MATCH('2021 ESSER I'!$D105,'ESSER I reallocation'!$A$2:$A$555,0))</f>
        <v>470939.44</v>
      </c>
      <c r="BT105" s="156">
        <f>INDEX('2020 Report - NLIU'!$BL$2:$BL$555,MATCH('2021 ESSER I'!D105,'2020 Report - NLIU'!$I$2:$I$555,0))</f>
        <v>462254</v>
      </c>
      <c r="BU105" s="110" t="b">
        <f t="shared" si="1"/>
        <v>1</v>
      </c>
    </row>
    <row r="106" spans="1:73" x14ac:dyDescent="0.3">
      <c r="A106" s="110" t="s">
        <v>162</v>
      </c>
      <c r="B106" s="110">
        <v>2021</v>
      </c>
      <c r="C106" s="110" t="s">
        <v>2204</v>
      </c>
      <c r="D106" s="22">
        <f>INDEX(Concordance!$A$2:$A$556,MATCH('2021 ESSER I'!F106,Concordance!$D$2:$D$556,0))</f>
        <v>85049</v>
      </c>
      <c r="E106" s="110" t="s">
        <v>480</v>
      </c>
      <c r="F106" s="110" t="s">
        <v>2205</v>
      </c>
      <c r="G106" s="110" t="s">
        <v>2206</v>
      </c>
      <c r="H106" s="110" t="s">
        <v>1892</v>
      </c>
      <c r="I106" s="21">
        <v>0</v>
      </c>
      <c r="J106" s="21"/>
      <c r="K106" s="21"/>
      <c r="P106" s="21">
        <v>0</v>
      </c>
      <c r="V106" s="21">
        <v>177961.64</v>
      </c>
      <c r="W106" s="21">
        <v>177495</v>
      </c>
      <c r="X106" s="21">
        <v>466.64</v>
      </c>
      <c r="Y106" s="21">
        <v>0</v>
      </c>
      <c r="Z106" s="21">
        <v>0</v>
      </c>
      <c r="AA106" s="21">
        <v>0</v>
      </c>
      <c r="AB106" s="21">
        <v>0</v>
      </c>
      <c r="AC106" s="21">
        <v>0</v>
      </c>
      <c r="AD106" s="21">
        <v>0</v>
      </c>
      <c r="AE106" s="21">
        <v>0</v>
      </c>
      <c r="AF106" s="21">
        <v>0</v>
      </c>
      <c r="AG106" s="21">
        <v>0</v>
      </c>
      <c r="AH106" s="21">
        <v>0</v>
      </c>
      <c r="AI106" s="21">
        <v>466.64</v>
      </c>
      <c r="AJ106" s="21">
        <v>0</v>
      </c>
      <c r="AK106" s="21">
        <v>0</v>
      </c>
      <c r="AL106" s="21">
        <v>0</v>
      </c>
      <c r="AM106" s="21">
        <v>0</v>
      </c>
      <c r="AN106" s="21">
        <v>0</v>
      </c>
      <c r="AO106" s="21">
        <v>466.64</v>
      </c>
      <c r="AP106" s="21">
        <v>0</v>
      </c>
      <c r="AQ106" s="21">
        <v>0</v>
      </c>
      <c r="AR106" s="21">
        <v>0</v>
      </c>
      <c r="AS106" s="21">
        <v>0</v>
      </c>
      <c r="AT106" s="21">
        <v>0</v>
      </c>
      <c r="AU106" s="21">
        <v>0</v>
      </c>
      <c r="AV106" s="21">
        <v>0</v>
      </c>
      <c r="AW106" s="21">
        <v>0</v>
      </c>
      <c r="AX106" s="21">
        <v>0</v>
      </c>
      <c r="AY106" s="21">
        <v>0</v>
      </c>
      <c r="AZ106" s="21">
        <v>0</v>
      </c>
      <c r="BA106" s="21">
        <v>0</v>
      </c>
      <c r="BB106" s="21">
        <v>0</v>
      </c>
      <c r="BC106" s="21">
        <v>0</v>
      </c>
      <c r="BD106" s="21">
        <v>0</v>
      </c>
      <c r="BE106" s="21">
        <v>0</v>
      </c>
      <c r="BF106" s="21">
        <v>0</v>
      </c>
      <c r="BG106" s="21">
        <v>0</v>
      </c>
      <c r="BH106" s="21">
        <v>0</v>
      </c>
      <c r="BI106" s="21">
        <v>0</v>
      </c>
      <c r="BJ106" s="21">
        <v>0</v>
      </c>
      <c r="BK106" s="21">
        <v>0</v>
      </c>
      <c r="BL106" s="21">
        <v>0</v>
      </c>
      <c r="BM106" s="21">
        <v>0</v>
      </c>
      <c r="BS106" s="156">
        <f>INDEX('ESSER I reallocation'!$H$2:$H$555,MATCH('2021 ESSER I'!$D106,'ESSER I reallocation'!$A$2:$A$555,0))</f>
        <v>177961.64</v>
      </c>
      <c r="BT106" s="156">
        <f>INDEX('2020 Report - NLIU'!$BL$2:$BL$555,MATCH('2021 ESSER I'!D106,'2020 Report - NLIU'!$I$2:$I$555,0))</f>
        <v>177495</v>
      </c>
      <c r="BU106" s="110" t="b">
        <f t="shared" si="1"/>
        <v>1</v>
      </c>
    </row>
    <row r="107" spans="1:73" x14ac:dyDescent="0.3">
      <c r="A107" s="110" t="s">
        <v>162</v>
      </c>
      <c r="B107" s="110">
        <v>2021</v>
      </c>
      <c r="C107" s="110" t="s">
        <v>2207</v>
      </c>
      <c r="D107" s="22">
        <f>INDEX(Concordance!$A$2:$A$556,MATCH('2021 ESSER I'!F107,Concordance!$D$2:$D$556,0))</f>
        <v>48926</v>
      </c>
      <c r="E107" s="110" t="s">
        <v>483</v>
      </c>
      <c r="F107" s="110" t="s">
        <v>2208</v>
      </c>
      <c r="G107" s="110" t="s">
        <v>2209</v>
      </c>
      <c r="H107" s="110" t="s">
        <v>1892</v>
      </c>
      <c r="I107" s="21">
        <v>29456</v>
      </c>
      <c r="J107" s="21">
        <v>0</v>
      </c>
      <c r="K107" s="21">
        <v>29456</v>
      </c>
      <c r="L107" s="110" t="s">
        <v>1911</v>
      </c>
      <c r="M107" s="110" t="s">
        <v>1892</v>
      </c>
      <c r="N107" s="110" t="s">
        <v>1911</v>
      </c>
      <c r="O107" s="110" t="s">
        <v>1911</v>
      </c>
      <c r="P107" s="21">
        <v>0</v>
      </c>
      <c r="V107" s="21">
        <v>284014.96999999997</v>
      </c>
      <c r="W107" s="21">
        <v>0</v>
      </c>
      <c r="X107" s="21">
        <v>284014.96999999997</v>
      </c>
      <c r="Y107" s="21">
        <v>112954.14</v>
      </c>
      <c r="Z107" s="21">
        <v>0</v>
      </c>
      <c r="AA107" s="21">
        <v>0</v>
      </c>
      <c r="AB107" s="21">
        <v>1966.19</v>
      </c>
      <c r="AC107" s="21">
        <v>69891</v>
      </c>
      <c r="AD107" s="21">
        <v>0</v>
      </c>
      <c r="AE107" s="21">
        <v>41096.949999999997</v>
      </c>
      <c r="AF107" s="21">
        <v>0</v>
      </c>
      <c r="AG107" s="21">
        <v>0</v>
      </c>
      <c r="AH107" s="21">
        <v>0</v>
      </c>
      <c r="AI107" s="21">
        <v>79260.490000000005</v>
      </c>
      <c r="AJ107" s="21">
        <v>0</v>
      </c>
      <c r="AK107" s="21">
        <v>0</v>
      </c>
      <c r="AL107" s="21">
        <v>360</v>
      </c>
      <c r="AM107" s="21">
        <v>0</v>
      </c>
      <c r="AN107" s="21">
        <v>7585.05</v>
      </c>
      <c r="AO107" s="21">
        <v>71315.44</v>
      </c>
      <c r="AP107" s="21">
        <v>0</v>
      </c>
      <c r="AQ107" s="21">
        <v>0</v>
      </c>
      <c r="AR107" s="21">
        <v>0</v>
      </c>
      <c r="AS107" s="21">
        <v>0</v>
      </c>
      <c r="AT107" s="21">
        <v>0</v>
      </c>
      <c r="AU107" s="21">
        <v>0</v>
      </c>
      <c r="AV107" s="21">
        <v>0</v>
      </c>
      <c r="AW107" s="21">
        <v>0</v>
      </c>
      <c r="AX107" s="21">
        <v>0</v>
      </c>
      <c r="AY107" s="21">
        <v>0</v>
      </c>
      <c r="AZ107" s="21">
        <v>0</v>
      </c>
      <c r="BA107" s="21">
        <v>0</v>
      </c>
      <c r="BB107" s="21">
        <v>0</v>
      </c>
      <c r="BC107" s="21">
        <v>91800.34</v>
      </c>
      <c r="BD107" s="21">
        <v>73333.279999999999</v>
      </c>
      <c r="BE107" s="21">
        <v>18467.060000000001</v>
      </c>
      <c r="BF107" s="21">
        <v>0</v>
      </c>
      <c r="BG107" s="21">
        <v>0</v>
      </c>
      <c r="BH107" s="21">
        <v>0</v>
      </c>
      <c r="BI107" s="21">
        <v>0</v>
      </c>
      <c r="BJ107" s="21">
        <v>0</v>
      </c>
      <c r="BK107" s="21">
        <v>0</v>
      </c>
      <c r="BL107" s="21">
        <v>0</v>
      </c>
      <c r="BM107" s="21">
        <v>0</v>
      </c>
      <c r="BS107" s="156">
        <f>INDEX('ESSER I reallocation'!$H$2:$H$555,MATCH('2021 ESSER I'!$D107,'ESSER I reallocation'!$A$2:$A$555,0))</f>
        <v>284014.96999999997</v>
      </c>
      <c r="BT107" s="156">
        <f>INDEX('2020 Report - NLIU'!$BL$2:$BL$555,MATCH('2021 ESSER I'!D107,'2020 Report - NLIU'!$I$2:$I$555,0))</f>
        <v>0</v>
      </c>
      <c r="BU107" s="110" t="b">
        <f t="shared" si="1"/>
        <v>1</v>
      </c>
    </row>
    <row r="108" spans="1:73" x14ac:dyDescent="0.3">
      <c r="A108" s="110" t="s">
        <v>162</v>
      </c>
      <c r="B108" s="110">
        <v>2021</v>
      </c>
      <c r="C108" s="110" t="s">
        <v>2210</v>
      </c>
      <c r="D108" s="22">
        <f>INDEX(Concordance!$A$2:$A$556,MATCH('2021 ESSER I'!F108,Concordance!$D$2:$D$556,0))</f>
        <v>50013</v>
      </c>
      <c r="E108" s="110" t="s">
        <v>486</v>
      </c>
      <c r="F108" s="110" t="s">
        <v>2211</v>
      </c>
      <c r="G108" s="110" t="s">
        <v>2212</v>
      </c>
      <c r="H108" s="110" t="s">
        <v>1892</v>
      </c>
      <c r="I108" s="21">
        <v>39705</v>
      </c>
      <c r="J108" s="21">
        <v>0</v>
      </c>
      <c r="K108" s="21">
        <v>39705</v>
      </c>
      <c r="L108" s="110" t="s">
        <v>1892</v>
      </c>
      <c r="M108" s="110" t="s">
        <v>1911</v>
      </c>
      <c r="N108" s="110" t="s">
        <v>1911</v>
      </c>
      <c r="O108" s="110" t="s">
        <v>1911</v>
      </c>
      <c r="P108" s="21">
        <v>0</v>
      </c>
      <c r="V108" s="21">
        <v>80732.850000000006</v>
      </c>
      <c r="W108" s="21">
        <v>80521</v>
      </c>
      <c r="X108" s="21">
        <v>211.85</v>
      </c>
      <c r="Y108" s="21">
        <v>211.85</v>
      </c>
      <c r="Z108" s="21">
        <v>0</v>
      </c>
      <c r="AA108" s="21">
        <v>0</v>
      </c>
      <c r="AB108" s="21">
        <v>0</v>
      </c>
      <c r="AC108" s="21">
        <v>0</v>
      </c>
      <c r="AD108" s="21">
        <v>0</v>
      </c>
      <c r="AE108" s="21">
        <v>211.85</v>
      </c>
      <c r="AF108" s="21">
        <v>0</v>
      </c>
      <c r="AG108" s="21">
        <v>0</v>
      </c>
      <c r="AH108" s="21">
        <v>0</v>
      </c>
      <c r="AI108" s="21">
        <v>0</v>
      </c>
      <c r="AJ108" s="21">
        <v>0</v>
      </c>
      <c r="AK108" s="21">
        <v>0</v>
      </c>
      <c r="AL108" s="21">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0</v>
      </c>
      <c r="BM108" s="21">
        <v>0</v>
      </c>
      <c r="BS108" s="156">
        <f>INDEX('ESSER I reallocation'!$H$2:$H$555,MATCH('2021 ESSER I'!$D108,'ESSER I reallocation'!$A$2:$A$555,0))</f>
        <v>120437.85</v>
      </c>
      <c r="BT108" s="156">
        <f>INDEX('2020 Report - NLIU'!$BL$2:$BL$555,MATCH('2021 ESSER I'!D108,'2020 Report - NLIU'!$I$2:$I$555,0))</f>
        <v>80521</v>
      </c>
      <c r="BU108" s="110" t="b">
        <f t="shared" si="1"/>
        <v>1</v>
      </c>
    </row>
    <row r="109" spans="1:73" x14ac:dyDescent="0.3">
      <c r="A109" s="110" t="s">
        <v>162</v>
      </c>
      <c r="B109" s="110">
        <v>2021</v>
      </c>
      <c r="C109" s="110" t="s">
        <v>2213</v>
      </c>
      <c r="D109" s="22">
        <f>INDEX(Concordance!$A$2:$A$556,MATCH('2021 ESSER I'!F109,Concordance!$D$2:$D$556,0))</f>
        <v>29002</v>
      </c>
      <c r="E109" s="110" t="s">
        <v>489</v>
      </c>
      <c r="F109" s="110" t="s">
        <v>2214</v>
      </c>
      <c r="G109" s="110" t="s">
        <v>2215</v>
      </c>
      <c r="H109" s="110" t="s">
        <v>1892</v>
      </c>
      <c r="I109" s="21">
        <v>0</v>
      </c>
      <c r="J109" s="21"/>
      <c r="K109" s="21"/>
      <c r="P109" s="21">
        <v>0</v>
      </c>
      <c r="V109" s="21">
        <v>38207.18</v>
      </c>
      <c r="W109" s="21">
        <v>38107</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100.18000000000031</v>
      </c>
      <c r="BN109" s="110">
        <v>0</v>
      </c>
      <c r="BO109" s="110">
        <v>0</v>
      </c>
      <c r="BP109" s="110">
        <v>0</v>
      </c>
      <c r="BQ109" s="110">
        <v>0</v>
      </c>
      <c r="BR109" s="110">
        <v>100</v>
      </c>
      <c r="BS109" s="156">
        <f>INDEX('ESSER I reallocation'!$H$2:$H$555,MATCH('2021 ESSER I'!$D109,'ESSER I reallocation'!$A$2:$A$555,0))</f>
        <v>38207.18</v>
      </c>
      <c r="BT109" s="156">
        <f>INDEX('2020 Report - NLIU'!$BL$2:$BL$555,MATCH('2021 ESSER I'!D109,'2020 Report - NLIU'!$I$2:$I$555,0))</f>
        <v>38107</v>
      </c>
      <c r="BU109" s="110" t="b">
        <f t="shared" si="1"/>
        <v>1</v>
      </c>
    </row>
    <row r="110" spans="1:73" x14ac:dyDescent="0.3">
      <c r="A110" s="110" t="s">
        <v>162</v>
      </c>
      <c r="B110" s="110">
        <v>2021</v>
      </c>
      <c r="C110" s="110" t="s">
        <v>2216</v>
      </c>
      <c r="D110" s="22">
        <f>INDEX(Concordance!$A$2:$A$556,MATCH('2021 ESSER I'!F110,Concordance!$D$2:$D$556,0))</f>
        <v>30093</v>
      </c>
      <c r="E110" s="110" t="s">
        <v>492</v>
      </c>
      <c r="F110" s="110" t="s">
        <v>2217</v>
      </c>
      <c r="G110" s="110" t="s">
        <v>2218</v>
      </c>
      <c r="H110" s="110" t="s">
        <v>1892</v>
      </c>
      <c r="I110" s="21">
        <v>0</v>
      </c>
      <c r="J110" s="21"/>
      <c r="K110" s="21"/>
      <c r="P110" s="21">
        <v>0</v>
      </c>
      <c r="V110" s="21">
        <v>579538.29</v>
      </c>
      <c r="W110" s="21">
        <v>420310.77</v>
      </c>
      <c r="X110" s="21">
        <v>159227.51999999999</v>
      </c>
      <c r="Y110" s="21">
        <v>0</v>
      </c>
      <c r="Z110" s="21">
        <v>0</v>
      </c>
      <c r="AA110" s="21">
        <v>0</v>
      </c>
      <c r="AB110" s="21">
        <v>0</v>
      </c>
      <c r="AC110" s="21">
        <v>0</v>
      </c>
      <c r="AD110" s="21">
        <v>0</v>
      </c>
      <c r="AE110" s="21">
        <v>0</v>
      </c>
      <c r="AF110" s="21">
        <v>0</v>
      </c>
      <c r="AG110" s="21">
        <v>0</v>
      </c>
      <c r="AH110" s="21">
        <v>0</v>
      </c>
      <c r="AI110" s="21">
        <v>159227.51999999999</v>
      </c>
      <c r="AJ110" s="21">
        <v>0</v>
      </c>
      <c r="AK110" s="21">
        <v>0</v>
      </c>
      <c r="AL110" s="21">
        <v>0</v>
      </c>
      <c r="AM110" s="21">
        <v>0</v>
      </c>
      <c r="AN110" s="21">
        <v>0</v>
      </c>
      <c r="AO110" s="21">
        <v>159227.51999999999</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S110" s="156">
        <f>INDEX('ESSER I reallocation'!$H$2:$H$555,MATCH('2021 ESSER I'!$D110,'ESSER I reallocation'!$A$2:$A$555,0))</f>
        <v>579538.29</v>
      </c>
      <c r="BT110" s="156">
        <f>INDEX('2020 Report - NLIU'!$BL$2:$BL$555,MATCH('2021 ESSER I'!D110,'2020 Report - NLIU'!$I$2:$I$555,0))</f>
        <v>420310.77</v>
      </c>
      <c r="BU110" s="110" t="b">
        <f t="shared" si="1"/>
        <v>1</v>
      </c>
    </row>
    <row r="111" spans="1:73" x14ac:dyDescent="0.3">
      <c r="A111" s="110" t="s">
        <v>162</v>
      </c>
      <c r="B111" s="110">
        <v>2021</v>
      </c>
      <c r="C111" s="110" t="s">
        <v>2219</v>
      </c>
      <c r="D111" s="22">
        <f>INDEX(Concordance!$A$2:$A$556,MATCH('2021 ESSER I'!F111,Concordance!$D$2:$D$556,0))</f>
        <v>42119</v>
      </c>
      <c r="E111" s="110" t="s">
        <v>495</v>
      </c>
      <c r="F111" s="110" t="s">
        <v>2220</v>
      </c>
      <c r="G111" s="110" t="s">
        <v>2221</v>
      </c>
      <c r="H111" s="110" t="s">
        <v>1892</v>
      </c>
      <c r="I111" s="21">
        <v>9372</v>
      </c>
      <c r="J111" s="21">
        <v>0</v>
      </c>
      <c r="K111" s="21">
        <v>9372</v>
      </c>
      <c r="L111" s="110" t="s">
        <v>1911</v>
      </c>
      <c r="M111" s="110" t="s">
        <v>1911</v>
      </c>
      <c r="N111" s="110" t="s">
        <v>1892</v>
      </c>
      <c r="O111" s="110" t="s">
        <v>1911</v>
      </c>
      <c r="P111" s="21">
        <v>0</v>
      </c>
      <c r="V111" s="21">
        <v>629.79999999999995</v>
      </c>
      <c r="W111" s="21">
        <v>0</v>
      </c>
      <c r="X111" s="21">
        <v>629.79999999999995</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629.79999999999995</v>
      </c>
      <c r="AT111" s="21">
        <v>0</v>
      </c>
      <c r="AU111" s="21">
        <v>0</v>
      </c>
      <c r="AV111" s="21">
        <v>0</v>
      </c>
      <c r="AW111" s="21">
        <v>0</v>
      </c>
      <c r="AX111" s="21">
        <v>0</v>
      </c>
      <c r="AY111" s="21">
        <v>629.79999999999995</v>
      </c>
      <c r="AZ111" s="21">
        <v>0</v>
      </c>
      <c r="BA111" s="21">
        <v>0</v>
      </c>
      <c r="BB111" s="21">
        <v>0</v>
      </c>
      <c r="BC111" s="21">
        <v>0</v>
      </c>
      <c r="BD111" s="21">
        <v>0</v>
      </c>
      <c r="BE111" s="21">
        <v>0</v>
      </c>
      <c r="BF111" s="21">
        <v>0</v>
      </c>
      <c r="BG111" s="21">
        <v>0</v>
      </c>
      <c r="BH111" s="21">
        <v>0</v>
      </c>
      <c r="BI111" s="21">
        <v>0</v>
      </c>
      <c r="BJ111" s="21">
        <v>0</v>
      </c>
      <c r="BK111" s="21">
        <v>0</v>
      </c>
      <c r="BL111" s="21">
        <v>0</v>
      </c>
      <c r="BM111" s="21">
        <v>0</v>
      </c>
      <c r="BS111" s="156">
        <f>INDEX('ESSER I reallocation'!$H$2:$H$555,MATCH('2021 ESSER I'!$D111,'ESSER I reallocation'!$A$2:$A$555,0))</f>
        <v>10001.799999999999</v>
      </c>
      <c r="BT111" s="156">
        <f>INDEX('2020 Report - NLIU'!$BL$2:$BL$555,MATCH('2021 ESSER I'!D111,'2020 Report - NLIU'!$I$2:$I$555,0))</f>
        <v>0</v>
      </c>
      <c r="BU111" s="110" t="b">
        <f t="shared" si="1"/>
        <v>1</v>
      </c>
    </row>
    <row r="112" spans="1:73" x14ac:dyDescent="0.3">
      <c r="A112" s="110" t="s">
        <v>162</v>
      </c>
      <c r="B112" s="110">
        <v>2021</v>
      </c>
      <c r="C112" s="110" t="s">
        <v>2222</v>
      </c>
      <c r="D112" s="22">
        <f>INDEX(Concordance!$A$2:$A$556,MATCH('2021 ESSER I'!F112,Concordance!$D$2:$D$556,0))</f>
        <v>48923</v>
      </c>
      <c r="E112" s="110" t="s">
        <v>501</v>
      </c>
      <c r="F112" s="110" t="s">
        <v>2223</v>
      </c>
      <c r="G112" s="110" t="s">
        <v>2224</v>
      </c>
      <c r="H112" s="110" t="s">
        <v>1892</v>
      </c>
      <c r="I112" s="21">
        <v>0</v>
      </c>
      <c r="J112" s="21"/>
      <c r="K112" s="21"/>
      <c r="P112" s="21">
        <v>0</v>
      </c>
      <c r="V112" s="21">
        <v>102158.25</v>
      </c>
      <c r="W112" s="21">
        <v>0</v>
      </c>
      <c r="X112" s="21">
        <v>102158.25</v>
      </c>
      <c r="Y112" s="21">
        <v>2939.27</v>
      </c>
      <c r="Z112" s="21">
        <v>0</v>
      </c>
      <c r="AA112" s="21">
        <v>0</v>
      </c>
      <c r="AB112" s="21">
        <v>0</v>
      </c>
      <c r="AC112" s="21">
        <v>0</v>
      </c>
      <c r="AD112" s="21">
        <v>0</v>
      </c>
      <c r="AE112" s="21">
        <v>2939.27</v>
      </c>
      <c r="AF112" s="21">
        <v>0</v>
      </c>
      <c r="AG112" s="21">
        <v>0</v>
      </c>
      <c r="AH112" s="21">
        <v>0</v>
      </c>
      <c r="AI112" s="21">
        <v>26090.68</v>
      </c>
      <c r="AJ112" s="21">
        <v>0</v>
      </c>
      <c r="AK112" s="21">
        <v>0</v>
      </c>
      <c r="AL112" s="21">
        <v>0</v>
      </c>
      <c r="AM112" s="21">
        <v>0</v>
      </c>
      <c r="AN112" s="21">
        <v>0</v>
      </c>
      <c r="AO112" s="21">
        <v>26090.68</v>
      </c>
      <c r="AP112" s="21">
        <v>0</v>
      </c>
      <c r="AQ112" s="21">
        <v>0</v>
      </c>
      <c r="AR112" s="21">
        <v>0</v>
      </c>
      <c r="AS112" s="21">
        <v>0</v>
      </c>
      <c r="AT112" s="21">
        <v>0</v>
      </c>
      <c r="AU112" s="21">
        <v>0</v>
      </c>
      <c r="AV112" s="21">
        <v>0</v>
      </c>
      <c r="AW112" s="21">
        <v>0</v>
      </c>
      <c r="AX112" s="21">
        <v>0</v>
      </c>
      <c r="AY112" s="21">
        <v>0</v>
      </c>
      <c r="AZ112" s="21">
        <v>0</v>
      </c>
      <c r="BA112" s="21">
        <v>0</v>
      </c>
      <c r="BB112" s="21">
        <v>0</v>
      </c>
      <c r="BC112" s="21">
        <v>73128.3</v>
      </c>
      <c r="BD112" s="21">
        <v>59500</v>
      </c>
      <c r="BE112" s="21">
        <v>13628.3</v>
      </c>
      <c r="BF112" s="21">
        <v>0</v>
      </c>
      <c r="BG112" s="21">
        <v>0</v>
      </c>
      <c r="BH112" s="21">
        <v>0</v>
      </c>
      <c r="BI112" s="21">
        <v>0</v>
      </c>
      <c r="BJ112" s="21">
        <v>0</v>
      </c>
      <c r="BK112" s="21">
        <v>0</v>
      </c>
      <c r="BL112" s="21">
        <v>0</v>
      </c>
      <c r="BM112" s="21">
        <v>0</v>
      </c>
      <c r="BS112" s="156">
        <f>INDEX('ESSER I reallocation'!$H$2:$H$555,MATCH('2021 ESSER I'!$D112,'ESSER I reallocation'!$A$2:$A$555,0))</f>
        <v>102158.25</v>
      </c>
      <c r="BT112" s="156">
        <f>INDEX('2020 Report - NLIU'!$BL$2:$BL$555,MATCH('2021 ESSER I'!D112,'2020 Report - NLIU'!$I$2:$I$555,0))</f>
        <v>0</v>
      </c>
      <c r="BU112" s="110" t="b">
        <f t="shared" si="1"/>
        <v>1</v>
      </c>
    </row>
    <row r="113" spans="1:73" x14ac:dyDescent="0.3">
      <c r="A113" s="110" t="s">
        <v>162</v>
      </c>
      <c r="B113" s="110">
        <v>2021</v>
      </c>
      <c r="C113" s="110" t="s">
        <v>2225</v>
      </c>
      <c r="D113" s="22">
        <f>INDEX(Concordance!$A$2:$A$556,MATCH('2021 ESSER I'!F113,Concordance!$D$2:$D$556,0))</f>
        <v>78009</v>
      </c>
      <c r="E113" s="110" t="s">
        <v>504</v>
      </c>
      <c r="F113" s="110" t="s">
        <v>2226</v>
      </c>
      <c r="G113" s="110" t="s">
        <v>2227</v>
      </c>
      <c r="H113" s="110" t="s">
        <v>1892</v>
      </c>
      <c r="I113" s="21">
        <v>0</v>
      </c>
      <c r="J113" s="21"/>
      <c r="K113" s="21"/>
      <c r="P113" s="21">
        <v>0</v>
      </c>
      <c r="V113" s="21">
        <v>57373.01</v>
      </c>
      <c r="W113" s="21">
        <v>57222</v>
      </c>
      <c r="X113" s="21">
        <v>151.01</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151.01</v>
      </c>
      <c r="BD113" s="21">
        <v>0</v>
      </c>
      <c r="BE113" s="21">
        <v>0</v>
      </c>
      <c r="BF113" s="21">
        <v>0</v>
      </c>
      <c r="BG113" s="21">
        <v>0</v>
      </c>
      <c r="BH113" s="21">
        <v>0</v>
      </c>
      <c r="BI113" s="21">
        <v>151.01</v>
      </c>
      <c r="BJ113" s="21">
        <v>0</v>
      </c>
      <c r="BK113" s="21">
        <v>0</v>
      </c>
      <c r="BL113" s="21">
        <v>0</v>
      </c>
      <c r="BM113" s="21">
        <v>0</v>
      </c>
      <c r="BS113" s="156">
        <f>INDEX('ESSER I reallocation'!$H$2:$H$555,MATCH('2021 ESSER I'!$D113,'ESSER I reallocation'!$A$2:$A$555,0))</f>
        <v>57373.01</v>
      </c>
      <c r="BT113" s="156">
        <f>INDEX('2020 Report - NLIU'!$BL$2:$BL$555,MATCH('2021 ESSER I'!D113,'2020 Report - NLIU'!$I$2:$I$555,0))</f>
        <v>57222</v>
      </c>
      <c r="BU113" s="110" t="b">
        <f t="shared" si="1"/>
        <v>1</v>
      </c>
    </row>
    <row r="114" spans="1:73" x14ac:dyDescent="0.3">
      <c r="A114" s="110" t="s">
        <v>162</v>
      </c>
      <c r="B114" s="110">
        <v>2021</v>
      </c>
      <c r="C114" s="110" t="s">
        <v>2228</v>
      </c>
      <c r="D114" s="22">
        <f>INDEX(Concordance!$A$2:$A$556,MATCH('2021 ESSER I'!F114,Concordance!$D$2:$D$556,0))</f>
        <v>16092</v>
      </c>
      <c r="E114" s="110" t="s">
        <v>507</v>
      </c>
      <c r="F114" s="110" t="s">
        <v>2229</v>
      </c>
      <c r="G114" s="110" t="s">
        <v>2230</v>
      </c>
      <c r="H114" s="110" t="s">
        <v>1892</v>
      </c>
      <c r="I114" s="21">
        <v>9000</v>
      </c>
      <c r="J114" s="21">
        <v>0</v>
      </c>
      <c r="K114" s="21">
        <v>0</v>
      </c>
      <c r="P114" s="21">
        <v>9000</v>
      </c>
      <c r="Q114" s="110">
        <v>0</v>
      </c>
      <c r="R114" s="110">
        <v>0</v>
      </c>
      <c r="S114" s="110">
        <v>0</v>
      </c>
      <c r="T114" s="110">
        <v>100</v>
      </c>
      <c r="U114" s="110">
        <v>0</v>
      </c>
      <c r="V114" s="21">
        <v>58024.1</v>
      </c>
      <c r="W114" s="21">
        <v>57872</v>
      </c>
      <c r="X114" s="21">
        <v>0</v>
      </c>
      <c r="Y114" s="21">
        <v>0</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0</v>
      </c>
      <c r="BL114" s="21">
        <v>0</v>
      </c>
      <c r="BM114" s="21">
        <v>152.09999999999849</v>
      </c>
      <c r="BN114" s="110">
        <v>0</v>
      </c>
      <c r="BO114" s="110">
        <v>0</v>
      </c>
      <c r="BP114" s="110">
        <v>0</v>
      </c>
      <c r="BQ114" s="110">
        <v>100</v>
      </c>
      <c r="BR114" s="110">
        <v>0</v>
      </c>
      <c r="BS114" s="156">
        <f>INDEX('ESSER I reallocation'!$H$2:$H$555,MATCH('2021 ESSER I'!$D114,'ESSER I reallocation'!$A$2:$A$555,0))</f>
        <v>58024.1</v>
      </c>
      <c r="BT114" s="156">
        <f>INDEX('2020 Report - NLIU'!$BL$2:$BL$555,MATCH('2021 ESSER I'!D114,'2020 Report - NLIU'!$I$2:$I$555,0))</f>
        <v>57872</v>
      </c>
      <c r="BU114" s="110" t="b">
        <f t="shared" si="1"/>
        <v>1</v>
      </c>
    </row>
    <row r="115" spans="1:73" x14ac:dyDescent="0.3">
      <c r="A115" s="110" t="s">
        <v>162</v>
      </c>
      <c r="B115" s="110">
        <v>2021</v>
      </c>
      <c r="C115" s="110" t="s">
        <v>2231</v>
      </c>
      <c r="D115" s="22">
        <f>INDEX(Concordance!$A$2:$A$556,MATCH('2021 ESSER I'!F115,Concordance!$D$2:$D$556,0))</f>
        <v>33093</v>
      </c>
      <c r="E115" s="110" t="s">
        <v>510</v>
      </c>
      <c r="F115" s="110" t="s">
        <v>2232</v>
      </c>
      <c r="G115" s="110" t="s">
        <v>2233</v>
      </c>
      <c r="H115" s="110" t="s">
        <v>1892</v>
      </c>
      <c r="I115" s="21">
        <v>0</v>
      </c>
      <c r="J115" s="21"/>
      <c r="K115" s="21"/>
      <c r="P115" s="21">
        <v>0</v>
      </c>
      <c r="V115" s="21">
        <v>82472.37</v>
      </c>
      <c r="W115" s="21">
        <v>0</v>
      </c>
      <c r="X115" s="21">
        <v>22079.19</v>
      </c>
      <c r="Y115" s="21">
        <v>0</v>
      </c>
      <c r="Z115" s="21">
        <v>0</v>
      </c>
      <c r="AA115" s="21">
        <v>0</v>
      </c>
      <c r="AB115" s="21">
        <v>0</v>
      </c>
      <c r="AC115" s="21">
        <v>0</v>
      </c>
      <c r="AD115" s="21">
        <v>0</v>
      </c>
      <c r="AE115" s="21">
        <v>0</v>
      </c>
      <c r="AF115" s="21">
        <v>0</v>
      </c>
      <c r="AG115" s="21">
        <v>0</v>
      </c>
      <c r="AH115" s="21">
        <v>0</v>
      </c>
      <c r="AI115" s="21">
        <v>22079.19</v>
      </c>
      <c r="AJ115" s="21">
        <v>8434.9500000000007</v>
      </c>
      <c r="AK115" s="21">
        <v>6401.73</v>
      </c>
      <c r="AL115" s="21">
        <v>0</v>
      </c>
      <c r="AM115" s="21">
        <v>0</v>
      </c>
      <c r="AN115" s="21">
        <v>0</v>
      </c>
      <c r="AO115" s="21">
        <v>7242.51</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60393.179999999993</v>
      </c>
      <c r="BN115" s="110">
        <v>0</v>
      </c>
      <c r="BO115" s="110">
        <v>100</v>
      </c>
      <c r="BP115" s="110">
        <v>0</v>
      </c>
      <c r="BQ115" s="110">
        <v>0</v>
      </c>
      <c r="BR115" s="110">
        <v>0</v>
      </c>
      <c r="BS115" s="156">
        <f>INDEX('ESSER I reallocation'!$H$2:$H$555,MATCH('2021 ESSER I'!$D115,'ESSER I reallocation'!$A$2:$A$555,0))</f>
        <v>82472.37</v>
      </c>
      <c r="BT115" s="156">
        <f>INDEX('2020 Report - NLIU'!$BL$2:$BL$555,MATCH('2021 ESSER I'!D115,'2020 Report - NLIU'!$I$2:$I$555,0))</f>
        <v>0</v>
      </c>
      <c r="BU115" s="110" t="b">
        <f t="shared" si="1"/>
        <v>1</v>
      </c>
    </row>
    <row r="116" spans="1:73" x14ac:dyDescent="0.3">
      <c r="A116" s="110" t="s">
        <v>162</v>
      </c>
      <c r="B116" s="110">
        <v>2021</v>
      </c>
      <c r="C116" s="110" t="s">
        <v>2234</v>
      </c>
      <c r="D116" s="22">
        <f>INDEX(Concordance!$A$2:$A$556,MATCH('2021 ESSER I'!F116,Concordance!$D$2:$D$556,0))</f>
        <v>50014</v>
      </c>
      <c r="E116" s="110" t="s">
        <v>498</v>
      </c>
      <c r="F116" s="110" t="s">
        <v>2235</v>
      </c>
      <c r="G116" s="110" t="s">
        <v>2236</v>
      </c>
      <c r="H116" s="110" t="s">
        <v>1892</v>
      </c>
      <c r="I116" s="21">
        <v>5094</v>
      </c>
      <c r="J116" s="21">
        <v>0</v>
      </c>
      <c r="K116" s="21">
        <v>5094</v>
      </c>
      <c r="L116" s="110" t="s">
        <v>1892</v>
      </c>
      <c r="M116" s="110" t="s">
        <v>1911</v>
      </c>
      <c r="N116" s="110" t="s">
        <v>1911</v>
      </c>
      <c r="O116" s="110" t="s">
        <v>1911</v>
      </c>
      <c r="P116" s="21">
        <v>0</v>
      </c>
      <c r="V116" s="21">
        <v>446134.22</v>
      </c>
      <c r="W116" s="21">
        <v>444964</v>
      </c>
      <c r="X116" s="21">
        <v>1170.22</v>
      </c>
      <c r="Y116" s="21">
        <v>1170.22</v>
      </c>
      <c r="Z116" s="21">
        <v>1170.22</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S116" s="156">
        <f>INDEX('ESSER I reallocation'!$H$2:$H$555,MATCH('2021 ESSER I'!$D116,'ESSER I reallocation'!$A$2:$A$555,0))</f>
        <v>451228.22</v>
      </c>
      <c r="BT116" s="156">
        <f>INDEX('2020 Report - NLIU'!$BL$2:$BL$555,MATCH('2021 ESSER I'!D116,'2020 Report - NLIU'!$I$2:$I$555,0))</f>
        <v>444964</v>
      </c>
      <c r="BU116" s="110" t="b">
        <f t="shared" si="1"/>
        <v>1</v>
      </c>
    </row>
    <row r="117" spans="1:73" x14ac:dyDescent="0.3">
      <c r="A117" s="110" t="s">
        <v>162</v>
      </c>
      <c r="B117" s="110">
        <v>2021</v>
      </c>
      <c r="C117" s="110" t="s">
        <v>2237</v>
      </c>
      <c r="D117" s="22">
        <f>INDEX(Concordance!$A$2:$A$556,MATCH('2021 ESSER I'!F117,Concordance!$D$2:$D$556,0))</f>
        <v>103132</v>
      </c>
      <c r="E117" s="110" t="s">
        <v>513</v>
      </c>
      <c r="F117" s="110" t="s">
        <v>2238</v>
      </c>
      <c r="G117" s="110" t="s">
        <v>2239</v>
      </c>
      <c r="H117" s="110" t="s">
        <v>1892</v>
      </c>
      <c r="I117" s="21">
        <v>0</v>
      </c>
      <c r="J117" s="21"/>
      <c r="K117" s="21"/>
      <c r="P117" s="21">
        <v>0</v>
      </c>
      <c r="V117" s="21">
        <v>417619.7</v>
      </c>
      <c r="W117" s="21">
        <v>0</v>
      </c>
      <c r="X117" s="21">
        <v>417619.7</v>
      </c>
      <c r="Y117" s="21">
        <v>64404.83</v>
      </c>
      <c r="Z117" s="21">
        <v>0</v>
      </c>
      <c r="AA117" s="21">
        <v>0</v>
      </c>
      <c r="AB117" s="21">
        <v>0</v>
      </c>
      <c r="AC117" s="21">
        <v>0</v>
      </c>
      <c r="AD117" s="21">
        <v>1505</v>
      </c>
      <c r="AE117" s="21">
        <v>22514.83</v>
      </c>
      <c r="AF117" s="21">
        <v>40385</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353214.87</v>
      </c>
      <c r="BD117" s="21">
        <v>304324.69</v>
      </c>
      <c r="BE117" s="21">
        <v>48890.18</v>
      </c>
      <c r="BF117" s="21">
        <v>0</v>
      </c>
      <c r="BG117" s="21">
        <v>0</v>
      </c>
      <c r="BH117" s="21">
        <v>0</v>
      </c>
      <c r="BI117" s="21">
        <v>0</v>
      </c>
      <c r="BJ117" s="21">
        <v>0</v>
      </c>
      <c r="BK117" s="21">
        <v>0</v>
      </c>
      <c r="BL117" s="21">
        <v>0</v>
      </c>
      <c r="BM117" s="21">
        <v>0</v>
      </c>
      <c r="BS117" s="156">
        <f>INDEX('ESSER I reallocation'!$H$2:$H$555,MATCH('2021 ESSER I'!$D117,'ESSER I reallocation'!$A$2:$A$555,0))</f>
        <v>417619.7</v>
      </c>
      <c r="BT117" s="156">
        <f>INDEX('2020 Report - NLIU'!$BL$2:$BL$555,MATCH('2021 ESSER I'!D117,'2020 Report - NLIU'!$I$2:$I$555,0))</f>
        <v>0</v>
      </c>
      <c r="BU117" s="110" t="b">
        <f t="shared" si="1"/>
        <v>1</v>
      </c>
    </row>
    <row r="118" spans="1:73" x14ac:dyDescent="0.3">
      <c r="A118" s="110" t="s">
        <v>162</v>
      </c>
      <c r="B118" s="110">
        <v>2021</v>
      </c>
      <c r="C118" s="110" t="s">
        <v>2240</v>
      </c>
      <c r="D118" s="22">
        <f>INDEX(Concordance!$A$2:$A$556,MATCH('2021 ESSER I'!F118,Concordance!$D$2:$D$556,0))</f>
        <v>73102</v>
      </c>
      <c r="E118" s="110" t="s">
        <v>516</v>
      </c>
      <c r="F118" s="110" t="s">
        <v>2241</v>
      </c>
      <c r="G118" s="110" t="s">
        <v>2242</v>
      </c>
      <c r="H118" s="110" t="s">
        <v>1892</v>
      </c>
      <c r="I118" s="21">
        <v>22313</v>
      </c>
      <c r="J118" s="21">
        <v>0</v>
      </c>
      <c r="K118" s="21">
        <v>0</v>
      </c>
      <c r="P118" s="21">
        <v>22313</v>
      </c>
      <c r="Q118" s="110">
        <v>0</v>
      </c>
      <c r="R118" s="110">
        <v>100</v>
      </c>
      <c r="S118" s="110">
        <v>0</v>
      </c>
      <c r="T118" s="110">
        <v>0</v>
      </c>
      <c r="U118" s="110">
        <v>0</v>
      </c>
      <c r="V118" s="21">
        <v>152217.74</v>
      </c>
      <c r="W118" s="21">
        <v>151818</v>
      </c>
      <c r="X118" s="21">
        <v>399.74</v>
      </c>
      <c r="Y118" s="21">
        <v>0</v>
      </c>
      <c r="Z118" s="21">
        <v>0</v>
      </c>
      <c r="AA118" s="21">
        <v>0</v>
      </c>
      <c r="AB118" s="21">
        <v>0</v>
      </c>
      <c r="AC118" s="21">
        <v>0</v>
      </c>
      <c r="AD118" s="21">
        <v>0</v>
      </c>
      <c r="AE118" s="21">
        <v>0</v>
      </c>
      <c r="AF118" s="21">
        <v>0</v>
      </c>
      <c r="AG118" s="21">
        <v>0</v>
      </c>
      <c r="AH118" s="21">
        <v>0</v>
      </c>
      <c r="AI118" s="21">
        <v>399.74</v>
      </c>
      <c r="AJ118" s="21">
        <v>399.74</v>
      </c>
      <c r="AK118" s="21">
        <v>0</v>
      </c>
      <c r="AL118" s="21">
        <v>0</v>
      </c>
      <c r="AM118" s="21">
        <v>0</v>
      </c>
      <c r="AN118" s="21">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1">
        <v>0</v>
      </c>
      <c r="BD118" s="21">
        <v>0</v>
      </c>
      <c r="BE118" s="21">
        <v>0</v>
      </c>
      <c r="BF118" s="21">
        <v>0</v>
      </c>
      <c r="BG118" s="21">
        <v>0</v>
      </c>
      <c r="BH118" s="21">
        <v>0</v>
      </c>
      <c r="BI118" s="21">
        <v>0</v>
      </c>
      <c r="BJ118" s="21">
        <v>0</v>
      </c>
      <c r="BK118" s="21">
        <v>0</v>
      </c>
      <c r="BL118" s="21">
        <v>0</v>
      </c>
      <c r="BM118" s="21">
        <v>0</v>
      </c>
      <c r="BS118" s="156">
        <f>INDEX('ESSER I reallocation'!$H$2:$H$555,MATCH('2021 ESSER I'!$D118,'ESSER I reallocation'!$A$2:$A$555,0))</f>
        <v>152217.74</v>
      </c>
      <c r="BT118" s="156">
        <f>INDEX('2020 Report - NLIU'!$BL$2:$BL$555,MATCH('2021 ESSER I'!D118,'2020 Report - NLIU'!$I$2:$I$555,0))</f>
        <v>151818</v>
      </c>
      <c r="BU118" s="110" t="b">
        <f t="shared" si="1"/>
        <v>1</v>
      </c>
    </row>
    <row r="119" spans="1:73" x14ac:dyDescent="0.3">
      <c r="A119" s="110" t="s">
        <v>162</v>
      </c>
      <c r="B119" s="110">
        <v>2021</v>
      </c>
      <c r="C119" s="110" t="s">
        <v>2243</v>
      </c>
      <c r="D119" s="22">
        <f>INDEX(Concordance!$A$2:$A$556,MATCH('2021 ESSER I'!F119,Concordance!$D$2:$D$556,0))</f>
        <v>85048</v>
      </c>
      <c r="E119" s="110" t="s">
        <v>519</v>
      </c>
      <c r="F119" s="110" t="s">
        <v>2244</v>
      </c>
      <c r="G119" s="110" t="s">
        <v>2245</v>
      </c>
      <c r="H119" s="110" t="s">
        <v>1892</v>
      </c>
      <c r="I119" s="21">
        <v>29009</v>
      </c>
      <c r="J119" s="21">
        <v>0</v>
      </c>
      <c r="K119" s="21">
        <v>0</v>
      </c>
      <c r="P119" s="21">
        <v>29009</v>
      </c>
      <c r="Q119" s="110">
        <v>0</v>
      </c>
      <c r="R119" s="110">
        <v>0</v>
      </c>
      <c r="S119" s="110">
        <v>0</v>
      </c>
      <c r="T119" s="110">
        <v>0</v>
      </c>
      <c r="U119" s="110">
        <v>100</v>
      </c>
      <c r="V119" s="21">
        <v>221604.41</v>
      </c>
      <c r="W119" s="21">
        <v>221023</v>
      </c>
      <c r="X119" s="21">
        <v>581.41</v>
      </c>
      <c r="Y119" s="21">
        <v>581.41</v>
      </c>
      <c r="Z119" s="21">
        <v>0</v>
      </c>
      <c r="AA119" s="21">
        <v>0</v>
      </c>
      <c r="AB119" s="21">
        <v>0</v>
      </c>
      <c r="AC119" s="21">
        <v>0</v>
      </c>
      <c r="AD119" s="21">
        <v>0</v>
      </c>
      <c r="AE119" s="21">
        <v>581.41</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S119" s="156">
        <f>INDEX('ESSER I reallocation'!$H$2:$H$555,MATCH('2021 ESSER I'!$D119,'ESSER I reallocation'!$A$2:$A$555,0))</f>
        <v>221604.41</v>
      </c>
      <c r="BT119" s="156">
        <f>INDEX('2020 Report - NLIU'!$BL$2:$BL$555,MATCH('2021 ESSER I'!D119,'2020 Report - NLIU'!$I$2:$I$555,0))</f>
        <v>221023</v>
      </c>
      <c r="BU119" s="110" t="b">
        <f t="shared" si="1"/>
        <v>1</v>
      </c>
    </row>
    <row r="120" spans="1:73" x14ac:dyDescent="0.3">
      <c r="A120" s="110" t="s">
        <v>162</v>
      </c>
      <c r="B120" s="110">
        <v>2021</v>
      </c>
      <c r="C120" s="110" t="s">
        <v>2246</v>
      </c>
      <c r="D120" s="22">
        <f>INDEX(Concordance!$A$2:$A$556,MATCH('2021 ESSER I'!F120,Concordance!$D$2:$D$556,0))</f>
        <v>91092</v>
      </c>
      <c r="E120" s="110" t="s">
        <v>522</v>
      </c>
      <c r="F120" s="110" t="s">
        <v>2247</v>
      </c>
      <c r="G120" s="110" t="s">
        <v>2248</v>
      </c>
      <c r="H120" s="110" t="s">
        <v>1892</v>
      </c>
      <c r="I120" s="21">
        <v>0</v>
      </c>
      <c r="J120" s="21"/>
      <c r="K120" s="21"/>
      <c r="P120" s="21">
        <v>0</v>
      </c>
      <c r="V120" s="21">
        <v>705098.97</v>
      </c>
      <c r="W120" s="21">
        <v>703249</v>
      </c>
      <c r="X120" s="21">
        <v>1849.97</v>
      </c>
      <c r="Y120" s="21">
        <v>0</v>
      </c>
      <c r="Z120" s="21">
        <v>0</v>
      </c>
      <c r="AA120" s="21">
        <v>0</v>
      </c>
      <c r="AB120" s="21">
        <v>0</v>
      </c>
      <c r="AC120" s="21">
        <v>0</v>
      </c>
      <c r="AD120" s="21">
        <v>0</v>
      </c>
      <c r="AE120" s="21">
        <v>0</v>
      </c>
      <c r="AF120" s="21">
        <v>0</v>
      </c>
      <c r="AG120" s="21">
        <v>0</v>
      </c>
      <c r="AH120" s="21">
        <v>0</v>
      </c>
      <c r="AI120" s="21">
        <v>0</v>
      </c>
      <c r="AJ120" s="21">
        <v>0</v>
      </c>
      <c r="AK120" s="21">
        <v>0</v>
      </c>
      <c r="AL120" s="21">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1849.97</v>
      </c>
      <c r="BD120" s="21">
        <v>0</v>
      </c>
      <c r="BE120" s="21">
        <v>0</v>
      </c>
      <c r="BF120" s="21">
        <v>0</v>
      </c>
      <c r="BG120" s="21">
        <v>0</v>
      </c>
      <c r="BH120" s="21">
        <v>0</v>
      </c>
      <c r="BI120" s="21">
        <v>1849.97</v>
      </c>
      <c r="BJ120" s="21">
        <v>0</v>
      </c>
      <c r="BK120" s="21">
        <v>0</v>
      </c>
      <c r="BL120" s="21">
        <v>0</v>
      </c>
      <c r="BM120" s="21">
        <v>0</v>
      </c>
      <c r="BS120" s="156">
        <f>INDEX('ESSER I reallocation'!$H$2:$H$555,MATCH('2021 ESSER I'!$D120,'ESSER I reallocation'!$A$2:$A$555,0))</f>
        <v>705098.97</v>
      </c>
      <c r="BT120" s="156">
        <f>INDEX('2020 Report - NLIU'!$BL$2:$BL$555,MATCH('2021 ESSER I'!D120,'2020 Report - NLIU'!$I$2:$I$555,0))</f>
        <v>703249</v>
      </c>
      <c r="BU120" s="110" t="b">
        <f t="shared" si="1"/>
        <v>1</v>
      </c>
    </row>
    <row r="121" spans="1:73" x14ac:dyDescent="0.3">
      <c r="A121" s="110" t="s">
        <v>162</v>
      </c>
      <c r="B121" s="110">
        <v>2021</v>
      </c>
      <c r="C121" s="110" t="s">
        <v>2249</v>
      </c>
      <c r="D121" s="22">
        <f>INDEX(Concordance!$A$2:$A$556,MATCH('2021 ESSER I'!F121,Concordance!$D$2:$D$556,0))</f>
        <v>77103</v>
      </c>
      <c r="E121" s="110" t="s">
        <v>1291</v>
      </c>
      <c r="F121" s="110" t="s">
        <v>2250</v>
      </c>
      <c r="G121" s="110" t="s">
        <v>2251</v>
      </c>
      <c r="H121" s="110" t="s">
        <v>1892</v>
      </c>
      <c r="I121" s="21">
        <v>0</v>
      </c>
      <c r="J121" s="21"/>
      <c r="K121" s="21"/>
      <c r="P121" s="21">
        <v>0</v>
      </c>
      <c r="V121" s="21">
        <v>174954.34</v>
      </c>
      <c r="W121" s="21">
        <v>0</v>
      </c>
      <c r="X121" s="21">
        <v>174954.34</v>
      </c>
      <c r="Y121" s="21">
        <v>174954.34</v>
      </c>
      <c r="Z121" s="21">
        <v>174954.34</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S121" s="156">
        <f>INDEX('ESSER I reallocation'!$H$2:$H$555,MATCH('2021 ESSER I'!$D121,'ESSER I reallocation'!$A$2:$A$555,0))</f>
        <v>174954.34</v>
      </c>
      <c r="BT121" s="156">
        <f>INDEX('2020 Report - NLIU'!$BL$2:$BL$555,MATCH('2021 ESSER I'!D121,'2020 Report - NLIU'!$I$2:$I$555,0))</f>
        <v>0</v>
      </c>
      <c r="BU121" s="110" t="b">
        <f t="shared" si="1"/>
        <v>1</v>
      </c>
    </row>
    <row r="122" spans="1:73" x14ac:dyDescent="0.3">
      <c r="A122" s="110" t="s">
        <v>162</v>
      </c>
      <c r="B122" s="110">
        <v>2021</v>
      </c>
      <c r="C122" s="110" t="s">
        <v>2252</v>
      </c>
      <c r="D122" s="22">
        <f>INDEX(Concordance!$A$2:$A$556,MATCH('2021 ESSER I'!F122,Concordance!$D$2:$D$556,0))</f>
        <v>19150</v>
      </c>
      <c r="E122" s="110" t="s">
        <v>525</v>
      </c>
      <c r="F122" s="110" t="s">
        <v>2253</v>
      </c>
      <c r="G122" s="110" t="s">
        <v>2254</v>
      </c>
      <c r="H122" s="110" t="s">
        <v>1892</v>
      </c>
      <c r="I122" s="21">
        <v>0</v>
      </c>
      <c r="J122" s="21"/>
      <c r="K122" s="21"/>
      <c r="P122" s="21">
        <v>0</v>
      </c>
      <c r="V122" s="21">
        <v>34879.65</v>
      </c>
      <c r="W122" s="21">
        <v>34788</v>
      </c>
      <c r="X122" s="21">
        <v>91.65</v>
      </c>
      <c r="Y122" s="21">
        <v>91.65</v>
      </c>
      <c r="Z122" s="21">
        <v>91.65</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S122" s="156">
        <f>INDEX('ESSER I reallocation'!$H$2:$H$555,MATCH('2021 ESSER I'!$D122,'ESSER I reallocation'!$A$2:$A$555,0))</f>
        <v>34879.65</v>
      </c>
      <c r="BT122" s="156">
        <f>INDEX('2020 Report - NLIU'!$BL$2:$BL$555,MATCH('2021 ESSER I'!D122,'2020 Report - NLIU'!$I$2:$I$555,0))</f>
        <v>34788</v>
      </c>
      <c r="BU122" s="110" t="b">
        <f t="shared" si="1"/>
        <v>1</v>
      </c>
    </row>
    <row r="123" spans="1:73" x14ac:dyDescent="0.3">
      <c r="A123" s="110" t="s">
        <v>162</v>
      </c>
      <c r="B123" s="110">
        <v>2021</v>
      </c>
      <c r="C123" s="110" t="s">
        <v>2255</v>
      </c>
      <c r="D123" s="22">
        <f>INDEX(Concordance!$A$2:$A$556,MATCH('2021 ESSER I'!F123,Concordance!$D$2:$D$556,0))</f>
        <v>50005</v>
      </c>
      <c r="E123" s="110" t="s">
        <v>528</v>
      </c>
      <c r="F123" s="110" t="s">
        <v>2256</v>
      </c>
      <c r="G123" s="110" t="s">
        <v>2257</v>
      </c>
      <c r="H123" s="110" t="s">
        <v>1892</v>
      </c>
      <c r="I123" s="21">
        <v>0</v>
      </c>
      <c r="J123" s="21"/>
      <c r="K123" s="21"/>
      <c r="P123" s="21">
        <v>0</v>
      </c>
      <c r="V123" s="21">
        <v>216873.96</v>
      </c>
      <c r="W123" s="21">
        <v>214890</v>
      </c>
      <c r="X123" s="21">
        <v>1983.96</v>
      </c>
      <c r="Y123" s="21">
        <v>1983.96</v>
      </c>
      <c r="Z123" s="21">
        <v>1983.96</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S123" s="156">
        <f>INDEX('ESSER I reallocation'!$H$2:$H$555,MATCH('2021 ESSER I'!$D123,'ESSER I reallocation'!$A$2:$A$555,0))</f>
        <v>216873.96</v>
      </c>
      <c r="BT123" s="156">
        <f>INDEX('2020 Report - NLIU'!$BL$2:$BL$555,MATCH('2021 ESSER I'!D123,'2020 Report - NLIU'!$I$2:$I$555,0))</f>
        <v>214890</v>
      </c>
      <c r="BU123" s="110" t="b">
        <f t="shared" si="1"/>
        <v>1</v>
      </c>
    </row>
    <row r="124" spans="1:73" x14ac:dyDescent="0.3">
      <c r="A124" s="110" t="s">
        <v>162</v>
      </c>
      <c r="B124" s="110">
        <v>2021</v>
      </c>
      <c r="C124" s="110" t="s">
        <v>2258</v>
      </c>
      <c r="D124" s="22">
        <f>INDEX(Concordance!$A$2:$A$556,MATCH('2021 ESSER I'!F124,Concordance!$D$2:$D$556,0))</f>
        <v>115923</v>
      </c>
      <c r="E124" s="110" t="s">
        <v>531</v>
      </c>
      <c r="F124" s="110" t="s">
        <v>2259</v>
      </c>
      <c r="G124" s="110" t="s">
        <v>2260</v>
      </c>
      <c r="H124" s="110" t="s">
        <v>1892</v>
      </c>
      <c r="I124" s="21">
        <v>0</v>
      </c>
      <c r="J124" s="21"/>
      <c r="K124" s="21"/>
      <c r="P124" s="21">
        <v>0</v>
      </c>
      <c r="V124" s="21">
        <v>493937.41</v>
      </c>
      <c r="W124" s="21">
        <v>0</v>
      </c>
      <c r="X124" s="21">
        <v>440042.55</v>
      </c>
      <c r="Y124" s="21">
        <v>190072.2</v>
      </c>
      <c r="Z124" s="21">
        <v>0</v>
      </c>
      <c r="AA124" s="21">
        <v>0</v>
      </c>
      <c r="AB124" s="21">
        <v>0</v>
      </c>
      <c r="AC124" s="21">
        <v>0</v>
      </c>
      <c r="AD124" s="21">
        <v>24321.39</v>
      </c>
      <c r="AE124" s="21">
        <v>131786.15</v>
      </c>
      <c r="AF124" s="21">
        <v>33964.660000000003</v>
      </c>
      <c r="AG124" s="21">
        <v>0</v>
      </c>
      <c r="AH124" s="21">
        <v>0</v>
      </c>
      <c r="AI124" s="21">
        <v>243653.26</v>
      </c>
      <c r="AJ124" s="21">
        <v>0</v>
      </c>
      <c r="AK124" s="21">
        <v>0</v>
      </c>
      <c r="AL124" s="21">
        <v>0</v>
      </c>
      <c r="AM124" s="21">
        <v>0</v>
      </c>
      <c r="AN124" s="21">
        <v>0</v>
      </c>
      <c r="AO124" s="21">
        <v>106510.98</v>
      </c>
      <c r="AP124" s="21">
        <v>137142.28</v>
      </c>
      <c r="AQ124" s="21">
        <v>0</v>
      </c>
      <c r="AR124" s="21">
        <v>0</v>
      </c>
      <c r="AS124" s="21">
        <v>0</v>
      </c>
      <c r="AT124" s="21">
        <v>0</v>
      </c>
      <c r="AU124" s="21">
        <v>0</v>
      </c>
      <c r="AV124" s="21">
        <v>0</v>
      </c>
      <c r="AW124" s="21">
        <v>0</v>
      </c>
      <c r="AX124" s="21">
        <v>0</v>
      </c>
      <c r="AY124" s="21">
        <v>0</v>
      </c>
      <c r="AZ124" s="21">
        <v>0</v>
      </c>
      <c r="BA124" s="21">
        <v>0</v>
      </c>
      <c r="BB124" s="21">
        <v>0</v>
      </c>
      <c r="BC124" s="21">
        <v>6317.09</v>
      </c>
      <c r="BD124" s="21">
        <v>0</v>
      </c>
      <c r="BE124" s="21">
        <v>0</v>
      </c>
      <c r="BF124" s="21">
        <v>0</v>
      </c>
      <c r="BG124" s="21">
        <v>0</v>
      </c>
      <c r="BH124" s="21">
        <v>0</v>
      </c>
      <c r="BI124" s="21">
        <v>6317.09</v>
      </c>
      <c r="BJ124" s="21">
        <v>0</v>
      </c>
      <c r="BK124" s="21">
        <v>0</v>
      </c>
      <c r="BL124" s="21">
        <v>0</v>
      </c>
      <c r="BM124" s="21">
        <v>53894.859999999993</v>
      </c>
      <c r="BN124" s="110">
        <v>71.319999999999993</v>
      </c>
      <c r="BO124" s="110">
        <v>24.65</v>
      </c>
      <c r="BP124" s="110">
        <v>0</v>
      </c>
      <c r="BQ124" s="110">
        <v>4.03</v>
      </c>
      <c r="BR124" s="110">
        <v>0</v>
      </c>
      <c r="BS124" s="156">
        <f>INDEX('ESSER I reallocation'!$H$2:$H$555,MATCH('2021 ESSER I'!$D124,'ESSER I reallocation'!$A$2:$A$555,0))</f>
        <v>493937.41</v>
      </c>
      <c r="BT124" s="156">
        <f>INDEX('2020 Report - NLIU'!$BL$2:$BL$555,MATCH('2021 ESSER I'!D124,'2020 Report - NLIU'!$I$2:$I$555,0))</f>
        <v>0</v>
      </c>
      <c r="BU124" s="110" t="b">
        <f t="shared" si="1"/>
        <v>1</v>
      </c>
    </row>
    <row r="125" spans="1:73" x14ac:dyDescent="0.3">
      <c r="A125" s="110" t="s">
        <v>162</v>
      </c>
      <c r="B125" s="110">
        <v>2021</v>
      </c>
      <c r="C125" s="110" t="s">
        <v>2261</v>
      </c>
      <c r="D125" s="22">
        <f>INDEX(Concordance!$A$2:$A$556,MATCH('2021 ESSER I'!F125,Concordance!$D$2:$D$556,0))</f>
        <v>11076</v>
      </c>
      <c r="E125" s="110" t="s">
        <v>534</v>
      </c>
      <c r="F125" s="110" t="s">
        <v>2262</v>
      </c>
      <c r="G125" s="110" t="s">
        <v>2263</v>
      </c>
      <c r="H125" s="110" t="s">
        <v>1892</v>
      </c>
      <c r="I125" s="21">
        <v>0</v>
      </c>
      <c r="J125" s="21"/>
      <c r="K125" s="21"/>
      <c r="P125" s="21">
        <v>0</v>
      </c>
      <c r="V125" s="21">
        <v>69383.39</v>
      </c>
      <c r="W125" s="21">
        <v>69201</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182.38999999999939</v>
      </c>
      <c r="BN125" s="110">
        <v>100</v>
      </c>
      <c r="BO125" s="110">
        <v>0</v>
      </c>
      <c r="BP125" s="110">
        <v>0</v>
      </c>
      <c r="BQ125" s="110">
        <v>0</v>
      </c>
      <c r="BR125" s="110">
        <v>0</v>
      </c>
      <c r="BS125" s="156">
        <f>INDEX('ESSER I reallocation'!$H$2:$H$555,MATCH('2021 ESSER I'!$D125,'ESSER I reallocation'!$A$2:$A$555,0))</f>
        <v>69383.39</v>
      </c>
      <c r="BT125" s="156">
        <f>INDEX('2020 Report - NLIU'!$BL$2:$BL$555,MATCH('2021 ESSER I'!D125,'2020 Report - NLIU'!$I$2:$I$555,0))</f>
        <v>69201</v>
      </c>
      <c r="BU125" s="110" t="b">
        <f t="shared" si="1"/>
        <v>1</v>
      </c>
    </row>
    <row r="126" spans="1:73" x14ac:dyDescent="0.3">
      <c r="A126" s="110" t="s">
        <v>162</v>
      </c>
      <c r="B126" s="110">
        <v>2021</v>
      </c>
      <c r="C126" s="110" t="s">
        <v>2264</v>
      </c>
      <c r="D126" s="22">
        <f>INDEX(Concordance!$A$2:$A$556,MATCH('2021 ESSER I'!F126,Concordance!$D$2:$D$556,0))</f>
        <v>18047</v>
      </c>
      <c r="E126" s="110" t="s">
        <v>537</v>
      </c>
      <c r="F126" s="110" t="s">
        <v>2265</v>
      </c>
      <c r="G126" s="110" t="s">
        <v>2266</v>
      </c>
      <c r="H126" s="110" t="s">
        <v>1892</v>
      </c>
      <c r="I126" s="21">
        <v>0</v>
      </c>
      <c r="J126" s="21"/>
      <c r="K126" s="21"/>
      <c r="P126" s="21">
        <v>0</v>
      </c>
      <c r="V126" s="21">
        <v>379767.14</v>
      </c>
      <c r="W126" s="21">
        <v>0</v>
      </c>
      <c r="X126" s="21">
        <v>249625.41</v>
      </c>
      <c r="Y126" s="21">
        <v>182510.23</v>
      </c>
      <c r="Z126" s="21">
        <v>0</v>
      </c>
      <c r="AA126" s="21">
        <v>0</v>
      </c>
      <c r="AB126" s="21">
        <v>13560</v>
      </c>
      <c r="AC126" s="21">
        <v>0</v>
      </c>
      <c r="AD126" s="21">
        <v>0</v>
      </c>
      <c r="AE126" s="21">
        <v>168950.23</v>
      </c>
      <c r="AF126" s="21">
        <v>0</v>
      </c>
      <c r="AG126" s="21">
        <v>0</v>
      </c>
      <c r="AH126" s="21">
        <v>0</v>
      </c>
      <c r="AI126" s="21">
        <v>67115.180000000008</v>
      </c>
      <c r="AJ126" s="21">
        <v>4830</v>
      </c>
      <c r="AK126" s="21">
        <v>510.14</v>
      </c>
      <c r="AL126" s="21">
        <v>61775.040000000001</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130141.73</v>
      </c>
      <c r="BN126" s="110">
        <v>5</v>
      </c>
      <c r="BO126" s="110">
        <v>95</v>
      </c>
      <c r="BP126" s="110">
        <v>0</v>
      </c>
      <c r="BQ126" s="110">
        <v>0</v>
      </c>
      <c r="BR126" s="110">
        <v>0</v>
      </c>
      <c r="BS126" s="156">
        <f>INDEX('ESSER I reallocation'!$H$2:$H$555,MATCH('2021 ESSER I'!$D126,'ESSER I reallocation'!$A$2:$A$555,0))</f>
        <v>379767.14</v>
      </c>
      <c r="BT126" s="156">
        <f>INDEX('2020 Report - NLIU'!$BL$2:$BL$555,MATCH('2021 ESSER I'!D126,'2020 Report - NLIU'!$I$2:$I$555,0))</f>
        <v>0</v>
      </c>
      <c r="BU126" s="110" t="b">
        <f t="shared" si="1"/>
        <v>1</v>
      </c>
    </row>
    <row r="127" spans="1:73" x14ac:dyDescent="0.3">
      <c r="A127" s="110" t="s">
        <v>162</v>
      </c>
      <c r="B127" s="110">
        <v>2021</v>
      </c>
      <c r="C127" s="110" t="s">
        <v>2267</v>
      </c>
      <c r="D127" s="22">
        <f>INDEX(Concordance!$A$2:$A$556,MATCH('2021 ESSER I'!F127,Concordance!$D$2:$D$556,0))</f>
        <v>19147</v>
      </c>
      <c r="E127" s="110" t="s">
        <v>540</v>
      </c>
      <c r="F127" s="110" t="s">
        <v>2268</v>
      </c>
      <c r="G127" s="110" t="s">
        <v>2269</v>
      </c>
      <c r="H127" s="110" t="s">
        <v>1892</v>
      </c>
      <c r="I127" s="21">
        <v>0</v>
      </c>
      <c r="J127" s="21"/>
      <c r="K127" s="21"/>
      <c r="P127" s="21">
        <v>0</v>
      </c>
      <c r="V127" s="21">
        <v>21361.52</v>
      </c>
      <c r="W127" s="21">
        <v>21305</v>
      </c>
      <c r="X127" s="21">
        <v>56.52</v>
      </c>
      <c r="Y127" s="21">
        <v>0</v>
      </c>
      <c r="Z127" s="21">
        <v>0</v>
      </c>
      <c r="AA127" s="21">
        <v>0</v>
      </c>
      <c r="AB127" s="21">
        <v>0</v>
      </c>
      <c r="AC127" s="21">
        <v>0</v>
      </c>
      <c r="AD127" s="21">
        <v>0</v>
      </c>
      <c r="AE127" s="21">
        <v>0</v>
      </c>
      <c r="AF127" s="21">
        <v>0</v>
      </c>
      <c r="AG127" s="21">
        <v>0</v>
      </c>
      <c r="AH127" s="21">
        <v>0</v>
      </c>
      <c r="AI127" s="21">
        <v>56.52</v>
      </c>
      <c r="AJ127" s="21">
        <v>0</v>
      </c>
      <c r="AK127" s="21">
        <v>0</v>
      </c>
      <c r="AL127" s="21">
        <v>56.52</v>
      </c>
      <c r="AM127" s="21">
        <v>0</v>
      </c>
      <c r="AN127" s="21">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1">
        <v>0</v>
      </c>
      <c r="BD127" s="21">
        <v>0</v>
      </c>
      <c r="BE127" s="21">
        <v>0</v>
      </c>
      <c r="BF127" s="21">
        <v>0</v>
      </c>
      <c r="BG127" s="21">
        <v>0</v>
      </c>
      <c r="BH127" s="21">
        <v>0</v>
      </c>
      <c r="BI127" s="21">
        <v>0</v>
      </c>
      <c r="BJ127" s="21">
        <v>0</v>
      </c>
      <c r="BK127" s="21">
        <v>0</v>
      </c>
      <c r="BL127" s="21">
        <v>0</v>
      </c>
      <c r="BM127" s="21">
        <v>0</v>
      </c>
      <c r="BS127" s="156">
        <f>INDEX('ESSER I reallocation'!$H$2:$H$555,MATCH('2021 ESSER I'!$D127,'ESSER I reallocation'!$A$2:$A$555,0))</f>
        <v>21361.52</v>
      </c>
      <c r="BT127" s="156">
        <f>INDEX('2020 Report - NLIU'!$BL$2:$BL$555,MATCH('2021 ESSER I'!D127,'2020 Report - NLIU'!$I$2:$I$555,0))</f>
        <v>21305</v>
      </c>
      <c r="BU127" s="110" t="b">
        <f t="shared" si="1"/>
        <v>1</v>
      </c>
    </row>
    <row r="128" spans="1:73" x14ac:dyDescent="0.3">
      <c r="A128" s="110" t="s">
        <v>162</v>
      </c>
      <c r="B128" s="110">
        <v>2021</v>
      </c>
      <c r="C128" s="110" t="s">
        <v>2270</v>
      </c>
      <c r="D128" s="22">
        <f>INDEX(Concordance!$A$2:$A$556,MATCH('2021 ESSER I'!F128,Concordance!$D$2:$D$556,0))</f>
        <v>73099</v>
      </c>
      <c r="E128" s="110" t="s">
        <v>543</v>
      </c>
      <c r="F128" s="110" t="s">
        <v>2271</v>
      </c>
      <c r="G128" s="110" t="s">
        <v>2272</v>
      </c>
      <c r="H128" s="110" t="s">
        <v>1892</v>
      </c>
      <c r="I128" s="21">
        <v>0</v>
      </c>
      <c r="J128" s="21"/>
      <c r="K128" s="21"/>
      <c r="P128" s="21">
        <v>0</v>
      </c>
      <c r="V128" s="21">
        <v>308484.53999999998</v>
      </c>
      <c r="W128" s="21">
        <v>306899.02</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1585.51999999996</v>
      </c>
      <c r="BN128" s="110">
        <v>0</v>
      </c>
      <c r="BO128" s="110">
        <v>0</v>
      </c>
      <c r="BP128" s="110">
        <v>0</v>
      </c>
      <c r="BQ128" s="110">
        <v>100</v>
      </c>
      <c r="BR128" s="110">
        <v>0</v>
      </c>
      <c r="BS128" s="156">
        <f>INDEX('ESSER I reallocation'!$H$2:$H$555,MATCH('2021 ESSER I'!$D128,'ESSER I reallocation'!$A$2:$A$555,0))</f>
        <v>308484.53999999998</v>
      </c>
      <c r="BT128" s="156">
        <f>INDEX('2020 Report - NLIU'!$BL$2:$BL$555,MATCH('2021 ESSER I'!D128,'2020 Report - NLIU'!$I$2:$I$555,0))</f>
        <v>306899.02</v>
      </c>
      <c r="BU128" s="110" t="b">
        <f t="shared" si="1"/>
        <v>1</v>
      </c>
    </row>
    <row r="129" spans="1:73" x14ac:dyDescent="0.3">
      <c r="A129" s="110" t="s">
        <v>162</v>
      </c>
      <c r="B129" s="110">
        <v>2021</v>
      </c>
      <c r="C129" s="110" t="s">
        <v>2273</v>
      </c>
      <c r="D129" s="22">
        <f>INDEX(Concordance!$A$2:$A$556,MATCH('2021 ESSER I'!F129,Concordance!$D$2:$D$556,0))</f>
        <v>67055</v>
      </c>
      <c r="E129" s="110" t="s">
        <v>546</v>
      </c>
      <c r="F129" s="110" t="s">
        <v>2274</v>
      </c>
      <c r="G129" s="110" t="s">
        <v>2275</v>
      </c>
      <c r="H129" s="110" t="s">
        <v>1892</v>
      </c>
      <c r="I129" s="21">
        <v>0</v>
      </c>
      <c r="J129" s="21"/>
      <c r="K129" s="21"/>
      <c r="P129" s="21">
        <v>0</v>
      </c>
      <c r="V129" s="21">
        <v>386543.41</v>
      </c>
      <c r="W129" s="21">
        <v>0</v>
      </c>
      <c r="X129" s="21">
        <v>386543.41</v>
      </c>
      <c r="Y129" s="21">
        <v>74425.78</v>
      </c>
      <c r="Z129" s="21">
        <v>0</v>
      </c>
      <c r="AA129" s="21">
        <v>0</v>
      </c>
      <c r="AB129" s="21">
        <v>0</v>
      </c>
      <c r="AC129" s="21">
        <v>0</v>
      </c>
      <c r="AD129" s="21">
        <v>0</v>
      </c>
      <c r="AE129" s="21">
        <v>74425.78</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312117.63</v>
      </c>
      <c r="BD129" s="21">
        <v>255262.03</v>
      </c>
      <c r="BE129" s="21">
        <v>56855.6</v>
      </c>
      <c r="BF129" s="21">
        <v>0</v>
      </c>
      <c r="BG129" s="21">
        <v>0</v>
      </c>
      <c r="BH129" s="21">
        <v>0</v>
      </c>
      <c r="BI129" s="21">
        <v>0</v>
      </c>
      <c r="BJ129" s="21">
        <v>0</v>
      </c>
      <c r="BK129" s="21">
        <v>0</v>
      </c>
      <c r="BL129" s="21">
        <v>0</v>
      </c>
      <c r="BM129" s="21">
        <v>0</v>
      </c>
      <c r="BS129" s="156">
        <f>INDEX('ESSER I reallocation'!$H$2:$H$555,MATCH('2021 ESSER I'!$D129,'ESSER I reallocation'!$A$2:$A$555,0))</f>
        <v>386543.41</v>
      </c>
      <c r="BT129" s="156">
        <f>INDEX('2020 Report - NLIU'!$BL$2:$BL$555,MATCH('2021 ESSER I'!D129,'2020 Report - NLIU'!$I$2:$I$555,0))</f>
        <v>0</v>
      </c>
      <c r="BU129" s="110" t="b">
        <f t="shared" si="1"/>
        <v>1</v>
      </c>
    </row>
    <row r="130" spans="1:73" x14ac:dyDescent="0.3">
      <c r="A130" s="110" t="s">
        <v>162</v>
      </c>
      <c r="B130" s="110">
        <v>2021</v>
      </c>
      <c r="C130" s="110" t="s">
        <v>2276</v>
      </c>
      <c r="D130" s="22">
        <f>INDEX(Concordance!$A$2:$A$556,MATCH('2021 ESSER I'!F130,Concordance!$D$2:$D$556,0))</f>
        <v>20002</v>
      </c>
      <c r="E130" s="110" t="s">
        <v>549</v>
      </c>
      <c r="F130" s="110" t="s">
        <v>2277</v>
      </c>
      <c r="G130" s="110" t="s">
        <v>2278</v>
      </c>
      <c r="H130" s="110" t="s">
        <v>1892</v>
      </c>
      <c r="I130" s="21">
        <v>13406</v>
      </c>
      <c r="J130" s="21">
        <v>0</v>
      </c>
      <c r="K130" s="21">
        <v>13406</v>
      </c>
      <c r="L130" s="110" t="s">
        <v>1892</v>
      </c>
      <c r="M130" s="110" t="s">
        <v>1911</v>
      </c>
      <c r="N130" s="110" t="s">
        <v>1911</v>
      </c>
      <c r="O130" s="110" t="s">
        <v>1911</v>
      </c>
      <c r="P130" s="21">
        <v>0</v>
      </c>
      <c r="V130" s="21">
        <v>480466.79</v>
      </c>
      <c r="W130" s="21">
        <v>167566.24</v>
      </c>
      <c r="X130" s="21">
        <v>312900.55</v>
      </c>
      <c r="Y130" s="21">
        <v>699.23</v>
      </c>
      <c r="Z130" s="21">
        <v>0</v>
      </c>
      <c r="AA130" s="21">
        <v>0</v>
      </c>
      <c r="AB130" s="21">
        <v>0</v>
      </c>
      <c r="AC130" s="21">
        <v>0</v>
      </c>
      <c r="AD130" s="21">
        <v>0</v>
      </c>
      <c r="AE130" s="21">
        <v>699.23</v>
      </c>
      <c r="AF130" s="21">
        <v>0</v>
      </c>
      <c r="AG130" s="21">
        <v>0</v>
      </c>
      <c r="AH130" s="21">
        <v>0</v>
      </c>
      <c r="AI130" s="21">
        <v>312201.32</v>
      </c>
      <c r="AJ130" s="21">
        <v>66293.240000000005</v>
      </c>
      <c r="AK130" s="21">
        <v>23790.61</v>
      </c>
      <c r="AL130" s="21">
        <v>20887.07</v>
      </c>
      <c r="AM130" s="21">
        <v>0</v>
      </c>
      <c r="AN130" s="21">
        <v>0</v>
      </c>
      <c r="AO130" s="21">
        <v>201230.4</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S130" s="156">
        <f>INDEX('ESSER I reallocation'!$H$2:$H$555,MATCH('2021 ESSER I'!$D130,'ESSER I reallocation'!$A$2:$A$555,0))</f>
        <v>493872.79</v>
      </c>
      <c r="BT130" s="156">
        <f>INDEX('2020 Report - NLIU'!$BL$2:$BL$555,MATCH('2021 ESSER I'!D130,'2020 Report - NLIU'!$I$2:$I$555,0))</f>
        <v>167566.24</v>
      </c>
      <c r="BU130" s="110" t="b">
        <f t="shared" si="1"/>
        <v>1</v>
      </c>
    </row>
    <row r="131" spans="1:73" x14ac:dyDescent="0.3">
      <c r="A131" s="110" t="s">
        <v>162</v>
      </c>
      <c r="B131" s="110">
        <v>2021</v>
      </c>
      <c r="C131" s="110" t="s">
        <v>2279</v>
      </c>
      <c r="D131" s="22">
        <f>INDEX(Concordance!$A$2:$A$556,MATCH('2021 ESSER I'!F131,Concordance!$D$2:$D$556,0))</f>
        <v>66102</v>
      </c>
      <c r="E131" s="110" t="s">
        <v>552</v>
      </c>
      <c r="F131" s="110" t="s">
        <v>2280</v>
      </c>
      <c r="G131" s="110" t="s">
        <v>2281</v>
      </c>
      <c r="H131" s="110" t="s">
        <v>1892</v>
      </c>
      <c r="I131" s="21">
        <v>0</v>
      </c>
      <c r="J131" s="21"/>
      <c r="K131" s="21"/>
      <c r="P131" s="21">
        <v>0</v>
      </c>
      <c r="V131" s="21">
        <v>542742.22</v>
      </c>
      <c r="W131" s="21">
        <v>541318</v>
      </c>
      <c r="X131" s="21">
        <v>1424.22</v>
      </c>
      <c r="Y131" s="21">
        <v>0</v>
      </c>
      <c r="Z131" s="21">
        <v>0</v>
      </c>
      <c r="AA131" s="21">
        <v>0</v>
      </c>
      <c r="AB131" s="21">
        <v>0</v>
      </c>
      <c r="AC131" s="21">
        <v>0</v>
      </c>
      <c r="AD131" s="21">
        <v>0</v>
      </c>
      <c r="AE131" s="21">
        <v>0</v>
      </c>
      <c r="AF131" s="21">
        <v>0</v>
      </c>
      <c r="AG131" s="21">
        <v>0</v>
      </c>
      <c r="AH131" s="21">
        <v>0</v>
      </c>
      <c r="AI131" s="21">
        <v>0</v>
      </c>
      <c r="AJ131" s="21">
        <v>0</v>
      </c>
      <c r="AK131" s="21">
        <v>0</v>
      </c>
      <c r="AL131" s="21">
        <v>0</v>
      </c>
      <c r="AM131" s="21">
        <v>0</v>
      </c>
      <c r="AN131" s="21">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1">
        <v>1424.22</v>
      </c>
      <c r="BD131" s="21">
        <v>1424.22</v>
      </c>
      <c r="BE131" s="21">
        <v>0</v>
      </c>
      <c r="BF131" s="21">
        <v>0</v>
      </c>
      <c r="BG131" s="21">
        <v>0</v>
      </c>
      <c r="BH131" s="21">
        <v>0</v>
      </c>
      <c r="BI131" s="21">
        <v>0</v>
      </c>
      <c r="BJ131" s="21">
        <v>0</v>
      </c>
      <c r="BK131" s="21">
        <v>0</v>
      </c>
      <c r="BL131" s="21">
        <v>0</v>
      </c>
      <c r="BM131" s="21">
        <v>0</v>
      </c>
      <c r="BS131" s="156">
        <f>INDEX('ESSER I reallocation'!$H$2:$H$555,MATCH('2021 ESSER I'!$D131,'ESSER I reallocation'!$A$2:$A$555,0))</f>
        <v>542742.22</v>
      </c>
      <c r="BT131" s="156">
        <f>INDEX('2020 Report - NLIU'!$BL$2:$BL$555,MATCH('2021 ESSER I'!D131,'2020 Report - NLIU'!$I$2:$I$555,0))</f>
        <v>541318</v>
      </c>
      <c r="BU131" s="110" t="b">
        <f t="shared" ref="BU131:BU194" si="2">EXACT(W131,BT131)</f>
        <v>1</v>
      </c>
    </row>
    <row r="132" spans="1:73" x14ac:dyDescent="0.3">
      <c r="A132" s="110" t="s">
        <v>162</v>
      </c>
      <c r="B132" s="110">
        <v>2021</v>
      </c>
      <c r="C132" s="110" t="s">
        <v>2282</v>
      </c>
      <c r="D132" s="22">
        <f>INDEX(Concordance!$A$2:$A$556,MATCH('2021 ESSER I'!F132,Concordance!$D$2:$D$556,0))</f>
        <v>57002</v>
      </c>
      <c r="E132" s="110" t="s">
        <v>971</v>
      </c>
      <c r="F132" s="110" t="s">
        <v>2283</v>
      </c>
      <c r="G132" s="110" t="s">
        <v>2284</v>
      </c>
      <c r="H132" s="110" t="s">
        <v>1892</v>
      </c>
      <c r="I132" s="21">
        <v>0</v>
      </c>
      <c r="J132" s="21"/>
      <c r="K132" s="21"/>
      <c r="P132" s="21">
        <v>0</v>
      </c>
      <c r="V132" s="21">
        <v>129561.41</v>
      </c>
      <c r="W132" s="21">
        <v>129221</v>
      </c>
      <c r="X132" s="21">
        <v>0</v>
      </c>
      <c r="Y132" s="21">
        <v>0</v>
      </c>
      <c r="Z132" s="21">
        <v>0</v>
      </c>
      <c r="AA132" s="21">
        <v>0</v>
      </c>
      <c r="AB132" s="21">
        <v>0</v>
      </c>
      <c r="AC132" s="21">
        <v>0</v>
      </c>
      <c r="AD132" s="21">
        <v>0</v>
      </c>
      <c r="AE132" s="21">
        <v>0</v>
      </c>
      <c r="AF132" s="21">
        <v>0</v>
      </c>
      <c r="AG132" s="21">
        <v>0</v>
      </c>
      <c r="AH132" s="21">
        <v>0</v>
      </c>
      <c r="AI132" s="21">
        <v>0</v>
      </c>
      <c r="AJ132" s="21">
        <v>0</v>
      </c>
      <c r="AK132" s="21">
        <v>0</v>
      </c>
      <c r="AL132" s="21">
        <v>0</v>
      </c>
      <c r="AM132" s="21">
        <v>0</v>
      </c>
      <c r="AN132" s="21">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0</v>
      </c>
      <c r="BL132" s="21">
        <v>0</v>
      </c>
      <c r="BM132" s="21">
        <v>340.41000000000349</v>
      </c>
      <c r="BN132" s="110">
        <v>0</v>
      </c>
      <c r="BO132" s="110">
        <v>100</v>
      </c>
      <c r="BP132" s="110">
        <v>0</v>
      </c>
      <c r="BQ132" s="110">
        <v>0</v>
      </c>
      <c r="BR132" s="110">
        <v>0</v>
      </c>
      <c r="BS132" s="156">
        <f>INDEX('ESSER I reallocation'!$H$2:$H$555,MATCH('2021 ESSER I'!$D132,'ESSER I reallocation'!$A$2:$A$555,0))</f>
        <v>129561.41</v>
      </c>
      <c r="BT132" s="156">
        <f>INDEX('2020 Report - NLIU'!$BL$2:$BL$555,MATCH('2021 ESSER I'!D132,'2020 Report - NLIU'!$I$2:$I$555,0))</f>
        <v>129221</v>
      </c>
      <c r="BU132" s="110" t="b">
        <f t="shared" si="2"/>
        <v>1</v>
      </c>
    </row>
    <row r="133" spans="1:73" x14ac:dyDescent="0.3">
      <c r="A133" s="110" t="s">
        <v>162</v>
      </c>
      <c r="B133" s="110">
        <v>2021</v>
      </c>
      <c r="C133" s="110" t="s">
        <v>2285</v>
      </c>
      <c r="D133" s="22">
        <f>INDEX(Concordance!$A$2:$A$556,MATCH('2021 ESSER I'!F133,Concordance!$D$2:$D$556,0))</f>
        <v>101107</v>
      </c>
      <c r="E133" s="110" t="s">
        <v>555</v>
      </c>
      <c r="F133" s="110" t="s">
        <v>2286</v>
      </c>
      <c r="G133" s="110" t="s">
        <v>2287</v>
      </c>
      <c r="H133" s="110" t="s">
        <v>1892</v>
      </c>
      <c r="I133" s="21">
        <v>0</v>
      </c>
      <c r="J133" s="21"/>
      <c r="K133" s="21"/>
      <c r="P133" s="21">
        <v>0</v>
      </c>
      <c r="V133" s="21">
        <v>177494</v>
      </c>
      <c r="W133" s="21">
        <v>0</v>
      </c>
      <c r="X133" s="21">
        <v>177494</v>
      </c>
      <c r="Y133" s="21">
        <v>177494</v>
      </c>
      <c r="Z133" s="21">
        <v>146288.76</v>
      </c>
      <c r="AA133" s="21">
        <v>31205.24</v>
      </c>
      <c r="AB133" s="21">
        <v>0</v>
      </c>
      <c r="AC133" s="21">
        <v>0</v>
      </c>
      <c r="AD133" s="21">
        <v>0</v>
      </c>
      <c r="AE133" s="21">
        <v>0</v>
      </c>
      <c r="AF133" s="21">
        <v>0</v>
      </c>
      <c r="AG133" s="21">
        <v>0</v>
      </c>
      <c r="AH133" s="21">
        <v>0</v>
      </c>
      <c r="AI133" s="21">
        <v>0</v>
      </c>
      <c r="AJ133" s="21">
        <v>0</v>
      </c>
      <c r="AK133" s="21">
        <v>0</v>
      </c>
      <c r="AL133" s="21">
        <v>0</v>
      </c>
      <c r="AM133" s="21">
        <v>0</v>
      </c>
      <c r="AN133" s="21">
        <v>0</v>
      </c>
      <c r="AO133" s="21">
        <v>0</v>
      </c>
      <c r="AP133" s="21">
        <v>0</v>
      </c>
      <c r="AQ133" s="21">
        <v>0</v>
      </c>
      <c r="AR133" s="21">
        <v>0</v>
      </c>
      <c r="AS133" s="21">
        <v>0</v>
      </c>
      <c r="AT133" s="21">
        <v>0</v>
      </c>
      <c r="AU133" s="21">
        <v>0</v>
      </c>
      <c r="AV133" s="21">
        <v>0</v>
      </c>
      <c r="AW133" s="21">
        <v>0</v>
      </c>
      <c r="AX133" s="21">
        <v>0</v>
      </c>
      <c r="AY133" s="21">
        <v>0</v>
      </c>
      <c r="AZ133" s="21">
        <v>0</v>
      </c>
      <c r="BA133" s="21">
        <v>0</v>
      </c>
      <c r="BB133" s="21">
        <v>0</v>
      </c>
      <c r="BC133" s="21">
        <v>0</v>
      </c>
      <c r="BD133" s="21">
        <v>0</v>
      </c>
      <c r="BE133" s="21">
        <v>0</v>
      </c>
      <c r="BF133" s="21">
        <v>0</v>
      </c>
      <c r="BG133" s="21">
        <v>0</v>
      </c>
      <c r="BH133" s="21">
        <v>0</v>
      </c>
      <c r="BI133" s="21">
        <v>0</v>
      </c>
      <c r="BJ133" s="21">
        <v>0</v>
      </c>
      <c r="BK133" s="21">
        <v>0</v>
      </c>
      <c r="BL133" s="21">
        <v>0</v>
      </c>
      <c r="BM133" s="21">
        <v>0</v>
      </c>
      <c r="BS133" s="156">
        <f>INDEX('ESSER I reallocation'!$H$2:$H$555,MATCH('2021 ESSER I'!$D133,'ESSER I reallocation'!$A$2:$A$555,0))</f>
        <v>177494</v>
      </c>
      <c r="BT133" s="156">
        <f>INDEX('2020 Report - NLIU'!$BL$2:$BL$555,MATCH('2021 ESSER I'!D133,'2020 Report - NLIU'!$I$2:$I$555,0))</f>
        <v>0</v>
      </c>
      <c r="BU133" s="110" t="b">
        <f t="shared" si="2"/>
        <v>1</v>
      </c>
    </row>
    <row r="134" spans="1:73" x14ac:dyDescent="0.3">
      <c r="A134" s="110" t="s">
        <v>162</v>
      </c>
      <c r="B134" s="110">
        <v>2021</v>
      </c>
      <c r="C134" s="110" t="s">
        <v>2288</v>
      </c>
      <c r="D134" s="22">
        <f>INDEX(Concordance!$A$2:$A$556,MATCH('2021 ESSER I'!F134,Concordance!$D$2:$D$556,0))</f>
        <v>29003</v>
      </c>
      <c r="E134" s="110" t="s">
        <v>558</v>
      </c>
      <c r="F134" s="110" t="s">
        <v>2289</v>
      </c>
      <c r="G134" s="110" t="s">
        <v>2290</v>
      </c>
      <c r="H134" s="110" t="s">
        <v>1892</v>
      </c>
      <c r="I134" s="21">
        <v>0</v>
      </c>
      <c r="J134" s="21"/>
      <c r="K134" s="21"/>
      <c r="P134" s="21">
        <v>0</v>
      </c>
      <c r="V134" s="21">
        <v>33428.410000000003</v>
      </c>
      <c r="W134" s="21">
        <v>0</v>
      </c>
      <c r="X134" s="21">
        <v>33428.410000000003</v>
      </c>
      <c r="Y134" s="21">
        <v>10237.709999999999</v>
      </c>
      <c r="Z134" s="21">
        <v>415</v>
      </c>
      <c r="AA134" s="21">
        <v>66.19</v>
      </c>
      <c r="AB134" s="21">
        <v>0</v>
      </c>
      <c r="AC134" s="21">
        <v>0</v>
      </c>
      <c r="AD134" s="21">
        <v>0</v>
      </c>
      <c r="AE134" s="21">
        <v>9756.52</v>
      </c>
      <c r="AF134" s="21">
        <v>0</v>
      </c>
      <c r="AG134" s="21">
        <v>0</v>
      </c>
      <c r="AH134" s="21">
        <v>0</v>
      </c>
      <c r="AI134" s="21">
        <v>23190.7</v>
      </c>
      <c r="AJ134" s="21">
        <v>1510</v>
      </c>
      <c r="AK134" s="21">
        <v>115.56</v>
      </c>
      <c r="AL134" s="21">
        <v>0</v>
      </c>
      <c r="AM134" s="21">
        <v>0</v>
      </c>
      <c r="AN134" s="21">
        <v>0</v>
      </c>
      <c r="AO134" s="21">
        <v>451.14</v>
      </c>
      <c r="AP134" s="21">
        <v>0</v>
      </c>
      <c r="AQ134" s="21">
        <v>0</v>
      </c>
      <c r="AR134" s="21">
        <v>21114</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0</v>
      </c>
      <c r="BL134" s="21">
        <v>0</v>
      </c>
      <c r="BM134" s="21">
        <v>0</v>
      </c>
      <c r="BS134" s="156">
        <f>INDEX('ESSER I reallocation'!$H$2:$H$555,MATCH('2021 ESSER I'!$D134,'ESSER I reallocation'!$A$2:$A$555,0))</f>
        <v>33428.410000000003</v>
      </c>
      <c r="BT134" s="156">
        <f>INDEX('2020 Report - NLIU'!$BL$2:$BL$555,MATCH('2021 ESSER I'!D134,'2020 Report - NLIU'!$I$2:$I$555,0))</f>
        <v>0</v>
      </c>
      <c r="BU134" s="110" t="b">
        <f t="shared" si="2"/>
        <v>1</v>
      </c>
    </row>
    <row r="135" spans="1:73" x14ac:dyDescent="0.3">
      <c r="A135" s="110" t="s">
        <v>162</v>
      </c>
      <c r="B135" s="110">
        <v>2021</v>
      </c>
      <c r="C135" s="110" t="s">
        <v>2291</v>
      </c>
      <c r="D135" s="22">
        <f>INDEX(Concordance!$A$2:$A$556,MATCH('2021 ESSER I'!F135,Concordance!$D$2:$D$556,0))</f>
        <v>48924</v>
      </c>
      <c r="E135" s="110" t="s">
        <v>561</v>
      </c>
      <c r="F135" s="110" t="s">
        <v>2292</v>
      </c>
      <c r="G135" s="110" t="s">
        <v>2293</v>
      </c>
      <c r="H135" s="110" t="s">
        <v>1892</v>
      </c>
      <c r="I135" s="21">
        <v>0</v>
      </c>
      <c r="J135" s="21"/>
      <c r="K135" s="21"/>
      <c r="P135" s="21">
        <v>0</v>
      </c>
      <c r="V135" s="21">
        <v>438706.86</v>
      </c>
      <c r="W135" s="21">
        <v>289439.77</v>
      </c>
      <c r="X135" s="21">
        <v>149267.09</v>
      </c>
      <c r="Y135" s="21">
        <v>149267.09</v>
      </c>
      <c r="Z135" s="21">
        <v>0</v>
      </c>
      <c r="AA135" s="21">
        <v>0</v>
      </c>
      <c r="AB135" s="21">
        <v>0</v>
      </c>
      <c r="AC135" s="21">
        <v>0</v>
      </c>
      <c r="AD135" s="21">
        <v>149267.09</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S135" s="156">
        <f>INDEX('ESSER I reallocation'!$H$2:$H$555,MATCH('2021 ESSER I'!$D135,'ESSER I reallocation'!$A$2:$A$555,0))</f>
        <v>438706.86</v>
      </c>
      <c r="BT135" s="156">
        <f>INDEX('2020 Report - NLIU'!$BL$2:$BL$555,MATCH('2021 ESSER I'!D135,'2020 Report - NLIU'!$I$2:$I$555,0))</f>
        <v>289439.77</v>
      </c>
      <c r="BU135" s="110" t="b">
        <f t="shared" si="2"/>
        <v>1</v>
      </c>
    </row>
    <row r="136" spans="1:73" x14ac:dyDescent="0.3">
      <c r="A136" s="110" t="s">
        <v>162</v>
      </c>
      <c r="B136" s="110">
        <v>2021</v>
      </c>
      <c r="C136" s="110" t="s">
        <v>2294</v>
      </c>
      <c r="D136" s="22">
        <f>INDEX(Concordance!$A$2:$A$556,MATCH('2021 ESSER I'!F136,Concordance!$D$2:$D$556,0))</f>
        <v>24089</v>
      </c>
      <c r="E136" s="110" t="s">
        <v>564</v>
      </c>
      <c r="F136" s="110" t="s">
        <v>2295</v>
      </c>
      <c r="G136" s="110" t="s">
        <v>2296</v>
      </c>
      <c r="H136" s="110" t="s">
        <v>1892</v>
      </c>
      <c r="I136" s="21">
        <v>0</v>
      </c>
      <c r="J136" s="21"/>
      <c r="K136" s="21"/>
      <c r="P136" s="21">
        <v>0</v>
      </c>
      <c r="V136" s="21">
        <v>322765.96000000002</v>
      </c>
      <c r="W136" s="21">
        <v>312919</v>
      </c>
      <c r="X136" s="21">
        <v>9846.9599999999991</v>
      </c>
      <c r="Y136" s="21">
        <v>0</v>
      </c>
      <c r="Z136" s="21">
        <v>0</v>
      </c>
      <c r="AA136" s="21">
        <v>0</v>
      </c>
      <c r="AB136" s="21">
        <v>0</v>
      </c>
      <c r="AC136" s="21">
        <v>0</v>
      </c>
      <c r="AD136" s="21">
        <v>0</v>
      </c>
      <c r="AE136" s="21">
        <v>0</v>
      </c>
      <c r="AF136" s="21">
        <v>0</v>
      </c>
      <c r="AG136" s="21">
        <v>0</v>
      </c>
      <c r="AH136" s="21">
        <v>0</v>
      </c>
      <c r="AI136" s="21">
        <v>9846.9599999999991</v>
      </c>
      <c r="AJ136" s="21">
        <v>0</v>
      </c>
      <c r="AK136" s="21">
        <v>0</v>
      </c>
      <c r="AL136" s="21">
        <v>0</v>
      </c>
      <c r="AM136" s="21">
        <v>0</v>
      </c>
      <c r="AN136" s="21">
        <v>0</v>
      </c>
      <c r="AO136" s="21">
        <v>9846.9599999999991</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0</v>
      </c>
      <c r="BG136" s="21">
        <v>0</v>
      </c>
      <c r="BH136" s="21">
        <v>0</v>
      </c>
      <c r="BI136" s="21">
        <v>0</v>
      </c>
      <c r="BJ136" s="21">
        <v>0</v>
      </c>
      <c r="BK136" s="21">
        <v>0</v>
      </c>
      <c r="BL136" s="21">
        <v>0</v>
      </c>
      <c r="BM136" s="21">
        <v>0</v>
      </c>
      <c r="BS136" s="156">
        <f>INDEX('ESSER I reallocation'!$H$2:$H$555,MATCH('2021 ESSER I'!$D136,'ESSER I reallocation'!$A$2:$A$555,0))</f>
        <v>322765.96000000002</v>
      </c>
      <c r="BT136" s="156">
        <f>INDEX('2020 Report - NLIU'!$BL$2:$BL$555,MATCH('2021 ESSER I'!D136,'2020 Report - NLIU'!$I$2:$I$555,0))</f>
        <v>312919</v>
      </c>
      <c r="BU136" s="110" t="b">
        <f t="shared" si="2"/>
        <v>1</v>
      </c>
    </row>
    <row r="137" spans="1:73" x14ac:dyDescent="0.3">
      <c r="A137" s="110" t="s">
        <v>162</v>
      </c>
      <c r="B137" s="110">
        <v>2021</v>
      </c>
      <c r="C137" s="110" t="s">
        <v>2297</v>
      </c>
      <c r="D137" s="22">
        <f>INDEX(Concordance!$A$2:$A$556,MATCH('2021 ESSER I'!F137,Concordance!$D$2:$D$556,0))</f>
        <v>5122</v>
      </c>
      <c r="E137" s="110" t="s">
        <v>567</v>
      </c>
      <c r="F137" s="110" t="s">
        <v>2298</v>
      </c>
      <c r="G137" s="110" t="s">
        <v>2299</v>
      </c>
      <c r="H137" s="110" t="s">
        <v>1892</v>
      </c>
      <c r="I137" s="21">
        <v>0</v>
      </c>
      <c r="J137" s="21"/>
      <c r="K137" s="21"/>
      <c r="P137" s="21">
        <v>0</v>
      </c>
      <c r="V137" s="21">
        <v>101364.66</v>
      </c>
      <c r="W137" s="21">
        <v>101099</v>
      </c>
      <c r="X137" s="21">
        <v>265.66000000000003</v>
      </c>
      <c r="Y137" s="21">
        <v>265.66000000000003</v>
      </c>
      <c r="Z137" s="21">
        <v>0</v>
      </c>
      <c r="AA137" s="21">
        <v>0</v>
      </c>
      <c r="AB137" s="21">
        <v>0</v>
      </c>
      <c r="AC137" s="21">
        <v>0</v>
      </c>
      <c r="AD137" s="21">
        <v>0</v>
      </c>
      <c r="AE137" s="21">
        <v>265.66000000000003</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0</v>
      </c>
      <c r="BG137" s="21">
        <v>0</v>
      </c>
      <c r="BH137" s="21">
        <v>0</v>
      </c>
      <c r="BI137" s="21">
        <v>0</v>
      </c>
      <c r="BJ137" s="21">
        <v>0</v>
      </c>
      <c r="BK137" s="21">
        <v>0</v>
      </c>
      <c r="BL137" s="21">
        <v>0</v>
      </c>
      <c r="BM137" s="21">
        <v>0</v>
      </c>
      <c r="BS137" s="156">
        <f>INDEX('ESSER I reallocation'!$H$2:$H$555,MATCH('2021 ESSER I'!$D137,'ESSER I reallocation'!$A$2:$A$555,0))</f>
        <v>101364.66</v>
      </c>
      <c r="BT137" s="156">
        <f>INDEX('2020 Report - NLIU'!$BL$2:$BL$555,MATCH('2021 ESSER I'!D137,'2020 Report - NLIU'!$I$2:$I$555,0))</f>
        <v>101099</v>
      </c>
      <c r="BU137" s="110" t="b">
        <f t="shared" si="2"/>
        <v>1</v>
      </c>
    </row>
    <row r="138" spans="1:73" x14ac:dyDescent="0.3">
      <c r="A138" s="110" t="s">
        <v>162</v>
      </c>
      <c r="B138" s="110">
        <v>2021</v>
      </c>
      <c r="C138" s="110" t="s">
        <v>2300</v>
      </c>
      <c r="D138" s="22">
        <f>INDEX(Concordance!$A$2:$A$556,MATCH('2021 ESSER I'!F138,Concordance!$D$2:$D$556,0))</f>
        <v>39142</v>
      </c>
      <c r="E138" s="110" t="s">
        <v>570</v>
      </c>
      <c r="F138" s="110" t="s">
        <v>2301</v>
      </c>
      <c r="G138" s="110" t="s">
        <v>2302</v>
      </c>
      <c r="H138" s="110" t="s">
        <v>1892</v>
      </c>
      <c r="I138" s="21">
        <v>0</v>
      </c>
      <c r="J138" s="21"/>
      <c r="K138" s="21"/>
      <c r="P138" s="21">
        <v>0</v>
      </c>
      <c r="V138" s="21">
        <v>142090.20000000001</v>
      </c>
      <c r="W138" s="21">
        <v>141717</v>
      </c>
      <c r="X138" s="21">
        <v>373.2</v>
      </c>
      <c r="Y138" s="21">
        <v>0</v>
      </c>
      <c r="Z138" s="21">
        <v>0</v>
      </c>
      <c r="AA138" s="21">
        <v>0</v>
      </c>
      <c r="AB138" s="21">
        <v>0</v>
      </c>
      <c r="AC138" s="21">
        <v>0</v>
      </c>
      <c r="AD138" s="21">
        <v>0</v>
      </c>
      <c r="AE138" s="21">
        <v>0</v>
      </c>
      <c r="AF138" s="21">
        <v>0</v>
      </c>
      <c r="AG138" s="21">
        <v>0</v>
      </c>
      <c r="AH138" s="21">
        <v>0</v>
      </c>
      <c r="AI138" s="21">
        <v>373.2</v>
      </c>
      <c r="AJ138" s="21">
        <v>0</v>
      </c>
      <c r="AK138" s="21">
        <v>0</v>
      </c>
      <c r="AL138" s="21">
        <v>0</v>
      </c>
      <c r="AM138" s="21">
        <v>0</v>
      </c>
      <c r="AN138" s="21">
        <v>0</v>
      </c>
      <c r="AO138" s="21">
        <v>373.2</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S138" s="156">
        <f>INDEX('ESSER I reallocation'!$H$2:$H$555,MATCH('2021 ESSER I'!$D138,'ESSER I reallocation'!$A$2:$A$555,0))</f>
        <v>142090.20000000001</v>
      </c>
      <c r="BT138" s="156">
        <f>INDEX('2020 Report - NLIU'!$BL$2:$BL$555,MATCH('2021 ESSER I'!D138,'2020 Report - NLIU'!$I$2:$I$555,0))</f>
        <v>141717</v>
      </c>
      <c r="BU138" s="110" t="b">
        <f t="shared" si="2"/>
        <v>1</v>
      </c>
    </row>
    <row r="139" spans="1:73" x14ac:dyDescent="0.3">
      <c r="A139" s="110" t="s">
        <v>162</v>
      </c>
      <c r="B139" s="110">
        <v>2021</v>
      </c>
      <c r="C139" s="110" t="s">
        <v>2303</v>
      </c>
      <c r="D139" s="22">
        <f>INDEX(Concordance!$A$2:$A$556,MATCH('2021 ESSER I'!F139,Concordance!$D$2:$D$556,0))</f>
        <v>84002</v>
      </c>
      <c r="E139" s="110" t="s">
        <v>573</v>
      </c>
      <c r="F139" s="110" t="s">
        <v>2304</v>
      </c>
      <c r="G139" s="110" t="s">
        <v>2305</v>
      </c>
      <c r="H139" s="110" t="s">
        <v>1892</v>
      </c>
      <c r="I139" s="21">
        <v>0</v>
      </c>
      <c r="J139" s="21"/>
      <c r="K139" s="21"/>
      <c r="P139" s="21">
        <v>0</v>
      </c>
      <c r="V139" s="21">
        <v>114107.21</v>
      </c>
      <c r="W139" s="21">
        <v>63808</v>
      </c>
      <c r="X139" s="21">
        <v>0</v>
      </c>
      <c r="Y139" s="21">
        <v>0</v>
      </c>
      <c r="Z139" s="21">
        <v>0</v>
      </c>
      <c r="AA139" s="21">
        <v>0</v>
      </c>
      <c r="AB139" s="21">
        <v>0</v>
      </c>
      <c r="AC139" s="21">
        <v>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1">
        <v>0</v>
      </c>
      <c r="BD139" s="21">
        <v>0</v>
      </c>
      <c r="BE139" s="21">
        <v>0</v>
      </c>
      <c r="BF139" s="21">
        <v>0</v>
      </c>
      <c r="BG139" s="21">
        <v>0</v>
      </c>
      <c r="BH139" s="21">
        <v>0</v>
      </c>
      <c r="BI139" s="21">
        <v>0</v>
      </c>
      <c r="BJ139" s="21">
        <v>0</v>
      </c>
      <c r="BK139" s="21">
        <v>0</v>
      </c>
      <c r="BL139" s="21">
        <v>0</v>
      </c>
      <c r="BM139" s="21">
        <v>50299.210000000006</v>
      </c>
      <c r="BN139" s="110">
        <v>0</v>
      </c>
      <c r="BO139" s="110">
        <v>100</v>
      </c>
      <c r="BP139" s="110">
        <v>0</v>
      </c>
      <c r="BQ139" s="110">
        <v>0</v>
      </c>
      <c r="BR139" s="110">
        <v>0</v>
      </c>
      <c r="BS139" s="156">
        <f>INDEX('ESSER I reallocation'!$H$2:$H$555,MATCH('2021 ESSER I'!$D139,'ESSER I reallocation'!$A$2:$A$555,0))</f>
        <v>114107.21</v>
      </c>
      <c r="BT139" s="156">
        <f>INDEX('2020 Report - NLIU'!$BL$2:$BL$555,MATCH('2021 ESSER I'!D139,'2020 Report - NLIU'!$I$2:$I$555,0))</f>
        <v>63808</v>
      </c>
      <c r="BU139" s="110" t="b">
        <f t="shared" si="2"/>
        <v>1</v>
      </c>
    </row>
    <row r="140" spans="1:73" x14ac:dyDescent="0.3">
      <c r="A140" s="110" t="s">
        <v>162</v>
      </c>
      <c r="B140" s="110">
        <v>2021</v>
      </c>
      <c r="C140" s="110" t="s">
        <v>2306</v>
      </c>
      <c r="D140" s="22">
        <f>INDEX(Concordance!$A$2:$A$556,MATCH('2021 ESSER I'!F140,Concordance!$D$2:$D$556,0))</f>
        <v>3033</v>
      </c>
      <c r="E140" s="110" t="s">
        <v>576</v>
      </c>
      <c r="F140" s="110" t="s">
        <v>2307</v>
      </c>
      <c r="G140" s="110" t="s">
        <v>2308</v>
      </c>
      <c r="H140" s="110" t="s">
        <v>1892</v>
      </c>
      <c r="I140" s="21">
        <v>9000</v>
      </c>
      <c r="J140" s="21">
        <v>0</v>
      </c>
      <c r="K140" s="21">
        <v>0</v>
      </c>
      <c r="P140" s="21">
        <v>9000</v>
      </c>
      <c r="Q140" s="110">
        <v>0</v>
      </c>
      <c r="R140" s="110">
        <v>0</v>
      </c>
      <c r="S140" s="110">
        <v>0</v>
      </c>
      <c r="T140" s="110">
        <v>100</v>
      </c>
      <c r="U140" s="110">
        <v>0</v>
      </c>
      <c r="V140" s="21">
        <v>22475.34</v>
      </c>
      <c r="W140" s="21">
        <v>16812</v>
      </c>
      <c r="X140" s="21">
        <v>5663.34</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5663.34</v>
      </c>
      <c r="BD140" s="21">
        <v>3290.02</v>
      </c>
      <c r="BE140" s="21">
        <v>0</v>
      </c>
      <c r="BF140" s="21">
        <v>0</v>
      </c>
      <c r="BG140" s="21">
        <v>0</v>
      </c>
      <c r="BH140" s="21">
        <v>0</v>
      </c>
      <c r="BI140" s="21">
        <v>2373.3200000000002</v>
      </c>
      <c r="BJ140" s="21">
        <v>0</v>
      </c>
      <c r="BK140" s="21">
        <v>0</v>
      </c>
      <c r="BL140" s="21">
        <v>0</v>
      </c>
      <c r="BM140" s="21">
        <v>0</v>
      </c>
      <c r="BS140" s="156">
        <f>INDEX('ESSER I reallocation'!$H$2:$H$555,MATCH('2021 ESSER I'!$D140,'ESSER I reallocation'!$A$2:$A$555,0))</f>
        <v>22475.34</v>
      </c>
      <c r="BT140" s="156">
        <f>INDEX('2020 Report - NLIU'!$BL$2:$BL$555,MATCH('2021 ESSER I'!D140,'2020 Report - NLIU'!$I$2:$I$555,0))</f>
        <v>16812</v>
      </c>
      <c r="BU140" s="110" t="b">
        <f t="shared" si="2"/>
        <v>1</v>
      </c>
    </row>
    <row r="141" spans="1:73" x14ac:dyDescent="0.3">
      <c r="A141" s="110" t="s">
        <v>162</v>
      </c>
      <c r="B141" s="110">
        <v>2021</v>
      </c>
      <c r="C141" s="110" t="s">
        <v>2309</v>
      </c>
      <c r="D141" s="22">
        <f>INDEX(Concordance!$A$2:$A$556,MATCH('2021 ESSER I'!F141,Concordance!$D$2:$D$556,0))</f>
        <v>46140</v>
      </c>
      <c r="E141" s="110" t="s">
        <v>579</v>
      </c>
      <c r="F141" s="110" t="s">
        <v>2310</v>
      </c>
      <c r="G141" s="110" t="s">
        <v>2311</v>
      </c>
      <c r="H141" s="110" t="s">
        <v>1892</v>
      </c>
      <c r="I141" s="21">
        <v>0</v>
      </c>
      <c r="J141" s="21"/>
      <c r="K141" s="21"/>
      <c r="P141" s="21">
        <v>0</v>
      </c>
      <c r="V141" s="21">
        <v>162081.57</v>
      </c>
      <c r="W141" s="21">
        <v>161656</v>
      </c>
      <c r="X141" s="21">
        <v>425.57</v>
      </c>
      <c r="Y141" s="21">
        <v>425.57</v>
      </c>
      <c r="Z141" s="21">
        <v>0</v>
      </c>
      <c r="AA141" s="21">
        <v>0</v>
      </c>
      <c r="AB141" s="21">
        <v>0</v>
      </c>
      <c r="AC141" s="21">
        <v>0</v>
      </c>
      <c r="AD141" s="21">
        <v>0</v>
      </c>
      <c r="AE141" s="21">
        <v>425.57</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S141" s="156">
        <f>INDEX('ESSER I reallocation'!$H$2:$H$555,MATCH('2021 ESSER I'!$D141,'ESSER I reallocation'!$A$2:$A$555,0))</f>
        <v>162081.57</v>
      </c>
      <c r="BT141" s="156">
        <f>INDEX('2020 Report - NLIU'!$BL$2:$BL$555,MATCH('2021 ESSER I'!D141,'2020 Report - NLIU'!$I$2:$I$555,0))</f>
        <v>161656</v>
      </c>
      <c r="BU141" s="110" t="b">
        <f t="shared" si="2"/>
        <v>1</v>
      </c>
    </row>
    <row r="142" spans="1:73" x14ac:dyDescent="0.3">
      <c r="A142" s="110" t="s">
        <v>162</v>
      </c>
      <c r="B142" s="110">
        <v>2021</v>
      </c>
      <c r="C142" s="110" t="s">
        <v>2312</v>
      </c>
      <c r="D142" s="22">
        <f>INDEX(Concordance!$A$2:$A$556,MATCH('2021 ESSER I'!F142,Concordance!$D$2:$D$556,0))</f>
        <v>94078</v>
      </c>
      <c r="E142" s="110" t="s">
        <v>582</v>
      </c>
      <c r="F142" s="110" t="s">
        <v>2313</v>
      </c>
      <c r="G142" s="110" t="s">
        <v>2314</v>
      </c>
      <c r="H142" s="110" t="s">
        <v>1892</v>
      </c>
      <c r="I142" s="21">
        <v>37131</v>
      </c>
      <c r="J142" s="21">
        <v>0</v>
      </c>
      <c r="K142" s="21">
        <v>37131</v>
      </c>
      <c r="L142" s="110" t="s">
        <v>1911</v>
      </c>
      <c r="M142" s="110" t="s">
        <v>1911</v>
      </c>
      <c r="N142" s="110" t="s">
        <v>1911</v>
      </c>
      <c r="O142" s="110" t="s">
        <v>1892</v>
      </c>
      <c r="P142" s="21">
        <v>0</v>
      </c>
      <c r="V142" s="21">
        <v>678195.39</v>
      </c>
      <c r="W142" s="21">
        <v>0</v>
      </c>
      <c r="X142" s="21">
        <v>678195.39</v>
      </c>
      <c r="Y142" s="21">
        <v>34319.64</v>
      </c>
      <c r="Z142" s="21">
        <v>0</v>
      </c>
      <c r="AA142" s="21">
        <v>0</v>
      </c>
      <c r="AB142" s="21">
        <v>0</v>
      </c>
      <c r="AC142" s="21">
        <v>0</v>
      </c>
      <c r="AD142" s="21">
        <v>8939.75</v>
      </c>
      <c r="AE142" s="21">
        <v>25379.89</v>
      </c>
      <c r="AF142" s="21">
        <v>0</v>
      </c>
      <c r="AG142" s="21">
        <v>0</v>
      </c>
      <c r="AH142" s="21">
        <v>0</v>
      </c>
      <c r="AI142" s="21">
        <v>42166.26</v>
      </c>
      <c r="AJ142" s="21">
        <v>0</v>
      </c>
      <c r="AK142" s="21">
        <v>0</v>
      </c>
      <c r="AL142" s="21">
        <v>0</v>
      </c>
      <c r="AM142" s="21">
        <v>0</v>
      </c>
      <c r="AN142" s="21">
        <v>0</v>
      </c>
      <c r="AO142" s="21">
        <v>35071.32</v>
      </c>
      <c r="AP142" s="21">
        <v>7094.94</v>
      </c>
      <c r="AQ142" s="21">
        <v>0</v>
      </c>
      <c r="AR142" s="21">
        <v>0</v>
      </c>
      <c r="AS142" s="21">
        <v>0</v>
      </c>
      <c r="AT142" s="21">
        <v>0</v>
      </c>
      <c r="AU142" s="21">
        <v>0</v>
      </c>
      <c r="AV142" s="21">
        <v>0</v>
      </c>
      <c r="AW142" s="21">
        <v>0</v>
      </c>
      <c r="AX142" s="21">
        <v>0</v>
      </c>
      <c r="AY142" s="21">
        <v>0</v>
      </c>
      <c r="AZ142" s="21">
        <v>0</v>
      </c>
      <c r="BA142" s="21">
        <v>0</v>
      </c>
      <c r="BB142" s="21">
        <v>0</v>
      </c>
      <c r="BC142" s="21">
        <v>601709.49</v>
      </c>
      <c r="BD142" s="21">
        <v>432030.83</v>
      </c>
      <c r="BE142" s="21">
        <v>169678.66</v>
      </c>
      <c r="BF142" s="21">
        <v>0</v>
      </c>
      <c r="BG142" s="21">
        <v>0</v>
      </c>
      <c r="BH142" s="21">
        <v>0</v>
      </c>
      <c r="BI142" s="21">
        <v>0</v>
      </c>
      <c r="BJ142" s="21">
        <v>0</v>
      </c>
      <c r="BK142" s="21">
        <v>0</v>
      </c>
      <c r="BL142" s="21">
        <v>0</v>
      </c>
      <c r="BM142" s="21">
        <v>0</v>
      </c>
      <c r="BS142" s="156">
        <f>INDEX('ESSER I reallocation'!$H$2:$H$555,MATCH('2021 ESSER I'!$D142,'ESSER I reallocation'!$A$2:$A$555,0))</f>
        <v>715326.39</v>
      </c>
      <c r="BT142" s="156">
        <f>INDEX('2020 Report - NLIU'!$BL$2:$BL$555,MATCH('2021 ESSER I'!D142,'2020 Report - NLIU'!$I$2:$I$555,0))</f>
        <v>0</v>
      </c>
      <c r="BU142" s="110" t="b">
        <f t="shared" si="2"/>
        <v>1</v>
      </c>
    </row>
    <row r="143" spans="1:73" x14ac:dyDescent="0.3">
      <c r="A143" s="110" t="s">
        <v>162</v>
      </c>
      <c r="B143" s="110">
        <v>2021</v>
      </c>
      <c r="C143" s="110" t="s">
        <v>2315</v>
      </c>
      <c r="D143" s="22">
        <f>INDEX(Concordance!$A$2:$A$556,MATCH('2021 ESSER I'!F143,Concordance!$D$2:$D$556,0))</f>
        <v>45077</v>
      </c>
      <c r="E143" s="110" t="s">
        <v>585</v>
      </c>
      <c r="F143" s="110" t="s">
        <v>2316</v>
      </c>
      <c r="G143" s="110" t="s">
        <v>2317</v>
      </c>
      <c r="H143" s="110" t="s">
        <v>1892</v>
      </c>
      <c r="I143" s="21">
        <v>17926</v>
      </c>
      <c r="J143" s="21">
        <v>0</v>
      </c>
      <c r="K143" s="21">
        <v>17926</v>
      </c>
      <c r="L143" s="110" t="s">
        <v>1911</v>
      </c>
      <c r="M143" s="110" t="s">
        <v>1892</v>
      </c>
      <c r="N143" s="110" t="s">
        <v>1911</v>
      </c>
      <c r="O143" s="110" t="s">
        <v>1911</v>
      </c>
      <c r="P143" s="21">
        <v>0</v>
      </c>
      <c r="V143" s="21">
        <v>137745.5</v>
      </c>
      <c r="W143" s="21">
        <v>4837.37</v>
      </c>
      <c r="X143" s="21">
        <v>132907.63</v>
      </c>
      <c r="Y143" s="21">
        <v>65281.27</v>
      </c>
      <c r="Z143" s="21">
        <v>40248.74</v>
      </c>
      <c r="AA143" s="21">
        <v>10571.73</v>
      </c>
      <c r="AB143" s="21">
        <v>0</v>
      </c>
      <c r="AC143" s="21">
        <v>0</v>
      </c>
      <c r="AD143" s="21">
        <v>0</v>
      </c>
      <c r="AE143" s="21">
        <v>14460.8</v>
      </c>
      <c r="AF143" s="21">
        <v>0</v>
      </c>
      <c r="AG143" s="21">
        <v>0</v>
      </c>
      <c r="AH143" s="21">
        <v>0</v>
      </c>
      <c r="AI143" s="21">
        <v>67626.36</v>
      </c>
      <c r="AJ143" s="21">
        <v>42250</v>
      </c>
      <c r="AK143" s="21">
        <v>6738.84</v>
      </c>
      <c r="AL143" s="21">
        <v>0</v>
      </c>
      <c r="AM143" s="21">
        <v>0</v>
      </c>
      <c r="AN143" s="21">
        <v>18637.52</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0</v>
      </c>
      <c r="BG143" s="21">
        <v>0</v>
      </c>
      <c r="BH143" s="21">
        <v>0</v>
      </c>
      <c r="BI143" s="21">
        <v>0</v>
      </c>
      <c r="BJ143" s="21">
        <v>0</v>
      </c>
      <c r="BK143" s="21">
        <v>0</v>
      </c>
      <c r="BL143" s="21">
        <v>0</v>
      </c>
      <c r="BM143" s="21">
        <v>0.5</v>
      </c>
      <c r="BN143" s="110">
        <v>0</v>
      </c>
      <c r="BO143" s="110">
        <v>0</v>
      </c>
      <c r="BP143" s="110">
        <v>0</v>
      </c>
      <c r="BQ143" s="110">
        <v>0</v>
      </c>
      <c r="BR143" s="110">
        <v>100</v>
      </c>
      <c r="BS143" s="156">
        <f>INDEX('ESSER I reallocation'!$H$2:$H$555,MATCH('2021 ESSER I'!$D143,'ESSER I reallocation'!$A$2:$A$555,0))</f>
        <v>137745.5</v>
      </c>
      <c r="BT143" s="156">
        <f>INDEX('2020 Report - NLIU'!$BL$2:$BL$555,MATCH('2021 ESSER I'!D143,'2020 Report - NLIU'!$I$2:$I$555,0))</f>
        <v>4837.37</v>
      </c>
      <c r="BU143" s="110" t="b">
        <f t="shared" si="2"/>
        <v>1</v>
      </c>
    </row>
    <row r="144" spans="1:73" x14ac:dyDescent="0.3">
      <c r="A144" s="110" t="s">
        <v>162</v>
      </c>
      <c r="B144" s="110">
        <v>2021</v>
      </c>
      <c r="C144" s="110" t="s">
        <v>2318</v>
      </c>
      <c r="D144" s="22">
        <f>INDEX(Concordance!$A$2:$A$556,MATCH('2021 ESSER I'!F144,Concordance!$D$2:$D$556,0))</f>
        <v>96089</v>
      </c>
      <c r="E144" s="110" t="s">
        <v>588</v>
      </c>
      <c r="F144" s="110" t="s">
        <v>2319</v>
      </c>
      <c r="G144" s="110" t="s">
        <v>2320</v>
      </c>
      <c r="H144" s="110" t="s">
        <v>1892</v>
      </c>
      <c r="I144" s="21">
        <v>196967</v>
      </c>
      <c r="J144" s="21">
        <v>0</v>
      </c>
      <c r="K144" s="21">
        <v>0</v>
      </c>
      <c r="P144" s="21">
        <v>196967</v>
      </c>
      <c r="Q144" s="110">
        <v>30</v>
      </c>
      <c r="R144" s="110">
        <v>70</v>
      </c>
      <c r="S144" s="110">
        <v>0</v>
      </c>
      <c r="T144" s="110">
        <v>0</v>
      </c>
      <c r="U144" s="110">
        <v>0</v>
      </c>
      <c r="V144" s="21">
        <v>2759596.26</v>
      </c>
      <c r="W144" s="21">
        <v>0</v>
      </c>
      <c r="X144" s="21">
        <v>2143529.91</v>
      </c>
      <c r="Y144" s="21">
        <v>60995.92</v>
      </c>
      <c r="Z144" s="21">
        <v>0</v>
      </c>
      <c r="AA144" s="21">
        <v>0</v>
      </c>
      <c r="AB144" s="21">
        <v>0</v>
      </c>
      <c r="AC144" s="21">
        <v>0</v>
      </c>
      <c r="AD144" s="21">
        <v>7485.07</v>
      </c>
      <c r="AE144" s="21">
        <v>53510.85</v>
      </c>
      <c r="AF144" s="21">
        <v>0</v>
      </c>
      <c r="AG144" s="21">
        <v>0</v>
      </c>
      <c r="AH144" s="21">
        <v>0</v>
      </c>
      <c r="AI144" s="21">
        <v>2082533.99</v>
      </c>
      <c r="AJ144" s="21">
        <v>0</v>
      </c>
      <c r="AK144" s="21">
        <v>0</v>
      </c>
      <c r="AL144" s="21">
        <v>29964.6</v>
      </c>
      <c r="AM144" s="21">
        <v>0</v>
      </c>
      <c r="AN144" s="21">
        <v>362109.65</v>
      </c>
      <c r="AO144" s="21">
        <v>1599038.74</v>
      </c>
      <c r="AP144" s="21">
        <v>91421</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616066.34999999963</v>
      </c>
      <c r="BN144" s="110">
        <v>30</v>
      </c>
      <c r="BO144" s="110">
        <v>70</v>
      </c>
      <c r="BP144" s="110">
        <v>0</v>
      </c>
      <c r="BQ144" s="110">
        <v>0</v>
      </c>
      <c r="BR144" s="110">
        <v>0</v>
      </c>
      <c r="BS144" s="156">
        <f>INDEX('ESSER I reallocation'!$H$2:$H$555,MATCH('2021 ESSER I'!$D144,'ESSER I reallocation'!$A$2:$A$555,0))</f>
        <v>2956563.26</v>
      </c>
      <c r="BT144" s="156">
        <f>INDEX('2020 Report - NLIU'!$BL$2:$BL$555,MATCH('2021 ESSER I'!D144,'2020 Report - NLIU'!$I$2:$I$555,0))</f>
        <v>0</v>
      </c>
      <c r="BU144" s="110" t="b">
        <f t="shared" si="2"/>
        <v>1</v>
      </c>
    </row>
    <row r="145" spans="1:73" x14ac:dyDescent="0.3">
      <c r="A145" s="110" t="s">
        <v>162</v>
      </c>
      <c r="B145" s="110">
        <v>2021</v>
      </c>
      <c r="C145" s="110" t="s">
        <v>2321</v>
      </c>
      <c r="D145" s="22">
        <f>INDEX(Concordance!$A$2:$A$556,MATCH('2021 ESSER I'!F145,Concordance!$D$2:$D$556,0))</f>
        <v>50006</v>
      </c>
      <c r="E145" s="110" t="s">
        <v>591</v>
      </c>
      <c r="F145" s="110" t="s">
        <v>2322</v>
      </c>
      <c r="G145" s="110" t="s">
        <v>2323</v>
      </c>
      <c r="H145" s="110" t="s">
        <v>1892</v>
      </c>
      <c r="I145" s="21">
        <v>19399</v>
      </c>
      <c r="J145" s="21">
        <v>0</v>
      </c>
      <c r="K145" s="21">
        <v>19399</v>
      </c>
      <c r="L145" s="110" t="s">
        <v>1911</v>
      </c>
      <c r="M145" s="110" t="s">
        <v>1892</v>
      </c>
      <c r="N145" s="110" t="s">
        <v>1911</v>
      </c>
      <c r="O145" s="110" t="s">
        <v>1911</v>
      </c>
      <c r="P145" s="21">
        <v>0</v>
      </c>
      <c r="V145" s="21">
        <v>349516.38</v>
      </c>
      <c r="W145" s="21">
        <v>327624</v>
      </c>
      <c r="X145" s="21">
        <v>21892.38</v>
      </c>
      <c r="Y145" s="21">
        <v>0</v>
      </c>
      <c r="Z145" s="21">
        <v>0</v>
      </c>
      <c r="AA145" s="21">
        <v>0</v>
      </c>
      <c r="AB145" s="21">
        <v>0</v>
      </c>
      <c r="AC145" s="21">
        <v>0</v>
      </c>
      <c r="AD145" s="21">
        <v>0</v>
      </c>
      <c r="AE145" s="21">
        <v>0</v>
      </c>
      <c r="AF145" s="21">
        <v>0</v>
      </c>
      <c r="AG145" s="21">
        <v>0</v>
      </c>
      <c r="AH145" s="21">
        <v>0</v>
      </c>
      <c r="AI145" s="21">
        <v>21892.38</v>
      </c>
      <c r="AJ145" s="21">
        <v>21892.38</v>
      </c>
      <c r="AK145" s="21">
        <v>0</v>
      </c>
      <c r="AL145" s="21">
        <v>0</v>
      </c>
      <c r="AM145" s="21">
        <v>0</v>
      </c>
      <c r="AN145" s="21">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1">
        <v>0</v>
      </c>
      <c r="BD145" s="21">
        <v>0</v>
      </c>
      <c r="BE145" s="21">
        <v>0</v>
      </c>
      <c r="BF145" s="21">
        <v>0</v>
      </c>
      <c r="BG145" s="21">
        <v>0</v>
      </c>
      <c r="BH145" s="21">
        <v>0</v>
      </c>
      <c r="BI145" s="21">
        <v>0</v>
      </c>
      <c r="BJ145" s="21">
        <v>0</v>
      </c>
      <c r="BK145" s="21">
        <v>0</v>
      </c>
      <c r="BL145" s="21">
        <v>0</v>
      </c>
      <c r="BM145" s="21">
        <v>0</v>
      </c>
      <c r="BS145" s="156">
        <f>INDEX('ESSER I reallocation'!$H$2:$H$555,MATCH('2021 ESSER I'!$D145,'ESSER I reallocation'!$A$2:$A$555,0))</f>
        <v>368915.38</v>
      </c>
      <c r="BT145" s="156">
        <f>INDEX('2020 Report - NLIU'!$BL$2:$BL$555,MATCH('2021 ESSER I'!D145,'2020 Report - NLIU'!$I$2:$I$555,0))</f>
        <v>327624</v>
      </c>
      <c r="BU145" s="110" t="b">
        <f t="shared" si="2"/>
        <v>1</v>
      </c>
    </row>
    <row r="146" spans="1:73" x14ac:dyDescent="0.3">
      <c r="A146" s="110" t="s">
        <v>162</v>
      </c>
      <c r="B146" s="110">
        <v>2021</v>
      </c>
      <c r="C146" s="110" t="s">
        <v>2324</v>
      </c>
      <c r="D146" s="22">
        <f>INDEX(Concordance!$A$2:$A$556,MATCH('2021 ESSER I'!F146,Concordance!$D$2:$D$556,0))</f>
        <v>112101</v>
      </c>
      <c r="E146" s="110" t="s">
        <v>594</v>
      </c>
      <c r="F146" s="110" t="s">
        <v>2325</v>
      </c>
      <c r="G146" s="110" t="s">
        <v>2326</v>
      </c>
      <c r="H146" s="110" t="s">
        <v>1892</v>
      </c>
      <c r="I146" s="21">
        <v>17845</v>
      </c>
      <c r="J146" s="21">
        <v>0</v>
      </c>
      <c r="K146" s="21">
        <v>15391.44</v>
      </c>
      <c r="L146" s="110" t="s">
        <v>1911</v>
      </c>
      <c r="M146" s="110" t="s">
        <v>1892</v>
      </c>
      <c r="N146" s="110" t="s">
        <v>1911</v>
      </c>
      <c r="O146" s="110" t="s">
        <v>1911</v>
      </c>
      <c r="P146" s="21">
        <v>2453.559999999999</v>
      </c>
      <c r="Q146" s="110">
        <v>0</v>
      </c>
      <c r="R146" s="110">
        <v>0</v>
      </c>
      <c r="S146" s="110">
        <v>0</v>
      </c>
      <c r="T146" s="110">
        <v>0</v>
      </c>
      <c r="U146" s="110">
        <v>100</v>
      </c>
      <c r="V146" s="21">
        <v>301768.88</v>
      </c>
      <c r="W146" s="21">
        <v>269982.37</v>
      </c>
      <c r="X146" s="21">
        <v>31786.51</v>
      </c>
      <c r="Y146" s="21">
        <v>0</v>
      </c>
      <c r="Z146" s="21">
        <v>0</v>
      </c>
      <c r="AA146" s="21">
        <v>0</v>
      </c>
      <c r="AB146" s="21">
        <v>0</v>
      </c>
      <c r="AC146" s="21">
        <v>0</v>
      </c>
      <c r="AD146" s="21">
        <v>0</v>
      </c>
      <c r="AE146" s="21">
        <v>0</v>
      </c>
      <c r="AF146" s="21">
        <v>0</v>
      </c>
      <c r="AG146" s="21">
        <v>0</v>
      </c>
      <c r="AH146" s="21">
        <v>0</v>
      </c>
      <c r="AI146" s="21">
        <v>31786.51</v>
      </c>
      <c r="AJ146" s="21">
        <v>0</v>
      </c>
      <c r="AK146" s="21">
        <v>0</v>
      </c>
      <c r="AL146" s="21">
        <v>0</v>
      </c>
      <c r="AM146" s="21">
        <v>0</v>
      </c>
      <c r="AN146" s="21">
        <v>0</v>
      </c>
      <c r="AO146" s="21">
        <v>31786.51</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S146" s="156">
        <f>INDEX('ESSER I reallocation'!$H$2:$H$555,MATCH('2021 ESSER I'!$D146,'ESSER I reallocation'!$A$2:$A$555,0))</f>
        <v>301768.88</v>
      </c>
      <c r="BT146" s="156">
        <f>INDEX('2020 Report - NLIU'!$BL$2:$BL$555,MATCH('2021 ESSER I'!D146,'2020 Report - NLIU'!$I$2:$I$555,0))</f>
        <v>300977</v>
      </c>
      <c r="BU146" s="110" t="b">
        <f t="shared" si="2"/>
        <v>0</v>
      </c>
    </row>
    <row r="147" spans="1:73" x14ac:dyDescent="0.3">
      <c r="A147" s="110" t="s">
        <v>162</v>
      </c>
      <c r="B147" s="110">
        <v>2021</v>
      </c>
      <c r="C147" s="110" t="s">
        <v>2327</v>
      </c>
      <c r="D147" s="22">
        <f>INDEX(Concordance!$A$2:$A$556,MATCH('2021 ESSER I'!F147,Concordance!$D$2:$D$556,0))</f>
        <v>106003</v>
      </c>
      <c r="E147" s="110" t="s">
        <v>597</v>
      </c>
      <c r="F147" s="110" t="s">
        <v>2328</v>
      </c>
      <c r="G147" s="110" t="s">
        <v>2329</v>
      </c>
      <c r="H147" s="110" t="s">
        <v>1892</v>
      </c>
      <c r="I147" s="21">
        <v>0</v>
      </c>
      <c r="J147" s="21"/>
      <c r="K147" s="21"/>
      <c r="P147" s="21">
        <v>0</v>
      </c>
      <c r="V147" s="21">
        <v>346101.23</v>
      </c>
      <c r="W147" s="21">
        <v>258894</v>
      </c>
      <c r="X147" s="21">
        <v>87027.23</v>
      </c>
      <c r="Y147" s="21">
        <v>0</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87027.23</v>
      </c>
      <c r="BD147" s="21">
        <v>87027.23</v>
      </c>
      <c r="BE147" s="21">
        <v>0</v>
      </c>
      <c r="BF147" s="21">
        <v>0</v>
      </c>
      <c r="BG147" s="21">
        <v>0</v>
      </c>
      <c r="BH147" s="21">
        <v>0</v>
      </c>
      <c r="BI147" s="21">
        <v>0</v>
      </c>
      <c r="BJ147" s="21">
        <v>0</v>
      </c>
      <c r="BK147" s="21">
        <v>0</v>
      </c>
      <c r="BL147" s="21">
        <v>0</v>
      </c>
      <c r="BM147" s="21">
        <v>180</v>
      </c>
      <c r="BN147" s="110">
        <v>0</v>
      </c>
      <c r="BO147" s="110">
        <v>0</v>
      </c>
      <c r="BP147" s="110">
        <v>0</v>
      </c>
      <c r="BQ147" s="110">
        <v>100</v>
      </c>
      <c r="BR147" s="110">
        <v>0</v>
      </c>
      <c r="BS147" s="156">
        <f>INDEX('ESSER I reallocation'!$H$2:$H$555,MATCH('2021 ESSER I'!$D147,'ESSER I reallocation'!$A$2:$A$555,0))</f>
        <v>346101.23</v>
      </c>
      <c r="BT147" s="156">
        <f>INDEX('2020 Report - NLIU'!$BL$2:$BL$555,MATCH('2021 ESSER I'!D147,'2020 Report - NLIU'!$I$2:$I$555,0))</f>
        <v>258894</v>
      </c>
      <c r="BU147" s="110" t="b">
        <f t="shared" si="2"/>
        <v>1</v>
      </c>
    </row>
    <row r="148" spans="1:73" x14ac:dyDescent="0.3">
      <c r="A148" s="110" t="s">
        <v>162</v>
      </c>
      <c r="B148" s="110">
        <v>2021</v>
      </c>
      <c r="C148" s="110" t="s">
        <v>2330</v>
      </c>
      <c r="D148" s="22">
        <f>INDEX(Concordance!$A$2:$A$556,MATCH('2021 ESSER I'!F148,Concordance!$D$2:$D$556,0))</f>
        <v>48066</v>
      </c>
      <c r="E148" s="110" t="s">
        <v>600</v>
      </c>
      <c r="F148" s="110" t="s">
        <v>2331</v>
      </c>
      <c r="G148" s="110" t="s">
        <v>2332</v>
      </c>
      <c r="H148" s="110" t="s">
        <v>1892</v>
      </c>
      <c r="I148" s="21">
        <v>160255</v>
      </c>
      <c r="J148" s="21">
        <v>0</v>
      </c>
      <c r="K148" s="21">
        <v>0</v>
      </c>
      <c r="P148" s="21">
        <v>160255</v>
      </c>
      <c r="Q148" s="110">
        <v>0</v>
      </c>
      <c r="R148" s="110">
        <v>0</v>
      </c>
      <c r="S148" s="110">
        <v>0</v>
      </c>
      <c r="T148" s="110">
        <v>0</v>
      </c>
      <c r="U148" s="110">
        <v>100</v>
      </c>
      <c r="V148" s="21">
        <v>966067.78</v>
      </c>
      <c r="W148" s="21">
        <v>0</v>
      </c>
      <c r="X148" s="21">
        <v>966067.78</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966067.78</v>
      </c>
      <c r="BD148" s="21">
        <v>755725.18</v>
      </c>
      <c r="BE148" s="21">
        <v>210342.6</v>
      </c>
      <c r="BF148" s="21">
        <v>0</v>
      </c>
      <c r="BG148" s="21">
        <v>0</v>
      </c>
      <c r="BH148" s="21">
        <v>0</v>
      </c>
      <c r="BI148" s="21">
        <v>0</v>
      </c>
      <c r="BJ148" s="21">
        <v>0</v>
      </c>
      <c r="BK148" s="21">
        <v>0</v>
      </c>
      <c r="BL148" s="21">
        <v>0</v>
      </c>
      <c r="BM148" s="21">
        <v>0</v>
      </c>
      <c r="BS148" s="156">
        <f>INDEX('ESSER I reallocation'!$H$2:$H$555,MATCH('2021 ESSER I'!$D148,'ESSER I reallocation'!$A$2:$A$555,0))</f>
        <v>966067.78</v>
      </c>
      <c r="BT148" s="156">
        <f>INDEX('2020 Report - NLIU'!$BL$2:$BL$555,MATCH('2021 ESSER I'!D148,'2020 Report - NLIU'!$I$2:$I$555,0))</f>
        <v>0</v>
      </c>
      <c r="BU148" s="110" t="b">
        <f t="shared" si="2"/>
        <v>1</v>
      </c>
    </row>
    <row r="149" spans="1:73" x14ac:dyDescent="0.3">
      <c r="A149" s="110" t="s">
        <v>162</v>
      </c>
      <c r="B149" s="110">
        <v>2021</v>
      </c>
      <c r="C149" s="110" t="s">
        <v>2333</v>
      </c>
      <c r="D149" s="22">
        <f>INDEX(Concordance!$A$2:$A$556,MATCH('2021 ESSER I'!F149,Concordance!$D$2:$D$556,0))</f>
        <v>50012</v>
      </c>
      <c r="E149" s="110" t="s">
        <v>603</v>
      </c>
      <c r="F149" s="110" t="s">
        <v>2334</v>
      </c>
      <c r="G149" s="110" t="s">
        <v>2335</v>
      </c>
      <c r="H149" s="110" t="s">
        <v>1892</v>
      </c>
      <c r="I149" s="21">
        <v>0</v>
      </c>
      <c r="J149" s="21"/>
      <c r="K149" s="21"/>
      <c r="P149" s="21">
        <v>0</v>
      </c>
      <c r="V149" s="21">
        <v>1082531.2</v>
      </c>
      <c r="W149" s="21">
        <v>787626.15</v>
      </c>
      <c r="X149" s="21">
        <v>30276.27</v>
      </c>
      <c r="Y149" s="21">
        <v>7062.47</v>
      </c>
      <c r="Z149" s="21">
        <v>0</v>
      </c>
      <c r="AA149" s="21">
        <v>0</v>
      </c>
      <c r="AB149" s="21">
        <v>0</v>
      </c>
      <c r="AC149" s="21">
        <v>0</v>
      </c>
      <c r="AD149" s="21">
        <v>0</v>
      </c>
      <c r="AE149" s="21">
        <v>7062.47</v>
      </c>
      <c r="AF149" s="21">
        <v>0</v>
      </c>
      <c r="AG149" s="21">
        <v>0</v>
      </c>
      <c r="AH149" s="21">
        <v>0</v>
      </c>
      <c r="AI149" s="21">
        <v>19899.509999999998</v>
      </c>
      <c r="AJ149" s="21">
        <v>0</v>
      </c>
      <c r="AK149" s="21">
        <v>0</v>
      </c>
      <c r="AL149" s="21">
        <v>0</v>
      </c>
      <c r="AM149" s="21">
        <v>0</v>
      </c>
      <c r="AN149" s="21">
        <v>0</v>
      </c>
      <c r="AO149" s="21">
        <v>19899.509999999998</v>
      </c>
      <c r="AP149" s="21">
        <v>0</v>
      </c>
      <c r="AQ149" s="21">
        <v>0</v>
      </c>
      <c r="AR149" s="21">
        <v>0</v>
      </c>
      <c r="AS149" s="21">
        <v>0</v>
      </c>
      <c r="AT149" s="21">
        <v>0</v>
      </c>
      <c r="AU149" s="21">
        <v>0</v>
      </c>
      <c r="AV149" s="21">
        <v>0</v>
      </c>
      <c r="AW149" s="21">
        <v>0</v>
      </c>
      <c r="AX149" s="21">
        <v>0</v>
      </c>
      <c r="AY149" s="21">
        <v>0</v>
      </c>
      <c r="AZ149" s="21">
        <v>0</v>
      </c>
      <c r="BA149" s="21">
        <v>0</v>
      </c>
      <c r="BB149" s="21">
        <v>0</v>
      </c>
      <c r="BC149" s="21">
        <v>3314.29</v>
      </c>
      <c r="BD149" s="21">
        <v>0</v>
      </c>
      <c r="BE149" s="21">
        <v>0</v>
      </c>
      <c r="BF149" s="21">
        <v>2721.29</v>
      </c>
      <c r="BG149" s="21">
        <v>0</v>
      </c>
      <c r="BH149" s="21">
        <v>0</v>
      </c>
      <c r="BI149" s="21">
        <v>593</v>
      </c>
      <c r="BJ149" s="21">
        <v>0</v>
      </c>
      <c r="BK149" s="21">
        <v>0</v>
      </c>
      <c r="BL149" s="21">
        <v>0</v>
      </c>
      <c r="BM149" s="21">
        <v>264628.77999999991</v>
      </c>
      <c r="BN149" s="110">
        <v>0</v>
      </c>
      <c r="BO149" s="110">
        <v>100</v>
      </c>
      <c r="BP149" s="110">
        <v>0</v>
      </c>
      <c r="BQ149" s="110">
        <v>0</v>
      </c>
      <c r="BR149" s="110">
        <v>0</v>
      </c>
      <c r="BS149" s="156">
        <f>INDEX('ESSER I reallocation'!$H$2:$H$555,MATCH('2021 ESSER I'!$D149,'ESSER I reallocation'!$A$2:$A$555,0))</f>
        <v>1082531.2</v>
      </c>
      <c r="BT149" s="156">
        <f>INDEX('2020 Report - NLIU'!$BL$2:$BL$555,MATCH('2021 ESSER I'!D149,'2020 Report - NLIU'!$I$2:$I$555,0))</f>
        <v>787626.15</v>
      </c>
      <c r="BU149" s="110" t="b">
        <f t="shared" si="2"/>
        <v>1</v>
      </c>
    </row>
    <row r="150" spans="1:73" x14ac:dyDescent="0.3">
      <c r="A150" s="110" t="s">
        <v>162</v>
      </c>
      <c r="B150" s="110">
        <v>2021</v>
      </c>
      <c r="C150" s="110" t="s">
        <v>2336</v>
      </c>
      <c r="D150" s="22">
        <f>INDEX(Concordance!$A$2:$A$556,MATCH('2021 ESSER I'!F150,Concordance!$D$2:$D$556,0))</f>
        <v>92088</v>
      </c>
      <c r="E150" s="110" t="s">
        <v>2337</v>
      </c>
      <c r="F150" s="110" t="s">
        <v>2338</v>
      </c>
      <c r="G150" s="110" t="s">
        <v>2339</v>
      </c>
      <c r="H150" s="110" t="s">
        <v>1892</v>
      </c>
      <c r="I150" s="21">
        <v>7260</v>
      </c>
      <c r="J150" s="21">
        <v>0</v>
      </c>
      <c r="K150" s="21">
        <v>0</v>
      </c>
      <c r="P150" s="21">
        <v>7260</v>
      </c>
      <c r="Q150" s="110">
        <v>0</v>
      </c>
      <c r="R150" s="110">
        <v>0</v>
      </c>
      <c r="S150" s="110">
        <v>0</v>
      </c>
      <c r="T150" s="110">
        <v>100</v>
      </c>
      <c r="U150" s="110">
        <v>0</v>
      </c>
      <c r="V150" s="21">
        <v>862701.53</v>
      </c>
      <c r="W150" s="21">
        <v>860438</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2263.5300000000279</v>
      </c>
      <c r="BN150" s="110">
        <v>0</v>
      </c>
      <c r="BO150" s="110">
        <v>0</v>
      </c>
      <c r="BP150" s="110">
        <v>0</v>
      </c>
      <c r="BQ150" s="110">
        <v>100</v>
      </c>
      <c r="BR150" s="110">
        <v>0</v>
      </c>
      <c r="BS150" s="156">
        <f>INDEX('ESSER I reallocation'!$H$2:$H$555,MATCH('2021 ESSER I'!$D150,'ESSER I reallocation'!$A$2:$A$555,0))</f>
        <v>869961.53</v>
      </c>
      <c r="BT150" s="156">
        <f>INDEX('2020 Report - NLIU'!$BL$2:$BL$555,MATCH('2021 ESSER I'!D150,'2020 Report - NLIU'!$I$2:$I$555,0))</f>
        <v>860438</v>
      </c>
      <c r="BU150" s="110" t="b">
        <f t="shared" si="2"/>
        <v>1</v>
      </c>
    </row>
    <row r="151" spans="1:73" x14ac:dyDescent="0.3">
      <c r="A151" s="110" t="s">
        <v>162</v>
      </c>
      <c r="B151" s="110">
        <v>2021</v>
      </c>
      <c r="C151" s="110" t="s">
        <v>2340</v>
      </c>
      <c r="D151" s="22">
        <f>INDEX(Concordance!$A$2:$A$556,MATCH('2021 ESSER I'!F151,Concordance!$D$2:$D$556,0))</f>
        <v>36123</v>
      </c>
      <c r="E151" s="110" t="s">
        <v>608</v>
      </c>
      <c r="F151" s="110" t="s">
        <v>2341</v>
      </c>
      <c r="G151" s="110" t="s">
        <v>2342</v>
      </c>
      <c r="H151" s="110" t="s">
        <v>1892</v>
      </c>
      <c r="I151" s="21">
        <v>0</v>
      </c>
      <c r="J151" s="21"/>
      <c r="K151" s="21"/>
      <c r="P151" s="21">
        <v>0</v>
      </c>
      <c r="V151" s="21">
        <v>16814.53</v>
      </c>
      <c r="W151" s="21">
        <v>16770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44.529999999998843</v>
      </c>
      <c r="BN151" s="110">
        <v>0</v>
      </c>
      <c r="BO151" s="110">
        <v>100</v>
      </c>
      <c r="BP151" s="110">
        <v>0</v>
      </c>
      <c r="BQ151" s="110">
        <v>0</v>
      </c>
      <c r="BR151" s="110">
        <v>0</v>
      </c>
      <c r="BS151" s="156">
        <f>INDEX('ESSER I reallocation'!$H$2:$H$555,MATCH('2021 ESSER I'!$D151,'ESSER I reallocation'!$A$2:$A$555,0))</f>
        <v>16814.53</v>
      </c>
      <c r="BT151" s="156">
        <f>INDEX('2020 Report - NLIU'!$BL$2:$BL$555,MATCH('2021 ESSER I'!D151,'2020 Report - NLIU'!$I$2:$I$555,0))</f>
        <v>16770</v>
      </c>
      <c r="BU151" s="110" t="b">
        <f t="shared" si="2"/>
        <v>1</v>
      </c>
    </row>
    <row r="152" spans="1:73" x14ac:dyDescent="0.3">
      <c r="A152" s="110" t="s">
        <v>162</v>
      </c>
      <c r="B152" s="110">
        <v>2021</v>
      </c>
      <c r="C152" s="110" t="s">
        <v>2343</v>
      </c>
      <c r="D152" s="22">
        <f>INDEX(Concordance!$A$2:$A$556,MATCH('2021 ESSER I'!F152,Concordance!$D$2:$D$556,0))</f>
        <v>62072</v>
      </c>
      <c r="E152" s="110" t="s">
        <v>611</v>
      </c>
      <c r="F152" s="110" t="s">
        <v>2344</v>
      </c>
      <c r="G152" s="110" t="s">
        <v>2345</v>
      </c>
      <c r="H152" s="110" t="s">
        <v>1892</v>
      </c>
      <c r="I152" s="21">
        <v>0</v>
      </c>
      <c r="J152" s="21"/>
      <c r="K152" s="21"/>
      <c r="P152" s="21">
        <v>0</v>
      </c>
      <c r="V152" s="21">
        <v>648564.6</v>
      </c>
      <c r="W152" s="21">
        <v>604335.52</v>
      </c>
      <c r="X152" s="21">
        <v>44229.08</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44229.08</v>
      </c>
      <c r="BD152" s="21">
        <v>44229.08</v>
      </c>
      <c r="BE152" s="21">
        <v>0</v>
      </c>
      <c r="BF152" s="21">
        <v>0</v>
      </c>
      <c r="BG152" s="21">
        <v>0</v>
      </c>
      <c r="BH152" s="21">
        <v>0</v>
      </c>
      <c r="BI152" s="21">
        <v>0</v>
      </c>
      <c r="BJ152" s="21">
        <v>0</v>
      </c>
      <c r="BK152" s="21">
        <v>0</v>
      </c>
      <c r="BL152" s="21">
        <v>0</v>
      </c>
      <c r="BM152" s="21">
        <v>0</v>
      </c>
      <c r="BS152" s="156">
        <f>INDEX('ESSER I reallocation'!$H$2:$H$555,MATCH('2021 ESSER I'!$D152,'ESSER I reallocation'!$A$2:$A$555,0))</f>
        <v>648564.6</v>
      </c>
      <c r="BT152" s="156">
        <f>INDEX('2020 Report - NLIU'!$BL$2:$BL$555,MATCH('2021 ESSER I'!D152,'2020 Report - NLIU'!$I$2:$I$555,0))</f>
        <v>604335.52</v>
      </c>
      <c r="BU152" s="110" t="b">
        <f t="shared" si="2"/>
        <v>1</v>
      </c>
    </row>
    <row r="153" spans="1:73" x14ac:dyDescent="0.3">
      <c r="A153" s="110" t="s">
        <v>162</v>
      </c>
      <c r="B153" s="110">
        <v>2021</v>
      </c>
      <c r="C153" s="110" t="s">
        <v>2346</v>
      </c>
      <c r="D153" s="22">
        <f>INDEX(Concordance!$A$2:$A$556,MATCH('2021 ESSER I'!F153,Concordance!$D$2:$D$556,0))</f>
        <v>48922</v>
      </c>
      <c r="E153" s="110" t="s">
        <v>614</v>
      </c>
      <c r="F153" s="110" t="s">
        <v>2347</v>
      </c>
      <c r="G153" s="110" t="s">
        <v>2348</v>
      </c>
      <c r="H153" s="110" t="s">
        <v>1892</v>
      </c>
      <c r="I153" s="21">
        <v>0</v>
      </c>
      <c r="J153" s="21"/>
      <c r="K153" s="21"/>
      <c r="P153" s="21">
        <v>0</v>
      </c>
      <c r="V153" s="21">
        <v>746436.3</v>
      </c>
      <c r="W153" s="21">
        <v>267211.99</v>
      </c>
      <c r="X153" s="21">
        <v>479224.31</v>
      </c>
      <c r="Y153" s="21">
        <v>0</v>
      </c>
      <c r="Z153" s="21">
        <v>0</v>
      </c>
      <c r="AA153" s="21">
        <v>0</v>
      </c>
      <c r="AB153" s="21">
        <v>0</v>
      </c>
      <c r="AC153" s="21">
        <v>0</v>
      </c>
      <c r="AD153" s="21">
        <v>0</v>
      </c>
      <c r="AE153" s="21">
        <v>0</v>
      </c>
      <c r="AF153" s="21">
        <v>0</v>
      </c>
      <c r="AG153" s="21">
        <v>0</v>
      </c>
      <c r="AH153" s="21">
        <v>0</v>
      </c>
      <c r="AI153" s="21">
        <v>0</v>
      </c>
      <c r="AJ153" s="21">
        <v>0</v>
      </c>
      <c r="AK153" s="21">
        <v>0</v>
      </c>
      <c r="AL153" s="21">
        <v>0</v>
      </c>
      <c r="AM153" s="21">
        <v>0</v>
      </c>
      <c r="AN153" s="21">
        <v>0</v>
      </c>
      <c r="AO153" s="21">
        <v>0</v>
      </c>
      <c r="AP153" s="21">
        <v>0</v>
      </c>
      <c r="AQ153" s="21">
        <v>0</v>
      </c>
      <c r="AR153" s="21">
        <v>0</v>
      </c>
      <c r="AS153" s="21">
        <v>0</v>
      </c>
      <c r="AT153" s="21">
        <v>0</v>
      </c>
      <c r="AU153" s="21">
        <v>0</v>
      </c>
      <c r="AV153" s="21">
        <v>0</v>
      </c>
      <c r="AW153" s="21">
        <v>0</v>
      </c>
      <c r="AX153" s="21">
        <v>0</v>
      </c>
      <c r="AY153" s="21">
        <v>0</v>
      </c>
      <c r="AZ153" s="21">
        <v>0</v>
      </c>
      <c r="BA153" s="21">
        <v>0</v>
      </c>
      <c r="BB153" s="21">
        <v>0</v>
      </c>
      <c r="BC153" s="21">
        <v>479224.31</v>
      </c>
      <c r="BD153" s="21">
        <v>373936.07</v>
      </c>
      <c r="BE153" s="21">
        <v>105288.24</v>
      </c>
      <c r="BF153" s="21">
        <v>0</v>
      </c>
      <c r="BG153" s="21">
        <v>0</v>
      </c>
      <c r="BH153" s="21">
        <v>0</v>
      </c>
      <c r="BI153" s="21">
        <v>0</v>
      </c>
      <c r="BJ153" s="21">
        <v>0</v>
      </c>
      <c r="BK153" s="21">
        <v>0</v>
      </c>
      <c r="BL153" s="21">
        <v>0</v>
      </c>
      <c r="BM153" s="21">
        <v>0</v>
      </c>
      <c r="BS153" s="156">
        <f>INDEX('ESSER I reallocation'!$H$2:$H$555,MATCH('2021 ESSER I'!$D153,'ESSER I reallocation'!$A$2:$A$555,0))</f>
        <v>746436.3</v>
      </c>
      <c r="BT153" s="156">
        <f>INDEX('2020 Report - NLIU'!$BL$2:$BL$555,MATCH('2021 ESSER I'!D153,'2020 Report - NLIU'!$I$2:$I$555,0))</f>
        <v>267211.99</v>
      </c>
      <c r="BU153" s="110" t="b">
        <f t="shared" si="2"/>
        <v>1</v>
      </c>
    </row>
    <row r="154" spans="1:73" x14ac:dyDescent="0.3">
      <c r="A154" s="110" t="s">
        <v>162</v>
      </c>
      <c r="B154" s="110">
        <v>2021</v>
      </c>
      <c r="C154" s="110" t="s">
        <v>2349</v>
      </c>
      <c r="D154" s="22">
        <f>INDEX(Concordance!$A$2:$A$556,MATCH('2021 ESSER I'!F154,Concordance!$D$2:$D$556,0))</f>
        <v>92087</v>
      </c>
      <c r="E154" s="110" t="s">
        <v>617</v>
      </c>
      <c r="F154" s="110" t="s">
        <v>2350</v>
      </c>
      <c r="G154" s="110" t="s">
        <v>2351</v>
      </c>
      <c r="H154" s="110" t="s">
        <v>1892</v>
      </c>
      <c r="I154" s="21">
        <v>37476</v>
      </c>
      <c r="J154" s="21">
        <v>0</v>
      </c>
      <c r="K154" s="21">
        <v>14996.15</v>
      </c>
      <c r="L154" s="110" t="s">
        <v>1892</v>
      </c>
      <c r="M154" s="110" t="s">
        <v>1911</v>
      </c>
      <c r="N154" s="110" t="s">
        <v>1911</v>
      </c>
      <c r="O154" s="110" t="s">
        <v>1911</v>
      </c>
      <c r="P154" s="21">
        <v>22479.85</v>
      </c>
      <c r="Q154" s="110">
        <v>100</v>
      </c>
      <c r="R154" s="110">
        <v>0</v>
      </c>
      <c r="S154" s="110">
        <v>0</v>
      </c>
      <c r="T154" s="110">
        <v>0</v>
      </c>
      <c r="U154" s="110">
        <v>0</v>
      </c>
      <c r="V154" s="21">
        <v>1045016.06</v>
      </c>
      <c r="W154" s="21">
        <v>913325</v>
      </c>
      <c r="X154" s="21">
        <v>131691.06</v>
      </c>
      <c r="Y154" s="21">
        <v>86461.38</v>
      </c>
      <c r="Z154" s="21">
        <v>18813.79</v>
      </c>
      <c r="AA154" s="21">
        <v>0</v>
      </c>
      <c r="AB154" s="21">
        <v>0</v>
      </c>
      <c r="AC154" s="21">
        <v>0</v>
      </c>
      <c r="AD154" s="21">
        <v>0</v>
      </c>
      <c r="AE154" s="21">
        <v>67647.59</v>
      </c>
      <c r="AF154" s="21">
        <v>0</v>
      </c>
      <c r="AG154" s="21">
        <v>0</v>
      </c>
      <c r="AH154" s="21">
        <v>0</v>
      </c>
      <c r="AI154" s="21">
        <v>45229.68</v>
      </c>
      <c r="AJ154" s="21">
        <v>0</v>
      </c>
      <c r="AK154" s="21">
        <v>0</v>
      </c>
      <c r="AL154" s="21">
        <v>0</v>
      </c>
      <c r="AM154" s="21">
        <v>0</v>
      </c>
      <c r="AN154" s="21">
        <v>0</v>
      </c>
      <c r="AO154" s="21">
        <v>45229.68</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S154" s="156">
        <f>INDEX('ESSER I reallocation'!$H$2:$H$555,MATCH('2021 ESSER I'!$D154,'ESSER I reallocation'!$A$2:$A$555,0))</f>
        <v>1082492.06</v>
      </c>
      <c r="BT154" s="156">
        <f>INDEX('2020 Report - NLIU'!$BL$2:$BL$555,MATCH('2021 ESSER I'!D154,'2020 Report - NLIU'!$I$2:$I$555,0))</f>
        <v>913325</v>
      </c>
      <c r="BU154" s="110" t="b">
        <f t="shared" si="2"/>
        <v>1</v>
      </c>
    </row>
    <row r="155" spans="1:73" x14ac:dyDescent="0.3">
      <c r="A155" s="110" t="s">
        <v>162</v>
      </c>
      <c r="B155" s="110">
        <v>2021</v>
      </c>
      <c r="C155" s="110" t="s">
        <v>2352</v>
      </c>
      <c r="D155" s="22">
        <f>INDEX(Concordance!$A$2:$A$556,MATCH('2021 ESSER I'!F155,Concordance!$D$2:$D$556,0))</f>
        <v>14129</v>
      </c>
      <c r="E155" s="110" t="s">
        <v>620</v>
      </c>
      <c r="F155" s="110" t="s">
        <v>2353</v>
      </c>
      <c r="G155" s="110" t="s">
        <v>2354</v>
      </c>
      <c r="H155" s="110" t="s">
        <v>1892</v>
      </c>
      <c r="I155" s="21">
        <v>86241.47</v>
      </c>
      <c r="J155" s="21">
        <v>0</v>
      </c>
      <c r="K155" s="21">
        <v>12525</v>
      </c>
      <c r="L155" s="110" t="s">
        <v>1892</v>
      </c>
      <c r="M155" s="110" t="s">
        <v>1911</v>
      </c>
      <c r="N155" s="110" t="s">
        <v>1911</v>
      </c>
      <c r="O155" s="110" t="s">
        <v>1911</v>
      </c>
      <c r="P155" s="21">
        <v>73716.47</v>
      </c>
      <c r="Q155" s="110">
        <v>0</v>
      </c>
      <c r="R155" s="110">
        <v>0</v>
      </c>
      <c r="S155" s="110">
        <v>0</v>
      </c>
      <c r="T155" s="110">
        <v>0</v>
      </c>
      <c r="U155" s="110">
        <v>100</v>
      </c>
      <c r="V155" s="21">
        <v>413989.97</v>
      </c>
      <c r="W155" s="21">
        <v>316165</v>
      </c>
      <c r="X155" s="21">
        <v>97824.97</v>
      </c>
      <c r="Y155" s="21">
        <v>31184.83</v>
      </c>
      <c r="Z155" s="21">
        <v>0</v>
      </c>
      <c r="AA155" s="21">
        <v>0</v>
      </c>
      <c r="AB155" s="21">
        <v>0</v>
      </c>
      <c r="AC155" s="21">
        <v>0</v>
      </c>
      <c r="AD155" s="21">
        <v>0</v>
      </c>
      <c r="AE155" s="21">
        <v>31184.83</v>
      </c>
      <c r="AF155" s="21">
        <v>0</v>
      </c>
      <c r="AG155" s="21">
        <v>0</v>
      </c>
      <c r="AH155" s="21">
        <v>0</v>
      </c>
      <c r="AI155" s="21">
        <v>66640.14</v>
      </c>
      <c r="AJ155" s="21">
        <v>0</v>
      </c>
      <c r="AK155" s="21">
        <v>0</v>
      </c>
      <c r="AL155" s="21">
        <v>0</v>
      </c>
      <c r="AM155" s="21">
        <v>0</v>
      </c>
      <c r="AN155" s="21">
        <v>38771.99</v>
      </c>
      <c r="AO155" s="21">
        <v>27868.15</v>
      </c>
      <c r="AP155" s="21">
        <v>0</v>
      </c>
      <c r="AQ155" s="21">
        <v>0</v>
      </c>
      <c r="AR155" s="21">
        <v>0</v>
      </c>
      <c r="AS155" s="21">
        <v>0</v>
      </c>
      <c r="AT155" s="21">
        <v>0</v>
      </c>
      <c r="AU155" s="21">
        <v>0</v>
      </c>
      <c r="AV155" s="21">
        <v>0</v>
      </c>
      <c r="AW155" s="21">
        <v>0</v>
      </c>
      <c r="AX155" s="21">
        <v>0</v>
      </c>
      <c r="AY155" s="21">
        <v>0</v>
      </c>
      <c r="AZ155" s="21">
        <v>0</v>
      </c>
      <c r="BA155" s="21">
        <v>0</v>
      </c>
      <c r="BB155" s="21">
        <v>0</v>
      </c>
      <c r="BC155" s="21">
        <v>0</v>
      </c>
      <c r="BD155" s="21">
        <v>0</v>
      </c>
      <c r="BE155" s="21">
        <v>0</v>
      </c>
      <c r="BF155" s="21">
        <v>0</v>
      </c>
      <c r="BG155" s="21">
        <v>0</v>
      </c>
      <c r="BH155" s="21">
        <v>0</v>
      </c>
      <c r="BI155" s="21">
        <v>0</v>
      </c>
      <c r="BJ155" s="21">
        <v>0</v>
      </c>
      <c r="BK155" s="21">
        <v>0</v>
      </c>
      <c r="BL155" s="21">
        <v>0</v>
      </c>
      <c r="BM155" s="21">
        <v>0</v>
      </c>
      <c r="BS155" s="156">
        <f>INDEX('ESSER I reallocation'!$H$2:$H$555,MATCH('2021 ESSER I'!$D155,'ESSER I reallocation'!$A$2:$A$555,0))</f>
        <v>426514.97</v>
      </c>
      <c r="BT155" s="156">
        <f>INDEX('2020 Report - NLIU'!$BL$2:$BL$555,MATCH('2021 ESSER I'!D155,'2020 Report - NLIU'!$I$2:$I$555,0))</f>
        <v>316165</v>
      </c>
      <c r="BU155" s="110" t="b">
        <f t="shared" si="2"/>
        <v>1</v>
      </c>
    </row>
    <row r="156" spans="1:73" x14ac:dyDescent="0.3">
      <c r="A156" s="110" t="s">
        <v>162</v>
      </c>
      <c r="B156" s="110">
        <v>2021</v>
      </c>
      <c r="C156" s="110" t="s">
        <v>2355</v>
      </c>
      <c r="D156" s="22">
        <f>INDEX(Concordance!$A$2:$A$556,MATCH('2021 ESSER I'!F156,Concordance!$D$2:$D$556,0))</f>
        <v>77102</v>
      </c>
      <c r="E156" s="110" t="s">
        <v>623</v>
      </c>
      <c r="F156" s="110" t="s">
        <v>2356</v>
      </c>
      <c r="G156" s="110" t="s">
        <v>2357</v>
      </c>
      <c r="H156" s="110" t="s">
        <v>1892</v>
      </c>
      <c r="I156" s="21">
        <v>0</v>
      </c>
      <c r="J156" s="21"/>
      <c r="K156" s="21"/>
      <c r="P156" s="21">
        <v>0</v>
      </c>
      <c r="V156" s="21">
        <v>275569.63</v>
      </c>
      <c r="W156" s="21">
        <v>274847</v>
      </c>
      <c r="X156" s="21">
        <v>722.63</v>
      </c>
      <c r="Y156" s="21">
        <v>0</v>
      </c>
      <c r="Z156" s="21">
        <v>0</v>
      </c>
      <c r="AA156" s="21">
        <v>0</v>
      </c>
      <c r="AB156" s="21">
        <v>0</v>
      </c>
      <c r="AC156" s="21">
        <v>0</v>
      </c>
      <c r="AD156" s="21">
        <v>0</v>
      </c>
      <c r="AE156" s="21">
        <v>0</v>
      </c>
      <c r="AF156" s="21">
        <v>0</v>
      </c>
      <c r="AG156" s="21">
        <v>0</v>
      </c>
      <c r="AH156" s="21">
        <v>0</v>
      </c>
      <c r="AI156" s="21">
        <v>722.63</v>
      </c>
      <c r="AJ156" s="21">
        <v>722.63</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S156" s="156">
        <f>INDEX('ESSER I reallocation'!$H$2:$H$555,MATCH('2021 ESSER I'!$D156,'ESSER I reallocation'!$A$2:$A$555,0))</f>
        <v>275569.63</v>
      </c>
      <c r="BT156" s="156">
        <f>INDEX('2020 Report - NLIU'!$BL$2:$BL$555,MATCH('2021 ESSER I'!D156,'2020 Report - NLIU'!$I$2:$I$555,0))</f>
        <v>274847</v>
      </c>
      <c r="BU156" s="110" t="b">
        <f t="shared" si="2"/>
        <v>1</v>
      </c>
    </row>
    <row r="157" spans="1:73" x14ac:dyDescent="0.3">
      <c r="A157" s="110" t="s">
        <v>162</v>
      </c>
      <c r="B157" s="110">
        <v>2021</v>
      </c>
      <c r="C157" s="110" t="s">
        <v>2358</v>
      </c>
      <c r="D157" s="22">
        <f>INDEX(Concordance!$A$2:$A$556,MATCH('2021 ESSER I'!F157,Concordance!$D$2:$D$556,0))</f>
        <v>104042</v>
      </c>
      <c r="E157" s="110" t="s">
        <v>626</v>
      </c>
      <c r="F157" s="110" t="s">
        <v>2359</v>
      </c>
      <c r="G157" s="110" t="s">
        <v>2360</v>
      </c>
      <c r="H157" s="110" t="s">
        <v>1892</v>
      </c>
      <c r="I157" s="21">
        <v>0</v>
      </c>
      <c r="J157" s="21"/>
      <c r="K157" s="21"/>
      <c r="P157" s="21">
        <v>0</v>
      </c>
      <c r="V157" s="21">
        <v>236073.37</v>
      </c>
      <c r="W157" s="21">
        <v>235000</v>
      </c>
      <c r="X157" s="21">
        <v>0</v>
      </c>
      <c r="Y157" s="21">
        <v>0</v>
      </c>
      <c r="Z157" s="21">
        <v>0</v>
      </c>
      <c r="AA157" s="21">
        <v>0</v>
      </c>
      <c r="AB157" s="21">
        <v>0</v>
      </c>
      <c r="AC157" s="21">
        <v>0</v>
      </c>
      <c r="AD157" s="21">
        <v>0</v>
      </c>
      <c r="AE157" s="21">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21">
        <v>0</v>
      </c>
      <c r="AV157" s="21">
        <v>0</v>
      </c>
      <c r="AW157" s="21">
        <v>0</v>
      </c>
      <c r="AX157" s="21">
        <v>0</v>
      </c>
      <c r="AY157" s="21">
        <v>0</v>
      </c>
      <c r="AZ157" s="21">
        <v>0</v>
      </c>
      <c r="BA157" s="21">
        <v>0</v>
      </c>
      <c r="BB157" s="21">
        <v>0</v>
      </c>
      <c r="BC157" s="21">
        <v>0</v>
      </c>
      <c r="BD157" s="21">
        <v>0</v>
      </c>
      <c r="BE157" s="21">
        <v>0</v>
      </c>
      <c r="BF157" s="21">
        <v>0</v>
      </c>
      <c r="BG157" s="21">
        <v>0</v>
      </c>
      <c r="BH157" s="21">
        <v>0</v>
      </c>
      <c r="BI157" s="21">
        <v>0</v>
      </c>
      <c r="BJ157" s="21">
        <v>0</v>
      </c>
      <c r="BK157" s="21">
        <v>0</v>
      </c>
      <c r="BL157" s="21">
        <v>0</v>
      </c>
      <c r="BM157" s="21">
        <v>1073.3699999999949</v>
      </c>
      <c r="BN157" s="110">
        <v>0</v>
      </c>
      <c r="BO157" s="110">
        <v>0</v>
      </c>
      <c r="BP157" s="110">
        <v>0</v>
      </c>
      <c r="BQ157" s="110">
        <v>100</v>
      </c>
      <c r="BR157" s="110">
        <v>0</v>
      </c>
      <c r="BS157" s="156">
        <f>INDEX('ESSER I reallocation'!$H$2:$H$555,MATCH('2021 ESSER I'!$D157,'ESSER I reallocation'!$A$2:$A$555,0))</f>
        <v>236073.37</v>
      </c>
      <c r="BT157" s="156">
        <f>INDEX('2020 Report - NLIU'!$BL$2:$BL$555,MATCH('2021 ESSER I'!D157,'2020 Report - NLIU'!$I$2:$I$555,0))</f>
        <v>235000</v>
      </c>
      <c r="BU157" s="110" t="b">
        <f t="shared" si="2"/>
        <v>1</v>
      </c>
    </row>
    <row r="158" spans="1:73" x14ac:dyDescent="0.3">
      <c r="A158" s="110" t="s">
        <v>162</v>
      </c>
      <c r="B158" s="110">
        <v>2021</v>
      </c>
      <c r="C158" s="110" t="s">
        <v>2361</v>
      </c>
      <c r="D158" s="22">
        <f>INDEX(Concordance!$A$2:$A$556,MATCH('2021 ESSER I'!F158,Concordance!$D$2:$D$556,0))</f>
        <v>31121</v>
      </c>
      <c r="E158" s="110" t="s">
        <v>629</v>
      </c>
      <c r="F158" s="110" t="s">
        <v>2362</v>
      </c>
      <c r="G158" s="110" t="s">
        <v>2363</v>
      </c>
      <c r="H158" s="110" t="s">
        <v>1892</v>
      </c>
      <c r="I158" s="21">
        <v>16281</v>
      </c>
      <c r="J158" s="21">
        <v>0</v>
      </c>
      <c r="K158" s="21">
        <v>0</v>
      </c>
      <c r="P158" s="21">
        <v>16281</v>
      </c>
      <c r="Q158" s="110">
        <v>0</v>
      </c>
      <c r="R158" s="110">
        <v>100</v>
      </c>
      <c r="S158" s="110">
        <v>0</v>
      </c>
      <c r="T158" s="110">
        <v>0</v>
      </c>
      <c r="U158" s="110">
        <v>0</v>
      </c>
      <c r="V158" s="21">
        <v>101372.85</v>
      </c>
      <c r="W158" s="21">
        <v>101107</v>
      </c>
      <c r="X158" s="21">
        <v>265.85000000000002</v>
      </c>
      <c r="Y158" s="21">
        <v>265.85000000000002</v>
      </c>
      <c r="Z158" s="21">
        <v>265.85000000000002</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S158" s="156">
        <f>INDEX('ESSER I reallocation'!$H$2:$H$555,MATCH('2021 ESSER I'!$D158,'ESSER I reallocation'!$A$2:$A$555,0))</f>
        <v>101372.85</v>
      </c>
      <c r="BT158" s="156">
        <f>INDEX('2020 Report - NLIU'!$BL$2:$BL$555,MATCH('2021 ESSER I'!D158,'2020 Report - NLIU'!$I$2:$I$555,0))</f>
        <v>101107</v>
      </c>
      <c r="BU158" s="110" t="b">
        <f t="shared" si="2"/>
        <v>1</v>
      </c>
    </row>
    <row r="159" spans="1:73" x14ac:dyDescent="0.3">
      <c r="A159" s="110" t="s">
        <v>162</v>
      </c>
      <c r="B159" s="110">
        <v>2021</v>
      </c>
      <c r="C159" s="110" t="s">
        <v>2364</v>
      </c>
      <c r="D159" s="22">
        <f>INDEX(Concordance!$A$2:$A$556,MATCH('2021 ESSER I'!F159,Concordance!$D$2:$D$556,0))</f>
        <v>53112</v>
      </c>
      <c r="E159" s="110" t="s">
        <v>632</v>
      </c>
      <c r="F159" s="110" t="s">
        <v>2365</v>
      </c>
      <c r="G159" s="110" t="s">
        <v>2366</v>
      </c>
      <c r="H159" s="110" t="s">
        <v>1892</v>
      </c>
      <c r="I159" s="21">
        <v>0</v>
      </c>
      <c r="J159" s="21"/>
      <c r="K159" s="21"/>
      <c r="P159" s="21">
        <v>0</v>
      </c>
      <c r="V159" s="21">
        <v>39297.24</v>
      </c>
      <c r="W159" s="21">
        <v>39194</v>
      </c>
      <c r="X159" s="21">
        <v>103.24</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103.24</v>
      </c>
      <c r="BD159" s="21">
        <v>103.24</v>
      </c>
      <c r="BE159" s="21">
        <v>0</v>
      </c>
      <c r="BF159" s="21">
        <v>0</v>
      </c>
      <c r="BG159" s="21">
        <v>0</v>
      </c>
      <c r="BH159" s="21">
        <v>0</v>
      </c>
      <c r="BI159" s="21">
        <v>0</v>
      </c>
      <c r="BJ159" s="21">
        <v>0</v>
      </c>
      <c r="BK159" s="21">
        <v>0</v>
      </c>
      <c r="BL159" s="21">
        <v>0</v>
      </c>
      <c r="BM159" s="21">
        <v>0</v>
      </c>
      <c r="BS159" s="156">
        <f>INDEX('ESSER I reallocation'!$H$2:$H$555,MATCH('2021 ESSER I'!$D159,'ESSER I reallocation'!$A$2:$A$555,0))</f>
        <v>39297.24</v>
      </c>
      <c r="BT159" s="156">
        <f>INDEX('2020 Report - NLIU'!$BL$2:$BL$555,MATCH('2021 ESSER I'!D159,'2020 Report - NLIU'!$I$2:$I$555,0))</f>
        <v>39194</v>
      </c>
      <c r="BU159" s="110" t="b">
        <f t="shared" si="2"/>
        <v>1</v>
      </c>
    </row>
    <row r="160" spans="1:73" x14ac:dyDescent="0.3">
      <c r="A160" s="110" t="s">
        <v>162</v>
      </c>
      <c r="B160" s="110">
        <v>2021</v>
      </c>
      <c r="C160" s="110" t="s">
        <v>2367</v>
      </c>
      <c r="D160" s="22">
        <f>INDEX(Concordance!$A$2:$A$556,MATCH('2021 ESSER I'!F160,Concordance!$D$2:$D$556,0))</f>
        <v>37039</v>
      </c>
      <c r="E160" s="110" t="s">
        <v>635</v>
      </c>
      <c r="F160" s="110" t="s">
        <v>2368</v>
      </c>
      <c r="G160" s="110" t="s">
        <v>2369</v>
      </c>
      <c r="H160" s="110" t="s">
        <v>1892</v>
      </c>
      <c r="I160" s="21">
        <v>31628.080000000002</v>
      </c>
      <c r="J160" s="21">
        <v>0</v>
      </c>
      <c r="K160" s="21">
        <v>31612.080000000002</v>
      </c>
      <c r="L160" s="110" t="s">
        <v>1911</v>
      </c>
      <c r="M160" s="110" t="s">
        <v>1911</v>
      </c>
      <c r="N160" s="110" t="s">
        <v>1911</v>
      </c>
      <c r="O160" s="110" t="s">
        <v>1892</v>
      </c>
      <c r="P160" s="21">
        <v>16</v>
      </c>
      <c r="Q160" s="110">
        <v>0</v>
      </c>
      <c r="R160" s="110">
        <v>0</v>
      </c>
      <c r="S160" s="110">
        <v>0</v>
      </c>
      <c r="T160" s="110">
        <v>0</v>
      </c>
      <c r="U160" s="110">
        <v>100</v>
      </c>
      <c r="V160" s="21">
        <v>132716.13</v>
      </c>
      <c r="W160" s="21">
        <v>128852.44</v>
      </c>
      <c r="X160" s="21">
        <v>3863.69</v>
      </c>
      <c r="Y160" s="21">
        <v>0</v>
      </c>
      <c r="Z160" s="21">
        <v>0</v>
      </c>
      <c r="AA160" s="21">
        <v>0</v>
      </c>
      <c r="AB160" s="21">
        <v>0</v>
      </c>
      <c r="AC160" s="21">
        <v>0</v>
      </c>
      <c r="AD160" s="21">
        <v>0</v>
      </c>
      <c r="AE160" s="21">
        <v>0</v>
      </c>
      <c r="AF160" s="21">
        <v>0</v>
      </c>
      <c r="AG160" s="21">
        <v>0</v>
      </c>
      <c r="AH160" s="21">
        <v>0</v>
      </c>
      <c r="AI160" s="21">
        <v>0</v>
      </c>
      <c r="AJ160" s="21">
        <v>0</v>
      </c>
      <c r="AK160" s="21">
        <v>0</v>
      </c>
      <c r="AL160" s="21">
        <v>0</v>
      </c>
      <c r="AM160" s="21">
        <v>0</v>
      </c>
      <c r="AN160" s="21">
        <v>0</v>
      </c>
      <c r="AO160" s="21">
        <v>0</v>
      </c>
      <c r="AP160" s="21">
        <v>0</v>
      </c>
      <c r="AQ160" s="21">
        <v>0</v>
      </c>
      <c r="AR160" s="21">
        <v>0</v>
      </c>
      <c r="AS160" s="21">
        <v>0</v>
      </c>
      <c r="AT160" s="21">
        <v>0</v>
      </c>
      <c r="AU160" s="21">
        <v>0</v>
      </c>
      <c r="AV160" s="21">
        <v>0</v>
      </c>
      <c r="AW160" s="21">
        <v>0</v>
      </c>
      <c r="AX160" s="21">
        <v>0</v>
      </c>
      <c r="AY160" s="21">
        <v>0</v>
      </c>
      <c r="AZ160" s="21">
        <v>0</v>
      </c>
      <c r="BA160" s="21">
        <v>0</v>
      </c>
      <c r="BB160" s="21">
        <v>0</v>
      </c>
      <c r="BC160" s="21">
        <v>3863.69</v>
      </c>
      <c r="BD160" s="21">
        <v>0</v>
      </c>
      <c r="BE160" s="21">
        <v>0</v>
      </c>
      <c r="BF160" s="21">
        <v>0</v>
      </c>
      <c r="BG160" s="21">
        <v>0</v>
      </c>
      <c r="BH160" s="21">
        <v>0</v>
      </c>
      <c r="BI160" s="21">
        <v>3863.69</v>
      </c>
      <c r="BJ160" s="21">
        <v>0</v>
      </c>
      <c r="BK160" s="21">
        <v>0</v>
      </c>
      <c r="BL160" s="21">
        <v>0</v>
      </c>
      <c r="BM160" s="21">
        <v>0</v>
      </c>
      <c r="BS160" s="156">
        <f>INDEX('ESSER I reallocation'!$H$2:$H$555,MATCH('2021 ESSER I'!$D160,'ESSER I reallocation'!$A$2:$A$555,0))</f>
        <v>140066.13</v>
      </c>
      <c r="BT160" s="156">
        <f>INDEX('2020 Report - NLIU'!$BL$2:$BL$555,MATCH('2021 ESSER I'!D160,'2020 Report - NLIU'!$I$2:$I$555,0))</f>
        <v>128852.44</v>
      </c>
      <c r="BU160" s="110" t="b">
        <f t="shared" si="2"/>
        <v>1</v>
      </c>
    </row>
    <row r="161" spans="1:73" x14ac:dyDescent="0.3">
      <c r="A161" s="110" t="s">
        <v>162</v>
      </c>
      <c r="B161" s="110">
        <v>2021</v>
      </c>
      <c r="C161" s="110" t="s">
        <v>2370</v>
      </c>
      <c r="D161" s="22">
        <f>INDEX(Concordance!$A$2:$A$556,MATCH('2021 ESSER I'!F161,Concordance!$D$2:$D$556,0))</f>
        <v>37037</v>
      </c>
      <c r="E161" s="110" t="s">
        <v>638</v>
      </c>
      <c r="F161" s="110" t="s">
        <v>2371</v>
      </c>
      <c r="G161" s="110" t="s">
        <v>2372</v>
      </c>
      <c r="H161" s="110" t="s">
        <v>1892</v>
      </c>
      <c r="I161" s="21">
        <v>51699</v>
      </c>
      <c r="J161" s="21">
        <v>0</v>
      </c>
      <c r="K161" s="21">
        <v>0</v>
      </c>
      <c r="P161" s="21">
        <v>51699</v>
      </c>
      <c r="Q161" s="110">
        <v>0</v>
      </c>
      <c r="R161" s="110">
        <v>0</v>
      </c>
      <c r="S161" s="110">
        <v>0</v>
      </c>
      <c r="T161" s="110">
        <v>100</v>
      </c>
      <c r="U161" s="110">
        <v>0</v>
      </c>
      <c r="V161" s="21">
        <v>269312.59999999998</v>
      </c>
      <c r="W161" s="21">
        <v>128852.44</v>
      </c>
      <c r="X161" s="21">
        <v>140416.16</v>
      </c>
      <c r="Y161" s="21">
        <v>140416.16</v>
      </c>
      <c r="Z161" s="21">
        <v>140416.16</v>
      </c>
      <c r="AA161" s="21">
        <v>0</v>
      </c>
      <c r="AB161" s="21">
        <v>0</v>
      </c>
      <c r="AC161" s="21">
        <v>0</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44</v>
      </c>
      <c r="BN161" s="110">
        <v>0</v>
      </c>
      <c r="BO161" s="110">
        <v>0</v>
      </c>
      <c r="BP161" s="110">
        <v>0</v>
      </c>
      <c r="BQ161" s="110">
        <v>100</v>
      </c>
      <c r="BR161" s="110">
        <v>0</v>
      </c>
      <c r="BS161" s="156">
        <f>INDEX('ESSER I reallocation'!$H$2:$H$555,MATCH('2021 ESSER I'!$D161,'ESSER I reallocation'!$A$2:$A$555,0))</f>
        <v>269312.59999999998</v>
      </c>
      <c r="BT161" s="156">
        <f>INDEX('2020 Report - NLIU'!$BL$2:$BL$555,MATCH('2021 ESSER I'!D161,'2020 Report - NLIU'!$I$2:$I$555,0))</f>
        <v>128852.44</v>
      </c>
      <c r="BU161" s="110" t="b">
        <f t="shared" si="2"/>
        <v>1</v>
      </c>
    </row>
    <row r="162" spans="1:73" x14ac:dyDescent="0.3">
      <c r="A162" s="110" t="s">
        <v>162</v>
      </c>
      <c r="B162" s="110">
        <v>2021</v>
      </c>
      <c r="C162" s="110" t="s">
        <v>2373</v>
      </c>
      <c r="D162" s="22">
        <f>INDEX(Concordance!$A$2:$A$556,MATCH('2021 ESSER I'!F162,Concordance!$D$2:$D$556,0))</f>
        <v>115916</v>
      </c>
      <c r="E162" s="110" t="s">
        <v>641</v>
      </c>
      <c r="F162" s="110" t="s">
        <v>2374</v>
      </c>
      <c r="G162" s="110" t="s">
        <v>2375</v>
      </c>
      <c r="H162" s="110" t="s">
        <v>1892</v>
      </c>
      <c r="I162" s="21">
        <v>42717</v>
      </c>
      <c r="J162" s="21">
        <v>0</v>
      </c>
      <c r="K162" s="21">
        <v>21600</v>
      </c>
      <c r="L162" s="110" t="s">
        <v>1911</v>
      </c>
      <c r="M162" s="110" t="s">
        <v>1892</v>
      </c>
      <c r="N162" s="110" t="s">
        <v>1911</v>
      </c>
      <c r="O162" s="110" t="s">
        <v>1911</v>
      </c>
      <c r="P162" s="21">
        <v>21117</v>
      </c>
      <c r="Q162" s="110">
        <v>0</v>
      </c>
      <c r="R162" s="110">
        <v>0</v>
      </c>
      <c r="S162" s="110">
        <v>0</v>
      </c>
      <c r="T162" s="110">
        <v>0</v>
      </c>
      <c r="U162" s="110">
        <v>100</v>
      </c>
      <c r="V162" s="21">
        <v>364341.61</v>
      </c>
      <c r="W162" s="21">
        <v>0</v>
      </c>
      <c r="X162" s="21">
        <v>364341.61</v>
      </c>
      <c r="Y162" s="21">
        <v>179568.52</v>
      </c>
      <c r="Z162" s="21">
        <v>0</v>
      </c>
      <c r="AA162" s="21">
        <v>0</v>
      </c>
      <c r="AB162" s="21">
        <v>0</v>
      </c>
      <c r="AC162" s="21">
        <v>115634.51</v>
      </c>
      <c r="AD162" s="21">
        <v>0</v>
      </c>
      <c r="AE162" s="21">
        <v>63934.01</v>
      </c>
      <c r="AF162" s="21">
        <v>0</v>
      </c>
      <c r="AG162" s="21">
        <v>0</v>
      </c>
      <c r="AH162" s="21">
        <v>0</v>
      </c>
      <c r="AI162" s="21">
        <v>184773.09</v>
      </c>
      <c r="AJ162" s="21">
        <v>0</v>
      </c>
      <c r="AK162" s="21">
        <v>0</v>
      </c>
      <c r="AL162" s="21">
        <v>1375</v>
      </c>
      <c r="AM162" s="21">
        <v>0</v>
      </c>
      <c r="AN162" s="21">
        <v>0</v>
      </c>
      <c r="AO162" s="21">
        <v>183398.09</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0</v>
      </c>
      <c r="BJ162" s="21">
        <v>0</v>
      </c>
      <c r="BK162" s="21">
        <v>0</v>
      </c>
      <c r="BL162" s="21">
        <v>0</v>
      </c>
      <c r="BM162" s="21">
        <v>0</v>
      </c>
      <c r="BS162" s="156">
        <f>INDEX('ESSER I reallocation'!$H$2:$H$555,MATCH('2021 ESSER I'!$D162,'ESSER I reallocation'!$A$2:$A$555,0))</f>
        <v>364341.61</v>
      </c>
      <c r="BT162" s="156">
        <f>INDEX('2020 Report - NLIU'!$BL$2:$BL$555,MATCH('2021 ESSER I'!D162,'2020 Report - NLIU'!$I$2:$I$555,0))</f>
        <v>0</v>
      </c>
      <c r="BU162" s="110" t="b">
        <f t="shared" si="2"/>
        <v>1</v>
      </c>
    </row>
    <row r="163" spans="1:73" x14ac:dyDescent="0.3">
      <c r="A163" s="110" t="s">
        <v>162</v>
      </c>
      <c r="B163" s="110">
        <v>2021</v>
      </c>
      <c r="C163" s="110" t="s">
        <v>2376</v>
      </c>
      <c r="D163" s="22">
        <f>INDEX(Concordance!$A$2:$A$556,MATCH('2021 ESSER I'!F163,Concordance!$D$2:$D$556,0))</f>
        <v>48905</v>
      </c>
      <c r="E163" s="110" t="s">
        <v>644</v>
      </c>
      <c r="F163" s="110" t="s">
        <v>2377</v>
      </c>
      <c r="G163" s="110" t="s">
        <v>2378</v>
      </c>
      <c r="H163" s="110" t="s">
        <v>1892</v>
      </c>
      <c r="I163" s="21">
        <v>0</v>
      </c>
      <c r="J163" s="21"/>
      <c r="K163" s="21"/>
      <c r="P163" s="21">
        <v>0</v>
      </c>
      <c r="V163" s="21">
        <v>140330.21</v>
      </c>
      <c r="W163" s="21">
        <v>0</v>
      </c>
      <c r="X163" s="21">
        <v>140330.21</v>
      </c>
      <c r="Y163" s="21">
        <v>73073.840000000011</v>
      </c>
      <c r="Z163" s="21">
        <v>0</v>
      </c>
      <c r="AA163" s="21">
        <v>0</v>
      </c>
      <c r="AB163" s="21">
        <v>51086.79</v>
      </c>
      <c r="AC163" s="21">
        <v>0</v>
      </c>
      <c r="AD163" s="21">
        <v>0</v>
      </c>
      <c r="AE163" s="21">
        <v>21346.48</v>
      </c>
      <c r="AF163" s="21">
        <v>640.57000000000005</v>
      </c>
      <c r="AG163" s="21">
        <v>0</v>
      </c>
      <c r="AH163" s="21">
        <v>0</v>
      </c>
      <c r="AI163" s="21">
        <v>67256.37</v>
      </c>
      <c r="AJ163" s="21">
        <v>0</v>
      </c>
      <c r="AK163" s="21">
        <v>0</v>
      </c>
      <c r="AL163" s="21">
        <v>47256.37</v>
      </c>
      <c r="AM163" s="21">
        <v>0</v>
      </c>
      <c r="AN163" s="21">
        <v>15000</v>
      </c>
      <c r="AO163" s="21">
        <v>5000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S163" s="156">
        <f>INDEX('ESSER I reallocation'!$H$2:$H$555,MATCH('2021 ESSER I'!$D163,'ESSER I reallocation'!$A$2:$A$555,0))</f>
        <v>140330.21</v>
      </c>
      <c r="BT163" s="156">
        <f>INDEX('2020 Report - NLIU'!$BL$2:$BL$555,MATCH('2021 ESSER I'!D163,'2020 Report - NLIU'!$I$2:$I$555,0))</f>
        <v>0</v>
      </c>
      <c r="BU163" s="110" t="b">
        <f t="shared" si="2"/>
        <v>1</v>
      </c>
    </row>
    <row r="164" spans="1:73" x14ac:dyDescent="0.3">
      <c r="A164" s="110" t="s">
        <v>162</v>
      </c>
      <c r="B164" s="110">
        <v>2021</v>
      </c>
      <c r="C164" s="110" t="s">
        <v>2379</v>
      </c>
      <c r="D164" s="22">
        <f>INDEX(Concordance!$A$2:$A$556,MATCH('2021 ESSER I'!F164,Concordance!$D$2:$D$556,0))</f>
        <v>72073</v>
      </c>
      <c r="E164" s="110" t="s">
        <v>647</v>
      </c>
      <c r="F164" s="110" t="s">
        <v>2380</v>
      </c>
      <c r="G164" s="110" t="s">
        <v>2381</v>
      </c>
      <c r="H164" s="110" t="s">
        <v>1892</v>
      </c>
      <c r="I164" s="21">
        <v>0</v>
      </c>
      <c r="J164" s="21"/>
      <c r="K164" s="21"/>
      <c r="P164" s="21">
        <v>0</v>
      </c>
      <c r="V164" s="21">
        <v>102976.41</v>
      </c>
      <c r="W164" s="21">
        <v>11175</v>
      </c>
      <c r="X164" s="21">
        <v>91801.41</v>
      </c>
      <c r="Y164" s="21">
        <v>90677.659999999989</v>
      </c>
      <c r="Z164" s="21">
        <v>76028.649999999994</v>
      </c>
      <c r="AA164" s="21">
        <v>10588.31</v>
      </c>
      <c r="AB164" s="21">
        <v>0</v>
      </c>
      <c r="AC164" s="21">
        <v>0</v>
      </c>
      <c r="AD164" s="21">
        <v>0</v>
      </c>
      <c r="AE164" s="21">
        <v>4060.7</v>
      </c>
      <c r="AF164" s="21">
        <v>0</v>
      </c>
      <c r="AG164" s="21">
        <v>0</v>
      </c>
      <c r="AH164" s="21">
        <v>0</v>
      </c>
      <c r="AI164" s="21">
        <v>0</v>
      </c>
      <c r="AJ164" s="21">
        <v>0</v>
      </c>
      <c r="AK164" s="21">
        <v>0</v>
      </c>
      <c r="AL164" s="21">
        <v>0</v>
      </c>
      <c r="AM164" s="21">
        <v>0</v>
      </c>
      <c r="AN164" s="21">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1123.75</v>
      </c>
      <c r="BD164" s="21">
        <v>0</v>
      </c>
      <c r="BE164" s="21">
        <v>0</v>
      </c>
      <c r="BF164" s="21">
        <v>0</v>
      </c>
      <c r="BG164" s="21">
        <v>0</v>
      </c>
      <c r="BH164" s="21">
        <v>1123.75</v>
      </c>
      <c r="BI164" s="21">
        <v>0</v>
      </c>
      <c r="BJ164" s="21">
        <v>0</v>
      </c>
      <c r="BK164" s="21">
        <v>0</v>
      </c>
      <c r="BL164" s="21">
        <v>0</v>
      </c>
      <c r="BM164" s="21">
        <v>0</v>
      </c>
      <c r="BS164" s="156">
        <f>INDEX('ESSER I reallocation'!$H$2:$H$555,MATCH('2021 ESSER I'!$D164,'ESSER I reallocation'!$A$2:$A$555,0))</f>
        <v>102976.41</v>
      </c>
      <c r="BT164" s="156">
        <f>INDEX('2020 Report - NLIU'!$BL$2:$BL$555,MATCH('2021 ESSER I'!D164,'2020 Report - NLIU'!$I$2:$I$555,0))</f>
        <v>11175</v>
      </c>
      <c r="BU164" s="110" t="b">
        <f t="shared" si="2"/>
        <v>1</v>
      </c>
    </row>
    <row r="165" spans="1:73" x14ac:dyDescent="0.3">
      <c r="A165" s="110" t="s">
        <v>162</v>
      </c>
      <c r="B165" s="110">
        <v>2021</v>
      </c>
      <c r="C165" s="110" t="s">
        <v>2382</v>
      </c>
      <c r="D165" s="22">
        <f>INDEX(Concordance!$A$2:$A$556,MATCH('2021 ESSER I'!F165,Concordance!$D$2:$D$556,0))</f>
        <v>97127</v>
      </c>
      <c r="E165" s="110" t="s">
        <v>650</v>
      </c>
      <c r="F165" s="110" t="s">
        <v>2383</v>
      </c>
      <c r="G165" s="110" t="s">
        <v>2384</v>
      </c>
      <c r="H165" s="110" t="s">
        <v>1892</v>
      </c>
      <c r="I165" s="21">
        <v>9240</v>
      </c>
      <c r="J165" s="21">
        <v>0</v>
      </c>
      <c r="K165" s="21">
        <v>9240</v>
      </c>
      <c r="L165" s="110" t="s">
        <v>1911</v>
      </c>
      <c r="M165" s="110" t="s">
        <v>1892</v>
      </c>
      <c r="N165" s="110" t="s">
        <v>1911</v>
      </c>
      <c r="O165" s="110" t="s">
        <v>1911</v>
      </c>
      <c r="P165" s="21">
        <v>0</v>
      </c>
      <c r="V165" s="21">
        <v>762.47</v>
      </c>
      <c r="W165" s="21">
        <v>762.47</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S165" s="156">
        <f>INDEX('ESSER I reallocation'!$H$2:$H$555,MATCH('2021 ESSER I'!$D165,'ESSER I reallocation'!$A$2:$A$555,0))</f>
        <v>10002.469999999999</v>
      </c>
      <c r="BT165" s="156">
        <f>INDEX('2020 Report - NLIU'!$BL$2:$BL$555,MATCH('2021 ESSER I'!D165,'2020 Report - NLIU'!$I$2:$I$555,0))</f>
        <v>760</v>
      </c>
      <c r="BU165" s="110" t="b">
        <f t="shared" si="2"/>
        <v>0</v>
      </c>
    </row>
    <row r="166" spans="1:73" x14ac:dyDescent="0.3">
      <c r="A166" s="110" t="s">
        <v>162</v>
      </c>
      <c r="B166" s="110">
        <v>2021</v>
      </c>
      <c r="C166" s="110" t="s">
        <v>2385</v>
      </c>
      <c r="D166" s="22">
        <f>INDEX(Concordance!$A$2:$A$556,MATCH('2021 ESSER I'!F166,Concordance!$D$2:$D$556,0))</f>
        <v>41004</v>
      </c>
      <c r="E166" s="110" t="s">
        <v>719</v>
      </c>
      <c r="F166" s="110" t="s">
        <v>2386</v>
      </c>
      <c r="G166" s="110" t="s">
        <v>2387</v>
      </c>
      <c r="H166" s="110" t="s">
        <v>1892</v>
      </c>
      <c r="I166" s="21">
        <v>0</v>
      </c>
      <c r="J166" s="21"/>
      <c r="K166" s="21"/>
      <c r="P166" s="21">
        <v>0</v>
      </c>
      <c r="V166" s="21">
        <v>34072.129999999997</v>
      </c>
      <c r="W166" s="21">
        <v>0</v>
      </c>
      <c r="X166" s="21">
        <v>34072.129999999997</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34072.129999999997</v>
      </c>
      <c r="BD166" s="21">
        <v>34072.129999999997</v>
      </c>
      <c r="BE166" s="21">
        <v>0</v>
      </c>
      <c r="BF166" s="21">
        <v>0</v>
      </c>
      <c r="BG166" s="21">
        <v>0</v>
      </c>
      <c r="BH166" s="21">
        <v>0</v>
      </c>
      <c r="BI166" s="21">
        <v>0</v>
      </c>
      <c r="BJ166" s="21">
        <v>0</v>
      </c>
      <c r="BK166" s="21">
        <v>0</v>
      </c>
      <c r="BL166" s="21">
        <v>0</v>
      </c>
      <c r="BM166" s="21">
        <v>0</v>
      </c>
      <c r="BS166" s="156">
        <f>INDEX('ESSER I reallocation'!$H$2:$H$555,MATCH('2021 ESSER I'!$D166,'ESSER I reallocation'!$A$2:$A$555,0))</f>
        <v>34072.129999999997</v>
      </c>
      <c r="BT166" s="156">
        <f>INDEX('2020 Report - NLIU'!$BL$2:$BL$555,MATCH('2021 ESSER I'!D166,'2020 Report - NLIU'!$I$2:$I$555,0))</f>
        <v>0</v>
      </c>
      <c r="BU166" s="110" t="b">
        <f t="shared" si="2"/>
        <v>1</v>
      </c>
    </row>
    <row r="167" spans="1:73" x14ac:dyDescent="0.3">
      <c r="A167" s="110" t="s">
        <v>162</v>
      </c>
      <c r="B167" s="110">
        <v>2021</v>
      </c>
      <c r="C167" s="110" t="s">
        <v>2388</v>
      </c>
      <c r="D167" s="22">
        <f>INDEX(Concordance!$A$2:$A$556,MATCH('2021 ESSER I'!F167,Concordance!$D$2:$D$556,0))</f>
        <v>45078</v>
      </c>
      <c r="E167" s="110" t="s">
        <v>653</v>
      </c>
      <c r="F167" s="110" t="s">
        <v>2389</v>
      </c>
      <c r="G167" s="110" t="s">
        <v>2390</v>
      </c>
      <c r="H167" s="110" t="s">
        <v>1892</v>
      </c>
      <c r="I167" s="21">
        <v>18758.52</v>
      </c>
      <c r="J167" s="21">
        <v>0</v>
      </c>
      <c r="K167" s="21">
        <v>7278</v>
      </c>
      <c r="L167" s="110" t="s">
        <v>1911</v>
      </c>
      <c r="M167" s="110" t="s">
        <v>1892</v>
      </c>
      <c r="N167" s="110" t="s">
        <v>1911</v>
      </c>
      <c r="O167" s="110" t="s">
        <v>1911</v>
      </c>
      <c r="P167" s="21">
        <v>11480.52</v>
      </c>
      <c r="Q167" s="110">
        <v>0</v>
      </c>
      <c r="R167" s="110">
        <v>0</v>
      </c>
      <c r="S167" s="110">
        <v>0</v>
      </c>
      <c r="T167" s="110">
        <v>0</v>
      </c>
      <c r="U167" s="110">
        <v>100</v>
      </c>
      <c r="V167" s="21">
        <v>45427.33</v>
      </c>
      <c r="W167" s="21">
        <v>0</v>
      </c>
      <c r="X167" s="21">
        <v>45427.33</v>
      </c>
      <c r="Y167" s="21">
        <v>0</v>
      </c>
      <c r="Z167" s="21">
        <v>0</v>
      </c>
      <c r="AA167" s="21">
        <v>0</v>
      </c>
      <c r="AB167" s="21">
        <v>0</v>
      </c>
      <c r="AC167" s="21">
        <v>0</v>
      </c>
      <c r="AD167" s="21">
        <v>0</v>
      </c>
      <c r="AE167" s="21">
        <v>0</v>
      </c>
      <c r="AF167" s="21">
        <v>0</v>
      </c>
      <c r="AG167" s="21">
        <v>0</v>
      </c>
      <c r="AH167" s="21">
        <v>0</v>
      </c>
      <c r="AI167" s="21">
        <v>45427.33</v>
      </c>
      <c r="AJ167" s="21">
        <v>16973.75</v>
      </c>
      <c r="AK167" s="21">
        <v>0</v>
      </c>
      <c r="AL167" s="21">
        <v>950.5</v>
      </c>
      <c r="AM167" s="21">
        <v>0</v>
      </c>
      <c r="AN167" s="21">
        <v>0</v>
      </c>
      <c r="AO167" s="21">
        <v>27503.08</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S167" s="156">
        <f>INDEX('ESSER I reallocation'!$H$2:$H$555,MATCH('2021 ESSER I'!$D167,'ESSER I reallocation'!$A$2:$A$555,0))</f>
        <v>52705.33</v>
      </c>
      <c r="BT167" s="156">
        <f>INDEX('2020 Report - NLIU'!$BL$2:$BL$555,MATCH('2021 ESSER I'!D167,'2020 Report - NLIU'!$I$2:$I$555,0))</f>
        <v>0</v>
      </c>
      <c r="BU167" s="110" t="b">
        <f t="shared" si="2"/>
        <v>1</v>
      </c>
    </row>
    <row r="168" spans="1:73" x14ac:dyDescent="0.3">
      <c r="A168" s="110" t="s">
        <v>162</v>
      </c>
      <c r="B168" s="110">
        <v>2021</v>
      </c>
      <c r="C168" s="110" t="s">
        <v>2391</v>
      </c>
      <c r="D168" s="22">
        <f>INDEX(Concordance!$A$2:$A$556,MATCH('2021 ESSER I'!F168,Concordance!$D$2:$D$556,0))</f>
        <v>46135</v>
      </c>
      <c r="E168" s="110" t="s">
        <v>656</v>
      </c>
      <c r="F168" s="110" t="s">
        <v>2392</v>
      </c>
      <c r="G168" s="110" t="s">
        <v>2393</v>
      </c>
      <c r="H168" s="110" t="s">
        <v>1892</v>
      </c>
      <c r="I168" s="21">
        <v>0</v>
      </c>
      <c r="J168" s="21"/>
      <c r="K168" s="21"/>
      <c r="P168" s="21">
        <v>0</v>
      </c>
      <c r="V168" s="21">
        <v>85143.89</v>
      </c>
      <c r="W168" s="21">
        <v>84921</v>
      </c>
      <c r="X168" s="21">
        <v>222.89</v>
      </c>
      <c r="Y168" s="21">
        <v>0</v>
      </c>
      <c r="Z168" s="21">
        <v>0</v>
      </c>
      <c r="AA168" s="21">
        <v>0</v>
      </c>
      <c r="AB168" s="21">
        <v>0</v>
      </c>
      <c r="AC168" s="21">
        <v>0</v>
      </c>
      <c r="AD168" s="21">
        <v>0</v>
      </c>
      <c r="AE168" s="21">
        <v>0</v>
      </c>
      <c r="AF168" s="21">
        <v>0</v>
      </c>
      <c r="AG168" s="21">
        <v>0</v>
      </c>
      <c r="AH168" s="21">
        <v>0</v>
      </c>
      <c r="AI168" s="21">
        <v>0</v>
      </c>
      <c r="AJ168" s="21">
        <v>0</v>
      </c>
      <c r="AK168" s="21">
        <v>0</v>
      </c>
      <c r="AL168" s="21">
        <v>0</v>
      </c>
      <c r="AM168" s="21">
        <v>0</v>
      </c>
      <c r="AN168" s="21">
        <v>0</v>
      </c>
      <c r="AO168" s="21">
        <v>0</v>
      </c>
      <c r="AP168" s="21">
        <v>0</v>
      </c>
      <c r="AQ168" s="21">
        <v>0</v>
      </c>
      <c r="AR168" s="21">
        <v>0</v>
      </c>
      <c r="AS168" s="21">
        <v>0</v>
      </c>
      <c r="AT168" s="21">
        <v>0</v>
      </c>
      <c r="AU168" s="21">
        <v>0</v>
      </c>
      <c r="AV168" s="21">
        <v>0</v>
      </c>
      <c r="AW168" s="21">
        <v>0</v>
      </c>
      <c r="AX168" s="21">
        <v>0</v>
      </c>
      <c r="AY168" s="21">
        <v>0</v>
      </c>
      <c r="AZ168" s="21">
        <v>0</v>
      </c>
      <c r="BA168" s="21">
        <v>0</v>
      </c>
      <c r="BB168" s="21">
        <v>0</v>
      </c>
      <c r="BC168" s="21">
        <v>222.89</v>
      </c>
      <c r="BD168" s="21">
        <v>222.89</v>
      </c>
      <c r="BE168" s="21">
        <v>0</v>
      </c>
      <c r="BF168" s="21">
        <v>0</v>
      </c>
      <c r="BG168" s="21">
        <v>0</v>
      </c>
      <c r="BH168" s="21">
        <v>0</v>
      </c>
      <c r="BI168" s="21">
        <v>0</v>
      </c>
      <c r="BJ168" s="21">
        <v>0</v>
      </c>
      <c r="BK168" s="21">
        <v>0</v>
      </c>
      <c r="BL168" s="21">
        <v>0</v>
      </c>
      <c r="BM168" s="21">
        <v>0</v>
      </c>
      <c r="BS168" s="156">
        <f>INDEX('ESSER I reallocation'!$H$2:$H$555,MATCH('2021 ESSER I'!$D168,'ESSER I reallocation'!$A$2:$A$555,0))</f>
        <v>85143.89</v>
      </c>
      <c r="BT168" s="156">
        <f>INDEX('2020 Report - NLIU'!$BL$2:$BL$555,MATCH('2021 ESSER I'!D168,'2020 Report - NLIU'!$I$2:$I$555,0))</f>
        <v>84921</v>
      </c>
      <c r="BU168" s="110" t="b">
        <f t="shared" si="2"/>
        <v>1</v>
      </c>
    </row>
    <row r="169" spans="1:73" x14ac:dyDescent="0.3">
      <c r="A169" s="110" t="s">
        <v>162</v>
      </c>
      <c r="B169" s="110">
        <v>2021</v>
      </c>
      <c r="C169" s="110" t="s">
        <v>2394</v>
      </c>
      <c r="D169" s="22">
        <f>INDEX(Concordance!$A$2:$A$556,MATCH('2021 ESSER I'!F169,Concordance!$D$2:$D$556,0))</f>
        <v>6103</v>
      </c>
      <c r="E169" s="110" t="s">
        <v>659</v>
      </c>
      <c r="F169" s="110" t="s">
        <v>2395</v>
      </c>
      <c r="G169" s="110" t="s">
        <v>2396</v>
      </c>
      <c r="H169" s="110" t="s">
        <v>1892</v>
      </c>
      <c r="I169" s="21">
        <v>0</v>
      </c>
      <c r="J169" s="21"/>
      <c r="K169" s="21"/>
      <c r="P169" s="21">
        <v>0</v>
      </c>
      <c r="V169" s="21">
        <v>63747.97</v>
      </c>
      <c r="W169" s="21">
        <v>0</v>
      </c>
      <c r="X169" s="21">
        <v>63747.97</v>
      </c>
      <c r="Y169" s="21">
        <v>662.21</v>
      </c>
      <c r="Z169" s="21">
        <v>0</v>
      </c>
      <c r="AA169" s="21">
        <v>0</v>
      </c>
      <c r="AB169" s="21">
        <v>0</v>
      </c>
      <c r="AC169" s="21">
        <v>0</v>
      </c>
      <c r="AD169" s="21">
        <v>0</v>
      </c>
      <c r="AE169" s="21">
        <v>662.21</v>
      </c>
      <c r="AF169" s="21">
        <v>0</v>
      </c>
      <c r="AG169" s="21">
        <v>0</v>
      </c>
      <c r="AH169" s="21">
        <v>0</v>
      </c>
      <c r="AI169" s="21">
        <v>43481.43</v>
      </c>
      <c r="AJ169" s="21">
        <v>0</v>
      </c>
      <c r="AK169" s="21">
        <v>0</v>
      </c>
      <c r="AL169" s="21">
        <v>2395</v>
      </c>
      <c r="AM169" s="21">
        <v>0</v>
      </c>
      <c r="AN169" s="21">
        <v>0</v>
      </c>
      <c r="AO169" s="21">
        <v>27855.79</v>
      </c>
      <c r="AP169" s="21">
        <v>0</v>
      </c>
      <c r="AQ169" s="21">
        <v>0</v>
      </c>
      <c r="AR169" s="21">
        <v>13230.64</v>
      </c>
      <c r="AS169" s="21">
        <v>0</v>
      </c>
      <c r="AT169" s="21">
        <v>0</v>
      </c>
      <c r="AU169" s="21">
        <v>0</v>
      </c>
      <c r="AV169" s="21">
        <v>0</v>
      </c>
      <c r="AW169" s="21">
        <v>0</v>
      </c>
      <c r="AX169" s="21">
        <v>0</v>
      </c>
      <c r="AY169" s="21">
        <v>0</v>
      </c>
      <c r="AZ169" s="21">
        <v>0</v>
      </c>
      <c r="BA169" s="21">
        <v>0</v>
      </c>
      <c r="BB169" s="21">
        <v>0</v>
      </c>
      <c r="BC169" s="21">
        <v>19604.330000000002</v>
      </c>
      <c r="BD169" s="21">
        <v>17089.150000000001</v>
      </c>
      <c r="BE169" s="21">
        <v>2515.1799999999998</v>
      </c>
      <c r="BF169" s="21">
        <v>0</v>
      </c>
      <c r="BG169" s="21">
        <v>0</v>
      </c>
      <c r="BH169" s="21">
        <v>0</v>
      </c>
      <c r="BI169" s="21">
        <v>0</v>
      </c>
      <c r="BJ169" s="21">
        <v>0</v>
      </c>
      <c r="BK169" s="21">
        <v>0</v>
      </c>
      <c r="BL169" s="21">
        <v>0</v>
      </c>
      <c r="BM169" s="21">
        <v>0</v>
      </c>
      <c r="BS169" s="156">
        <f>INDEX('ESSER I reallocation'!$H$2:$H$555,MATCH('2021 ESSER I'!$D169,'ESSER I reallocation'!$A$2:$A$555,0))</f>
        <v>63747.97</v>
      </c>
      <c r="BT169" s="156">
        <f>INDEX('2020 Report - NLIU'!$BL$2:$BL$555,MATCH('2021 ESSER I'!D169,'2020 Report - NLIU'!$I$2:$I$555,0))</f>
        <v>0</v>
      </c>
      <c r="BU169" s="110" t="b">
        <f t="shared" si="2"/>
        <v>1</v>
      </c>
    </row>
    <row r="170" spans="1:73" x14ac:dyDescent="0.3">
      <c r="A170" s="110" t="s">
        <v>162</v>
      </c>
      <c r="B170" s="110">
        <v>2021</v>
      </c>
      <c r="C170" s="110" t="s">
        <v>2397</v>
      </c>
      <c r="D170" s="22">
        <f>INDEX(Concordance!$A$2:$A$556,MATCH('2021 ESSER I'!F170,Concordance!$D$2:$D$556,0))</f>
        <v>48913</v>
      </c>
      <c r="E170" s="110" t="s">
        <v>662</v>
      </c>
      <c r="F170" s="110" t="s">
        <v>2398</v>
      </c>
      <c r="G170" s="110" t="s">
        <v>2399</v>
      </c>
      <c r="H170" s="110" t="s">
        <v>1892</v>
      </c>
      <c r="I170" s="21">
        <v>0</v>
      </c>
      <c r="J170" s="21"/>
      <c r="K170" s="21"/>
      <c r="P170" s="21">
        <v>0</v>
      </c>
      <c r="V170" s="21">
        <v>105993.55</v>
      </c>
      <c r="W170" s="21">
        <v>79286.25</v>
      </c>
      <c r="X170" s="21">
        <v>26707.3</v>
      </c>
      <c r="Y170" s="21">
        <v>23632.38</v>
      </c>
      <c r="Z170" s="21">
        <v>0</v>
      </c>
      <c r="AA170" s="21">
        <v>0</v>
      </c>
      <c r="AB170" s="21">
        <v>0</v>
      </c>
      <c r="AC170" s="21">
        <v>5625</v>
      </c>
      <c r="AD170" s="21">
        <v>0</v>
      </c>
      <c r="AE170" s="21">
        <v>18007.38</v>
      </c>
      <c r="AF170" s="21">
        <v>0</v>
      </c>
      <c r="AG170" s="21">
        <v>0</v>
      </c>
      <c r="AH170" s="21">
        <v>0</v>
      </c>
      <c r="AI170" s="21">
        <v>2915.94</v>
      </c>
      <c r="AJ170" s="21">
        <v>250</v>
      </c>
      <c r="AK170" s="21">
        <v>19.13</v>
      </c>
      <c r="AL170" s="21">
        <v>53.9</v>
      </c>
      <c r="AM170" s="21">
        <v>0</v>
      </c>
      <c r="AN170" s="21">
        <v>0</v>
      </c>
      <c r="AO170" s="21">
        <v>2592.91</v>
      </c>
      <c r="AP170" s="21">
        <v>0</v>
      </c>
      <c r="AQ170" s="21">
        <v>0</v>
      </c>
      <c r="AR170" s="21">
        <v>0</v>
      </c>
      <c r="AS170" s="21">
        <v>0</v>
      </c>
      <c r="AT170" s="21">
        <v>0</v>
      </c>
      <c r="AU170" s="21">
        <v>0</v>
      </c>
      <c r="AV170" s="21">
        <v>0</v>
      </c>
      <c r="AW170" s="21">
        <v>0</v>
      </c>
      <c r="AX170" s="21">
        <v>0</v>
      </c>
      <c r="AY170" s="21">
        <v>0</v>
      </c>
      <c r="AZ170" s="21">
        <v>0</v>
      </c>
      <c r="BA170" s="21">
        <v>0</v>
      </c>
      <c r="BB170" s="21">
        <v>0</v>
      </c>
      <c r="BC170" s="21">
        <v>158.97999999999999</v>
      </c>
      <c r="BD170" s="21">
        <v>0</v>
      </c>
      <c r="BE170" s="21">
        <v>0</v>
      </c>
      <c r="BF170" s="21">
        <v>45.25</v>
      </c>
      <c r="BG170" s="21">
        <v>0</v>
      </c>
      <c r="BH170" s="21">
        <v>113.73</v>
      </c>
      <c r="BI170" s="21">
        <v>0</v>
      </c>
      <c r="BJ170" s="21">
        <v>0</v>
      </c>
      <c r="BK170" s="21">
        <v>0</v>
      </c>
      <c r="BL170" s="21">
        <v>0</v>
      </c>
      <c r="BM170" s="21">
        <v>0</v>
      </c>
      <c r="BS170" s="156">
        <f>INDEX('ESSER I reallocation'!$H$2:$H$555,MATCH('2021 ESSER I'!$D170,'ESSER I reallocation'!$A$2:$A$555,0))</f>
        <v>105993.55</v>
      </c>
      <c r="BT170" s="156">
        <f>INDEX('2020 Report - NLIU'!$BL$2:$BL$555,MATCH('2021 ESSER I'!D170,'2020 Report - NLIU'!$I$2:$I$555,0))</f>
        <v>79286.25</v>
      </c>
      <c r="BU170" s="110" t="b">
        <f t="shared" si="2"/>
        <v>1</v>
      </c>
    </row>
    <row r="171" spans="1:73" x14ac:dyDescent="0.3">
      <c r="A171" s="110" t="s">
        <v>162</v>
      </c>
      <c r="B171" s="110">
        <v>2021</v>
      </c>
      <c r="C171" s="110" t="s">
        <v>2400</v>
      </c>
      <c r="D171" s="22">
        <f>INDEX(Concordance!$A$2:$A$556,MATCH('2021 ESSER I'!F171,Concordance!$D$2:$D$556,0))</f>
        <v>48069</v>
      </c>
      <c r="E171" s="110" t="s">
        <v>665</v>
      </c>
      <c r="F171" s="110" t="s">
        <v>2401</v>
      </c>
      <c r="G171" s="110" t="s">
        <v>2402</v>
      </c>
      <c r="H171" s="110" t="s">
        <v>1892</v>
      </c>
      <c r="I171" s="21">
        <v>0</v>
      </c>
      <c r="J171" s="21"/>
      <c r="K171" s="21"/>
      <c r="P171" s="21">
        <v>0</v>
      </c>
      <c r="V171" s="21">
        <v>290293.3</v>
      </c>
      <c r="W171" s="21">
        <v>289532</v>
      </c>
      <c r="X171" s="21">
        <v>761.3</v>
      </c>
      <c r="Y171" s="21">
        <v>761.3</v>
      </c>
      <c r="Z171" s="21">
        <v>0</v>
      </c>
      <c r="AA171" s="21">
        <v>0</v>
      </c>
      <c r="AB171" s="21">
        <v>0</v>
      </c>
      <c r="AC171" s="21">
        <v>0</v>
      </c>
      <c r="AD171" s="21">
        <v>0</v>
      </c>
      <c r="AE171" s="21">
        <v>761.3</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S171" s="156">
        <f>INDEX('ESSER I reallocation'!$H$2:$H$555,MATCH('2021 ESSER I'!$D171,'ESSER I reallocation'!$A$2:$A$555,0))</f>
        <v>290293.3</v>
      </c>
      <c r="BT171" s="156">
        <f>INDEX('2020 Report - NLIU'!$BL$2:$BL$555,MATCH('2021 ESSER I'!D171,'2020 Report - NLIU'!$I$2:$I$555,0))</f>
        <v>289532</v>
      </c>
      <c r="BU171" s="110" t="b">
        <f t="shared" si="2"/>
        <v>1</v>
      </c>
    </row>
    <row r="172" spans="1:73" x14ac:dyDescent="0.3">
      <c r="A172" s="110" t="s">
        <v>162</v>
      </c>
      <c r="B172" s="110">
        <v>2021</v>
      </c>
      <c r="C172" s="110" t="s">
        <v>2403</v>
      </c>
      <c r="D172" s="22">
        <f>INDEX(Concordance!$A$2:$A$556,MATCH('2021 ESSER I'!F172,Concordance!$D$2:$D$556,0))</f>
        <v>48074</v>
      </c>
      <c r="E172" s="110" t="s">
        <v>447</v>
      </c>
      <c r="F172" s="110" t="s">
        <v>2404</v>
      </c>
      <c r="G172" s="110" t="s">
        <v>2405</v>
      </c>
      <c r="H172" s="110" t="s">
        <v>1892</v>
      </c>
      <c r="I172" s="21">
        <v>153449</v>
      </c>
      <c r="J172" s="21">
        <v>0</v>
      </c>
      <c r="K172" s="21">
        <v>0</v>
      </c>
      <c r="P172" s="21">
        <v>153449</v>
      </c>
      <c r="Q172" s="110">
        <v>0</v>
      </c>
      <c r="R172" s="110">
        <v>0</v>
      </c>
      <c r="S172" s="110">
        <v>0</v>
      </c>
      <c r="T172" s="110">
        <v>0</v>
      </c>
      <c r="U172" s="110">
        <v>100</v>
      </c>
      <c r="V172" s="21">
        <v>1313525.24</v>
      </c>
      <c r="W172" s="21">
        <v>0</v>
      </c>
      <c r="X172" s="21">
        <v>466878.33</v>
      </c>
      <c r="Y172" s="21">
        <v>110682.7</v>
      </c>
      <c r="Z172" s="21">
        <v>0</v>
      </c>
      <c r="AA172" s="21">
        <v>0</v>
      </c>
      <c r="AB172" s="21">
        <v>0</v>
      </c>
      <c r="AC172" s="21">
        <v>0</v>
      </c>
      <c r="AD172" s="21">
        <v>0</v>
      </c>
      <c r="AE172" s="21">
        <v>110682.7</v>
      </c>
      <c r="AF172" s="21">
        <v>0</v>
      </c>
      <c r="AG172" s="21">
        <v>0</v>
      </c>
      <c r="AH172" s="21">
        <v>0</v>
      </c>
      <c r="AI172" s="21">
        <v>0</v>
      </c>
      <c r="AJ172" s="21">
        <v>0</v>
      </c>
      <c r="AK172" s="21">
        <v>0</v>
      </c>
      <c r="AL172" s="21">
        <v>0</v>
      </c>
      <c r="AM172" s="21">
        <v>0</v>
      </c>
      <c r="AN172" s="21">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356195.63</v>
      </c>
      <c r="BD172" s="21">
        <v>277226.90999999997</v>
      </c>
      <c r="BE172" s="21">
        <v>0</v>
      </c>
      <c r="BF172" s="21">
        <v>0</v>
      </c>
      <c r="BG172" s="21">
        <v>0</v>
      </c>
      <c r="BH172" s="21">
        <v>0</v>
      </c>
      <c r="BI172" s="21">
        <v>78968.72</v>
      </c>
      <c r="BJ172" s="21">
        <v>0</v>
      </c>
      <c r="BK172" s="21">
        <v>0</v>
      </c>
      <c r="BL172" s="21">
        <v>0</v>
      </c>
      <c r="BM172" s="21">
        <v>846646.90999999992</v>
      </c>
      <c r="BN172" s="110">
        <v>0</v>
      </c>
      <c r="BO172" s="110">
        <v>0</v>
      </c>
      <c r="BP172" s="110">
        <v>0</v>
      </c>
      <c r="BQ172" s="110">
        <v>0</v>
      </c>
      <c r="BR172" s="110">
        <v>100</v>
      </c>
      <c r="BS172" s="156">
        <f>INDEX('ESSER I reallocation'!$H$2:$H$555,MATCH('2021 ESSER I'!$D172,'ESSER I reallocation'!$A$2:$A$555,0))</f>
        <v>1466974.24</v>
      </c>
      <c r="BT172" s="156">
        <f>INDEX('2020 Report - NLIU'!$BL$2:$BL$555,MATCH('2021 ESSER I'!D172,'2020 Report - NLIU'!$I$2:$I$555,0))</f>
        <v>982559.25</v>
      </c>
      <c r="BU172" s="110" t="b">
        <f t="shared" si="2"/>
        <v>0</v>
      </c>
    </row>
    <row r="173" spans="1:73" x14ac:dyDescent="0.3">
      <c r="A173" s="110" t="s">
        <v>162</v>
      </c>
      <c r="B173" s="110">
        <v>2021</v>
      </c>
      <c r="C173" s="110" t="s">
        <v>2406</v>
      </c>
      <c r="D173" s="22">
        <f>INDEX(Concordance!$A$2:$A$556,MATCH('2021 ESSER I'!F173,Concordance!$D$2:$D$556,0))</f>
        <v>50002</v>
      </c>
      <c r="E173" s="110" t="s">
        <v>668</v>
      </c>
      <c r="F173" s="110" t="s">
        <v>2407</v>
      </c>
      <c r="G173" s="110" t="s">
        <v>2408</v>
      </c>
      <c r="H173" s="110" t="s">
        <v>1892</v>
      </c>
      <c r="I173" s="21">
        <v>0</v>
      </c>
      <c r="J173" s="21"/>
      <c r="K173" s="21"/>
      <c r="P173" s="21">
        <v>0</v>
      </c>
      <c r="V173" s="21">
        <v>153579.71</v>
      </c>
      <c r="W173" s="21">
        <v>153177</v>
      </c>
      <c r="X173" s="21">
        <v>402.71</v>
      </c>
      <c r="Y173" s="21">
        <v>0</v>
      </c>
      <c r="Z173" s="21">
        <v>0</v>
      </c>
      <c r="AA173" s="21">
        <v>0</v>
      </c>
      <c r="AB173" s="21">
        <v>0</v>
      </c>
      <c r="AC173" s="21">
        <v>0</v>
      </c>
      <c r="AD173" s="21">
        <v>0</v>
      </c>
      <c r="AE173" s="21">
        <v>0</v>
      </c>
      <c r="AF173" s="21">
        <v>0</v>
      </c>
      <c r="AG173" s="21">
        <v>0</v>
      </c>
      <c r="AH173" s="21">
        <v>0</v>
      </c>
      <c r="AI173" s="21">
        <v>402.71</v>
      </c>
      <c r="AJ173" s="21">
        <v>0</v>
      </c>
      <c r="AK173" s="21">
        <v>0</v>
      </c>
      <c r="AL173" s="21">
        <v>0</v>
      </c>
      <c r="AM173" s="21">
        <v>0</v>
      </c>
      <c r="AN173" s="21">
        <v>0</v>
      </c>
      <c r="AO173" s="21">
        <v>402.71</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S173" s="156">
        <f>INDEX('ESSER I reallocation'!$H$2:$H$555,MATCH('2021 ESSER I'!$D173,'ESSER I reallocation'!$A$2:$A$555,0))</f>
        <v>153579.71</v>
      </c>
      <c r="BT173" s="156">
        <f>INDEX('2020 Report - NLIU'!$BL$2:$BL$555,MATCH('2021 ESSER I'!D173,'2020 Report - NLIU'!$I$2:$I$555,0))</f>
        <v>153177</v>
      </c>
      <c r="BU173" s="110" t="b">
        <f t="shared" si="2"/>
        <v>1</v>
      </c>
    </row>
    <row r="174" spans="1:73" x14ac:dyDescent="0.3">
      <c r="A174" s="110" t="s">
        <v>162</v>
      </c>
      <c r="B174" s="110">
        <v>2021</v>
      </c>
      <c r="C174" s="110" t="s">
        <v>2409</v>
      </c>
      <c r="D174" s="22">
        <f>INDEX(Concordance!$A$2:$A$556,MATCH('2021 ESSER I'!F174,Concordance!$D$2:$D$556,0))</f>
        <v>105123</v>
      </c>
      <c r="E174" s="110" t="s">
        <v>671</v>
      </c>
      <c r="F174" s="110" t="s">
        <v>2410</v>
      </c>
      <c r="G174" s="110" t="s">
        <v>2411</v>
      </c>
      <c r="H174" s="110" t="s">
        <v>1892</v>
      </c>
      <c r="I174" s="21">
        <v>0</v>
      </c>
      <c r="J174" s="21"/>
      <c r="K174" s="21"/>
      <c r="P174" s="21">
        <v>0</v>
      </c>
      <c r="V174" s="21">
        <v>59878.27</v>
      </c>
      <c r="W174" s="21">
        <v>59271</v>
      </c>
      <c r="X174" s="21">
        <v>0</v>
      </c>
      <c r="Y174" s="21">
        <v>0</v>
      </c>
      <c r="Z174" s="21">
        <v>0</v>
      </c>
      <c r="AA174" s="21">
        <v>0</v>
      </c>
      <c r="AB174" s="21">
        <v>0</v>
      </c>
      <c r="AC174" s="21">
        <v>0</v>
      </c>
      <c r="AD174" s="21">
        <v>0</v>
      </c>
      <c r="AE174" s="21">
        <v>0</v>
      </c>
      <c r="AF174" s="21">
        <v>0</v>
      </c>
      <c r="AG174" s="21">
        <v>0</v>
      </c>
      <c r="AH174" s="21">
        <v>0</v>
      </c>
      <c r="AI174" s="21">
        <v>0</v>
      </c>
      <c r="AJ174" s="21">
        <v>0</v>
      </c>
      <c r="AK174" s="21">
        <v>0</v>
      </c>
      <c r="AL174" s="21">
        <v>0</v>
      </c>
      <c r="AM174" s="21">
        <v>0</v>
      </c>
      <c r="AN174" s="21">
        <v>0</v>
      </c>
      <c r="AO174" s="21">
        <v>0</v>
      </c>
      <c r="AP174" s="21">
        <v>0</v>
      </c>
      <c r="AQ174" s="21">
        <v>0</v>
      </c>
      <c r="AR174" s="21">
        <v>0</v>
      </c>
      <c r="AS174" s="21">
        <v>0</v>
      </c>
      <c r="AT174" s="21">
        <v>0</v>
      </c>
      <c r="AU174" s="21">
        <v>0</v>
      </c>
      <c r="AV174" s="21">
        <v>0</v>
      </c>
      <c r="AW174" s="21">
        <v>0</v>
      </c>
      <c r="AX174" s="21">
        <v>0</v>
      </c>
      <c r="AY174" s="21">
        <v>0</v>
      </c>
      <c r="AZ174" s="21">
        <v>0</v>
      </c>
      <c r="BA174" s="21">
        <v>0</v>
      </c>
      <c r="BB174" s="21">
        <v>0</v>
      </c>
      <c r="BC174" s="21">
        <v>0</v>
      </c>
      <c r="BD174" s="21">
        <v>0</v>
      </c>
      <c r="BE174" s="21">
        <v>0</v>
      </c>
      <c r="BF174" s="21">
        <v>0</v>
      </c>
      <c r="BG174" s="21">
        <v>0</v>
      </c>
      <c r="BH174" s="21">
        <v>0</v>
      </c>
      <c r="BI174" s="21">
        <v>0</v>
      </c>
      <c r="BJ174" s="21">
        <v>0</v>
      </c>
      <c r="BK174" s="21">
        <v>0</v>
      </c>
      <c r="BL174" s="21">
        <v>0</v>
      </c>
      <c r="BM174" s="21">
        <v>607.2699999999968</v>
      </c>
      <c r="BN174" s="110">
        <v>0</v>
      </c>
      <c r="BO174" s="110">
        <v>0</v>
      </c>
      <c r="BP174" s="110">
        <v>0</v>
      </c>
      <c r="BQ174" s="110">
        <v>100</v>
      </c>
      <c r="BR174" s="110">
        <v>0</v>
      </c>
      <c r="BS174" s="156">
        <f>INDEX('ESSER I reallocation'!$H$2:$H$555,MATCH('2021 ESSER I'!$D174,'ESSER I reallocation'!$A$2:$A$555,0))</f>
        <v>59878.27</v>
      </c>
      <c r="BT174" s="156">
        <f>INDEX('2020 Report - NLIU'!$BL$2:$BL$555,MATCH('2021 ESSER I'!D174,'2020 Report - NLIU'!$I$2:$I$555,0))</f>
        <v>59271</v>
      </c>
      <c r="BU174" s="110" t="b">
        <f t="shared" si="2"/>
        <v>1</v>
      </c>
    </row>
    <row r="175" spans="1:73" x14ac:dyDescent="0.3">
      <c r="A175" s="110" t="s">
        <v>162</v>
      </c>
      <c r="B175" s="110">
        <v>2021</v>
      </c>
      <c r="C175" s="110" t="s">
        <v>2412</v>
      </c>
      <c r="D175" s="22">
        <f>INDEX(Concordance!$A$2:$A$556,MATCH('2021 ESSER I'!F175,Concordance!$D$2:$D$556,0))</f>
        <v>33092</v>
      </c>
      <c r="E175" s="110" t="s">
        <v>674</v>
      </c>
      <c r="F175" s="110" t="s">
        <v>2413</v>
      </c>
      <c r="G175" s="110" t="s">
        <v>2414</v>
      </c>
      <c r="H175" s="110" t="s">
        <v>1892</v>
      </c>
      <c r="I175" s="21">
        <v>0</v>
      </c>
      <c r="J175" s="21"/>
      <c r="K175" s="21"/>
      <c r="P175" s="21">
        <v>0</v>
      </c>
      <c r="V175" s="21">
        <v>96842.240000000005</v>
      </c>
      <c r="W175" s="21">
        <v>9861.2000000000007</v>
      </c>
      <c r="X175" s="21">
        <v>86981.04</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86981.040000000008</v>
      </c>
      <c r="BD175" s="21">
        <v>43488.13</v>
      </c>
      <c r="BE175" s="21">
        <v>7838.98</v>
      </c>
      <c r="BF175" s="21">
        <v>0</v>
      </c>
      <c r="BG175" s="21">
        <v>0</v>
      </c>
      <c r="BH175" s="21">
        <v>0</v>
      </c>
      <c r="BI175" s="21">
        <v>0</v>
      </c>
      <c r="BJ175" s="21">
        <v>0</v>
      </c>
      <c r="BK175" s="21">
        <v>0</v>
      </c>
      <c r="BL175" s="21">
        <v>35653.93</v>
      </c>
      <c r="BM175" s="21">
        <v>1.455191522836685E-11</v>
      </c>
      <c r="BS175" s="156">
        <f>INDEX('ESSER I reallocation'!$H$2:$H$555,MATCH('2021 ESSER I'!$D175,'ESSER I reallocation'!$A$2:$A$555,0))</f>
        <v>96842.240000000005</v>
      </c>
      <c r="BT175" s="156">
        <f>INDEX('2020 Report - NLIU'!$BL$2:$BL$555,MATCH('2021 ESSER I'!D175,'2020 Report - NLIU'!$I$2:$I$555,0))</f>
        <v>9861.2000000000007</v>
      </c>
      <c r="BU175" s="110" t="b">
        <f t="shared" si="2"/>
        <v>1</v>
      </c>
    </row>
    <row r="176" spans="1:73" x14ac:dyDescent="0.3">
      <c r="A176" s="110" t="s">
        <v>162</v>
      </c>
      <c r="B176" s="110">
        <v>2021</v>
      </c>
      <c r="C176" s="110" t="s">
        <v>2415</v>
      </c>
      <c r="D176" s="22">
        <f>INDEX(Concordance!$A$2:$A$556,MATCH('2021 ESSER I'!F176,Concordance!$D$2:$D$556,0))</f>
        <v>80121</v>
      </c>
      <c r="E176" s="110" t="s">
        <v>677</v>
      </c>
      <c r="F176" s="110" t="s">
        <v>2416</v>
      </c>
      <c r="G176" s="110" t="s">
        <v>2417</v>
      </c>
      <c r="H176" s="110" t="s">
        <v>1892</v>
      </c>
      <c r="I176" s="21">
        <v>11120</v>
      </c>
      <c r="J176" s="21">
        <v>0</v>
      </c>
      <c r="K176" s="21">
        <v>11120</v>
      </c>
      <c r="L176" s="110" t="s">
        <v>1911</v>
      </c>
      <c r="M176" s="110" t="s">
        <v>1911</v>
      </c>
      <c r="N176" s="110" t="s">
        <v>1911</v>
      </c>
      <c r="O176" s="110" t="s">
        <v>1892</v>
      </c>
      <c r="P176" s="21">
        <v>0</v>
      </c>
      <c r="V176" s="21">
        <v>61448.26</v>
      </c>
      <c r="W176" s="21">
        <v>61287</v>
      </c>
      <c r="X176" s="21">
        <v>0</v>
      </c>
      <c r="Y176" s="21">
        <v>0</v>
      </c>
      <c r="Z176" s="21">
        <v>0</v>
      </c>
      <c r="AA176" s="21">
        <v>0</v>
      </c>
      <c r="AB176" s="21">
        <v>0</v>
      </c>
      <c r="AC176" s="21">
        <v>0</v>
      </c>
      <c r="AD176" s="21">
        <v>0</v>
      </c>
      <c r="AE176" s="21">
        <v>0</v>
      </c>
      <c r="AF176" s="21">
        <v>0</v>
      </c>
      <c r="AG176" s="21">
        <v>0</v>
      </c>
      <c r="AH176" s="21">
        <v>0</v>
      </c>
      <c r="AI176" s="21">
        <v>0</v>
      </c>
      <c r="AJ176" s="21">
        <v>0</v>
      </c>
      <c r="AK176" s="21">
        <v>0</v>
      </c>
      <c r="AL176" s="21">
        <v>0</v>
      </c>
      <c r="AM176" s="21">
        <v>0</v>
      </c>
      <c r="AN176" s="21">
        <v>0</v>
      </c>
      <c r="AO176" s="21">
        <v>0</v>
      </c>
      <c r="AP176" s="21">
        <v>0</v>
      </c>
      <c r="AQ176" s="21">
        <v>0</v>
      </c>
      <c r="AR176" s="21">
        <v>0</v>
      </c>
      <c r="AS176" s="21">
        <v>0</v>
      </c>
      <c r="AT176" s="21">
        <v>0</v>
      </c>
      <c r="AU176" s="21">
        <v>0</v>
      </c>
      <c r="AV176" s="21">
        <v>0</v>
      </c>
      <c r="AW176" s="21">
        <v>0</v>
      </c>
      <c r="AX176" s="21">
        <v>0</v>
      </c>
      <c r="AY176" s="21">
        <v>0</v>
      </c>
      <c r="AZ176" s="21">
        <v>0</v>
      </c>
      <c r="BA176" s="21">
        <v>0</v>
      </c>
      <c r="BB176" s="21">
        <v>0</v>
      </c>
      <c r="BC176" s="21">
        <v>0</v>
      </c>
      <c r="BD176" s="21">
        <v>0</v>
      </c>
      <c r="BE176" s="21">
        <v>0</v>
      </c>
      <c r="BF176" s="21">
        <v>0</v>
      </c>
      <c r="BG176" s="21">
        <v>0</v>
      </c>
      <c r="BH176" s="21">
        <v>0</v>
      </c>
      <c r="BI176" s="21">
        <v>0</v>
      </c>
      <c r="BJ176" s="21">
        <v>0</v>
      </c>
      <c r="BK176" s="21">
        <v>0</v>
      </c>
      <c r="BL176" s="21">
        <v>0</v>
      </c>
      <c r="BM176" s="21">
        <v>161.26000000000201</v>
      </c>
      <c r="BN176" s="110">
        <v>0</v>
      </c>
      <c r="BO176" s="110">
        <v>0</v>
      </c>
      <c r="BP176" s="110">
        <v>0</v>
      </c>
      <c r="BQ176" s="110">
        <v>100</v>
      </c>
      <c r="BR176" s="110">
        <v>0</v>
      </c>
      <c r="BS176" s="156">
        <f>INDEX('ESSER I reallocation'!$H$2:$H$555,MATCH('2021 ESSER I'!$D176,'ESSER I reallocation'!$A$2:$A$555,0))</f>
        <v>61448.26</v>
      </c>
      <c r="BT176" s="156">
        <f>INDEX('2020 Report - NLIU'!$BL$2:$BL$555,MATCH('2021 ESSER I'!D176,'2020 Report - NLIU'!$I$2:$I$555,0))</f>
        <v>61287</v>
      </c>
      <c r="BU176" s="110" t="b">
        <f t="shared" si="2"/>
        <v>1</v>
      </c>
    </row>
    <row r="177" spans="1:73" x14ac:dyDescent="0.3">
      <c r="A177" s="110" t="s">
        <v>162</v>
      </c>
      <c r="B177" s="110">
        <v>2021</v>
      </c>
      <c r="C177" s="110" t="s">
        <v>2418</v>
      </c>
      <c r="D177" s="22">
        <f>INDEX(Concordance!$A$2:$A$556,MATCH('2021 ESSER I'!F177,Concordance!$D$2:$D$556,0))</f>
        <v>29004</v>
      </c>
      <c r="E177" s="110" t="s">
        <v>680</v>
      </c>
      <c r="F177" s="110" t="s">
        <v>2419</v>
      </c>
      <c r="G177" s="110" t="s">
        <v>2420</v>
      </c>
      <c r="H177" s="110" t="s">
        <v>1892</v>
      </c>
      <c r="I177" s="21">
        <v>0</v>
      </c>
      <c r="J177" s="21"/>
      <c r="K177" s="21"/>
      <c r="P177" s="21">
        <v>0</v>
      </c>
      <c r="V177" s="21">
        <v>121496.89</v>
      </c>
      <c r="W177" s="21">
        <v>121178</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0</v>
      </c>
      <c r="BL177" s="21">
        <v>0</v>
      </c>
      <c r="BM177" s="21">
        <v>318.88999999999942</v>
      </c>
      <c r="BN177" s="110">
        <v>0</v>
      </c>
      <c r="BO177" s="110">
        <v>0</v>
      </c>
      <c r="BP177" s="110">
        <v>0</v>
      </c>
      <c r="BQ177" s="110">
        <v>100</v>
      </c>
      <c r="BR177" s="110">
        <v>0</v>
      </c>
      <c r="BS177" s="156">
        <f>INDEX('ESSER I reallocation'!$H$2:$H$555,MATCH('2021 ESSER I'!$D177,'ESSER I reallocation'!$A$2:$A$555,0))</f>
        <v>121496.89</v>
      </c>
      <c r="BT177" s="156">
        <f>INDEX('2020 Report - NLIU'!$BL$2:$BL$555,MATCH('2021 ESSER I'!D177,'2020 Report - NLIU'!$I$2:$I$555,0))</f>
        <v>121178</v>
      </c>
      <c r="BU177" s="110" t="b">
        <f t="shared" si="2"/>
        <v>1</v>
      </c>
    </row>
    <row r="178" spans="1:73" x14ac:dyDescent="0.3">
      <c r="A178" s="110" t="s">
        <v>162</v>
      </c>
      <c r="B178" s="110">
        <v>2021</v>
      </c>
      <c r="C178" s="110" t="s">
        <v>2421</v>
      </c>
      <c r="D178" s="22">
        <f>INDEX(Concordance!$A$2:$A$556,MATCH('2021 ESSER I'!F178,Concordance!$D$2:$D$556,0))</f>
        <v>111086</v>
      </c>
      <c r="E178" s="110" t="s">
        <v>2422</v>
      </c>
      <c r="F178" s="110" t="s">
        <v>2423</v>
      </c>
      <c r="G178" s="110" t="s">
        <v>2424</v>
      </c>
      <c r="H178" s="110" t="s">
        <v>1892</v>
      </c>
      <c r="I178" s="21">
        <v>0</v>
      </c>
      <c r="J178" s="21"/>
      <c r="K178" s="21"/>
      <c r="P178" s="21">
        <v>0</v>
      </c>
      <c r="V178" s="21">
        <v>354637.48</v>
      </c>
      <c r="W178" s="21">
        <v>306906</v>
      </c>
      <c r="X178" s="21">
        <v>47731.48</v>
      </c>
      <c r="Y178" s="21">
        <v>0</v>
      </c>
      <c r="Z178" s="21">
        <v>0</v>
      </c>
      <c r="AA178" s="21">
        <v>0</v>
      </c>
      <c r="AB178" s="21">
        <v>0</v>
      </c>
      <c r="AC178" s="21">
        <v>0</v>
      </c>
      <c r="AD178" s="21">
        <v>0</v>
      </c>
      <c r="AE178" s="21">
        <v>0</v>
      </c>
      <c r="AF178" s="21">
        <v>0</v>
      </c>
      <c r="AG178" s="21">
        <v>0</v>
      </c>
      <c r="AH178" s="21">
        <v>0</v>
      </c>
      <c r="AI178" s="21">
        <v>0</v>
      </c>
      <c r="AJ178" s="21">
        <v>0</v>
      </c>
      <c r="AK178" s="21">
        <v>0</v>
      </c>
      <c r="AL178" s="21">
        <v>0</v>
      </c>
      <c r="AM178" s="21">
        <v>0</v>
      </c>
      <c r="AN178" s="21">
        <v>0</v>
      </c>
      <c r="AO178" s="21">
        <v>0</v>
      </c>
      <c r="AP178" s="21">
        <v>0</v>
      </c>
      <c r="AQ178" s="21">
        <v>0</v>
      </c>
      <c r="AR178" s="21">
        <v>0</v>
      </c>
      <c r="AS178" s="21">
        <v>47731.48</v>
      </c>
      <c r="AT178" s="21">
        <v>47731.48</v>
      </c>
      <c r="AU178" s="21">
        <v>0</v>
      </c>
      <c r="AV178" s="21">
        <v>0</v>
      </c>
      <c r="AW178" s="21">
        <v>0</v>
      </c>
      <c r="AX178" s="21">
        <v>0</v>
      </c>
      <c r="AY178" s="21">
        <v>0</v>
      </c>
      <c r="AZ178" s="21">
        <v>0</v>
      </c>
      <c r="BA178" s="21">
        <v>0</v>
      </c>
      <c r="BB178" s="21">
        <v>0</v>
      </c>
      <c r="BC178" s="21">
        <v>0</v>
      </c>
      <c r="BD178" s="21">
        <v>0</v>
      </c>
      <c r="BE178" s="21">
        <v>0</v>
      </c>
      <c r="BF178" s="21">
        <v>0</v>
      </c>
      <c r="BG178" s="21">
        <v>0</v>
      </c>
      <c r="BH178" s="21">
        <v>0</v>
      </c>
      <c r="BI178" s="21">
        <v>0</v>
      </c>
      <c r="BJ178" s="21">
        <v>0</v>
      </c>
      <c r="BK178" s="21">
        <v>0</v>
      </c>
      <c r="BL178" s="21">
        <v>0</v>
      </c>
      <c r="BM178" s="21">
        <v>0</v>
      </c>
      <c r="BS178" s="156">
        <f>INDEX('ESSER I reallocation'!$H$2:$H$555,MATCH('2021 ESSER I'!$D178,'ESSER I reallocation'!$A$2:$A$555,0))</f>
        <v>354637.48</v>
      </c>
      <c r="BT178" s="156">
        <f>INDEX('2020 Report - NLIU'!$BL$2:$BL$555,MATCH('2021 ESSER I'!D178,'2020 Report - NLIU'!$I$2:$I$555,0))</f>
        <v>306906</v>
      </c>
      <c r="BU178" s="110" t="b">
        <f t="shared" si="2"/>
        <v>1</v>
      </c>
    </row>
    <row r="179" spans="1:73" x14ac:dyDescent="0.3">
      <c r="A179" s="110" t="s">
        <v>162</v>
      </c>
      <c r="B179" s="110">
        <v>2021</v>
      </c>
      <c r="C179" s="110" t="s">
        <v>2425</v>
      </c>
      <c r="D179" s="22">
        <f>INDEX(Concordance!$A$2:$A$556,MATCH('2021 ESSER I'!F179,Concordance!$D$2:$D$556,0))</f>
        <v>40100</v>
      </c>
      <c r="E179" s="110" t="s">
        <v>686</v>
      </c>
      <c r="F179" s="110" t="s">
        <v>2426</v>
      </c>
      <c r="G179" s="110" t="s">
        <v>2427</v>
      </c>
      <c r="H179" s="110" t="s">
        <v>1892</v>
      </c>
      <c r="I179" s="21">
        <v>0</v>
      </c>
      <c r="J179" s="21"/>
      <c r="K179" s="21"/>
      <c r="P179" s="21">
        <v>0</v>
      </c>
      <c r="V179" s="21">
        <v>40267.74</v>
      </c>
      <c r="W179" s="21">
        <v>40162</v>
      </c>
      <c r="X179" s="21">
        <v>102</v>
      </c>
      <c r="Y179" s="21">
        <v>0</v>
      </c>
      <c r="Z179" s="21">
        <v>0</v>
      </c>
      <c r="AA179" s="21">
        <v>0</v>
      </c>
      <c r="AB179" s="21">
        <v>0</v>
      </c>
      <c r="AC179" s="21">
        <v>0</v>
      </c>
      <c r="AD179" s="21">
        <v>0</v>
      </c>
      <c r="AE179" s="21">
        <v>0</v>
      </c>
      <c r="AF179" s="21">
        <v>0</v>
      </c>
      <c r="AG179" s="21">
        <v>0</v>
      </c>
      <c r="AH179" s="21">
        <v>0</v>
      </c>
      <c r="AI179" s="21">
        <v>102</v>
      </c>
      <c r="AJ179" s="21">
        <v>0</v>
      </c>
      <c r="AK179" s="21">
        <v>0</v>
      </c>
      <c r="AL179" s="21">
        <v>0</v>
      </c>
      <c r="AM179" s="21">
        <v>0</v>
      </c>
      <c r="AN179" s="21">
        <v>0</v>
      </c>
      <c r="AO179" s="21">
        <v>102</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3.7399999999979632</v>
      </c>
      <c r="BN179" s="110">
        <v>0</v>
      </c>
      <c r="BO179" s="110">
        <v>0</v>
      </c>
      <c r="BP179" s="110">
        <v>0</v>
      </c>
      <c r="BQ179" s="110">
        <v>100</v>
      </c>
      <c r="BR179" s="110">
        <v>0</v>
      </c>
      <c r="BS179" s="156">
        <f>INDEX('ESSER I reallocation'!$H$2:$H$555,MATCH('2021 ESSER I'!$D179,'ESSER I reallocation'!$A$2:$A$555,0))</f>
        <v>40267.74</v>
      </c>
      <c r="BT179" s="156">
        <f>INDEX('2020 Report - NLIU'!$BL$2:$BL$555,MATCH('2021 ESSER I'!D179,'2020 Report - NLIU'!$I$2:$I$555,0))</f>
        <v>40162</v>
      </c>
      <c r="BU179" s="110" t="b">
        <f t="shared" si="2"/>
        <v>1</v>
      </c>
    </row>
    <row r="180" spans="1:73" x14ac:dyDescent="0.3">
      <c r="A180" s="110" t="s">
        <v>162</v>
      </c>
      <c r="B180" s="110">
        <v>2021</v>
      </c>
      <c r="C180" s="110" t="s">
        <v>2428</v>
      </c>
      <c r="D180" s="22">
        <f>INDEX(Concordance!$A$2:$A$556,MATCH('2021 ESSER I'!F180,Concordance!$D$2:$D$556,0))</f>
        <v>48902</v>
      </c>
      <c r="E180" s="110" t="s">
        <v>689</v>
      </c>
      <c r="F180" s="110" t="s">
        <v>2429</v>
      </c>
      <c r="G180" s="110" t="s">
        <v>2430</v>
      </c>
      <c r="H180" s="110" t="s">
        <v>1892</v>
      </c>
      <c r="I180" s="21">
        <v>0</v>
      </c>
      <c r="J180" s="21"/>
      <c r="K180" s="21"/>
      <c r="P180" s="21">
        <v>0</v>
      </c>
      <c r="V180" s="21">
        <v>495540.16</v>
      </c>
      <c r="W180" s="21">
        <v>0</v>
      </c>
      <c r="X180" s="21">
        <v>495540.16</v>
      </c>
      <c r="Y180" s="21">
        <v>0</v>
      </c>
      <c r="Z180" s="21">
        <v>0</v>
      </c>
      <c r="AA180" s="21">
        <v>0</v>
      </c>
      <c r="AB180" s="21">
        <v>0</v>
      </c>
      <c r="AC180" s="21">
        <v>0</v>
      </c>
      <c r="AD180" s="21">
        <v>0</v>
      </c>
      <c r="AE180" s="21">
        <v>0</v>
      </c>
      <c r="AF180" s="21">
        <v>0</v>
      </c>
      <c r="AG180" s="21">
        <v>0</v>
      </c>
      <c r="AH180" s="21">
        <v>0</v>
      </c>
      <c r="AI180" s="21">
        <v>409167.66</v>
      </c>
      <c r="AJ180" s="21">
        <v>409167.66</v>
      </c>
      <c r="AK180" s="21">
        <v>0</v>
      </c>
      <c r="AL180" s="21">
        <v>0</v>
      </c>
      <c r="AM180" s="21">
        <v>0</v>
      </c>
      <c r="AN180" s="21">
        <v>0</v>
      </c>
      <c r="AO180" s="21">
        <v>0</v>
      </c>
      <c r="AP180" s="21">
        <v>0</v>
      </c>
      <c r="AQ180" s="21">
        <v>0</v>
      </c>
      <c r="AR180" s="21">
        <v>0</v>
      </c>
      <c r="AS180" s="21">
        <v>0</v>
      </c>
      <c r="AT180" s="21">
        <v>0</v>
      </c>
      <c r="AU180" s="21">
        <v>0</v>
      </c>
      <c r="AV180" s="21">
        <v>0</v>
      </c>
      <c r="AW180" s="21">
        <v>0</v>
      </c>
      <c r="AX180" s="21">
        <v>0</v>
      </c>
      <c r="AY180" s="21">
        <v>0</v>
      </c>
      <c r="AZ180" s="21">
        <v>0</v>
      </c>
      <c r="BA180" s="21">
        <v>0</v>
      </c>
      <c r="BB180" s="21">
        <v>0</v>
      </c>
      <c r="BC180" s="21">
        <v>86372.5</v>
      </c>
      <c r="BD180" s="21">
        <v>86372.5</v>
      </c>
      <c r="BE180" s="21">
        <v>0</v>
      </c>
      <c r="BF180" s="21">
        <v>0</v>
      </c>
      <c r="BG180" s="21">
        <v>0</v>
      </c>
      <c r="BH180" s="21">
        <v>0</v>
      </c>
      <c r="BI180" s="21">
        <v>0</v>
      </c>
      <c r="BJ180" s="21">
        <v>0</v>
      </c>
      <c r="BK180" s="21">
        <v>0</v>
      </c>
      <c r="BL180" s="21">
        <v>0</v>
      </c>
      <c r="BM180" s="21">
        <v>0</v>
      </c>
      <c r="BS180" s="156">
        <f>INDEX('ESSER I reallocation'!$H$2:$H$555,MATCH('2021 ESSER I'!$D180,'ESSER I reallocation'!$A$2:$A$555,0))</f>
        <v>495540.16</v>
      </c>
      <c r="BT180" s="156">
        <f>INDEX('2020 Report - NLIU'!$BL$2:$BL$555,MATCH('2021 ESSER I'!D180,'2020 Report - NLIU'!$I$2:$I$555,0))</f>
        <v>0</v>
      </c>
      <c r="BU180" s="110" t="b">
        <f t="shared" si="2"/>
        <v>1</v>
      </c>
    </row>
    <row r="181" spans="1:73" x14ac:dyDescent="0.3">
      <c r="A181" s="110" t="s">
        <v>162</v>
      </c>
      <c r="B181" s="110">
        <v>2021</v>
      </c>
      <c r="C181" s="110" t="s">
        <v>2431</v>
      </c>
      <c r="D181" s="22">
        <f>INDEX(Concordance!$A$2:$A$556,MATCH('2021 ESSER I'!F181,Concordance!$D$2:$D$556,0))</f>
        <v>17121</v>
      </c>
      <c r="E181" s="110" t="s">
        <v>692</v>
      </c>
      <c r="F181" s="110" t="s">
        <v>2432</v>
      </c>
      <c r="G181" s="110" t="s">
        <v>2433</v>
      </c>
      <c r="H181" s="110" t="s">
        <v>1892</v>
      </c>
      <c r="I181" s="21">
        <v>0</v>
      </c>
      <c r="J181" s="21"/>
      <c r="K181" s="21"/>
      <c r="P181" s="21">
        <v>0</v>
      </c>
      <c r="V181" s="21">
        <v>29213.93</v>
      </c>
      <c r="W181" s="21">
        <v>0</v>
      </c>
      <c r="X181" s="21">
        <v>29213.93</v>
      </c>
      <c r="Y181" s="21">
        <v>29213.93</v>
      </c>
      <c r="Z181" s="21">
        <v>29213.93</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S181" s="156">
        <f>INDEX('ESSER I reallocation'!$H$2:$H$555,MATCH('2021 ESSER I'!$D181,'ESSER I reallocation'!$A$2:$A$555,0))</f>
        <v>29213.93</v>
      </c>
      <c r="BT181" s="156">
        <f>INDEX('2020 Report - NLIU'!$BL$2:$BL$555,MATCH('2021 ESSER I'!D181,'2020 Report - NLIU'!$I$2:$I$555,0))</f>
        <v>0</v>
      </c>
      <c r="BU181" s="110" t="b">
        <f t="shared" si="2"/>
        <v>1</v>
      </c>
    </row>
    <row r="182" spans="1:73" x14ac:dyDescent="0.3">
      <c r="A182" s="110" t="s">
        <v>162</v>
      </c>
      <c r="B182" s="110">
        <v>2021</v>
      </c>
      <c r="C182" s="110" t="s">
        <v>2434</v>
      </c>
      <c r="D182" s="22">
        <f>INDEX(Concordance!$A$2:$A$556,MATCH('2021 ESSER I'!F182,Concordance!$D$2:$D$556,0))</f>
        <v>84003</v>
      </c>
      <c r="E182" s="110" t="s">
        <v>695</v>
      </c>
      <c r="F182" s="110" t="s">
        <v>2435</v>
      </c>
      <c r="G182" s="110" t="s">
        <v>2436</v>
      </c>
      <c r="H182" s="110" t="s">
        <v>1892</v>
      </c>
      <c r="I182" s="21">
        <v>9000</v>
      </c>
      <c r="J182" s="21">
        <v>0</v>
      </c>
      <c r="K182" s="21">
        <v>0</v>
      </c>
      <c r="P182" s="21">
        <v>9000</v>
      </c>
      <c r="Q182" s="110">
        <v>100</v>
      </c>
      <c r="R182" s="110">
        <v>0</v>
      </c>
      <c r="S182" s="110">
        <v>0</v>
      </c>
      <c r="T182" s="110">
        <v>0</v>
      </c>
      <c r="U182" s="110">
        <v>0</v>
      </c>
      <c r="V182" s="21">
        <v>92534.39</v>
      </c>
      <c r="W182" s="21">
        <v>92292</v>
      </c>
      <c r="X182" s="21">
        <v>242.39</v>
      </c>
      <c r="Y182" s="21">
        <v>242.39</v>
      </c>
      <c r="Z182" s="21">
        <v>0</v>
      </c>
      <c r="AA182" s="21">
        <v>0</v>
      </c>
      <c r="AB182" s="21">
        <v>0</v>
      </c>
      <c r="AC182" s="21">
        <v>0</v>
      </c>
      <c r="AD182" s="21">
        <v>0</v>
      </c>
      <c r="AE182" s="21">
        <v>242.39</v>
      </c>
      <c r="AF182" s="21">
        <v>0</v>
      </c>
      <c r="AG182" s="21">
        <v>0</v>
      </c>
      <c r="AH182" s="21">
        <v>0</v>
      </c>
      <c r="AI182" s="21">
        <v>0</v>
      </c>
      <c r="AJ182" s="21">
        <v>0</v>
      </c>
      <c r="AK182" s="21">
        <v>0</v>
      </c>
      <c r="AL182" s="21">
        <v>0</v>
      </c>
      <c r="AM182" s="21">
        <v>0</v>
      </c>
      <c r="AN182" s="21">
        <v>0</v>
      </c>
      <c r="AO182" s="21">
        <v>0</v>
      </c>
      <c r="AP182" s="21">
        <v>0</v>
      </c>
      <c r="AQ182" s="21">
        <v>0</v>
      </c>
      <c r="AR182" s="21">
        <v>0</v>
      </c>
      <c r="AS182" s="21">
        <v>0</v>
      </c>
      <c r="AT182" s="21">
        <v>0</v>
      </c>
      <c r="AU182" s="21">
        <v>0</v>
      </c>
      <c r="AV182" s="21">
        <v>0</v>
      </c>
      <c r="AW182" s="21">
        <v>0</v>
      </c>
      <c r="AX182" s="21">
        <v>0</v>
      </c>
      <c r="AY182" s="21">
        <v>0</v>
      </c>
      <c r="AZ182" s="21">
        <v>0</v>
      </c>
      <c r="BA182" s="21">
        <v>0</v>
      </c>
      <c r="BB182" s="21">
        <v>0</v>
      </c>
      <c r="BC182" s="21">
        <v>0</v>
      </c>
      <c r="BD182" s="21">
        <v>0</v>
      </c>
      <c r="BE182" s="21">
        <v>0</v>
      </c>
      <c r="BF182" s="21">
        <v>0</v>
      </c>
      <c r="BG182" s="21">
        <v>0</v>
      </c>
      <c r="BH182" s="21">
        <v>0</v>
      </c>
      <c r="BI182" s="21">
        <v>0</v>
      </c>
      <c r="BJ182" s="21">
        <v>0</v>
      </c>
      <c r="BK182" s="21">
        <v>0</v>
      </c>
      <c r="BL182" s="21">
        <v>0</v>
      </c>
      <c r="BM182" s="21">
        <v>0</v>
      </c>
      <c r="BS182" s="156">
        <f>INDEX('ESSER I reallocation'!$H$2:$H$555,MATCH('2021 ESSER I'!$D182,'ESSER I reallocation'!$A$2:$A$555,0))</f>
        <v>92534.39</v>
      </c>
      <c r="BT182" s="156">
        <f>INDEX('2020 Report - NLIU'!$BL$2:$BL$555,MATCH('2021 ESSER I'!D182,'2020 Report - NLIU'!$I$2:$I$555,0))</f>
        <v>92292</v>
      </c>
      <c r="BU182" s="110" t="b">
        <f t="shared" si="2"/>
        <v>1</v>
      </c>
    </row>
    <row r="183" spans="1:73" x14ac:dyDescent="0.3">
      <c r="A183" s="110" t="s">
        <v>162</v>
      </c>
      <c r="B183" s="110">
        <v>2021</v>
      </c>
      <c r="C183" s="110" t="s">
        <v>2437</v>
      </c>
      <c r="D183" s="22">
        <f>INDEX(Concordance!$A$2:$A$556,MATCH('2021 ESSER I'!F183,Concordance!$D$2:$D$556,0))</f>
        <v>10089</v>
      </c>
      <c r="E183" s="110" t="s">
        <v>698</v>
      </c>
      <c r="F183" s="110" t="s">
        <v>2438</v>
      </c>
      <c r="G183" s="110" t="s">
        <v>2439</v>
      </c>
      <c r="H183" s="110" t="s">
        <v>1892</v>
      </c>
      <c r="I183" s="21">
        <v>0</v>
      </c>
      <c r="J183" s="21"/>
      <c r="K183" s="21"/>
      <c r="P183" s="21">
        <v>0</v>
      </c>
      <c r="V183" s="21">
        <v>231730.31</v>
      </c>
      <c r="W183" s="21">
        <v>231122</v>
      </c>
      <c r="X183" s="21">
        <v>608.30999999999995</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608.30999999999995</v>
      </c>
      <c r="BD183" s="21">
        <v>608.30999999999995</v>
      </c>
      <c r="BE183" s="21">
        <v>0</v>
      </c>
      <c r="BF183" s="21">
        <v>0</v>
      </c>
      <c r="BG183" s="21">
        <v>0</v>
      </c>
      <c r="BH183" s="21">
        <v>0</v>
      </c>
      <c r="BI183" s="21">
        <v>0</v>
      </c>
      <c r="BJ183" s="21">
        <v>0</v>
      </c>
      <c r="BK183" s="21">
        <v>0</v>
      </c>
      <c r="BL183" s="21">
        <v>0</v>
      </c>
      <c r="BM183" s="21">
        <v>0</v>
      </c>
      <c r="BS183" s="156">
        <f>INDEX('ESSER I reallocation'!$H$2:$H$555,MATCH('2021 ESSER I'!$D183,'ESSER I reallocation'!$A$2:$A$555,0))</f>
        <v>231730.31</v>
      </c>
      <c r="BT183" s="156">
        <f>INDEX('2020 Report - NLIU'!$BL$2:$BL$555,MATCH('2021 ESSER I'!D183,'2020 Report - NLIU'!$I$2:$I$555,0))</f>
        <v>231122</v>
      </c>
      <c r="BU183" s="110" t="b">
        <f t="shared" si="2"/>
        <v>1</v>
      </c>
    </row>
    <row r="184" spans="1:73" x14ac:dyDescent="0.3">
      <c r="A184" s="110" t="s">
        <v>162</v>
      </c>
      <c r="B184" s="110">
        <v>2021</v>
      </c>
      <c r="C184" s="110" t="s">
        <v>2440</v>
      </c>
      <c r="D184" s="22">
        <f>INDEX(Concordance!$A$2:$A$556,MATCH('2021 ESSER I'!F184,Concordance!$D$2:$D$556,0))</f>
        <v>13055</v>
      </c>
      <c r="E184" s="110" t="s">
        <v>701</v>
      </c>
      <c r="F184" s="110" t="s">
        <v>2441</v>
      </c>
      <c r="G184" s="110" t="s">
        <v>2442</v>
      </c>
      <c r="H184" s="110" t="s">
        <v>1892</v>
      </c>
      <c r="I184" s="21">
        <v>21066</v>
      </c>
      <c r="J184" s="21">
        <v>0</v>
      </c>
      <c r="K184" s="21">
        <v>19910.849999999999</v>
      </c>
      <c r="L184" s="110" t="s">
        <v>1892</v>
      </c>
      <c r="M184" s="110" t="s">
        <v>1911</v>
      </c>
      <c r="N184" s="110" t="s">
        <v>1892</v>
      </c>
      <c r="O184" s="110" t="s">
        <v>1892</v>
      </c>
      <c r="P184" s="21">
        <v>1155.150000000001</v>
      </c>
      <c r="Q184" s="110">
        <v>100</v>
      </c>
      <c r="R184" s="110">
        <v>0</v>
      </c>
      <c r="S184" s="110">
        <v>0</v>
      </c>
      <c r="T184" s="110">
        <v>0</v>
      </c>
      <c r="U184" s="110">
        <v>0</v>
      </c>
      <c r="V184" s="21">
        <v>108280.15</v>
      </c>
      <c r="W184" s="21">
        <v>87801</v>
      </c>
      <c r="X184" s="21">
        <v>20195</v>
      </c>
      <c r="Y184" s="21">
        <v>0</v>
      </c>
      <c r="Z184" s="21">
        <v>0</v>
      </c>
      <c r="AA184" s="21">
        <v>0</v>
      </c>
      <c r="AB184" s="21">
        <v>0</v>
      </c>
      <c r="AC184" s="21">
        <v>0</v>
      </c>
      <c r="AD184" s="21">
        <v>0</v>
      </c>
      <c r="AE184" s="21">
        <v>0</v>
      </c>
      <c r="AF184" s="21">
        <v>0</v>
      </c>
      <c r="AG184" s="21">
        <v>0</v>
      </c>
      <c r="AH184" s="21">
        <v>0</v>
      </c>
      <c r="AI184" s="21">
        <v>17361.8</v>
      </c>
      <c r="AJ184" s="21">
        <v>2619.75</v>
      </c>
      <c r="AK184" s="21">
        <v>0</v>
      </c>
      <c r="AL184" s="21">
        <v>0</v>
      </c>
      <c r="AM184" s="21">
        <v>0</v>
      </c>
      <c r="AN184" s="21">
        <v>0</v>
      </c>
      <c r="AO184" s="21">
        <v>14742.05</v>
      </c>
      <c r="AP184" s="21">
        <v>0</v>
      </c>
      <c r="AQ184" s="21">
        <v>0</v>
      </c>
      <c r="AR184" s="21">
        <v>0</v>
      </c>
      <c r="AS184" s="21">
        <v>0</v>
      </c>
      <c r="AT184" s="21">
        <v>0</v>
      </c>
      <c r="AU184" s="21">
        <v>0</v>
      </c>
      <c r="AV184" s="21">
        <v>0</v>
      </c>
      <c r="AW184" s="21">
        <v>0</v>
      </c>
      <c r="AX184" s="21">
        <v>0</v>
      </c>
      <c r="AY184" s="21">
        <v>0</v>
      </c>
      <c r="AZ184" s="21">
        <v>0</v>
      </c>
      <c r="BA184" s="21">
        <v>0</v>
      </c>
      <c r="BB184" s="21">
        <v>0</v>
      </c>
      <c r="BC184" s="21">
        <v>2833.2</v>
      </c>
      <c r="BD184" s="21">
        <v>2833.2</v>
      </c>
      <c r="BE184" s="21">
        <v>0</v>
      </c>
      <c r="BF184" s="21">
        <v>0</v>
      </c>
      <c r="BG184" s="21">
        <v>0</v>
      </c>
      <c r="BH184" s="21">
        <v>0</v>
      </c>
      <c r="BI184" s="21">
        <v>0</v>
      </c>
      <c r="BJ184" s="21">
        <v>0</v>
      </c>
      <c r="BK184" s="21">
        <v>0</v>
      </c>
      <c r="BL184" s="21">
        <v>0</v>
      </c>
      <c r="BM184" s="21">
        <v>284.14999999999418</v>
      </c>
      <c r="BN184" s="110">
        <v>100</v>
      </c>
      <c r="BO184" s="110">
        <v>0</v>
      </c>
      <c r="BP184" s="110">
        <v>0</v>
      </c>
      <c r="BQ184" s="110">
        <v>0</v>
      </c>
      <c r="BR184" s="110">
        <v>0</v>
      </c>
      <c r="BS184" s="156">
        <f>INDEX('ESSER I reallocation'!$H$2:$H$555,MATCH('2021 ESSER I'!$D184,'ESSER I reallocation'!$A$2:$A$555,0))</f>
        <v>108280.15</v>
      </c>
      <c r="BT184" s="156">
        <f>INDEX('2020 Report - NLIU'!$BL$2:$BL$555,MATCH('2021 ESSER I'!D184,'2020 Report - NLIU'!$I$2:$I$555,0))</f>
        <v>107996</v>
      </c>
      <c r="BU184" s="110" t="b">
        <f t="shared" si="2"/>
        <v>0</v>
      </c>
    </row>
    <row r="185" spans="1:73" x14ac:dyDescent="0.3">
      <c r="A185" s="110" t="s">
        <v>162</v>
      </c>
      <c r="B185" s="110">
        <v>2021</v>
      </c>
      <c r="C185" s="110" t="s">
        <v>2443</v>
      </c>
      <c r="D185" s="22">
        <f>INDEX(Concordance!$A$2:$A$556,MATCH('2021 ESSER I'!F185,Concordance!$D$2:$D$556,0))</f>
        <v>96103</v>
      </c>
      <c r="E185" s="110" t="s">
        <v>704</v>
      </c>
      <c r="F185" s="110" t="s">
        <v>2444</v>
      </c>
      <c r="G185" s="110" t="s">
        <v>2445</v>
      </c>
      <c r="H185" s="110" t="s">
        <v>1892</v>
      </c>
      <c r="I185" s="21">
        <v>512.04</v>
      </c>
      <c r="J185" s="21">
        <v>0</v>
      </c>
      <c r="K185" s="21">
        <v>0</v>
      </c>
      <c r="P185" s="21">
        <v>512.04</v>
      </c>
      <c r="Q185" s="110">
        <v>0</v>
      </c>
      <c r="R185" s="110">
        <v>0</v>
      </c>
      <c r="S185" s="110">
        <v>0</v>
      </c>
      <c r="T185" s="110">
        <v>100</v>
      </c>
      <c r="U185" s="110">
        <v>0</v>
      </c>
      <c r="V185" s="21">
        <v>352021.65</v>
      </c>
      <c r="W185" s="21">
        <v>240748.61</v>
      </c>
      <c r="X185" s="21">
        <v>98592.84</v>
      </c>
      <c r="Y185" s="21">
        <v>98302.96</v>
      </c>
      <c r="Z185" s="21">
        <v>0</v>
      </c>
      <c r="AA185" s="21">
        <v>0</v>
      </c>
      <c r="AB185" s="21">
        <v>559</v>
      </c>
      <c r="AC185" s="21">
        <v>0</v>
      </c>
      <c r="AD185" s="21">
        <v>0</v>
      </c>
      <c r="AE185" s="21">
        <v>2722</v>
      </c>
      <c r="AF185" s="21">
        <v>95021.96</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289.88</v>
      </c>
      <c r="BD185" s="21">
        <v>250</v>
      </c>
      <c r="BE185" s="21">
        <v>39.880000000000003</v>
      </c>
      <c r="BF185" s="21">
        <v>0</v>
      </c>
      <c r="BG185" s="21">
        <v>0</v>
      </c>
      <c r="BH185" s="21">
        <v>0</v>
      </c>
      <c r="BI185" s="21">
        <v>0</v>
      </c>
      <c r="BJ185" s="21">
        <v>0</v>
      </c>
      <c r="BK185" s="21">
        <v>0</v>
      </c>
      <c r="BL185" s="21">
        <v>0</v>
      </c>
      <c r="BM185" s="21">
        <v>12680.20000000007</v>
      </c>
      <c r="BN185" s="110">
        <v>0</v>
      </c>
      <c r="BO185" s="110">
        <v>0</v>
      </c>
      <c r="BP185" s="110">
        <v>0</v>
      </c>
      <c r="BQ185" s="110">
        <v>100</v>
      </c>
      <c r="BR185" s="110">
        <v>0</v>
      </c>
      <c r="BS185" s="156">
        <f>INDEX('ESSER I reallocation'!$H$2:$H$555,MATCH('2021 ESSER I'!$D185,'ESSER I reallocation'!$A$2:$A$555,0))</f>
        <v>352533.69</v>
      </c>
      <c r="BT185" s="156">
        <f>INDEX('2020 Report - NLIU'!$BL$2:$BL$555,MATCH('2021 ESSER I'!D185,'2020 Report - NLIU'!$I$2:$I$555,0))</f>
        <v>240748.61</v>
      </c>
      <c r="BU185" s="110" t="b">
        <f t="shared" si="2"/>
        <v>1</v>
      </c>
    </row>
    <row r="186" spans="1:73" x14ac:dyDescent="0.3">
      <c r="A186" s="110" t="s">
        <v>162</v>
      </c>
      <c r="B186" s="110">
        <v>2021</v>
      </c>
      <c r="C186" s="110" t="s">
        <v>2446</v>
      </c>
      <c r="D186" s="22">
        <f>INDEX(Concordance!$A$2:$A$556,MATCH('2021 ESSER I'!F186,Concordance!$D$2:$D$556,0))</f>
        <v>64075</v>
      </c>
      <c r="E186" s="110" t="s">
        <v>707</v>
      </c>
      <c r="F186" s="110" t="s">
        <v>2447</v>
      </c>
      <c r="G186" s="110" t="s">
        <v>2448</v>
      </c>
      <c r="H186" s="110" t="s">
        <v>1892</v>
      </c>
      <c r="I186" s="21">
        <v>167438.01999999999</v>
      </c>
      <c r="J186" s="21">
        <v>0</v>
      </c>
      <c r="K186" s="21">
        <v>38971</v>
      </c>
      <c r="L186" s="110" t="s">
        <v>1911</v>
      </c>
      <c r="M186" s="110" t="s">
        <v>1911</v>
      </c>
      <c r="N186" s="110" t="s">
        <v>1911</v>
      </c>
      <c r="O186" s="110" t="s">
        <v>1892</v>
      </c>
      <c r="P186" s="21">
        <v>128467.02</v>
      </c>
      <c r="Q186" s="110">
        <v>0</v>
      </c>
      <c r="R186" s="110">
        <v>0</v>
      </c>
      <c r="S186" s="110">
        <v>0</v>
      </c>
      <c r="T186" s="110">
        <v>0</v>
      </c>
      <c r="U186" s="110">
        <v>100</v>
      </c>
      <c r="V186" s="21">
        <v>820435.47</v>
      </c>
      <c r="W186" s="21">
        <v>0</v>
      </c>
      <c r="X186" s="21">
        <v>820435.47</v>
      </c>
      <c r="Y186" s="21">
        <v>0</v>
      </c>
      <c r="Z186" s="21">
        <v>0</v>
      </c>
      <c r="AA186" s="21">
        <v>0</v>
      </c>
      <c r="AB186" s="21">
        <v>0</v>
      </c>
      <c r="AC186" s="21">
        <v>0</v>
      </c>
      <c r="AD186" s="21">
        <v>0</v>
      </c>
      <c r="AE186" s="21">
        <v>0</v>
      </c>
      <c r="AF186" s="21">
        <v>0</v>
      </c>
      <c r="AG186" s="21">
        <v>0</v>
      </c>
      <c r="AH186" s="21">
        <v>0</v>
      </c>
      <c r="AI186" s="21">
        <v>0</v>
      </c>
      <c r="AJ186" s="21">
        <v>0</v>
      </c>
      <c r="AK186" s="21">
        <v>0</v>
      </c>
      <c r="AL186" s="21">
        <v>0</v>
      </c>
      <c r="AM186" s="21">
        <v>0</v>
      </c>
      <c r="AN186" s="21">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820435.47</v>
      </c>
      <c r="BD186" s="21">
        <v>0</v>
      </c>
      <c r="BE186" s="21">
        <v>0</v>
      </c>
      <c r="BF186" s="21">
        <v>0</v>
      </c>
      <c r="BG186" s="21">
        <v>0</v>
      </c>
      <c r="BH186" s="21">
        <v>0</v>
      </c>
      <c r="BI186" s="21">
        <v>820435.47</v>
      </c>
      <c r="BJ186" s="21">
        <v>0</v>
      </c>
      <c r="BK186" s="21">
        <v>0</v>
      </c>
      <c r="BL186" s="21">
        <v>0</v>
      </c>
      <c r="BM186" s="21">
        <v>0</v>
      </c>
      <c r="BS186" s="156">
        <f>INDEX('ESSER I reallocation'!$H$2:$H$555,MATCH('2021 ESSER I'!$D186,'ESSER I reallocation'!$A$2:$A$555,0))</f>
        <v>859406.47</v>
      </c>
      <c r="BT186" s="156">
        <f>INDEX('2020 Report - NLIU'!$BL$2:$BL$555,MATCH('2021 ESSER I'!D186,'2020 Report - NLIU'!$I$2:$I$555,0))</f>
        <v>0</v>
      </c>
      <c r="BU186" s="110" t="b">
        <f t="shared" si="2"/>
        <v>1</v>
      </c>
    </row>
    <row r="187" spans="1:73" x14ac:dyDescent="0.3">
      <c r="A187" s="110" t="s">
        <v>162</v>
      </c>
      <c r="B187" s="110">
        <v>2021</v>
      </c>
      <c r="C187" s="110" t="s">
        <v>2449</v>
      </c>
      <c r="D187" s="22">
        <f>INDEX(Concordance!$A$2:$A$556,MATCH('2021 ESSER I'!F187,Concordance!$D$2:$D$556,0))</f>
        <v>97122</v>
      </c>
      <c r="E187" s="110" t="s">
        <v>710</v>
      </c>
      <c r="F187" s="110" t="s">
        <v>2450</v>
      </c>
      <c r="G187" s="110" t="s">
        <v>2451</v>
      </c>
      <c r="H187" s="110" t="s">
        <v>1892</v>
      </c>
      <c r="I187" s="21">
        <v>9000</v>
      </c>
      <c r="J187" s="21">
        <v>0</v>
      </c>
      <c r="K187" s="21">
        <v>9000</v>
      </c>
      <c r="L187" s="110" t="s">
        <v>1892</v>
      </c>
      <c r="M187" s="110" t="s">
        <v>1911</v>
      </c>
      <c r="N187" s="110" t="s">
        <v>1911</v>
      </c>
      <c r="O187" s="110" t="s">
        <v>1911</v>
      </c>
      <c r="P187" s="21">
        <v>0</v>
      </c>
      <c r="V187" s="21">
        <v>15909.56</v>
      </c>
      <c r="W187" s="21">
        <v>605.79</v>
      </c>
      <c r="X187" s="21">
        <v>15303.77</v>
      </c>
      <c r="Y187" s="21">
        <v>15303.77</v>
      </c>
      <c r="Z187" s="21">
        <v>12483.76</v>
      </c>
      <c r="AA187" s="21">
        <v>2817.78</v>
      </c>
      <c r="AB187" s="21">
        <v>0</v>
      </c>
      <c r="AC187" s="21">
        <v>0</v>
      </c>
      <c r="AD187" s="21">
        <v>0</v>
      </c>
      <c r="AE187" s="21">
        <v>2.23</v>
      </c>
      <c r="AF187" s="21">
        <v>0</v>
      </c>
      <c r="AG187" s="21">
        <v>0</v>
      </c>
      <c r="AH187" s="21">
        <v>0</v>
      </c>
      <c r="AI187" s="21">
        <v>0</v>
      </c>
      <c r="AJ187" s="21">
        <v>0</v>
      </c>
      <c r="AK187" s="21">
        <v>0</v>
      </c>
      <c r="AL187" s="21">
        <v>0</v>
      </c>
      <c r="AM187" s="21">
        <v>0</v>
      </c>
      <c r="AN187" s="21">
        <v>0</v>
      </c>
      <c r="AO187" s="21">
        <v>0</v>
      </c>
      <c r="AP187" s="21">
        <v>0</v>
      </c>
      <c r="AQ187" s="21">
        <v>0</v>
      </c>
      <c r="AR187" s="21">
        <v>0</v>
      </c>
      <c r="AS187" s="21">
        <v>0</v>
      </c>
      <c r="AT187" s="21">
        <v>0</v>
      </c>
      <c r="AU187" s="21">
        <v>0</v>
      </c>
      <c r="AV187" s="21">
        <v>0</v>
      </c>
      <c r="AW187" s="21">
        <v>0</v>
      </c>
      <c r="AX187" s="21">
        <v>0</v>
      </c>
      <c r="AY187" s="21">
        <v>0</v>
      </c>
      <c r="AZ187" s="21">
        <v>0</v>
      </c>
      <c r="BA187" s="21">
        <v>0</v>
      </c>
      <c r="BB187" s="21">
        <v>0</v>
      </c>
      <c r="BC187" s="21">
        <v>0</v>
      </c>
      <c r="BD187" s="21">
        <v>0</v>
      </c>
      <c r="BE187" s="21">
        <v>0</v>
      </c>
      <c r="BF187" s="21">
        <v>0</v>
      </c>
      <c r="BG187" s="21">
        <v>0</v>
      </c>
      <c r="BH187" s="21">
        <v>0</v>
      </c>
      <c r="BI187" s="21">
        <v>0</v>
      </c>
      <c r="BJ187" s="21">
        <v>0</v>
      </c>
      <c r="BK187" s="21">
        <v>0</v>
      </c>
      <c r="BL187" s="21">
        <v>0</v>
      </c>
      <c r="BM187" s="21">
        <v>0</v>
      </c>
      <c r="BS187" s="156">
        <f>INDEX('ESSER I reallocation'!$H$2:$H$555,MATCH('2021 ESSER I'!$D187,'ESSER I reallocation'!$A$2:$A$555,0))</f>
        <v>15909.56</v>
      </c>
      <c r="BT187" s="156">
        <f>INDEX('2020 Report - NLIU'!$BL$2:$BL$555,MATCH('2021 ESSER I'!D187,'2020 Report - NLIU'!$I$2:$I$555,0))</f>
        <v>605.79</v>
      </c>
      <c r="BU187" s="110" t="b">
        <f t="shared" si="2"/>
        <v>1</v>
      </c>
    </row>
    <row r="188" spans="1:73" x14ac:dyDescent="0.3">
      <c r="A188" s="110" t="s">
        <v>162</v>
      </c>
      <c r="B188" s="110">
        <v>2021</v>
      </c>
      <c r="C188" s="110" t="s">
        <v>2452</v>
      </c>
      <c r="D188" s="22">
        <f>INDEX(Concordance!$A$2:$A$556,MATCH('2021 ESSER I'!F188,Concordance!$D$2:$D$556,0))</f>
        <v>89088</v>
      </c>
      <c r="E188" s="110" t="s">
        <v>713</v>
      </c>
      <c r="F188" s="110" t="s">
        <v>2453</v>
      </c>
      <c r="G188" s="110" t="s">
        <v>2454</v>
      </c>
      <c r="H188" s="110" t="s">
        <v>1892</v>
      </c>
      <c r="I188" s="21">
        <v>9000</v>
      </c>
      <c r="J188" s="21">
        <v>0</v>
      </c>
      <c r="K188" s="21">
        <v>0</v>
      </c>
      <c r="P188" s="21">
        <v>9000</v>
      </c>
      <c r="Q188" s="110">
        <v>0</v>
      </c>
      <c r="R188" s="110">
        <v>100</v>
      </c>
      <c r="S188" s="110">
        <v>0</v>
      </c>
      <c r="T188" s="110">
        <v>0</v>
      </c>
      <c r="U188" s="110">
        <v>0</v>
      </c>
      <c r="V188" s="21">
        <v>25827.439999999999</v>
      </c>
      <c r="W188" s="21">
        <v>0</v>
      </c>
      <c r="X188" s="21">
        <v>25827.439999999999</v>
      </c>
      <c r="Y188" s="21">
        <v>25827.439999999999</v>
      </c>
      <c r="Z188" s="21">
        <v>0</v>
      </c>
      <c r="AA188" s="21">
        <v>0</v>
      </c>
      <c r="AB188" s="21">
        <v>0</v>
      </c>
      <c r="AC188" s="21">
        <v>0</v>
      </c>
      <c r="AD188" s="21">
        <v>0</v>
      </c>
      <c r="AE188" s="21">
        <v>25827.439999999999</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S188" s="156">
        <f>INDEX('ESSER I reallocation'!$H$2:$H$555,MATCH('2021 ESSER I'!$D188,'ESSER I reallocation'!$A$2:$A$555,0))</f>
        <v>25827.439999999999</v>
      </c>
      <c r="BT188" s="156">
        <f>INDEX('2020 Report - NLIU'!$BL$2:$BL$555,MATCH('2021 ESSER I'!D188,'2020 Report - NLIU'!$I$2:$I$555,0))</f>
        <v>0</v>
      </c>
      <c r="BU188" s="110" t="b">
        <f t="shared" si="2"/>
        <v>1</v>
      </c>
    </row>
    <row r="189" spans="1:73" x14ac:dyDescent="0.3">
      <c r="A189" s="110" t="s">
        <v>162</v>
      </c>
      <c r="B189" s="110">
        <v>2021</v>
      </c>
      <c r="C189" s="110" t="s">
        <v>2455</v>
      </c>
      <c r="D189" s="22">
        <f>INDEX(Concordance!$A$2:$A$556,MATCH('2021 ESSER I'!F189,Concordance!$D$2:$D$556,0))</f>
        <v>10092</v>
      </c>
      <c r="E189" s="110" t="s">
        <v>716</v>
      </c>
      <c r="F189" s="110" t="s">
        <v>2456</v>
      </c>
      <c r="G189" s="110" t="s">
        <v>2457</v>
      </c>
      <c r="H189" s="110" t="s">
        <v>1892</v>
      </c>
      <c r="I189" s="21">
        <v>0</v>
      </c>
      <c r="J189" s="21"/>
      <c r="K189" s="21"/>
      <c r="P189" s="21">
        <v>0</v>
      </c>
      <c r="V189" s="21">
        <v>85913.73</v>
      </c>
      <c r="W189" s="21">
        <v>85688</v>
      </c>
      <c r="X189" s="21">
        <v>225.73</v>
      </c>
      <c r="Y189" s="21">
        <v>225.73</v>
      </c>
      <c r="Z189" s="21">
        <v>225.73</v>
      </c>
      <c r="AA189" s="21">
        <v>0</v>
      </c>
      <c r="AB189" s="21">
        <v>0</v>
      </c>
      <c r="AC189" s="21">
        <v>0</v>
      </c>
      <c r="AD189" s="21">
        <v>0</v>
      </c>
      <c r="AE189" s="21">
        <v>0</v>
      </c>
      <c r="AF189" s="21">
        <v>0</v>
      </c>
      <c r="AG189" s="21">
        <v>0</v>
      </c>
      <c r="AH189" s="21">
        <v>0</v>
      </c>
      <c r="AI189" s="21">
        <v>0</v>
      </c>
      <c r="AJ189" s="21">
        <v>0</v>
      </c>
      <c r="AK189" s="21">
        <v>0</v>
      </c>
      <c r="AL189" s="21">
        <v>0</v>
      </c>
      <c r="AM189" s="21">
        <v>0</v>
      </c>
      <c r="AN189" s="21">
        <v>0</v>
      </c>
      <c r="AO189" s="21">
        <v>0</v>
      </c>
      <c r="AP189" s="21">
        <v>0</v>
      </c>
      <c r="AQ189" s="21">
        <v>0</v>
      </c>
      <c r="AR189" s="21">
        <v>0</v>
      </c>
      <c r="AS189" s="21">
        <v>0</v>
      </c>
      <c r="AT189" s="21">
        <v>0</v>
      </c>
      <c r="AU189" s="21">
        <v>0</v>
      </c>
      <c r="AV189" s="21">
        <v>0</v>
      </c>
      <c r="AW189" s="21">
        <v>0</v>
      </c>
      <c r="AX189" s="21">
        <v>0</v>
      </c>
      <c r="AY189" s="21">
        <v>0</v>
      </c>
      <c r="AZ189" s="21">
        <v>0</v>
      </c>
      <c r="BA189" s="21">
        <v>0</v>
      </c>
      <c r="BB189" s="21">
        <v>0</v>
      </c>
      <c r="BC189" s="21">
        <v>0</v>
      </c>
      <c r="BD189" s="21">
        <v>0</v>
      </c>
      <c r="BE189" s="21">
        <v>0</v>
      </c>
      <c r="BF189" s="21">
        <v>0</v>
      </c>
      <c r="BG189" s="21">
        <v>0</v>
      </c>
      <c r="BH189" s="21">
        <v>0</v>
      </c>
      <c r="BI189" s="21">
        <v>0</v>
      </c>
      <c r="BJ189" s="21">
        <v>0</v>
      </c>
      <c r="BK189" s="21">
        <v>0</v>
      </c>
      <c r="BL189" s="21">
        <v>0</v>
      </c>
      <c r="BM189" s="21">
        <v>0</v>
      </c>
      <c r="BS189" s="156">
        <f>INDEX('ESSER I reallocation'!$H$2:$H$555,MATCH('2021 ESSER I'!$D189,'ESSER I reallocation'!$A$2:$A$555,0))</f>
        <v>85913.73</v>
      </c>
      <c r="BT189" s="156">
        <f>INDEX('2020 Report - NLIU'!$BL$2:$BL$555,MATCH('2021 ESSER I'!D189,'2020 Report - NLIU'!$I$2:$I$555,0))</f>
        <v>85688</v>
      </c>
      <c r="BU189" s="110" t="b">
        <f t="shared" si="2"/>
        <v>1</v>
      </c>
    </row>
    <row r="190" spans="1:73" x14ac:dyDescent="0.3">
      <c r="A190" s="110" t="s">
        <v>162</v>
      </c>
      <c r="B190" s="110">
        <v>2021</v>
      </c>
      <c r="C190" s="110" t="s">
        <v>2458</v>
      </c>
      <c r="D190" s="22">
        <f>INDEX(Concordance!$A$2:$A$556,MATCH('2021 ESSER I'!F190,Concordance!$D$2:$D$556,0))</f>
        <v>19149</v>
      </c>
      <c r="E190" s="110" t="s">
        <v>722</v>
      </c>
      <c r="F190" s="110" t="s">
        <v>2459</v>
      </c>
      <c r="G190" s="110" t="s">
        <v>2460</v>
      </c>
      <c r="H190" s="110" t="s">
        <v>1892</v>
      </c>
      <c r="I190" s="21">
        <v>0</v>
      </c>
      <c r="J190" s="21"/>
      <c r="K190" s="21"/>
      <c r="P190" s="21">
        <v>0</v>
      </c>
      <c r="V190" s="21">
        <v>287815.05</v>
      </c>
      <c r="W190" s="21">
        <v>287060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755.04999999998836</v>
      </c>
      <c r="BN190" s="110">
        <v>0</v>
      </c>
      <c r="BO190" s="110">
        <v>0</v>
      </c>
      <c r="BP190" s="110">
        <v>0</v>
      </c>
      <c r="BQ190" s="110">
        <v>100</v>
      </c>
      <c r="BR190" s="110">
        <v>0</v>
      </c>
      <c r="BS190" s="156">
        <f>INDEX('ESSER I reallocation'!$H$2:$H$555,MATCH('2021 ESSER I'!$D190,'ESSER I reallocation'!$A$2:$A$555,0))</f>
        <v>287815.05</v>
      </c>
      <c r="BT190" s="156">
        <f>INDEX('2020 Report - NLIU'!$BL$2:$BL$555,MATCH('2021 ESSER I'!D190,'2020 Report - NLIU'!$I$2:$I$555,0))</f>
        <v>287060</v>
      </c>
      <c r="BU190" s="110" t="b">
        <f t="shared" si="2"/>
        <v>1</v>
      </c>
    </row>
    <row r="191" spans="1:73" x14ac:dyDescent="0.3">
      <c r="A191" s="110" t="s">
        <v>162</v>
      </c>
      <c r="B191" s="110">
        <v>2021</v>
      </c>
      <c r="C191" s="110" t="s">
        <v>2461</v>
      </c>
      <c r="D191" s="22">
        <f>INDEX(Concordance!$A$2:$A$556,MATCH('2021 ESSER I'!F191,Concordance!$D$2:$D$556,0))</f>
        <v>114113</v>
      </c>
      <c r="E191" s="110" t="s">
        <v>725</v>
      </c>
      <c r="F191" s="110" t="s">
        <v>2462</v>
      </c>
      <c r="G191" s="110" t="s">
        <v>2463</v>
      </c>
      <c r="H191" s="110" t="s">
        <v>1892</v>
      </c>
      <c r="I191" s="21">
        <v>0</v>
      </c>
      <c r="J191" s="21"/>
      <c r="K191" s="21"/>
      <c r="P191" s="21">
        <v>0</v>
      </c>
      <c r="V191" s="21">
        <v>362454.67</v>
      </c>
      <c r="W191" s="21">
        <v>0</v>
      </c>
      <c r="X191" s="21">
        <v>362454.67</v>
      </c>
      <c r="Y191" s="21">
        <v>0</v>
      </c>
      <c r="Z191" s="21">
        <v>0</v>
      </c>
      <c r="AA191" s="21">
        <v>0</v>
      </c>
      <c r="AB191" s="21">
        <v>0</v>
      </c>
      <c r="AC191" s="21">
        <v>0</v>
      </c>
      <c r="AD191" s="21">
        <v>0</v>
      </c>
      <c r="AE191" s="21">
        <v>0</v>
      </c>
      <c r="AF191" s="21">
        <v>0</v>
      </c>
      <c r="AG191" s="21">
        <v>0</v>
      </c>
      <c r="AH191" s="21">
        <v>0</v>
      </c>
      <c r="AI191" s="21">
        <v>0</v>
      </c>
      <c r="AJ191" s="21">
        <v>0</v>
      </c>
      <c r="AK191" s="21">
        <v>0</v>
      </c>
      <c r="AL191" s="21">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362454.67</v>
      </c>
      <c r="BD191" s="21">
        <v>362454.67</v>
      </c>
      <c r="BE191" s="21">
        <v>0</v>
      </c>
      <c r="BF191" s="21">
        <v>0</v>
      </c>
      <c r="BG191" s="21">
        <v>0</v>
      </c>
      <c r="BH191" s="21">
        <v>0</v>
      </c>
      <c r="BI191" s="21">
        <v>0</v>
      </c>
      <c r="BJ191" s="21">
        <v>0</v>
      </c>
      <c r="BK191" s="21">
        <v>0</v>
      </c>
      <c r="BL191" s="21">
        <v>0</v>
      </c>
      <c r="BM191" s="21">
        <v>0</v>
      </c>
      <c r="BS191" s="156">
        <f>INDEX('ESSER I reallocation'!$H$2:$H$555,MATCH('2021 ESSER I'!$D191,'ESSER I reallocation'!$A$2:$A$555,0))</f>
        <v>362454.67</v>
      </c>
      <c r="BT191" s="156">
        <f>INDEX('2020 Report - NLIU'!$BL$2:$BL$555,MATCH('2021 ESSER I'!D191,'2020 Report - NLIU'!$I$2:$I$555,0))</f>
        <v>0</v>
      </c>
      <c r="BU191" s="110" t="b">
        <f t="shared" si="2"/>
        <v>1</v>
      </c>
    </row>
    <row r="192" spans="1:73" x14ac:dyDescent="0.3">
      <c r="A192" s="110" t="s">
        <v>162</v>
      </c>
      <c r="B192" s="110">
        <v>2021</v>
      </c>
      <c r="C192" s="110" t="s">
        <v>2464</v>
      </c>
      <c r="D192" s="22">
        <f>INDEX(Concordance!$A$2:$A$556,MATCH('2021 ESSER I'!F192,Concordance!$D$2:$D$556,0))</f>
        <v>115925</v>
      </c>
      <c r="E192" s="110" t="s">
        <v>728</v>
      </c>
      <c r="F192" s="110" t="s">
        <v>2465</v>
      </c>
      <c r="G192" s="110" t="s">
        <v>2466</v>
      </c>
      <c r="H192" s="110" t="s">
        <v>1892</v>
      </c>
      <c r="I192" s="21">
        <v>0</v>
      </c>
      <c r="J192" s="21"/>
      <c r="K192" s="21"/>
      <c r="P192" s="21">
        <v>0</v>
      </c>
      <c r="V192" s="21">
        <v>112068.76</v>
      </c>
      <c r="W192" s="21">
        <v>0</v>
      </c>
      <c r="X192" s="21">
        <v>112068.76</v>
      </c>
      <c r="Y192" s="21">
        <v>0</v>
      </c>
      <c r="Z192" s="21">
        <v>0</v>
      </c>
      <c r="AA192" s="21">
        <v>0</v>
      </c>
      <c r="AB192" s="21">
        <v>0</v>
      </c>
      <c r="AC192" s="21">
        <v>0</v>
      </c>
      <c r="AD192" s="21">
        <v>0</v>
      </c>
      <c r="AE192" s="21">
        <v>0</v>
      </c>
      <c r="AF192" s="21">
        <v>0</v>
      </c>
      <c r="AG192" s="21">
        <v>0</v>
      </c>
      <c r="AH192" s="21">
        <v>0</v>
      </c>
      <c r="AI192" s="21">
        <v>90179.49</v>
      </c>
      <c r="AJ192" s="21">
        <v>0</v>
      </c>
      <c r="AK192" s="21">
        <v>0</v>
      </c>
      <c r="AL192" s="21">
        <v>77962.490000000005</v>
      </c>
      <c r="AM192" s="21">
        <v>0</v>
      </c>
      <c r="AN192" s="21">
        <v>0</v>
      </c>
      <c r="AO192" s="21">
        <v>12217</v>
      </c>
      <c r="AP192" s="21">
        <v>0</v>
      </c>
      <c r="AQ192" s="21">
        <v>0</v>
      </c>
      <c r="AR192" s="21">
        <v>0</v>
      </c>
      <c r="AS192" s="21">
        <v>0</v>
      </c>
      <c r="AT192" s="21">
        <v>0</v>
      </c>
      <c r="AU192" s="21">
        <v>0</v>
      </c>
      <c r="AV192" s="21">
        <v>0</v>
      </c>
      <c r="AW192" s="21">
        <v>0</v>
      </c>
      <c r="AX192" s="21">
        <v>0</v>
      </c>
      <c r="AY192" s="21">
        <v>0</v>
      </c>
      <c r="AZ192" s="21">
        <v>0</v>
      </c>
      <c r="BA192" s="21">
        <v>0</v>
      </c>
      <c r="BB192" s="21">
        <v>0</v>
      </c>
      <c r="BC192" s="21">
        <v>21889.27</v>
      </c>
      <c r="BD192" s="21">
        <v>15814.55</v>
      </c>
      <c r="BE192" s="21">
        <v>6074.72</v>
      </c>
      <c r="BF192" s="21">
        <v>0</v>
      </c>
      <c r="BG192" s="21">
        <v>0</v>
      </c>
      <c r="BH192" s="21">
        <v>0</v>
      </c>
      <c r="BI192" s="21">
        <v>0</v>
      </c>
      <c r="BJ192" s="21">
        <v>0</v>
      </c>
      <c r="BK192" s="21">
        <v>0</v>
      </c>
      <c r="BL192" s="21">
        <v>0</v>
      </c>
      <c r="BM192" s="21">
        <v>0</v>
      </c>
      <c r="BS192" s="156">
        <f>INDEX('ESSER I reallocation'!$H$2:$H$555,MATCH('2021 ESSER I'!$D192,'ESSER I reallocation'!$A$2:$A$555,0))</f>
        <v>112068.76</v>
      </c>
      <c r="BT192" s="156">
        <f>INDEX('2020 Report - NLIU'!$BL$2:$BL$555,MATCH('2021 ESSER I'!D192,'2020 Report - NLIU'!$I$2:$I$555,0))</f>
        <v>0</v>
      </c>
      <c r="BU192" s="110" t="b">
        <f t="shared" si="2"/>
        <v>1</v>
      </c>
    </row>
    <row r="193" spans="1:73" x14ac:dyDescent="0.3">
      <c r="A193" s="110" t="s">
        <v>162</v>
      </c>
      <c r="B193" s="110">
        <v>2021</v>
      </c>
      <c r="C193" s="110" t="s">
        <v>2467</v>
      </c>
      <c r="D193" s="22">
        <f>INDEX(Concordance!$A$2:$A$556,MATCH('2021 ESSER I'!F193,Concordance!$D$2:$D$556,0))</f>
        <v>78002</v>
      </c>
      <c r="E193" s="110" t="s">
        <v>731</v>
      </c>
      <c r="F193" s="110" t="s">
        <v>2468</v>
      </c>
      <c r="G193" s="110" t="s">
        <v>2469</v>
      </c>
      <c r="H193" s="110" t="s">
        <v>1892</v>
      </c>
      <c r="I193" s="21">
        <v>0</v>
      </c>
      <c r="J193" s="21"/>
      <c r="K193" s="21"/>
      <c r="P193" s="21">
        <v>0</v>
      </c>
      <c r="V193" s="21">
        <v>441392.31</v>
      </c>
      <c r="W193" s="21">
        <v>136044.71</v>
      </c>
      <c r="X193" s="21">
        <v>305347.59999999998</v>
      </c>
      <c r="Y193" s="21">
        <v>23805.9</v>
      </c>
      <c r="Z193" s="21">
        <v>17409.98</v>
      </c>
      <c r="AA193" s="21">
        <v>6395.92</v>
      </c>
      <c r="AB193" s="21">
        <v>0</v>
      </c>
      <c r="AC193" s="21">
        <v>0</v>
      </c>
      <c r="AD193" s="21">
        <v>0</v>
      </c>
      <c r="AE193" s="21">
        <v>0</v>
      </c>
      <c r="AF193" s="21">
        <v>0</v>
      </c>
      <c r="AG193" s="21">
        <v>0</v>
      </c>
      <c r="AH193" s="21">
        <v>0</v>
      </c>
      <c r="AI193" s="21">
        <v>92453.66</v>
      </c>
      <c r="AJ193" s="21">
        <v>0</v>
      </c>
      <c r="AK193" s="21">
        <v>0</v>
      </c>
      <c r="AL193" s="21">
        <v>125.84</v>
      </c>
      <c r="AM193" s="21">
        <v>0</v>
      </c>
      <c r="AN193" s="21">
        <v>10000</v>
      </c>
      <c r="AO193" s="21">
        <v>82327.820000000007</v>
      </c>
      <c r="AP193" s="21">
        <v>0</v>
      </c>
      <c r="AQ193" s="21">
        <v>0</v>
      </c>
      <c r="AR193" s="21">
        <v>0</v>
      </c>
      <c r="AS193" s="21">
        <v>0</v>
      </c>
      <c r="AT193" s="21">
        <v>0</v>
      </c>
      <c r="AU193" s="21">
        <v>0</v>
      </c>
      <c r="AV193" s="21">
        <v>0</v>
      </c>
      <c r="AW193" s="21">
        <v>0</v>
      </c>
      <c r="AX193" s="21">
        <v>0</v>
      </c>
      <c r="AY193" s="21">
        <v>0</v>
      </c>
      <c r="AZ193" s="21">
        <v>0</v>
      </c>
      <c r="BA193" s="21">
        <v>0</v>
      </c>
      <c r="BB193" s="21">
        <v>0</v>
      </c>
      <c r="BC193" s="21">
        <v>189088.04</v>
      </c>
      <c r="BD193" s="21">
        <v>83041.17</v>
      </c>
      <c r="BE193" s="21">
        <v>36254.129999999997</v>
      </c>
      <c r="BF193" s="21">
        <v>0</v>
      </c>
      <c r="BG193" s="21">
        <v>0</v>
      </c>
      <c r="BH193" s="21">
        <v>0</v>
      </c>
      <c r="BI193" s="21">
        <v>58547.88</v>
      </c>
      <c r="BJ193" s="21">
        <v>11244.86</v>
      </c>
      <c r="BK193" s="21">
        <v>0</v>
      </c>
      <c r="BL193" s="21">
        <v>0</v>
      </c>
      <c r="BM193" s="21">
        <v>5.8207660913467407E-11</v>
      </c>
      <c r="BS193" s="156">
        <f>INDEX('ESSER I reallocation'!$H$2:$H$555,MATCH('2021 ESSER I'!$D193,'ESSER I reallocation'!$A$2:$A$555,0))</f>
        <v>441392.31</v>
      </c>
      <c r="BT193" s="156">
        <f>INDEX('2020 Report - NLIU'!$BL$2:$BL$555,MATCH('2021 ESSER I'!D193,'2020 Report - NLIU'!$I$2:$I$555,0))</f>
        <v>136044.71</v>
      </c>
      <c r="BU193" s="110" t="b">
        <f t="shared" si="2"/>
        <v>1</v>
      </c>
    </row>
    <row r="194" spans="1:73" x14ac:dyDescent="0.3">
      <c r="A194" s="110" t="s">
        <v>162</v>
      </c>
      <c r="B194" s="110">
        <v>2021</v>
      </c>
      <c r="C194" s="110" t="s">
        <v>2470</v>
      </c>
      <c r="D194" s="22">
        <f>INDEX(Concordance!$A$2:$A$556,MATCH('2021 ESSER I'!F194,Concordance!$D$2:$D$556,0))</f>
        <v>96088</v>
      </c>
      <c r="E194" s="110" t="s">
        <v>734</v>
      </c>
      <c r="F194" s="110" t="s">
        <v>2471</v>
      </c>
      <c r="G194" s="110" t="s">
        <v>2472</v>
      </c>
      <c r="H194" s="110" t="s">
        <v>1892</v>
      </c>
      <c r="I194" s="21">
        <v>727395.86</v>
      </c>
      <c r="J194" s="21">
        <v>0</v>
      </c>
      <c r="K194" s="21">
        <v>693393.18</v>
      </c>
      <c r="L194" s="110" t="s">
        <v>1892</v>
      </c>
      <c r="M194" s="110" t="s">
        <v>1911</v>
      </c>
      <c r="N194" s="110" t="s">
        <v>1911</v>
      </c>
      <c r="O194" s="110" t="s">
        <v>1911</v>
      </c>
      <c r="P194" s="21">
        <v>34002.679999999928</v>
      </c>
      <c r="Q194" s="110">
        <v>0</v>
      </c>
      <c r="R194" s="110">
        <v>0</v>
      </c>
      <c r="S194" s="110">
        <v>0</v>
      </c>
      <c r="T194" s="110">
        <v>0</v>
      </c>
      <c r="U194" s="110">
        <v>100</v>
      </c>
      <c r="V194" s="21">
        <v>4022938.33</v>
      </c>
      <c r="W194" s="21">
        <v>0</v>
      </c>
      <c r="X194" s="21">
        <v>4022938.33</v>
      </c>
      <c r="Y194" s="21">
        <v>235346.43</v>
      </c>
      <c r="Z194" s="21">
        <v>66924.740000000005</v>
      </c>
      <c r="AA194" s="21">
        <v>54075.91</v>
      </c>
      <c r="AB194" s="21">
        <v>0</v>
      </c>
      <c r="AC194" s="21">
        <v>3607.5</v>
      </c>
      <c r="AD194" s="21">
        <v>0</v>
      </c>
      <c r="AE194" s="21">
        <v>78493.11</v>
      </c>
      <c r="AF194" s="21">
        <v>32245.17</v>
      </c>
      <c r="AG194" s="21">
        <v>0</v>
      </c>
      <c r="AH194" s="21">
        <v>0</v>
      </c>
      <c r="AI194" s="21">
        <v>318942.14</v>
      </c>
      <c r="AJ194" s="21">
        <v>155541.88</v>
      </c>
      <c r="AK194" s="21">
        <v>43890.12</v>
      </c>
      <c r="AL194" s="21">
        <v>0</v>
      </c>
      <c r="AM194" s="21">
        <v>0</v>
      </c>
      <c r="AN194" s="21">
        <v>5332.75</v>
      </c>
      <c r="AO194" s="21">
        <v>114177.39</v>
      </c>
      <c r="AP194" s="21">
        <v>0</v>
      </c>
      <c r="AQ194" s="21">
        <v>0</v>
      </c>
      <c r="AR194" s="21">
        <v>0</v>
      </c>
      <c r="AS194" s="21">
        <v>0</v>
      </c>
      <c r="AT194" s="21">
        <v>0</v>
      </c>
      <c r="AU194" s="21">
        <v>0</v>
      </c>
      <c r="AV194" s="21">
        <v>0</v>
      </c>
      <c r="AW194" s="21">
        <v>0</v>
      </c>
      <c r="AX194" s="21">
        <v>0</v>
      </c>
      <c r="AY194" s="21">
        <v>0</v>
      </c>
      <c r="AZ194" s="21">
        <v>0</v>
      </c>
      <c r="BA194" s="21">
        <v>0</v>
      </c>
      <c r="BB194" s="21">
        <v>0</v>
      </c>
      <c r="BC194" s="21">
        <v>3468649.76</v>
      </c>
      <c r="BD194" s="21">
        <v>3454677.76</v>
      </c>
      <c r="BE194" s="21">
        <v>0</v>
      </c>
      <c r="BF194" s="21">
        <v>0</v>
      </c>
      <c r="BG194" s="21">
        <v>0</v>
      </c>
      <c r="BH194" s="21">
        <v>0</v>
      </c>
      <c r="BI194" s="21">
        <v>182.81</v>
      </c>
      <c r="BJ194" s="21">
        <v>13789.19</v>
      </c>
      <c r="BK194" s="21">
        <v>0</v>
      </c>
      <c r="BL194" s="21">
        <v>0</v>
      </c>
      <c r="BM194" s="21">
        <v>0</v>
      </c>
      <c r="BS194" s="156">
        <f>INDEX('ESSER I reallocation'!$H$2:$H$555,MATCH('2021 ESSER I'!$D194,'ESSER I reallocation'!$A$2:$A$555,0))</f>
        <v>4063017.33</v>
      </c>
      <c r="BT194" s="156">
        <f>INDEX('2020 Report - NLIU'!$BL$2:$BL$555,MATCH('2021 ESSER I'!D194,'2020 Report - NLIU'!$I$2:$I$555,0))</f>
        <v>0</v>
      </c>
      <c r="BU194" s="110" t="b">
        <f t="shared" si="2"/>
        <v>1</v>
      </c>
    </row>
    <row r="195" spans="1:73" x14ac:dyDescent="0.3">
      <c r="A195" s="110" t="s">
        <v>162</v>
      </c>
      <c r="B195" s="110">
        <v>2021</v>
      </c>
      <c r="C195" s="110" t="s">
        <v>2473</v>
      </c>
      <c r="D195" s="22">
        <f>INDEX(Concordance!$A$2:$A$556,MATCH('2021 ESSER I'!F195,Concordance!$D$2:$D$556,0))</f>
        <v>42111</v>
      </c>
      <c r="E195" s="110" t="s">
        <v>737</v>
      </c>
      <c r="F195" s="110" t="s">
        <v>2474</v>
      </c>
      <c r="G195" s="110" t="s">
        <v>2475</v>
      </c>
      <c r="H195" s="110" t="s">
        <v>1892</v>
      </c>
      <c r="I195" s="21">
        <v>0</v>
      </c>
      <c r="J195" s="21"/>
      <c r="K195" s="21"/>
      <c r="P195" s="21">
        <v>0</v>
      </c>
      <c r="V195" s="21">
        <v>245702.15</v>
      </c>
      <c r="W195" s="21">
        <v>54786</v>
      </c>
      <c r="X195" s="21">
        <v>190916.15</v>
      </c>
      <c r="Y195" s="21">
        <v>0</v>
      </c>
      <c r="Z195" s="21">
        <v>0</v>
      </c>
      <c r="AA195" s="21">
        <v>0</v>
      </c>
      <c r="AB195" s="21">
        <v>0</v>
      </c>
      <c r="AC195" s="21">
        <v>0</v>
      </c>
      <c r="AD195" s="21">
        <v>0</v>
      </c>
      <c r="AE195" s="21">
        <v>0</v>
      </c>
      <c r="AF195" s="21">
        <v>0</v>
      </c>
      <c r="AG195" s="21">
        <v>0</v>
      </c>
      <c r="AH195" s="21">
        <v>0</v>
      </c>
      <c r="AI195" s="21">
        <v>190916.15</v>
      </c>
      <c r="AJ195" s="21">
        <v>185451.4</v>
      </c>
      <c r="AK195" s="21">
        <v>0</v>
      </c>
      <c r="AL195" s="21">
        <v>0</v>
      </c>
      <c r="AM195" s="21">
        <v>0</v>
      </c>
      <c r="AN195" s="21">
        <v>0</v>
      </c>
      <c r="AO195" s="21">
        <v>5464.75</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S195" s="156">
        <f>INDEX('ESSER I reallocation'!$H$2:$H$555,MATCH('2021 ESSER I'!$D195,'ESSER I reallocation'!$A$2:$A$555,0))</f>
        <v>245702.15</v>
      </c>
      <c r="BT195" s="156">
        <f>INDEX('2020 Report - NLIU'!$BL$2:$BL$555,MATCH('2021 ESSER I'!D195,'2020 Report - NLIU'!$I$2:$I$555,0))</f>
        <v>54786</v>
      </c>
      <c r="BU195" s="110" t="b">
        <f t="shared" ref="BU195:BU258" si="3">EXACT(W195,BT195)</f>
        <v>1</v>
      </c>
    </row>
    <row r="196" spans="1:73" x14ac:dyDescent="0.3">
      <c r="A196" s="110" t="s">
        <v>162</v>
      </c>
      <c r="B196" s="110">
        <v>2021</v>
      </c>
      <c r="C196" s="110" t="s">
        <v>2476</v>
      </c>
      <c r="D196" s="22">
        <f>INDEX(Concordance!$A$2:$A$556,MATCH('2021 ESSER I'!F196,Concordance!$D$2:$D$556,0))</f>
        <v>43004</v>
      </c>
      <c r="E196" s="110" t="s">
        <v>740</v>
      </c>
      <c r="F196" s="110" t="s">
        <v>2477</v>
      </c>
      <c r="G196" s="110" t="s">
        <v>2478</v>
      </c>
      <c r="H196" s="110" t="s">
        <v>1892</v>
      </c>
      <c r="I196" s="21">
        <v>0</v>
      </c>
      <c r="J196" s="21"/>
      <c r="K196" s="21"/>
      <c r="P196" s="21">
        <v>0</v>
      </c>
      <c r="V196" s="21">
        <v>176808.51</v>
      </c>
      <c r="W196" s="21">
        <v>176345</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463.51000000000931</v>
      </c>
      <c r="BN196" s="110">
        <v>100</v>
      </c>
      <c r="BO196" s="110">
        <v>0</v>
      </c>
      <c r="BP196" s="110">
        <v>0</v>
      </c>
      <c r="BQ196" s="110">
        <v>0</v>
      </c>
      <c r="BR196" s="110">
        <v>0</v>
      </c>
      <c r="BS196" s="156">
        <f>INDEX('ESSER I reallocation'!$H$2:$H$555,MATCH('2021 ESSER I'!$D196,'ESSER I reallocation'!$A$2:$A$555,0))</f>
        <v>176808.51</v>
      </c>
      <c r="BT196" s="156">
        <f>INDEX('2020 Report - NLIU'!$BL$2:$BL$555,MATCH('2021 ESSER I'!D196,'2020 Report - NLIU'!$I$2:$I$555,0))</f>
        <v>176345</v>
      </c>
      <c r="BU196" s="110" t="b">
        <f t="shared" si="3"/>
        <v>1</v>
      </c>
    </row>
    <row r="197" spans="1:73" x14ac:dyDescent="0.3">
      <c r="A197" s="110" t="s">
        <v>162</v>
      </c>
      <c r="B197" s="110">
        <v>2021</v>
      </c>
      <c r="C197" s="110" t="s">
        <v>2479</v>
      </c>
      <c r="D197" s="22">
        <f>INDEX(Concordance!$A$2:$A$556,MATCH('2021 ESSER I'!F197,Concordance!$D$2:$D$556,0))</f>
        <v>48072</v>
      </c>
      <c r="E197" s="110" t="s">
        <v>743</v>
      </c>
      <c r="F197" s="110" t="s">
        <v>2480</v>
      </c>
      <c r="G197" s="110" t="s">
        <v>2481</v>
      </c>
      <c r="H197" s="110" t="s">
        <v>1892</v>
      </c>
      <c r="I197" s="21">
        <v>116831</v>
      </c>
      <c r="J197" s="21">
        <v>0</v>
      </c>
      <c r="K197" s="21">
        <v>60038.879999999997</v>
      </c>
      <c r="L197" s="110" t="s">
        <v>1892</v>
      </c>
      <c r="M197" s="110" t="s">
        <v>1911</v>
      </c>
      <c r="N197" s="110" t="s">
        <v>1911</v>
      </c>
      <c r="O197" s="110" t="s">
        <v>1892</v>
      </c>
      <c r="P197" s="21">
        <v>56792.12</v>
      </c>
      <c r="Q197" s="110">
        <v>0</v>
      </c>
      <c r="R197" s="110">
        <v>0</v>
      </c>
      <c r="S197" s="110">
        <v>0</v>
      </c>
      <c r="T197" s="110">
        <v>100</v>
      </c>
      <c r="U197" s="110">
        <v>0</v>
      </c>
      <c r="V197" s="21">
        <v>3096917.17</v>
      </c>
      <c r="W197" s="21">
        <v>2218377.04</v>
      </c>
      <c r="X197" s="21">
        <v>878540.13</v>
      </c>
      <c r="Y197" s="21">
        <v>75146.070000000007</v>
      </c>
      <c r="Z197" s="21">
        <v>0</v>
      </c>
      <c r="AA197" s="21">
        <v>0</v>
      </c>
      <c r="AB197" s="21">
        <v>0</v>
      </c>
      <c r="AC197" s="21">
        <v>0</v>
      </c>
      <c r="AD197" s="21">
        <v>0</v>
      </c>
      <c r="AE197" s="21">
        <v>75146.070000000007</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803394.05999999994</v>
      </c>
      <c r="BD197" s="21">
        <v>591166.68999999994</v>
      </c>
      <c r="BE197" s="21">
        <v>212227.37</v>
      </c>
      <c r="BF197" s="21">
        <v>0</v>
      </c>
      <c r="BG197" s="21">
        <v>0</v>
      </c>
      <c r="BH197" s="21">
        <v>0</v>
      </c>
      <c r="BI197" s="21">
        <v>0</v>
      </c>
      <c r="BJ197" s="21">
        <v>0</v>
      </c>
      <c r="BK197" s="21">
        <v>0</v>
      </c>
      <c r="BL197" s="21">
        <v>0</v>
      </c>
      <c r="BM197" s="21">
        <v>0</v>
      </c>
      <c r="BS197" s="156">
        <f>INDEX('ESSER I reallocation'!$H$2:$H$555,MATCH('2021 ESSER I'!$D197,'ESSER I reallocation'!$A$2:$A$555,0))</f>
        <v>3213748.17</v>
      </c>
      <c r="BT197" s="156">
        <f>INDEX('2020 Report - NLIU'!$BL$2:$BL$555,MATCH('2021 ESSER I'!D197,'2020 Report - NLIU'!$I$2:$I$555,0))</f>
        <v>2218377.04</v>
      </c>
      <c r="BU197" s="110" t="b">
        <f t="shared" si="3"/>
        <v>1</v>
      </c>
    </row>
    <row r="198" spans="1:73" x14ac:dyDescent="0.3">
      <c r="A198" s="110" t="s">
        <v>162</v>
      </c>
      <c r="B198" s="110">
        <v>2021</v>
      </c>
      <c r="C198" s="110" t="s">
        <v>2482</v>
      </c>
      <c r="D198" s="22">
        <f>INDEX(Concordance!$A$2:$A$556,MATCH('2021 ESSER I'!F198,Concordance!$D$2:$D$556,0))</f>
        <v>43001</v>
      </c>
      <c r="E198" s="110" t="s">
        <v>746</v>
      </c>
      <c r="F198" s="110" t="s">
        <v>2483</v>
      </c>
      <c r="G198" s="110" t="s">
        <v>2484</v>
      </c>
      <c r="H198" s="110" t="s">
        <v>1892</v>
      </c>
      <c r="I198" s="21">
        <v>0</v>
      </c>
      <c r="J198" s="21"/>
      <c r="K198" s="21"/>
      <c r="P198" s="21">
        <v>0</v>
      </c>
      <c r="V198" s="21">
        <v>225750.1</v>
      </c>
      <c r="W198" s="21">
        <v>225158</v>
      </c>
      <c r="X198" s="21">
        <v>592.1</v>
      </c>
      <c r="Y198" s="21">
        <v>0</v>
      </c>
      <c r="Z198" s="21">
        <v>0</v>
      </c>
      <c r="AA198" s="21">
        <v>0</v>
      </c>
      <c r="AB198" s="21">
        <v>0</v>
      </c>
      <c r="AC198" s="21">
        <v>0</v>
      </c>
      <c r="AD198" s="21">
        <v>0</v>
      </c>
      <c r="AE198" s="21">
        <v>0</v>
      </c>
      <c r="AF198" s="21">
        <v>0</v>
      </c>
      <c r="AG198" s="21">
        <v>0</v>
      </c>
      <c r="AH198" s="21">
        <v>0</v>
      </c>
      <c r="AI198" s="21">
        <v>592.1</v>
      </c>
      <c r="AJ198" s="21">
        <v>592.1</v>
      </c>
      <c r="AK198" s="21">
        <v>0</v>
      </c>
      <c r="AL198" s="21">
        <v>0</v>
      </c>
      <c r="AM198" s="21">
        <v>0</v>
      </c>
      <c r="AN198" s="21">
        <v>0</v>
      </c>
      <c r="AO198" s="21">
        <v>0</v>
      </c>
      <c r="AP198" s="21">
        <v>0</v>
      </c>
      <c r="AQ198" s="21">
        <v>0</v>
      </c>
      <c r="AR198" s="21">
        <v>0</v>
      </c>
      <c r="AS198" s="21">
        <v>0</v>
      </c>
      <c r="AT198" s="21">
        <v>0</v>
      </c>
      <c r="AU198" s="21">
        <v>0</v>
      </c>
      <c r="AV198" s="21">
        <v>0</v>
      </c>
      <c r="AW198" s="21">
        <v>0</v>
      </c>
      <c r="AX198" s="21">
        <v>0</v>
      </c>
      <c r="AY198" s="21">
        <v>0</v>
      </c>
      <c r="AZ198" s="21">
        <v>0</v>
      </c>
      <c r="BA198" s="21">
        <v>0</v>
      </c>
      <c r="BB198" s="21">
        <v>0</v>
      </c>
      <c r="BC198" s="21">
        <v>0</v>
      </c>
      <c r="BD198" s="21">
        <v>0</v>
      </c>
      <c r="BE198" s="21">
        <v>0</v>
      </c>
      <c r="BF198" s="21">
        <v>0</v>
      </c>
      <c r="BG198" s="21">
        <v>0</v>
      </c>
      <c r="BH198" s="21">
        <v>0</v>
      </c>
      <c r="BI198" s="21">
        <v>0</v>
      </c>
      <c r="BJ198" s="21">
        <v>0</v>
      </c>
      <c r="BK198" s="21">
        <v>0</v>
      </c>
      <c r="BL198" s="21">
        <v>0</v>
      </c>
      <c r="BM198" s="21">
        <v>0</v>
      </c>
      <c r="BS198" s="156">
        <f>INDEX('ESSER I reallocation'!$H$2:$H$555,MATCH('2021 ESSER I'!$D198,'ESSER I reallocation'!$A$2:$A$555,0))</f>
        <v>225750.1</v>
      </c>
      <c r="BT198" s="156">
        <f>INDEX('2020 Report - NLIU'!$BL$2:$BL$555,MATCH('2021 ESSER I'!D198,'2020 Report - NLIU'!$I$2:$I$555,0))</f>
        <v>225158</v>
      </c>
      <c r="BU198" s="110" t="b">
        <f t="shared" si="3"/>
        <v>1</v>
      </c>
    </row>
    <row r="199" spans="1:73" x14ac:dyDescent="0.3">
      <c r="A199" s="110" t="s">
        <v>162</v>
      </c>
      <c r="B199" s="110">
        <v>2021</v>
      </c>
      <c r="C199" s="110" t="s">
        <v>2485</v>
      </c>
      <c r="D199" s="22">
        <f>INDEX(Concordance!$A$2:$A$556,MATCH('2021 ESSER I'!F199,Concordance!$D$2:$D$556,0))</f>
        <v>88075</v>
      </c>
      <c r="E199" s="110" t="s">
        <v>749</v>
      </c>
      <c r="F199" s="110" t="s">
        <v>2486</v>
      </c>
      <c r="G199" s="110" t="s">
        <v>2487</v>
      </c>
      <c r="H199" s="110" t="s">
        <v>1892</v>
      </c>
      <c r="I199" s="21">
        <v>0</v>
      </c>
      <c r="J199" s="21"/>
      <c r="K199" s="21"/>
      <c r="P199" s="21">
        <v>0</v>
      </c>
      <c r="V199" s="21">
        <v>50204.45</v>
      </c>
      <c r="W199" s="21">
        <v>50073</v>
      </c>
      <c r="X199" s="21">
        <v>131.44999999999999</v>
      </c>
      <c r="Y199" s="21">
        <v>131.44999999999999</v>
      </c>
      <c r="Z199" s="21">
        <v>0</v>
      </c>
      <c r="AA199" s="21">
        <v>0</v>
      </c>
      <c r="AB199" s="21">
        <v>0</v>
      </c>
      <c r="AC199" s="21">
        <v>0</v>
      </c>
      <c r="AD199" s="21">
        <v>0</v>
      </c>
      <c r="AE199" s="21">
        <v>131.44999999999999</v>
      </c>
      <c r="AF199" s="21">
        <v>0</v>
      </c>
      <c r="AG199" s="21">
        <v>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S199" s="156">
        <f>INDEX('ESSER I reallocation'!$H$2:$H$555,MATCH('2021 ESSER I'!$D199,'ESSER I reallocation'!$A$2:$A$555,0))</f>
        <v>50204.45</v>
      </c>
      <c r="BT199" s="156">
        <f>INDEX('2020 Report - NLIU'!$BL$2:$BL$555,MATCH('2021 ESSER I'!D199,'2020 Report - NLIU'!$I$2:$I$555,0))</f>
        <v>50073</v>
      </c>
      <c r="BU199" s="110" t="b">
        <f t="shared" si="3"/>
        <v>1</v>
      </c>
    </row>
    <row r="200" spans="1:73" x14ac:dyDescent="0.3">
      <c r="A200" s="110" t="s">
        <v>162</v>
      </c>
      <c r="B200" s="110">
        <v>2021</v>
      </c>
      <c r="C200" s="110" t="s">
        <v>2488</v>
      </c>
      <c r="D200" s="22">
        <f>INDEX(Concordance!$A$2:$A$556,MATCH('2021 ESSER I'!F200,Concordance!$D$2:$D$556,0))</f>
        <v>68071</v>
      </c>
      <c r="E200" s="110" t="s">
        <v>752</v>
      </c>
      <c r="F200" s="110" t="s">
        <v>2489</v>
      </c>
      <c r="G200" s="110" t="s">
        <v>2490</v>
      </c>
      <c r="H200" s="110" t="s">
        <v>1892</v>
      </c>
      <c r="I200" s="21">
        <v>9000</v>
      </c>
      <c r="J200" s="21">
        <v>0</v>
      </c>
      <c r="K200" s="21">
        <v>8988.07</v>
      </c>
      <c r="L200" s="110" t="s">
        <v>1911</v>
      </c>
      <c r="M200" s="110" t="s">
        <v>1911</v>
      </c>
      <c r="N200" s="110" t="s">
        <v>1911</v>
      </c>
      <c r="O200" s="110" t="s">
        <v>1892</v>
      </c>
      <c r="P200" s="21">
        <v>11.930000000000289</v>
      </c>
      <c r="Q200" s="110">
        <v>0</v>
      </c>
      <c r="R200" s="110">
        <v>0</v>
      </c>
      <c r="S200" s="110">
        <v>0</v>
      </c>
      <c r="T200" s="110">
        <v>100</v>
      </c>
      <c r="U200" s="110">
        <v>0</v>
      </c>
      <c r="V200" s="21">
        <v>44736.11</v>
      </c>
      <c r="W200" s="21">
        <v>6432.94</v>
      </c>
      <c r="X200" s="21">
        <v>38303.17</v>
      </c>
      <c r="Y200" s="21">
        <v>0</v>
      </c>
      <c r="Z200" s="21">
        <v>0</v>
      </c>
      <c r="AA200" s="21">
        <v>0</v>
      </c>
      <c r="AB200" s="21">
        <v>0</v>
      </c>
      <c r="AC200" s="21">
        <v>0</v>
      </c>
      <c r="AD200" s="21">
        <v>0</v>
      </c>
      <c r="AE200" s="21">
        <v>0</v>
      </c>
      <c r="AF200" s="21">
        <v>0</v>
      </c>
      <c r="AG200" s="21">
        <v>0</v>
      </c>
      <c r="AH200" s="21">
        <v>0</v>
      </c>
      <c r="AI200" s="21">
        <v>0</v>
      </c>
      <c r="AJ200" s="21">
        <v>0</v>
      </c>
      <c r="AK200" s="21">
        <v>0</v>
      </c>
      <c r="AL200" s="21">
        <v>0</v>
      </c>
      <c r="AM200" s="21">
        <v>0</v>
      </c>
      <c r="AN200" s="21">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38303.17</v>
      </c>
      <c r="BD200" s="21">
        <v>38303.17</v>
      </c>
      <c r="BE200" s="21">
        <v>0</v>
      </c>
      <c r="BF200" s="21">
        <v>0</v>
      </c>
      <c r="BG200" s="21">
        <v>0</v>
      </c>
      <c r="BH200" s="21">
        <v>0</v>
      </c>
      <c r="BI200" s="21">
        <v>0</v>
      </c>
      <c r="BJ200" s="21">
        <v>0</v>
      </c>
      <c r="BK200" s="21">
        <v>0</v>
      </c>
      <c r="BL200" s="21">
        <v>0</v>
      </c>
      <c r="BM200" s="21">
        <v>0</v>
      </c>
      <c r="BS200" s="156">
        <f>INDEX('ESSER I reallocation'!$H$2:$H$555,MATCH('2021 ESSER I'!$D200,'ESSER I reallocation'!$A$2:$A$555,0))</f>
        <v>44736.11</v>
      </c>
      <c r="BT200" s="156">
        <f>INDEX('2020 Report - NLIU'!$BL$2:$BL$555,MATCH('2021 ESSER I'!D200,'2020 Report - NLIU'!$I$2:$I$555,0))</f>
        <v>44619</v>
      </c>
      <c r="BU200" s="110" t="b">
        <f t="shared" si="3"/>
        <v>0</v>
      </c>
    </row>
    <row r="201" spans="1:73" x14ac:dyDescent="0.3">
      <c r="A201" s="110" t="s">
        <v>162</v>
      </c>
      <c r="B201" s="110">
        <v>2021</v>
      </c>
      <c r="C201" s="110" t="s">
        <v>2491</v>
      </c>
      <c r="D201" s="22">
        <f>INDEX(Concordance!$A$2:$A$556,MATCH('2021 ESSER I'!F201,Concordance!$D$2:$D$556,0))</f>
        <v>50003</v>
      </c>
      <c r="E201" s="110" t="s">
        <v>755</v>
      </c>
      <c r="F201" s="110" t="s">
        <v>2492</v>
      </c>
      <c r="G201" s="110" t="s">
        <v>2493</v>
      </c>
      <c r="H201" s="110" t="s">
        <v>1892</v>
      </c>
      <c r="I201" s="21">
        <v>858</v>
      </c>
      <c r="J201" s="21">
        <v>0</v>
      </c>
      <c r="K201" s="21">
        <v>0</v>
      </c>
      <c r="P201" s="21">
        <v>858</v>
      </c>
      <c r="Q201" s="110">
        <v>0</v>
      </c>
      <c r="R201" s="110">
        <v>100</v>
      </c>
      <c r="S201" s="110">
        <v>0</v>
      </c>
      <c r="T201" s="110">
        <v>0</v>
      </c>
      <c r="U201" s="110">
        <v>0</v>
      </c>
      <c r="V201" s="21">
        <v>334302.96000000002</v>
      </c>
      <c r="W201" s="21">
        <v>245930.22</v>
      </c>
      <c r="X201" s="21">
        <v>88353.78</v>
      </c>
      <c r="Y201" s="21">
        <v>0</v>
      </c>
      <c r="Z201" s="21">
        <v>0</v>
      </c>
      <c r="AA201" s="21">
        <v>0</v>
      </c>
      <c r="AB201" s="21">
        <v>0</v>
      </c>
      <c r="AC201" s="21">
        <v>0</v>
      </c>
      <c r="AD201" s="21">
        <v>0</v>
      </c>
      <c r="AE201" s="21">
        <v>0</v>
      </c>
      <c r="AF201" s="21">
        <v>0</v>
      </c>
      <c r="AG201" s="21">
        <v>0</v>
      </c>
      <c r="AH201" s="21">
        <v>0</v>
      </c>
      <c r="AI201" s="21">
        <v>88353.78</v>
      </c>
      <c r="AJ201" s="21">
        <v>71000</v>
      </c>
      <c r="AK201" s="21">
        <v>11514.89</v>
      </c>
      <c r="AL201" s="21">
        <v>0</v>
      </c>
      <c r="AM201" s="21">
        <v>0</v>
      </c>
      <c r="AN201" s="21">
        <v>0</v>
      </c>
      <c r="AO201" s="21">
        <v>5838.89</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18.960000000020951</v>
      </c>
      <c r="BN201" s="110">
        <v>0</v>
      </c>
      <c r="BO201" s="110">
        <v>100</v>
      </c>
      <c r="BP201" s="110">
        <v>0</v>
      </c>
      <c r="BQ201" s="110">
        <v>0</v>
      </c>
      <c r="BR201" s="110">
        <v>0</v>
      </c>
      <c r="BS201" s="156">
        <f>INDEX('ESSER I reallocation'!$H$2:$H$555,MATCH('2021 ESSER I'!$D201,'ESSER I reallocation'!$A$2:$A$555,0))</f>
        <v>335160.96000000002</v>
      </c>
      <c r="BT201" s="156">
        <f>INDEX('2020 Report - NLIU'!$BL$2:$BL$555,MATCH('2021 ESSER I'!D201,'2020 Report - NLIU'!$I$2:$I$555,0))</f>
        <v>245930.22</v>
      </c>
      <c r="BU201" s="110" t="b">
        <f t="shared" si="3"/>
        <v>1</v>
      </c>
    </row>
    <row r="202" spans="1:73" x14ac:dyDescent="0.3">
      <c r="A202" s="110" t="s">
        <v>162</v>
      </c>
      <c r="B202" s="110">
        <v>2021</v>
      </c>
      <c r="C202" s="110" t="s">
        <v>2494</v>
      </c>
      <c r="D202" s="22">
        <f>INDEX(Concordance!$A$2:$A$556,MATCH('2021 ESSER I'!F202,Concordance!$D$2:$D$556,0))</f>
        <v>48904</v>
      </c>
      <c r="E202" s="110" t="s">
        <v>758</v>
      </c>
      <c r="F202" s="110" t="s">
        <v>2495</v>
      </c>
      <c r="G202" s="110" t="s">
        <v>2496</v>
      </c>
      <c r="H202" s="110" t="s">
        <v>1892</v>
      </c>
      <c r="I202" s="21">
        <v>0</v>
      </c>
      <c r="J202" s="21"/>
      <c r="K202" s="21"/>
      <c r="P202" s="21">
        <v>0</v>
      </c>
      <c r="V202" s="21">
        <v>552567.56000000006</v>
      </c>
      <c r="W202" s="21">
        <v>167044.1</v>
      </c>
      <c r="X202" s="21">
        <v>224989.86</v>
      </c>
      <c r="Y202" s="21">
        <v>4578.09</v>
      </c>
      <c r="Z202" s="21">
        <v>0</v>
      </c>
      <c r="AA202" s="21">
        <v>0</v>
      </c>
      <c r="AB202" s="21">
        <v>0</v>
      </c>
      <c r="AC202" s="21">
        <v>0</v>
      </c>
      <c r="AD202" s="21">
        <v>0</v>
      </c>
      <c r="AE202" s="21">
        <v>4578.09</v>
      </c>
      <c r="AF202" s="21">
        <v>0</v>
      </c>
      <c r="AG202" s="21">
        <v>0</v>
      </c>
      <c r="AH202" s="21">
        <v>0</v>
      </c>
      <c r="AI202" s="21">
        <v>212535.37</v>
      </c>
      <c r="AJ202" s="21">
        <v>201690.37</v>
      </c>
      <c r="AK202" s="21">
        <v>0</v>
      </c>
      <c r="AL202" s="21">
        <v>0</v>
      </c>
      <c r="AM202" s="21">
        <v>0</v>
      </c>
      <c r="AN202" s="21">
        <v>0</v>
      </c>
      <c r="AO202" s="21">
        <v>10845</v>
      </c>
      <c r="AP202" s="21">
        <v>0</v>
      </c>
      <c r="AQ202" s="21">
        <v>0</v>
      </c>
      <c r="AR202" s="21">
        <v>0</v>
      </c>
      <c r="AS202" s="21">
        <v>0</v>
      </c>
      <c r="AT202" s="21">
        <v>0</v>
      </c>
      <c r="AU202" s="21">
        <v>0</v>
      </c>
      <c r="AV202" s="21">
        <v>0</v>
      </c>
      <c r="AW202" s="21">
        <v>0</v>
      </c>
      <c r="AX202" s="21">
        <v>0</v>
      </c>
      <c r="AY202" s="21">
        <v>0</v>
      </c>
      <c r="AZ202" s="21">
        <v>0</v>
      </c>
      <c r="BA202" s="21">
        <v>0</v>
      </c>
      <c r="BB202" s="21">
        <v>0</v>
      </c>
      <c r="BC202" s="21">
        <v>7876.4</v>
      </c>
      <c r="BD202" s="21">
        <v>0</v>
      </c>
      <c r="BE202" s="21">
        <v>0</v>
      </c>
      <c r="BF202" s="21">
        <v>7876.4</v>
      </c>
      <c r="BG202" s="21">
        <v>0</v>
      </c>
      <c r="BH202" s="21">
        <v>0</v>
      </c>
      <c r="BI202" s="21">
        <v>0</v>
      </c>
      <c r="BJ202" s="21">
        <v>0</v>
      </c>
      <c r="BK202" s="21">
        <v>0</v>
      </c>
      <c r="BL202" s="21">
        <v>0</v>
      </c>
      <c r="BM202" s="21">
        <v>160533.60000000009</v>
      </c>
      <c r="BN202" s="110">
        <v>20</v>
      </c>
      <c r="BO202" s="110">
        <v>60</v>
      </c>
      <c r="BP202" s="110">
        <v>0</v>
      </c>
      <c r="BQ202" s="110">
        <v>20</v>
      </c>
      <c r="BR202" s="110">
        <v>0</v>
      </c>
      <c r="BS202" s="156">
        <f>INDEX('ESSER I reallocation'!$H$2:$H$555,MATCH('2021 ESSER I'!$D202,'ESSER I reallocation'!$A$2:$A$555,0))</f>
        <v>552567.56000000006</v>
      </c>
      <c r="BT202" s="156">
        <f>INDEX('2020 Report - NLIU'!$BL$2:$BL$555,MATCH('2021 ESSER I'!D202,'2020 Report - NLIU'!$I$2:$I$555,0))</f>
        <v>167044.1</v>
      </c>
      <c r="BU202" s="110" t="b">
        <f t="shared" si="3"/>
        <v>1</v>
      </c>
    </row>
    <row r="203" spans="1:73" x14ac:dyDescent="0.3">
      <c r="A203" s="110" t="s">
        <v>162</v>
      </c>
      <c r="B203" s="110">
        <v>2021</v>
      </c>
      <c r="C203" s="110" t="s">
        <v>2497</v>
      </c>
      <c r="D203" s="22">
        <f>INDEX(Concordance!$A$2:$A$556,MATCH('2021 ESSER I'!F203,Concordance!$D$2:$D$556,0))</f>
        <v>35094</v>
      </c>
      <c r="E203" s="110" t="s">
        <v>761</v>
      </c>
      <c r="F203" s="110" t="s">
        <v>2498</v>
      </c>
      <c r="G203" s="110" t="s">
        <v>2499</v>
      </c>
      <c r="H203" s="110" t="s">
        <v>1892</v>
      </c>
      <c r="I203" s="21">
        <v>0</v>
      </c>
      <c r="J203" s="21"/>
      <c r="K203" s="21"/>
      <c r="P203" s="21">
        <v>0</v>
      </c>
      <c r="V203" s="21">
        <v>148192.44</v>
      </c>
      <c r="W203" s="21">
        <v>147804</v>
      </c>
      <c r="X203" s="21">
        <v>388.44</v>
      </c>
      <c r="Y203" s="21">
        <v>0</v>
      </c>
      <c r="Z203" s="21">
        <v>0</v>
      </c>
      <c r="AA203" s="21">
        <v>0</v>
      </c>
      <c r="AB203" s="21">
        <v>0</v>
      </c>
      <c r="AC203" s="21">
        <v>0</v>
      </c>
      <c r="AD203" s="21">
        <v>0</v>
      </c>
      <c r="AE203" s="21">
        <v>0</v>
      </c>
      <c r="AF203" s="21">
        <v>0</v>
      </c>
      <c r="AG203" s="21">
        <v>0</v>
      </c>
      <c r="AH203" s="21">
        <v>0</v>
      </c>
      <c r="AI203" s="21">
        <v>388.44</v>
      </c>
      <c r="AJ203" s="21">
        <v>388.44</v>
      </c>
      <c r="AK203" s="21">
        <v>0</v>
      </c>
      <c r="AL203" s="21">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0</v>
      </c>
      <c r="BL203" s="21">
        <v>0</v>
      </c>
      <c r="BM203" s="21">
        <v>0</v>
      </c>
      <c r="BS203" s="156">
        <f>INDEX('ESSER I reallocation'!$H$2:$H$555,MATCH('2021 ESSER I'!$D203,'ESSER I reallocation'!$A$2:$A$555,0))</f>
        <v>148192.44</v>
      </c>
      <c r="BT203" s="156">
        <f>INDEX('2020 Report - NLIU'!$BL$2:$BL$555,MATCH('2021 ESSER I'!D203,'2020 Report - NLIU'!$I$2:$I$555,0))</f>
        <v>147804</v>
      </c>
      <c r="BU203" s="110" t="b">
        <f t="shared" si="3"/>
        <v>1</v>
      </c>
    </row>
    <row r="204" spans="1:73" x14ac:dyDescent="0.3">
      <c r="A204" s="110" t="s">
        <v>162</v>
      </c>
      <c r="B204" s="110">
        <v>2021</v>
      </c>
      <c r="C204" s="110" t="s">
        <v>2500</v>
      </c>
      <c r="D204" s="22">
        <f>INDEX(Concordance!$A$2:$A$556,MATCH('2021 ESSER I'!F204,Concordance!$D$2:$D$556,0))</f>
        <v>51152</v>
      </c>
      <c r="E204" s="110" t="s">
        <v>764</v>
      </c>
      <c r="F204" s="110" t="s">
        <v>2501</v>
      </c>
      <c r="G204" s="110" t="s">
        <v>2502</v>
      </c>
      <c r="H204" s="110" t="s">
        <v>1892</v>
      </c>
      <c r="I204" s="21">
        <v>0</v>
      </c>
      <c r="J204" s="21"/>
      <c r="K204" s="21"/>
      <c r="P204" s="21">
        <v>0</v>
      </c>
      <c r="V204" s="21">
        <v>157998.12</v>
      </c>
      <c r="W204" s="21">
        <v>157584</v>
      </c>
      <c r="X204" s="21">
        <v>414.12</v>
      </c>
      <c r="Y204" s="21">
        <v>0</v>
      </c>
      <c r="Z204" s="21">
        <v>0</v>
      </c>
      <c r="AA204" s="21">
        <v>0</v>
      </c>
      <c r="AB204" s="21">
        <v>0</v>
      </c>
      <c r="AC204" s="21">
        <v>0</v>
      </c>
      <c r="AD204" s="21">
        <v>0</v>
      </c>
      <c r="AE204" s="21">
        <v>0</v>
      </c>
      <c r="AF204" s="21">
        <v>0</v>
      </c>
      <c r="AG204" s="21">
        <v>0</v>
      </c>
      <c r="AH204" s="21">
        <v>0</v>
      </c>
      <c r="AI204" s="21">
        <v>414.12</v>
      </c>
      <c r="AJ204" s="21">
        <v>414.12</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S204" s="156">
        <f>INDEX('ESSER I reallocation'!$H$2:$H$555,MATCH('2021 ESSER I'!$D204,'ESSER I reallocation'!$A$2:$A$555,0))</f>
        <v>157998.12</v>
      </c>
      <c r="BT204" s="156">
        <f>INDEX('2020 Report - NLIU'!$BL$2:$BL$555,MATCH('2021 ESSER I'!D204,'2020 Report - NLIU'!$I$2:$I$555,0))</f>
        <v>157584</v>
      </c>
      <c r="BU204" s="110" t="b">
        <f t="shared" si="3"/>
        <v>1</v>
      </c>
    </row>
    <row r="205" spans="1:73" x14ac:dyDescent="0.3">
      <c r="A205" s="110" t="s">
        <v>162</v>
      </c>
      <c r="B205" s="110">
        <v>2021</v>
      </c>
      <c r="C205" s="110" t="s">
        <v>2503</v>
      </c>
      <c r="D205" s="22">
        <f>INDEX(Concordance!$A$2:$A$556,MATCH('2021 ESSER I'!F205,Concordance!$D$2:$D$556,0))</f>
        <v>69107</v>
      </c>
      <c r="E205" s="110" t="s">
        <v>767</v>
      </c>
      <c r="F205" s="110" t="s">
        <v>2504</v>
      </c>
      <c r="G205" s="110" t="s">
        <v>2505</v>
      </c>
      <c r="H205" s="110" t="s">
        <v>1892</v>
      </c>
      <c r="I205" s="21">
        <v>9000</v>
      </c>
      <c r="J205" s="21">
        <v>0</v>
      </c>
      <c r="K205" s="21">
        <v>9000</v>
      </c>
      <c r="L205" s="110" t="s">
        <v>1911</v>
      </c>
      <c r="M205" s="110" t="s">
        <v>1892</v>
      </c>
      <c r="N205" s="110" t="s">
        <v>1911</v>
      </c>
      <c r="O205" s="110" t="s">
        <v>1911</v>
      </c>
      <c r="P205" s="21">
        <v>0</v>
      </c>
      <c r="V205" s="21">
        <v>18673.62</v>
      </c>
      <c r="W205" s="21">
        <v>0</v>
      </c>
      <c r="X205" s="21">
        <v>5310.95</v>
      </c>
      <c r="Y205" s="21">
        <v>2586.3000000000002</v>
      </c>
      <c r="Z205" s="21">
        <v>0</v>
      </c>
      <c r="AA205" s="21">
        <v>0</v>
      </c>
      <c r="AB205" s="21">
        <v>0</v>
      </c>
      <c r="AC205" s="21">
        <v>0</v>
      </c>
      <c r="AD205" s="21">
        <v>0</v>
      </c>
      <c r="AE205" s="21">
        <v>2586.3000000000002</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2724.65</v>
      </c>
      <c r="BD205" s="21">
        <v>0</v>
      </c>
      <c r="BE205" s="21">
        <v>0</v>
      </c>
      <c r="BF205" s="21">
        <v>0</v>
      </c>
      <c r="BG205" s="21">
        <v>0</v>
      </c>
      <c r="BH205" s="21">
        <v>0</v>
      </c>
      <c r="BI205" s="21">
        <v>2724.65</v>
      </c>
      <c r="BJ205" s="21">
        <v>0</v>
      </c>
      <c r="BK205" s="21">
        <v>0</v>
      </c>
      <c r="BL205" s="21">
        <v>0</v>
      </c>
      <c r="BM205" s="21">
        <v>13362.67</v>
      </c>
      <c r="BN205" s="110">
        <v>50</v>
      </c>
      <c r="BO205" s="110">
        <v>50</v>
      </c>
      <c r="BP205" s="110">
        <v>0</v>
      </c>
      <c r="BQ205" s="110">
        <v>0</v>
      </c>
      <c r="BR205" s="110">
        <v>0</v>
      </c>
      <c r="BS205" s="156">
        <f>INDEX('ESSER I reallocation'!$H$2:$H$555,MATCH('2021 ESSER I'!$D205,'ESSER I reallocation'!$A$2:$A$555,0))</f>
        <v>18673.62</v>
      </c>
      <c r="BT205" s="156">
        <f>INDEX('2020 Report - NLIU'!$BL$2:$BL$555,MATCH('2021 ESSER I'!D205,'2020 Report - NLIU'!$I$2:$I$555,0))</f>
        <v>0</v>
      </c>
      <c r="BU205" s="110" t="b">
        <f t="shared" si="3"/>
        <v>1</v>
      </c>
    </row>
    <row r="206" spans="1:73" x14ac:dyDescent="0.3">
      <c r="A206" s="110" t="s">
        <v>162</v>
      </c>
      <c r="B206" s="110">
        <v>2021</v>
      </c>
      <c r="C206" s="110" t="s">
        <v>2506</v>
      </c>
      <c r="D206" s="22">
        <f>INDEX(Concordance!$A$2:$A$556,MATCH('2021 ESSER I'!F206,Concordance!$D$2:$D$556,0))</f>
        <v>106005</v>
      </c>
      <c r="E206" s="110" t="s">
        <v>770</v>
      </c>
      <c r="F206" s="110" t="s">
        <v>2507</v>
      </c>
      <c r="G206" s="110" t="s">
        <v>2508</v>
      </c>
      <c r="H206" s="110" t="s">
        <v>1892</v>
      </c>
      <c r="I206" s="21">
        <v>16029</v>
      </c>
      <c r="J206" s="21">
        <v>0</v>
      </c>
      <c r="K206" s="21">
        <v>16029</v>
      </c>
      <c r="L206" s="110" t="s">
        <v>1892</v>
      </c>
      <c r="M206" s="110" t="s">
        <v>1911</v>
      </c>
      <c r="N206" s="110" t="s">
        <v>1911</v>
      </c>
      <c r="O206" s="110" t="s">
        <v>1911</v>
      </c>
      <c r="P206" s="21">
        <v>0</v>
      </c>
      <c r="V206" s="21">
        <v>371583.87</v>
      </c>
      <c r="W206" s="21">
        <v>370609</v>
      </c>
      <c r="X206" s="21">
        <v>974.87</v>
      </c>
      <c r="Y206" s="21">
        <v>974.87</v>
      </c>
      <c r="Z206" s="21">
        <v>974.87</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S206" s="156">
        <f>INDEX('ESSER I reallocation'!$H$2:$H$555,MATCH('2021 ESSER I'!$D206,'ESSER I reallocation'!$A$2:$A$555,0))</f>
        <v>387612.87</v>
      </c>
      <c r="BT206" s="156">
        <f>INDEX('2020 Report - NLIU'!$BL$2:$BL$555,MATCH('2021 ESSER I'!D206,'2020 Report - NLIU'!$I$2:$I$555,0))</f>
        <v>370609</v>
      </c>
      <c r="BU206" s="110" t="b">
        <f t="shared" si="3"/>
        <v>1</v>
      </c>
    </row>
    <row r="207" spans="1:73" x14ac:dyDescent="0.3">
      <c r="A207" s="110" t="s">
        <v>162</v>
      </c>
      <c r="B207" s="110">
        <v>2021</v>
      </c>
      <c r="C207" s="110" t="s">
        <v>2509</v>
      </c>
      <c r="D207" s="22">
        <f>INDEX(Concordance!$A$2:$A$556,MATCH('2021 ESSER I'!F207,Concordance!$D$2:$D$556,0))</f>
        <v>48925</v>
      </c>
      <c r="E207" s="110" t="s">
        <v>773</v>
      </c>
      <c r="F207" s="110" t="s">
        <v>2510</v>
      </c>
      <c r="G207" s="110" t="s">
        <v>2511</v>
      </c>
      <c r="H207" s="110" t="s">
        <v>1892</v>
      </c>
      <c r="I207" s="21">
        <v>0</v>
      </c>
      <c r="J207" s="21"/>
      <c r="K207" s="21"/>
      <c r="P207" s="21">
        <v>0</v>
      </c>
      <c r="V207" s="21">
        <v>65819.17</v>
      </c>
      <c r="W207" s="21">
        <v>0</v>
      </c>
      <c r="X207" s="21">
        <v>65819.17</v>
      </c>
      <c r="Y207" s="21">
        <v>571.34</v>
      </c>
      <c r="Z207" s="21">
        <v>0</v>
      </c>
      <c r="AA207" s="21">
        <v>0</v>
      </c>
      <c r="AB207" s="21">
        <v>0</v>
      </c>
      <c r="AC207" s="21">
        <v>0</v>
      </c>
      <c r="AD207" s="21">
        <v>0</v>
      </c>
      <c r="AE207" s="21">
        <v>571.34</v>
      </c>
      <c r="AF207" s="21">
        <v>0</v>
      </c>
      <c r="AG207" s="21">
        <v>0</v>
      </c>
      <c r="AH207" s="21">
        <v>0</v>
      </c>
      <c r="AI207" s="21">
        <v>3668.7</v>
      </c>
      <c r="AJ207" s="21">
        <v>0</v>
      </c>
      <c r="AK207" s="21">
        <v>0</v>
      </c>
      <c r="AL207" s="21">
        <v>0</v>
      </c>
      <c r="AM207" s="21">
        <v>0</v>
      </c>
      <c r="AN207" s="21">
        <v>0</v>
      </c>
      <c r="AO207" s="21">
        <v>3668.7</v>
      </c>
      <c r="AP207" s="21">
        <v>0</v>
      </c>
      <c r="AQ207" s="21">
        <v>0</v>
      </c>
      <c r="AR207" s="21">
        <v>0</v>
      </c>
      <c r="AS207" s="21">
        <v>0</v>
      </c>
      <c r="AT207" s="21">
        <v>0</v>
      </c>
      <c r="AU207" s="21">
        <v>0</v>
      </c>
      <c r="AV207" s="21">
        <v>0</v>
      </c>
      <c r="AW207" s="21">
        <v>0</v>
      </c>
      <c r="AX207" s="21">
        <v>0</v>
      </c>
      <c r="AY207" s="21">
        <v>0</v>
      </c>
      <c r="AZ207" s="21">
        <v>0</v>
      </c>
      <c r="BA207" s="21">
        <v>0</v>
      </c>
      <c r="BB207" s="21">
        <v>0</v>
      </c>
      <c r="BC207" s="21">
        <v>61579.13</v>
      </c>
      <c r="BD207" s="21">
        <v>48153.84</v>
      </c>
      <c r="BE207" s="21">
        <v>13425.29</v>
      </c>
      <c r="BF207" s="21">
        <v>0</v>
      </c>
      <c r="BG207" s="21">
        <v>0</v>
      </c>
      <c r="BH207" s="21">
        <v>0</v>
      </c>
      <c r="BI207" s="21">
        <v>0</v>
      </c>
      <c r="BJ207" s="21">
        <v>0</v>
      </c>
      <c r="BK207" s="21">
        <v>0</v>
      </c>
      <c r="BL207" s="21">
        <v>0</v>
      </c>
      <c r="BM207" s="21">
        <v>0</v>
      </c>
      <c r="BS207" s="156">
        <f>INDEX('ESSER I reallocation'!$H$2:$H$555,MATCH('2021 ESSER I'!$D207,'ESSER I reallocation'!$A$2:$A$555,0))</f>
        <v>65819.17</v>
      </c>
      <c r="BT207" s="156">
        <f>INDEX('2020 Report - NLIU'!$BL$2:$BL$555,MATCH('2021 ESSER I'!D207,'2020 Report - NLIU'!$I$2:$I$555,0))</f>
        <v>0</v>
      </c>
      <c r="BU207" s="110" t="b">
        <f t="shared" si="3"/>
        <v>1</v>
      </c>
    </row>
    <row r="208" spans="1:73" x14ac:dyDescent="0.3">
      <c r="A208" s="110" t="s">
        <v>162</v>
      </c>
      <c r="B208" s="110">
        <v>2021</v>
      </c>
      <c r="C208" s="110" t="s">
        <v>2512</v>
      </c>
      <c r="D208" s="22">
        <f>INDEX(Concordance!$A$2:$A$556,MATCH('2021 ESSER I'!F208,Concordance!$D$2:$D$556,0))</f>
        <v>107152</v>
      </c>
      <c r="E208" s="110" t="s">
        <v>776</v>
      </c>
      <c r="F208" s="110" t="s">
        <v>2513</v>
      </c>
      <c r="G208" s="110" t="s">
        <v>2514</v>
      </c>
      <c r="H208" s="110" t="s">
        <v>1892</v>
      </c>
      <c r="I208" s="21">
        <v>0</v>
      </c>
      <c r="J208" s="21"/>
      <c r="K208" s="21"/>
      <c r="P208" s="21">
        <v>0</v>
      </c>
      <c r="V208" s="21">
        <v>412493.69</v>
      </c>
      <c r="W208" s="21">
        <v>411411</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1082.6900000000021</v>
      </c>
      <c r="BN208" s="110">
        <v>0</v>
      </c>
      <c r="BO208" s="110">
        <v>100</v>
      </c>
      <c r="BP208" s="110">
        <v>0</v>
      </c>
      <c r="BQ208" s="110">
        <v>0</v>
      </c>
      <c r="BR208" s="110">
        <v>0</v>
      </c>
      <c r="BS208" s="156">
        <f>INDEX('ESSER I reallocation'!$H$2:$H$555,MATCH('2021 ESSER I'!$D208,'ESSER I reallocation'!$A$2:$A$555,0))</f>
        <v>412493.69</v>
      </c>
      <c r="BT208" s="156">
        <f>INDEX('2020 Report - NLIU'!$BL$2:$BL$555,MATCH('2021 ESSER I'!D208,'2020 Report - NLIU'!$I$2:$I$555,0))</f>
        <v>411411</v>
      </c>
      <c r="BU208" s="110" t="b">
        <f t="shared" si="3"/>
        <v>1</v>
      </c>
    </row>
    <row r="209" spans="1:73" x14ac:dyDescent="0.3">
      <c r="A209" s="110" t="s">
        <v>162</v>
      </c>
      <c r="B209" s="110">
        <v>2021</v>
      </c>
      <c r="C209" s="110" t="s">
        <v>2515</v>
      </c>
      <c r="D209" s="22">
        <f>INDEX(Concordance!$A$2:$A$556,MATCH('2021 ESSER I'!F209,Concordance!$D$2:$D$556,0))</f>
        <v>46128</v>
      </c>
      <c r="E209" s="110" t="s">
        <v>779</v>
      </c>
      <c r="F209" s="110" t="s">
        <v>2516</v>
      </c>
      <c r="G209" s="110" t="s">
        <v>2517</v>
      </c>
      <c r="H209" s="110" t="s">
        <v>1892</v>
      </c>
      <c r="I209" s="21">
        <v>0</v>
      </c>
      <c r="J209" s="21"/>
      <c r="K209" s="21"/>
      <c r="P209" s="21">
        <v>0</v>
      </c>
      <c r="V209" s="21">
        <v>117888.45</v>
      </c>
      <c r="W209" s="21">
        <v>117579</v>
      </c>
      <c r="X209" s="21">
        <v>309.45</v>
      </c>
      <c r="Y209" s="21">
        <v>309.45</v>
      </c>
      <c r="Z209" s="21">
        <v>0</v>
      </c>
      <c r="AA209" s="21">
        <v>0</v>
      </c>
      <c r="AB209" s="21">
        <v>0</v>
      </c>
      <c r="AC209" s="21">
        <v>0</v>
      </c>
      <c r="AD209" s="21">
        <v>0</v>
      </c>
      <c r="AE209" s="21">
        <v>309.45</v>
      </c>
      <c r="AF209" s="21">
        <v>0</v>
      </c>
      <c r="AG209" s="21">
        <v>0</v>
      </c>
      <c r="AH209" s="21">
        <v>0</v>
      </c>
      <c r="AI209" s="21">
        <v>0</v>
      </c>
      <c r="AJ209" s="21">
        <v>0</v>
      </c>
      <c r="AK209" s="21">
        <v>0</v>
      </c>
      <c r="AL209" s="21">
        <v>0</v>
      </c>
      <c r="AM209" s="21">
        <v>0</v>
      </c>
      <c r="AN209" s="21">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1">
        <v>0</v>
      </c>
      <c r="BD209" s="21">
        <v>0</v>
      </c>
      <c r="BE209" s="21">
        <v>0</v>
      </c>
      <c r="BF209" s="21">
        <v>0</v>
      </c>
      <c r="BG209" s="21">
        <v>0</v>
      </c>
      <c r="BH209" s="21">
        <v>0</v>
      </c>
      <c r="BI209" s="21">
        <v>0</v>
      </c>
      <c r="BJ209" s="21">
        <v>0</v>
      </c>
      <c r="BK209" s="21">
        <v>0</v>
      </c>
      <c r="BL209" s="21">
        <v>0</v>
      </c>
      <c r="BM209" s="21">
        <v>0</v>
      </c>
      <c r="BS209" s="156">
        <f>INDEX('ESSER I reallocation'!$H$2:$H$555,MATCH('2021 ESSER I'!$D209,'ESSER I reallocation'!$A$2:$A$555,0))</f>
        <v>117888.45</v>
      </c>
      <c r="BT209" s="156">
        <f>INDEX('2020 Report - NLIU'!$BL$2:$BL$555,MATCH('2021 ESSER I'!D209,'2020 Report - NLIU'!$I$2:$I$555,0))</f>
        <v>117579</v>
      </c>
      <c r="BU209" s="110" t="b">
        <f t="shared" si="3"/>
        <v>1</v>
      </c>
    </row>
    <row r="210" spans="1:73" x14ac:dyDescent="0.3">
      <c r="A210" s="110" t="s">
        <v>162</v>
      </c>
      <c r="B210" s="110">
        <v>2021</v>
      </c>
      <c r="C210" s="110" t="s">
        <v>2518</v>
      </c>
      <c r="D210" s="22">
        <f>INDEX(Concordance!$A$2:$A$556,MATCH('2021 ESSER I'!F210,Concordance!$D$2:$D$556,0))</f>
        <v>7126</v>
      </c>
      <c r="E210" s="110" t="s">
        <v>782</v>
      </c>
      <c r="F210" s="110" t="s">
        <v>2519</v>
      </c>
      <c r="G210" s="110" t="s">
        <v>2520</v>
      </c>
      <c r="H210" s="110" t="s">
        <v>1892</v>
      </c>
      <c r="I210" s="21">
        <v>0</v>
      </c>
      <c r="J210" s="21"/>
      <c r="K210" s="21"/>
      <c r="P210" s="21">
        <v>0</v>
      </c>
      <c r="V210" s="21">
        <v>29372.81</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29372.81</v>
      </c>
      <c r="BN210" s="110">
        <v>0</v>
      </c>
      <c r="BO210" s="110">
        <v>100</v>
      </c>
      <c r="BP210" s="110">
        <v>0</v>
      </c>
      <c r="BQ210" s="110">
        <v>0</v>
      </c>
      <c r="BR210" s="110">
        <v>0</v>
      </c>
      <c r="BS210" s="156">
        <f>INDEX('ESSER I reallocation'!$H$2:$H$555,MATCH('2021 ESSER I'!$D210,'ESSER I reallocation'!$A$2:$A$555,0))</f>
        <v>29372.81</v>
      </c>
      <c r="BT210" s="156">
        <f>INDEX('2020 Report - NLIU'!$BL$2:$BL$555,MATCH('2021 ESSER I'!D210,'2020 Report - NLIU'!$I$2:$I$555,0))</f>
        <v>0</v>
      </c>
      <c r="BU210" s="110" t="b">
        <f t="shared" si="3"/>
        <v>1</v>
      </c>
    </row>
    <row r="211" spans="1:73" x14ac:dyDescent="0.3">
      <c r="A211" s="110" t="s">
        <v>162</v>
      </c>
      <c r="B211" s="110">
        <v>2021</v>
      </c>
      <c r="C211" s="110" t="s">
        <v>2521</v>
      </c>
      <c r="D211" s="22">
        <f>INDEX(Concordance!$A$2:$A$556,MATCH('2021 ESSER I'!F211,Concordance!$D$2:$D$556,0))</f>
        <v>84004</v>
      </c>
      <c r="E211" s="110" t="s">
        <v>785</v>
      </c>
      <c r="F211" s="110" t="s">
        <v>2522</v>
      </c>
      <c r="G211" s="110" t="s">
        <v>2523</v>
      </c>
      <c r="H211" s="110" t="s">
        <v>1892</v>
      </c>
      <c r="I211" s="21">
        <v>0</v>
      </c>
      <c r="J211" s="21"/>
      <c r="K211" s="21"/>
      <c r="P211" s="21">
        <v>0</v>
      </c>
      <c r="V211" s="21">
        <v>203664.59</v>
      </c>
      <c r="W211" s="21">
        <v>73014.67</v>
      </c>
      <c r="X211" s="21">
        <v>130649.92</v>
      </c>
      <c r="Y211" s="21">
        <v>0</v>
      </c>
      <c r="Z211" s="21">
        <v>0</v>
      </c>
      <c r="AA211" s="21">
        <v>0</v>
      </c>
      <c r="AB211" s="21">
        <v>0</v>
      </c>
      <c r="AC211" s="21">
        <v>0</v>
      </c>
      <c r="AD211" s="21">
        <v>0</v>
      </c>
      <c r="AE211" s="21">
        <v>0</v>
      </c>
      <c r="AF211" s="21">
        <v>0</v>
      </c>
      <c r="AG211" s="21">
        <v>0</v>
      </c>
      <c r="AH211" s="21">
        <v>0</v>
      </c>
      <c r="AI211" s="21">
        <v>0</v>
      </c>
      <c r="AJ211" s="21">
        <v>0</v>
      </c>
      <c r="AK211" s="21">
        <v>0</v>
      </c>
      <c r="AL211" s="21">
        <v>0</v>
      </c>
      <c r="AM211" s="21">
        <v>0</v>
      </c>
      <c r="AN211" s="21">
        <v>0</v>
      </c>
      <c r="AO211" s="21">
        <v>0</v>
      </c>
      <c r="AP211" s="21">
        <v>0</v>
      </c>
      <c r="AQ211" s="21">
        <v>0</v>
      </c>
      <c r="AR211" s="21">
        <v>0</v>
      </c>
      <c r="AS211" s="21">
        <v>0</v>
      </c>
      <c r="AT211" s="21">
        <v>0</v>
      </c>
      <c r="AU211" s="21">
        <v>0</v>
      </c>
      <c r="AV211" s="21">
        <v>0</v>
      </c>
      <c r="AW211" s="21">
        <v>0</v>
      </c>
      <c r="AX211" s="21">
        <v>0</v>
      </c>
      <c r="AY211" s="21">
        <v>0</v>
      </c>
      <c r="AZ211" s="21">
        <v>0</v>
      </c>
      <c r="BA211" s="21">
        <v>0</v>
      </c>
      <c r="BB211" s="21">
        <v>0</v>
      </c>
      <c r="BC211" s="21">
        <v>130649.92</v>
      </c>
      <c r="BD211" s="21">
        <v>130649.92</v>
      </c>
      <c r="BE211" s="21">
        <v>0</v>
      </c>
      <c r="BF211" s="21">
        <v>0</v>
      </c>
      <c r="BG211" s="21">
        <v>0</v>
      </c>
      <c r="BH211" s="21">
        <v>0</v>
      </c>
      <c r="BI211" s="21">
        <v>0</v>
      </c>
      <c r="BJ211" s="21">
        <v>0</v>
      </c>
      <c r="BK211" s="21">
        <v>0</v>
      </c>
      <c r="BL211" s="21">
        <v>0</v>
      </c>
      <c r="BM211" s="21">
        <v>0</v>
      </c>
      <c r="BS211" s="156">
        <f>INDEX('ESSER I reallocation'!$H$2:$H$555,MATCH('2021 ESSER I'!$D211,'ESSER I reallocation'!$A$2:$A$555,0))</f>
        <v>203664.59</v>
      </c>
      <c r="BT211" s="156">
        <f>INDEX('2020 Report - NLIU'!$BL$2:$BL$555,MATCH('2021 ESSER I'!D211,'2020 Report - NLIU'!$I$2:$I$555,0))</f>
        <v>73014.67</v>
      </c>
      <c r="BU211" s="110" t="b">
        <f t="shared" si="3"/>
        <v>1</v>
      </c>
    </row>
    <row r="212" spans="1:73" x14ac:dyDescent="0.3">
      <c r="A212" s="110" t="s">
        <v>162</v>
      </c>
      <c r="B212" s="110">
        <v>2021</v>
      </c>
      <c r="C212" s="110" t="s">
        <v>2524</v>
      </c>
      <c r="D212" s="22">
        <f>INDEX(Concordance!$A$2:$A$556,MATCH('2021 ESSER I'!F212,Concordance!$D$2:$D$556,0))</f>
        <v>7125</v>
      </c>
      <c r="E212" s="110" t="s">
        <v>788</v>
      </c>
      <c r="F212" s="110" t="s">
        <v>2525</v>
      </c>
      <c r="G212" s="110" t="s">
        <v>2526</v>
      </c>
      <c r="H212" s="110" t="s">
        <v>1892</v>
      </c>
      <c r="I212" s="21">
        <v>9000</v>
      </c>
      <c r="J212" s="21">
        <v>0</v>
      </c>
      <c r="K212" s="21">
        <v>9000</v>
      </c>
      <c r="L212" s="110" t="s">
        <v>1911</v>
      </c>
      <c r="M212" s="110" t="s">
        <v>1892</v>
      </c>
      <c r="N212" s="110" t="s">
        <v>1911</v>
      </c>
      <c r="O212" s="110" t="s">
        <v>1911</v>
      </c>
      <c r="P212" s="21">
        <v>0</v>
      </c>
      <c r="V212" s="21">
        <v>27969.07</v>
      </c>
      <c r="W212" s="21">
        <v>5544.92</v>
      </c>
      <c r="X212" s="21">
        <v>22424.15</v>
      </c>
      <c r="Y212" s="21">
        <v>13638.58</v>
      </c>
      <c r="Z212" s="21">
        <v>8232.1</v>
      </c>
      <c r="AA212" s="21">
        <v>202.92</v>
      </c>
      <c r="AB212" s="21">
        <v>0</v>
      </c>
      <c r="AC212" s="21">
        <v>0</v>
      </c>
      <c r="AD212" s="21">
        <v>5203.5600000000004</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8785.57</v>
      </c>
      <c r="BD212" s="21">
        <v>2868.8</v>
      </c>
      <c r="BE212" s="21">
        <v>208.08</v>
      </c>
      <c r="BF212" s="21">
        <v>912</v>
      </c>
      <c r="BG212" s="21">
        <v>0</v>
      </c>
      <c r="BH212" s="21">
        <v>0</v>
      </c>
      <c r="BI212" s="21">
        <v>4796.6899999999996</v>
      </c>
      <c r="BJ212" s="21">
        <v>0</v>
      </c>
      <c r="BK212" s="21">
        <v>0</v>
      </c>
      <c r="BL212" s="21">
        <v>0</v>
      </c>
      <c r="BM212" s="21">
        <v>0</v>
      </c>
      <c r="BS212" s="156">
        <f>INDEX('ESSER I reallocation'!$H$2:$H$555,MATCH('2021 ESSER I'!$D212,'ESSER I reallocation'!$A$2:$A$555,0))</f>
        <v>27969.07</v>
      </c>
      <c r="BT212" s="156">
        <f>INDEX('2020 Report - NLIU'!$BL$2:$BL$555,MATCH('2021 ESSER I'!D212,'2020 Report - NLIU'!$I$2:$I$555,0))</f>
        <v>5544.92</v>
      </c>
      <c r="BU212" s="110" t="b">
        <f t="shared" si="3"/>
        <v>1</v>
      </c>
    </row>
    <row r="213" spans="1:73" x14ac:dyDescent="0.3">
      <c r="A213" s="110" t="s">
        <v>162</v>
      </c>
      <c r="B213" s="110">
        <v>2021</v>
      </c>
      <c r="C213" s="110" t="s">
        <v>2527</v>
      </c>
      <c r="D213" s="22">
        <f>INDEX(Concordance!$A$2:$A$556,MATCH('2021 ESSER I'!F213,Concordance!$D$2:$D$556,0))</f>
        <v>104041</v>
      </c>
      <c r="E213" s="110" t="s">
        <v>791</v>
      </c>
      <c r="F213" s="110" t="s">
        <v>2528</v>
      </c>
      <c r="G213" s="110" t="s">
        <v>2529</v>
      </c>
      <c r="H213" s="110" t="s">
        <v>1892</v>
      </c>
      <c r="I213" s="21">
        <v>0</v>
      </c>
      <c r="J213" s="21"/>
      <c r="K213" s="21"/>
      <c r="P213" s="21">
        <v>0</v>
      </c>
      <c r="V213" s="21">
        <v>112564.24</v>
      </c>
      <c r="W213" s="21">
        <v>112269</v>
      </c>
      <c r="X213" s="21">
        <v>0</v>
      </c>
      <c r="Y213" s="21">
        <v>0</v>
      </c>
      <c r="Z213" s="21">
        <v>0</v>
      </c>
      <c r="AA213" s="21">
        <v>0</v>
      </c>
      <c r="AB213" s="21">
        <v>0</v>
      </c>
      <c r="AC213" s="21">
        <v>0</v>
      </c>
      <c r="AD213" s="21">
        <v>0</v>
      </c>
      <c r="AE213" s="21">
        <v>0</v>
      </c>
      <c r="AF213" s="21">
        <v>0</v>
      </c>
      <c r="AG213" s="21">
        <v>0</v>
      </c>
      <c r="AH213" s="21">
        <v>0</v>
      </c>
      <c r="AI213" s="21">
        <v>0</v>
      </c>
      <c r="AJ213" s="21">
        <v>0</v>
      </c>
      <c r="AK213" s="21">
        <v>0</v>
      </c>
      <c r="AL213" s="21">
        <v>0</v>
      </c>
      <c r="AM213" s="21">
        <v>0</v>
      </c>
      <c r="AN213" s="21">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1">
        <v>0</v>
      </c>
      <c r="BD213" s="21">
        <v>0</v>
      </c>
      <c r="BE213" s="21">
        <v>0</v>
      </c>
      <c r="BF213" s="21">
        <v>0</v>
      </c>
      <c r="BG213" s="21">
        <v>0</v>
      </c>
      <c r="BH213" s="21">
        <v>0</v>
      </c>
      <c r="BI213" s="21">
        <v>0</v>
      </c>
      <c r="BJ213" s="21">
        <v>0</v>
      </c>
      <c r="BK213" s="21">
        <v>0</v>
      </c>
      <c r="BL213" s="21">
        <v>0</v>
      </c>
      <c r="BM213" s="21">
        <v>295.24000000000518</v>
      </c>
      <c r="BN213" s="110">
        <v>100</v>
      </c>
      <c r="BO213" s="110">
        <v>0</v>
      </c>
      <c r="BP213" s="110">
        <v>0</v>
      </c>
      <c r="BQ213" s="110">
        <v>0</v>
      </c>
      <c r="BR213" s="110">
        <v>0</v>
      </c>
      <c r="BS213" s="156">
        <f>INDEX('ESSER I reallocation'!$H$2:$H$555,MATCH('2021 ESSER I'!$D213,'ESSER I reallocation'!$A$2:$A$555,0))</f>
        <v>112564.24</v>
      </c>
      <c r="BT213" s="156">
        <f>INDEX('2020 Report - NLIU'!$BL$2:$BL$555,MATCH('2021 ESSER I'!D213,'2020 Report - NLIU'!$I$2:$I$555,0))</f>
        <v>112269</v>
      </c>
      <c r="BU213" s="110" t="b">
        <f t="shared" si="3"/>
        <v>1</v>
      </c>
    </row>
    <row r="214" spans="1:73" x14ac:dyDescent="0.3">
      <c r="A214" s="110" t="s">
        <v>162</v>
      </c>
      <c r="B214" s="110">
        <v>2021</v>
      </c>
      <c r="C214" s="110" t="s">
        <v>2530</v>
      </c>
      <c r="D214" s="22">
        <f>INDEX(Concordance!$A$2:$A$556,MATCH('2021 ESSER I'!F214,Concordance!$D$2:$D$556,0))</f>
        <v>66107</v>
      </c>
      <c r="E214" s="110" t="s">
        <v>794</v>
      </c>
      <c r="F214" s="110" t="s">
        <v>2531</v>
      </c>
      <c r="G214" s="110" t="s">
        <v>2532</v>
      </c>
      <c r="H214" s="110" t="s">
        <v>1892</v>
      </c>
      <c r="I214" s="21">
        <v>21227</v>
      </c>
      <c r="J214" s="21">
        <v>0</v>
      </c>
      <c r="K214" s="21">
        <v>21227</v>
      </c>
      <c r="L214" s="110" t="s">
        <v>1911</v>
      </c>
      <c r="M214" s="110" t="s">
        <v>1911</v>
      </c>
      <c r="N214" s="110" t="s">
        <v>1911</v>
      </c>
      <c r="O214" s="110" t="s">
        <v>1892</v>
      </c>
      <c r="P214" s="21">
        <v>0</v>
      </c>
      <c r="V214" s="21">
        <v>132540.04999999999</v>
      </c>
      <c r="W214" s="21">
        <v>132192</v>
      </c>
      <c r="X214" s="21">
        <v>348.05</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348.05</v>
      </c>
      <c r="BD214" s="21">
        <v>348.05</v>
      </c>
      <c r="BE214" s="21">
        <v>0</v>
      </c>
      <c r="BF214" s="21">
        <v>0</v>
      </c>
      <c r="BG214" s="21">
        <v>0</v>
      </c>
      <c r="BH214" s="21">
        <v>0</v>
      </c>
      <c r="BI214" s="21">
        <v>0</v>
      </c>
      <c r="BJ214" s="21">
        <v>0</v>
      </c>
      <c r="BK214" s="21">
        <v>0</v>
      </c>
      <c r="BL214" s="21">
        <v>0</v>
      </c>
      <c r="BM214" s="21">
        <v>0</v>
      </c>
      <c r="BS214" s="156">
        <f>INDEX('ESSER I reallocation'!$H$2:$H$555,MATCH('2021 ESSER I'!$D214,'ESSER I reallocation'!$A$2:$A$555,0))</f>
        <v>132540.04999999999</v>
      </c>
      <c r="BT214" s="156">
        <f>INDEX('2020 Report - NLIU'!$BL$2:$BL$555,MATCH('2021 ESSER I'!D214,'2020 Report - NLIU'!$I$2:$I$555,0))</f>
        <v>132192</v>
      </c>
      <c r="BU214" s="110" t="b">
        <f t="shared" si="3"/>
        <v>1</v>
      </c>
    </row>
    <row r="215" spans="1:73" x14ac:dyDescent="0.3">
      <c r="A215" s="110" t="s">
        <v>162</v>
      </c>
      <c r="B215" s="110">
        <v>2021</v>
      </c>
      <c r="C215" s="110" t="s">
        <v>2533</v>
      </c>
      <c r="D215" s="22">
        <f>INDEX(Concordance!$A$2:$A$556,MATCH('2021 ESSER I'!F215,Concordance!$D$2:$D$556,0))</f>
        <v>48077</v>
      </c>
      <c r="E215" s="110" t="s">
        <v>797</v>
      </c>
      <c r="F215" s="110" t="s">
        <v>2534</v>
      </c>
      <c r="G215" s="110" t="s">
        <v>2535</v>
      </c>
      <c r="H215" s="110" t="s">
        <v>1892</v>
      </c>
      <c r="I215" s="21">
        <v>394226.87</v>
      </c>
      <c r="J215" s="21">
        <v>0</v>
      </c>
      <c r="K215" s="21">
        <v>321147.78999999998</v>
      </c>
      <c r="L215" s="110" t="s">
        <v>1892</v>
      </c>
      <c r="M215" s="110" t="s">
        <v>1911</v>
      </c>
      <c r="N215" s="110" t="s">
        <v>1911</v>
      </c>
      <c r="O215" s="110" t="s">
        <v>1911</v>
      </c>
      <c r="P215" s="21">
        <v>73079.080000000016</v>
      </c>
      <c r="Q215" s="110">
        <v>100</v>
      </c>
      <c r="R215" s="110">
        <v>0</v>
      </c>
      <c r="S215" s="110">
        <v>0</v>
      </c>
      <c r="T215" s="110">
        <v>0</v>
      </c>
      <c r="U215" s="110">
        <v>0</v>
      </c>
      <c r="V215" s="21">
        <v>3833117.01</v>
      </c>
      <c r="W215" s="21">
        <v>1882605</v>
      </c>
      <c r="X215" s="21">
        <v>1904232.46</v>
      </c>
      <c r="Y215" s="21">
        <v>248.19</v>
      </c>
      <c r="Z215" s="21">
        <v>0</v>
      </c>
      <c r="AA215" s="21">
        <v>0</v>
      </c>
      <c r="AB215" s="21">
        <v>0</v>
      </c>
      <c r="AC215" s="21">
        <v>0</v>
      </c>
      <c r="AD215" s="21">
        <v>0</v>
      </c>
      <c r="AE215" s="21">
        <v>248.19</v>
      </c>
      <c r="AF215" s="21">
        <v>0</v>
      </c>
      <c r="AG215" s="21">
        <v>0</v>
      </c>
      <c r="AH215" s="21">
        <v>0</v>
      </c>
      <c r="AI215" s="21">
        <v>43718.69</v>
      </c>
      <c r="AJ215" s="21">
        <v>17928.59</v>
      </c>
      <c r="AK215" s="21">
        <v>2945.1</v>
      </c>
      <c r="AL215" s="21">
        <v>4395</v>
      </c>
      <c r="AM215" s="21">
        <v>0</v>
      </c>
      <c r="AN215" s="21">
        <v>0</v>
      </c>
      <c r="AO215" s="21">
        <v>18450</v>
      </c>
      <c r="AP215" s="21">
        <v>0</v>
      </c>
      <c r="AQ215" s="21">
        <v>0</v>
      </c>
      <c r="AR215" s="21">
        <v>0</v>
      </c>
      <c r="AS215" s="21">
        <v>0</v>
      </c>
      <c r="AT215" s="21">
        <v>0</v>
      </c>
      <c r="AU215" s="21">
        <v>0</v>
      </c>
      <c r="AV215" s="21">
        <v>0</v>
      </c>
      <c r="AW215" s="21">
        <v>0</v>
      </c>
      <c r="AX215" s="21">
        <v>0</v>
      </c>
      <c r="AY215" s="21">
        <v>0</v>
      </c>
      <c r="AZ215" s="21">
        <v>0</v>
      </c>
      <c r="BA215" s="21">
        <v>0</v>
      </c>
      <c r="BB215" s="21">
        <v>0</v>
      </c>
      <c r="BC215" s="21">
        <v>1860265.58</v>
      </c>
      <c r="BD215" s="21">
        <v>1269464.08</v>
      </c>
      <c r="BE215" s="21">
        <v>589961.5</v>
      </c>
      <c r="BF215" s="21">
        <v>840</v>
      </c>
      <c r="BG215" s="21">
        <v>0</v>
      </c>
      <c r="BH215" s="21">
        <v>0</v>
      </c>
      <c r="BI215" s="21">
        <v>0</v>
      </c>
      <c r="BJ215" s="21">
        <v>0</v>
      </c>
      <c r="BK215" s="21">
        <v>0</v>
      </c>
      <c r="BL215" s="21">
        <v>0</v>
      </c>
      <c r="BM215" s="21">
        <v>46279.549999999806</v>
      </c>
      <c r="BN215" s="110">
        <v>100</v>
      </c>
      <c r="BO215" s="110">
        <v>0</v>
      </c>
      <c r="BP215" s="110">
        <v>0</v>
      </c>
      <c r="BQ215" s="110">
        <v>0</v>
      </c>
      <c r="BR215" s="110">
        <v>0</v>
      </c>
      <c r="BS215" s="156">
        <f>INDEX('ESSER I reallocation'!$H$2:$H$555,MATCH('2021 ESSER I'!$D215,'ESSER I reallocation'!$A$2:$A$555,0))</f>
        <v>3882898.01</v>
      </c>
      <c r="BT215" s="156">
        <f>INDEX('2020 Report - NLIU'!$BL$2:$BL$555,MATCH('2021 ESSER I'!D215,'2020 Report - NLIU'!$I$2:$I$555,0))</f>
        <v>1882605</v>
      </c>
      <c r="BU215" s="110" t="b">
        <f t="shared" si="3"/>
        <v>1</v>
      </c>
    </row>
    <row r="216" spans="1:73" x14ac:dyDescent="0.3">
      <c r="A216" s="110" t="s">
        <v>162</v>
      </c>
      <c r="B216" s="110">
        <v>2021</v>
      </c>
      <c r="C216" s="110" t="s">
        <v>2536</v>
      </c>
      <c r="D216" s="22">
        <f>INDEX(Concordance!$A$2:$A$556,MATCH('2021 ESSER I'!F216,Concordance!$D$2:$D$556,0))</f>
        <v>47065</v>
      </c>
      <c r="E216" s="110" t="s">
        <v>800</v>
      </c>
      <c r="F216" s="110" t="s">
        <v>2537</v>
      </c>
      <c r="G216" s="110" t="s">
        <v>2538</v>
      </c>
      <c r="H216" s="110" t="s">
        <v>1892</v>
      </c>
      <c r="I216" s="21">
        <v>0</v>
      </c>
      <c r="J216" s="21"/>
      <c r="K216" s="21"/>
      <c r="P216" s="21">
        <v>0</v>
      </c>
      <c r="V216" s="21">
        <v>124533.67</v>
      </c>
      <c r="W216" s="21">
        <v>124207</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326.66999999999831</v>
      </c>
      <c r="BN216" s="110">
        <v>0</v>
      </c>
      <c r="BO216" s="110">
        <v>0</v>
      </c>
      <c r="BP216" s="110">
        <v>0</v>
      </c>
      <c r="BQ216" s="110">
        <v>100</v>
      </c>
      <c r="BR216" s="110">
        <v>0</v>
      </c>
      <c r="BS216" s="156">
        <f>INDEX('ESSER I reallocation'!$H$2:$H$555,MATCH('2021 ESSER I'!$D216,'ESSER I reallocation'!$A$2:$A$555,0))</f>
        <v>124533.67</v>
      </c>
      <c r="BT216" s="156">
        <f>INDEX('2020 Report - NLIU'!$BL$2:$BL$555,MATCH('2021 ESSER I'!D216,'2020 Report - NLIU'!$I$2:$I$555,0))</f>
        <v>124207</v>
      </c>
      <c r="BU216" s="110" t="b">
        <f t="shared" si="3"/>
        <v>1</v>
      </c>
    </row>
    <row r="217" spans="1:73" x14ac:dyDescent="0.3">
      <c r="A217" s="110" t="s">
        <v>162</v>
      </c>
      <c r="B217" s="110">
        <v>2021</v>
      </c>
      <c r="C217" s="110" t="s">
        <v>2539</v>
      </c>
      <c r="D217" s="22">
        <f>INDEX(Concordance!$A$2:$A$556,MATCH('2021 ESSER I'!F217,Concordance!$D$2:$D$556,0))</f>
        <v>16090</v>
      </c>
      <c r="E217" s="110" t="s">
        <v>803</v>
      </c>
      <c r="F217" s="110" t="s">
        <v>2540</v>
      </c>
      <c r="G217" s="110" t="s">
        <v>2541</v>
      </c>
      <c r="H217" s="110" t="s">
        <v>1892</v>
      </c>
      <c r="I217" s="21">
        <v>28873</v>
      </c>
      <c r="J217" s="21">
        <v>0</v>
      </c>
      <c r="K217" s="21">
        <v>5700.96</v>
      </c>
      <c r="L217" s="110" t="s">
        <v>1892</v>
      </c>
      <c r="M217" s="110" t="s">
        <v>1892</v>
      </c>
      <c r="N217" s="110" t="s">
        <v>1892</v>
      </c>
      <c r="O217" s="110" t="s">
        <v>1911</v>
      </c>
      <c r="P217" s="21">
        <v>23172.04</v>
      </c>
      <c r="Q217" s="110">
        <v>45</v>
      </c>
      <c r="R217" s="110">
        <v>5</v>
      </c>
      <c r="S217" s="110">
        <v>28</v>
      </c>
      <c r="T217" s="110">
        <v>0</v>
      </c>
      <c r="U217" s="110">
        <v>22</v>
      </c>
      <c r="V217" s="21">
        <v>517499.54</v>
      </c>
      <c r="W217" s="21">
        <v>485564.33</v>
      </c>
      <c r="X217" s="21">
        <v>31935.21</v>
      </c>
      <c r="Y217" s="21">
        <v>10504.66</v>
      </c>
      <c r="Z217" s="21">
        <v>0</v>
      </c>
      <c r="AA217" s="21">
        <v>0</v>
      </c>
      <c r="AB217" s="21">
        <v>0</v>
      </c>
      <c r="AC217" s="21">
        <v>0</v>
      </c>
      <c r="AD217" s="21">
        <v>0</v>
      </c>
      <c r="AE217" s="21">
        <v>10504.66</v>
      </c>
      <c r="AF217" s="21">
        <v>0</v>
      </c>
      <c r="AG217" s="21">
        <v>0</v>
      </c>
      <c r="AH217" s="21">
        <v>0</v>
      </c>
      <c r="AI217" s="21">
        <v>16184.52</v>
      </c>
      <c r="AJ217" s="21">
        <v>0</v>
      </c>
      <c r="AK217" s="21">
        <v>0</v>
      </c>
      <c r="AL217" s="21">
        <v>16184.52</v>
      </c>
      <c r="AM217" s="21">
        <v>0</v>
      </c>
      <c r="AN217" s="21">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5246.03</v>
      </c>
      <c r="BD217" s="21">
        <v>0</v>
      </c>
      <c r="BE217" s="21">
        <v>0</v>
      </c>
      <c r="BF217" s="21">
        <v>0</v>
      </c>
      <c r="BG217" s="21">
        <v>0</v>
      </c>
      <c r="BH217" s="21">
        <v>0</v>
      </c>
      <c r="BI217" s="21">
        <v>5246.03</v>
      </c>
      <c r="BJ217" s="21">
        <v>0</v>
      </c>
      <c r="BK217" s="21">
        <v>0</v>
      </c>
      <c r="BL217" s="21">
        <v>0</v>
      </c>
      <c r="BM217" s="21">
        <v>0</v>
      </c>
      <c r="BS217" s="156">
        <f>INDEX('ESSER I reallocation'!$H$2:$H$555,MATCH('2021 ESSER I'!$D217,'ESSER I reallocation'!$A$2:$A$555,0))</f>
        <v>546372.54</v>
      </c>
      <c r="BT217" s="156">
        <f>INDEX('2020 Report - NLIU'!$BL$2:$BL$555,MATCH('2021 ESSER I'!D217,'2020 Report - NLIU'!$I$2:$I$555,0))</f>
        <v>485564.33</v>
      </c>
      <c r="BU217" s="110" t="b">
        <f t="shared" si="3"/>
        <v>1</v>
      </c>
    </row>
    <row r="218" spans="1:73" x14ac:dyDescent="0.3">
      <c r="A218" s="110" t="s">
        <v>162</v>
      </c>
      <c r="B218" s="110">
        <v>2021</v>
      </c>
      <c r="C218" s="110" t="s">
        <v>2542</v>
      </c>
      <c r="D218" s="22">
        <f>INDEX(Concordance!$A$2:$A$556,MATCH('2021 ESSER I'!F218,Concordance!$D$2:$D$556,0))</f>
        <v>68074</v>
      </c>
      <c r="E218" s="110" t="s">
        <v>806</v>
      </c>
      <c r="F218" s="110" t="s">
        <v>2543</v>
      </c>
      <c r="G218" s="110" t="s">
        <v>2544</v>
      </c>
      <c r="H218" s="110" t="s">
        <v>1892</v>
      </c>
      <c r="I218" s="21">
        <v>0</v>
      </c>
      <c r="J218" s="21"/>
      <c r="K218" s="21"/>
      <c r="P218" s="21">
        <v>0</v>
      </c>
      <c r="V218" s="21">
        <v>24585.040000000001</v>
      </c>
      <c r="W218" s="21">
        <v>19595.41</v>
      </c>
      <c r="X218" s="21">
        <v>4989.63</v>
      </c>
      <c r="Y218" s="21">
        <v>1833.52</v>
      </c>
      <c r="Z218" s="21">
        <v>0</v>
      </c>
      <c r="AA218" s="21">
        <v>0</v>
      </c>
      <c r="AB218" s="21">
        <v>0</v>
      </c>
      <c r="AC218" s="21">
        <v>0</v>
      </c>
      <c r="AD218" s="21">
        <v>0</v>
      </c>
      <c r="AE218" s="21">
        <v>1833.52</v>
      </c>
      <c r="AF218" s="21">
        <v>0</v>
      </c>
      <c r="AG218" s="21">
        <v>0</v>
      </c>
      <c r="AH218" s="21">
        <v>0</v>
      </c>
      <c r="AI218" s="21">
        <v>3156.11</v>
      </c>
      <c r="AJ218" s="21">
        <v>0</v>
      </c>
      <c r="AK218" s="21">
        <v>0</v>
      </c>
      <c r="AL218" s="21">
        <v>0</v>
      </c>
      <c r="AM218" s="21">
        <v>0</v>
      </c>
      <c r="AN218" s="21">
        <v>0</v>
      </c>
      <c r="AO218" s="21">
        <v>3156.11</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S218" s="156">
        <f>INDEX('ESSER I reallocation'!$H$2:$H$555,MATCH('2021 ESSER I'!$D218,'ESSER I reallocation'!$A$2:$A$555,0))</f>
        <v>24585.040000000001</v>
      </c>
      <c r="BT218" s="156">
        <f>INDEX('2020 Report - NLIU'!$BL$2:$BL$555,MATCH('2021 ESSER I'!D218,'2020 Report - NLIU'!$I$2:$I$555,0))</f>
        <v>19595.41</v>
      </c>
      <c r="BU218" s="110" t="b">
        <f t="shared" si="3"/>
        <v>1</v>
      </c>
    </row>
    <row r="219" spans="1:73" x14ac:dyDescent="0.3">
      <c r="A219" s="110" t="s">
        <v>162</v>
      </c>
      <c r="B219" s="110">
        <v>2021</v>
      </c>
      <c r="C219" s="110" t="s">
        <v>2545</v>
      </c>
      <c r="D219" s="22">
        <f>INDEX(Concordance!$A$2:$A$556,MATCH('2021 ESSER I'!F219,Concordance!$D$2:$D$556,0))</f>
        <v>49137</v>
      </c>
      <c r="E219" s="110" t="s">
        <v>809</v>
      </c>
      <c r="F219" s="110" t="s">
        <v>2546</v>
      </c>
      <c r="G219" s="110" t="s">
        <v>2547</v>
      </c>
      <c r="H219" s="110" t="s">
        <v>1892</v>
      </c>
      <c r="I219" s="21">
        <v>15155</v>
      </c>
      <c r="J219" s="21">
        <v>0</v>
      </c>
      <c r="K219" s="21">
        <v>0</v>
      </c>
      <c r="P219" s="21">
        <v>15155</v>
      </c>
      <c r="Q219" s="110">
        <v>50</v>
      </c>
      <c r="R219" s="110">
        <v>50</v>
      </c>
      <c r="S219" s="110">
        <v>0</v>
      </c>
      <c r="T219" s="110">
        <v>0</v>
      </c>
      <c r="U219" s="110">
        <v>0</v>
      </c>
      <c r="V219" s="21">
        <v>100404.81</v>
      </c>
      <c r="W219" s="21">
        <v>65532.91</v>
      </c>
      <c r="X219" s="21">
        <v>34871.9</v>
      </c>
      <c r="Y219" s="21">
        <v>0</v>
      </c>
      <c r="Z219" s="21">
        <v>0</v>
      </c>
      <c r="AA219" s="21">
        <v>0</v>
      </c>
      <c r="AB219" s="21">
        <v>0</v>
      </c>
      <c r="AC219" s="21">
        <v>0</v>
      </c>
      <c r="AD219" s="21">
        <v>0</v>
      </c>
      <c r="AE219" s="21">
        <v>0</v>
      </c>
      <c r="AF219" s="21">
        <v>0</v>
      </c>
      <c r="AG219" s="21">
        <v>0</v>
      </c>
      <c r="AH219" s="21">
        <v>0</v>
      </c>
      <c r="AI219" s="21">
        <v>34871.9</v>
      </c>
      <c r="AJ219" s="21">
        <v>0</v>
      </c>
      <c r="AK219" s="21">
        <v>0</v>
      </c>
      <c r="AL219" s="21">
        <v>0</v>
      </c>
      <c r="AM219" s="21">
        <v>0</v>
      </c>
      <c r="AN219" s="21">
        <v>0</v>
      </c>
      <c r="AO219" s="21">
        <v>0</v>
      </c>
      <c r="AP219" s="21">
        <v>34871.9</v>
      </c>
      <c r="AQ219" s="21">
        <v>0</v>
      </c>
      <c r="AR219" s="21">
        <v>0</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S219" s="156">
        <f>INDEX('ESSER I reallocation'!$H$2:$H$555,MATCH('2021 ESSER I'!$D219,'ESSER I reallocation'!$A$2:$A$555,0))</f>
        <v>100404.81</v>
      </c>
      <c r="BT219" s="156">
        <f>INDEX('2020 Report - NLIU'!$BL$2:$BL$555,MATCH('2021 ESSER I'!D219,'2020 Report - NLIU'!$I$2:$I$555,0))</f>
        <v>65532.91</v>
      </c>
      <c r="BU219" s="110" t="b">
        <f t="shared" si="3"/>
        <v>1</v>
      </c>
    </row>
    <row r="220" spans="1:73" x14ac:dyDescent="0.3">
      <c r="A220" s="110" t="s">
        <v>162</v>
      </c>
      <c r="B220" s="110">
        <v>2021</v>
      </c>
      <c r="C220" s="110" t="s">
        <v>2548</v>
      </c>
      <c r="D220" s="22">
        <f>INDEX(Concordance!$A$2:$A$556,MATCH('2021 ESSER I'!F220,Concordance!$D$2:$D$556,0))</f>
        <v>74195</v>
      </c>
      <c r="E220" s="110" t="s">
        <v>812</v>
      </c>
      <c r="F220" s="110" t="s">
        <v>2549</v>
      </c>
      <c r="G220" s="110" t="s">
        <v>2550</v>
      </c>
      <c r="H220" s="110" t="s">
        <v>1892</v>
      </c>
      <c r="I220" s="21">
        <v>0</v>
      </c>
      <c r="J220" s="21"/>
      <c r="K220" s="21"/>
      <c r="P220" s="21">
        <v>0</v>
      </c>
      <c r="V220" s="21">
        <v>11157</v>
      </c>
      <c r="W220" s="21">
        <v>11128</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29</v>
      </c>
      <c r="BN220" s="110">
        <v>0</v>
      </c>
      <c r="BO220" s="110">
        <v>0</v>
      </c>
      <c r="BP220" s="110">
        <v>0</v>
      </c>
      <c r="BQ220" s="110">
        <v>100</v>
      </c>
      <c r="BR220" s="110">
        <v>0</v>
      </c>
      <c r="BS220" s="156">
        <f>INDEX('ESSER I reallocation'!$H$2:$H$555,MATCH('2021 ESSER I'!$D220,'ESSER I reallocation'!$A$2:$A$555,0))</f>
        <v>11157</v>
      </c>
      <c r="BT220" s="156">
        <f>INDEX('2020 Report - NLIU'!$BL$2:$BL$555,MATCH('2021 ESSER I'!D220,'2020 Report - NLIU'!$I$2:$I$555,0))</f>
        <v>11128</v>
      </c>
      <c r="BU220" s="110" t="b">
        <f t="shared" si="3"/>
        <v>1</v>
      </c>
    </row>
    <row r="221" spans="1:73" x14ac:dyDescent="0.3">
      <c r="A221" s="110" t="s">
        <v>162</v>
      </c>
      <c r="B221" s="110">
        <v>2021</v>
      </c>
      <c r="C221" s="110" t="s">
        <v>2551</v>
      </c>
      <c r="D221" s="22">
        <f>INDEX(Concordance!$A$2:$A$556,MATCH('2021 ESSER I'!F221,Concordance!$D$2:$D$556,0))</f>
        <v>26006</v>
      </c>
      <c r="E221" s="110" t="s">
        <v>815</v>
      </c>
      <c r="F221" s="110" t="s">
        <v>2552</v>
      </c>
      <c r="G221" s="110" t="s">
        <v>2553</v>
      </c>
      <c r="H221" s="110" t="s">
        <v>1892</v>
      </c>
      <c r="I221" s="21">
        <v>225048.11</v>
      </c>
      <c r="J221" s="21">
        <v>0</v>
      </c>
      <c r="K221" s="21">
        <v>171948.5</v>
      </c>
      <c r="L221" s="110" t="s">
        <v>1911</v>
      </c>
      <c r="M221" s="110" t="s">
        <v>1911</v>
      </c>
      <c r="N221" s="110" t="s">
        <v>1911</v>
      </c>
      <c r="O221" s="110" t="s">
        <v>1892</v>
      </c>
      <c r="P221" s="21">
        <v>53099.609999999993</v>
      </c>
      <c r="Q221" s="110">
        <v>0</v>
      </c>
      <c r="R221" s="110">
        <v>0</v>
      </c>
      <c r="S221" s="110">
        <v>0</v>
      </c>
      <c r="T221" s="110">
        <v>100</v>
      </c>
      <c r="U221" s="110">
        <v>0</v>
      </c>
      <c r="V221" s="21">
        <v>1693782.13</v>
      </c>
      <c r="W221" s="21">
        <v>1240383</v>
      </c>
      <c r="X221" s="21">
        <v>453399.13</v>
      </c>
      <c r="Y221" s="21">
        <v>181848.94</v>
      </c>
      <c r="Z221" s="21">
        <v>0</v>
      </c>
      <c r="AA221" s="21">
        <v>0</v>
      </c>
      <c r="AB221" s="21">
        <v>0</v>
      </c>
      <c r="AC221" s="21">
        <v>0</v>
      </c>
      <c r="AD221" s="21">
        <v>0</v>
      </c>
      <c r="AE221" s="21">
        <v>181848.94</v>
      </c>
      <c r="AF221" s="21">
        <v>0</v>
      </c>
      <c r="AG221" s="21">
        <v>0</v>
      </c>
      <c r="AH221" s="21">
        <v>0</v>
      </c>
      <c r="AI221" s="21">
        <v>182748.24</v>
      </c>
      <c r="AJ221" s="21">
        <v>0</v>
      </c>
      <c r="AK221" s="21">
        <v>0</v>
      </c>
      <c r="AL221" s="21">
        <v>4500</v>
      </c>
      <c r="AM221" s="21">
        <v>0</v>
      </c>
      <c r="AN221" s="21">
        <v>0</v>
      </c>
      <c r="AO221" s="21">
        <v>141721.22</v>
      </c>
      <c r="AP221" s="21">
        <v>36527.019999999997</v>
      </c>
      <c r="AQ221" s="21">
        <v>0</v>
      </c>
      <c r="AR221" s="21">
        <v>0</v>
      </c>
      <c r="AS221" s="21">
        <v>0</v>
      </c>
      <c r="AT221" s="21">
        <v>0</v>
      </c>
      <c r="AU221" s="21">
        <v>0</v>
      </c>
      <c r="AV221" s="21">
        <v>0</v>
      </c>
      <c r="AW221" s="21">
        <v>0</v>
      </c>
      <c r="AX221" s="21">
        <v>0</v>
      </c>
      <c r="AY221" s="21">
        <v>0</v>
      </c>
      <c r="AZ221" s="21">
        <v>0</v>
      </c>
      <c r="BA221" s="21">
        <v>0</v>
      </c>
      <c r="BB221" s="21">
        <v>0</v>
      </c>
      <c r="BC221" s="21">
        <v>88801.95</v>
      </c>
      <c r="BD221" s="21">
        <v>88801.95</v>
      </c>
      <c r="BE221" s="21">
        <v>0</v>
      </c>
      <c r="BF221" s="21">
        <v>0</v>
      </c>
      <c r="BG221" s="21">
        <v>0</v>
      </c>
      <c r="BH221" s="21">
        <v>0</v>
      </c>
      <c r="BI221" s="21">
        <v>0</v>
      </c>
      <c r="BJ221" s="21">
        <v>0</v>
      </c>
      <c r="BK221" s="21">
        <v>0</v>
      </c>
      <c r="BL221" s="21">
        <v>0</v>
      </c>
      <c r="BM221" s="21">
        <v>0</v>
      </c>
      <c r="BS221" s="156">
        <f>INDEX('ESSER I reallocation'!$H$2:$H$555,MATCH('2021 ESSER I'!$D221,'ESSER I reallocation'!$A$2:$A$555,0))</f>
        <v>1918830.25</v>
      </c>
      <c r="BT221" s="156">
        <f>INDEX('2020 Report - NLIU'!$BL$2:$BL$555,MATCH('2021 ESSER I'!D221,'2020 Report - NLIU'!$I$2:$I$555,0))</f>
        <v>1240383</v>
      </c>
      <c r="BU221" s="110" t="b">
        <f t="shared" si="3"/>
        <v>1</v>
      </c>
    </row>
    <row r="222" spans="1:73" x14ac:dyDescent="0.3">
      <c r="A222" s="110" t="s">
        <v>162</v>
      </c>
      <c r="B222" s="110">
        <v>2021</v>
      </c>
      <c r="C222" s="110" t="s">
        <v>2554</v>
      </c>
      <c r="D222" s="22">
        <f>INDEX(Concordance!$A$2:$A$556,MATCH('2021 ESSER I'!F222,Concordance!$D$2:$D$556,0))</f>
        <v>50007</v>
      </c>
      <c r="E222" s="110" t="s">
        <v>818</v>
      </c>
      <c r="F222" s="110" t="s">
        <v>2555</v>
      </c>
      <c r="G222" s="110" t="s">
        <v>2556</v>
      </c>
      <c r="H222" s="110" t="s">
        <v>1892</v>
      </c>
      <c r="I222" s="21">
        <v>0</v>
      </c>
      <c r="J222" s="21"/>
      <c r="K222" s="21"/>
      <c r="P222" s="21">
        <v>0</v>
      </c>
      <c r="V222" s="21">
        <v>96792.28</v>
      </c>
      <c r="W222" s="21">
        <v>96538</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254.27999999999881</v>
      </c>
      <c r="BN222" s="110">
        <v>0</v>
      </c>
      <c r="BO222" s="110">
        <v>100</v>
      </c>
      <c r="BP222" s="110">
        <v>0</v>
      </c>
      <c r="BQ222" s="110">
        <v>0</v>
      </c>
      <c r="BR222" s="110">
        <v>0</v>
      </c>
      <c r="BS222" s="156">
        <f>INDEX('ESSER I reallocation'!$H$2:$H$555,MATCH('2021 ESSER I'!$D222,'ESSER I reallocation'!$A$2:$A$555,0))</f>
        <v>96792.28</v>
      </c>
      <c r="BT222" s="156">
        <f>INDEX('2020 Report - NLIU'!$BL$2:$BL$555,MATCH('2021 ESSER I'!D222,'2020 Report - NLIU'!$I$2:$I$555,0))</f>
        <v>96538</v>
      </c>
      <c r="BU222" s="110" t="b">
        <f t="shared" si="3"/>
        <v>1</v>
      </c>
    </row>
    <row r="223" spans="1:73" x14ac:dyDescent="0.3">
      <c r="A223" s="110" t="s">
        <v>162</v>
      </c>
      <c r="B223" s="110">
        <v>2021</v>
      </c>
      <c r="C223" s="110" t="s">
        <v>2557</v>
      </c>
      <c r="D223" s="22">
        <f>INDEX(Concordance!$A$2:$A$556,MATCH('2021 ESSER I'!F223,Concordance!$D$2:$D$556,0))</f>
        <v>96104</v>
      </c>
      <c r="E223" s="110" t="s">
        <v>821</v>
      </c>
      <c r="F223" s="110" t="s">
        <v>2558</v>
      </c>
      <c r="G223" s="110" t="s">
        <v>2559</v>
      </c>
      <c r="H223" s="110" t="s">
        <v>1892</v>
      </c>
      <c r="I223" s="21">
        <v>0</v>
      </c>
      <c r="J223" s="21"/>
      <c r="K223" s="21"/>
      <c r="P223" s="21">
        <v>0</v>
      </c>
      <c r="V223" s="21">
        <v>1046950.5</v>
      </c>
      <c r="W223" s="21">
        <v>1044204</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2746.5</v>
      </c>
      <c r="BN223" s="110">
        <v>0</v>
      </c>
      <c r="BO223" s="110">
        <v>0</v>
      </c>
      <c r="BP223" s="110">
        <v>0</v>
      </c>
      <c r="BQ223" s="110">
        <v>100</v>
      </c>
      <c r="BR223" s="110">
        <v>0</v>
      </c>
      <c r="BS223" s="156">
        <f>INDEX('ESSER I reallocation'!$H$2:$H$555,MATCH('2021 ESSER I'!$D223,'ESSER I reallocation'!$A$2:$A$555,0))</f>
        <v>1046950.5</v>
      </c>
      <c r="BT223" s="156">
        <f>INDEX('2020 Report - NLIU'!$BL$2:$BL$555,MATCH('2021 ESSER I'!D223,'2020 Report - NLIU'!$I$2:$I$555,0))</f>
        <v>1044204</v>
      </c>
      <c r="BU223" s="110" t="b">
        <f t="shared" si="3"/>
        <v>1</v>
      </c>
    </row>
    <row r="224" spans="1:73" x14ac:dyDescent="0.3">
      <c r="A224" s="110" t="s">
        <v>162</v>
      </c>
      <c r="B224" s="110">
        <v>2021</v>
      </c>
      <c r="C224" s="110" t="s">
        <v>2560</v>
      </c>
      <c r="D224" s="22">
        <f>INDEX(Concordance!$A$2:$A$556,MATCH('2021 ESSER I'!F224,Concordance!$D$2:$D$556,0))</f>
        <v>51154</v>
      </c>
      <c r="E224" s="110" t="s">
        <v>824</v>
      </c>
      <c r="F224" s="110" t="s">
        <v>2561</v>
      </c>
      <c r="G224" s="110" t="s">
        <v>2562</v>
      </c>
      <c r="H224" s="110" t="s">
        <v>1892</v>
      </c>
      <c r="I224" s="21">
        <v>0</v>
      </c>
      <c r="J224" s="21"/>
      <c r="K224" s="21"/>
      <c r="P224" s="21">
        <v>0</v>
      </c>
      <c r="V224" s="21">
        <v>75368.509999999995</v>
      </c>
      <c r="W224" s="21">
        <v>0</v>
      </c>
      <c r="X224" s="21">
        <v>75368.509999999995</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75368.509999999995</v>
      </c>
      <c r="BD224" s="21">
        <v>75368.509999999995</v>
      </c>
      <c r="BE224" s="21">
        <v>0</v>
      </c>
      <c r="BF224" s="21">
        <v>0</v>
      </c>
      <c r="BG224" s="21">
        <v>0</v>
      </c>
      <c r="BH224" s="21">
        <v>0</v>
      </c>
      <c r="BI224" s="21">
        <v>0</v>
      </c>
      <c r="BJ224" s="21">
        <v>0</v>
      </c>
      <c r="BK224" s="21">
        <v>0</v>
      </c>
      <c r="BL224" s="21">
        <v>0</v>
      </c>
      <c r="BM224" s="21">
        <v>0</v>
      </c>
      <c r="BS224" s="156">
        <f>INDEX('ESSER I reallocation'!$H$2:$H$555,MATCH('2021 ESSER I'!$D224,'ESSER I reallocation'!$A$2:$A$555,0))</f>
        <v>75368.509999999995</v>
      </c>
      <c r="BT224" s="156">
        <f>INDEX('2020 Report - NLIU'!$BL$2:$BL$555,MATCH('2021 ESSER I'!D224,'2020 Report - NLIU'!$I$2:$I$555,0))</f>
        <v>0</v>
      </c>
      <c r="BU224" s="110" t="b">
        <f t="shared" si="3"/>
        <v>1</v>
      </c>
    </row>
    <row r="225" spans="1:73" x14ac:dyDescent="0.3">
      <c r="A225" s="110" t="s">
        <v>162</v>
      </c>
      <c r="B225" s="110">
        <v>2021</v>
      </c>
      <c r="C225" s="110" t="s">
        <v>2563</v>
      </c>
      <c r="D225" s="22">
        <f>INDEX(Concordance!$A$2:$A$556,MATCH('2021 ESSER I'!F225,Concordance!$D$2:$D$556,0))</f>
        <v>49148</v>
      </c>
      <c r="E225" s="110" t="s">
        <v>827</v>
      </c>
      <c r="F225" s="110" t="s">
        <v>2564</v>
      </c>
      <c r="G225" s="110" t="s">
        <v>2565</v>
      </c>
      <c r="H225" s="110" t="s">
        <v>1892</v>
      </c>
      <c r="I225" s="21">
        <v>85866</v>
      </c>
      <c r="J225" s="21">
        <v>0</v>
      </c>
      <c r="K225" s="21">
        <v>12071.94</v>
      </c>
      <c r="L225" s="110" t="s">
        <v>1892</v>
      </c>
      <c r="M225" s="110" t="s">
        <v>1892</v>
      </c>
      <c r="N225" s="110" t="s">
        <v>1911</v>
      </c>
      <c r="O225" s="110" t="s">
        <v>1892</v>
      </c>
      <c r="P225" s="21">
        <v>73794.06</v>
      </c>
      <c r="Q225" s="110">
        <v>3.86</v>
      </c>
      <c r="R225" s="110">
        <v>82.63</v>
      </c>
      <c r="S225" s="110">
        <v>0</v>
      </c>
      <c r="T225" s="110">
        <v>12.43</v>
      </c>
      <c r="U225" s="110">
        <v>1.08</v>
      </c>
      <c r="V225" s="21">
        <v>2008007.74</v>
      </c>
      <c r="W225" s="21">
        <v>1502055</v>
      </c>
      <c r="X225" s="21">
        <v>505952.74</v>
      </c>
      <c r="Y225" s="21">
        <v>406718.29</v>
      </c>
      <c r="Z225" s="21">
        <v>302379.74</v>
      </c>
      <c r="AA225" s="21">
        <v>69295.199999999997</v>
      </c>
      <c r="AB225" s="21">
        <v>0</v>
      </c>
      <c r="AC225" s="21">
        <v>0</v>
      </c>
      <c r="AD225" s="21">
        <v>0</v>
      </c>
      <c r="AE225" s="21">
        <v>35043.35</v>
      </c>
      <c r="AF225" s="21">
        <v>0</v>
      </c>
      <c r="AG225" s="21">
        <v>0</v>
      </c>
      <c r="AH225" s="21">
        <v>0</v>
      </c>
      <c r="AI225" s="21">
        <v>84111.32</v>
      </c>
      <c r="AJ225" s="21">
        <v>0</v>
      </c>
      <c r="AK225" s="21">
        <v>0</v>
      </c>
      <c r="AL225" s="21">
        <v>0</v>
      </c>
      <c r="AM225" s="21">
        <v>0</v>
      </c>
      <c r="AN225" s="21">
        <v>2400</v>
      </c>
      <c r="AO225" s="21">
        <v>81711.320000000007</v>
      </c>
      <c r="AP225" s="21">
        <v>0</v>
      </c>
      <c r="AQ225" s="21">
        <v>0</v>
      </c>
      <c r="AR225" s="21">
        <v>0</v>
      </c>
      <c r="AS225" s="21">
        <v>0</v>
      </c>
      <c r="AT225" s="21">
        <v>0</v>
      </c>
      <c r="AU225" s="21">
        <v>0</v>
      </c>
      <c r="AV225" s="21">
        <v>0</v>
      </c>
      <c r="AW225" s="21">
        <v>0</v>
      </c>
      <c r="AX225" s="21">
        <v>0</v>
      </c>
      <c r="AY225" s="21">
        <v>0</v>
      </c>
      <c r="AZ225" s="21">
        <v>0</v>
      </c>
      <c r="BA225" s="21">
        <v>0</v>
      </c>
      <c r="BB225" s="21">
        <v>0</v>
      </c>
      <c r="BC225" s="21">
        <v>15123.13</v>
      </c>
      <c r="BD225" s="21">
        <v>1650.1</v>
      </c>
      <c r="BE225" s="21">
        <v>126.24</v>
      </c>
      <c r="BF225" s="21">
        <v>0</v>
      </c>
      <c r="BG225" s="21">
        <v>0</v>
      </c>
      <c r="BH225" s="21">
        <v>0</v>
      </c>
      <c r="BI225" s="21">
        <v>13346.79</v>
      </c>
      <c r="BJ225" s="21">
        <v>0</v>
      </c>
      <c r="BK225" s="21">
        <v>0</v>
      </c>
      <c r="BL225" s="21">
        <v>0</v>
      </c>
      <c r="BM225" s="21">
        <v>0</v>
      </c>
      <c r="BS225" s="156">
        <f>INDEX('ESSER I reallocation'!$H$2:$H$555,MATCH('2021 ESSER I'!$D225,'ESSER I reallocation'!$A$2:$A$555,0))</f>
        <v>2093873.74</v>
      </c>
      <c r="BT225" s="156">
        <f>INDEX('2020 Report - NLIU'!$BL$2:$BL$555,MATCH('2021 ESSER I'!D225,'2020 Report - NLIU'!$I$2:$I$555,0))</f>
        <v>1502055</v>
      </c>
      <c r="BU225" s="110" t="b">
        <f t="shared" si="3"/>
        <v>1</v>
      </c>
    </row>
    <row r="226" spans="1:73" x14ac:dyDescent="0.3">
      <c r="A226" s="110" t="s">
        <v>162</v>
      </c>
      <c r="B226" s="110">
        <v>2021</v>
      </c>
      <c r="C226" s="110" t="s">
        <v>2566</v>
      </c>
      <c r="D226" s="22">
        <f>INDEX(Concordance!$A$2:$A$556,MATCH('2021 ESSER I'!F226,Concordance!$D$2:$D$556,0))</f>
        <v>46137</v>
      </c>
      <c r="E226" s="110" t="s">
        <v>830</v>
      </c>
      <c r="F226" s="110" t="s">
        <v>2567</v>
      </c>
      <c r="G226" s="110" t="s">
        <v>2568</v>
      </c>
      <c r="H226" s="110" t="s">
        <v>1892</v>
      </c>
      <c r="I226" s="21">
        <v>0</v>
      </c>
      <c r="J226" s="21"/>
      <c r="K226" s="21"/>
      <c r="P226" s="21">
        <v>0</v>
      </c>
      <c r="V226" s="21">
        <v>103806.86</v>
      </c>
      <c r="W226" s="21">
        <v>78551.25</v>
      </c>
      <c r="X226" s="21">
        <v>25255.61</v>
      </c>
      <c r="Y226" s="21">
        <v>8600.1299999999992</v>
      </c>
      <c r="Z226" s="21">
        <v>0</v>
      </c>
      <c r="AA226" s="21">
        <v>0</v>
      </c>
      <c r="AB226" s="21">
        <v>0</v>
      </c>
      <c r="AC226" s="21">
        <v>0</v>
      </c>
      <c r="AD226" s="21">
        <v>0</v>
      </c>
      <c r="AE226" s="21">
        <v>8600.1299999999992</v>
      </c>
      <c r="AF226" s="21">
        <v>0</v>
      </c>
      <c r="AG226" s="21">
        <v>0</v>
      </c>
      <c r="AH226" s="21">
        <v>0</v>
      </c>
      <c r="AI226" s="21">
        <v>16655.48</v>
      </c>
      <c r="AJ226" s="21">
        <v>4340</v>
      </c>
      <c r="AK226" s="21">
        <v>432.41</v>
      </c>
      <c r="AL226" s="21">
        <v>0</v>
      </c>
      <c r="AM226" s="21">
        <v>0</v>
      </c>
      <c r="AN226" s="21">
        <v>0</v>
      </c>
      <c r="AO226" s="21">
        <v>11883.07</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0</v>
      </c>
      <c r="BL226" s="21">
        <v>0</v>
      </c>
      <c r="BM226" s="21">
        <v>0</v>
      </c>
      <c r="BS226" s="156">
        <f>INDEX('ESSER I reallocation'!$H$2:$H$555,MATCH('2021 ESSER I'!$D226,'ESSER I reallocation'!$A$2:$A$555,0))</f>
        <v>103806.86</v>
      </c>
      <c r="BT226" s="156">
        <f>INDEX('2020 Report - NLIU'!$BL$2:$BL$555,MATCH('2021 ESSER I'!D226,'2020 Report - NLIU'!$I$2:$I$555,0))</f>
        <v>78551.25</v>
      </c>
      <c r="BU226" s="110" t="b">
        <f t="shared" si="3"/>
        <v>1</v>
      </c>
    </row>
    <row r="227" spans="1:73" x14ac:dyDescent="0.3">
      <c r="A227" s="110" t="s">
        <v>162</v>
      </c>
      <c r="B227" s="110">
        <v>2021</v>
      </c>
      <c r="C227" s="110" t="s">
        <v>2569</v>
      </c>
      <c r="D227" s="22">
        <f>INDEX(Concordance!$A$2:$A$556,MATCH('2021 ESSER I'!F227,Concordance!$D$2:$D$556,0))</f>
        <v>115931</v>
      </c>
      <c r="E227" s="110" t="s">
        <v>833</v>
      </c>
      <c r="F227" s="110" t="s">
        <v>2570</v>
      </c>
      <c r="G227" s="110" t="s">
        <v>2571</v>
      </c>
      <c r="H227" s="110" t="s">
        <v>1892</v>
      </c>
      <c r="I227" s="21">
        <v>0</v>
      </c>
      <c r="J227" s="21"/>
      <c r="K227" s="21"/>
      <c r="P227" s="21">
        <v>0</v>
      </c>
      <c r="V227" s="21">
        <v>74859.92</v>
      </c>
      <c r="W227" s="21">
        <v>0</v>
      </c>
      <c r="X227" s="21">
        <v>74859.92</v>
      </c>
      <c r="Y227" s="21">
        <v>0</v>
      </c>
      <c r="Z227" s="21">
        <v>0</v>
      </c>
      <c r="AA227" s="21">
        <v>0</v>
      </c>
      <c r="AB227" s="21">
        <v>0</v>
      </c>
      <c r="AC227" s="21">
        <v>0</v>
      </c>
      <c r="AD227" s="21">
        <v>0</v>
      </c>
      <c r="AE227" s="21">
        <v>0</v>
      </c>
      <c r="AF227" s="21">
        <v>0</v>
      </c>
      <c r="AG227" s="21">
        <v>0</v>
      </c>
      <c r="AH227" s="21">
        <v>0</v>
      </c>
      <c r="AI227" s="21">
        <v>74859.92</v>
      </c>
      <c r="AJ227" s="21">
        <v>0</v>
      </c>
      <c r="AK227" s="21">
        <v>0</v>
      </c>
      <c r="AL227" s="21">
        <v>74859.92</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S227" s="156">
        <f>INDEX('ESSER I reallocation'!$H$2:$H$555,MATCH('2021 ESSER I'!$D227,'ESSER I reallocation'!$A$2:$A$555,0))</f>
        <v>74859.92</v>
      </c>
      <c r="BT227" s="156">
        <f>INDEX('2020 Report - NLIU'!$BL$2:$BL$555,MATCH('2021 ESSER I'!D227,'2020 Report - NLIU'!$I$2:$I$555,0))</f>
        <v>0</v>
      </c>
      <c r="BU227" s="110" t="b">
        <f t="shared" si="3"/>
        <v>1</v>
      </c>
    </row>
    <row r="228" spans="1:73" x14ac:dyDescent="0.3">
      <c r="A228" s="110" t="s">
        <v>162</v>
      </c>
      <c r="B228" s="110">
        <v>2021</v>
      </c>
      <c r="C228" s="110" t="s">
        <v>2572</v>
      </c>
      <c r="D228" s="22">
        <f>INDEX(Concordance!$A$2:$A$556,MATCH('2021 ESSER I'!F228,Concordance!$D$2:$D$556,0))</f>
        <v>48078</v>
      </c>
      <c r="E228" s="110" t="s">
        <v>836</v>
      </c>
      <c r="F228" s="110" t="s">
        <v>2573</v>
      </c>
      <c r="G228" s="110" t="s">
        <v>2574</v>
      </c>
      <c r="H228" s="110" t="s">
        <v>1892</v>
      </c>
      <c r="I228" s="21">
        <v>414815.47</v>
      </c>
      <c r="J228" s="21">
        <v>0</v>
      </c>
      <c r="K228" s="21">
        <v>0</v>
      </c>
      <c r="P228" s="21">
        <v>414815.47</v>
      </c>
      <c r="Q228" s="110">
        <v>0</v>
      </c>
      <c r="R228" s="110">
        <v>99</v>
      </c>
      <c r="S228" s="110">
        <v>1</v>
      </c>
      <c r="T228" s="110">
        <v>0</v>
      </c>
      <c r="U228" s="110">
        <v>0</v>
      </c>
      <c r="V228" s="21">
        <v>7499369.5800000001</v>
      </c>
      <c r="W228" s="21">
        <v>711291.02</v>
      </c>
      <c r="X228" s="21">
        <v>4570767.0999999996</v>
      </c>
      <c r="Y228" s="21">
        <v>0</v>
      </c>
      <c r="Z228" s="21">
        <v>0</v>
      </c>
      <c r="AA228" s="21">
        <v>0</v>
      </c>
      <c r="AB228" s="21">
        <v>0</v>
      </c>
      <c r="AC228" s="21">
        <v>0</v>
      </c>
      <c r="AD228" s="21">
        <v>0</v>
      </c>
      <c r="AE228" s="21">
        <v>0</v>
      </c>
      <c r="AF228" s="21">
        <v>0</v>
      </c>
      <c r="AG228" s="21">
        <v>0</v>
      </c>
      <c r="AH228" s="21">
        <v>0</v>
      </c>
      <c r="AI228" s="21">
        <v>4516932.3599999994</v>
      </c>
      <c r="AJ228" s="21">
        <v>167813.83</v>
      </c>
      <c r="AK228" s="21">
        <v>59614.21</v>
      </c>
      <c r="AL228" s="21">
        <v>164537.79999999999</v>
      </c>
      <c r="AM228" s="21">
        <v>0</v>
      </c>
      <c r="AN228" s="21">
        <v>306535.14</v>
      </c>
      <c r="AO228" s="21">
        <v>3504216.38</v>
      </c>
      <c r="AP228" s="21">
        <v>314215</v>
      </c>
      <c r="AQ228" s="21">
        <v>0</v>
      </c>
      <c r="AR228" s="21">
        <v>0</v>
      </c>
      <c r="AS228" s="21">
        <v>53834.740000000013</v>
      </c>
      <c r="AT228" s="21">
        <v>44494.47</v>
      </c>
      <c r="AU228" s="21">
        <v>9340.27</v>
      </c>
      <c r="AV228" s="21">
        <v>0</v>
      </c>
      <c r="AW228" s="21">
        <v>0</v>
      </c>
      <c r="AX228" s="21">
        <v>0</v>
      </c>
      <c r="AY228" s="21">
        <v>0</v>
      </c>
      <c r="AZ228" s="21">
        <v>0</v>
      </c>
      <c r="BA228" s="21">
        <v>0</v>
      </c>
      <c r="BB228" s="21">
        <v>0</v>
      </c>
      <c r="BC228" s="21">
        <v>0</v>
      </c>
      <c r="BD228" s="21">
        <v>0</v>
      </c>
      <c r="BE228" s="21">
        <v>0</v>
      </c>
      <c r="BF228" s="21">
        <v>0</v>
      </c>
      <c r="BG228" s="21">
        <v>0</v>
      </c>
      <c r="BH228" s="21">
        <v>0</v>
      </c>
      <c r="BI228" s="21">
        <v>0</v>
      </c>
      <c r="BJ228" s="21">
        <v>0</v>
      </c>
      <c r="BK228" s="21">
        <v>0</v>
      </c>
      <c r="BL228" s="21">
        <v>0</v>
      </c>
      <c r="BM228" s="21">
        <v>2217311.4600000009</v>
      </c>
      <c r="BN228" s="110">
        <v>0</v>
      </c>
      <c r="BO228" s="110">
        <v>99</v>
      </c>
      <c r="BP228" s="110">
        <v>1</v>
      </c>
      <c r="BQ228" s="110">
        <v>0</v>
      </c>
      <c r="BR228" s="110">
        <v>0</v>
      </c>
      <c r="BS228" s="156">
        <f>INDEX('ESSER I reallocation'!$H$2:$H$555,MATCH('2021 ESSER I'!$D228,'ESSER I reallocation'!$A$2:$A$555,0))</f>
        <v>7914185.0499999998</v>
      </c>
      <c r="BT228" s="156">
        <f>INDEX('2020 Report - NLIU'!$BL$2:$BL$555,MATCH('2021 ESSER I'!D228,'2020 Report - NLIU'!$I$2:$I$555,0))</f>
        <v>711291.02</v>
      </c>
      <c r="BU228" s="110" t="b">
        <f t="shared" si="3"/>
        <v>1</v>
      </c>
    </row>
    <row r="229" spans="1:73" x14ac:dyDescent="0.3">
      <c r="A229" s="110" t="s">
        <v>162</v>
      </c>
      <c r="B229" s="110">
        <v>2021</v>
      </c>
      <c r="C229" s="110" t="s">
        <v>2575</v>
      </c>
      <c r="D229" s="22">
        <f>INDEX(Concordance!$A$2:$A$556,MATCH('2021 ESSER I'!F229,Concordance!$D$2:$D$556,0))</f>
        <v>48929</v>
      </c>
      <c r="E229" s="110" t="s">
        <v>839</v>
      </c>
      <c r="F229" s="110" t="s">
        <v>2576</v>
      </c>
      <c r="G229" s="110" t="s">
        <v>2577</v>
      </c>
      <c r="H229" s="110" t="s">
        <v>1892</v>
      </c>
      <c r="I229" s="21">
        <v>0</v>
      </c>
      <c r="J229" s="21"/>
      <c r="K229" s="21"/>
      <c r="P229" s="21">
        <v>0</v>
      </c>
      <c r="V229" s="21">
        <v>95001.98</v>
      </c>
      <c r="W229" s="21">
        <v>0</v>
      </c>
      <c r="X229" s="21">
        <v>95001.98</v>
      </c>
      <c r="Y229" s="21">
        <v>10575.71</v>
      </c>
      <c r="Z229" s="21">
        <v>3012.5</v>
      </c>
      <c r="AA229" s="21">
        <v>230.47</v>
      </c>
      <c r="AB229" s="21">
        <v>0</v>
      </c>
      <c r="AC229" s="21">
        <v>3596</v>
      </c>
      <c r="AD229" s="21">
        <v>854.22</v>
      </c>
      <c r="AE229" s="21">
        <v>2882.52</v>
      </c>
      <c r="AF229" s="21">
        <v>0</v>
      </c>
      <c r="AG229" s="21">
        <v>0</v>
      </c>
      <c r="AH229" s="21">
        <v>0</v>
      </c>
      <c r="AI229" s="21">
        <v>51915.519999999997</v>
      </c>
      <c r="AJ229" s="21">
        <v>23814.03</v>
      </c>
      <c r="AK229" s="21">
        <v>6253.93</v>
      </c>
      <c r="AL229" s="21">
        <v>0</v>
      </c>
      <c r="AM229" s="21">
        <v>0</v>
      </c>
      <c r="AN229" s="21">
        <v>1648.54</v>
      </c>
      <c r="AO229" s="21">
        <v>20199.02</v>
      </c>
      <c r="AP229" s="21">
        <v>0</v>
      </c>
      <c r="AQ229" s="21">
        <v>0</v>
      </c>
      <c r="AR229" s="21">
        <v>0</v>
      </c>
      <c r="AS229" s="21">
        <v>187.93</v>
      </c>
      <c r="AT229" s="21">
        <v>174.58</v>
      </c>
      <c r="AU229" s="21">
        <v>13.35</v>
      </c>
      <c r="AV229" s="21">
        <v>0</v>
      </c>
      <c r="AW229" s="21">
        <v>0</v>
      </c>
      <c r="AX229" s="21">
        <v>0</v>
      </c>
      <c r="AY229" s="21">
        <v>0</v>
      </c>
      <c r="AZ229" s="21">
        <v>0</v>
      </c>
      <c r="BA229" s="21">
        <v>0</v>
      </c>
      <c r="BB229" s="21">
        <v>0</v>
      </c>
      <c r="BC229" s="21">
        <v>32322.82</v>
      </c>
      <c r="BD229" s="21">
        <v>13711.86</v>
      </c>
      <c r="BE229" s="21">
        <v>2703.33</v>
      </c>
      <c r="BF229" s="21">
        <v>15907.63</v>
      </c>
      <c r="BG229" s="21">
        <v>0</v>
      </c>
      <c r="BH229" s="21">
        <v>0</v>
      </c>
      <c r="BI229" s="21">
        <v>0</v>
      </c>
      <c r="BJ229" s="21">
        <v>0</v>
      </c>
      <c r="BK229" s="21">
        <v>0</v>
      </c>
      <c r="BL229" s="21">
        <v>0</v>
      </c>
      <c r="BM229" s="21">
        <v>0</v>
      </c>
      <c r="BS229" s="156">
        <f>INDEX('ESSER I reallocation'!$H$2:$H$555,MATCH('2021 ESSER I'!$D229,'ESSER I reallocation'!$A$2:$A$555,0))</f>
        <v>95001.98</v>
      </c>
      <c r="BT229" s="156">
        <f>INDEX('2020 Report - NLIU'!$BL$2:$BL$555,MATCH('2021 ESSER I'!D229,'2020 Report - NLIU'!$I$2:$I$555,0))</f>
        <v>0</v>
      </c>
      <c r="BU229" s="110" t="b">
        <f t="shared" si="3"/>
        <v>1</v>
      </c>
    </row>
    <row r="230" spans="1:73" x14ac:dyDescent="0.3">
      <c r="A230" s="110" t="s">
        <v>162</v>
      </c>
      <c r="B230" s="110">
        <v>2021</v>
      </c>
      <c r="C230" s="110" t="s">
        <v>2578</v>
      </c>
      <c r="D230" s="22">
        <f>INDEX(Concordance!$A$2:$A$556,MATCH('2021 ESSER I'!F230,Concordance!$D$2:$D$556,0))</f>
        <v>48912</v>
      </c>
      <c r="E230" s="110" t="s">
        <v>842</v>
      </c>
      <c r="F230" s="110" t="s">
        <v>2579</v>
      </c>
      <c r="G230" s="110" t="s">
        <v>2580</v>
      </c>
      <c r="H230" s="110" t="s">
        <v>1892</v>
      </c>
      <c r="I230" s="21">
        <v>0</v>
      </c>
      <c r="J230" s="21"/>
      <c r="K230" s="21"/>
      <c r="P230" s="21">
        <v>0</v>
      </c>
      <c r="V230" s="21">
        <v>317580.15999999997</v>
      </c>
      <c r="W230" s="21">
        <v>0</v>
      </c>
      <c r="X230" s="21">
        <v>317580.15999999997</v>
      </c>
      <c r="Y230" s="21">
        <v>92385.139999999985</v>
      </c>
      <c r="Z230" s="21">
        <v>51741.56</v>
      </c>
      <c r="AA230" s="21">
        <v>12731.68</v>
      </c>
      <c r="AB230" s="21">
        <v>0</v>
      </c>
      <c r="AC230" s="21">
        <v>5381.22</v>
      </c>
      <c r="AD230" s="21">
        <v>0</v>
      </c>
      <c r="AE230" s="21">
        <v>22530.68</v>
      </c>
      <c r="AF230" s="21">
        <v>0</v>
      </c>
      <c r="AG230" s="21">
        <v>0</v>
      </c>
      <c r="AH230" s="21">
        <v>0</v>
      </c>
      <c r="AI230" s="21">
        <v>44714.16</v>
      </c>
      <c r="AJ230" s="21">
        <v>0</v>
      </c>
      <c r="AK230" s="21">
        <v>0</v>
      </c>
      <c r="AL230" s="21">
        <v>2319.5</v>
      </c>
      <c r="AM230" s="21">
        <v>0</v>
      </c>
      <c r="AN230" s="21">
        <v>0</v>
      </c>
      <c r="AO230" s="21">
        <v>42394.66</v>
      </c>
      <c r="AP230" s="21">
        <v>0</v>
      </c>
      <c r="AQ230" s="21">
        <v>0</v>
      </c>
      <c r="AR230" s="21">
        <v>0</v>
      </c>
      <c r="AS230" s="21">
        <v>29196.880000000001</v>
      </c>
      <c r="AT230" s="21">
        <v>22500</v>
      </c>
      <c r="AU230" s="21">
        <v>6696.88</v>
      </c>
      <c r="AV230" s="21">
        <v>0</v>
      </c>
      <c r="AW230" s="21">
        <v>0</v>
      </c>
      <c r="AX230" s="21">
        <v>0</v>
      </c>
      <c r="AY230" s="21">
        <v>0</v>
      </c>
      <c r="AZ230" s="21">
        <v>0</v>
      </c>
      <c r="BA230" s="21">
        <v>0</v>
      </c>
      <c r="BB230" s="21">
        <v>0</v>
      </c>
      <c r="BC230" s="21">
        <v>151283.98000000001</v>
      </c>
      <c r="BD230" s="21">
        <v>122310.48</v>
      </c>
      <c r="BE230" s="21">
        <v>28973.5</v>
      </c>
      <c r="BF230" s="21">
        <v>0</v>
      </c>
      <c r="BG230" s="21">
        <v>0</v>
      </c>
      <c r="BH230" s="21">
        <v>0</v>
      </c>
      <c r="BI230" s="21">
        <v>0</v>
      </c>
      <c r="BJ230" s="21">
        <v>0</v>
      </c>
      <c r="BK230" s="21">
        <v>0</v>
      </c>
      <c r="BL230" s="21">
        <v>0</v>
      </c>
      <c r="BM230" s="21">
        <v>0</v>
      </c>
      <c r="BS230" s="156">
        <f>INDEX('ESSER I reallocation'!$H$2:$H$555,MATCH('2021 ESSER I'!$D230,'ESSER I reallocation'!$A$2:$A$555,0))</f>
        <v>317580.15999999997</v>
      </c>
      <c r="BT230" s="156">
        <f>INDEX('2020 Report - NLIU'!$BL$2:$BL$555,MATCH('2021 ESSER I'!D230,'2020 Report - NLIU'!$I$2:$I$555,0))</f>
        <v>0</v>
      </c>
      <c r="BU230" s="110" t="b">
        <f t="shared" si="3"/>
        <v>1</v>
      </c>
    </row>
    <row r="231" spans="1:73" x14ac:dyDescent="0.3">
      <c r="A231" s="110" t="s">
        <v>162</v>
      </c>
      <c r="B231" s="110">
        <v>2021</v>
      </c>
      <c r="C231" s="110" t="s">
        <v>2581</v>
      </c>
      <c r="D231" s="22">
        <f>INDEX(Concordance!$A$2:$A$556,MATCH('2021 ESSER I'!F231,Concordance!$D$2:$D$556,0))</f>
        <v>24086</v>
      </c>
      <c r="E231" s="110" t="s">
        <v>845</v>
      </c>
      <c r="F231" s="110" t="s">
        <v>2582</v>
      </c>
      <c r="G231" s="110" t="s">
        <v>2583</v>
      </c>
      <c r="H231" s="110" t="s">
        <v>1892</v>
      </c>
      <c r="I231" s="21">
        <v>6087</v>
      </c>
      <c r="J231" s="21">
        <v>0</v>
      </c>
      <c r="K231" s="21">
        <v>6087</v>
      </c>
      <c r="L231" s="110" t="s">
        <v>1911</v>
      </c>
      <c r="M231" s="110" t="s">
        <v>1911</v>
      </c>
      <c r="N231" s="110" t="s">
        <v>1911</v>
      </c>
      <c r="O231" s="110" t="s">
        <v>1892</v>
      </c>
      <c r="P231" s="21">
        <v>0</v>
      </c>
      <c r="V231" s="21">
        <v>82478.92</v>
      </c>
      <c r="W231" s="21">
        <v>82263</v>
      </c>
      <c r="X231" s="21">
        <v>215.92</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215.92</v>
      </c>
      <c r="BD231" s="21">
        <v>0</v>
      </c>
      <c r="BE231" s="21">
        <v>0</v>
      </c>
      <c r="BF231" s="21">
        <v>0</v>
      </c>
      <c r="BG231" s="21">
        <v>0</v>
      </c>
      <c r="BH231" s="21">
        <v>0</v>
      </c>
      <c r="BI231" s="21">
        <v>215.92</v>
      </c>
      <c r="BJ231" s="21">
        <v>0</v>
      </c>
      <c r="BK231" s="21">
        <v>0</v>
      </c>
      <c r="BL231" s="21">
        <v>0</v>
      </c>
      <c r="BM231" s="21">
        <v>0</v>
      </c>
      <c r="BS231" s="156">
        <f>INDEX('ESSER I reallocation'!$H$2:$H$555,MATCH('2021 ESSER I'!$D231,'ESSER I reallocation'!$A$2:$A$555,0))</f>
        <v>88565.92</v>
      </c>
      <c r="BT231" s="156">
        <f>INDEX('2020 Report - NLIU'!$BL$2:$BL$555,MATCH('2021 ESSER I'!D231,'2020 Report - NLIU'!$I$2:$I$555,0))</f>
        <v>82263</v>
      </c>
      <c r="BU231" s="110" t="b">
        <f t="shared" si="3"/>
        <v>1</v>
      </c>
    </row>
    <row r="232" spans="1:73" x14ac:dyDescent="0.3">
      <c r="A232" s="110" t="s">
        <v>162</v>
      </c>
      <c r="B232" s="110">
        <v>2021</v>
      </c>
      <c r="C232" s="110" t="s">
        <v>2584</v>
      </c>
      <c r="D232" s="22">
        <f>INDEX(Concordance!$A$2:$A$556,MATCH('2021 ESSER I'!F232,Concordance!$D$2:$D$556,0))</f>
        <v>100064</v>
      </c>
      <c r="E232" s="110" t="s">
        <v>848</v>
      </c>
      <c r="F232" s="110" t="s">
        <v>2585</v>
      </c>
      <c r="G232" s="110" t="s">
        <v>2586</v>
      </c>
      <c r="H232" s="110" t="s">
        <v>1892</v>
      </c>
      <c r="I232" s="21">
        <v>29798.9</v>
      </c>
      <c r="J232" s="21">
        <v>0</v>
      </c>
      <c r="K232" s="21">
        <v>18530</v>
      </c>
      <c r="L232" s="110" t="s">
        <v>1892</v>
      </c>
      <c r="M232" s="110" t="s">
        <v>1892</v>
      </c>
      <c r="N232" s="110" t="s">
        <v>1892</v>
      </c>
      <c r="O232" s="110" t="s">
        <v>1892</v>
      </c>
      <c r="P232" s="21">
        <v>11268.9</v>
      </c>
      <c r="Q232" s="110">
        <v>0</v>
      </c>
      <c r="R232" s="110">
        <v>100</v>
      </c>
      <c r="S232" s="110">
        <v>0</v>
      </c>
      <c r="T232" s="110">
        <v>0</v>
      </c>
      <c r="U232" s="110">
        <v>0</v>
      </c>
      <c r="V232" s="21">
        <v>26675.9</v>
      </c>
      <c r="W232" s="21">
        <v>26606</v>
      </c>
      <c r="X232" s="21">
        <v>69.900000000000006</v>
      </c>
      <c r="Y232" s="21">
        <v>0</v>
      </c>
      <c r="Z232" s="21">
        <v>0</v>
      </c>
      <c r="AA232" s="21">
        <v>0</v>
      </c>
      <c r="AB232" s="21">
        <v>0</v>
      </c>
      <c r="AC232" s="21">
        <v>0</v>
      </c>
      <c r="AD232" s="21">
        <v>0</v>
      </c>
      <c r="AE232" s="21">
        <v>0</v>
      </c>
      <c r="AF232" s="21">
        <v>0</v>
      </c>
      <c r="AG232" s="21">
        <v>0</v>
      </c>
      <c r="AH232" s="21">
        <v>0</v>
      </c>
      <c r="AI232" s="21">
        <v>0</v>
      </c>
      <c r="AJ232" s="21">
        <v>0</v>
      </c>
      <c r="AK232" s="21">
        <v>0</v>
      </c>
      <c r="AL232" s="21">
        <v>0</v>
      </c>
      <c r="AM232" s="21">
        <v>0</v>
      </c>
      <c r="AN232" s="21">
        <v>0</v>
      </c>
      <c r="AO232" s="21">
        <v>0</v>
      </c>
      <c r="AP232" s="21">
        <v>0</v>
      </c>
      <c r="AQ232" s="21">
        <v>0</v>
      </c>
      <c r="AR232" s="21">
        <v>0</v>
      </c>
      <c r="AS232" s="21">
        <v>0</v>
      </c>
      <c r="AT232" s="21">
        <v>0</v>
      </c>
      <c r="AU232" s="21">
        <v>0</v>
      </c>
      <c r="AV232" s="21">
        <v>0</v>
      </c>
      <c r="AW232" s="21">
        <v>0</v>
      </c>
      <c r="AX232" s="21">
        <v>0</v>
      </c>
      <c r="AY232" s="21">
        <v>0</v>
      </c>
      <c r="AZ232" s="21">
        <v>0</v>
      </c>
      <c r="BA232" s="21">
        <v>0</v>
      </c>
      <c r="BB232" s="21">
        <v>0</v>
      </c>
      <c r="BC232" s="21">
        <v>69.900000000000006</v>
      </c>
      <c r="BD232" s="21">
        <v>0</v>
      </c>
      <c r="BE232" s="21">
        <v>0</v>
      </c>
      <c r="BF232" s="21">
        <v>0</v>
      </c>
      <c r="BG232" s="21">
        <v>0</v>
      </c>
      <c r="BH232" s="21">
        <v>0</v>
      </c>
      <c r="BI232" s="21">
        <v>69.900000000000006</v>
      </c>
      <c r="BJ232" s="21">
        <v>0</v>
      </c>
      <c r="BK232" s="21">
        <v>0</v>
      </c>
      <c r="BL232" s="21">
        <v>0</v>
      </c>
      <c r="BM232" s="21">
        <v>0</v>
      </c>
      <c r="BS232" s="156">
        <f>INDEX('ESSER I reallocation'!$H$2:$H$555,MATCH('2021 ESSER I'!$D232,'ESSER I reallocation'!$A$2:$A$555,0))</f>
        <v>45205.9</v>
      </c>
      <c r="BT232" s="156">
        <f>INDEX('2020 Report - NLIU'!$BL$2:$BL$555,MATCH('2021 ESSER I'!D232,'2020 Report - NLIU'!$I$2:$I$555,0))</f>
        <v>26606</v>
      </c>
      <c r="BU232" s="110" t="b">
        <f t="shared" si="3"/>
        <v>1</v>
      </c>
    </row>
    <row r="233" spans="1:73" x14ac:dyDescent="0.3">
      <c r="A233" s="110" t="s">
        <v>162</v>
      </c>
      <c r="B233" s="110">
        <v>2021</v>
      </c>
      <c r="C233" s="110" t="s">
        <v>2587</v>
      </c>
      <c r="D233" s="22">
        <f>INDEX(Concordance!$A$2:$A$556,MATCH('2021 ESSER I'!F233,Concordance!$D$2:$D$556,0))</f>
        <v>35102</v>
      </c>
      <c r="E233" s="110" t="s">
        <v>851</v>
      </c>
      <c r="F233" s="110" t="s">
        <v>2588</v>
      </c>
      <c r="G233" s="110" t="s">
        <v>2589</v>
      </c>
      <c r="H233" s="110" t="s">
        <v>1892</v>
      </c>
      <c r="I233" s="21">
        <v>0</v>
      </c>
      <c r="J233" s="21"/>
      <c r="K233" s="21"/>
      <c r="P233" s="21">
        <v>0</v>
      </c>
      <c r="V233" s="21">
        <v>909100.98</v>
      </c>
      <c r="W233" s="21">
        <v>199972.44</v>
      </c>
      <c r="X233" s="21">
        <v>709128.54</v>
      </c>
      <c r="Y233" s="21">
        <v>307314.31</v>
      </c>
      <c r="Z233" s="21">
        <v>249495.52</v>
      </c>
      <c r="AA233" s="21">
        <v>57818.79</v>
      </c>
      <c r="AB233" s="21">
        <v>0</v>
      </c>
      <c r="AC233" s="21">
        <v>0</v>
      </c>
      <c r="AD233" s="21">
        <v>0</v>
      </c>
      <c r="AE233" s="21">
        <v>0</v>
      </c>
      <c r="AF233" s="21">
        <v>0</v>
      </c>
      <c r="AG233" s="21">
        <v>0</v>
      </c>
      <c r="AH233" s="21">
        <v>0</v>
      </c>
      <c r="AI233" s="21">
        <v>395337.25</v>
      </c>
      <c r="AJ233" s="21">
        <v>312362.2</v>
      </c>
      <c r="AK233" s="21">
        <v>82975.05</v>
      </c>
      <c r="AL233" s="21">
        <v>0</v>
      </c>
      <c r="AM233" s="21">
        <v>0</v>
      </c>
      <c r="AN233" s="21">
        <v>0</v>
      </c>
      <c r="AO233" s="21">
        <v>0</v>
      </c>
      <c r="AP233" s="21">
        <v>0</v>
      </c>
      <c r="AQ233" s="21">
        <v>0</v>
      </c>
      <c r="AR233" s="21">
        <v>0</v>
      </c>
      <c r="AS233" s="21">
        <v>0</v>
      </c>
      <c r="AT233" s="21">
        <v>0</v>
      </c>
      <c r="AU233" s="21">
        <v>0</v>
      </c>
      <c r="AV233" s="21">
        <v>0</v>
      </c>
      <c r="AW233" s="21">
        <v>0</v>
      </c>
      <c r="AX233" s="21">
        <v>0</v>
      </c>
      <c r="AY233" s="21">
        <v>0</v>
      </c>
      <c r="AZ233" s="21">
        <v>0</v>
      </c>
      <c r="BA233" s="21">
        <v>0</v>
      </c>
      <c r="BB233" s="21">
        <v>0</v>
      </c>
      <c r="BC233" s="21">
        <v>6476.98</v>
      </c>
      <c r="BD233" s="21">
        <v>4000</v>
      </c>
      <c r="BE233" s="21">
        <v>2476.98</v>
      </c>
      <c r="BF233" s="21">
        <v>0</v>
      </c>
      <c r="BG233" s="21">
        <v>0</v>
      </c>
      <c r="BH233" s="21">
        <v>0</v>
      </c>
      <c r="BI233" s="21">
        <v>0</v>
      </c>
      <c r="BJ233" s="21">
        <v>0</v>
      </c>
      <c r="BK233" s="21">
        <v>0</v>
      </c>
      <c r="BL233" s="21">
        <v>0</v>
      </c>
      <c r="BM233" s="21">
        <v>0</v>
      </c>
      <c r="BS233" s="156">
        <f>INDEX('ESSER I reallocation'!$H$2:$H$555,MATCH('2021 ESSER I'!$D233,'ESSER I reallocation'!$A$2:$A$555,0))</f>
        <v>909100.98</v>
      </c>
      <c r="BT233" s="156">
        <f>INDEX('2020 Report - NLIU'!$BL$2:$BL$555,MATCH('2021 ESSER I'!D233,'2020 Report - NLIU'!$I$2:$I$555,0))</f>
        <v>199972.44</v>
      </c>
      <c r="BU233" s="110" t="b">
        <f t="shared" si="3"/>
        <v>1</v>
      </c>
    </row>
    <row r="234" spans="1:73" x14ac:dyDescent="0.3">
      <c r="A234" s="110" t="s">
        <v>162</v>
      </c>
      <c r="B234" s="110">
        <v>2021</v>
      </c>
      <c r="C234" s="110" t="s">
        <v>2590</v>
      </c>
      <c r="D234" s="22">
        <f>INDEX(Concordance!$A$2:$A$556,MATCH('2021 ESSER I'!F234,Concordance!$D$2:$D$556,0))</f>
        <v>21150</v>
      </c>
      <c r="E234" s="110" t="s">
        <v>854</v>
      </c>
      <c r="F234" s="110" t="s">
        <v>2591</v>
      </c>
      <c r="G234" s="110" t="s">
        <v>2592</v>
      </c>
      <c r="H234" s="110" t="s">
        <v>1892</v>
      </c>
      <c r="I234" s="21">
        <v>0</v>
      </c>
      <c r="J234" s="21"/>
      <c r="K234" s="21"/>
      <c r="P234" s="21">
        <v>0</v>
      </c>
      <c r="V234" s="21">
        <v>38140.019999999997</v>
      </c>
      <c r="W234" s="21">
        <v>38040</v>
      </c>
      <c r="X234" s="21">
        <v>100.02</v>
      </c>
      <c r="Y234" s="21">
        <v>0</v>
      </c>
      <c r="Z234" s="21">
        <v>0</v>
      </c>
      <c r="AA234" s="21">
        <v>0</v>
      </c>
      <c r="AB234" s="21">
        <v>0</v>
      </c>
      <c r="AC234" s="21">
        <v>0</v>
      </c>
      <c r="AD234" s="21">
        <v>0</v>
      </c>
      <c r="AE234" s="21">
        <v>0</v>
      </c>
      <c r="AF234" s="21">
        <v>0</v>
      </c>
      <c r="AG234" s="21">
        <v>0</v>
      </c>
      <c r="AH234" s="21">
        <v>0</v>
      </c>
      <c r="AI234" s="21">
        <v>0</v>
      </c>
      <c r="AJ234" s="21">
        <v>0</v>
      </c>
      <c r="AK234" s="21">
        <v>0</v>
      </c>
      <c r="AL234" s="21">
        <v>0</v>
      </c>
      <c r="AM234" s="21">
        <v>0</v>
      </c>
      <c r="AN234" s="21">
        <v>0</v>
      </c>
      <c r="AO234" s="21">
        <v>0</v>
      </c>
      <c r="AP234" s="21">
        <v>0</v>
      </c>
      <c r="AQ234" s="21">
        <v>0</v>
      </c>
      <c r="AR234" s="21">
        <v>0</v>
      </c>
      <c r="AS234" s="21">
        <v>0</v>
      </c>
      <c r="AT234" s="21">
        <v>0</v>
      </c>
      <c r="AU234" s="21">
        <v>0</v>
      </c>
      <c r="AV234" s="21">
        <v>0</v>
      </c>
      <c r="AW234" s="21">
        <v>0</v>
      </c>
      <c r="AX234" s="21">
        <v>0</v>
      </c>
      <c r="AY234" s="21">
        <v>0</v>
      </c>
      <c r="AZ234" s="21">
        <v>0</v>
      </c>
      <c r="BA234" s="21">
        <v>0</v>
      </c>
      <c r="BB234" s="21">
        <v>0</v>
      </c>
      <c r="BC234" s="21">
        <v>100.02</v>
      </c>
      <c r="BD234" s="21">
        <v>100.02</v>
      </c>
      <c r="BE234" s="21">
        <v>0</v>
      </c>
      <c r="BF234" s="21">
        <v>0</v>
      </c>
      <c r="BG234" s="21">
        <v>0</v>
      </c>
      <c r="BH234" s="21">
        <v>0</v>
      </c>
      <c r="BI234" s="21">
        <v>0</v>
      </c>
      <c r="BJ234" s="21">
        <v>0</v>
      </c>
      <c r="BK234" s="21">
        <v>0</v>
      </c>
      <c r="BL234" s="21">
        <v>0</v>
      </c>
      <c r="BM234" s="21">
        <v>0</v>
      </c>
      <c r="BS234" s="156">
        <f>INDEX('ESSER I reallocation'!$H$2:$H$555,MATCH('2021 ESSER I'!$D234,'ESSER I reallocation'!$A$2:$A$555,0))</f>
        <v>38140.019999999997</v>
      </c>
      <c r="BT234" s="156">
        <f>INDEX('2020 Report - NLIU'!$BL$2:$BL$555,MATCH('2021 ESSER I'!D234,'2020 Report - NLIU'!$I$2:$I$555,0))</f>
        <v>38040</v>
      </c>
      <c r="BU234" s="110" t="b">
        <f t="shared" si="3"/>
        <v>1</v>
      </c>
    </row>
    <row r="235" spans="1:73" x14ac:dyDescent="0.3">
      <c r="A235" s="110" t="s">
        <v>162</v>
      </c>
      <c r="B235" s="110">
        <v>2021</v>
      </c>
      <c r="C235" s="110" t="s">
        <v>2593</v>
      </c>
      <c r="D235" s="22">
        <f>INDEX(Concordance!$A$2:$A$556,MATCH('2021 ESSER I'!F235,Concordance!$D$2:$D$556,0))</f>
        <v>38044</v>
      </c>
      <c r="E235" s="110" t="s">
        <v>857</v>
      </c>
      <c r="F235" s="110" t="s">
        <v>2594</v>
      </c>
      <c r="G235" s="110" t="s">
        <v>2595</v>
      </c>
      <c r="H235" s="110" t="s">
        <v>1892</v>
      </c>
      <c r="I235" s="21">
        <v>9000</v>
      </c>
      <c r="J235" s="21">
        <v>0</v>
      </c>
      <c r="K235" s="21">
        <v>0</v>
      </c>
      <c r="P235" s="21">
        <v>9000</v>
      </c>
      <c r="Q235" s="110">
        <v>0</v>
      </c>
      <c r="R235" s="110">
        <v>0</v>
      </c>
      <c r="S235" s="110">
        <v>0</v>
      </c>
      <c r="T235" s="110">
        <v>100</v>
      </c>
      <c r="U235" s="110">
        <v>0</v>
      </c>
      <c r="V235" s="21">
        <v>45481.38</v>
      </c>
      <c r="W235" s="21">
        <v>45362</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119.37999999999739</v>
      </c>
      <c r="BN235" s="110">
        <v>0</v>
      </c>
      <c r="BO235" s="110">
        <v>0</v>
      </c>
      <c r="BP235" s="110">
        <v>0</v>
      </c>
      <c r="BQ235" s="110">
        <v>100</v>
      </c>
      <c r="BR235" s="110">
        <v>0</v>
      </c>
      <c r="BS235" s="156">
        <f>INDEX('ESSER I reallocation'!$H$2:$H$555,MATCH('2021 ESSER I'!$D235,'ESSER I reallocation'!$A$2:$A$555,0))</f>
        <v>45481.38</v>
      </c>
      <c r="BT235" s="156">
        <f>INDEX('2020 Report - NLIU'!$BL$2:$BL$555,MATCH('2021 ESSER I'!D235,'2020 Report - NLIU'!$I$2:$I$555,0))</f>
        <v>45362</v>
      </c>
      <c r="BU235" s="110" t="b">
        <f t="shared" si="3"/>
        <v>1</v>
      </c>
    </row>
    <row r="236" spans="1:73" x14ac:dyDescent="0.3">
      <c r="A236" s="110" t="s">
        <v>162</v>
      </c>
      <c r="B236" s="110">
        <v>2021</v>
      </c>
      <c r="C236" s="110" t="s">
        <v>2596</v>
      </c>
      <c r="D236" s="22">
        <f>INDEX(Concordance!$A$2:$A$556,MATCH('2021 ESSER I'!F236,Concordance!$D$2:$D$556,0))</f>
        <v>13062</v>
      </c>
      <c r="E236" s="110" t="s">
        <v>860</v>
      </c>
      <c r="F236" s="110" t="s">
        <v>2597</v>
      </c>
      <c r="G236" s="110" t="s">
        <v>2598</v>
      </c>
      <c r="H236" s="110" t="s">
        <v>1892</v>
      </c>
      <c r="I236" s="21">
        <v>0</v>
      </c>
      <c r="J236" s="21"/>
      <c r="K236" s="21"/>
      <c r="P236" s="21">
        <v>0</v>
      </c>
      <c r="V236" s="21">
        <v>11348.64</v>
      </c>
      <c r="W236" s="21">
        <v>11319</v>
      </c>
      <c r="X236" s="21">
        <v>0</v>
      </c>
      <c r="Y236" s="21">
        <v>0</v>
      </c>
      <c r="Z236" s="21">
        <v>0</v>
      </c>
      <c r="AA236" s="21">
        <v>0</v>
      </c>
      <c r="AB236" s="21">
        <v>0</v>
      </c>
      <c r="AC236" s="21">
        <v>0</v>
      </c>
      <c r="AD236" s="21">
        <v>0</v>
      </c>
      <c r="AE236" s="21">
        <v>0</v>
      </c>
      <c r="AF236" s="21">
        <v>0</v>
      </c>
      <c r="AG236" s="21">
        <v>0</v>
      </c>
      <c r="AH236" s="21">
        <v>0</v>
      </c>
      <c r="AI236" s="21">
        <v>0</v>
      </c>
      <c r="AJ236" s="21">
        <v>0</v>
      </c>
      <c r="AK236" s="21">
        <v>0</v>
      </c>
      <c r="AL236" s="21">
        <v>0</v>
      </c>
      <c r="AM236" s="21">
        <v>0</v>
      </c>
      <c r="AN236" s="21">
        <v>0</v>
      </c>
      <c r="AO236" s="21">
        <v>0</v>
      </c>
      <c r="AP236" s="21">
        <v>0</v>
      </c>
      <c r="AQ236" s="21">
        <v>0</v>
      </c>
      <c r="AR236" s="21">
        <v>0</v>
      </c>
      <c r="AS236" s="21">
        <v>0</v>
      </c>
      <c r="AT236" s="21">
        <v>0</v>
      </c>
      <c r="AU236" s="21">
        <v>0</v>
      </c>
      <c r="AV236" s="21">
        <v>0</v>
      </c>
      <c r="AW236" s="21">
        <v>0</v>
      </c>
      <c r="AX236" s="21">
        <v>0</v>
      </c>
      <c r="AY236" s="21">
        <v>0</v>
      </c>
      <c r="AZ236" s="21">
        <v>0</v>
      </c>
      <c r="BA236" s="21">
        <v>0</v>
      </c>
      <c r="BB236" s="21">
        <v>0</v>
      </c>
      <c r="BC236" s="21">
        <v>0</v>
      </c>
      <c r="BD236" s="21">
        <v>0</v>
      </c>
      <c r="BE236" s="21">
        <v>0</v>
      </c>
      <c r="BF236" s="21">
        <v>0</v>
      </c>
      <c r="BG236" s="21">
        <v>0</v>
      </c>
      <c r="BH236" s="21">
        <v>0</v>
      </c>
      <c r="BI236" s="21">
        <v>0</v>
      </c>
      <c r="BJ236" s="21">
        <v>0</v>
      </c>
      <c r="BK236" s="21">
        <v>0</v>
      </c>
      <c r="BL236" s="21">
        <v>0</v>
      </c>
      <c r="BM236" s="21">
        <v>29.639999999999421</v>
      </c>
      <c r="BN236" s="110">
        <v>0</v>
      </c>
      <c r="BO236" s="110">
        <v>0</v>
      </c>
      <c r="BP236" s="110">
        <v>0</v>
      </c>
      <c r="BQ236" s="110">
        <v>100</v>
      </c>
      <c r="BR236" s="110">
        <v>0</v>
      </c>
      <c r="BS236" s="156">
        <f>INDEX('ESSER I reallocation'!$H$2:$H$555,MATCH('2021 ESSER I'!$D236,'ESSER I reallocation'!$A$2:$A$555,0))</f>
        <v>11348.64</v>
      </c>
      <c r="BT236" s="156">
        <f>INDEX('2020 Report - NLIU'!$BL$2:$BL$555,MATCH('2021 ESSER I'!D236,'2020 Report - NLIU'!$I$2:$I$555,0))</f>
        <v>11319</v>
      </c>
      <c r="BU236" s="110" t="b">
        <f t="shared" si="3"/>
        <v>1</v>
      </c>
    </row>
    <row r="237" spans="1:73" x14ac:dyDescent="0.3">
      <c r="A237" s="110" t="s">
        <v>162</v>
      </c>
      <c r="B237" s="110">
        <v>2021</v>
      </c>
      <c r="C237" s="110" t="s">
        <v>2599</v>
      </c>
      <c r="D237" s="22">
        <f>INDEX(Concordance!$A$2:$A$556,MATCH('2021 ESSER I'!F237,Concordance!$D$2:$D$556,0))</f>
        <v>110014</v>
      </c>
      <c r="E237" s="110" t="s">
        <v>863</v>
      </c>
      <c r="F237" s="110" t="s">
        <v>2600</v>
      </c>
      <c r="G237" s="110" t="s">
        <v>2601</v>
      </c>
      <c r="H237" s="110" t="s">
        <v>1892</v>
      </c>
      <c r="I237" s="21">
        <v>23915</v>
      </c>
      <c r="J237" s="21">
        <v>0</v>
      </c>
      <c r="K237" s="21">
        <v>23915</v>
      </c>
      <c r="L237" s="110" t="s">
        <v>1911</v>
      </c>
      <c r="M237" s="110" t="s">
        <v>1911</v>
      </c>
      <c r="N237" s="110" t="s">
        <v>1911</v>
      </c>
      <c r="O237" s="110" t="s">
        <v>1892</v>
      </c>
      <c r="P237" s="21">
        <v>0</v>
      </c>
      <c r="V237" s="21">
        <v>471953.46</v>
      </c>
      <c r="W237" s="21">
        <v>170090</v>
      </c>
      <c r="X237" s="21">
        <v>301863.46000000002</v>
      </c>
      <c r="Y237" s="21">
        <v>301863.46000000002</v>
      </c>
      <c r="Z237" s="21">
        <v>110809.78</v>
      </c>
      <c r="AA237" s="21">
        <v>33181.03</v>
      </c>
      <c r="AB237" s="21">
        <v>71003.12</v>
      </c>
      <c r="AC237" s="21">
        <v>0</v>
      </c>
      <c r="AD237" s="21">
        <v>18053.37</v>
      </c>
      <c r="AE237" s="21">
        <v>68816.160000000003</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S237" s="156">
        <f>INDEX('ESSER I reallocation'!$H$2:$H$555,MATCH('2021 ESSER I'!$D237,'ESSER I reallocation'!$A$2:$A$555,0))</f>
        <v>495868.46</v>
      </c>
      <c r="BT237" s="156">
        <f>INDEX('2020 Report - NLIU'!$BL$2:$BL$555,MATCH('2021 ESSER I'!D237,'2020 Report - NLIU'!$I$2:$I$555,0))</f>
        <v>170090</v>
      </c>
      <c r="BU237" s="110" t="b">
        <f t="shared" si="3"/>
        <v>1</v>
      </c>
    </row>
    <row r="238" spans="1:73" x14ac:dyDescent="0.3">
      <c r="A238" s="110" t="s">
        <v>162</v>
      </c>
      <c r="B238" s="110">
        <v>2021</v>
      </c>
      <c r="C238" s="110" t="s">
        <v>2602</v>
      </c>
      <c r="D238" s="22">
        <f>INDEX(Concordance!$A$2:$A$556,MATCH('2021 ESSER I'!F238,Concordance!$D$2:$D$556,0))</f>
        <v>51150</v>
      </c>
      <c r="E238" s="110" t="s">
        <v>866</v>
      </c>
      <c r="F238" s="110" t="s">
        <v>2603</v>
      </c>
      <c r="G238" s="110" t="s">
        <v>2604</v>
      </c>
      <c r="H238" s="110" t="s">
        <v>1892</v>
      </c>
      <c r="I238" s="21">
        <v>0</v>
      </c>
      <c r="J238" s="21"/>
      <c r="K238" s="21"/>
      <c r="P238" s="21">
        <v>0</v>
      </c>
      <c r="V238" s="21">
        <v>39960.620000000003</v>
      </c>
      <c r="W238" s="21">
        <v>25264.62</v>
      </c>
      <c r="X238" s="21">
        <v>14696</v>
      </c>
      <c r="Y238" s="21">
        <v>14696</v>
      </c>
      <c r="Z238" s="21">
        <v>6745.37</v>
      </c>
      <c r="AA238" s="21">
        <v>0</v>
      </c>
      <c r="AB238" s="21">
        <v>0</v>
      </c>
      <c r="AC238" s="21">
        <v>0</v>
      </c>
      <c r="AD238" s="21">
        <v>0</v>
      </c>
      <c r="AE238" s="21">
        <v>7950.63</v>
      </c>
      <c r="AF238" s="21">
        <v>0</v>
      </c>
      <c r="AG238" s="21">
        <v>0</v>
      </c>
      <c r="AH238" s="21">
        <v>0</v>
      </c>
      <c r="AI238" s="21">
        <v>0</v>
      </c>
      <c r="AJ238" s="21">
        <v>0</v>
      </c>
      <c r="AK238" s="21">
        <v>0</v>
      </c>
      <c r="AL238" s="21">
        <v>0</v>
      </c>
      <c r="AM238" s="21">
        <v>0</v>
      </c>
      <c r="AN238" s="21">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0</v>
      </c>
      <c r="BL238" s="21">
        <v>0</v>
      </c>
      <c r="BM238" s="21">
        <v>7.2759576141834259E-12</v>
      </c>
      <c r="BS238" s="156">
        <f>INDEX('ESSER I reallocation'!$H$2:$H$555,MATCH('2021 ESSER I'!$D238,'ESSER I reallocation'!$A$2:$A$555,0))</f>
        <v>39960.620000000003</v>
      </c>
      <c r="BT238" s="156">
        <f>INDEX('2020 Report - NLIU'!$BL$2:$BL$555,MATCH('2021 ESSER I'!D238,'2020 Report - NLIU'!$I$2:$I$555,0))</f>
        <v>25264.62</v>
      </c>
      <c r="BU238" s="110" t="b">
        <f t="shared" si="3"/>
        <v>1</v>
      </c>
    </row>
    <row r="239" spans="1:73" x14ac:dyDescent="0.3">
      <c r="A239" s="110" t="s">
        <v>162</v>
      </c>
      <c r="B239" s="110">
        <v>2021</v>
      </c>
      <c r="C239" s="110" t="s">
        <v>2605</v>
      </c>
      <c r="D239" s="22">
        <f>INDEX(Concordance!$A$2:$A$556,MATCH('2021 ESSER I'!F239,Concordance!$D$2:$D$556,0))</f>
        <v>115914</v>
      </c>
      <c r="E239" s="110" t="s">
        <v>869</v>
      </c>
      <c r="F239" s="110" t="s">
        <v>2606</v>
      </c>
      <c r="G239" s="110" t="s">
        <v>2607</v>
      </c>
      <c r="H239" s="110" t="s">
        <v>1892</v>
      </c>
      <c r="I239" s="21">
        <v>0</v>
      </c>
      <c r="J239" s="21"/>
      <c r="K239" s="21"/>
      <c r="P239" s="21">
        <v>0</v>
      </c>
      <c r="V239" s="21">
        <v>1739613.22</v>
      </c>
      <c r="W239" s="21">
        <v>0</v>
      </c>
      <c r="X239" s="21">
        <v>1739613.22</v>
      </c>
      <c r="Y239" s="21">
        <v>381042.58</v>
      </c>
      <c r="Z239" s="21">
        <v>0</v>
      </c>
      <c r="AA239" s="21">
        <v>0</v>
      </c>
      <c r="AB239" s="21">
        <v>0</v>
      </c>
      <c r="AC239" s="21">
        <v>0</v>
      </c>
      <c r="AD239" s="21">
        <v>0</v>
      </c>
      <c r="AE239" s="21">
        <v>58307.58</v>
      </c>
      <c r="AF239" s="21">
        <v>27534</v>
      </c>
      <c r="AG239" s="21">
        <v>0</v>
      </c>
      <c r="AH239" s="21">
        <v>295201</v>
      </c>
      <c r="AI239" s="21">
        <v>129387.3</v>
      </c>
      <c r="AJ239" s="21">
        <v>0</v>
      </c>
      <c r="AK239" s="21">
        <v>0</v>
      </c>
      <c r="AL239" s="21">
        <v>125949.52</v>
      </c>
      <c r="AM239" s="21">
        <v>0</v>
      </c>
      <c r="AN239" s="21">
        <v>2394.38</v>
      </c>
      <c r="AO239" s="21">
        <v>1043.4000000000001</v>
      </c>
      <c r="AP239" s="21">
        <v>0</v>
      </c>
      <c r="AQ239" s="21">
        <v>0</v>
      </c>
      <c r="AR239" s="21">
        <v>0</v>
      </c>
      <c r="AS239" s="21">
        <v>0</v>
      </c>
      <c r="AT239" s="21">
        <v>0</v>
      </c>
      <c r="AU239" s="21">
        <v>0</v>
      </c>
      <c r="AV239" s="21">
        <v>0</v>
      </c>
      <c r="AW239" s="21">
        <v>0</v>
      </c>
      <c r="AX239" s="21">
        <v>0</v>
      </c>
      <c r="AY239" s="21">
        <v>0</v>
      </c>
      <c r="AZ239" s="21">
        <v>0</v>
      </c>
      <c r="BA239" s="21">
        <v>0</v>
      </c>
      <c r="BB239" s="21">
        <v>0</v>
      </c>
      <c r="BC239" s="21">
        <v>1229183.3400000001</v>
      </c>
      <c r="BD239" s="21">
        <v>554363.18999999994</v>
      </c>
      <c r="BE239" s="21">
        <v>0</v>
      </c>
      <c r="BF239" s="21">
        <v>0</v>
      </c>
      <c r="BG239" s="21">
        <v>0</v>
      </c>
      <c r="BH239" s="21">
        <v>662692.11</v>
      </c>
      <c r="BI239" s="21">
        <v>12128.04</v>
      </c>
      <c r="BJ239" s="21">
        <v>0</v>
      </c>
      <c r="BK239" s="21">
        <v>0</v>
      </c>
      <c r="BL239" s="21">
        <v>0</v>
      </c>
      <c r="BM239" s="21">
        <v>0</v>
      </c>
      <c r="BS239" s="156">
        <f>INDEX('ESSER I reallocation'!$H$2:$H$555,MATCH('2021 ESSER I'!$D239,'ESSER I reallocation'!$A$2:$A$555,0))</f>
        <v>1739613.22</v>
      </c>
      <c r="BT239" s="156">
        <f>INDEX('2020 Report - NLIU'!$BL$2:$BL$555,MATCH('2021 ESSER I'!D239,'2020 Report - NLIU'!$I$2:$I$555,0))</f>
        <v>0</v>
      </c>
      <c r="BU239" s="110" t="b">
        <f t="shared" si="3"/>
        <v>1</v>
      </c>
    </row>
    <row r="240" spans="1:73" x14ac:dyDescent="0.3">
      <c r="A240" s="110" t="s">
        <v>162</v>
      </c>
      <c r="B240" s="110">
        <v>2021</v>
      </c>
      <c r="C240" s="110" t="s">
        <v>2608</v>
      </c>
      <c r="D240" s="22">
        <f>INDEX(Concordance!$A$2:$A$556,MATCH('2021 ESSER I'!F240,Concordance!$D$2:$D$556,0))</f>
        <v>48918</v>
      </c>
      <c r="E240" s="110" t="s">
        <v>872</v>
      </c>
      <c r="F240" s="110" t="s">
        <v>2609</v>
      </c>
      <c r="G240" s="110" t="s">
        <v>2610</v>
      </c>
      <c r="H240" s="110" t="s">
        <v>1892</v>
      </c>
      <c r="I240" s="21">
        <v>0</v>
      </c>
      <c r="J240" s="21"/>
      <c r="K240" s="21"/>
      <c r="P240" s="21">
        <v>0</v>
      </c>
      <c r="V240" s="21">
        <v>427078.13</v>
      </c>
      <c r="W240" s="21">
        <v>0</v>
      </c>
      <c r="X240" s="21">
        <v>326006.88</v>
      </c>
      <c r="Y240" s="21">
        <v>5795.01</v>
      </c>
      <c r="Z240" s="21">
        <v>0</v>
      </c>
      <c r="AA240" s="21">
        <v>0</v>
      </c>
      <c r="AB240" s="21">
        <v>0</v>
      </c>
      <c r="AC240" s="21">
        <v>0</v>
      </c>
      <c r="AD240" s="21">
        <v>0</v>
      </c>
      <c r="AE240" s="21">
        <v>5795.01</v>
      </c>
      <c r="AF240" s="21">
        <v>0</v>
      </c>
      <c r="AG240" s="21">
        <v>0</v>
      </c>
      <c r="AH240" s="21">
        <v>0</v>
      </c>
      <c r="AI240" s="21">
        <v>51329.27</v>
      </c>
      <c r="AJ240" s="21">
        <v>31442.65</v>
      </c>
      <c r="AK240" s="21">
        <v>7635.94</v>
      </c>
      <c r="AL240" s="21">
        <v>0</v>
      </c>
      <c r="AM240" s="21">
        <v>0</v>
      </c>
      <c r="AN240" s="21">
        <v>0</v>
      </c>
      <c r="AO240" s="21">
        <v>12250.68</v>
      </c>
      <c r="AP240" s="21">
        <v>0</v>
      </c>
      <c r="AQ240" s="21">
        <v>0</v>
      </c>
      <c r="AR240" s="21">
        <v>0</v>
      </c>
      <c r="AS240" s="21">
        <v>48670.3</v>
      </c>
      <c r="AT240" s="21">
        <v>38499.980000000003</v>
      </c>
      <c r="AU240" s="21">
        <v>10170.32</v>
      </c>
      <c r="AV240" s="21">
        <v>0</v>
      </c>
      <c r="AW240" s="21">
        <v>0</v>
      </c>
      <c r="AX240" s="21">
        <v>0</v>
      </c>
      <c r="AY240" s="21">
        <v>0</v>
      </c>
      <c r="AZ240" s="21">
        <v>0</v>
      </c>
      <c r="BA240" s="21">
        <v>0</v>
      </c>
      <c r="BB240" s="21">
        <v>0</v>
      </c>
      <c r="BC240" s="21">
        <v>220212.3</v>
      </c>
      <c r="BD240" s="21">
        <v>175671.38</v>
      </c>
      <c r="BE240" s="21">
        <v>44540.92</v>
      </c>
      <c r="BF240" s="21">
        <v>0</v>
      </c>
      <c r="BG240" s="21">
        <v>0</v>
      </c>
      <c r="BH240" s="21">
        <v>0</v>
      </c>
      <c r="BI240" s="21">
        <v>0</v>
      </c>
      <c r="BJ240" s="21">
        <v>0</v>
      </c>
      <c r="BK240" s="21">
        <v>0</v>
      </c>
      <c r="BL240" s="21">
        <v>0</v>
      </c>
      <c r="BM240" s="21">
        <v>101071.25</v>
      </c>
      <c r="BN240" s="110">
        <v>1.57</v>
      </c>
      <c r="BO240" s="110">
        <v>17.38</v>
      </c>
      <c r="BP240" s="110">
        <v>15.61</v>
      </c>
      <c r="BQ240" s="110">
        <v>65.44</v>
      </c>
      <c r="BR240" s="110">
        <v>0</v>
      </c>
      <c r="BS240" s="156">
        <f>INDEX('ESSER I reallocation'!$H$2:$H$555,MATCH('2021 ESSER I'!$D240,'ESSER I reallocation'!$A$2:$A$555,0))</f>
        <v>427078.13</v>
      </c>
      <c r="BT240" s="156">
        <f>INDEX('2020 Report - NLIU'!$BL$2:$BL$555,MATCH('2021 ESSER I'!D240,'2020 Report - NLIU'!$I$2:$I$555,0))</f>
        <v>0</v>
      </c>
      <c r="BU240" s="110" t="b">
        <f t="shared" si="3"/>
        <v>1</v>
      </c>
    </row>
    <row r="241" spans="1:73" x14ac:dyDescent="0.3">
      <c r="A241" s="110" t="s">
        <v>162</v>
      </c>
      <c r="B241" s="110">
        <v>2021</v>
      </c>
      <c r="C241" s="110" t="s">
        <v>2611</v>
      </c>
      <c r="D241" s="22">
        <f>INDEX(Concordance!$A$2:$A$556,MATCH('2021 ESSER I'!F241,Concordance!$D$2:$D$556,0))</f>
        <v>106006</v>
      </c>
      <c r="E241" s="110" t="s">
        <v>875</v>
      </c>
      <c r="F241" s="110" t="s">
        <v>2612</v>
      </c>
      <c r="G241" s="110" t="s">
        <v>2613</v>
      </c>
      <c r="H241" s="110" t="s">
        <v>1892</v>
      </c>
      <c r="I241" s="21">
        <v>0</v>
      </c>
      <c r="J241" s="21"/>
      <c r="K241" s="21"/>
      <c r="P241" s="21">
        <v>0</v>
      </c>
      <c r="V241" s="21">
        <v>75070.399999999994</v>
      </c>
      <c r="W241" s="21">
        <v>74873</v>
      </c>
      <c r="X241" s="21">
        <v>197.4</v>
      </c>
      <c r="Y241" s="21">
        <v>197.4</v>
      </c>
      <c r="Z241" s="21">
        <v>197.4</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S241" s="156">
        <f>INDEX('ESSER I reallocation'!$H$2:$H$555,MATCH('2021 ESSER I'!$D241,'ESSER I reallocation'!$A$2:$A$555,0))</f>
        <v>75070.399999999994</v>
      </c>
      <c r="BT241" s="156">
        <f>INDEX('2020 Report - NLIU'!$BL$2:$BL$555,MATCH('2021 ESSER I'!D241,'2020 Report - NLIU'!$I$2:$I$555,0))</f>
        <v>74873</v>
      </c>
      <c r="BU241" s="110" t="b">
        <f t="shared" si="3"/>
        <v>1</v>
      </c>
    </row>
    <row r="242" spans="1:73" x14ac:dyDescent="0.3">
      <c r="A242" s="110" t="s">
        <v>162</v>
      </c>
      <c r="B242" s="110">
        <v>2021</v>
      </c>
      <c r="C242" s="110" t="s">
        <v>2614</v>
      </c>
      <c r="D242" s="22">
        <f>INDEX(Concordance!$A$2:$A$556,MATCH('2021 ESSER I'!F242,Concordance!$D$2:$D$556,0))</f>
        <v>1091</v>
      </c>
      <c r="E242" s="110" t="s">
        <v>878</v>
      </c>
      <c r="F242" s="110" t="s">
        <v>2615</v>
      </c>
      <c r="G242" s="110" t="s">
        <v>2616</v>
      </c>
      <c r="H242" s="110" t="s">
        <v>1892</v>
      </c>
      <c r="I242" s="21">
        <v>88806.96</v>
      </c>
      <c r="J242" s="21">
        <v>0</v>
      </c>
      <c r="K242" s="21">
        <v>10175.58</v>
      </c>
      <c r="L242" s="110" t="s">
        <v>1892</v>
      </c>
      <c r="M242" s="110" t="s">
        <v>1911</v>
      </c>
      <c r="N242" s="110" t="s">
        <v>1911</v>
      </c>
      <c r="O242" s="110" t="s">
        <v>1911</v>
      </c>
      <c r="P242" s="21">
        <v>78631.38</v>
      </c>
      <c r="Q242" s="110">
        <v>100</v>
      </c>
      <c r="R242" s="110">
        <v>0</v>
      </c>
      <c r="S242" s="110">
        <v>0</v>
      </c>
      <c r="T242" s="110">
        <v>0</v>
      </c>
      <c r="U242" s="110">
        <v>0</v>
      </c>
      <c r="V242" s="21">
        <v>493649.95</v>
      </c>
      <c r="W242" s="21">
        <v>369266.25</v>
      </c>
      <c r="X242" s="21">
        <v>124383.7</v>
      </c>
      <c r="Y242" s="21">
        <v>98607.38</v>
      </c>
      <c r="Z242" s="21">
        <v>98607.38</v>
      </c>
      <c r="AA242" s="21">
        <v>0</v>
      </c>
      <c r="AB242" s="21">
        <v>0</v>
      </c>
      <c r="AC242" s="21">
        <v>0</v>
      </c>
      <c r="AD242" s="21">
        <v>0</v>
      </c>
      <c r="AE242" s="21">
        <v>0</v>
      </c>
      <c r="AF242" s="21">
        <v>0</v>
      </c>
      <c r="AG242" s="21">
        <v>0</v>
      </c>
      <c r="AH242" s="21">
        <v>0</v>
      </c>
      <c r="AI242" s="21">
        <v>25776.32</v>
      </c>
      <c r="AJ242" s="21">
        <v>0</v>
      </c>
      <c r="AK242" s="21">
        <v>0</v>
      </c>
      <c r="AL242" s="21">
        <v>0</v>
      </c>
      <c r="AM242" s="21">
        <v>0</v>
      </c>
      <c r="AN242" s="21">
        <v>0</v>
      </c>
      <c r="AO242" s="21">
        <v>25776.32</v>
      </c>
      <c r="AP242" s="21">
        <v>0</v>
      </c>
      <c r="AQ242" s="21">
        <v>0</v>
      </c>
      <c r="AR242" s="21">
        <v>0</v>
      </c>
      <c r="AS242" s="21">
        <v>0</v>
      </c>
      <c r="AT242" s="21">
        <v>0</v>
      </c>
      <c r="AU242" s="21">
        <v>0</v>
      </c>
      <c r="AV242" s="21">
        <v>0</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21">
        <v>0</v>
      </c>
      <c r="BS242" s="156">
        <f>INDEX('ESSER I reallocation'!$H$2:$H$555,MATCH('2021 ESSER I'!$D242,'ESSER I reallocation'!$A$2:$A$555,0))</f>
        <v>503931.95</v>
      </c>
      <c r="BT242" s="156">
        <f>INDEX('2020 Report - NLIU'!$BL$2:$BL$555,MATCH('2021 ESSER I'!D242,'2020 Report - NLIU'!$I$2:$I$555,0))</f>
        <v>369266.25</v>
      </c>
      <c r="BU242" s="110" t="b">
        <f t="shared" si="3"/>
        <v>1</v>
      </c>
    </row>
    <row r="243" spans="1:73" x14ac:dyDescent="0.3">
      <c r="A243" s="110" t="s">
        <v>162</v>
      </c>
      <c r="B243" s="110">
        <v>2021</v>
      </c>
      <c r="C243" s="110" t="s">
        <v>2617</v>
      </c>
      <c r="D243" s="22">
        <f>INDEX(Concordance!$A$2:$A$556,MATCH('2021 ESSER I'!F243,Concordance!$D$2:$D$556,0))</f>
        <v>96092</v>
      </c>
      <c r="E243" s="110" t="s">
        <v>881</v>
      </c>
      <c r="F243" s="110" t="s">
        <v>2618</v>
      </c>
      <c r="G243" s="110" t="s">
        <v>2619</v>
      </c>
      <c r="H243" s="110" t="s">
        <v>1892</v>
      </c>
      <c r="I243" s="21">
        <v>108263.71</v>
      </c>
      <c r="J243" s="21">
        <v>0</v>
      </c>
      <c r="K243" s="21">
        <v>22151.53</v>
      </c>
      <c r="L243" s="110" t="s">
        <v>1892</v>
      </c>
      <c r="M243" s="110" t="s">
        <v>1911</v>
      </c>
      <c r="N243" s="110" t="s">
        <v>1911</v>
      </c>
      <c r="O243" s="110" t="s">
        <v>1911</v>
      </c>
      <c r="P243" s="21">
        <v>86112.180000000008</v>
      </c>
      <c r="Q243" s="110">
        <v>100</v>
      </c>
      <c r="R243" s="110">
        <v>0</v>
      </c>
      <c r="S243" s="110">
        <v>0</v>
      </c>
      <c r="T243" s="110">
        <v>0</v>
      </c>
      <c r="U243" s="110">
        <v>0</v>
      </c>
      <c r="V243" s="21">
        <v>131315.67000000001</v>
      </c>
      <c r="W243" s="21">
        <v>98228.25</v>
      </c>
      <c r="X243" s="21">
        <v>33087.42</v>
      </c>
      <c r="Y243" s="21">
        <v>33087.42</v>
      </c>
      <c r="Z243" s="21">
        <v>0</v>
      </c>
      <c r="AA243" s="21">
        <v>0</v>
      </c>
      <c r="AB243" s="21">
        <v>0</v>
      </c>
      <c r="AC243" s="21">
        <v>0</v>
      </c>
      <c r="AD243" s="21">
        <v>0</v>
      </c>
      <c r="AE243" s="21">
        <v>30538.43</v>
      </c>
      <c r="AF243" s="21">
        <v>2548.9899999999998</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2.91038304567337E-11</v>
      </c>
      <c r="BS243" s="156">
        <f>INDEX('ESSER I reallocation'!$H$2:$H$555,MATCH('2021 ESSER I'!$D243,'ESSER I reallocation'!$A$2:$A$555,0))</f>
        <v>239579.37</v>
      </c>
      <c r="BT243" s="156">
        <f>INDEX('2020 Report - NLIU'!$BL$2:$BL$555,MATCH('2021 ESSER I'!D243,'2020 Report - NLIU'!$I$2:$I$555,0))</f>
        <v>98228.25</v>
      </c>
      <c r="BU243" s="110" t="b">
        <f t="shared" si="3"/>
        <v>1</v>
      </c>
    </row>
    <row r="244" spans="1:73" x14ac:dyDescent="0.3">
      <c r="A244" s="110" t="s">
        <v>162</v>
      </c>
      <c r="B244" s="110">
        <v>2021</v>
      </c>
      <c r="C244" s="110" t="s">
        <v>2620</v>
      </c>
      <c r="D244" s="22">
        <f>INDEX(Concordance!$A$2:$A$556,MATCH('2021 ESSER I'!F244,Concordance!$D$2:$D$556,0))</f>
        <v>51155</v>
      </c>
      <c r="E244" s="110" t="s">
        <v>884</v>
      </c>
      <c r="F244" s="110" t="s">
        <v>2621</v>
      </c>
      <c r="G244" s="110" t="s">
        <v>2622</v>
      </c>
      <c r="H244" s="110" t="s">
        <v>1892</v>
      </c>
      <c r="I244" s="21">
        <v>0</v>
      </c>
      <c r="J244" s="21"/>
      <c r="K244" s="21"/>
      <c r="P244" s="21">
        <v>0</v>
      </c>
      <c r="V244" s="21">
        <v>182445.57</v>
      </c>
      <c r="W244" s="21">
        <v>181967</v>
      </c>
      <c r="X244" s="21">
        <v>478.57</v>
      </c>
      <c r="Y244" s="21">
        <v>478.57</v>
      </c>
      <c r="Z244" s="21">
        <v>478.57</v>
      </c>
      <c r="AA244" s="21">
        <v>0</v>
      </c>
      <c r="AB244" s="21">
        <v>0</v>
      </c>
      <c r="AC244" s="21">
        <v>0</v>
      </c>
      <c r="AD244" s="21">
        <v>0</v>
      </c>
      <c r="AE244" s="21">
        <v>0</v>
      </c>
      <c r="AF244" s="21">
        <v>0</v>
      </c>
      <c r="AG244" s="21">
        <v>0</v>
      </c>
      <c r="AH244" s="21">
        <v>0</v>
      </c>
      <c r="AI244" s="21">
        <v>0</v>
      </c>
      <c r="AJ244" s="21">
        <v>0</v>
      </c>
      <c r="AK244" s="21">
        <v>0</v>
      </c>
      <c r="AL244" s="21">
        <v>0</v>
      </c>
      <c r="AM244" s="21">
        <v>0</v>
      </c>
      <c r="AN244" s="21">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0</v>
      </c>
      <c r="BL244" s="21">
        <v>0</v>
      </c>
      <c r="BM244" s="21">
        <v>0</v>
      </c>
      <c r="BS244" s="156">
        <f>INDEX('ESSER I reallocation'!$H$2:$H$555,MATCH('2021 ESSER I'!$D244,'ESSER I reallocation'!$A$2:$A$555,0))</f>
        <v>182445.57</v>
      </c>
      <c r="BT244" s="156">
        <f>INDEX('2020 Report - NLIU'!$BL$2:$BL$555,MATCH('2021 ESSER I'!D244,'2020 Report - NLIU'!$I$2:$I$555,0))</f>
        <v>181967</v>
      </c>
      <c r="BU244" s="110" t="b">
        <f t="shared" si="3"/>
        <v>1</v>
      </c>
    </row>
    <row r="245" spans="1:73" x14ac:dyDescent="0.3">
      <c r="A245" s="110" t="s">
        <v>162</v>
      </c>
      <c r="B245" s="110">
        <v>2021</v>
      </c>
      <c r="C245" s="110" t="s">
        <v>2623</v>
      </c>
      <c r="D245" s="22">
        <f>INDEX(Concordance!$A$2:$A$556,MATCH('2021 ESSER I'!F245,Concordance!$D$2:$D$556,0))</f>
        <v>52096</v>
      </c>
      <c r="E245" s="110" t="s">
        <v>887</v>
      </c>
      <c r="F245" s="110" t="s">
        <v>2624</v>
      </c>
      <c r="G245" s="110" t="s">
        <v>2625</v>
      </c>
      <c r="H245" s="110" t="s">
        <v>1892</v>
      </c>
      <c r="I245" s="21">
        <v>0</v>
      </c>
      <c r="J245" s="21"/>
      <c r="K245" s="21"/>
      <c r="P245" s="21">
        <v>0</v>
      </c>
      <c r="V245" s="21">
        <v>210558.79</v>
      </c>
      <c r="W245" s="21">
        <v>210006</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552.79000000000815</v>
      </c>
      <c r="BN245" s="110">
        <v>0</v>
      </c>
      <c r="BO245" s="110">
        <v>100</v>
      </c>
      <c r="BP245" s="110">
        <v>0</v>
      </c>
      <c r="BQ245" s="110">
        <v>0</v>
      </c>
      <c r="BR245" s="110">
        <v>0</v>
      </c>
      <c r="BS245" s="156">
        <f>INDEX('ESSER I reallocation'!$H$2:$H$555,MATCH('2021 ESSER I'!$D245,'ESSER I reallocation'!$A$2:$A$555,0))</f>
        <v>210558.79</v>
      </c>
      <c r="BT245" s="156">
        <f>INDEX('2020 Report - NLIU'!$BL$2:$BL$555,MATCH('2021 ESSER I'!D245,'2020 Report - NLIU'!$I$2:$I$555,0))</f>
        <v>210006</v>
      </c>
      <c r="BU245" s="110" t="b">
        <f t="shared" si="3"/>
        <v>1</v>
      </c>
    </row>
    <row r="246" spans="1:73" x14ac:dyDescent="0.3">
      <c r="A246" s="110" t="s">
        <v>162</v>
      </c>
      <c r="B246" s="110">
        <v>2021</v>
      </c>
      <c r="C246" s="110" t="s">
        <v>2626</v>
      </c>
      <c r="D246" s="22">
        <f>INDEX(Concordance!$A$2:$A$556,MATCH('2021 ESSER I'!F246,Concordance!$D$2:$D$556,0))</f>
        <v>80118</v>
      </c>
      <c r="E246" s="110" t="s">
        <v>890</v>
      </c>
      <c r="F246" s="110" t="s">
        <v>2627</v>
      </c>
      <c r="G246" s="110" t="s">
        <v>2628</v>
      </c>
      <c r="H246" s="110" t="s">
        <v>1892</v>
      </c>
      <c r="I246" s="21">
        <v>0</v>
      </c>
      <c r="J246" s="21"/>
      <c r="K246" s="21"/>
      <c r="P246" s="21">
        <v>0</v>
      </c>
      <c r="V246" s="21">
        <v>99595.65</v>
      </c>
      <c r="W246" s="21">
        <v>99334</v>
      </c>
      <c r="X246" s="21">
        <v>261.64999999999998</v>
      </c>
      <c r="Y246" s="21">
        <v>0</v>
      </c>
      <c r="Z246" s="21">
        <v>0</v>
      </c>
      <c r="AA246" s="21">
        <v>0</v>
      </c>
      <c r="AB246" s="21">
        <v>0</v>
      </c>
      <c r="AC246" s="21">
        <v>0</v>
      </c>
      <c r="AD246" s="21">
        <v>0</v>
      </c>
      <c r="AE246" s="21">
        <v>0</v>
      </c>
      <c r="AF246" s="21">
        <v>0</v>
      </c>
      <c r="AG246" s="21">
        <v>0</v>
      </c>
      <c r="AH246" s="21">
        <v>0</v>
      </c>
      <c r="AI246" s="21">
        <v>0</v>
      </c>
      <c r="AJ246" s="21">
        <v>0</v>
      </c>
      <c r="AK246" s="21">
        <v>0</v>
      </c>
      <c r="AL246" s="21">
        <v>0</v>
      </c>
      <c r="AM246" s="21">
        <v>0</v>
      </c>
      <c r="AN246" s="21">
        <v>0</v>
      </c>
      <c r="AO246" s="21">
        <v>0</v>
      </c>
      <c r="AP246" s="21">
        <v>0</v>
      </c>
      <c r="AQ246" s="21">
        <v>0</v>
      </c>
      <c r="AR246" s="21">
        <v>0</v>
      </c>
      <c r="AS246" s="21">
        <v>0</v>
      </c>
      <c r="AT246" s="21">
        <v>0</v>
      </c>
      <c r="AU246" s="21">
        <v>0</v>
      </c>
      <c r="AV246" s="21">
        <v>0</v>
      </c>
      <c r="AW246" s="21">
        <v>0</v>
      </c>
      <c r="AX246" s="21">
        <v>0</v>
      </c>
      <c r="AY246" s="21">
        <v>0</v>
      </c>
      <c r="AZ246" s="21">
        <v>0</v>
      </c>
      <c r="BA246" s="21">
        <v>0</v>
      </c>
      <c r="BB246" s="21">
        <v>0</v>
      </c>
      <c r="BC246" s="21">
        <v>261.64999999999998</v>
      </c>
      <c r="BD246" s="21">
        <v>261.64999999999998</v>
      </c>
      <c r="BE246" s="21">
        <v>0</v>
      </c>
      <c r="BF246" s="21">
        <v>0</v>
      </c>
      <c r="BG246" s="21">
        <v>0</v>
      </c>
      <c r="BH246" s="21">
        <v>0</v>
      </c>
      <c r="BI246" s="21">
        <v>0</v>
      </c>
      <c r="BJ246" s="21">
        <v>0</v>
      </c>
      <c r="BK246" s="21">
        <v>0</v>
      </c>
      <c r="BL246" s="21">
        <v>0</v>
      </c>
      <c r="BM246" s="21">
        <v>0</v>
      </c>
      <c r="BS246" s="156">
        <f>INDEX('ESSER I reallocation'!$H$2:$H$555,MATCH('2021 ESSER I'!$D246,'ESSER I reallocation'!$A$2:$A$555,0))</f>
        <v>99595.65</v>
      </c>
      <c r="BT246" s="156">
        <f>INDEX('2020 Report - NLIU'!$BL$2:$BL$555,MATCH('2021 ESSER I'!D246,'2020 Report - NLIU'!$I$2:$I$555,0))</f>
        <v>99334</v>
      </c>
      <c r="BU246" s="110" t="b">
        <f t="shared" si="3"/>
        <v>1</v>
      </c>
    </row>
    <row r="247" spans="1:73" x14ac:dyDescent="0.3">
      <c r="A247" s="110" t="s">
        <v>162</v>
      </c>
      <c r="B247" s="110">
        <v>2021</v>
      </c>
      <c r="C247" s="110" t="s">
        <v>2629</v>
      </c>
      <c r="D247" s="22">
        <f>INDEX(Concordance!$A$2:$A$556,MATCH('2021 ESSER I'!F247,Concordance!$D$2:$D$556,0))</f>
        <v>61154</v>
      </c>
      <c r="E247" s="110" t="s">
        <v>893</v>
      </c>
      <c r="F247" s="110" t="s">
        <v>2630</v>
      </c>
      <c r="G247" s="110" t="s">
        <v>2631</v>
      </c>
      <c r="H247" s="110" t="s">
        <v>1892</v>
      </c>
      <c r="I247" s="21">
        <v>9000</v>
      </c>
      <c r="J247" s="21">
        <v>0</v>
      </c>
      <c r="K247" s="21">
        <v>0</v>
      </c>
      <c r="P247" s="21">
        <v>9000</v>
      </c>
      <c r="Q247" s="110">
        <v>100</v>
      </c>
      <c r="R247" s="110">
        <v>0</v>
      </c>
      <c r="S247" s="110">
        <v>0</v>
      </c>
      <c r="T247" s="110">
        <v>0</v>
      </c>
      <c r="U247" s="110">
        <v>0</v>
      </c>
      <c r="V247" s="21">
        <v>134809.45000000001</v>
      </c>
      <c r="W247" s="21">
        <v>134456</v>
      </c>
      <c r="X247" s="21">
        <v>353.45</v>
      </c>
      <c r="Y247" s="21">
        <v>353.45</v>
      </c>
      <c r="Z247" s="21">
        <v>0</v>
      </c>
      <c r="AA247" s="21">
        <v>0</v>
      </c>
      <c r="AB247" s="21">
        <v>0</v>
      </c>
      <c r="AC247" s="21">
        <v>0</v>
      </c>
      <c r="AD247" s="21">
        <v>0</v>
      </c>
      <c r="AE247" s="21">
        <v>353.45</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S247" s="156">
        <f>INDEX('ESSER I reallocation'!$H$2:$H$555,MATCH('2021 ESSER I'!$D247,'ESSER I reallocation'!$A$2:$A$555,0))</f>
        <v>134809.45000000001</v>
      </c>
      <c r="BT247" s="156">
        <f>INDEX('2020 Report - NLIU'!$BL$2:$BL$555,MATCH('2021 ESSER I'!D247,'2020 Report - NLIU'!$I$2:$I$555,0))</f>
        <v>134456</v>
      </c>
      <c r="BU247" s="110" t="b">
        <f t="shared" si="3"/>
        <v>1</v>
      </c>
    </row>
    <row r="248" spans="1:73" x14ac:dyDescent="0.3">
      <c r="A248" s="110" t="s">
        <v>162</v>
      </c>
      <c r="B248" s="110">
        <v>2021</v>
      </c>
      <c r="C248" s="110" t="s">
        <v>2632</v>
      </c>
      <c r="D248" s="22">
        <f>INDEX(Concordance!$A$2:$A$556,MATCH('2021 ESSER I'!F248,Concordance!$D$2:$D$556,0))</f>
        <v>115928</v>
      </c>
      <c r="E248" s="110" t="s">
        <v>896</v>
      </c>
      <c r="F248" s="110" t="s">
        <v>2633</v>
      </c>
      <c r="G248" s="110" t="s">
        <v>2634</v>
      </c>
      <c r="H248" s="110" t="s">
        <v>1892</v>
      </c>
      <c r="I248" s="21">
        <v>0</v>
      </c>
      <c r="J248" s="21"/>
      <c r="K248" s="21"/>
      <c r="P248" s="21">
        <v>0</v>
      </c>
      <c r="V248" s="21">
        <v>70300.649999999994</v>
      </c>
      <c r="W248" s="21">
        <v>50556</v>
      </c>
      <c r="X248" s="21">
        <v>0</v>
      </c>
      <c r="Y248" s="21">
        <v>0</v>
      </c>
      <c r="Z248" s="21">
        <v>0</v>
      </c>
      <c r="AA248" s="21">
        <v>0</v>
      </c>
      <c r="AB248" s="21">
        <v>0</v>
      </c>
      <c r="AC248" s="21">
        <v>0</v>
      </c>
      <c r="AD248" s="21">
        <v>0</v>
      </c>
      <c r="AE248" s="21">
        <v>0</v>
      </c>
      <c r="AF248" s="21">
        <v>0</v>
      </c>
      <c r="AG248" s="21">
        <v>0</v>
      </c>
      <c r="AH248" s="21">
        <v>0</v>
      </c>
      <c r="AI248" s="21">
        <v>0</v>
      </c>
      <c r="AJ248" s="21">
        <v>0</v>
      </c>
      <c r="AK248" s="21">
        <v>0</v>
      </c>
      <c r="AL248" s="21">
        <v>0</v>
      </c>
      <c r="AM248" s="21">
        <v>0</v>
      </c>
      <c r="AN248" s="21">
        <v>0</v>
      </c>
      <c r="AO248" s="21">
        <v>0</v>
      </c>
      <c r="AP248" s="21">
        <v>0</v>
      </c>
      <c r="AQ248" s="21">
        <v>0</v>
      </c>
      <c r="AR248" s="21">
        <v>0</v>
      </c>
      <c r="AS248" s="21">
        <v>0</v>
      </c>
      <c r="AT248" s="21">
        <v>0</v>
      </c>
      <c r="AU248" s="21">
        <v>0</v>
      </c>
      <c r="AV248" s="21">
        <v>0</v>
      </c>
      <c r="AW248" s="21">
        <v>0</v>
      </c>
      <c r="AX248" s="21">
        <v>0</v>
      </c>
      <c r="AY248" s="21">
        <v>0</v>
      </c>
      <c r="AZ248" s="21">
        <v>0</v>
      </c>
      <c r="BA248" s="21">
        <v>0</v>
      </c>
      <c r="BB248" s="21">
        <v>0</v>
      </c>
      <c r="BC248" s="21">
        <v>0</v>
      </c>
      <c r="BD248" s="21">
        <v>0</v>
      </c>
      <c r="BE248" s="21">
        <v>0</v>
      </c>
      <c r="BF248" s="21">
        <v>0</v>
      </c>
      <c r="BG248" s="21">
        <v>0</v>
      </c>
      <c r="BH248" s="21">
        <v>0</v>
      </c>
      <c r="BI248" s="21">
        <v>0</v>
      </c>
      <c r="BJ248" s="21">
        <v>0</v>
      </c>
      <c r="BK248" s="21">
        <v>0</v>
      </c>
      <c r="BL248" s="21">
        <v>0</v>
      </c>
      <c r="BM248" s="21">
        <v>19744.649999999991</v>
      </c>
      <c r="BN248" s="110">
        <v>0</v>
      </c>
      <c r="BO248" s="110">
        <v>100</v>
      </c>
      <c r="BP248" s="110">
        <v>0</v>
      </c>
      <c r="BQ248" s="110">
        <v>0</v>
      </c>
      <c r="BR248" s="110">
        <v>0</v>
      </c>
      <c r="BS248" s="156">
        <f>INDEX('ESSER I reallocation'!$H$2:$H$555,MATCH('2021 ESSER I'!$D248,'ESSER I reallocation'!$A$2:$A$555,0))</f>
        <v>70300.649999999994</v>
      </c>
      <c r="BT248" s="156">
        <f>INDEX('2020 Report - NLIU'!$BL$2:$BL$555,MATCH('2021 ESSER I'!D248,'2020 Report - NLIU'!$I$2:$I$555,0))</f>
        <v>50556</v>
      </c>
      <c r="BU248" s="110" t="b">
        <f t="shared" si="3"/>
        <v>1</v>
      </c>
    </row>
    <row r="249" spans="1:73" x14ac:dyDescent="0.3">
      <c r="A249" s="110" t="s">
        <v>162</v>
      </c>
      <c r="B249" s="110">
        <v>2021</v>
      </c>
      <c r="C249" s="110" t="s">
        <v>2635</v>
      </c>
      <c r="D249" s="22">
        <f>INDEX(Concordance!$A$2:$A$556,MATCH('2021 ESSER I'!F249,Concordance!$D$2:$D$556,0))</f>
        <v>53114</v>
      </c>
      <c r="E249" s="110" t="s">
        <v>899</v>
      </c>
      <c r="F249" s="110" t="s">
        <v>2636</v>
      </c>
      <c r="G249" s="110" t="s">
        <v>2637</v>
      </c>
      <c r="H249" s="110" t="s">
        <v>1892</v>
      </c>
      <c r="I249" s="21">
        <v>0</v>
      </c>
      <c r="J249" s="21"/>
      <c r="K249" s="21"/>
      <c r="P249" s="21">
        <v>0</v>
      </c>
      <c r="V249" s="21">
        <v>156857.28</v>
      </c>
      <c r="W249" s="21">
        <v>156446</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411.27999999999878</v>
      </c>
      <c r="BN249" s="110">
        <v>100</v>
      </c>
      <c r="BO249" s="110">
        <v>0</v>
      </c>
      <c r="BP249" s="110">
        <v>0</v>
      </c>
      <c r="BQ249" s="110">
        <v>0</v>
      </c>
      <c r="BR249" s="110">
        <v>0</v>
      </c>
      <c r="BS249" s="156">
        <f>INDEX('ESSER I reallocation'!$H$2:$H$555,MATCH('2021 ESSER I'!$D249,'ESSER I reallocation'!$A$2:$A$555,0))</f>
        <v>156857.28</v>
      </c>
      <c r="BT249" s="156">
        <f>INDEX('2020 Report - NLIU'!$BL$2:$BL$555,MATCH('2021 ESSER I'!D249,'2020 Report - NLIU'!$I$2:$I$555,0))</f>
        <v>156446</v>
      </c>
      <c r="BU249" s="110" t="b">
        <f t="shared" si="3"/>
        <v>1</v>
      </c>
    </row>
    <row r="250" spans="1:73" x14ac:dyDescent="0.3">
      <c r="A250" s="110" t="s">
        <v>162</v>
      </c>
      <c r="B250" s="110">
        <v>2021</v>
      </c>
      <c r="C250" s="110" t="s">
        <v>2638</v>
      </c>
      <c r="D250" s="22">
        <f>INDEX(Concordance!$A$2:$A$556,MATCH('2021 ESSER I'!F250,Concordance!$D$2:$D$556,0))</f>
        <v>53111</v>
      </c>
      <c r="E250" s="110" t="s">
        <v>902</v>
      </c>
      <c r="F250" s="110" t="s">
        <v>2639</v>
      </c>
      <c r="G250" s="110" t="s">
        <v>2640</v>
      </c>
      <c r="H250" s="110" t="s">
        <v>1892</v>
      </c>
      <c r="I250" s="21">
        <v>0</v>
      </c>
      <c r="J250" s="21"/>
      <c r="K250" s="21"/>
      <c r="P250" s="21">
        <v>0</v>
      </c>
      <c r="V250" s="21">
        <v>181122.1</v>
      </c>
      <c r="W250" s="21">
        <v>180647</v>
      </c>
      <c r="X250" s="21">
        <v>475.1</v>
      </c>
      <c r="Y250" s="21">
        <v>475.1</v>
      </c>
      <c r="Z250" s="21">
        <v>475.1</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21">
        <v>0</v>
      </c>
      <c r="AS250" s="21">
        <v>0</v>
      </c>
      <c r="AT250" s="21">
        <v>0</v>
      </c>
      <c r="AU250" s="21">
        <v>0</v>
      </c>
      <c r="AV250" s="21">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S250" s="156">
        <f>INDEX('ESSER I reallocation'!$H$2:$H$555,MATCH('2021 ESSER I'!$D250,'ESSER I reallocation'!$A$2:$A$555,0))</f>
        <v>181122.1</v>
      </c>
      <c r="BT250" s="156">
        <f>INDEX('2020 Report - NLIU'!$BL$2:$BL$555,MATCH('2021 ESSER I'!D250,'2020 Report - NLIU'!$I$2:$I$555,0))</f>
        <v>180647</v>
      </c>
      <c r="BU250" s="110" t="b">
        <f t="shared" si="3"/>
        <v>1</v>
      </c>
    </row>
    <row r="251" spans="1:73" x14ac:dyDescent="0.3">
      <c r="A251" s="110" t="s">
        <v>162</v>
      </c>
      <c r="B251" s="110">
        <v>2021</v>
      </c>
      <c r="C251" s="110" t="s">
        <v>2641</v>
      </c>
      <c r="D251" s="22">
        <f>INDEX(Concordance!$A$2:$A$556,MATCH('2021 ESSER I'!F251,Concordance!$D$2:$D$556,0))</f>
        <v>96106</v>
      </c>
      <c r="E251" s="110" t="s">
        <v>905</v>
      </c>
      <c r="F251" s="110" t="s">
        <v>2642</v>
      </c>
      <c r="G251" s="110" t="s">
        <v>2643</v>
      </c>
      <c r="H251" s="110" t="s">
        <v>1892</v>
      </c>
      <c r="I251" s="21">
        <v>93134.720000000001</v>
      </c>
      <c r="J251" s="21">
        <v>0</v>
      </c>
      <c r="K251" s="21">
        <v>93134.720000000001</v>
      </c>
      <c r="L251" s="110" t="s">
        <v>1911</v>
      </c>
      <c r="M251" s="110" t="s">
        <v>1911</v>
      </c>
      <c r="N251" s="110" t="s">
        <v>1911</v>
      </c>
      <c r="O251" s="110" t="s">
        <v>1892</v>
      </c>
      <c r="P251" s="21">
        <v>0</v>
      </c>
      <c r="V251" s="21">
        <v>85716.36</v>
      </c>
      <c r="W251" s="21">
        <v>0</v>
      </c>
      <c r="X251" s="21">
        <v>85716.36</v>
      </c>
      <c r="Y251" s="21">
        <v>14066.38</v>
      </c>
      <c r="Z251" s="21">
        <v>0</v>
      </c>
      <c r="AA251" s="21">
        <v>0</v>
      </c>
      <c r="AB251" s="21">
        <v>6351.58</v>
      </c>
      <c r="AC251" s="21">
        <v>0</v>
      </c>
      <c r="AD251" s="21">
        <v>0</v>
      </c>
      <c r="AE251" s="21">
        <v>0</v>
      </c>
      <c r="AF251" s="21">
        <v>7714.8</v>
      </c>
      <c r="AG251" s="21">
        <v>0</v>
      </c>
      <c r="AH251" s="21">
        <v>0</v>
      </c>
      <c r="AI251" s="21">
        <v>71649.98</v>
      </c>
      <c r="AJ251" s="21">
        <v>0</v>
      </c>
      <c r="AK251" s="21">
        <v>0</v>
      </c>
      <c r="AL251" s="21">
        <v>0</v>
      </c>
      <c r="AM251" s="21">
        <v>0</v>
      </c>
      <c r="AN251" s="21">
        <v>0</v>
      </c>
      <c r="AO251" s="21">
        <v>71649.98</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S251" s="156">
        <f>INDEX('ESSER I reallocation'!$H$2:$H$555,MATCH('2021 ESSER I'!$D251,'ESSER I reallocation'!$A$2:$A$555,0))</f>
        <v>178851.08</v>
      </c>
      <c r="BT251" s="156">
        <f>INDEX('2020 Report - NLIU'!$BL$2:$BL$555,MATCH('2021 ESSER I'!D251,'2020 Report - NLIU'!$I$2:$I$555,0))</f>
        <v>0</v>
      </c>
      <c r="BU251" s="110" t="b">
        <f t="shared" si="3"/>
        <v>1</v>
      </c>
    </row>
    <row r="252" spans="1:73" x14ac:dyDescent="0.3">
      <c r="A252" s="110" t="s">
        <v>162</v>
      </c>
      <c r="B252" s="110">
        <v>2021</v>
      </c>
      <c r="C252" s="110" t="s">
        <v>2644</v>
      </c>
      <c r="D252" s="22">
        <f>INDEX(Concordance!$A$2:$A$556,MATCH('2021 ESSER I'!F252,Concordance!$D$2:$D$556,0))</f>
        <v>54039</v>
      </c>
      <c r="E252" s="110" t="s">
        <v>908</v>
      </c>
      <c r="F252" s="110" t="s">
        <v>2645</v>
      </c>
      <c r="G252" s="110" t="s">
        <v>2646</v>
      </c>
      <c r="H252" s="110" t="s">
        <v>1892</v>
      </c>
      <c r="I252" s="21">
        <v>39088.53</v>
      </c>
      <c r="J252" s="21">
        <v>0</v>
      </c>
      <c r="K252" s="21">
        <v>9110.56</v>
      </c>
      <c r="L252" s="110" t="s">
        <v>1911</v>
      </c>
      <c r="M252" s="110" t="s">
        <v>1911</v>
      </c>
      <c r="N252" s="110" t="s">
        <v>1911</v>
      </c>
      <c r="O252" s="110" t="s">
        <v>1892</v>
      </c>
      <c r="P252" s="21">
        <v>29977.97</v>
      </c>
      <c r="Q252" s="110">
        <v>0</v>
      </c>
      <c r="R252" s="110">
        <v>0</v>
      </c>
      <c r="S252" s="110">
        <v>0</v>
      </c>
      <c r="T252" s="110">
        <v>100</v>
      </c>
      <c r="U252" s="110">
        <v>0</v>
      </c>
      <c r="V252" s="21">
        <v>202545.86</v>
      </c>
      <c r="W252" s="21">
        <v>172783.08</v>
      </c>
      <c r="X252" s="21">
        <v>29762.78</v>
      </c>
      <c r="Y252" s="21">
        <v>3389.02</v>
      </c>
      <c r="Z252" s="21">
        <v>0</v>
      </c>
      <c r="AA252" s="21">
        <v>0</v>
      </c>
      <c r="AB252" s="21">
        <v>0</v>
      </c>
      <c r="AC252" s="21">
        <v>0</v>
      </c>
      <c r="AD252" s="21">
        <v>0</v>
      </c>
      <c r="AE252" s="21">
        <v>3389.02</v>
      </c>
      <c r="AF252" s="21">
        <v>0</v>
      </c>
      <c r="AG252" s="21">
        <v>0</v>
      </c>
      <c r="AH252" s="21">
        <v>0</v>
      </c>
      <c r="AI252" s="21">
        <v>8524.6</v>
      </c>
      <c r="AJ252" s="21">
        <v>0</v>
      </c>
      <c r="AK252" s="21">
        <v>0</v>
      </c>
      <c r="AL252" s="21">
        <v>0</v>
      </c>
      <c r="AM252" s="21">
        <v>0</v>
      </c>
      <c r="AN252" s="21">
        <v>0</v>
      </c>
      <c r="AO252" s="21">
        <v>8524.6</v>
      </c>
      <c r="AP252" s="21">
        <v>0</v>
      </c>
      <c r="AQ252" s="21">
        <v>0</v>
      </c>
      <c r="AR252" s="21">
        <v>0</v>
      </c>
      <c r="AS252" s="21">
        <v>0</v>
      </c>
      <c r="AT252" s="21">
        <v>0</v>
      </c>
      <c r="AU252" s="21">
        <v>0</v>
      </c>
      <c r="AV252" s="21">
        <v>0</v>
      </c>
      <c r="AW252" s="21">
        <v>0</v>
      </c>
      <c r="AX252" s="21">
        <v>0</v>
      </c>
      <c r="AY252" s="21">
        <v>0</v>
      </c>
      <c r="AZ252" s="21">
        <v>0</v>
      </c>
      <c r="BA252" s="21">
        <v>0</v>
      </c>
      <c r="BB252" s="21">
        <v>0</v>
      </c>
      <c r="BC252" s="21">
        <v>17849.16</v>
      </c>
      <c r="BD252" s="21">
        <v>17849.16</v>
      </c>
      <c r="BE252" s="21">
        <v>0</v>
      </c>
      <c r="BF252" s="21">
        <v>0</v>
      </c>
      <c r="BG252" s="21">
        <v>0</v>
      </c>
      <c r="BH252" s="21">
        <v>0</v>
      </c>
      <c r="BI252" s="21">
        <v>0</v>
      </c>
      <c r="BJ252" s="21">
        <v>0</v>
      </c>
      <c r="BK252" s="21">
        <v>0</v>
      </c>
      <c r="BL252" s="21">
        <v>0</v>
      </c>
      <c r="BM252" s="21">
        <v>0</v>
      </c>
      <c r="BS252" s="156">
        <f>INDEX('ESSER I reallocation'!$H$2:$H$555,MATCH('2021 ESSER I'!$D252,'ESSER I reallocation'!$A$2:$A$555,0))</f>
        <v>211846.86</v>
      </c>
      <c r="BT252" s="156">
        <f>INDEX('2020 Report - NLIU'!$BL$2:$BL$555,MATCH('2021 ESSER I'!D252,'2020 Report - NLIU'!$I$2:$I$555,0))</f>
        <v>172783.08</v>
      </c>
      <c r="BU252" s="110" t="b">
        <f t="shared" si="3"/>
        <v>1</v>
      </c>
    </row>
    <row r="253" spans="1:73" x14ac:dyDescent="0.3">
      <c r="A253" s="110" t="s">
        <v>162</v>
      </c>
      <c r="B253" s="110">
        <v>2021</v>
      </c>
      <c r="C253" s="110" t="s">
        <v>2647</v>
      </c>
      <c r="D253" s="22">
        <f>INDEX(Concordance!$A$2:$A$556,MATCH('2021 ESSER I'!F253,Concordance!$D$2:$D$556,0))</f>
        <v>115924</v>
      </c>
      <c r="E253" s="110" t="s">
        <v>911</v>
      </c>
      <c r="F253" s="110" t="s">
        <v>2648</v>
      </c>
      <c r="G253" s="110" t="s">
        <v>2649</v>
      </c>
      <c r="H253" s="110" t="s">
        <v>1892</v>
      </c>
      <c r="I253" s="21">
        <v>9000</v>
      </c>
      <c r="J253" s="21">
        <v>0</v>
      </c>
      <c r="K253" s="21">
        <v>0</v>
      </c>
      <c r="P253" s="21">
        <v>9000</v>
      </c>
      <c r="Q253" s="110">
        <v>0</v>
      </c>
      <c r="R253" s="110">
        <v>100</v>
      </c>
      <c r="S253" s="110">
        <v>0</v>
      </c>
      <c r="T253" s="110">
        <v>0</v>
      </c>
      <c r="U253" s="110">
        <v>0</v>
      </c>
      <c r="V253" s="21">
        <v>61729.18</v>
      </c>
      <c r="W253" s="21">
        <v>0</v>
      </c>
      <c r="X253" s="21">
        <v>61729.18</v>
      </c>
      <c r="Y253" s="21">
        <v>0</v>
      </c>
      <c r="Z253" s="21">
        <v>0</v>
      </c>
      <c r="AA253" s="21">
        <v>0</v>
      </c>
      <c r="AB253" s="21">
        <v>0</v>
      </c>
      <c r="AC253" s="21">
        <v>0</v>
      </c>
      <c r="AD253" s="21">
        <v>0</v>
      </c>
      <c r="AE253" s="21">
        <v>0</v>
      </c>
      <c r="AF253" s="21">
        <v>0</v>
      </c>
      <c r="AG253" s="21">
        <v>0</v>
      </c>
      <c r="AH253" s="21">
        <v>0</v>
      </c>
      <c r="AI253" s="21">
        <v>61729.18</v>
      </c>
      <c r="AJ253" s="21">
        <v>61729.18</v>
      </c>
      <c r="AK253" s="21">
        <v>0</v>
      </c>
      <c r="AL253" s="21">
        <v>0</v>
      </c>
      <c r="AM253" s="21">
        <v>0</v>
      </c>
      <c r="AN253" s="21">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1">
        <v>0</v>
      </c>
      <c r="BD253" s="21">
        <v>0</v>
      </c>
      <c r="BE253" s="21">
        <v>0</v>
      </c>
      <c r="BF253" s="21">
        <v>0</v>
      </c>
      <c r="BG253" s="21">
        <v>0</v>
      </c>
      <c r="BH253" s="21">
        <v>0</v>
      </c>
      <c r="BI253" s="21">
        <v>0</v>
      </c>
      <c r="BJ253" s="21">
        <v>0</v>
      </c>
      <c r="BK253" s="21">
        <v>0</v>
      </c>
      <c r="BL253" s="21">
        <v>0</v>
      </c>
      <c r="BM253" s="21">
        <v>0</v>
      </c>
      <c r="BS253" s="156">
        <f>INDEX('ESSER I reallocation'!$H$2:$H$555,MATCH('2021 ESSER I'!$D253,'ESSER I reallocation'!$A$2:$A$555,0))</f>
        <v>61729.18</v>
      </c>
      <c r="BT253" s="156">
        <f>INDEX('2020 Report - NLIU'!$BL$2:$BL$555,MATCH('2021 ESSER I'!D253,'2020 Report - NLIU'!$I$2:$I$555,0))</f>
        <v>0</v>
      </c>
      <c r="BU253" s="110" t="b">
        <f t="shared" si="3"/>
        <v>1</v>
      </c>
    </row>
    <row r="254" spans="1:73" x14ac:dyDescent="0.3">
      <c r="A254" s="110" t="s">
        <v>162</v>
      </c>
      <c r="B254" s="110">
        <v>2021</v>
      </c>
      <c r="C254" s="110" t="s">
        <v>2650</v>
      </c>
      <c r="D254" s="22">
        <f>INDEX(Concordance!$A$2:$A$556,MATCH('2021 ESSER I'!F254,Concordance!$D$2:$D$556,0))</f>
        <v>93123</v>
      </c>
      <c r="E254" s="110" t="s">
        <v>914</v>
      </c>
      <c r="F254" s="110" t="s">
        <v>2651</v>
      </c>
      <c r="G254" s="110" t="s">
        <v>2652</v>
      </c>
      <c r="H254" s="110" t="s">
        <v>1892</v>
      </c>
      <c r="I254" s="21">
        <v>0</v>
      </c>
      <c r="J254" s="21"/>
      <c r="K254" s="21"/>
      <c r="P254" s="21">
        <v>0</v>
      </c>
      <c r="V254" s="21">
        <v>143086.91</v>
      </c>
      <c r="W254" s="21">
        <v>142712</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374.91000000000349</v>
      </c>
      <c r="BN254" s="110">
        <v>0</v>
      </c>
      <c r="BO254" s="110">
        <v>0</v>
      </c>
      <c r="BP254" s="110">
        <v>0</v>
      </c>
      <c r="BQ254" s="110">
        <v>100</v>
      </c>
      <c r="BR254" s="110">
        <v>0</v>
      </c>
      <c r="BS254" s="156">
        <f>INDEX('ESSER I reallocation'!$H$2:$H$555,MATCH('2021 ESSER I'!$D254,'ESSER I reallocation'!$A$2:$A$555,0))</f>
        <v>143086.91</v>
      </c>
      <c r="BT254" s="156">
        <f>INDEX('2020 Report - NLIU'!$BL$2:$BL$555,MATCH('2021 ESSER I'!D254,'2020 Report - NLIU'!$I$2:$I$555,0))</f>
        <v>142712</v>
      </c>
      <c r="BU254" s="110" t="b">
        <f t="shared" si="3"/>
        <v>1</v>
      </c>
    </row>
    <row r="255" spans="1:73" x14ac:dyDescent="0.3">
      <c r="A255" s="110" t="s">
        <v>162</v>
      </c>
      <c r="B255" s="110">
        <v>2021</v>
      </c>
      <c r="C255" s="110" t="s">
        <v>2653</v>
      </c>
      <c r="D255" s="22">
        <f>INDEX(Concordance!$A$2:$A$556,MATCH('2021 ESSER I'!F255,Concordance!$D$2:$D$556,0))</f>
        <v>6104</v>
      </c>
      <c r="E255" s="110" t="s">
        <v>917</v>
      </c>
      <c r="F255" s="110" t="s">
        <v>2654</v>
      </c>
      <c r="G255" s="110" t="s">
        <v>2655</v>
      </c>
      <c r="H255" s="110" t="s">
        <v>1892</v>
      </c>
      <c r="I255" s="21">
        <v>0</v>
      </c>
      <c r="J255" s="21"/>
      <c r="K255" s="21"/>
      <c r="P255" s="21">
        <v>0</v>
      </c>
      <c r="V255" s="21">
        <v>273246.99</v>
      </c>
      <c r="W255" s="21">
        <v>251454.72</v>
      </c>
      <c r="X255" s="21">
        <v>21792.27</v>
      </c>
      <c r="Y255" s="21">
        <v>0</v>
      </c>
      <c r="Z255" s="21">
        <v>0</v>
      </c>
      <c r="AA255" s="21">
        <v>0</v>
      </c>
      <c r="AB255" s="21">
        <v>0</v>
      </c>
      <c r="AC255" s="21">
        <v>0</v>
      </c>
      <c r="AD255" s="21">
        <v>0</v>
      </c>
      <c r="AE255" s="21">
        <v>0</v>
      </c>
      <c r="AF255" s="21">
        <v>0</v>
      </c>
      <c r="AG255" s="21">
        <v>0</v>
      </c>
      <c r="AH255" s="21">
        <v>0</v>
      </c>
      <c r="AI255" s="21">
        <v>0</v>
      </c>
      <c r="AJ255" s="21">
        <v>0</v>
      </c>
      <c r="AK255" s="21">
        <v>0</v>
      </c>
      <c r="AL255" s="21">
        <v>0</v>
      </c>
      <c r="AM255" s="21">
        <v>0</v>
      </c>
      <c r="AN255" s="21">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21792.27</v>
      </c>
      <c r="BD255" s="21">
        <v>2125</v>
      </c>
      <c r="BE255" s="21">
        <v>334.64</v>
      </c>
      <c r="BF255" s="21">
        <v>0</v>
      </c>
      <c r="BG255" s="21">
        <v>0</v>
      </c>
      <c r="BH255" s="21">
        <v>0</v>
      </c>
      <c r="BI255" s="21">
        <v>0</v>
      </c>
      <c r="BJ255" s="21">
        <v>0</v>
      </c>
      <c r="BK255" s="21">
        <v>0</v>
      </c>
      <c r="BL255" s="21">
        <v>19332.63</v>
      </c>
      <c r="BM255" s="21">
        <v>0</v>
      </c>
      <c r="BS255" s="156">
        <f>INDEX('ESSER I reallocation'!$H$2:$H$555,MATCH('2021 ESSER I'!$D255,'ESSER I reallocation'!$A$2:$A$555,0))</f>
        <v>273246.99</v>
      </c>
      <c r="BT255" s="156">
        <f>INDEX('2020 Report - NLIU'!$BL$2:$BL$555,MATCH('2021 ESSER I'!D255,'2020 Report - NLIU'!$I$2:$I$555,0))</f>
        <v>251454.72</v>
      </c>
      <c r="BU255" s="110" t="b">
        <f t="shared" si="3"/>
        <v>1</v>
      </c>
    </row>
    <row r="256" spans="1:73" x14ac:dyDescent="0.3">
      <c r="A256" s="110" t="s">
        <v>162</v>
      </c>
      <c r="B256" s="110">
        <v>2021</v>
      </c>
      <c r="C256" s="110" t="s">
        <v>2656</v>
      </c>
      <c r="D256" s="22">
        <f>INDEX(Concordance!$A$2:$A$556,MATCH('2021 ESSER I'!F256,Concordance!$D$2:$D$556,0))</f>
        <v>85045</v>
      </c>
      <c r="E256" s="110" t="s">
        <v>920</v>
      </c>
      <c r="F256" s="110" t="s">
        <v>2657</v>
      </c>
      <c r="G256" s="110" t="s">
        <v>2658</v>
      </c>
      <c r="H256" s="110" t="s">
        <v>1892</v>
      </c>
      <c r="I256" s="21">
        <v>24691</v>
      </c>
      <c r="J256" s="21">
        <v>0</v>
      </c>
      <c r="K256" s="21">
        <v>24691</v>
      </c>
      <c r="L256" s="110" t="s">
        <v>1892</v>
      </c>
      <c r="M256" s="110" t="s">
        <v>1911</v>
      </c>
      <c r="N256" s="110" t="s">
        <v>1911</v>
      </c>
      <c r="O256" s="110" t="s">
        <v>1911</v>
      </c>
      <c r="P256" s="21">
        <v>0</v>
      </c>
      <c r="V256" s="21">
        <v>131445.07</v>
      </c>
      <c r="W256" s="21">
        <v>131100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345.07000000000698</v>
      </c>
      <c r="BN256" s="110">
        <v>100</v>
      </c>
      <c r="BO256" s="110">
        <v>0</v>
      </c>
      <c r="BP256" s="110">
        <v>0</v>
      </c>
      <c r="BQ256" s="110">
        <v>0</v>
      </c>
      <c r="BR256" s="110">
        <v>0</v>
      </c>
      <c r="BS256" s="156">
        <f>INDEX('ESSER I reallocation'!$H$2:$H$555,MATCH('2021 ESSER I'!$D256,'ESSER I reallocation'!$A$2:$A$555,0))</f>
        <v>131445.07</v>
      </c>
      <c r="BT256" s="156">
        <f>INDEX('2020 Report - NLIU'!$BL$2:$BL$555,MATCH('2021 ESSER I'!D256,'2020 Report - NLIU'!$I$2:$I$555,0))</f>
        <v>131100</v>
      </c>
      <c r="BU256" s="110" t="b">
        <f t="shared" si="3"/>
        <v>1</v>
      </c>
    </row>
    <row r="257" spans="1:73" x14ac:dyDescent="0.3">
      <c r="A257" s="110" t="s">
        <v>162</v>
      </c>
      <c r="B257" s="110">
        <v>2021</v>
      </c>
      <c r="C257" s="110" t="s">
        <v>2659</v>
      </c>
      <c r="D257" s="22">
        <f>INDEX(Concordance!$A$2:$A$556,MATCH('2021 ESSER I'!F257,Concordance!$D$2:$D$556,0))</f>
        <v>40104</v>
      </c>
      <c r="E257" s="110" t="s">
        <v>923</v>
      </c>
      <c r="F257" s="110" t="s">
        <v>2660</v>
      </c>
      <c r="G257" s="110" t="s">
        <v>2661</v>
      </c>
      <c r="H257" s="110" t="s">
        <v>1892</v>
      </c>
      <c r="I257" s="21">
        <v>9000</v>
      </c>
      <c r="J257" s="21">
        <v>0</v>
      </c>
      <c r="K257" s="21">
        <v>9000</v>
      </c>
      <c r="L257" s="110" t="s">
        <v>1911</v>
      </c>
      <c r="M257" s="110" t="s">
        <v>1911</v>
      </c>
      <c r="N257" s="110" t="s">
        <v>1911</v>
      </c>
      <c r="O257" s="110" t="s">
        <v>1892</v>
      </c>
      <c r="P257" s="21">
        <v>0</v>
      </c>
      <c r="V257" s="21">
        <v>27277.85</v>
      </c>
      <c r="W257" s="21">
        <v>0</v>
      </c>
      <c r="X257" s="21">
        <v>27206</v>
      </c>
      <c r="Y257" s="21">
        <v>0</v>
      </c>
      <c r="Z257" s="21">
        <v>0</v>
      </c>
      <c r="AA257" s="21">
        <v>0</v>
      </c>
      <c r="AB257" s="21">
        <v>0</v>
      </c>
      <c r="AC257" s="21">
        <v>0</v>
      </c>
      <c r="AD257" s="21">
        <v>0</v>
      </c>
      <c r="AE257" s="21">
        <v>0</v>
      </c>
      <c r="AF257" s="21">
        <v>0</v>
      </c>
      <c r="AG257" s="21">
        <v>0</v>
      </c>
      <c r="AH257" s="21">
        <v>0</v>
      </c>
      <c r="AI257" s="21">
        <v>0</v>
      </c>
      <c r="AJ257" s="21">
        <v>0</v>
      </c>
      <c r="AK257" s="21">
        <v>0</v>
      </c>
      <c r="AL257" s="21">
        <v>0</v>
      </c>
      <c r="AM257" s="21">
        <v>0</v>
      </c>
      <c r="AN257" s="21">
        <v>0</v>
      </c>
      <c r="AO257" s="21">
        <v>0</v>
      </c>
      <c r="AP257" s="21">
        <v>0</v>
      </c>
      <c r="AQ257" s="21">
        <v>0</v>
      </c>
      <c r="AR257" s="21">
        <v>0</v>
      </c>
      <c r="AS257" s="21">
        <v>0</v>
      </c>
      <c r="AT257" s="21">
        <v>0</v>
      </c>
      <c r="AU257" s="21">
        <v>0</v>
      </c>
      <c r="AV257" s="21">
        <v>0</v>
      </c>
      <c r="AW257" s="21">
        <v>0</v>
      </c>
      <c r="AX257" s="21">
        <v>0</v>
      </c>
      <c r="AY257" s="21">
        <v>0</v>
      </c>
      <c r="AZ257" s="21">
        <v>0</v>
      </c>
      <c r="BA257" s="21">
        <v>0</v>
      </c>
      <c r="BB257" s="21">
        <v>0</v>
      </c>
      <c r="BC257" s="21">
        <v>27206</v>
      </c>
      <c r="BD257" s="21">
        <v>27206</v>
      </c>
      <c r="BE257" s="21">
        <v>0</v>
      </c>
      <c r="BF257" s="21">
        <v>0</v>
      </c>
      <c r="BG257" s="21">
        <v>0</v>
      </c>
      <c r="BH257" s="21">
        <v>0</v>
      </c>
      <c r="BI257" s="21">
        <v>0</v>
      </c>
      <c r="BJ257" s="21">
        <v>0</v>
      </c>
      <c r="BK257" s="21">
        <v>0</v>
      </c>
      <c r="BL257" s="21">
        <v>0</v>
      </c>
      <c r="BM257" s="21">
        <v>71.849999999998545</v>
      </c>
      <c r="BN257" s="110">
        <v>0</v>
      </c>
      <c r="BO257" s="110">
        <v>0</v>
      </c>
      <c r="BP257" s="110">
        <v>0</v>
      </c>
      <c r="BQ257" s="110">
        <v>100</v>
      </c>
      <c r="BR257" s="110">
        <v>0</v>
      </c>
      <c r="BS257" s="156">
        <f>INDEX('ESSER I reallocation'!$H$2:$H$555,MATCH('2021 ESSER I'!$D257,'ESSER I reallocation'!$A$2:$A$555,0))</f>
        <v>27277.85</v>
      </c>
      <c r="BT257" s="156">
        <f>INDEX('2020 Report - NLIU'!$BL$2:$BL$555,MATCH('2021 ESSER I'!D257,'2020 Report - NLIU'!$I$2:$I$555,0))</f>
        <v>0</v>
      </c>
      <c r="BU257" s="110" t="b">
        <f t="shared" si="3"/>
        <v>1</v>
      </c>
    </row>
    <row r="258" spans="1:73" x14ac:dyDescent="0.3">
      <c r="A258" s="110" t="s">
        <v>162</v>
      </c>
      <c r="B258" s="110">
        <v>2021</v>
      </c>
      <c r="C258" s="110" t="s">
        <v>2662</v>
      </c>
      <c r="D258" s="22">
        <f>INDEX(Concordance!$A$2:$A$556,MATCH('2021 ESSER I'!F258,Concordance!$D$2:$D$556,0))</f>
        <v>25002</v>
      </c>
      <c r="E258" s="110" t="s">
        <v>926</v>
      </c>
      <c r="F258" s="110" t="s">
        <v>2663</v>
      </c>
      <c r="G258" s="110" t="s">
        <v>2664</v>
      </c>
      <c r="H258" s="110" t="s">
        <v>1892</v>
      </c>
      <c r="I258" s="21">
        <v>0</v>
      </c>
      <c r="J258" s="21"/>
      <c r="K258" s="21"/>
      <c r="P258" s="21">
        <v>0</v>
      </c>
      <c r="V258" s="21">
        <v>75378.34</v>
      </c>
      <c r="W258" s="21">
        <v>56385.75</v>
      </c>
      <c r="X258" s="21">
        <v>18992.59</v>
      </c>
      <c r="Y258" s="21">
        <v>18992.59</v>
      </c>
      <c r="Z258" s="21">
        <v>18992.59</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S258" s="156">
        <f>INDEX('ESSER I reallocation'!$H$2:$H$555,MATCH('2021 ESSER I'!$D258,'ESSER I reallocation'!$A$2:$A$555,0))</f>
        <v>75378.34</v>
      </c>
      <c r="BT258" s="156">
        <f>INDEX('2020 Report - NLIU'!$BL$2:$BL$555,MATCH('2021 ESSER I'!D258,'2020 Report - NLIU'!$I$2:$I$555,0))</f>
        <v>56385.75</v>
      </c>
      <c r="BU258" s="110" t="b">
        <f t="shared" si="3"/>
        <v>1</v>
      </c>
    </row>
    <row r="259" spans="1:73" x14ac:dyDescent="0.3">
      <c r="A259" s="110" t="s">
        <v>162</v>
      </c>
      <c r="B259" s="110">
        <v>2021</v>
      </c>
      <c r="C259" s="110" t="s">
        <v>2665</v>
      </c>
      <c r="D259" s="22">
        <f>INDEX(Concordance!$A$2:$A$556,MATCH('2021 ESSER I'!F259,Concordance!$D$2:$D$556,0))</f>
        <v>89080</v>
      </c>
      <c r="E259" s="110" t="s">
        <v>929</v>
      </c>
      <c r="F259" s="110" t="s">
        <v>2666</v>
      </c>
      <c r="G259" s="110" t="s">
        <v>2667</v>
      </c>
      <c r="H259" s="110" t="s">
        <v>1892</v>
      </c>
      <c r="I259" s="21">
        <v>0</v>
      </c>
      <c r="J259" s="21"/>
      <c r="K259" s="21"/>
      <c r="P259" s="21">
        <v>0</v>
      </c>
      <c r="V259" s="21">
        <v>84842.5</v>
      </c>
      <c r="W259" s="21">
        <v>63465</v>
      </c>
      <c r="X259" s="21">
        <v>20535</v>
      </c>
      <c r="Y259" s="21">
        <v>20535</v>
      </c>
      <c r="Z259" s="21">
        <v>20535</v>
      </c>
      <c r="AA259" s="21">
        <v>0</v>
      </c>
      <c r="AB259" s="21">
        <v>0</v>
      </c>
      <c r="AC259" s="21">
        <v>0</v>
      </c>
      <c r="AD259" s="21">
        <v>0</v>
      </c>
      <c r="AE259" s="21">
        <v>0</v>
      </c>
      <c r="AF259" s="21">
        <v>0</v>
      </c>
      <c r="AG259" s="21">
        <v>0</v>
      </c>
      <c r="AH259" s="21">
        <v>0</v>
      </c>
      <c r="AI259" s="21">
        <v>0</v>
      </c>
      <c r="AJ259" s="21">
        <v>0</v>
      </c>
      <c r="AK259" s="21">
        <v>0</v>
      </c>
      <c r="AL259" s="21">
        <v>0</v>
      </c>
      <c r="AM259" s="21">
        <v>0</v>
      </c>
      <c r="AN259" s="21">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1">
        <v>0</v>
      </c>
      <c r="BD259" s="21">
        <v>0</v>
      </c>
      <c r="BE259" s="21">
        <v>0</v>
      </c>
      <c r="BF259" s="21">
        <v>0</v>
      </c>
      <c r="BG259" s="21">
        <v>0</v>
      </c>
      <c r="BH259" s="21">
        <v>0</v>
      </c>
      <c r="BI259" s="21">
        <v>0</v>
      </c>
      <c r="BJ259" s="21">
        <v>0</v>
      </c>
      <c r="BK259" s="21">
        <v>0</v>
      </c>
      <c r="BL259" s="21">
        <v>0</v>
      </c>
      <c r="BM259" s="21">
        <v>842.5</v>
      </c>
      <c r="BN259" s="110">
        <v>100</v>
      </c>
      <c r="BO259" s="110">
        <v>0</v>
      </c>
      <c r="BP259" s="110">
        <v>0</v>
      </c>
      <c r="BQ259" s="110">
        <v>0</v>
      </c>
      <c r="BR259" s="110">
        <v>0</v>
      </c>
      <c r="BS259" s="156">
        <f>INDEX('ESSER I reallocation'!$H$2:$H$555,MATCH('2021 ESSER I'!$D259,'ESSER I reallocation'!$A$2:$A$555,0))</f>
        <v>84842.5</v>
      </c>
      <c r="BT259" s="156">
        <f>INDEX('2020 Report - NLIU'!$BL$2:$BL$555,MATCH('2021 ESSER I'!D259,'2020 Report - NLIU'!$I$2:$I$555,0))</f>
        <v>63465</v>
      </c>
      <c r="BU259" s="110" t="b">
        <f t="shared" ref="BU259:BU322" si="4">EXACT(W259,BT259)</f>
        <v>1</v>
      </c>
    </row>
    <row r="260" spans="1:73" x14ac:dyDescent="0.3">
      <c r="A260" s="110" t="s">
        <v>162</v>
      </c>
      <c r="B260" s="110">
        <v>2021</v>
      </c>
      <c r="C260" s="110" t="s">
        <v>2668</v>
      </c>
      <c r="D260" s="22">
        <f>INDEX(Concordance!$A$2:$A$556,MATCH('2021 ESSER I'!F260,Concordance!$D$2:$D$556,0))</f>
        <v>53113</v>
      </c>
      <c r="E260" s="110" t="s">
        <v>932</v>
      </c>
      <c r="F260" s="110" t="s">
        <v>2669</v>
      </c>
      <c r="G260" s="110" t="s">
        <v>2670</v>
      </c>
      <c r="H260" s="110" t="s">
        <v>1892</v>
      </c>
      <c r="I260" s="21">
        <v>0</v>
      </c>
      <c r="J260" s="21"/>
      <c r="K260" s="21"/>
      <c r="P260" s="21">
        <v>0</v>
      </c>
      <c r="V260" s="21">
        <v>950708.58</v>
      </c>
      <c r="W260" s="21">
        <v>948214</v>
      </c>
      <c r="X260" s="21">
        <v>2494.58</v>
      </c>
      <c r="Y260" s="21">
        <v>0</v>
      </c>
      <c r="Z260" s="21">
        <v>0</v>
      </c>
      <c r="AA260" s="21">
        <v>0</v>
      </c>
      <c r="AB260" s="21">
        <v>0</v>
      </c>
      <c r="AC260" s="21">
        <v>0</v>
      </c>
      <c r="AD260" s="21">
        <v>0</v>
      </c>
      <c r="AE260" s="21">
        <v>0</v>
      </c>
      <c r="AF260" s="21">
        <v>0</v>
      </c>
      <c r="AG260" s="21">
        <v>0</v>
      </c>
      <c r="AH260" s="21">
        <v>0</v>
      </c>
      <c r="AI260" s="21">
        <v>2494.58</v>
      </c>
      <c r="AJ260" s="21">
        <v>2494.58</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S260" s="156">
        <f>INDEX('ESSER I reallocation'!$H$2:$H$555,MATCH('2021 ESSER I'!$D260,'ESSER I reallocation'!$A$2:$A$555,0))</f>
        <v>950708.58</v>
      </c>
      <c r="BT260" s="156">
        <f>INDEX('2020 Report - NLIU'!$BL$2:$BL$555,MATCH('2021 ESSER I'!D260,'2020 Report - NLIU'!$I$2:$I$555,0))</f>
        <v>948214</v>
      </c>
      <c r="BU260" s="110" t="b">
        <f t="shared" si="4"/>
        <v>1</v>
      </c>
    </row>
    <row r="261" spans="1:73" x14ac:dyDescent="0.3">
      <c r="A261" s="110" t="s">
        <v>162</v>
      </c>
      <c r="B261" s="110">
        <v>2021</v>
      </c>
      <c r="C261" s="110" t="s">
        <v>2671</v>
      </c>
      <c r="D261" s="22">
        <f>INDEX(Concordance!$A$2:$A$556,MATCH('2021 ESSER I'!F261,Concordance!$D$2:$D$556,0))</f>
        <v>48910</v>
      </c>
      <c r="E261" s="110" t="s">
        <v>1699</v>
      </c>
      <c r="F261" s="110" t="s">
        <v>2672</v>
      </c>
      <c r="G261" s="110" t="s">
        <v>2673</v>
      </c>
      <c r="H261" s="110" t="s">
        <v>1892</v>
      </c>
      <c r="I261" s="21">
        <v>0</v>
      </c>
      <c r="J261" s="21"/>
      <c r="K261" s="21"/>
      <c r="P261" s="21">
        <v>0</v>
      </c>
      <c r="V261" s="21">
        <v>259520.84</v>
      </c>
      <c r="W261" s="21">
        <v>0</v>
      </c>
      <c r="X261" s="21">
        <v>259520.84</v>
      </c>
      <c r="Y261" s="21">
        <v>178161.67</v>
      </c>
      <c r="Z261" s="21">
        <v>0</v>
      </c>
      <c r="AA261" s="21">
        <v>0</v>
      </c>
      <c r="AB261" s="21">
        <v>136169.47</v>
      </c>
      <c r="AC261" s="21">
        <v>0</v>
      </c>
      <c r="AD261" s="21">
        <v>0</v>
      </c>
      <c r="AE261" s="21">
        <v>41992.2</v>
      </c>
      <c r="AF261" s="21">
        <v>0</v>
      </c>
      <c r="AG261" s="21">
        <v>0</v>
      </c>
      <c r="AH261" s="21">
        <v>0</v>
      </c>
      <c r="AI261" s="21">
        <v>81359.17</v>
      </c>
      <c r="AJ261" s="21">
        <v>0</v>
      </c>
      <c r="AK261" s="21">
        <v>0</v>
      </c>
      <c r="AL261" s="21">
        <v>0</v>
      </c>
      <c r="AM261" s="21">
        <v>0</v>
      </c>
      <c r="AN261" s="21">
        <v>9920</v>
      </c>
      <c r="AO261" s="21">
        <v>71439.17</v>
      </c>
      <c r="AP261" s="21">
        <v>0</v>
      </c>
      <c r="AQ261" s="21">
        <v>0</v>
      </c>
      <c r="AR261" s="21">
        <v>0</v>
      </c>
      <c r="AS261" s="21">
        <v>0</v>
      </c>
      <c r="AT261" s="21">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S261" s="156">
        <f>INDEX('ESSER I reallocation'!$H$2:$H$555,MATCH('2021 ESSER I'!$D261,'ESSER I reallocation'!$A$2:$A$555,0))</f>
        <v>259520.84</v>
      </c>
      <c r="BT261" s="156">
        <f>INDEX('2020 Report - NLIU'!$BL$2:$BL$555,MATCH('2021 ESSER I'!D261,'2020 Report - NLIU'!$I$2:$I$555,0))</f>
        <v>0</v>
      </c>
      <c r="BU261" s="110" t="b">
        <f t="shared" si="4"/>
        <v>1</v>
      </c>
    </row>
    <row r="262" spans="1:73" x14ac:dyDescent="0.3">
      <c r="A262" s="110" t="s">
        <v>162</v>
      </c>
      <c r="B262" s="110">
        <v>2021</v>
      </c>
      <c r="C262" s="110" t="s">
        <v>2674</v>
      </c>
      <c r="D262" s="22">
        <f>INDEX(Concordance!$A$2:$A$556,MATCH('2021 ESSER I'!F262,Concordance!$D$2:$D$556,0))</f>
        <v>48071</v>
      </c>
      <c r="E262" s="110" t="s">
        <v>935</v>
      </c>
      <c r="F262" s="110" t="s">
        <v>2675</v>
      </c>
      <c r="G262" s="110" t="s">
        <v>2676</v>
      </c>
      <c r="H262" s="110" t="s">
        <v>1892</v>
      </c>
      <c r="I262" s="21">
        <v>0</v>
      </c>
      <c r="J262" s="21"/>
      <c r="K262" s="21"/>
      <c r="P262" s="21">
        <v>0</v>
      </c>
      <c r="V262" s="21">
        <v>1294267.68</v>
      </c>
      <c r="W262" s="21">
        <v>0</v>
      </c>
      <c r="X262" s="21">
        <v>1184391.44</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1184391.44</v>
      </c>
      <c r="BD262" s="21">
        <v>1184391.44</v>
      </c>
      <c r="BE262" s="21">
        <v>0</v>
      </c>
      <c r="BF262" s="21">
        <v>0</v>
      </c>
      <c r="BG262" s="21">
        <v>0</v>
      </c>
      <c r="BH262" s="21">
        <v>0</v>
      </c>
      <c r="BI262" s="21">
        <v>0</v>
      </c>
      <c r="BJ262" s="21">
        <v>0</v>
      </c>
      <c r="BK262" s="21">
        <v>0</v>
      </c>
      <c r="BL262" s="21">
        <v>0</v>
      </c>
      <c r="BM262" s="21">
        <v>109876.24</v>
      </c>
      <c r="BN262" s="110">
        <v>0</v>
      </c>
      <c r="BO262" s="110">
        <v>0</v>
      </c>
      <c r="BP262" s="110">
        <v>0</v>
      </c>
      <c r="BQ262" s="110">
        <v>100</v>
      </c>
      <c r="BR262" s="110">
        <v>0</v>
      </c>
      <c r="BS262" s="156">
        <f>INDEX('ESSER I reallocation'!$H$2:$H$555,MATCH('2021 ESSER I'!$D262,'ESSER I reallocation'!$A$2:$A$555,0))</f>
        <v>1294267.68</v>
      </c>
      <c r="BT262" s="156">
        <f>INDEX('2020 Report - NLIU'!$BL$2:$BL$555,MATCH('2021 ESSER I'!D262,'2020 Report - NLIU'!$I$2:$I$555,0))</f>
        <v>0</v>
      </c>
      <c r="BU262" s="110" t="b">
        <f t="shared" si="4"/>
        <v>1</v>
      </c>
    </row>
    <row r="263" spans="1:73" x14ac:dyDescent="0.3">
      <c r="A263" s="110" t="s">
        <v>162</v>
      </c>
      <c r="B263" s="110">
        <v>2021</v>
      </c>
      <c r="C263" s="110" t="s">
        <v>2677</v>
      </c>
      <c r="D263" s="22">
        <f>INDEX(Concordance!$A$2:$A$556,MATCH('2021 ESSER I'!F263,Concordance!$D$2:$D$556,0))</f>
        <v>42118</v>
      </c>
      <c r="E263" s="110" t="s">
        <v>938</v>
      </c>
      <c r="F263" s="110" t="s">
        <v>2678</v>
      </c>
      <c r="G263" s="110" t="s">
        <v>2679</v>
      </c>
      <c r="H263" s="110" t="s">
        <v>1892</v>
      </c>
      <c r="I263" s="21">
        <v>0</v>
      </c>
      <c r="J263" s="21"/>
      <c r="K263" s="21"/>
      <c r="P263" s="21">
        <v>0</v>
      </c>
      <c r="V263" s="21">
        <v>51337.11</v>
      </c>
      <c r="W263" s="21">
        <v>27959.79</v>
      </c>
      <c r="X263" s="21">
        <v>8434.2199999999993</v>
      </c>
      <c r="Y263" s="21">
        <v>1816.37</v>
      </c>
      <c r="Z263" s="21">
        <v>1080</v>
      </c>
      <c r="AA263" s="21">
        <v>156.71</v>
      </c>
      <c r="AB263" s="21">
        <v>0</v>
      </c>
      <c r="AC263" s="21">
        <v>0</v>
      </c>
      <c r="AD263" s="21">
        <v>0</v>
      </c>
      <c r="AE263" s="21">
        <v>579.66</v>
      </c>
      <c r="AF263" s="21">
        <v>0</v>
      </c>
      <c r="AG263" s="21">
        <v>0</v>
      </c>
      <c r="AH263" s="21">
        <v>0</v>
      </c>
      <c r="AI263" s="21">
        <v>0</v>
      </c>
      <c r="AJ263" s="21">
        <v>0</v>
      </c>
      <c r="AK263" s="21">
        <v>0</v>
      </c>
      <c r="AL263" s="21">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6617.85</v>
      </c>
      <c r="BD263" s="21">
        <v>672</v>
      </c>
      <c r="BE263" s="21">
        <v>97.5</v>
      </c>
      <c r="BF263" s="21">
        <v>0</v>
      </c>
      <c r="BG263" s="21">
        <v>0</v>
      </c>
      <c r="BH263" s="21">
        <v>0</v>
      </c>
      <c r="BI263" s="21">
        <v>5848.35</v>
      </c>
      <c r="BJ263" s="21">
        <v>0</v>
      </c>
      <c r="BK263" s="21">
        <v>0</v>
      </c>
      <c r="BL263" s="21">
        <v>0</v>
      </c>
      <c r="BM263" s="21">
        <v>14943.1</v>
      </c>
      <c r="BN263" s="110">
        <v>0</v>
      </c>
      <c r="BO263" s="110">
        <v>0</v>
      </c>
      <c r="BP263" s="110">
        <v>0</v>
      </c>
      <c r="BQ263" s="110">
        <v>100</v>
      </c>
      <c r="BR263" s="110">
        <v>0</v>
      </c>
      <c r="BS263" s="156">
        <f>INDEX('ESSER I reallocation'!$H$2:$H$555,MATCH('2021 ESSER I'!$D263,'ESSER I reallocation'!$A$2:$A$555,0))</f>
        <v>51337.11</v>
      </c>
      <c r="BT263" s="156">
        <f>INDEX('2020 Report - NLIU'!$BL$2:$BL$555,MATCH('2021 ESSER I'!D263,'2020 Report - NLIU'!$I$2:$I$555,0))</f>
        <v>27959.79</v>
      </c>
      <c r="BU263" s="110" t="b">
        <f t="shared" si="4"/>
        <v>1</v>
      </c>
    </row>
    <row r="264" spans="1:73" x14ac:dyDescent="0.3">
      <c r="A264" s="110" t="s">
        <v>162</v>
      </c>
      <c r="B264" s="110">
        <v>2021</v>
      </c>
      <c r="C264" s="110" t="s">
        <v>2680</v>
      </c>
      <c r="D264" s="22">
        <f>INDEX(Concordance!$A$2:$A$556,MATCH('2021 ESSER I'!F264,Concordance!$D$2:$D$556,0))</f>
        <v>51156</v>
      </c>
      <c r="E264" s="110" t="s">
        <v>941</v>
      </c>
      <c r="F264" s="110" t="s">
        <v>2681</v>
      </c>
      <c r="G264" s="110" t="s">
        <v>2682</v>
      </c>
      <c r="H264" s="110" t="s">
        <v>1892</v>
      </c>
      <c r="I264" s="21">
        <v>0</v>
      </c>
      <c r="J264" s="21"/>
      <c r="K264" s="21"/>
      <c r="P264" s="21">
        <v>0</v>
      </c>
      <c r="V264" s="21">
        <v>44348.73</v>
      </c>
      <c r="W264" s="21">
        <v>0</v>
      </c>
      <c r="X264" s="21">
        <v>44348.73</v>
      </c>
      <c r="Y264" s="21">
        <v>23122.39</v>
      </c>
      <c r="Z264" s="21">
        <v>0</v>
      </c>
      <c r="AA264" s="21">
        <v>0</v>
      </c>
      <c r="AB264" s="21">
        <v>0</v>
      </c>
      <c r="AC264" s="21">
        <v>0</v>
      </c>
      <c r="AD264" s="21">
        <v>0</v>
      </c>
      <c r="AE264" s="21">
        <v>23122.39</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0</v>
      </c>
      <c r="AW264" s="21">
        <v>0</v>
      </c>
      <c r="AX264" s="21">
        <v>0</v>
      </c>
      <c r="AY264" s="21">
        <v>0</v>
      </c>
      <c r="AZ264" s="21">
        <v>0</v>
      </c>
      <c r="BA264" s="21">
        <v>0</v>
      </c>
      <c r="BB264" s="21">
        <v>0</v>
      </c>
      <c r="BC264" s="21">
        <v>21226.34</v>
      </c>
      <c r="BD264" s="21">
        <v>1670.31</v>
      </c>
      <c r="BE264" s="21">
        <v>0</v>
      </c>
      <c r="BF264" s="21">
        <v>0</v>
      </c>
      <c r="BG264" s="21">
        <v>0</v>
      </c>
      <c r="BH264" s="21">
        <v>0</v>
      </c>
      <c r="BI264" s="21">
        <v>19556.03</v>
      </c>
      <c r="BJ264" s="21">
        <v>0</v>
      </c>
      <c r="BK264" s="21">
        <v>0</v>
      </c>
      <c r="BL264" s="21">
        <v>0</v>
      </c>
      <c r="BM264" s="21">
        <v>0</v>
      </c>
      <c r="BS264" s="156">
        <f>INDEX('ESSER I reallocation'!$H$2:$H$555,MATCH('2021 ESSER I'!$D264,'ESSER I reallocation'!$A$2:$A$555,0))</f>
        <v>44348.73</v>
      </c>
      <c r="BT264" s="156">
        <f>INDEX('2020 Report - NLIU'!$BL$2:$BL$555,MATCH('2021 ESSER I'!D264,'2020 Report - NLIU'!$I$2:$I$555,0))</f>
        <v>0</v>
      </c>
      <c r="BU264" s="110" t="b">
        <f t="shared" si="4"/>
        <v>1</v>
      </c>
    </row>
    <row r="265" spans="1:73" x14ac:dyDescent="0.3">
      <c r="A265" s="110" t="s">
        <v>162</v>
      </c>
      <c r="B265" s="110">
        <v>2021</v>
      </c>
      <c r="C265" s="110" t="s">
        <v>2683</v>
      </c>
      <c r="D265" s="22">
        <f>INDEX(Concordance!$A$2:$A$556,MATCH('2021 ESSER I'!F265,Concordance!$D$2:$D$556,0))</f>
        <v>9078</v>
      </c>
      <c r="E265" s="110" t="s">
        <v>944</v>
      </c>
      <c r="F265" s="110" t="s">
        <v>2684</v>
      </c>
      <c r="G265" s="110" t="s">
        <v>2685</v>
      </c>
      <c r="H265" s="110" t="s">
        <v>1892</v>
      </c>
      <c r="I265" s="21">
        <v>0</v>
      </c>
      <c r="J265" s="21"/>
      <c r="K265" s="21"/>
      <c r="P265" s="21">
        <v>0</v>
      </c>
      <c r="V265" s="21">
        <v>13627.87</v>
      </c>
      <c r="W265" s="21">
        <v>0</v>
      </c>
      <c r="X265" s="21">
        <v>13627.87</v>
      </c>
      <c r="Y265" s="21">
        <v>13100</v>
      </c>
      <c r="Z265" s="21">
        <v>0</v>
      </c>
      <c r="AA265" s="21">
        <v>0</v>
      </c>
      <c r="AB265" s="21">
        <v>0</v>
      </c>
      <c r="AC265" s="21">
        <v>0</v>
      </c>
      <c r="AD265" s="21">
        <v>0</v>
      </c>
      <c r="AE265" s="21">
        <v>13100</v>
      </c>
      <c r="AF265" s="21">
        <v>0</v>
      </c>
      <c r="AG265" s="21">
        <v>0</v>
      </c>
      <c r="AH265" s="21">
        <v>0</v>
      </c>
      <c r="AI265" s="21">
        <v>0</v>
      </c>
      <c r="AJ265" s="21">
        <v>0</v>
      </c>
      <c r="AK265" s="21">
        <v>0</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527.87</v>
      </c>
      <c r="BD265" s="21">
        <v>527.87</v>
      </c>
      <c r="BE265" s="21">
        <v>0</v>
      </c>
      <c r="BF265" s="21">
        <v>0</v>
      </c>
      <c r="BG265" s="21">
        <v>0</v>
      </c>
      <c r="BH265" s="21">
        <v>0</v>
      </c>
      <c r="BI265" s="21">
        <v>0</v>
      </c>
      <c r="BJ265" s="21">
        <v>0</v>
      </c>
      <c r="BK265" s="21">
        <v>0</v>
      </c>
      <c r="BL265" s="21">
        <v>0</v>
      </c>
      <c r="BM265" s="21">
        <v>0</v>
      </c>
      <c r="BS265" s="156">
        <f>INDEX('ESSER I reallocation'!$H$2:$H$555,MATCH('2021 ESSER I'!$D265,'ESSER I reallocation'!$A$2:$A$555,0))</f>
        <v>13627.87</v>
      </c>
      <c r="BT265" s="156">
        <f>INDEX('2020 Report - NLIU'!$BL$2:$BL$555,MATCH('2021 ESSER I'!D265,'2020 Report - NLIU'!$I$2:$I$555,0))</f>
        <v>0</v>
      </c>
      <c r="BU265" s="110" t="b">
        <f t="shared" si="4"/>
        <v>1</v>
      </c>
    </row>
    <row r="266" spans="1:73" x14ac:dyDescent="0.3">
      <c r="A266" s="110" t="s">
        <v>162</v>
      </c>
      <c r="B266" s="110">
        <v>2021</v>
      </c>
      <c r="C266" s="110" t="s">
        <v>2686</v>
      </c>
      <c r="D266" s="22">
        <f>INDEX(Concordance!$A$2:$A$556,MATCH('2021 ESSER I'!F266,Concordance!$D$2:$D$556,0))</f>
        <v>90078</v>
      </c>
      <c r="E266" s="110" t="s">
        <v>947</v>
      </c>
      <c r="F266" s="110" t="s">
        <v>2687</v>
      </c>
      <c r="G266" s="110" t="s">
        <v>2688</v>
      </c>
      <c r="H266" s="110" t="s">
        <v>1892</v>
      </c>
      <c r="I266" s="21">
        <v>0</v>
      </c>
      <c r="J266" s="21"/>
      <c r="K266" s="21"/>
      <c r="P266" s="21">
        <v>0</v>
      </c>
      <c r="V266" s="21">
        <v>200003.74</v>
      </c>
      <c r="W266" s="21">
        <v>199479</v>
      </c>
      <c r="X266" s="21">
        <v>524.74</v>
      </c>
      <c r="Y266" s="21">
        <v>0</v>
      </c>
      <c r="Z266" s="21">
        <v>0</v>
      </c>
      <c r="AA266" s="21">
        <v>0</v>
      </c>
      <c r="AB266" s="21">
        <v>0</v>
      </c>
      <c r="AC266" s="21">
        <v>0</v>
      </c>
      <c r="AD266" s="21">
        <v>0</v>
      </c>
      <c r="AE266" s="21">
        <v>0</v>
      </c>
      <c r="AF266" s="21">
        <v>0</v>
      </c>
      <c r="AG266" s="21">
        <v>0</v>
      </c>
      <c r="AH266" s="21">
        <v>0</v>
      </c>
      <c r="AI266" s="21">
        <v>0</v>
      </c>
      <c r="AJ266" s="21">
        <v>0</v>
      </c>
      <c r="AK266" s="21">
        <v>0</v>
      </c>
      <c r="AL266" s="21">
        <v>0</v>
      </c>
      <c r="AM266" s="21">
        <v>0</v>
      </c>
      <c r="AN266" s="21">
        <v>0</v>
      </c>
      <c r="AO266" s="21">
        <v>0</v>
      </c>
      <c r="AP266" s="21">
        <v>0</v>
      </c>
      <c r="AQ266" s="21">
        <v>0</v>
      </c>
      <c r="AR266" s="21">
        <v>0</v>
      </c>
      <c r="AS266" s="21">
        <v>0</v>
      </c>
      <c r="AT266" s="21">
        <v>0</v>
      </c>
      <c r="AU266" s="21">
        <v>0</v>
      </c>
      <c r="AV266" s="21">
        <v>0</v>
      </c>
      <c r="AW266" s="21">
        <v>0</v>
      </c>
      <c r="AX266" s="21">
        <v>0</v>
      </c>
      <c r="AY266" s="21">
        <v>0</v>
      </c>
      <c r="AZ266" s="21">
        <v>0</v>
      </c>
      <c r="BA266" s="21">
        <v>0</v>
      </c>
      <c r="BB266" s="21">
        <v>0</v>
      </c>
      <c r="BC266" s="21">
        <v>524.74</v>
      </c>
      <c r="BD266" s="21">
        <v>524.74</v>
      </c>
      <c r="BE266" s="21">
        <v>0</v>
      </c>
      <c r="BF266" s="21">
        <v>0</v>
      </c>
      <c r="BG266" s="21">
        <v>0</v>
      </c>
      <c r="BH266" s="21">
        <v>0</v>
      </c>
      <c r="BI266" s="21">
        <v>0</v>
      </c>
      <c r="BJ266" s="21">
        <v>0</v>
      </c>
      <c r="BK266" s="21">
        <v>0</v>
      </c>
      <c r="BL266" s="21">
        <v>0</v>
      </c>
      <c r="BM266" s="21">
        <v>0</v>
      </c>
      <c r="BS266" s="156">
        <f>INDEX('ESSER I reallocation'!$H$2:$H$555,MATCH('2021 ESSER I'!$D266,'ESSER I reallocation'!$A$2:$A$555,0))</f>
        <v>200003.74</v>
      </c>
      <c r="BT266" s="156">
        <f>INDEX('2020 Report - NLIU'!$BL$2:$BL$555,MATCH('2021 ESSER I'!D266,'2020 Report - NLIU'!$I$2:$I$555,0))</f>
        <v>199479</v>
      </c>
      <c r="BU266" s="110" t="b">
        <f t="shared" si="4"/>
        <v>1</v>
      </c>
    </row>
    <row r="267" spans="1:73" x14ac:dyDescent="0.3">
      <c r="A267" s="110" t="s">
        <v>162</v>
      </c>
      <c r="B267" s="110">
        <v>2021</v>
      </c>
      <c r="C267" s="110" t="s">
        <v>2689</v>
      </c>
      <c r="D267" s="22">
        <f>INDEX(Concordance!$A$2:$A$556,MATCH('2021 ESSER I'!F267,Concordance!$D$2:$D$556,0))</f>
        <v>56017</v>
      </c>
      <c r="E267" s="110" t="s">
        <v>950</v>
      </c>
      <c r="F267" s="110" t="s">
        <v>2690</v>
      </c>
      <c r="G267" s="110" t="s">
        <v>2691</v>
      </c>
      <c r="H267" s="110" t="s">
        <v>1892</v>
      </c>
      <c r="I267" s="21">
        <v>22784</v>
      </c>
      <c r="J267" s="21">
        <v>0</v>
      </c>
      <c r="K267" s="21">
        <v>0</v>
      </c>
      <c r="P267" s="21">
        <v>22784</v>
      </c>
      <c r="Q267" s="110">
        <v>0</v>
      </c>
      <c r="R267" s="110">
        <v>100</v>
      </c>
      <c r="S267" s="110">
        <v>0</v>
      </c>
      <c r="T267" s="110">
        <v>0</v>
      </c>
      <c r="U267" s="110">
        <v>0</v>
      </c>
      <c r="V267" s="21">
        <v>184655.19</v>
      </c>
      <c r="W267" s="21">
        <v>184171</v>
      </c>
      <c r="X267" s="21">
        <v>484.19</v>
      </c>
      <c r="Y267" s="21">
        <v>0</v>
      </c>
      <c r="Z267" s="21">
        <v>0</v>
      </c>
      <c r="AA267" s="21">
        <v>0</v>
      </c>
      <c r="AB267" s="21">
        <v>0</v>
      </c>
      <c r="AC267" s="21">
        <v>0</v>
      </c>
      <c r="AD267" s="21">
        <v>0</v>
      </c>
      <c r="AE267" s="21">
        <v>0</v>
      </c>
      <c r="AF267" s="21">
        <v>0</v>
      </c>
      <c r="AG267" s="21">
        <v>0</v>
      </c>
      <c r="AH267" s="21">
        <v>0</v>
      </c>
      <c r="AI267" s="21">
        <v>0</v>
      </c>
      <c r="AJ267" s="21">
        <v>0</v>
      </c>
      <c r="AK267" s="21">
        <v>0</v>
      </c>
      <c r="AL267" s="21">
        <v>0</v>
      </c>
      <c r="AM267" s="21">
        <v>0</v>
      </c>
      <c r="AN267" s="21">
        <v>0</v>
      </c>
      <c r="AO267" s="21">
        <v>0</v>
      </c>
      <c r="AP267" s="21">
        <v>0</v>
      </c>
      <c r="AQ267" s="21">
        <v>0</v>
      </c>
      <c r="AR267" s="21">
        <v>0</v>
      </c>
      <c r="AS267" s="21">
        <v>0</v>
      </c>
      <c r="AT267" s="21">
        <v>0</v>
      </c>
      <c r="AU267" s="21">
        <v>0</v>
      </c>
      <c r="AV267" s="21">
        <v>0</v>
      </c>
      <c r="AW267" s="21">
        <v>0</v>
      </c>
      <c r="AX267" s="21">
        <v>0</v>
      </c>
      <c r="AY267" s="21">
        <v>0</v>
      </c>
      <c r="AZ267" s="21">
        <v>0</v>
      </c>
      <c r="BA267" s="21">
        <v>0</v>
      </c>
      <c r="BB267" s="21">
        <v>0</v>
      </c>
      <c r="BC267" s="21">
        <v>484.19</v>
      </c>
      <c r="BD267" s="21">
        <v>484.19</v>
      </c>
      <c r="BE267" s="21">
        <v>0</v>
      </c>
      <c r="BF267" s="21">
        <v>0</v>
      </c>
      <c r="BG267" s="21">
        <v>0</v>
      </c>
      <c r="BH267" s="21">
        <v>0</v>
      </c>
      <c r="BI267" s="21">
        <v>0</v>
      </c>
      <c r="BJ267" s="21">
        <v>0</v>
      </c>
      <c r="BK267" s="21">
        <v>0</v>
      </c>
      <c r="BL267" s="21">
        <v>0</v>
      </c>
      <c r="BM267" s="21">
        <v>0</v>
      </c>
      <c r="BS267" s="156">
        <f>INDEX('ESSER I reallocation'!$H$2:$H$555,MATCH('2021 ESSER I'!$D267,'ESSER I reallocation'!$A$2:$A$555,0))</f>
        <v>184655.19</v>
      </c>
      <c r="BT267" s="156">
        <f>INDEX('2020 Report - NLIU'!$BL$2:$BL$555,MATCH('2021 ESSER I'!D267,'2020 Report - NLIU'!$I$2:$I$555,0))</f>
        <v>184171</v>
      </c>
      <c r="BU267" s="110" t="b">
        <f t="shared" si="4"/>
        <v>1</v>
      </c>
    </row>
    <row r="268" spans="1:73" x14ac:dyDescent="0.3">
      <c r="A268" s="110" t="s">
        <v>162</v>
      </c>
      <c r="B268" s="110">
        <v>2021</v>
      </c>
      <c r="C268" s="110" t="s">
        <v>2692</v>
      </c>
      <c r="D268" s="22">
        <f>INDEX(Concordance!$A$2:$A$556,MATCH('2021 ESSER I'!F268,Concordance!$D$2:$D$556,0))</f>
        <v>54045</v>
      </c>
      <c r="E268" s="110" t="s">
        <v>953</v>
      </c>
      <c r="F268" s="110" t="s">
        <v>2693</v>
      </c>
      <c r="G268" s="110" t="s">
        <v>2694</v>
      </c>
      <c r="H268" s="110" t="s">
        <v>1892</v>
      </c>
      <c r="I268" s="21">
        <v>33848</v>
      </c>
      <c r="J268" s="21">
        <v>0</v>
      </c>
      <c r="K268" s="21">
        <v>33848</v>
      </c>
      <c r="L268" s="110" t="s">
        <v>1911</v>
      </c>
      <c r="M268" s="110" t="s">
        <v>1892</v>
      </c>
      <c r="N268" s="110" t="s">
        <v>1911</v>
      </c>
      <c r="O268" s="110" t="s">
        <v>1911</v>
      </c>
      <c r="P268" s="21">
        <v>0</v>
      </c>
      <c r="V268" s="21">
        <v>215407.16</v>
      </c>
      <c r="W268" s="21">
        <v>0</v>
      </c>
      <c r="X268" s="21">
        <v>215407.16</v>
      </c>
      <c r="Y268" s="21">
        <v>93676.2</v>
      </c>
      <c r="Z268" s="21">
        <v>27392.74</v>
      </c>
      <c r="AA268" s="21">
        <v>9047.5400000000009</v>
      </c>
      <c r="AB268" s="21">
        <v>0</v>
      </c>
      <c r="AC268" s="21">
        <v>0</v>
      </c>
      <c r="AD268" s="21">
        <v>0</v>
      </c>
      <c r="AE268" s="21">
        <v>57235.92</v>
      </c>
      <c r="AF268" s="21">
        <v>0</v>
      </c>
      <c r="AG268" s="21">
        <v>0</v>
      </c>
      <c r="AH268" s="21">
        <v>0</v>
      </c>
      <c r="AI268" s="21">
        <v>121730.96</v>
      </c>
      <c r="AJ268" s="21">
        <v>4442.5</v>
      </c>
      <c r="AK268" s="21">
        <v>0</v>
      </c>
      <c r="AL268" s="21">
        <v>4050</v>
      </c>
      <c r="AM268" s="21">
        <v>0</v>
      </c>
      <c r="AN268" s="21">
        <v>0</v>
      </c>
      <c r="AO268" s="21">
        <v>113238.46</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S268" s="156">
        <f>INDEX('ESSER I reallocation'!$H$2:$H$555,MATCH('2021 ESSER I'!$D268,'ESSER I reallocation'!$A$2:$A$555,0))</f>
        <v>215407.16</v>
      </c>
      <c r="BT268" s="156">
        <f>INDEX('2020 Report - NLIU'!$BL$2:$BL$555,MATCH('2021 ESSER I'!D268,'2020 Report - NLIU'!$I$2:$I$555,0))</f>
        <v>0</v>
      </c>
      <c r="BU268" s="110" t="b">
        <f t="shared" si="4"/>
        <v>1</v>
      </c>
    </row>
    <row r="269" spans="1:73" x14ac:dyDescent="0.3">
      <c r="A269" s="110" t="s">
        <v>162</v>
      </c>
      <c r="B269" s="110">
        <v>2021</v>
      </c>
      <c r="C269" s="110" t="s">
        <v>2695</v>
      </c>
      <c r="D269" s="22">
        <f>INDEX(Concordance!$A$2:$A$556,MATCH('2021 ESSER I'!F269,Concordance!$D$2:$D$556,0))</f>
        <v>6101</v>
      </c>
      <c r="E269" s="110" t="s">
        <v>956</v>
      </c>
      <c r="F269" s="110" t="s">
        <v>2696</v>
      </c>
      <c r="G269" s="110" t="s">
        <v>2697</v>
      </c>
      <c r="H269" s="110" t="s">
        <v>1892</v>
      </c>
      <c r="I269" s="21">
        <v>0</v>
      </c>
      <c r="J269" s="21"/>
      <c r="K269" s="21"/>
      <c r="P269" s="21">
        <v>0</v>
      </c>
      <c r="V269" s="21">
        <v>83451.87</v>
      </c>
      <c r="W269" s="21">
        <v>0</v>
      </c>
      <c r="X269" s="21">
        <v>83451.87</v>
      </c>
      <c r="Y269" s="21">
        <v>0</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21">
        <v>0</v>
      </c>
      <c r="AS269" s="21">
        <v>0</v>
      </c>
      <c r="AT269" s="21">
        <v>0</v>
      </c>
      <c r="AU269" s="21">
        <v>0</v>
      </c>
      <c r="AV269" s="21">
        <v>0</v>
      </c>
      <c r="AW269" s="21">
        <v>0</v>
      </c>
      <c r="AX269" s="21">
        <v>0</v>
      </c>
      <c r="AY269" s="21">
        <v>0</v>
      </c>
      <c r="AZ269" s="21">
        <v>0</v>
      </c>
      <c r="BA269" s="21">
        <v>0</v>
      </c>
      <c r="BB269" s="21">
        <v>0</v>
      </c>
      <c r="BC269" s="21">
        <v>83451.87</v>
      </c>
      <c r="BD269" s="21">
        <v>72554.42</v>
      </c>
      <c r="BE269" s="21">
        <v>10897.45</v>
      </c>
      <c r="BF269" s="21">
        <v>0</v>
      </c>
      <c r="BG269" s="21">
        <v>0</v>
      </c>
      <c r="BH269" s="21">
        <v>0</v>
      </c>
      <c r="BI269" s="21">
        <v>0</v>
      </c>
      <c r="BJ269" s="21">
        <v>0</v>
      </c>
      <c r="BK269" s="21">
        <v>0</v>
      </c>
      <c r="BL269" s="21">
        <v>0</v>
      </c>
      <c r="BM269" s="21">
        <v>0</v>
      </c>
      <c r="BS269" s="156">
        <f>INDEX('ESSER I reallocation'!$H$2:$H$555,MATCH('2021 ESSER I'!$D269,'ESSER I reallocation'!$A$2:$A$555,0))</f>
        <v>83451.87</v>
      </c>
      <c r="BT269" s="156">
        <f>INDEX('2020 Report - NLIU'!$BL$2:$BL$555,MATCH('2021 ESSER I'!D269,'2020 Report - NLIU'!$I$2:$I$555,0))</f>
        <v>0</v>
      </c>
      <c r="BU269" s="110" t="b">
        <f t="shared" si="4"/>
        <v>1</v>
      </c>
    </row>
    <row r="270" spans="1:73" x14ac:dyDescent="0.3">
      <c r="A270" s="110" t="s">
        <v>162</v>
      </c>
      <c r="B270" s="110">
        <v>2021</v>
      </c>
      <c r="C270" s="110" t="s">
        <v>2698</v>
      </c>
      <c r="D270" s="22">
        <f>INDEX(Concordance!$A$2:$A$556,MATCH('2021 ESSER I'!F270,Concordance!$D$2:$D$556,0))</f>
        <v>24090</v>
      </c>
      <c r="E270" s="110" t="s">
        <v>959</v>
      </c>
      <c r="F270" s="110" t="s">
        <v>2699</v>
      </c>
      <c r="G270" s="110" t="s">
        <v>2700</v>
      </c>
      <c r="H270" s="110" t="s">
        <v>1892</v>
      </c>
      <c r="I270" s="21">
        <v>41082.65</v>
      </c>
      <c r="J270" s="21">
        <v>0</v>
      </c>
      <c r="K270" s="21">
        <v>39971.03</v>
      </c>
      <c r="L270" s="110" t="s">
        <v>1911</v>
      </c>
      <c r="M270" s="110" t="s">
        <v>1892</v>
      </c>
      <c r="N270" s="110" t="s">
        <v>1911</v>
      </c>
      <c r="O270" s="110" t="s">
        <v>1911</v>
      </c>
      <c r="P270" s="21">
        <v>1111.6200000000031</v>
      </c>
      <c r="Q270" s="110">
        <v>0</v>
      </c>
      <c r="R270" s="110">
        <v>100</v>
      </c>
      <c r="S270" s="110">
        <v>0</v>
      </c>
      <c r="T270" s="110">
        <v>0</v>
      </c>
      <c r="U270" s="110">
        <v>0</v>
      </c>
      <c r="V270" s="21">
        <v>281484.32</v>
      </c>
      <c r="W270" s="21">
        <v>280746</v>
      </c>
      <c r="X270" s="21">
        <v>738.32</v>
      </c>
      <c r="Y270" s="21">
        <v>0</v>
      </c>
      <c r="Z270" s="21">
        <v>0</v>
      </c>
      <c r="AA270" s="21">
        <v>0</v>
      </c>
      <c r="AB270" s="21">
        <v>0</v>
      </c>
      <c r="AC270" s="21">
        <v>0</v>
      </c>
      <c r="AD270" s="21">
        <v>0</v>
      </c>
      <c r="AE270" s="21">
        <v>0</v>
      </c>
      <c r="AF270" s="21">
        <v>0</v>
      </c>
      <c r="AG270" s="21">
        <v>0</v>
      </c>
      <c r="AH270" s="21">
        <v>0</v>
      </c>
      <c r="AI270" s="21">
        <v>738.32</v>
      </c>
      <c r="AJ270" s="21">
        <v>0</v>
      </c>
      <c r="AK270" s="21">
        <v>0</v>
      </c>
      <c r="AL270" s="21">
        <v>0</v>
      </c>
      <c r="AM270" s="21">
        <v>0</v>
      </c>
      <c r="AN270" s="21">
        <v>0</v>
      </c>
      <c r="AO270" s="21">
        <v>738.32</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S270" s="156">
        <f>INDEX('ESSER I reallocation'!$H$2:$H$555,MATCH('2021 ESSER I'!$D270,'ESSER I reallocation'!$A$2:$A$555,0))</f>
        <v>322566.96999999997</v>
      </c>
      <c r="BT270" s="156">
        <f>INDEX('2020 Report - NLIU'!$BL$2:$BL$555,MATCH('2021 ESSER I'!D270,'2020 Report - NLIU'!$I$2:$I$555,0))</f>
        <v>280746</v>
      </c>
      <c r="BU270" s="110" t="b">
        <f t="shared" si="4"/>
        <v>1</v>
      </c>
    </row>
    <row r="271" spans="1:73" x14ac:dyDescent="0.3">
      <c r="A271" s="110" t="s">
        <v>162</v>
      </c>
      <c r="B271" s="110">
        <v>2021</v>
      </c>
      <c r="C271" s="110" t="s">
        <v>2701</v>
      </c>
      <c r="D271" s="22">
        <f>INDEX(Concordance!$A$2:$A$556,MATCH('2021 ESSER I'!F271,Concordance!$D$2:$D$556,0))</f>
        <v>107154</v>
      </c>
      <c r="E271" s="110" t="s">
        <v>962</v>
      </c>
      <c r="F271" s="110" t="s">
        <v>2702</v>
      </c>
      <c r="G271" s="110" t="s">
        <v>2703</v>
      </c>
      <c r="H271" s="110" t="s">
        <v>1892</v>
      </c>
      <c r="I271" s="21">
        <v>0</v>
      </c>
      <c r="J271" s="21"/>
      <c r="K271" s="21"/>
      <c r="P271" s="21">
        <v>0</v>
      </c>
      <c r="V271" s="21">
        <v>316183.78999999998</v>
      </c>
      <c r="W271" s="21">
        <v>315354</v>
      </c>
      <c r="X271" s="21">
        <v>829.79</v>
      </c>
      <c r="Y271" s="21">
        <v>0</v>
      </c>
      <c r="Z271" s="21">
        <v>0</v>
      </c>
      <c r="AA271" s="21">
        <v>0</v>
      </c>
      <c r="AB271" s="21">
        <v>0</v>
      </c>
      <c r="AC271" s="21">
        <v>0</v>
      </c>
      <c r="AD271" s="21">
        <v>0</v>
      </c>
      <c r="AE271" s="21">
        <v>0</v>
      </c>
      <c r="AF271" s="21">
        <v>0</v>
      </c>
      <c r="AG271" s="21">
        <v>0</v>
      </c>
      <c r="AH271" s="21">
        <v>0</v>
      </c>
      <c r="AI271" s="21">
        <v>0</v>
      </c>
      <c r="AJ271" s="21">
        <v>0</v>
      </c>
      <c r="AK271" s="21">
        <v>0</v>
      </c>
      <c r="AL271" s="21">
        <v>0</v>
      </c>
      <c r="AM271" s="21">
        <v>0</v>
      </c>
      <c r="AN271" s="21">
        <v>0</v>
      </c>
      <c r="AO271" s="21">
        <v>0</v>
      </c>
      <c r="AP271" s="21">
        <v>0</v>
      </c>
      <c r="AQ271" s="21">
        <v>0</v>
      </c>
      <c r="AR271" s="21">
        <v>0</v>
      </c>
      <c r="AS271" s="21">
        <v>0</v>
      </c>
      <c r="AT271" s="21">
        <v>0</v>
      </c>
      <c r="AU271" s="21">
        <v>0</v>
      </c>
      <c r="AV271" s="21">
        <v>0</v>
      </c>
      <c r="AW271" s="21">
        <v>0</v>
      </c>
      <c r="AX271" s="21">
        <v>0</v>
      </c>
      <c r="AY271" s="21">
        <v>0</v>
      </c>
      <c r="AZ271" s="21">
        <v>0</v>
      </c>
      <c r="BA271" s="21">
        <v>0</v>
      </c>
      <c r="BB271" s="21">
        <v>0</v>
      </c>
      <c r="BC271" s="21">
        <v>829.79</v>
      </c>
      <c r="BD271" s="21">
        <v>829.79</v>
      </c>
      <c r="BE271" s="21">
        <v>0</v>
      </c>
      <c r="BF271" s="21">
        <v>0</v>
      </c>
      <c r="BG271" s="21">
        <v>0</v>
      </c>
      <c r="BH271" s="21">
        <v>0</v>
      </c>
      <c r="BI271" s="21">
        <v>0</v>
      </c>
      <c r="BJ271" s="21">
        <v>0</v>
      </c>
      <c r="BK271" s="21">
        <v>0</v>
      </c>
      <c r="BL271" s="21">
        <v>0</v>
      </c>
      <c r="BM271" s="21">
        <v>0</v>
      </c>
      <c r="BS271" s="156">
        <f>INDEX('ESSER I reallocation'!$H$2:$H$555,MATCH('2021 ESSER I'!$D271,'ESSER I reallocation'!$A$2:$A$555,0))</f>
        <v>316183.78999999998</v>
      </c>
      <c r="BT271" s="156">
        <f>INDEX('2020 Report - NLIU'!$BL$2:$BL$555,MATCH('2021 ESSER I'!D271,'2020 Report - NLIU'!$I$2:$I$555,0))</f>
        <v>315354</v>
      </c>
      <c r="BU271" s="110" t="b">
        <f t="shared" si="4"/>
        <v>1</v>
      </c>
    </row>
    <row r="272" spans="1:73" x14ac:dyDescent="0.3">
      <c r="A272" s="110" t="s">
        <v>162</v>
      </c>
      <c r="B272" s="110">
        <v>2021</v>
      </c>
      <c r="C272" s="110" t="s">
        <v>2704</v>
      </c>
      <c r="D272" s="22">
        <f>INDEX(Concordance!$A$2:$A$556,MATCH('2021 ESSER I'!F272,Concordance!$D$2:$D$556,0))</f>
        <v>115902</v>
      </c>
      <c r="E272" s="110" t="s">
        <v>965</v>
      </c>
      <c r="F272" s="110" t="s">
        <v>2705</v>
      </c>
      <c r="G272" s="110" t="s">
        <v>2706</v>
      </c>
      <c r="H272" s="110" t="s">
        <v>1892</v>
      </c>
      <c r="I272" s="21">
        <v>0</v>
      </c>
      <c r="J272" s="21"/>
      <c r="K272" s="21"/>
      <c r="P272" s="21">
        <v>0</v>
      </c>
      <c r="V272" s="21">
        <v>443212.91</v>
      </c>
      <c r="W272" s="21">
        <v>194739.26</v>
      </c>
      <c r="X272" s="21">
        <v>248473.65</v>
      </c>
      <c r="Y272" s="21">
        <v>55730.26</v>
      </c>
      <c r="Z272" s="21">
        <v>0</v>
      </c>
      <c r="AA272" s="21">
        <v>0</v>
      </c>
      <c r="AB272" s="21">
        <v>10781.7</v>
      </c>
      <c r="AC272" s="21">
        <v>6597</v>
      </c>
      <c r="AD272" s="21">
        <v>0</v>
      </c>
      <c r="AE272" s="21">
        <v>13790.86</v>
      </c>
      <c r="AF272" s="21">
        <v>24560.7</v>
      </c>
      <c r="AG272" s="21">
        <v>0</v>
      </c>
      <c r="AH272" s="21">
        <v>0</v>
      </c>
      <c r="AI272" s="21">
        <v>144290.76</v>
      </c>
      <c r="AJ272" s="21">
        <v>3187.5</v>
      </c>
      <c r="AK272" s="21">
        <v>270.89999999999998</v>
      </c>
      <c r="AL272" s="21">
        <v>91750.77</v>
      </c>
      <c r="AM272" s="21">
        <v>0</v>
      </c>
      <c r="AN272" s="21">
        <v>0</v>
      </c>
      <c r="AO272" s="21">
        <v>39083.589999999997</v>
      </c>
      <c r="AP272" s="21">
        <v>9998</v>
      </c>
      <c r="AQ272" s="21">
        <v>0</v>
      </c>
      <c r="AR272" s="21">
        <v>0</v>
      </c>
      <c r="AS272" s="21">
        <v>0</v>
      </c>
      <c r="AT272" s="21">
        <v>0</v>
      </c>
      <c r="AU272" s="21">
        <v>0</v>
      </c>
      <c r="AV272" s="21">
        <v>0</v>
      </c>
      <c r="AW272" s="21">
        <v>0</v>
      </c>
      <c r="AX272" s="21">
        <v>0</v>
      </c>
      <c r="AY272" s="21">
        <v>0</v>
      </c>
      <c r="AZ272" s="21">
        <v>0</v>
      </c>
      <c r="BA272" s="21">
        <v>0</v>
      </c>
      <c r="BB272" s="21">
        <v>0</v>
      </c>
      <c r="BC272" s="21">
        <v>48452.62999999999</v>
      </c>
      <c r="BD272" s="21">
        <v>9000</v>
      </c>
      <c r="BE272" s="21">
        <v>2575.12</v>
      </c>
      <c r="BF272" s="21">
        <v>36754.589999999997</v>
      </c>
      <c r="BG272" s="21">
        <v>0</v>
      </c>
      <c r="BH272" s="21">
        <v>0</v>
      </c>
      <c r="BI272" s="21">
        <v>122.92</v>
      </c>
      <c r="BJ272" s="21">
        <v>0</v>
      </c>
      <c r="BK272" s="21">
        <v>0</v>
      </c>
      <c r="BL272" s="21">
        <v>0</v>
      </c>
      <c r="BM272" s="21">
        <v>0</v>
      </c>
      <c r="BS272" s="156">
        <f>INDEX('ESSER I reallocation'!$H$2:$H$555,MATCH('2021 ESSER I'!$D272,'ESSER I reallocation'!$A$2:$A$555,0))</f>
        <v>443212.91</v>
      </c>
      <c r="BT272" s="156">
        <f>INDEX('2020 Report - NLIU'!$BL$2:$BL$555,MATCH('2021 ESSER I'!D272,'2020 Report - NLIU'!$I$2:$I$555,0))</f>
        <v>194739.26</v>
      </c>
      <c r="BU272" s="110" t="b">
        <f t="shared" si="4"/>
        <v>1</v>
      </c>
    </row>
    <row r="273" spans="1:73" x14ac:dyDescent="0.3">
      <c r="A273" s="110" t="s">
        <v>162</v>
      </c>
      <c r="B273" s="110">
        <v>2021</v>
      </c>
      <c r="C273" s="110" t="s">
        <v>2707</v>
      </c>
      <c r="D273" s="22">
        <f>INDEX(Concordance!$A$2:$A$556,MATCH('2021 ESSER I'!F273,Concordance!$D$2:$D$556,0))</f>
        <v>8106</v>
      </c>
      <c r="E273" s="110" t="s">
        <v>246</v>
      </c>
      <c r="F273" s="110" t="s">
        <v>2708</v>
      </c>
      <c r="G273" s="110" t="s">
        <v>2709</v>
      </c>
      <c r="H273" s="110" t="s">
        <v>1892</v>
      </c>
      <c r="I273" s="21">
        <v>0</v>
      </c>
      <c r="J273" s="21"/>
      <c r="K273" s="21"/>
      <c r="P273" s="21">
        <v>0</v>
      </c>
      <c r="V273" s="21">
        <v>163631.07999999999</v>
      </c>
      <c r="W273" s="21">
        <v>163202</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21">
        <v>0</v>
      </c>
      <c r="AS273" s="21">
        <v>0</v>
      </c>
      <c r="AT273" s="21">
        <v>0</v>
      </c>
      <c r="AU273" s="21">
        <v>0</v>
      </c>
      <c r="AV273" s="21">
        <v>0</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429.07999999998719</v>
      </c>
      <c r="BN273" s="110">
        <v>100</v>
      </c>
      <c r="BO273" s="110">
        <v>0</v>
      </c>
      <c r="BP273" s="110">
        <v>0</v>
      </c>
      <c r="BQ273" s="110">
        <v>0</v>
      </c>
      <c r="BR273" s="110">
        <v>0</v>
      </c>
      <c r="BS273" s="156">
        <f>INDEX('ESSER I reallocation'!$H$2:$H$555,MATCH('2021 ESSER I'!$D273,'ESSER I reallocation'!$A$2:$A$555,0))</f>
        <v>163631.07999999999</v>
      </c>
      <c r="BT273" s="156">
        <f>INDEX('2020 Report - NLIU'!$BL$2:$BL$555,MATCH('2021 ESSER I'!D273,'2020 Report - NLIU'!$I$2:$I$555,0))</f>
        <v>163202</v>
      </c>
      <c r="BU273" s="110" t="b">
        <f t="shared" si="4"/>
        <v>1</v>
      </c>
    </row>
    <row r="274" spans="1:73" x14ac:dyDescent="0.3">
      <c r="A274" s="110" t="s">
        <v>162</v>
      </c>
      <c r="B274" s="110">
        <v>2021</v>
      </c>
      <c r="C274" s="110" t="s">
        <v>2710</v>
      </c>
      <c r="D274" s="22">
        <f>INDEX(Concordance!$A$2:$A$556,MATCH('2021 ESSER I'!F274,Concordance!$D$2:$D$556,0))</f>
        <v>96093</v>
      </c>
      <c r="E274" s="110" t="s">
        <v>974</v>
      </c>
      <c r="F274" s="110" t="s">
        <v>2711</v>
      </c>
      <c r="G274" s="110" t="s">
        <v>2712</v>
      </c>
      <c r="H274" s="110" t="s">
        <v>1892</v>
      </c>
      <c r="I274" s="21">
        <v>83800.12</v>
      </c>
      <c r="J274" s="21">
        <v>0</v>
      </c>
      <c r="K274" s="21">
        <v>83589.759999999995</v>
      </c>
      <c r="L274" s="110" t="s">
        <v>1911</v>
      </c>
      <c r="M274" s="110" t="s">
        <v>1892</v>
      </c>
      <c r="N274" s="110" t="s">
        <v>1911</v>
      </c>
      <c r="O274" s="110" t="s">
        <v>1911</v>
      </c>
      <c r="P274" s="21">
        <v>210.36000000000061</v>
      </c>
      <c r="Q274" s="110">
        <v>0</v>
      </c>
      <c r="R274" s="110">
        <v>0</v>
      </c>
      <c r="S274" s="110">
        <v>0</v>
      </c>
      <c r="T274" s="110">
        <v>0</v>
      </c>
      <c r="U274" s="110">
        <v>100</v>
      </c>
      <c r="V274" s="21">
        <v>148174.43</v>
      </c>
      <c r="W274" s="21">
        <v>0</v>
      </c>
      <c r="X274" s="21">
        <v>148174.43</v>
      </c>
      <c r="Y274" s="21">
        <v>41816.92</v>
      </c>
      <c r="Z274" s="21">
        <v>0</v>
      </c>
      <c r="AA274" s="21">
        <v>0</v>
      </c>
      <c r="AB274" s="21">
        <v>0</v>
      </c>
      <c r="AC274" s="21">
        <v>0</v>
      </c>
      <c r="AD274" s="21">
        <v>0</v>
      </c>
      <c r="AE274" s="21">
        <v>41816.92</v>
      </c>
      <c r="AF274" s="21">
        <v>0</v>
      </c>
      <c r="AG274" s="21">
        <v>0</v>
      </c>
      <c r="AH274" s="21">
        <v>0</v>
      </c>
      <c r="AI274" s="21">
        <v>106357.51</v>
      </c>
      <c r="AJ274" s="21">
        <v>0</v>
      </c>
      <c r="AK274" s="21">
        <v>0</v>
      </c>
      <c r="AL274" s="21">
        <v>6749.2</v>
      </c>
      <c r="AM274" s="21">
        <v>0</v>
      </c>
      <c r="AN274" s="21">
        <v>0</v>
      </c>
      <c r="AO274" s="21">
        <v>99608.31</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S274" s="156">
        <f>INDEX('ESSER I reallocation'!$H$2:$H$555,MATCH('2021 ESSER I'!$D274,'ESSER I reallocation'!$A$2:$A$555,0))</f>
        <v>231974.54</v>
      </c>
      <c r="BT274" s="156">
        <f>INDEX('2020 Report - NLIU'!$BL$2:$BL$555,MATCH('2021 ESSER I'!D274,'2020 Report - NLIU'!$I$2:$I$555,0))</f>
        <v>0</v>
      </c>
      <c r="BU274" s="110" t="b">
        <f t="shared" si="4"/>
        <v>1</v>
      </c>
    </row>
    <row r="275" spans="1:73" x14ac:dyDescent="0.3">
      <c r="A275" s="110" t="s">
        <v>162</v>
      </c>
      <c r="B275" s="110">
        <v>2021</v>
      </c>
      <c r="C275" s="110" t="s">
        <v>2713</v>
      </c>
      <c r="D275" s="22">
        <f>INDEX(Concordance!$A$2:$A$556,MATCH('2021 ESSER I'!F275,Concordance!$D$2:$D$556,0))</f>
        <v>58106</v>
      </c>
      <c r="E275" s="110" t="s">
        <v>977</v>
      </c>
      <c r="F275" s="110" t="s">
        <v>2714</v>
      </c>
      <c r="G275" s="110" t="s">
        <v>2715</v>
      </c>
      <c r="H275" s="110" t="s">
        <v>1892</v>
      </c>
      <c r="I275" s="21">
        <v>9000</v>
      </c>
      <c r="J275" s="21">
        <v>0</v>
      </c>
      <c r="K275" s="21">
        <v>9000</v>
      </c>
      <c r="L275" s="110" t="s">
        <v>1911</v>
      </c>
      <c r="M275" s="110" t="s">
        <v>1911</v>
      </c>
      <c r="N275" s="110" t="s">
        <v>1911</v>
      </c>
      <c r="O275" s="110" t="s">
        <v>1892</v>
      </c>
      <c r="P275" s="21">
        <v>0</v>
      </c>
      <c r="V275" s="21">
        <v>58054.400000000001</v>
      </c>
      <c r="W275" s="21">
        <v>57902</v>
      </c>
      <c r="X275" s="21">
        <v>152.4</v>
      </c>
      <c r="Y275" s="21">
        <v>0</v>
      </c>
      <c r="Z275" s="21">
        <v>0</v>
      </c>
      <c r="AA275" s="21">
        <v>0</v>
      </c>
      <c r="AB275" s="21">
        <v>0</v>
      </c>
      <c r="AC275" s="21">
        <v>0</v>
      </c>
      <c r="AD275" s="21">
        <v>0</v>
      </c>
      <c r="AE275" s="21">
        <v>0</v>
      </c>
      <c r="AF275" s="21">
        <v>0</v>
      </c>
      <c r="AG275" s="21">
        <v>0</v>
      </c>
      <c r="AH275" s="21">
        <v>0</v>
      </c>
      <c r="AI275" s="21">
        <v>0</v>
      </c>
      <c r="AJ275" s="21">
        <v>0</v>
      </c>
      <c r="AK275" s="21">
        <v>0</v>
      </c>
      <c r="AL275" s="21">
        <v>0</v>
      </c>
      <c r="AM275" s="21">
        <v>0</v>
      </c>
      <c r="AN275" s="21">
        <v>0</v>
      </c>
      <c r="AO275" s="21">
        <v>0</v>
      </c>
      <c r="AP275" s="21">
        <v>0</v>
      </c>
      <c r="AQ275" s="21">
        <v>0</v>
      </c>
      <c r="AR275" s="21">
        <v>0</v>
      </c>
      <c r="AS275" s="21">
        <v>0</v>
      </c>
      <c r="AT275" s="21">
        <v>0</v>
      </c>
      <c r="AU275" s="21">
        <v>0</v>
      </c>
      <c r="AV275" s="21">
        <v>0</v>
      </c>
      <c r="AW275" s="21">
        <v>0</v>
      </c>
      <c r="AX275" s="21">
        <v>0</v>
      </c>
      <c r="AY275" s="21">
        <v>0</v>
      </c>
      <c r="AZ275" s="21">
        <v>0</v>
      </c>
      <c r="BA275" s="21">
        <v>0</v>
      </c>
      <c r="BB275" s="21">
        <v>0</v>
      </c>
      <c r="BC275" s="21">
        <v>152.4</v>
      </c>
      <c r="BD275" s="21">
        <v>0</v>
      </c>
      <c r="BE275" s="21">
        <v>0</v>
      </c>
      <c r="BF275" s="21">
        <v>0</v>
      </c>
      <c r="BG275" s="21">
        <v>152.4</v>
      </c>
      <c r="BH275" s="21">
        <v>0</v>
      </c>
      <c r="BI275" s="21">
        <v>0</v>
      </c>
      <c r="BJ275" s="21">
        <v>0</v>
      </c>
      <c r="BK275" s="21">
        <v>0</v>
      </c>
      <c r="BL275" s="21">
        <v>0</v>
      </c>
      <c r="BM275" s="21">
        <v>0</v>
      </c>
      <c r="BS275" s="156">
        <f>INDEX('ESSER I reallocation'!$H$2:$H$555,MATCH('2021 ESSER I'!$D275,'ESSER I reallocation'!$A$2:$A$555,0))</f>
        <v>58054.400000000001</v>
      </c>
      <c r="BT275" s="156">
        <f>INDEX('2020 Report - NLIU'!$BL$2:$BL$555,MATCH('2021 ESSER I'!D275,'2020 Report - NLIU'!$I$2:$I$555,0))</f>
        <v>57902</v>
      </c>
      <c r="BU275" s="110" t="b">
        <f t="shared" si="4"/>
        <v>1</v>
      </c>
    </row>
    <row r="276" spans="1:73" x14ac:dyDescent="0.3">
      <c r="A276" s="110" t="s">
        <v>162</v>
      </c>
      <c r="B276" s="110">
        <v>2021</v>
      </c>
      <c r="C276" s="110" t="s">
        <v>2716</v>
      </c>
      <c r="D276" s="22">
        <f>INDEX(Concordance!$A$2:$A$556,MATCH('2021 ESSER I'!F276,Concordance!$D$2:$D$556,0))</f>
        <v>59114</v>
      </c>
      <c r="E276" s="110" t="s">
        <v>980</v>
      </c>
      <c r="F276" s="110" t="s">
        <v>2717</v>
      </c>
      <c r="G276" s="110" t="s">
        <v>2718</v>
      </c>
      <c r="H276" s="110" t="s">
        <v>1892</v>
      </c>
      <c r="I276" s="21">
        <v>0</v>
      </c>
      <c r="J276" s="21"/>
      <c r="K276" s="21"/>
      <c r="P276" s="21">
        <v>0</v>
      </c>
      <c r="V276" s="21">
        <v>25318.03</v>
      </c>
      <c r="W276" s="21">
        <v>25252</v>
      </c>
      <c r="X276" s="21">
        <v>66.03</v>
      </c>
      <c r="Y276" s="21">
        <v>66.03</v>
      </c>
      <c r="Z276" s="21">
        <v>66.03</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21">
        <v>0</v>
      </c>
      <c r="AS276" s="21">
        <v>0</v>
      </c>
      <c r="AT276" s="21">
        <v>0</v>
      </c>
      <c r="AU276" s="21">
        <v>0</v>
      </c>
      <c r="AV276" s="21">
        <v>0</v>
      </c>
      <c r="AW276" s="21">
        <v>0</v>
      </c>
      <c r="AX276" s="21">
        <v>0</v>
      </c>
      <c r="AY276" s="21">
        <v>0</v>
      </c>
      <c r="AZ276" s="21">
        <v>0</v>
      </c>
      <c r="BA276" s="21">
        <v>0</v>
      </c>
      <c r="BB276" s="21">
        <v>0</v>
      </c>
      <c r="BC276" s="21">
        <v>0</v>
      </c>
      <c r="BD276" s="21">
        <v>0</v>
      </c>
      <c r="BE276" s="21">
        <v>0</v>
      </c>
      <c r="BF276" s="21">
        <v>0</v>
      </c>
      <c r="BG276" s="21">
        <v>0</v>
      </c>
      <c r="BH276" s="21">
        <v>0</v>
      </c>
      <c r="BI276" s="21">
        <v>0</v>
      </c>
      <c r="BJ276" s="21">
        <v>0</v>
      </c>
      <c r="BK276" s="21">
        <v>0</v>
      </c>
      <c r="BL276" s="21">
        <v>0</v>
      </c>
      <c r="BM276" s="21">
        <v>0</v>
      </c>
      <c r="BS276" s="156">
        <f>INDEX('ESSER I reallocation'!$H$2:$H$555,MATCH('2021 ESSER I'!$D276,'ESSER I reallocation'!$A$2:$A$555,0))</f>
        <v>25318.03</v>
      </c>
      <c r="BT276" s="156">
        <f>INDEX('2020 Report - NLIU'!$BL$2:$BL$555,MATCH('2021 ESSER I'!D276,'2020 Report - NLIU'!$I$2:$I$555,0))</f>
        <v>25252</v>
      </c>
      <c r="BU276" s="110" t="b">
        <f t="shared" si="4"/>
        <v>1</v>
      </c>
    </row>
    <row r="277" spans="1:73" x14ac:dyDescent="0.3">
      <c r="A277" s="110" t="s">
        <v>162</v>
      </c>
      <c r="B277" s="110">
        <v>2021</v>
      </c>
      <c r="C277" s="110" t="s">
        <v>2719</v>
      </c>
      <c r="D277" s="22">
        <f>INDEX(Concordance!$A$2:$A$556,MATCH('2021 ESSER I'!F277,Concordance!$D$2:$D$556,0))</f>
        <v>29001</v>
      </c>
      <c r="E277" s="110" t="s">
        <v>983</v>
      </c>
      <c r="F277" s="110" t="s">
        <v>2720</v>
      </c>
      <c r="G277" s="110" t="s">
        <v>2721</v>
      </c>
      <c r="H277" s="110" t="s">
        <v>1892</v>
      </c>
      <c r="I277" s="21">
        <v>16077</v>
      </c>
      <c r="J277" s="21">
        <v>0</v>
      </c>
      <c r="K277" s="21">
        <v>0</v>
      </c>
      <c r="P277" s="21">
        <v>16077</v>
      </c>
      <c r="Q277" s="110">
        <v>0</v>
      </c>
      <c r="R277" s="110">
        <v>0</v>
      </c>
      <c r="S277" s="110">
        <v>0</v>
      </c>
      <c r="T277" s="110">
        <v>100</v>
      </c>
      <c r="U277" s="110">
        <v>0</v>
      </c>
      <c r="V277" s="21">
        <v>92870.17</v>
      </c>
      <c r="W277" s="21">
        <v>66240</v>
      </c>
      <c r="X277" s="21">
        <v>23508</v>
      </c>
      <c r="Y277" s="21">
        <v>0</v>
      </c>
      <c r="Z277" s="21">
        <v>0</v>
      </c>
      <c r="AA277" s="21">
        <v>0</v>
      </c>
      <c r="AB277" s="21">
        <v>0</v>
      </c>
      <c r="AC277" s="21">
        <v>0</v>
      </c>
      <c r="AD277" s="21">
        <v>0</v>
      </c>
      <c r="AE277" s="21">
        <v>0</v>
      </c>
      <c r="AF277" s="21">
        <v>0</v>
      </c>
      <c r="AG277" s="21">
        <v>0</v>
      </c>
      <c r="AH277" s="21">
        <v>0</v>
      </c>
      <c r="AI277" s="21">
        <v>23508</v>
      </c>
      <c r="AJ277" s="21">
        <v>15508</v>
      </c>
      <c r="AK277" s="21">
        <v>0</v>
      </c>
      <c r="AL277" s="21">
        <v>0</v>
      </c>
      <c r="AM277" s="21">
        <v>0</v>
      </c>
      <c r="AN277" s="21">
        <v>0</v>
      </c>
      <c r="AO277" s="21">
        <v>0</v>
      </c>
      <c r="AP277" s="21">
        <v>8000</v>
      </c>
      <c r="AQ277" s="21">
        <v>0</v>
      </c>
      <c r="AR277" s="21">
        <v>0</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3122.1699999999978</v>
      </c>
      <c r="BN277" s="110">
        <v>0</v>
      </c>
      <c r="BO277" s="110">
        <v>0</v>
      </c>
      <c r="BP277" s="110">
        <v>0</v>
      </c>
      <c r="BQ277" s="110">
        <v>100</v>
      </c>
      <c r="BR277" s="110">
        <v>0</v>
      </c>
      <c r="BS277" s="156">
        <f>INDEX('ESSER I reallocation'!$H$2:$H$555,MATCH('2021 ESSER I'!$D277,'ESSER I reallocation'!$A$2:$A$555,0))</f>
        <v>108947.17</v>
      </c>
      <c r="BT277" s="156">
        <f>INDEX('2020 Report - NLIU'!$BL$2:$BL$555,MATCH('2021 ESSER I'!D277,'2020 Report - NLIU'!$I$2:$I$555,0))</f>
        <v>66240</v>
      </c>
      <c r="BU277" s="110" t="b">
        <f t="shared" si="4"/>
        <v>1</v>
      </c>
    </row>
    <row r="278" spans="1:73" x14ac:dyDescent="0.3">
      <c r="A278" s="110" t="s">
        <v>162</v>
      </c>
      <c r="B278" s="110">
        <v>2021</v>
      </c>
      <c r="C278" s="110" t="s">
        <v>2722</v>
      </c>
      <c r="D278" s="22">
        <f>INDEX(Concordance!$A$2:$A$556,MATCH('2021 ESSER I'!F278,Concordance!$D$2:$D$556,0))</f>
        <v>39139</v>
      </c>
      <c r="E278" s="110" t="s">
        <v>986</v>
      </c>
      <c r="F278" s="110" t="s">
        <v>2723</v>
      </c>
      <c r="G278" s="110" t="s">
        <v>2724</v>
      </c>
      <c r="H278" s="110" t="s">
        <v>1892</v>
      </c>
      <c r="I278" s="21">
        <v>0</v>
      </c>
      <c r="J278" s="21"/>
      <c r="K278" s="21"/>
      <c r="P278" s="21">
        <v>0</v>
      </c>
      <c r="V278" s="21">
        <v>221936.91</v>
      </c>
      <c r="W278" s="21">
        <v>221355</v>
      </c>
      <c r="X278" s="21">
        <v>581.91</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581.91</v>
      </c>
      <c r="BD278" s="21">
        <v>581.91</v>
      </c>
      <c r="BE278" s="21">
        <v>0</v>
      </c>
      <c r="BF278" s="21">
        <v>0</v>
      </c>
      <c r="BG278" s="21">
        <v>0</v>
      </c>
      <c r="BH278" s="21">
        <v>0</v>
      </c>
      <c r="BI278" s="21">
        <v>0</v>
      </c>
      <c r="BJ278" s="21">
        <v>0</v>
      </c>
      <c r="BK278" s="21">
        <v>0</v>
      </c>
      <c r="BL278" s="21">
        <v>0</v>
      </c>
      <c r="BM278" s="21">
        <v>0</v>
      </c>
      <c r="BS278" s="156">
        <f>INDEX('ESSER I reallocation'!$H$2:$H$555,MATCH('2021 ESSER I'!$D278,'ESSER I reallocation'!$A$2:$A$555,0))</f>
        <v>221936.91</v>
      </c>
      <c r="BT278" s="156">
        <f>INDEX('2020 Report - NLIU'!$BL$2:$BL$555,MATCH('2021 ESSER I'!D278,'2020 Report - NLIU'!$I$2:$I$555,0))</f>
        <v>221355</v>
      </c>
      <c r="BU278" s="110" t="b">
        <f t="shared" si="4"/>
        <v>1</v>
      </c>
    </row>
    <row r="279" spans="1:73" x14ac:dyDescent="0.3">
      <c r="A279" s="110" t="s">
        <v>162</v>
      </c>
      <c r="B279" s="110">
        <v>2021</v>
      </c>
      <c r="C279" s="110" t="s">
        <v>2725</v>
      </c>
      <c r="D279" s="22">
        <f>INDEX(Concordance!$A$2:$A$556,MATCH('2021 ESSER I'!F279,Concordance!$D$2:$D$556,0))</f>
        <v>48075</v>
      </c>
      <c r="E279" s="110" t="s">
        <v>989</v>
      </c>
      <c r="F279" s="110" t="s">
        <v>2726</v>
      </c>
      <c r="G279" s="110" t="s">
        <v>2727</v>
      </c>
      <c r="H279" s="110" t="s">
        <v>1892</v>
      </c>
      <c r="I279" s="21">
        <v>0</v>
      </c>
      <c r="J279" s="21"/>
      <c r="K279" s="21"/>
      <c r="P279" s="21">
        <v>0</v>
      </c>
      <c r="V279" s="21">
        <v>49669.66</v>
      </c>
      <c r="W279" s="21">
        <v>49539</v>
      </c>
      <c r="X279" s="21">
        <v>0</v>
      </c>
      <c r="Y279" s="21">
        <v>0</v>
      </c>
      <c r="Z279" s="21">
        <v>0</v>
      </c>
      <c r="AA279" s="21">
        <v>0</v>
      </c>
      <c r="AB279" s="21">
        <v>0</v>
      </c>
      <c r="AC279" s="21">
        <v>0</v>
      </c>
      <c r="AD279" s="21">
        <v>0</v>
      </c>
      <c r="AE279" s="21">
        <v>0</v>
      </c>
      <c r="AF279" s="21">
        <v>0</v>
      </c>
      <c r="AG279" s="21">
        <v>0</v>
      </c>
      <c r="AH279" s="21">
        <v>0</v>
      </c>
      <c r="AI279" s="21">
        <v>0</v>
      </c>
      <c r="AJ279" s="21">
        <v>0</v>
      </c>
      <c r="AK279" s="21">
        <v>0</v>
      </c>
      <c r="AL279" s="21">
        <v>0</v>
      </c>
      <c r="AM279" s="21">
        <v>0</v>
      </c>
      <c r="AN279" s="21">
        <v>0</v>
      </c>
      <c r="AO279" s="21">
        <v>0</v>
      </c>
      <c r="AP279" s="21">
        <v>0</v>
      </c>
      <c r="AQ279" s="21">
        <v>0</v>
      </c>
      <c r="AR279" s="21">
        <v>0</v>
      </c>
      <c r="AS279" s="21">
        <v>0</v>
      </c>
      <c r="AT279" s="21">
        <v>0</v>
      </c>
      <c r="AU279" s="21">
        <v>0</v>
      </c>
      <c r="AV279" s="21">
        <v>0</v>
      </c>
      <c r="AW279" s="21">
        <v>0</v>
      </c>
      <c r="AX279" s="21">
        <v>0</v>
      </c>
      <c r="AY279" s="21">
        <v>0</v>
      </c>
      <c r="AZ279" s="21">
        <v>0</v>
      </c>
      <c r="BA279" s="21">
        <v>0</v>
      </c>
      <c r="BB279" s="21">
        <v>0</v>
      </c>
      <c r="BC279" s="21">
        <v>0</v>
      </c>
      <c r="BD279" s="21">
        <v>0</v>
      </c>
      <c r="BE279" s="21">
        <v>0</v>
      </c>
      <c r="BF279" s="21">
        <v>0</v>
      </c>
      <c r="BG279" s="21">
        <v>0</v>
      </c>
      <c r="BH279" s="21">
        <v>0</v>
      </c>
      <c r="BI279" s="21">
        <v>0</v>
      </c>
      <c r="BJ279" s="21">
        <v>0</v>
      </c>
      <c r="BK279" s="21">
        <v>0</v>
      </c>
      <c r="BL279" s="21">
        <v>0</v>
      </c>
      <c r="BM279" s="21">
        <v>130.66000000000349</v>
      </c>
      <c r="BN279" s="110">
        <v>0</v>
      </c>
      <c r="BO279" s="110">
        <v>0</v>
      </c>
      <c r="BP279" s="110">
        <v>0</v>
      </c>
      <c r="BQ279" s="110">
        <v>100</v>
      </c>
      <c r="BR279" s="110">
        <v>0</v>
      </c>
      <c r="BS279" s="156">
        <f>INDEX('ESSER I reallocation'!$H$2:$H$555,MATCH('2021 ESSER I'!$D279,'ESSER I reallocation'!$A$2:$A$555,0))</f>
        <v>49669.66</v>
      </c>
      <c r="BT279" s="156">
        <f>INDEX('2020 Report - NLIU'!$BL$2:$BL$555,MATCH('2021 ESSER I'!D279,'2020 Report - NLIU'!$I$2:$I$555,0))</f>
        <v>49539</v>
      </c>
      <c r="BU279" s="110" t="b">
        <f t="shared" si="4"/>
        <v>1</v>
      </c>
    </row>
    <row r="280" spans="1:73" x14ac:dyDescent="0.3">
      <c r="A280" s="110" t="s">
        <v>162</v>
      </c>
      <c r="B280" s="110">
        <v>2021</v>
      </c>
      <c r="C280" s="110" t="s">
        <v>2728</v>
      </c>
      <c r="D280" s="22">
        <f>INDEX(Concordance!$A$2:$A$556,MATCH('2021 ESSER I'!F280,Concordance!$D$2:$D$556,0))</f>
        <v>36133</v>
      </c>
      <c r="E280" s="110" t="s">
        <v>992</v>
      </c>
      <c r="F280" s="110" t="s">
        <v>2729</v>
      </c>
      <c r="G280" s="110" t="s">
        <v>2730</v>
      </c>
      <c r="H280" s="110" t="s">
        <v>1892</v>
      </c>
      <c r="I280" s="21">
        <v>0</v>
      </c>
      <c r="J280" s="21"/>
      <c r="K280" s="21"/>
      <c r="P280" s="21">
        <v>0</v>
      </c>
      <c r="V280" s="21">
        <v>140748.71</v>
      </c>
      <c r="W280" s="21">
        <v>140379</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369.70999999999191</v>
      </c>
      <c r="BN280" s="110">
        <v>0</v>
      </c>
      <c r="BO280" s="110">
        <v>0</v>
      </c>
      <c r="BP280" s="110">
        <v>0</v>
      </c>
      <c r="BQ280" s="110">
        <v>100</v>
      </c>
      <c r="BR280" s="110">
        <v>0</v>
      </c>
      <c r="BS280" s="156">
        <f>INDEX('ESSER I reallocation'!$H$2:$H$555,MATCH('2021 ESSER I'!$D280,'ESSER I reallocation'!$A$2:$A$555,0))</f>
        <v>140748.71</v>
      </c>
      <c r="BT280" s="156">
        <f>INDEX('2020 Report - NLIU'!$BL$2:$BL$555,MATCH('2021 ESSER I'!D280,'2020 Report - NLIU'!$I$2:$I$555,0))</f>
        <v>140379</v>
      </c>
      <c r="BU280" s="110" t="b">
        <f t="shared" si="4"/>
        <v>1</v>
      </c>
    </row>
    <row r="281" spans="1:73" x14ac:dyDescent="0.3">
      <c r="A281" s="110" t="s">
        <v>162</v>
      </c>
      <c r="B281" s="110">
        <v>2021</v>
      </c>
      <c r="C281" s="110" t="s">
        <v>2731</v>
      </c>
      <c r="D281" s="22">
        <f>INDEX(Concordance!$A$2:$A$556,MATCH('2021 ESSER I'!F281,Concordance!$D$2:$D$556,0))</f>
        <v>82108</v>
      </c>
      <c r="E281" s="110" t="s">
        <v>995</v>
      </c>
      <c r="F281" s="110" t="s">
        <v>2732</v>
      </c>
      <c r="G281" s="110" t="s">
        <v>2733</v>
      </c>
      <c r="H281" s="110" t="s">
        <v>1892</v>
      </c>
      <c r="I281" s="21">
        <v>15345</v>
      </c>
      <c r="J281" s="21">
        <v>0</v>
      </c>
      <c r="K281" s="21">
        <v>14743.04</v>
      </c>
      <c r="L281" s="110" t="s">
        <v>1911</v>
      </c>
      <c r="M281" s="110" t="s">
        <v>1911</v>
      </c>
      <c r="N281" s="110" t="s">
        <v>1911</v>
      </c>
      <c r="O281" s="110" t="s">
        <v>1892</v>
      </c>
      <c r="P281" s="21">
        <v>601.95999999999913</v>
      </c>
      <c r="Q281" s="110">
        <v>0</v>
      </c>
      <c r="R281" s="110">
        <v>0</v>
      </c>
      <c r="S281" s="110">
        <v>0</v>
      </c>
      <c r="T281" s="110">
        <v>0</v>
      </c>
      <c r="U281" s="110">
        <v>100</v>
      </c>
      <c r="V281" s="21">
        <v>229419.96</v>
      </c>
      <c r="W281" s="21">
        <v>228818</v>
      </c>
      <c r="X281" s="21">
        <v>601.96</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601.96</v>
      </c>
      <c r="BD281" s="21">
        <v>601.96</v>
      </c>
      <c r="BE281" s="21">
        <v>0</v>
      </c>
      <c r="BF281" s="21">
        <v>0</v>
      </c>
      <c r="BG281" s="21">
        <v>0</v>
      </c>
      <c r="BH281" s="21">
        <v>0</v>
      </c>
      <c r="BI281" s="21">
        <v>0</v>
      </c>
      <c r="BJ281" s="21">
        <v>0</v>
      </c>
      <c r="BK281" s="21">
        <v>0</v>
      </c>
      <c r="BL281" s="21">
        <v>0</v>
      </c>
      <c r="BM281" s="21">
        <v>0</v>
      </c>
      <c r="BS281" s="156">
        <f>INDEX('ESSER I reallocation'!$H$2:$H$555,MATCH('2021 ESSER I'!$D281,'ESSER I reallocation'!$A$2:$A$555,0))</f>
        <v>244764.96</v>
      </c>
      <c r="BT281" s="156">
        <f>INDEX('2020 Report - NLIU'!$BL$2:$BL$555,MATCH('2021 ESSER I'!D281,'2020 Report - NLIU'!$I$2:$I$555,0))</f>
        <v>228818</v>
      </c>
      <c r="BU281" s="110" t="b">
        <f t="shared" si="4"/>
        <v>1</v>
      </c>
    </row>
    <row r="282" spans="1:73" x14ac:dyDescent="0.3">
      <c r="A282" s="110" t="s">
        <v>162</v>
      </c>
      <c r="B282" s="110">
        <v>2021</v>
      </c>
      <c r="C282" s="110" t="s">
        <v>2734</v>
      </c>
      <c r="D282" s="22">
        <f>INDEX(Concordance!$A$2:$A$556,MATCH('2021 ESSER I'!F282,Concordance!$D$2:$D$556,0))</f>
        <v>77104</v>
      </c>
      <c r="E282" s="110" t="s">
        <v>998</v>
      </c>
      <c r="F282" s="110" t="s">
        <v>2735</v>
      </c>
      <c r="G282" s="110" t="s">
        <v>2736</v>
      </c>
      <c r="H282" s="110" t="s">
        <v>1892</v>
      </c>
      <c r="I282" s="21">
        <v>0</v>
      </c>
      <c r="J282" s="21"/>
      <c r="K282" s="21"/>
      <c r="P282" s="21">
        <v>0</v>
      </c>
      <c r="V282" s="21">
        <v>88673.7</v>
      </c>
      <c r="W282" s="21">
        <v>46023.62</v>
      </c>
      <c r="X282" s="21">
        <v>42650.080000000002</v>
      </c>
      <c r="Y282" s="21">
        <v>11405.7</v>
      </c>
      <c r="Z282" s="21">
        <v>0</v>
      </c>
      <c r="AA282" s="21">
        <v>0</v>
      </c>
      <c r="AB282" s="21">
        <v>0</v>
      </c>
      <c r="AC282" s="21">
        <v>0</v>
      </c>
      <c r="AD282" s="21">
        <v>0</v>
      </c>
      <c r="AE282" s="21">
        <v>11405.7</v>
      </c>
      <c r="AF282" s="21">
        <v>0</v>
      </c>
      <c r="AG282" s="21">
        <v>0</v>
      </c>
      <c r="AH282" s="21">
        <v>0</v>
      </c>
      <c r="AI282" s="21">
        <v>31244.38</v>
      </c>
      <c r="AJ282" s="21">
        <v>0</v>
      </c>
      <c r="AK282" s="21">
        <v>0</v>
      </c>
      <c r="AL282" s="21">
        <v>0</v>
      </c>
      <c r="AM282" s="21">
        <v>0</v>
      </c>
      <c r="AN282" s="21">
        <v>6518.27</v>
      </c>
      <c r="AO282" s="21">
        <v>24726.11</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S282" s="156">
        <f>INDEX('ESSER I reallocation'!$H$2:$H$555,MATCH('2021 ESSER I'!$D282,'ESSER I reallocation'!$A$2:$A$555,0))</f>
        <v>88673.7</v>
      </c>
      <c r="BT282" s="156">
        <f>INDEX('2020 Report - NLIU'!$BL$2:$BL$555,MATCH('2021 ESSER I'!D282,'2020 Report - NLIU'!$I$2:$I$555,0))</f>
        <v>66330.75</v>
      </c>
      <c r="BU282" s="110" t="b">
        <f t="shared" si="4"/>
        <v>0</v>
      </c>
    </row>
    <row r="283" spans="1:73" x14ac:dyDescent="0.3">
      <c r="A283" s="110" t="s">
        <v>162</v>
      </c>
      <c r="B283" s="110">
        <v>2021</v>
      </c>
      <c r="C283" s="110" t="s">
        <v>2737</v>
      </c>
      <c r="D283" s="22">
        <f>INDEX(Concordance!$A$2:$A$556,MATCH('2021 ESSER I'!F283,Concordance!$D$2:$D$556,0))</f>
        <v>15004</v>
      </c>
      <c r="E283" s="110" t="s">
        <v>1001</v>
      </c>
      <c r="F283" s="110" t="s">
        <v>2738</v>
      </c>
      <c r="G283" s="110" t="s">
        <v>2739</v>
      </c>
      <c r="H283" s="110" t="s">
        <v>1892</v>
      </c>
      <c r="I283" s="21">
        <v>0</v>
      </c>
      <c r="J283" s="21"/>
      <c r="K283" s="21"/>
      <c r="P283" s="21">
        <v>0</v>
      </c>
      <c r="V283" s="21">
        <v>97974.07</v>
      </c>
      <c r="W283" s="21">
        <v>77398.080000000002</v>
      </c>
      <c r="X283" s="21">
        <v>20575.990000000002</v>
      </c>
      <c r="Y283" s="21">
        <v>4717.37</v>
      </c>
      <c r="Z283" s="21">
        <v>0</v>
      </c>
      <c r="AA283" s="21">
        <v>0</v>
      </c>
      <c r="AB283" s="21">
        <v>0</v>
      </c>
      <c r="AC283" s="21">
        <v>0</v>
      </c>
      <c r="AD283" s="21">
        <v>0</v>
      </c>
      <c r="AE283" s="21">
        <v>4717.37</v>
      </c>
      <c r="AF283" s="21">
        <v>0</v>
      </c>
      <c r="AG283" s="21">
        <v>0</v>
      </c>
      <c r="AH283" s="21">
        <v>0</v>
      </c>
      <c r="AI283" s="21">
        <v>15858.62</v>
      </c>
      <c r="AJ283" s="21">
        <v>0</v>
      </c>
      <c r="AK283" s="21">
        <v>0</v>
      </c>
      <c r="AL283" s="21">
        <v>0</v>
      </c>
      <c r="AM283" s="21">
        <v>0</v>
      </c>
      <c r="AN283" s="21">
        <v>0</v>
      </c>
      <c r="AO283" s="21">
        <v>15858.62</v>
      </c>
      <c r="AP283" s="21">
        <v>0</v>
      </c>
      <c r="AQ283" s="21">
        <v>0</v>
      </c>
      <c r="AR283" s="21">
        <v>0</v>
      </c>
      <c r="AS283" s="21">
        <v>0</v>
      </c>
      <c r="AT283" s="21">
        <v>0</v>
      </c>
      <c r="AU283" s="21">
        <v>0</v>
      </c>
      <c r="AV283" s="21">
        <v>0</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S283" s="156">
        <f>INDEX('ESSER I reallocation'!$H$2:$H$555,MATCH('2021 ESSER I'!$D283,'ESSER I reallocation'!$A$2:$A$555,0))</f>
        <v>97974.07</v>
      </c>
      <c r="BT283" s="156">
        <f>INDEX('2020 Report - NLIU'!$BL$2:$BL$555,MATCH('2021 ESSER I'!D283,'2020 Report - NLIU'!$I$2:$I$555,0))</f>
        <v>77398.080000000002</v>
      </c>
      <c r="BU283" s="110" t="b">
        <f t="shared" si="4"/>
        <v>1</v>
      </c>
    </row>
    <row r="284" spans="1:73" x14ac:dyDescent="0.3">
      <c r="A284" s="110" t="s">
        <v>162</v>
      </c>
      <c r="B284" s="110">
        <v>2021</v>
      </c>
      <c r="C284" s="110" t="s">
        <v>2740</v>
      </c>
      <c r="D284" s="22">
        <f>INDEX(Concordance!$A$2:$A$556,MATCH('2021 ESSER I'!F284,Concordance!$D$2:$D$556,0))</f>
        <v>61156</v>
      </c>
      <c r="E284" s="110" t="s">
        <v>1004</v>
      </c>
      <c r="F284" s="110" t="s">
        <v>2741</v>
      </c>
      <c r="G284" s="110" t="s">
        <v>2742</v>
      </c>
      <c r="H284" s="110" t="s">
        <v>1892</v>
      </c>
      <c r="I284" s="21">
        <v>58854.22</v>
      </c>
      <c r="J284" s="21">
        <v>0</v>
      </c>
      <c r="K284" s="21">
        <v>52239.51</v>
      </c>
      <c r="L284" s="110" t="s">
        <v>1911</v>
      </c>
      <c r="M284" s="110" t="s">
        <v>1892</v>
      </c>
      <c r="N284" s="110" t="s">
        <v>1911</v>
      </c>
      <c r="O284" s="110" t="s">
        <v>1911</v>
      </c>
      <c r="P284" s="21">
        <v>6614.7099999999991</v>
      </c>
      <c r="Q284" s="110">
        <v>0</v>
      </c>
      <c r="R284" s="110">
        <v>100</v>
      </c>
      <c r="S284" s="110">
        <v>0</v>
      </c>
      <c r="T284" s="110">
        <v>0</v>
      </c>
      <c r="U284" s="110">
        <v>0</v>
      </c>
      <c r="V284" s="21">
        <v>240534.37</v>
      </c>
      <c r="W284" s="21">
        <v>193648.38</v>
      </c>
      <c r="X284" s="21">
        <v>46885.99</v>
      </c>
      <c r="Y284" s="21">
        <v>11810.65</v>
      </c>
      <c r="Z284" s="21">
        <v>0</v>
      </c>
      <c r="AA284" s="21">
        <v>0</v>
      </c>
      <c r="AB284" s="21">
        <v>2225</v>
      </c>
      <c r="AC284" s="21">
        <v>0</v>
      </c>
      <c r="AD284" s="21">
        <v>0</v>
      </c>
      <c r="AE284" s="21">
        <v>9585.65</v>
      </c>
      <c r="AF284" s="21">
        <v>0</v>
      </c>
      <c r="AG284" s="21">
        <v>0</v>
      </c>
      <c r="AH284" s="21">
        <v>0</v>
      </c>
      <c r="AI284" s="21">
        <v>28525.34</v>
      </c>
      <c r="AJ284" s="21">
        <v>0</v>
      </c>
      <c r="AK284" s="21">
        <v>0</v>
      </c>
      <c r="AL284" s="21">
        <v>4620.3500000000004</v>
      </c>
      <c r="AM284" s="21">
        <v>0</v>
      </c>
      <c r="AN284" s="21">
        <v>10775</v>
      </c>
      <c r="AO284" s="21">
        <v>13129.99</v>
      </c>
      <c r="AP284" s="21">
        <v>0</v>
      </c>
      <c r="AQ284" s="21">
        <v>0</v>
      </c>
      <c r="AR284" s="21">
        <v>0</v>
      </c>
      <c r="AS284" s="21">
        <v>6550</v>
      </c>
      <c r="AT284" s="21">
        <v>0</v>
      </c>
      <c r="AU284" s="21">
        <v>0</v>
      </c>
      <c r="AV284" s="21">
        <v>6550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S284" s="156">
        <f>INDEX('ESSER I reallocation'!$H$2:$H$555,MATCH('2021 ESSER I'!$D284,'ESSER I reallocation'!$A$2:$A$555,0))</f>
        <v>262965.37</v>
      </c>
      <c r="BT284" s="156">
        <f>INDEX('2020 Report - NLIU'!$BL$2:$BL$555,MATCH('2021 ESSER I'!D284,'2020 Report - NLIU'!$I$2:$I$555,0))</f>
        <v>193648.38</v>
      </c>
      <c r="BU284" s="110" t="b">
        <f t="shared" si="4"/>
        <v>1</v>
      </c>
    </row>
    <row r="285" spans="1:73" x14ac:dyDescent="0.3">
      <c r="A285" s="110" t="s">
        <v>162</v>
      </c>
      <c r="B285" s="110">
        <v>2021</v>
      </c>
      <c r="C285" s="110" t="s">
        <v>2743</v>
      </c>
      <c r="D285" s="22">
        <f>INDEX(Concordance!$A$2:$A$556,MATCH('2021 ESSER I'!F285,Concordance!$D$2:$D$556,0))</f>
        <v>61158</v>
      </c>
      <c r="E285" s="110" t="s">
        <v>1007</v>
      </c>
      <c r="F285" s="110" t="s">
        <v>2744</v>
      </c>
      <c r="G285" s="110" t="s">
        <v>2745</v>
      </c>
      <c r="H285" s="110" t="s">
        <v>1892</v>
      </c>
      <c r="I285" s="21">
        <v>0</v>
      </c>
      <c r="J285" s="21"/>
      <c r="K285" s="21"/>
      <c r="P285" s="21">
        <v>0</v>
      </c>
      <c r="V285" s="21">
        <v>38104.800000000003</v>
      </c>
      <c r="W285" s="21">
        <v>28503.75</v>
      </c>
      <c r="X285" s="21">
        <v>9601.0499999999993</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21">
        <v>0</v>
      </c>
      <c r="AS285" s="21">
        <v>0</v>
      </c>
      <c r="AT285" s="21">
        <v>0</v>
      </c>
      <c r="AU285" s="21">
        <v>0</v>
      </c>
      <c r="AV285" s="21">
        <v>0</v>
      </c>
      <c r="AW285" s="21">
        <v>0</v>
      </c>
      <c r="AX285" s="21">
        <v>0</v>
      </c>
      <c r="AY285" s="21">
        <v>0</v>
      </c>
      <c r="AZ285" s="21">
        <v>0</v>
      </c>
      <c r="BA285" s="21">
        <v>0</v>
      </c>
      <c r="BB285" s="21">
        <v>0</v>
      </c>
      <c r="BC285" s="21">
        <v>9601.0499999999993</v>
      </c>
      <c r="BD285" s="21">
        <v>9601.0499999999993</v>
      </c>
      <c r="BE285" s="21">
        <v>0</v>
      </c>
      <c r="BF285" s="21">
        <v>0</v>
      </c>
      <c r="BG285" s="21">
        <v>0</v>
      </c>
      <c r="BH285" s="21">
        <v>0</v>
      </c>
      <c r="BI285" s="21">
        <v>0</v>
      </c>
      <c r="BJ285" s="21">
        <v>0</v>
      </c>
      <c r="BK285" s="21">
        <v>0</v>
      </c>
      <c r="BL285" s="21">
        <v>0</v>
      </c>
      <c r="BM285" s="21">
        <v>0</v>
      </c>
      <c r="BS285" s="156">
        <f>INDEX('ESSER I reallocation'!$H$2:$H$555,MATCH('2021 ESSER I'!$D285,'ESSER I reallocation'!$A$2:$A$555,0))</f>
        <v>38104.800000000003</v>
      </c>
      <c r="BT285" s="156">
        <f>INDEX('2020 Report - NLIU'!$BL$2:$BL$555,MATCH('2021 ESSER I'!D285,'2020 Report - NLIU'!$I$2:$I$555,0))</f>
        <v>28503.75</v>
      </c>
      <c r="BU285" s="110" t="b">
        <f t="shared" si="4"/>
        <v>1</v>
      </c>
    </row>
    <row r="286" spans="1:73" x14ac:dyDescent="0.3">
      <c r="A286" s="110" t="s">
        <v>162</v>
      </c>
      <c r="B286" s="110">
        <v>2021</v>
      </c>
      <c r="C286" s="110" t="s">
        <v>2746</v>
      </c>
      <c r="D286" s="22">
        <f>INDEX(Concordance!$A$2:$A$556,MATCH('2021 ESSER I'!F286,Concordance!$D$2:$D$556,0))</f>
        <v>69108</v>
      </c>
      <c r="E286" s="110" t="s">
        <v>1010</v>
      </c>
      <c r="F286" s="110" t="s">
        <v>2747</v>
      </c>
      <c r="G286" s="110" t="s">
        <v>2748</v>
      </c>
      <c r="H286" s="110" t="s">
        <v>1892</v>
      </c>
      <c r="I286" s="21">
        <v>0</v>
      </c>
      <c r="J286" s="21"/>
      <c r="K286" s="21"/>
      <c r="P286" s="21">
        <v>0</v>
      </c>
      <c r="V286" s="21">
        <v>37339.870000000003</v>
      </c>
      <c r="W286" s="21">
        <v>36885.519999999997</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454.35000000000582</v>
      </c>
      <c r="BN286" s="110">
        <v>0</v>
      </c>
      <c r="BO286" s="110">
        <v>0</v>
      </c>
      <c r="BP286" s="110">
        <v>0</v>
      </c>
      <c r="BQ286" s="110">
        <v>100</v>
      </c>
      <c r="BR286" s="110">
        <v>0</v>
      </c>
      <c r="BS286" s="156">
        <f>INDEX('ESSER I reallocation'!$H$2:$H$555,MATCH('2021 ESSER I'!$D286,'ESSER I reallocation'!$A$2:$A$555,0))</f>
        <v>37339.870000000003</v>
      </c>
      <c r="BT286" s="156">
        <f>INDEX('2020 Report - NLIU'!$BL$2:$BL$555,MATCH('2021 ESSER I'!D286,'2020 Report - NLIU'!$I$2:$I$555,0))</f>
        <v>36885.519999999997</v>
      </c>
      <c r="BU286" s="110" t="b">
        <f t="shared" si="4"/>
        <v>1</v>
      </c>
    </row>
    <row r="287" spans="1:73" x14ac:dyDescent="0.3">
      <c r="A287" s="110" t="s">
        <v>162</v>
      </c>
      <c r="B287" s="110">
        <v>2021</v>
      </c>
      <c r="C287" s="110" t="s">
        <v>2749</v>
      </c>
      <c r="D287" s="22">
        <f>INDEX(Concordance!$A$2:$A$556,MATCH('2021 ESSER I'!F287,Concordance!$D$2:$D$556,0))</f>
        <v>35092</v>
      </c>
      <c r="E287" s="110" t="s">
        <v>1013</v>
      </c>
      <c r="F287" s="110" t="s">
        <v>2750</v>
      </c>
      <c r="G287" s="110" t="s">
        <v>2751</v>
      </c>
      <c r="H287" s="110" t="s">
        <v>1892</v>
      </c>
      <c r="I287" s="21">
        <v>0</v>
      </c>
      <c r="J287" s="21"/>
      <c r="K287" s="21"/>
      <c r="P287" s="21">
        <v>0</v>
      </c>
      <c r="V287" s="21">
        <v>473864.15</v>
      </c>
      <c r="W287" s="21">
        <v>0</v>
      </c>
      <c r="X287" s="21">
        <v>473864.15</v>
      </c>
      <c r="Y287" s="21">
        <v>0</v>
      </c>
      <c r="Z287" s="21">
        <v>0</v>
      </c>
      <c r="AA287" s="21">
        <v>0</v>
      </c>
      <c r="AB287" s="21">
        <v>0</v>
      </c>
      <c r="AC287" s="21">
        <v>0</v>
      </c>
      <c r="AD287" s="21">
        <v>0</v>
      </c>
      <c r="AE287" s="21">
        <v>0</v>
      </c>
      <c r="AF287" s="21">
        <v>0</v>
      </c>
      <c r="AG287" s="21">
        <v>0</v>
      </c>
      <c r="AH287" s="21">
        <v>0</v>
      </c>
      <c r="AI287" s="21">
        <v>473864.15</v>
      </c>
      <c r="AJ287" s="21">
        <v>355649.18</v>
      </c>
      <c r="AK287" s="21">
        <v>26460.03</v>
      </c>
      <c r="AL287" s="21">
        <v>0</v>
      </c>
      <c r="AM287" s="21">
        <v>0</v>
      </c>
      <c r="AN287" s="21">
        <v>0</v>
      </c>
      <c r="AO287" s="21">
        <v>91754.94</v>
      </c>
      <c r="AP287" s="21">
        <v>0</v>
      </c>
      <c r="AQ287" s="21">
        <v>0</v>
      </c>
      <c r="AR287" s="21">
        <v>0</v>
      </c>
      <c r="AS287" s="21">
        <v>0</v>
      </c>
      <c r="AT287" s="21">
        <v>0</v>
      </c>
      <c r="AU287" s="21">
        <v>0</v>
      </c>
      <c r="AV287" s="21">
        <v>0</v>
      </c>
      <c r="AW287" s="21">
        <v>0</v>
      </c>
      <c r="AX287" s="21">
        <v>0</v>
      </c>
      <c r="AY287" s="21">
        <v>0</v>
      </c>
      <c r="AZ287" s="21">
        <v>0</v>
      </c>
      <c r="BA287" s="21">
        <v>0</v>
      </c>
      <c r="BB287" s="21">
        <v>0</v>
      </c>
      <c r="BC287" s="21">
        <v>0</v>
      </c>
      <c r="BD287" s="21">
        <v>0</v>
      </c>
      <c r="BE287" s="21">
        <v>0</v>
      </c>
      <c r="BF287" s="21">
        <v>0</v>
      </c>
      <c r="BG287" s="21">
        <v>0</v>
      </c>
      <c r="BH287" s="21">
        <v>0</v>
      </c>
      <c r="BI287" s="21">
        <v>0</v>
      </c>
      <c r="BJ287" s="21">
        <v>0</v>
      </c>
      <c r="BK287" s="21">
        <v>0</v>
      </c>
      <c r="BL287" s="21">
        <v>0</v>
      </c>
      <c r="BM287" s="21">
        <v>0</v>
      </c>
      <c r="BS287" s="156">
        <f>INDEX('ESSER I reallocation'!$H$2:$H$555,MATCH('2021 ESSER I'!$D287,'ESSER I reallocation'!$A$2:$A$555,0))</f>
        <v>473864.15</v>
      </c>
      <c r="BT287" s="156">
        <f>INDEX('2020 Report - NLIU'!$BL$2:$BL$555,MATCH('2021 ESSER I'!D287,'2020 Report - NLIU'!$I$2:$I$555,0))</f>
        <v>0</v>
      </c>
      <c r="BU287" s="110" t="b">
        <f t="shared" si="4"/>
        <v>1</v>
      </c>
    </row>
    <row r="288" spans="1:73" x14ac:dyDescent="0.3">
      <c r="A288" s="110" t="s">
        <v>162</v>
      </c>
      <c r="B288" s="110">
        <v>2021</v>
      </c>
      <c r="C288" s="110" t="s">
        <v>2752</v>
      </c>
      <c r="D288" s="22">
        <f>INDEX(Concordance!$A$2:$A$556,MATCH('2021 ESSER I'!F288,Concordance!$D$2:$D$556,0))</f>
        <v>97119</v>
      </c>
      <c r="E288" s="110" t="s">
        <v>1016</v>
      </c>
      <c r="F288" s="110" t="s">
        <v>2753</v>
      </c>
      <c r="G288" s="110" t="s">
        <v>2754</v>
      </c>
      <c r="H288" s="110" t="s">
        <v>1892</v>
      </c>
      <c r="I288" s="21">
        <v>0</v>
      </c>
      <c r="J288" s="21"/>
      <c r="K288" s="21"/>
      <c r="P288" s="21">
        <v>0</v>
      </c>
      <c r="V288" s="21">
        <v>20817.72</v>
      </c>
      <c r="W288" s="21">
        <v>20763</v>
      </c>
      <c r="X288" s="21">
        <v>54</v>
      </c>
      <c r="Y288" s="21">
        <v>54</v>
      </c>
      <c r="Z288" s="21">
        <v>0</v>
      </c>
      <c r="AA288" s="21">
        <v>0</v>
      </c>
      <c r="AB288" s="21">
        <v>0</v>
      </c>
      <c r="AC288" s="21">
        <v>0</v>
      </c>
      <c r="AD288" s="21">
        <v>0</v>
      </c>
      <c r="AE288" s="21">
        <v>54</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0.72000000000116415</v>
      </c>
      <c r="BN288" s="110">
        <v>100</v>
      </c>
      <c r="BO288" s="110">
        <v>0</v>
      </c>
      <c r="BP288" s="110">
        <v>0</v>
      </c>
      <c r="BQ288" s="110">
        <v>0</v>
      </c>
      <c r="BR288" s="110">
        <v>0</v>
      </c>
      <c r="BS288" s="156">
        <f>INDEX('ESSER I reallocation'!$H$2:$H$555,MATCH('2021 ESSER I'!$D288,'ESSER I reallocation'!$A$2:$A$555,0))</f>
        <v>20817.72</v>
      </c>
      <c r="BT288" s="156">
        <f>INDEX('2020 Report - NLIU'!$BL$2:$BL$555,MATCH('2021 ESSER I'!D288,'2020 Report - NLIU'!$I$2:$I$555,0))</f>
        <v>20763</v>
      </c>
      <c r="BU288" s="110" t="b">
        <f t="shared" si="4"/>
        <v>1</v>
      </c>
    </row>
    <row r="289" spans="1:73" x14ac:dyDescent="0.3">
      <c r="A289" s="110" t="s">
        <v>162</v>
      </c>
      <c r="B289" s="110">
        <v>2021</v>
      </c>
      <c r="C289" s="110" t="s">
        <v>2755</v>
      </c>
      <c r="D289" s="22">
        <f>INDEX(Concordance!$A$2:$A$556,MATCH('2021 ESSER I'!F289,Concordance!$D$2:$D$556,0))</f>
        <v>114116</v>
      </c>
      <c r="E289" s="110" t="s">
        <v>1019</v>
      </c>
      <c r="F289" s="110" t="s">
        <v>2756</v>
      </c>
      <c r="G289" s="110" t="s">
        <v>2757</v>
      </c>
      <c r="H289" s="110" t="s">
        <v>1892</v>
      </c>
      <c r="I289" s="21">
        <v>0</v>
      </c>
      <c r="J289" s="21"/>
      <c r="K289" s="21"/>
      <c r="P289" s="21">
        <v>0</v>
      </c>
      <c r="V289" s="21">
        <v>49794.14</v>
      </c>
      <c r="W289" s="21">
        <v>0</v>
      </c>
      <c r="X289" s="21">
        <v>49794</v>
      </c>
      <c r="Y289" s="21">
        <v>1740</v>
      </c>
      <c r="Z289" s="21">
        <v>0</v>
      </c>
      <c r="AA289" s="21">
        <v>0</v>
      </c>
      <c r="AB289" s="21">
        <v>0</v>
      </c>
      <c r="AC289" s="21">
        <v>0</v>
      </c>
      <c r="AD289" s="21">
        <v>0</v>
      </c>
      <c r="AE289" s="21">
        <v>1740</v>
      </c>
      <c r="AF289" s="21">
        <v>0</v>
      </c>
      <c r="AG289" s="21">
        <v>0</v>
      </c>
      <c r="AH289" s="21">
        <v>0</v>
      </c>
      <c r="AI289" s="21">
        <v>48054</v>
      </c>
      <c r="AJ289" s="21">
        <v>0</v>
      </c>
      <c r="AK289" s="21">
        <v>0</v>
      </c>
      <c r="AL289" s="21">
        <v>800</v>
      </c>
      <c r="AM289" s="21">
        <v>0</v>
      </c>
      <c r="AN289" s="21">
        <v>0</v>
      </c>
      <c r="AO289" s="21">
        <v>47254</v>
      </c>
      <c r="AP289" s="21">
        <v>0</v>
      </c>
      <c r="AQ289" s="21">
        <v>0</v>
      </c>
      <c r="AR289" s="21">
        <v>0</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0.1399999999994179</v>
      </c>
      <c r="BN289" s="110">
        <v>0</v>
      </c>
      <c r="BO289" s="110">
        <v>100</v>
      </c>
      <c r="BP289" s="110">
        <v>0</v>
      </c>
      <c r="BQ289" s="110">
        <v>0</v>
      </c>
      <c r="BR289" s="110">
        <v>0</v>
      </c>
      <c r="BS289" s="156">
        <f>INDEX('ESSER I reallocation'!$H$2:$H$555,MATCH('2021 ESSER I'!$D289,'ESSER I reallocation'!$A$2:$A$555,0))</f>
        <v>49794.14</v>
      </c>
      <c r="BT289" s="156">
        <f>INDEX('2020 Report - NLIU'!$BL$2:$BL$555,MATCH('2021 ESSER I'!D289,'2020 Report - NLIU'!$I$2:$I$555,0))</f>
        <v>0</v>
      </c>
      <c r="BU289" s="110" t="b">
        <f t="shared" si="4"/>
        <v>1</v>
      </c>
    </row>
    <row r="290" spans="1:73" x14ac:dyDescent="0.3">
      <c r="A290" s="110" t="s">
        <v>162</v>
      </c>
      <c r="B290" s="110">
        <v>2021</v>
      </c>
      <c r="C290" s="110" t="s">
        <v>2758</v>
      </c>
      <c r="D290" s="22">
        <f>INDEX(Concordance!$A$2:$A$556,MATCH('2021 ESSER I'!F290,Concordance!$D$2:$D$556,0))</f>
        <v>114115</v>
      </c>
      <c r="E290" s="110" t="s">
        <v>1022</v>
      </c>
      <c r="F290" s="110" t="s">
        <v>2759</v>
      </c>
      <c r="G290" s="110" t="s">
        <v>2760</v>
      </c>
      <c r="H290" s="110" t="s">
        <v>1892</v>
      </c>
      <c r="I290" s="21">
        <v>0</v>
      </c>
      <c r="J290" s="21"/>
      <c r="K290" s="21"/>
      <c r="P290" s="21">
        <v>0</v>
      </c>
      <c r="V290" s="21">
        <v>258297.28</v>
      </c>
      <c r="W290" s="21">
        <v>257620</v>
      </c>
      <c r="X290" s="21">
        <v>677.28</v>
      </c>
      <c r="Y290" s="21">
        <v>677.28</v>
      </c>
      <c r="Z290" s="21">
        <v>0</v>
      </c>
      <c r="AA290" s="21">
        <v>0</v>
      </c>
      <c r="AB290" s="21">
        <v>0</v>
      </c>
      <c r="AC290" s="21">
        <v>0</v>
      </c>
      <c r="AD290" s="21">
        <v>0</v>
      </c>
      <c r="AE290" s="21">
        <v>677.28</v>
      </c>
      <c r="AF290" s="21">
        <v>0</v>
      </c>
      <c r="AG290" s="21">
        <v>0</v>
      </c>
      <c r="AH290" s="21">
        <v>0</v>
      </c>
      <c r="AI290" s="21">
        <v>0</v>
      </c>
      <c r="AJ290" s="21">
        <v>0</v>
      </c>
      <c r="AK290" s="21">
        <v>0</v>
      </c>
      <c r="AL290" s="21">
        <v>0</v>
      </c>
      <c r="AM290" s="21">
        <v>0</v>
      </c>
      <c r="AN290" s="21">
        <v>0</v>
      </c>
      <c r="AO290" s="21">
        <v>0</v>
      </c>
      <c r="AP290" s="21">
        <v>0</v>
      </c>
      <c r="AQ290" s="21">
        <v>0</v>
      </c>
      <c r="AR290" s="21">
        <v>0</v>
      </c>
      <c r="AS290" s="21">
        <v>0</v>
      </c>
      <c r="AT290" s="21">
        <v>0</v>
      </c>
      <c r="AU290" s="21">
        <v>0</v>
      </c>
      <c r="AV290" s="21">
        <v>0</v>
      </c>
      <c r="AW290" s="21">
        <v>0</v>
      </c>
      <c r="AX290" s="21">
        <v>0</v>
      </c>
      <c r="AY290" s="21">
        <v>0</v>
      </c>
      <c r="AZ290" s="21">
        <v>0</v>
      </c>
      <c r="BA290" s="21">
        <v>0</v>
      </c>
      <c r="BB290" s="21">
        <v>0</v>
      </c>
      <c r="BC290" s="21">
        <v>0</v>
      </c>
      <c r="BD290" s="21">
        <v>0</v>
      </c>
      <c r="BE290" s="21">
        <v>0</v>
      </c>
      <c r="BF290" s="21">
        <v>0</v>
      </c>
      <c r="BG290" s="21">
        <v>0</v>
      </c>
      <c r="BH290" s="21">
        <v>0</v>
      </c>
      <c r="BI290" s="21">
        <v>0</v>
      </c>
      <c r="BJ290" s="21">
        <v>0</v>
      </c>
      <c r="BK290" s="21">
        <v>0</v>
      </c>
      <c r="BL290" s="21">
        <v>0</v>
      </c>
      <c r="BM290" s="21">
        <v>0</v>
      </c>
      <c r="BS290" s="156">
        <f>INDEX('ESSER I reallocation'!$H$2:$H$555,MATCH('2021 ESSER I'!$D290,'ESSER I reallocation'!$A$2:$A$555,0))</f>
        <v>258297.28</v>
      </c>
      <c r="BT290" s="156">
        <f>INDEX('2020 Report - NLIU'!$BL$2:$BL$555,MATCH('2021 ESSER I'!D290,'2020 Report - NLIU'!$I$2:$I$555,0))</f>
        <v>257620</v>
      </c>
      <c r="BU290" s="110" t="b">
        <f t="shared" si="4"/>
        <v>1</v>
      </c>
    </row>
    <row r="291" spans="1:73" x14ac:dyDescent="0.3">
      <c r="A291" s="110" t="s">
        <v>162</v>
      </c>
      <c r="B291" s="110">
        <v>2021</v>
      </c>
      <c r="C291" s="110" t="s">
        <v>2761</v>
      </c>
      <c r="D291" s="22">
        <f>INDEX(Concordance!$A$2:$A$556,MATCH('2021 ESSER I'!F291,Concordance!$D$2:$D$556,0))</f>
        <v>96107</v>
      </c>
      <c r="E291" s="110" t="s">
        <v>1025</v>
      </c>
      <c r="F291" s="110" t="s">
        <v>2762</v>
      </c>
      <c r="G291" s="110" t="s">
        <v>2763</v>
      </c>
      <c r="H291" s="110" t="s">
        <v>1892</v>
      </c>
      <c r="I291" s="21">
        <v>4920.5</v>
      </c>
      <c r="J291" s="21">
        <v>0</v>
      </c>
      <c r="K291" s="21">
        <v>2916.96</v>
      </c>
      <c r="L291" s="110" t="s">
        <v>1892</v>
      </c>
      <c r="M291" s="110" t="s">
        <v>1892</v>
      </c>
      <c r="N291" s="110" t="s">
        <v>1911</v>
      </c>
      <c r="O291" s="110" t="s">
        <v>1911</v>
      </c>
      <c r="P291" s="21">
        <v>2003.54</v>
      </c>
      <c r="Q291" s="110">
        <v>13.64</v>
      </c>
      <c r="R291" s="110">
        <v>86.36</v>
      </c>
      <c r="S291" s="110">
        <v>0</v>
      </c>
      <c r="T291" s="110">
        <v>0</v>
      </c>
      <c r="U291" s="110">
        <v>0</v>
      </c>
      <c r="V291" s="21">
        <v>128427.12</v>
      </c>
      <c r="W291" s="21">
        <v>61424.160000000003</v>
      </c>
      <c r="X291" s="21">
        <v>67002.960000000006</v>
      </c>
      <c r="Y291" s="21">
        <v>8376.1200000000008</v>
      </c>
      <c r="Z291" s="21">
        <v>0</v>
      </c>
      <c r="AA291" s="21">
        <v>0</v>
      </c>
      <c r="AB291" s="21">
        <v>0</v>
      </c>
      <c r="AC291" s="21">
        <v>0</v>
      </c>
      <c r="AD291" s="21">
        <v>0</v>
      </c>
      <c r="AE291" s="21">
        <v>8376.1200000000008</v>
      </c>
      <c r="AF291" s="21">
        <v>0</v>
      </c>
      <c r="AG291" s="21">
        <v>0</v>
      </c>
      <c r="AH291" s="21">
        <v>0</v>
      </c>
      <c r="AI291" s="21">
        <v>58626.84</v>
      </c>
      <c r="AJ291" s="21">
        <v>0</v>
      </c>
      <c r="AK291" s="21">
        <v>0</v>
      </c>
      <c r="AL291" s="21">
        <v>0</v>
      </c>
      <c r="AM291" s="21">
        <v>0</v>
      </c>
      <c r="AN291" s="21">
        <v>0</v>
      </c>
      <c r="AO291" s="21">
        <v>58626.84</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S291" s="156">
        <f>INDEX('ESSER I reallocation'!$H$2:$H$555,MATCH('2021 ESSER I'!$D291,'ESSER I reallocation'!$A$2:$A$555,0))</f>
        <v>133347.62</v>
      </c>
      <c r="BT291" s="156">
        <f>INDEX('2020 Report - NLIU'!$BL$2:$BL$555,MATCH('2021 ESSER I'!D291,'2020 Report - NLIU'!$I$2:$I$555,0))</f>
        <v>61424.160000000003</v>
      </c>
      <c r="BU291" s="110" t="b">
        <f t="shared" si="4"/>
        <v>1</v>
      </c>
    </row>
    <row r="292" spans="1:73" x14ac:dyDescent="0.3">
      <c r="A292" s="110" t="s">
        <v>162</v>
      </c>
      <c r="B292" s="110">
        <v>2021</v>
      </c>
      <c r="C292" s="110" t="s">
        <v>2764</v>
      </c>
      <c r="D292" s="22">
        <f>INDEX(Concordance!$A$2:$A$556,MATCH('2021 ESSER I'!F292,Concordance!$D$2:$D$556,0))</f>
        <v>58109</v>
      </c>
      <c r="E292" s="110" t="s">
        <v>1028</v>
      </c>
      <c r="F292" s="110" t="s">
        <v>2765</v>
      </c>
      <c r="G292" s="110" t="s">
        <v>2766</v>
      </c>
      <c r="H292" s="110" t="s">
        <v>1892</v>
      </c>
      <c r="I292" s="21">
        <v>15098.15</v>
      </c>
      <c r="J292" s="21">
        <v>0</v>
      </c>
      <c r="K292" s="21">
        <v>15098.15</v>
      </c>
      <c r="L292" s="110" t="s">
        <v>1911</v>
      </c>
      <c r="M292" s="110" t="s">
        <v>1892</v>
      </c>
      <c r="N292" s="110" t="s">
        <v>1911</v>
      </c>
      <c r="O292" s="110" t="s">
        <v>1911</v>
      </c>
      <c r="P292" s="21">
        <v>0</v>
      </c>
      <c r="V292" s="21">
        <v>87256.04</v>
      </c>
      <c r="W292" s="21">
        <v>79041.63</v>
      </c>
      <c r="X292" s="21">
        <v>8214.41</v>
      </c>
      <c r="Y292" s="21">
        <v>0</v>
      </c>
      <c r="Z292" s="21">
        <v>0</v>
      </c>
      <c r="AA292" s="21">
        <v>0</v>
      </c>
      <c r="AB292" s="21">
        <v>0</v>
      </c>
      <c r="AC292" s="21">
        <v>0</v>
      </c>
      <c r="AD292" s="21">
        <v>0</v>
      </c>
      <c r="AE292" s="21">
        <v>0</v>
      </c>
      <c r="AF292" s="21">
        <v>0</v>
      </c>
      <c r="AG292" s="21">
        <v>0</v>
      </c>
      <c r="AH292" s="21">
        <v>0</v>
      </c>
      <c r="AI292" s="21">
        <v>8214.41</v>
      </c>
      <c r="AJ292" s="21">
        <v>0</v>
      </c>
      <c r="AK292" s="21">
        <v>0</v>
      </c>
      <c r="AL292" s="21">
        <v>0</v>
      </c>
      <c r="AM292" s="21">
        <v>0</v>
      </c>
      <c r="AN292" s="21">
        <v>0</v>
      </c>
      <c r="AO292" s="21">
        <v>8214.41</v>
      </c>
      <c r="AP292" s="21">
        <v>0</v>
      </c>
      <c r="AQ292" s="21">
        <v>0</v>
      </c>
      <c r="AR292" s="21">
        <v>0</v>
      </c>
      <c r="AS292" s="21">
        <v>0</v>
      </c>
      <c r="AT292" s="21">
        <v>0</v>
      </c>
      <c r="AU292" s="21">
        <v>0</v>
      </c>
      <c r="AV292" s="21">
        <v>0</v>
      </c>
      <c r="AW292" s="21">
        <v>0</v>
      </c>
      <c r="AX292" s="21">
        <v>0</v>
      </c>
      <c r="AY292" s="21">
        <v>0</v>
      </c>
      <c r="AZ292" s="21">
        <v>0</v>
      </c>
      <c r="BA292" s="21">
        <v>0</v>
      </c>
      <c r="BB292" s="21">
        <v>0</v>
      </c>
      <c r="BC292" s="21">
        <v>0</v>
      </c>
      <c r="BD292" s="21">
        <v>0</v>
      </c>
      <c r="BE292" s="21">
        <v>0</v>
      </c>
      <c r="BF292" s="21">
        <v>0</v>
      </c>
      <c r="BG292" s="21">
        <v>0</v>
      </c>
      <c r="BH292" s="21">
        <v>0</v>
      </c>
      <c r="BI292" s="21">
        <v>0</v>
      </c>
      <c r="BJ292" s="21">
        <v>0</v>
      </c>
      <c r="BK292" s="21">
        <v>0</v>
      </c>
      <c r="BL292" s="21">
        <v>0</v>
      </c>
      <c r="BM292" s="21">
        <v>0</v>
      </c>
      <c r="BS292" s="156">
        <f>INDEX('ESSER I reallocation'!$H$2:$H$555,MATCH('2021 ESSER I'!$D292,'ESSER I reallocation'!$A$2:$A$555,0))</f>
        <v>87415.53</v>
      </c>
      <c r="BT292" s="156">
        <f>INDEX('2020 Report - NLIU'!$BL$2:$BL$555,MATCH('2021 ESSER I'!D292,'2020 Report - NLIU'!$I$2:$I$555,0))</f>
        <v>79041.63</v>
      </c>
      <c r="BU292" s="110" t="b">
        <f t="shared" si="4"/>
        <v>1</v>
      </c>
    </row>
    <row r="293" spans="1:73" x14ac:dyDescent="0.3">
      <c r="A293" s="110" t="s">
        <v>162</v>
      </c>
      <c r="B293" s="110">
        <v>2021</v>
      </c>
      <c r="C293" s="110" t="s">
        <v>2767</v>
      </c>
      <c r="D293" s="22">
        <f>INDEX(Concordance!$A$2:$A$556,MATCH('2021 ESSER I'!F293,Concordance!$D$2:$D$556,0))</f>
        <v>63066</v>
      </c>
      <c r="E293" s="110" t="s">
        <v>1034</v>
      </c>
      <c r="F293" s="110" t="s">
        <v>2768</v>
      </c>
      <c r="G293" s="110" t="s">
        <v>2769</v>
      </c>
      <c r="H293" s="110" t="s">
        <v>1892</v>
      </c>
      <c r="I293" s="21">
        <v>17419.78</v>
      </c>
      <c r="J293" s="21">
        <v>0</v>
      </c>
      <c r="K293" s="21">
        <v>0</v>
      </c>
      <c r="P293" s="21">
        <v>17419.78</v>
      </c>
      <c r="Q293" s="110">
        <v>0</v>
      </c>
      <c r="R293" s="110">
        <v>0</v>
      </c>
      <c r="S293" s="110">
        <v>0</v>
      </c>
      <c r="T293" s="110">
        <v>100</v>
      </c>
      <c r="U293" s="110">
        <v>0</v>
      </c>
      <c r="V293" s="21">
        <v>93820.19</v>
      </c>
      <c r="W293" s="21">
        <v>89582</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4238.1900000000023</v>
      </c>
      <c r="BN293" s="110">
        <v>0</v>
      </c>
      <c r="BO293" s="110">
        <v>0</v>
      </c>
      <c r="BP293" s="110">
        <v>0</v>
      </c>
      <c r="BQ293" s="110">
        <v>100</v>
      </c>
      <c r="BR293" s="110">
        <v>0</v>
      </c>
      <c r="BS293" s="156">
        <f>INDEX('ESSER I reallocation'!$H$2:$H$555,MATCH('2021 ESSER I'!$D293,'ESSER I reallocation'!$A$2:$A$555,0))</f>
        <v>100241.19</v>
      </c>
      <c r="BT293" s="156">
        <f>INDEX('2020 Report - NLIU'!$BL$2:$BL$555,MATCH('2021 ESSER I'!D293,'2020 Report - NLIU'!$I$2:$I$555,0))</f>
        <v>89582</v>
      </c>
      <c r="BU293" s="110" t="b">
        <f t="shared" si="4"/>
        <v>1</v>
      </c>
    </row>
    <row r="294" spans="1:73" x14ac:dyDescent="0.3">
      <c r="A294" s="110" t="s">
        <v>162</v>
      </c>
      <c r="B294" s="110">
        <v>2021</v>
      </c>
      <c r="C294" s="110" t="s">
        <v>2770</v>
      </c>
      <c r="D294" s="22">
        <f>INDEX(Concordance!$A$2:$A$556,MATCH('2021 ESSER I'!F294,Concordance!$D$2:$D$556,0))</f>
        <v>63067</v>
      </c>
      <c r="E294" s="110" t="s">
        <v>1031</v>
      </c>
      <c r="F294" s="110" t="s">
        <v>2771</v>
      </c>
      <c r="G294" s="110" t="s">
        <v>2772</v>
      </c>
      <c r="H294" s="110" t="s">
        <v>1892</v>
      </c>
      <c r="I294" s="21">
        <v>0</v>
      </c>
      <c r="J294" s="21"/>
      <c r="K294" s="21"/>
      <c r="P294" s="21">
        <v>0</v>
      </c>
      <c r="V294" s="21">
        <v>164180.62</v>
      </c>
      <c r="W294" s="21">
        <v>12300</v>
      </c>
      <c r="X294" s="21">
        <v>151880.62</v>
      </c>
      <c r="Y294" s="21">
        <v>79234.959999999992</v>
      </c>
      <c r="Z294" s="21">
        <v>13058.78</v>
      </c>
      <c r="AA294" s="21">
        <v>4282.18</v>
      </c>
      <c r="AB294" s="21">
        <v>0</v>
      </c>
      <c r="AC294" s="21">
        <v>0</v>
      </c>
      <c r="AD294" s="21">
        <v>10824.92</v>
      </c>
      <c r="AE294" s="21">
        <v>51069.08</v>
      </c>
      <c r="AF294" s="21">
        <v>0</v>
      </c>
      <c r="AG294" s="21">
        <v>0</v>
      </c>
      <c r="AH294" s="21">
        <v>0</v>
      </c>
      <c r="AI294" s="21">
        <v>57895.66</v>
      </c>
      <c r="AJ294" s="21">
        <v>13741.56</v>
      </c>
      <c r="AK294" s="21">
        <v>6651.38</v>
      </c>
      <c r="AL294" s="21">
        <v>0</v>
      </c>
      <c r="AM294" s="21">
        <v>0</v>
      </c>
      <c r="AN294" s="21">
        <v>8265.24</v>
      </c>
      <c r="AO294" s="21">
        <v>29237.48</v>
      </c>
      <c r="AP294" s="21">
        <v>0</v>
      </c>
      <c r="AQ294" s="21">
        <v>0</v>
      </c>
      <c r="AR294" s="21">
        <v>0</v>
      </c>
      <c r="AS294" s="21">
        <v>0</v>
      </c>
      <c r="AT294" s="21">
        <v>0</v>
      </c>
      <c r="AU294" s="21">
        <v>0</v>
      </c>
      <c r="AV294" s="21">
        <v>0</v>
      </c>
      <c r="AW294" s="21">
        <v>0</v>
      </c>
      <c r="AX294" s="21">
        <v>0</v>
      </c>
      <c r="AY294" s="21">
        <v>0</v>
      </c>
      <c r="AZ294" s="21">
        <v>0</v>
      </c>
      <c r="BA294" s="21">
        <v>0</v>
      </c>
      <c r="BB294" s="21">
        <v>0</v>
      </c>
      <c r="BC294" s="21">
        <v>14750</v>
      </c>
      <c r="BD294" s="21">
        <v>0</v>
      </c>
      <c r="BE294" s="21">
        <v>0</v>
      </c>
      <c r="BF294" s="21">
        <v>0</v>
      </c>
      <c r="BG294" s="21">
        <v>0</v>
      </c>
      <c r="BH294" s="21">
        <v>14750</v>
      </c>
      <c r="BI294" s="21">
        <v>0</v>
      </c>
      <c r="BJ294" s="21">
        <v>0</v>
      </c>
      <c r="BK294" s="21">
        <v>0</v>
      </c>
      <c r="BL294" s="21">
        <v>0</v>
      </c>
      <c r="BM294" s="21">
        <v>0</v>
      </c>
      <c r="BS294" s="156">
        <f>INDEX('ESSER I reallocation'!$H$2:$H$555,MATCH('2021 ESSER I'!$D294,'ESSER I reallocation'!$A$2:$A$555,0))</f>
        <v>164180.62</v>
      </c>
      <c r="BT294" s="156">
        <f>INDEX('2020 Report - NLIU'!$BL$2:$BL$555,MATCH('2021 ESSER I'!D294,'2020 Report - NLIU'!$I$2:$I$555,0))</f>
        <v>12300</v>
      </c>
      <c r="BU294" s="110" t="b">
        <f t="shared" si="4"/>
        <v>1</v>
      </c>
    </row>
    <row r="295" spans="1:73" x14ac:dyDescent="0.3">
      <c r="A295" s="110" t="s">
        <v>162</v>
      </c>
      <c r="B295" s="110">
        <v>2021</v>
      </c>
      <c r="C295" s="110" t="s">
        <v>2773</v>
      </c>
      <c r="D295" s="22">
        <f>INDEX(Concordance!$A$2:$A$556,MATCH('2021 ESSER I'!F295,Concordance!$D$2:$D$556,0))</f>
        <v>84005</v>
      </c>
      <c r="E295" s="110" t="s">
        <v>1037</v>
      </c>
      <c r="F295" s="110" t="s">
        <v>2774</v>
      </c>
      <c r="G295" s="110" t="s">
        <v>2775</v>
      </c>
      <c r="H295" s="110" t="s">
        <v>1892</v>
      </c>
      <c r="I295" s="21">
        <v>18545</v>
      </c>
      <c r="J295" s="21">
        <v>0</v>
      </c>
      <c r="K295" s="21">
        <v>0</v>
      </c>
      <c r="P295" s="21">
        <v>18545</v>
      </c>
      <c r="Q295" s="110">
        <v>0</v>
      </c>
      <c r="R295" s="110">
        <v>100</v>
      </c>
      <c r="S295" s="110">
        <v>0</v>
      </c>
      <c r="T295" s="110">
        <v>0</v>
      </c>
      <c r="U295" s="110">
        <v>0</v>
      </c>
      <c r="V295" s="21">
        <v>124250.31</v>
      </c>
      <c r="W295" s="21">
        <v>123924</v>
      </c>
      <c r="X295" s="21">
        <v>326.31</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326.31</v>
      </c>
      <c r="BD295" s="21">
        <v>326.31</v>
      </c>
      <c r="BE295" s="21">
        <v>0</v>
      </c>
      <c r="BF295" s="21">
        <v>0</v>
      </c>
      <c r="BG295" s="21">
        <v>0</v>
      </c>
      <c r="BH295" s="21">
        <v>0</v>
      </c>
      <c r="BI295" s="21">
        <v>0</v>
      </c>
      <c r="BJ295" s="21">
        <v>0</v>
      </c>
      <c r="BK295" s="21">
        <v>0</v>
      </c>
      <c r="BL295" s="21">
        <v>0</v>
      </c>
      <c r="BM295" s="21">
        <v>0</v>
      </c>
      <c r="BS295" s="156">
        <f>INDEX('ESSER I reallocation'!$H$2:$H$555,MATCH('2021 ESSER I'!$D295,'ESSER I reallocation'!$A$2:$A$555,0))</f>
        <v>124250.31</v>
      </c>
      <c r="BT295" s="156">
        <f>INDEX('2020 Report - NLIU'!$BL$2:$BL$555,MATCH('2021 ESSER I'!D295,'2020 Report - NLIU'!$I$2:$I$555,0))</f>
        <v>123924</v>
      </c>
      <c r="BU295" s="110" t="b">
        <f t="shared" si="4"/>
        <v>1</v>
      </c>
    </row>
    <row r="296" spans="1:73" x14ac:dyDescent="0.3">
      <c r="A296" s="110" t="s">
        <v>162</v>
      </c>
      <c r="B296" s="110">
        <v>2021</v>
      </c>
      <c r="C296" s="110" t="s">
        <v>2776</v>
      </c>
      <c r="D296" s="22">
        <f>INDEX(Concordance!$A$2:$A$556,MATCH('2021 ESSER I'!F296,Concordance!$D$2:$D$556,0))</f>
        <v>64072</v>
      </c>
      <c r="E296" s="110" t="s">
        <v>1040</v>
      </c>
      <c r="F296" s="110" t="s">
        <v>2777</v>
      </c>
      <c r="G296" s="110" t="s">
        <v>2778</v>
      </c>
      <c r="H296" s="110" t="s">
        <v>1892</v>
      </c>
      <c r="I296" s="21">
        <v>9000</v>
      </c>
      <c r="J296" s="21">
        <v>0</v>
      </c>
      <c r="K296" s="21">
        <v>0</v>
      </c>
      <c r="P296" s="21">
        <v>9000</v>
      </c>
      <c r="Q296" s="110">
        <v>0</v>
      </c>
      <c r="R296" s="110">
        <v>0</v>
      </c>
      <c r="S296" s="110">
        <v>0</v>
      </c>
      <c r="T296" s="110">
        <v>0</v>
      </c>
      <c r="U296" s="110">
        <v>100</v>
      </c>
      <c r="V296" s="21">
        <v>44167.73</v>
      </c>
      <c r="W296" s="21">
        <v>24612.47</v>
      </c>
      <c r="X296" s="21">
        <v>19555.259999999998</v>
      </c>
      <c r="Y296" s="21">
        <v>17213.72</v>
      </c>
      <c r="Z296" s="21">
        <v>0</v>
      </c>
      <c r="AA296" s="21">
        <v>0</v>
      </c>
      <c r="AB296" s="21">
        <v>0</v>
      </c>
      <c r="AC296" s="21">
        <v>0</v>
      </c>
      <c r="AD296" s="21">
        <v>0</v>
      </c>
      <c r="AE296" s="21">
        <v>17213.72</v>
      </c>
      <c r="AF296" s="21">
        <v>0</v>
      </c>
      <c r="AG296" s="21">
        <v>0</v>
      </c>
      <c r="AH296" s="21">
        <v>0</v>
      </c>
      <c r="AI296" s="21">
        <v>1742.57</v>
      </c>
      <c r="AJ296" s="21">
        <v>0</v>
      </c>
      <c r="AK296" s="21">
        <v>0</v>
      </c>
      <c r="AL296" s="21">
        <v>0</v>
      </c>
      <c r="AM296" s="21">
        <v>0</v>
      </c>
      <c r="AN296" s="21">
        <v>0</v>
      </c>
      <c r="AO296" s="21">
        <v>1742.57</v>
      </c>
      <c r="AP296" s="21">
        <v>0</v>
      </c>
      <c r="AQ296" s="21">
        <v>0</v>
      </c>
      <c r="AR296" s="21">
        <v>0</v>
      </c>
      <c r="AS296" s="21">
        <v>0</v>
      </c>
      <c r="AT296" s="21">
        <v>0</v>
      </c>
      <c r="AU296" s="21">
        <v>0</v>
      </c>
      <c r="AV296" s="21">
        <v>0</v>
      </c>
      <c r="AW296" s="21">
        <v>0</v>
      </c>
      <c r="AX296" s="21">
        <v>0</v>
      </c>
      <c r="AY296" s="21">
        <v>0</v>
      </c>
      <c r="AZ296" s="21">
        <v>0</v>
      </c>
      <c r="BA296" s="21">
        <v>0</v>
      </c>
      <c r="BB296" s="21">
        <v>0</v>
      </c>
      <c r="BC296" s="21">
        <v>598.97</v>
      </c>
      <c r="BD296" s="21">
        <v>0</v>
      </c>
      <c r="BE296" s="21">
        <v>0</v>
      </c>
      <c r="BF296" s="21">
        <v>0</v>
      </c>
      <c r="BG296" s="21">
        <v>0</v>
      </c>
      <c r="BH296" s="21">
        <v>0</v>
      </c>
      <c r="BI296" s="21">
        <v>598.97</v>
      </c>
      <c r="BJ296" s="21">
        <v>0</v>
      </c>
      <c r="BK296" s="21">
        <v>0</v>
      </c>
      <c r="BL296" s="21">
        <v>0</v>
      </c>
      <c r="BM296" s="21">
        <v>7.2759576141834259E-12</v>
      </c>
      <c r="BS296" s="156">
        <f>INDEX('ESSER I reallocation'!$H$2:$H$555,MATCH('2021 ESSER I'!$D296,'ESSER I reallocation'!$A$2:$A$555,0))</f>
        <v>44167.73</v>
      </c>
      <c r="BT296" s="156">
        <f>INDEX('2020 Report - NLIU'!$BL$2:$BL$555,MATCH('2021 ESSER I'!D296,'2020 Report - NLIU'!$I$2:$I$555,0))</f>
        <v>44052</v>
      </c>
      <c r="BU296" s="110" t="b">
        <f t="shared" si="4"/>
        <v>0</v>
      </c>
    </row>
    <row r="297" spans="1:73" x14ac:dyDescent="0.3">
      <c r="A297" s="110" t="s">
        <v>162</v>
      </c>
      <c r="B297" s="110">
        <v>2021</v>
      </c>
      <c r="C297" s="110" t="s">
        <v>2779</v>
      </c>
      <c r="D297" s="22">
        <f>INDEX(Concordance!$A$2:$A$556,MATCH('2021 ESSER I'!F297,Concordance!$D$2:$D$556,0))</f>
        <v>55106</v>
      </c>
      <c r="E297" s="110" t="s">
        <v>1043</v>
      </c>
      <c r="F297" s="110" t="s">
        <v>2780</v>
      </c>
      <c r="G297" s="110" t="s">
        <v>2781</v>
      </c>
      <c r="H297" s="110" t="s">
        <v>1892</v>
      </c>
      <c r="I297" s="21">
        <v>0</v>
      </c>
      <c r="J297" s="21"/>
      <c r="K297" s="21"/>
      <c r="P297" s="21">
        <v>0</v>
      </c>
      <c r="V297" s="21">
        <v>263881.11</v>
      </c>
      <c r="W297" s="21">
        <v>263189</v>
      </c>
      <c r="X297" s="21">
        <v>692.11</v>
      </c>
      <c r="Y297" s="21">
        <v>692.11</v>
      </c>
      <c r="Z297" s="21">
        <v>692.11</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S297" s="156">
        <f>INDEX('ESSER I reallocation'!$H$2:$H$555,MATCH('2021 ESSER I'!$D297,'ESSER I reallocation'!$A$2:$A$555,0))</f>
        <v>263881.11</v>
      </c>
      <c r="BT297" s="156">
        <f>INDEX('2020 Report - NLIU'!$BL$2:$BL$555,MATCH('2021 ESSER I'!D297,'2020 Report - NLIU'!$I$2:$I$555,0))</f>
        <v>263189</v>
      </c>
      <c r="BU297" s="110" t="b">
        <f t="shared" si="4"/>
        <v>1</v>
      </c>
    </row>
    <row r="298" spans="1:73" x14ac:dyDescent="0.3">
      <c r="A298" s="110" t="s">
        <v>162</v>
      </c>
      <c r="B298" s="110">
        <v>2021</v>
      </c>
      <c r="C298" s="110" t="s">
        <v>2782</v>
      </c>
      <c r="D298" s="22">
        <f>INDEX(Concordance!$A$2:$A$556,MATCH('2021 ESSER I'!F298,Concordance!$D$2:$D$556,0))</f>
        <v>106008</v>
      </c>
      <c r="E298" s="110" t="s">
        <v>1046</v>
      </c>
      <c r="F298" s="110" t="s">
        <v>2783</v>
      </c>
      <c r="G298" s="110" t="s">
        <v>2784</v>
      </c>
      <c r="H298" s="110" t="s">
        <v>1892</v>
      </c>
      <c r="I298" s="21">
        <v>0</v>
      </c>
      <c r="J298" s="21"/>
      <c r="K298" s="21"/>
      <c r="P298" s="21">
        <v>0</v>
      </c>
      <c r="V298" s="21">
        <v>23060.91</v>
      </c>
      <c r="W298" s="21">
        <v>23000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60.909999999999847</v>
      </c>
      <c r="BN298" s="110">
        <v>100</v>
      </c>
      <c r="BO298" s="110">
        <v>0</v>
      </c>
      <c r="BP298" s="110">
        <v>0</v>
      </c>
      <c r="BQ298" s="110">
        <v>0</v>
      </c>
      <c r="BR298" s="110">
        <v>0</v>
      </c>
      <c r="BS298" s="156">
        <f>INDEX('ESSER I reallocation'!$H$2:$H$555,MATCH('2021 ESSER I'!$D298,'ESSER I reallocation'!$A$2:$A$555,0))</f>
        <v>23060.91</v>
      </c>
      <c r="BT298" s="156">
        <f>INDEX('2020 Report - NLIU'!$BL$2:$BL$555,MATCH('2021 ESSER I'!D298,'2020 Report - NLIU'!$I$2:$I$555,0))</f>
        <v>23000</v>
      </c>
      <c r="BU298" s="110" t="b">
        <f t="shared" si="4"/>
        <v>1</v>
      </c>
    </row>
    <row r="299" spans="1:73" x14ac:dyDescent="0.3">
      <c r="A299" s="110" t="s">
        <v>162</v>
      </c>
      <c r="B299" s="110">
        <v>2021</v>
      </c>
      <c r="C299" s="110" t="s">
        <v>2785</v>
      </c>
      <c r="D299" s="22">
        <f>INDEX(Concordance!$A$2:$A$556,MATCH('2021 ESSER I'!F299,Concordance!$D$2:$D$556,0))</f>
        <v>62070</v>
      </c>
      <c r="E299" s="110" t="s">
        <v>1049</v>
      </c>
      <c r="F299" s="110" t="s">
        <v>2786</v>
      </c>
      <c r="G299" s="110" t="s">
        <v>2787</v>
      </c>
      <c r="H299" s="110" t="s">
        <v>1892</v>
      </c>
      <c r="I299" s="21">
        <v>0</v>
      </c>
      <c r="J299" s="21"/>
      <c r="K299" s="21"/>
      <c r="P299" s="21">
        <v>0</v>
      </c>
      <c r="V299" s="21">
        <v>123523.87</v>
      </c>
      <c r="W299" s="21">
        <v>92400</v>
      </c>
      <c r="X299" s="21">
        <v>31123.87</v>
      </c>
      <c r="Y299" s="21">
        <v>20160.61</v>
      </c>
      <c r="Z299" s="21">
        <v>13666.08</v>
      </c>
      <c r="AA299" s="21">
        <v>1202.6300000000001</v>
      </c>
      <c r="AB299" s="21">
        <v>0</v>
      </c>
      <c r="AC299" s="21">
        <v>0</v>
      </c>
      <c r="AD299" s="21">
        <v>0</v>
      </c>
      <c r="AE299" s="21">
        <v>5291.9</v>
      </c>
      <c r="AF299" s="21">
        <v>0</v>
      </c>
      <c r="AG299" s="21">
        <v>0</v>
      </c>
      <c r="AH299" s="21">
        <v>0</v>
      </c>
      <c r="AI299" s="21">
        <v>10963.26</v>
      </c>
      <c r="AJ299" s="21">
        <v>0</v>
      </c>
      <c r="AK299" s="21">
        <v>0</v>
      </c>
      <c r="AL299" s="21">
        <v>100.55</v>
      </c>
      <c r="AM299" s="21">
        <v>0</v>
      </c>
      <c r="AN299" s="21">
        <v>0</v>
      </c>
      <c r="AO299" s="21">
        <v>10862.71</v>
      </c>
      <c r="AP299" s="21">
        <v>0</v>
      </c>
      <c r="AQ299" s="21">
        <v>0</v>
      </c>
      <c r="AR299" s="21">
        <v>0</v>
      </c>
      <c r="AS299" s="21">
        <v>0</v>
      </c>
      <c r="AT299" s="21">
        <v>0</v>
      </c>
      <c r="AU299" s="21">
        <v>0</v>
      </c>
      <c r="AV299" s="21">
        <v>0</v>
      </c>
      <c r="AW299" s="21">
        <v>0</v>
      </c>
      <c r="AX299" s="21">
        <v>0</v>
      </c>
      <c r="AY299" s="21">
        <v>0</v>
      </c>
      <c r="AZ299" s="21">
        <v>0</v>
      </c>
      <c r="BA299" s="21">
        <v>0</v>
      </c>
      <c r="BB299" s="21">
        <v>0</v>
      </c>
      <c r="BC299" s="21">
        <v>0</v>
      </c>
      <c r="BD299" s="21">
        <v>0</v>
      </c>
      <c r="BE299" s="21">
        <v>0</v>
      </c>
      <c r="BF299" s="21">
        <v>0</v>
      </c>
      <c r="BG299" s="21">
        <v>0</v>
      </c>
      <c r="BH299" s="21">
        <v>0</v>
      </c>
      <c r="BI299" s="21">
        <v>0</v>
      </c>
      <c r="BJ299" s="21">
        <v>0</v>
      </c>
      <c r="BK299" s="21">
        <v>0</v>
      </c>
      <c r="BL299" s="21">
        <v>0</v>
      </c>
      <c r="BM299" s="21">
        <v>0</v>
      </c>
      <c r="BS299" s="156">
        <f>INDEX('ESSER I reallocation'!$H$2:$H$555,MATCH('2021 ESSER I'!$D299,'ESSER I reallocation'!$A$2:$A$555,0))</f>
        <v>123523.87</v>
      </c>
      <c r="BT299" s="156">
        <f>INDEX('2020 Report - NLIU'!$BL$2:$BL$555,MATCH('2021 ESSER I'!D299,'2020 Report - NLIU'!$I$2:$I$555,0))</f>
        <v>92400</v>
      </c>
      <c r="BU299" s="110" t="b">
        <f t="shared" si="4"/>
        <v>1</v>
      </c>
    </row>
    <row r="300" spans="1:73" x14ac:dyDescent="0.3">
      <c r="A300" s="110" t="s">
        <v>162</v>
      </c>
      <c r="B300" s="110">
        <v>2021</v>
      </c>
      <c r="C300" s="110" t="s">
        <v>2788</v>
      </c>
      <c r="D300" s="22">
        <f>INDEX(Concordance!$A$2:$A$556,MATCH('2021 ESSER I'!F300,Concordance!$D$2:$D$556,0))</f>
        <v>97129</v>
      </c>
      <c r="E300" s="110" t="s">
        <v>1477</v>
      </c>
      <c r="F300" s="110" t="s">
        <v>2789</v>
      </c>
      <c r="G300" s="110" t="s">
        <v>2790</v>
      </c>
      <c r="H300" s="110" t="s">
        <v>1892</v>
      </c>
      <c r="I300" s="21">
        <v>15671</v>
      </c>
      <c r="J300" s="21">
        <v>0</v>
      </c>
      <c r="K300" s="21">
        <v>15671</v>
      </c>
      <c r="L300" s="110" t="s">
        <v>1911</v>
      </c>
      <c r="M300" s="110" t="s">
        <v>1911</v>
      </c>
      <c r="N300" s="110" t="s">
        <v>1911</v>
      </c>
      <c r="O300" s="110" t="s">
        <v>1892</v>
      </c>
      <c r="P300" s="21">
        <v>0</v>
      </c>
      <c r="V300" s="21">
        <v>591909.84</v>
      </c>
      <c r="W300" s="21">
        <v>590357</v>
      </c>
      <c r="X300" s="21">
        <v>1552.84</v>
      </c>
      <c r="Y300" s="21">
        <v>0</v>
      </c>
      <c r="Z300" s="21">
        <v>0</v>
      </c>
      <c r="AA300" s="21">
        <v>0</v>
      </c>
      <c r="AB300" s="21">
        <v>0</v>
      </c>
      <c r="AC300" s="21">
        <v>0</v>
      </c>
      <c r="AD300" s="21">
        <v>0</v>
      </c>
      <c r="AE300" s="21">
        <v>0</v>
      </c>
      <c r="AF300" s="21">
        <v>0</v>
      </c>
      <c r="AG300" s="21">
        <v>0</v>
      </c>
      <c r="AH300" s="21">
        <v>0</v>
      </c>
      <c r="AI300" s="21">
        <v>0</v>
      </c>
      <c r="AJ300" s="21">
        <v>0</v>
      </c>
      <c r="AK300" s="21">
        <v>0</v>
      </c>
      <c r="AL300" s="21">
        <v>0</v>
      </c>
      <c r="AM300" s="21">
        <v>0</v>
      </c>
      <c r="AN300" s="21">
        <v>0</v>
      </c>
      <c r="AO300" s="21">
        <v>0</v>
      </c>
      <c r="AP300" s="21">
        <v>0</v>
      </c>
      <c r="AQ300" s="21">
        <v>0</v>
      </c>
      <c r="AR300" s="21">
        <v>0</v>
      </c>
      <c r="AS300" s="21">
        <v>0</v>
      </c>
      <c r="AT300" s="21">
        <v>0</v>
      </c>
      <c r="AU300" s="21">
        <v>0</v>
      </c>
      <c r="AV300" s="21">
        <v>0</v>
      </c>
      <c r="AW300" s="21">
        <v>0</v>
      </c>
      <c r="AX300" s="21">
        <v>0</v>
      </c>
      <c r="AY300" s="21">
        <v>0</v>
      </c>
      <c r="AZ300" s="21">
        <v>0</v>
      </c>
      <c r="BA300" s="21">
        <v>0</v>
      </c>
      <c r="BB300" s="21">
        <v>0</v>
      </c>
      <c r="BC300" s="21">
        <v>1552.84</v>
      </c>
      <c r="BD300" s="21">
        <v>0</v>
      </c>
      <c r="BE300" s="21">
        <v>0</v>
      </c>
      <c r="BF300" s="21">
        <v>0</v>
      </c>
      <c r="BG300" s="21">
        <v>0</v>
      </c>
      <c r="BH300" s="21">
        <v>0</v>
      </c>
      <c r="BI300" s="21">
        <v>1552.84</v>
      </c>
      <c r="BJ300" s="21">
        <v>0</v>
      </c>
      <c r="BK300" s="21">
        <v>0</v>
      </c>
      <c r="BL300" s="21">
        <v>0</v>
      </c>
      <c r="BM300" s="21">
        <v>0</v>
      </c>
      <c r="BS300" s="156">
        <f>INDEX('ESSER I reallocation'!$H$2:$H$555,MATCH('2021 ESSER I'!$D300,'ESSER I reallocation'!$A$2:$A$555,0))</f>
        <v>607580.84</v>
      </c>
      <c r="BT300" s="156">
        <f>INDEX('2020 Report - NLIU'!$BL$2:$BL$555,MATCH('2021 ESSER I'!D300,'2020 Report - NLIU'!$I$2:$I$555,0))</f>
        <v>590357</v>
      </c>
      <c r="BU300" s="110" t="b">
        <f t="shared" si="4"/>
        <v>1</v>
      </c>
    </row>
    <row r="301" spans="1:73" x14ac:dyDescent="0.3">
      <c r="A301" s="110" t="s">
        <v>162</v>
      </c>
      <c r="B301" s="110">
        <v>2021</v>
      </c>
      <c r="C301" s="110" t="s">
        <v>2791</v>
      </c>
      <c r="D301" s="22">
        <f>INDEX(Concordance!$A$2:$A$556,MATCH('2021 ESSER I'!F301,Concordance!$D$2:$D$556,0))</f>
        <v>112102</v>
      </c>
      <c r="E301" s="110" t="s">
        <v>1052</v>
      </c>
      <c r="F301" s="110" t="s">
        <v>2792</v>
      </c>
      <c r="G301" s="110" t="s">
        <v>2793</v>
      </c>
      <c r="H301" s="110" t="s">
        <v>1892</v>
      </c>
      <c r="I301" s="21">
        <v>86671.58</v>
      </c>
      <c r="J301" s="21">
        <v>0</v>
      </c>
      <c r="K301" s="21">
        <v>0</v>
      </c>
      <c r="P301" s="21">
        <v>86671.58</v>
      </c>
      <c r="Q301" s="110">
        <v>100</v>
      </c>
      <c r="R301" s="110">
        <v>0</v>
      </c>
      <c r="S301" s="110">
        <v>0</v>
      </c>
      <c r="T301" s="110">
        <v>0</v>
      </c>
      <c r="U301" s="110">
        <v>0</v>
      </c>
      <c r="V301" s="21">
        <v>620235.99</v>
      </c>
      <c r="W301" s="21">
        <v>618609</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1626.9899999999909</v>
      </c>
      <c r="BN301" s="110">
        <v>100</v>
      </c>
      <c r="BO301" s="110">
        <v>0</v>
      </c>
      <c r="BP301" s="110">
        <v>0</v>
      </c>
      <c r="BQ301" s="110">
        <v>0</v>
      </c>
      <c r="BR301" s="110">
        <v>0</v>
      </c>
      <c r="BS301" s="156">
        <f>INDEX('ESSER I reallocation'!$H$2:$H$555,MATCH('2021 ESSER I'!$D301,'ESSER I reallocation'!$A$2:$A$555,0))</f>
        <v>623113.99</v>
      </c>
      <c r="BT301" s="156">
        <f>INDEX('2020 Report - NLIU'!$BL$2:$BL$555,MATCH('2021 ESSER I'!D301,'2020 Report - NLIU'!$I$2:$I$555,0))</f>
        <v>618609</v>
      </c>
      <c r="BU301" s="110" t="b">
        <f t="shared" si="4"/>
        <v>1</v>
      </c>
    </row>
    <row r="302" spans="1:73" x14ac:dyDescent="0.3">
      <c r="A302" s="110" t="s">
        <v>162</v>
      </c>
      <c r="B302" s="110">
        <v>2021</v>
      </c>
      <c r="C302" s="110" t="s">
        <v>2794</v>
      </c>
      <c r="D302" s="22">
        <f>INDEX(Concordance!$A$2:$A$556,MATCH('2021 ESSER I'!F302,Concordance!$D$2:$D$556,0))</f>
        <v>74201</v>
      </c>
      <c r="E302" s="110" t="s">
        <v>1055</v>
      </c>
      <c r="F302" s="110" t="s">
        <v>2795</v>
      </c>
      <c r="G302" s="110" t="s">
        <v>2796</v>
      </c>
      <c r="H302" s="110" t="s">
        <v>1892</v>
      </c>
      <c r="I302" s="21">
        <v>14223</v>
      </c>
      <c r="J302" s="21">
        <v>0</v>
      </c>
      <c r="K302" s="21">
        <v>14223</v>
      </c>
      <c r="L302" s="110" t="s">
        <v>1892</v>
      </c>
      <c r="M302" s="110" t="s">
        <v>1911</v>
      </c>
      <c r="N302" s="110" t="s">
        <v>1911</v>
      </c>
      <c r="O302" s="110" t="s">
        <v>1911</v>
      </c>
      <c r="P302" s="21">
        <v>0</v>
      </c>
      <c r="V302" s="21">
        <v>164224.85</v>
      </c>
      <c r="W302" s="21">
        <v>163794</v>
      </c>
      <c r="X302" s="21">
        <v>430.85</v>
      </c>
      <c r="Y302" s="21">
        <v>430.85</v>
      </c>
      <c r="Z302" s="21">
        <v>0</v>
      </c>
      <c r="AA302" s="21">
        <v>0</v>
      </c>
      <c r="AB302" s="21">
        <v>0</v>
      </c>
      <c r="AC302" s="21">
        <v>0</v>
      </c>
      <c r="AD302" s="21">
        <v>0</v>
      </c>
      <c r="AE302" s="21">
        <v>0</v>
      </c>
      <c r="AF302" s="21">
        <v>430.85</v>
      </c>
      <c r="AG302" s="21">
        <v>0</v>
      </c>
      <c r="AH302" s="21">
        <v>0</v>
      </c>
      <c r="AI302" s="21">
        <v>0</v>
      </c>
      <c r="AJ302" s="21">
        <v>0</v>
      </c>
      <c r="AK302" s="21">
        <v>0</v>
      </c>
      <c r="AL302" s="21">
        <v>0</v>
      </c>
      <c r="AM302" s="21">
        <v>0</v>
      </c>
      <c r="AN302" s="21">
        <v>0</v>
      </c>
      <c r="AO302" s="21">
        <v>0</v>
      </c>
      <c r="AP302" s="21">
        <v>0</v>
      </c>
      <c r="AQ302" s="21">
        <v>0</v>
      </c>
      <c r="AR302" s="21">
        <v>0</v>
      </c>
      <c r="AS302" s="21">
        <v>0</v>
      </c>
      <c r="AT302" s="21">
        <v>0</v>
      </c>
      <c r="AU302" s="21">
        <v>0</v>
      </c>
      <c r="AV302" s="21">
        <v>0</v>
      </c>
      <c r="AW302" s="21">
        <v>0</v>
      </c>
      <c r="AX302" s="21">
        <v>0</v>
      </c>
      <c r="AY302" s="21">
        <v>0</v>
      </c>
      <c r="AZ302" s="21">
        <v>0</v>
      </c>
      <c r="BA302" s="21">
        <v>0</v>
      </c>
      <c r="BB302" s="21">
        <v>0</v>
      </c>
      <c r="BC302" s="21">
        <v>0</v>
      </c>
      <c r="BD302" s="21">
        <v>0</v>
      </c>
      <c r="BE302" s="21">
        <v>0</v>
      </c>
      <c r="BF302" s="21">
        <v>0</v>
      </c>
      <c r="BG302" s="21">
        <v>0</v>
      </c>
      <c r="BH302" s="21">
        <v>0</v>
      </c>
      <c r="BI302" s="21">
        <v>0</v>
      </c>
      <c r="BJ302" s="21">
        <v>0</v>
      </c>
      <c r="BK302" s="21">
        <v>0</v>
      </c>
      <c r="BL302" s="21">
        <v>0</v>
      </c>
      <c r="BM302" s="21">
        <v>0</v>
      </c>
      <c r="BS302" s="156">
        <f>INDEX('ESSER I reallocation'!$H$2:$H$555,MATCH('2021 ESSER I'!$D302,'ESSER I reallocation'!$A$2:$A$555,0))</f>
        <v>178447.85</v>
      </c>
      <c r="BT302" s="156">
        <f>INDEX('2020 Report - NLIU'!$BL$2:$BL$555,MATCH('2021 ESSER I'!D302,'2020 Report - NLIU'!$I$2:$I$555,0))</f>
        <v>163794</v>
      </c>
      <c r="BU302" s="110" t="b">
        <f t="shared" si="4"/>
        <v>1</v>
      </c>
    </row>
    <row r="303" spans="1:73" x14ac:dyDescent="0.3">
      <c r="A303" s="110" t="s">
        <v>162</v>
      </c>
      <c r="B303" s="110">
        <v>2021</v>
      </c>
      <c r="C303" s="110" t="s">
        <v>2797</v>
      </c>
      <c r="D303" s="22">
        <f>INDEX(Concordance!$A$2:$A$556,MATCH('2021 ESSER I'!F303,Concordance!$D$2:$D$556,0))</f>
        <v>32055</v>
      </c>
      <c r="E303" s="110" t="s">
        <v>1058</v>
      </c>
      <c r="F303" s="110" t="s">
        <v>2798</v>
      </c>
      <c r="G303" s="110" t="s">
        <v>2799</v>
      </c>
      <c r="H303" s="110" t="s">
        <v>1892</v>
      </c>
      <c r="I303" s="21">
        <v>13807</v>
      </c>
      <c r="J303" s="21">
        <v>0</v>
      </c>
      <c r="K303" s="21">
        <v>0</v>
      </c>
      <c r="P303" s="21">
        <v>13807</v>
      </c>
      <c r="Q303" s="110">
        <v>0</v>
      </c>
      <c r="R303" s="110">
        <v>0</v>
      </c>
      <c r="S303" s="110">
        <v>0</v>
      </c>
      <c r="T303" s="110">
        <v>0</v>
      </c>
      <c r="U303" s="110">
        <v>100</v>
      </c>
      <c r="V303" s="21">
        <v>65914.179999999993</v>
      </c>
      <c r="W303" s="21">
        <v>65741</v>
      </c>
      <c r="X303" s="21">
        <v>173.18</v>
      </c>
      <c r="Y303" s="21">
        <v>0</v>
      </c>
      <c r="Z303" s="21">
        <v>0</v>
      </c>
      <c r="AA303" s="21">
        <v>0</v>
      </c>
      <c r="AB303" s="21">
        <v>0</v>
      </c>
      <c r="AC303" s="21">
        <v>0</v>
      </c>
      <c r="AD303" s="21">
        <v>0</v>
      </c>
      <c r="AE303" s="21">
        <v>0</v>
      </c>
      <c r="AF303" s="21">
        <v>0</v>
      </c>
      <c r="AG303" s="21">
        <v>0</v>
      </c>
      <c r="AH303" s="21">
        <v>0</v>
      </c>
      <c r="AI303" s="21">
        <v>173.18</v>
      </c>
      <c r="AJ303" s="21">
        <v>0</v>
      </c>
      <c r="AK303" s="21">
        <v>0</v>
      </c>
      <c r="AL303" s="21">
        <v>0</v>
      </c>
      <c r="AM303" s="21">
        <v>173.18</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S303" s="156">
        <f>INDEX('ESSER I reallocation'!$H$2:$H$555,MATCH('2021 ESSER I'!$D303,'ESSER I reallocation'!$A$2:$A$555,0))</f>
        <v>65914.179999999993</v>
      </c>
      <c r="BT303" s="156">
        <f>INDEX('2020 Report - NLIU'!$BL$2:$BL$555,MATCH('2021 ESSER I'!D303,'2020 Report - NLIU'!$I$2:$I$555,0))</f>
        <v>65741</v>
      </c>
      <c r="BU303" s="110" t="b">
        <f t="shared" si="4"/>
        <v>1</v>
      </c>
    </row>
    <row r="304" spans="1:73" x14ac:dyDescent="0.3">
      <c r="A304" s="110" t="s">
        <v>162</v>
      </c>
      <c r="B304" s="110">
        <v>2021</v>
      </c>
      <c r="C304" s="110" t="s">
        <v>2800</v>
      </c>
      <c r="D304" s="22">
        <f>INDEX(Concordance!$A$2:$A$556,MATCH('2021 ESSER I'!F304,Concordance!$D$2:$D$556,0))</f>
        <v>60077</v>
      </c>
      <c r="E304" s="110" t="s">
        <v>1061</v>
      </c>
      <c r="F304" s="110" t="s">
        <v>2801</v>
      </c>
      <c r="G304" s="110" t="s">
        <v>2802</v>
      </c>
      <c r="H304" s="110" t="s">
        <v>1892</v>
      </c>
      <c r="I304" s="21">
        <v>0</v>
      </c>
      <c r="J304" s="21"/>
      <c r="K304" s="21"/>
      <c r="P304" s="21">
        <v>0</v>
      </c>
      <c r="V304" s="21">
        <v>939656.41</v>
      </c>
      <c r="W304" s="21">
        <v>937191</v>
      </c>
      <c r="X304" s="21">
        <v>2465.41</v>
      </c>
      <c r="Y304" s="21">
        <v>2465.41</v>
      </c>
      <c r="Z304" s="21">
        <v>2465.41</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21">
        <v>0</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0</v>
      </c>
      <c r="BH304" s="21">
        <v>0</v>
      </c>
      <c r="BI304" s="21">
        <v>0</v>
      </c>
      <c r="BJ304" s="21">
        <v>0</v>
      </c>
      <c r="BK304" s="21">
        <v>0</v>
      </c>
      <c r="BL304" s="21">
        <v>0</v>
      </c>
      <c r="BM304" s="21">
        <v>0</v>
      </c>
      <c r="BS304" s="156">
        <f>INDEX('ESSER I reallocation'!$H$2:$H$555,MATCH('2021 ESSER I'!$D304,'ESSER I reallocation'!$A$2:$A$555,0))</f>
        <v>939656.41</v>
      </c>
      <c r="BT304" s="156">
        <f>INDEX('2020 Report - NLIU'!$BL$2:$BL$555,MATCH('2021 ESSER I'!D304,'2020 Report - NLIU'!$I$2:$I$555,0))</f>
        <v>937191</v>
      </c>
      <c r="BU304" s="110" t="b">
        <f t="shared" si="4"/>
        <v>1</v>
      </c>
    </row>
    <row r="305" spans="1:73" x14ac:dyDescent="0.3">
      <c r="A305" s="110" t="s">
        <v>162</v>
      </c>
      <c r="B305" s="110">
        <v>2021</v>
      </c>
      <c r="C305" s="110" t="s">
        <v>2803</v>
      </c>
      <c r="D305" s="22">
        <f>INDEX(Concordance!$A$2:$A$556,MATCH('2021 ESSER I'!F305,Concordance!$D$2:$D$556,0))</f>
        <v>9077</v>
      </c>
      <c r="E305" s="110" t="s">
        <v>1064</v>
      </c>
      <c r="F305" s="110" t="s">
        <v>2804</v>
      </c>
      <c r="G305" s="110" t="s">
        <v>2805</v>
      </c>
      <c r="H305" s="110" t="s">
        <v>1892</v>
      </c>
      <c r="I305" s="21">
        <v>0</v>
      </c>
      <c r="J305" s="21"/>
      <c r="K305" s="21"/>
      <c r="P305" s="21">
        <v>0</v>
      </c>
      <c r="V305" s="21">
        <v>100304.07</v>
      </c>
      <c r="W305" s="21">
        <v>100041</v>
      </c>
      <c r="X305" s="21">
        <v>263.07</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263.07</v>
      </c>
      <c r="BD305" s="21">
        <v>263.07</v>
      </c>
      <c r="BE305" s="21">
        <v>0</v>
      </c>
      <c r="BF305" s="21">
        <v>0</v>
      </c>
      <c r="BG305" s="21">
        <v>0</v>
      </c>
      <c r="BH305" s="21">
        <v>0</v>
      </c>
      <c r="BI305" s="21">
        <v>0</v>
      </c>
      <c r="BJ305" s="21">
        <v>0</v>
      </c>
      <c r="BK305" s="21">
        <v>0</v>
      </c>
      <c r="BL305" s="21">
        <v>0</v>
      </c>
      <c r="BM305" s="21">
        <v>0</v>
      </c>
      <c r="BS305" s="156">
        <f>INDEX('ESSER I reallocation'!$H$2:$H$555,MATCH('2021 ESSER I'!$D305,'ESSER I reallocation'!$A$2:$A$555,0))</f>
        <v>100304.07</v>
      </c>
      <c r="BT305" s="156">
        <f>INDEX('2020 Report - NLIU'!$BL$2:$BL$555,MATCH('2021 ESSER I'!D305,'2020 Report - NLIU'!$I$2:$I$555,0))</f>
        <v>100041</v>
      </c>
      <c r="BU305" s="110" t="b">
        <f t="shared" si="4"/>
        <v>1</v>
      </c>
    </row>
    <row r="306" spans="1:73" x14ac:dyDescent="0.3">
      <c r="A306" s="110" t="s">
        <v>162</v>
      </c>
      <c r="B306" s="110">
        <v>2021</v>
      </c>
      <c r="C306" s="110" t="s">
        <v>2806</v>
      </c>
      <c r="D306" s="22">
        <f>INDEX(Concordance!$A$2:$A$556,MATCH('2021 ESSER I'!F306,Concordance!$D$2:$D$556,0))</f>
        <v>58108</v>
      </c>
      <c r="E306" s="110" t="s">
        <v>1067</v>
      </c>
      <c r="F306" s="110" t="s">
        <v>2807</v>
      </c>
      <c r="G306" s="110" t="s">
        <v>2808</v>
      </c>
      <c r="H306" s="110" t="s">
        <v>1892</v>
      </c>
      <c r="I306" s="21">
        <v>0</v>
      </c>
      <c r="J306" s="21"/>
      <c r="K306" s="21"/>
      <c r="P306" s="21">
        <v>0</v>
      </c>
      <c r="V306" s="21">
        <v>40987.620000000003</v>
      </c>
      <c r="W306" s="21">
        <v>0</v>
      </c>
      <c r="X306" s="21">
        <v>40987.620000000003</v>
      </c>
      <c r="Y306" s="21">
        <v>0</v>
      </c>
      <c r="Z306" s="21">
        <v>0</v>
      </c>
      <c r="AA306" s="21">
        <v>0</v>
      </c>
      <c r="AB306" s="21">
        <v>0</v>
      </c>
      <c r="AC306" s="21">
        <v>0</v>
      </c>
      <c r="AD306" s="21">
        <v>0</v>
      </c>
      <c r="AE306" s="21">
        <v>0</v>
      </c>
      <c r="AF306" s="21">
        <v>0</v>
      </c>
      <c r="AG306" s="21">
        <v>0</v>
      </c>
      <c r="AH306" s="21">
        <v>0</v>
      </c>
      <c r="AI306" s="21">
        <v>40987.620000000003</v>
      </c>
      <c r="AJ306" s="21">
        <v>0</v>
      </c>
      <c r="AK306" s="21">
        <v>0</v>
      </c>
      <c r="AL306" s="21">
        <v>4831</v>
      </c>
      <c r="AM306" s="21">
        <v>0</v>
      </c>
      <c r="AN306" s="21">
        <v>0</v>
      </c>
      <c r="AO306" s="21">
        <v>36156.620000000003</v>
      </c>
      <c r="AP306" s="21">
        <v>0</v>
      </c>
      <c r="AQ306" s="21">
        <v>0</v>
      </c>
      <c r="AR306" s="21">
        <v>0</v>
      </c>
      <c r="AS306" s="21">
        <v>0</v>
      </c>
      <c r="AT306" s="21">
        <v>0</v>
      </c>
      <c r="AU306" s="21">
        <v>0</v>
      </c>
      <c r="AV306" s="21">
        <v>0</v>
      </c>
      <c r="AW306" s="21">
        <v>0</v>
      </c>
      <c r="AX306" s="21">
        <v>0</v>
      </c>
      <c r="AY306" s="21">
        <v>0</v>
      </c>
      <c r="AZ306" s="21">
        <v>0</v>
      </c>
      <c r="BA306" s="21">
        <v>0</v>
      </c>
      <c r="BB306" s="21">
        <v>0</v>
      </c>
      <c r="BC306" s="21">
        <v>0</v>
      </c>
      <c r="BD306" s="21">
        <v>0</v>
      </c>
      <c r="BE306" s="21">
        <v>0</v>
      </c>
      <c r="BF306" s="21">
        <v>0</v>
      </c>
      <c r="BG306" s="21">
        <v>0</v>
      </c>
      <c r="BH306" s="21">
        <v>0</v>
      </c>
      <c r="BI306" s="21">
        <v>0</v>
      </c>
      <c r="BJ306" s="21">
        <v>0</v>
      </c>
      <c r="BK306" s="21">
        <v>0</v>
      </c>
      <c r="BL306" s="21">
        <v>0</v>
      </c>
      <c r="BM306" s="21">
        <v>0</v>
      </c>
      <c r="BS306" s="156">
        <f>INDEX('ESSER I reallocation'!$H$2:$H$555,MATCH('2021 ESSER I'!$D306,'ESSER I reallocation'!$A$2:$A$555,0))</f>
        <v>40987.620000000003</v>
      </c>
      <c r="BT306" s="156">
        <f>INDEX('2020 Report - NLIU'!$BL$2:$BL$555,MATCH('2021 ESSER I'!D306,'2020 Report - NLIU'!$I$2:$I$555,0))</f>
        <v>0</v>
      </c>
      <c r="BU306" s="110" t="b">
        <f t="shared" si="4"/>
        <v>1</v>
      </c>
    </row>
    <row r="307" spans="1:73" x14ac:dyDescent="0.3">
      <c r="A307" s="110" t="s">
        <v>162</v>
      </c>
      <c r="B307" s="110">
        <v>2021</v>
      </c>
      <c r="C307" s="110" t="s">
        <v>2809</v>
      </c>
      <c r="D307" s="22">
        <f>INDEX(Concordance!$A$2:$A$556,MATCH('2021 ESSER I'!F307,Concordance!$D$2:$D$556,0))</f>
        <v>96094</v>
      </c>
      <c r="E307" s="110" t="s">
        <v>1070</v>
      </c>
      <c r="F307" s="110" t="s">
        <v>2810</v>
      </c>
      <c r="G307" s="110" t="s">
        <v>2811</v>
      </c>
      <c r="H307" s="110" t="s">
        <v>1892</v>
      </c>
      <c r="I307" s="21">
        <v>37612.949999999997</v>
      </c>
      <c r="J307" s="21">
        <v>0</v>
      </c>
      <c r="K307" s="21">
        <v>28012.13</v>
      </c>
      <c r="L307" s="110" t="s">
        <v>1892</v>
      </c>
      <c r="M307" s="110" t="s">
        <v>1892</v>
      </c>
      <c r="N307" s="110" t="s">
        <v>1911</v>
      </c>
      <c r="O307" s="110" t="s">
        <v>1911</v>
      </c>
      <c r="P307" s="21">
        <v>9600.8199999999961</v>
      </c>
      <c r="Q307" s="110">
        <v>25</v>
      </c>
      <c r="R307" s="110">
        <v>3</v>
      </c>
      <c r="S307" s="110">
        <v>0</v>
      </c>
      <c r="T307" s="110">
        <v>0</v>
      </c>
      <c r="U307" s="110">
        <v>72</v>
      </c>
      <c r="V307" s="21">
        <v>771113.88</v>
      </c>
      <c r="W307" s="21">
        <v>0</v>
      </c>
      <c r="X307" s="21">
        <v>771113.88</v>
      </c>
      <c r="Y307" s="21">
        <v>7305.12</v>
      </c>
      <c r="Z307" s="21">
        <v>0</v>
      </c>
      <c r="AA307" s="21">
        <v>0</v>
      </c>
      <c r="AB307" s="21">
        <v>0</v>
      </c>
      <c r="AC307" s="21">
        <v>0</v>
      </c>
      <c r="AD307" s="21">
        <v>0</v>
      </c>
      <c r="AE307" s="21">
        <v>7305.12</v>
      </c>
      <c r="AF307" s="21">
        <v>0</v>
      </c>
      <c r="AG307" s="21">
        <v>0</v>
      </c>
      <c r="AH307" s="21">
        <v>0</v>
      </c>
      <c r="AI307" s="21">
        <v>758492.76</v>
      </c>
      <c r="AJ307" s="21">
        <v>0</v>
      </c>
      <c r="AK307" s="21">
        <v>0</v>
      </c>
      <c r="AL307" s="21">
        <v>0</v>
      </c>
      <c r="AM307" s="21">
        <v>0</v>
      </c>
      <c r="AN307" s="21">
        <v>0</v>
      </c>
      <c r="AO307" s="21">
        <v>758492.76</v>
      </c>
      <c r="AP307" s="21">
        <v>0</v>
      </c>
      <c r="AQ307" s="21">
        <v>0</v>
      </c>
      <c r="AR307" s="21">
        <v>0</v>
      </c>
      <c r="AS307" s="21">
        <v>0</v>
      </c>
      <c r="AT307" s="21">
        <v>0</v>
      </c>
      <c r="AU307" s="21">
        <v>0</v>
      </c>
      <c r="AV307" s="21">
        <v>0</v>
      </c>
      <c r="AW307" s="21">
        <v>0</v>
      </c>
      <c r="AX307" s="21">
        <v>0</v>
      </c>
      <c r="AY307" s="21">
        <v>0</v>
      </c>
      <c r="AZ307" s="21">
        <v>0</v>
      </c>
      <c r="BA307" s="21">
        <v>0</v>
      </c>
      <c r="BB307" s="21">
        <v>0</v>
      </c>
      <c r="BC307" s="21">
        <v>5316</v>
      </c>
      <c r="BD307" s="21">
        <v>0</v>
      </c>
      <c r="BE307" s="21">
        <v>0</v>
      </c>
      <c r="BF307" s="21">
        <v>0</v>
      </c>
      <c r="BG307" s="21">
        <v>0</v>
      </c>
      <c r="BH307" s="21">
        <v>5316</v>
      </c>
      <c r="BI307" s="21">
        <v>0</v>
      </c>
      <c r="BJ307" s="21">
        <v>0</v>
      </c>
      <c r="BK307" s="21">
        <v>0</v>
      </c>
      <c r="BL307" s="21">
        <v>0</v>
      </c>
      <c r="BM307" s="21">
        <v>0</v>
      </c>
      <c r="BS307" s="156">
        <f>INDEX('ESSER I reallocation'!$H$2:$H$555,MATCH('2021 ESSER I'!$D307,'ESSER I reallocation'!$A$2:$A$555,0))</f>
        <v>808726.84</v>
      </c>
      <c r="BT307" s="156">
        <f>INDEX('2020 Report - NLIU'!$BL$2:$BL$555,MATCH('2021 ESSER I'!D307,'2020 Report - NLIU'!$I$2:$I$555,0))</f>
        <v>0</v>
      </c>
      <c r="BU307" s="110" t="b">
        <f t="shared" si="4"/>
        <v>1</v>
      </c>
    </row>
    <row r="308" spans="1:73" x14ac:dyDescent="0.3">
      <c r="A308" s="110" t="s">
        <v>162</v>
      </c>
      <c r="B308" s="110">
        <v>2021</v>
      </c>
      <c r="C308" s="110" t="s">
        <v>2812</v>
      </c>
      <c r="D308" s="22">
        <f>INDEX(Concordance!$A$2:$A$556,MATCH('2021 ESSER I'!F308,Concordance!$D$2:$D$556,0))</f>
        <v>36126</v>
      </c>
      <c r="E308" s="110" t="s">
        <v>1073</v>
      </c>
      <c r="F308" s="110" t="s">
        <v>2813</v>
      </c>
      <c r="G308" s="110" t="s">
        <v>2814</v>
      </c>
      <c r="H308" s="110" t="s">
        <v>1892</v>
      </c>
      <c r="I308" s="21">
        <v>12309.56</v>
      </c>
      <c r="J308" s="21">
        <v>0</v>
      </c>
      <c r="K308" s="21">
        <v>0</v>
      </c>
      <c r="P308" s="21">
        <v>12309.56</v>
      </c>
      <c r="Q308" s="110">
        <v>0</v>
      </c>
      <c r="R308" s="110">
        <v>0</v>
      </c>
      <c r="S308" s="110">
        <v>0</v>
      </c>
      <c r="T308" s="110">
        <v>0</v>
      </c>
      <c r="U308" s="110">
        <v>100</v>
      </c>
      <c r="V308" s="21">
        <v>468402.35</v>
      </c>
      <c r="W308" s="21">
        <v>428446.96</v>
      </c>
      <c r="X308" s="21">
        <v>35378.910000000003</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21">
        <v>0</v>
      </c>
      <c r="AS308" s="21">
        <v>35378.910000000003</v>
      </c>
      <c r="AT308" s="21">
        <v>35378.910000000003</v>
      </c>
      <c r="AU308" s="21">
        <v>0</v>
      </c>
      <c r="AV308" s="21">
        <v>0</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4576.4799999999814</v>
      </c>
      <c r="BN308" s="110">
        <v>0</v>
      </c>
      <c r="BO308" s="110">
        <v>0</v>
      </c>
      <c r="BP308" s="110">
        <v>0</v>
      </c>
      <c r="BQ308" s="110">
        <v>0</v>
      </c>
      <c r="BR308" s="110">
        <v>100</v>
      </c>
      <c r="BS308" s="156">
        <f>INDEX('ESSER I reallocation'!$H$2:$H$555,MATCH('2021 ESSER I'!$D308,'ESSER I reallocation'!$A$2:$A$555,0))</f>
        <v>480711.91</v>
      </c>
      <c r="BT308" s="156">
        <f>INDEX('2020 Report - NLIU'!$BL$2:$BL$555,MATCH('2021 ESSER I'!D308,'2020 Report - NLIU'!$I$2:$I$555,0))</f>
        <v>445333</v>
      </c>
      <c r="BU308" s="110" t="b">
        <f t="shared" si="4"/>
        <v>0</v>
      </c>
    </row>
    <row r="309" spans="1:73" x14ac:dyDescent="0.3">
      <c r="A309" s="110" t="s">
        <v>162</v>
      </c>
      <c r="B309" s="110">
        <v>2021</v>
      </c>
      <c r="C309" s="110" t="s">
        <v>2815</v>
      </c>
      <c r="D309" s="22">
        <f>INDEX(Concordance!$A$2:$A$556,MATCH('2021 ESSER I'!F309,Concordance!$D$2:$D$556,0))</f>
        <v>4110</v>
      </c>
      <c r="E309" s="110" t="s">
        <v>1076</v>
      </c>
      <c r="F309" s="110" t="s">
        <v>2816</v>
      </c>
      <c r="G309" s="110" t="s">
        <v>2817</v>
      </c>
      <c r="H309" s="110" t="s">
        <v>1892</v>
      </c>
      <c r="I309" s="21">
        <v>43267</v>
      </c>
      <c r="J309" s="21">
        <v>0</v>
      </c>
      <c r="K309" s="21">
        <v>0</v>
      </c>
      <c r="P309" s="21">
        <v>43267</v>
      </c>
      <c r="Q309" s="110">
        <v>0</v>
      </c>
      <c r="R309" s="110">
        <v>0</v>
      </c>
      <c r="S309" s="110">
        <v>0</v>
      </c>
      <c r="T309" s="110">
        <v>0</v>
      </c>
      <c r="U309" s="110">
        <v>100</v>
      </c>
      <c r="V309" s="21">
        <v>574166.59</v>
      </c>
      <c r="W309" s="21">
        <v>0</v>
      </c>
      <c r="X309" s="21">
        <v>540300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243135</v>
      </c>
      <c r="AT309" s="21">
        <v>209718.86</v>
      </c>
      <c r="AU309" s="21">
        <v>33416.14</v>
      </c>
      <c r="AV309" s="21">
        <v>0</v>
      </c>
      <c r="AW309" s="21">
        <v>0</v>
      </c>
      <c r="AX309" s="21">
        <v>0</v>
      </c>
      <c r="AY309" s="21">
        <v>0</v>
      </c>
      <c r="AZ309" s="21">
        <v>0</v>
      </c>
      <c r="BA309" s="21">
        <v>0</v>
      </c>
      <c r="BB309" s="21">
        <v>0</v>
      </c>
      <c r="BC309" s="21">
        <v>297165</v>
      </c>
      <c r="BD309" s="21">
        <v>256323.06</v>
      </c>
      <c r="BE309" s="21">
        <v>40841.94</v>
      </c>
      <c r="BF309" s="21">
        <v>0</v>
      </c>
      <c r="BG309" s="21">
        <v>0</v>
      </c>
      <c r="BH309" s="21">
        <v>0</v>
      </c>
      <c r="BI309" s="21">
        <v>0</v>
      </c>
      <c r="BJ309" s="21">
        <v>0</v>
      </c>
      <c r="BK309" s="21">
        <v>0</v>
      </c>
      <c r="BL309" s="21">
        <v>0</v>
      </c>
      <c r="BM309" s="21">
        <v>33866.589999999967</v>
      </c>
      <c r="BN309" s="110">
        <v>0</v>
      </c>
      <c r="BO309" s="110">
        <v>0</v>
      </c>
      <c r="BP309" s="110">
        <v>0</v>
      </c>
      <c r="BQ309" s="110">
        <v>0</v>
      </c>
      <c r="BR309" s="110">
        <v>100</v>
      </c>
      <c r="BS309" s="156">
        <f>INDEX('ESSER I reallocation'!$H$2:$H$555,MATCH('2021 ESSER I'!$D309,'ESSER I reallocation'!$A$2:$A$555,0))</f>
        <v>617433.59</v>
      </c>
      <c r="BT309" s="156">
        <f>INDEX('2020 Report - NLIU'!$BL$2:$BL$555,MATCH('2021 ESSER I'!D309,'2020 Report - NLIU'!$I$2:$I$555,0))</f>
        <v>0</v>
      </c>
      <c r="BU309" s="110" t="b">
        <f t="shared" si="4"/>
        <v>1</v>
      </c>
    </row>
    <row r="310" spans="1:73" x14ac:dyDescent="0.3">
      <c r="A310" s="110" t="s">
        <v>162</v>
      </c>
      <c r="B310" s="110">
        <v>2021</v>
      </c>
      <c r="C310" s="110" t="s">
        <v>2818</v>
      </c>
      <c r="D310" s="22">
        <f>INDEX(Concordance!$A$2:$A$556,MATCH('2021 ESSER I'!F310,Concordance!$D$2:$D$556,0))</f>
        <v>97116</v>
      </c>
      <c r="E310" s="110" t="s">
        <v>1079</v>
      </c>
      <c r="F310" s="110" t="s">
        <v>2819</v>
      </c>
      <c r="G310" s="110" t="s">
        <v>2820</v>
      </c>
      <c r="H310" s="110" t="s">
        <v>1892</v>
      </c>
      <c r="I310" s="21">
        <v>0</v>
      </c>
      <c r="J310" s="21"/>
      <c r="K310" s="21"/>
      <c r="P310" s="21">
        <v>0</v>
      </c>
      <c r="V310" s="21">
        <v>20913.54</v>
      </c>
      <c r="W310" s="21">
        <v>20859</v>
      </c>
      <c r="X310" s="21">
        <v>54.54</v>
      </c>
      <c r="Y310" s="21">
        <v>0</v>
      </c>
      <c r="Z310" s="21">
        <v>0</v>
      </c>
      <c r="AA310" s="21">
        <v>0</v>
      </c>
      <c r="AB310" s="21">
        <v>0</v>
      </c>
      <c r="AC310" s="21">
        <v>0</v>
      </c>
      <c r="AD310" s="21">
        <v>0</v>
      </c>
      <c r="AE310" s="21">
        <v>0</v>
      </c>
      <c r="AF310" s="21">
        <v>0</v>
      </c>
      <c r="AG310" s="21">
        <v>0</v>
      </c>
      <c r="AH310" s="21">
        <v>0</v>
      </c>
      <c r="AI310" s="21">
        <v>54.54</v>
      </c>
      <c r="AJ310" s="21">
        <v>0</v>
      </c>
      <c r="AK310" s="21">
        <v>0</v>
      </c>
      <c r="AL310" s="21">
        <v>0</v>
      </c>
      <c r="AM310" s="21">
        <v>0</v>
      </c>
      <c r="AN310" s="21">
        <v>0</v>
      </c>
      <c r="AO310" s="21">
        <v>54.54</v>
      </c>
      <c r="AP310" s="21">
        <v>0</v>
      </c>
      <c r="AQ310" s="21">
        <v>0</v>
      </c>
      <c r="AR310" s="21">
        <v>0</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S310" s="156">
        <f>INDEX('ESSER I reallocation'!$H$2:$H$555,MATCH('2021 ESSER I'!$D310,'ESSER I reallocation'!$A$2:$A$555,0))</f>
        <v>20913.54</v>
      </c>
      <c r="BT310" s="156">
        <f>INDEX('2020 Report - NLIU'!$BL$2:$BL$555,MATCH('2021 ESSER I'!D310,'2020 Report - NLIU'!$I$2:$I$555,0))</f>
        <v>20859</v>
      </c>
      <c r="BU310" s="110" t="b">
        <f t="shared" si="4"/>
        <v>1</v>
      </c>
    </row>
    <row r="311" spans="1:73" x14ac:dyDescent="0.3">
      <c r="A311" s="110" t="s">
        <v>162</v>
      </c>
      <c r="B311" s="110">
        <v>2021</v>
      </c>
      <c r="C311" s="110" t="s">
        <v>2818</v>
      </c>
      <c r="D311" s="22">
        <f>INDEX(Concordance!$A$2:$A$556,MATCH('2021 ESSER I'!F311,Concordance!$D$2:$D$556,0))</f>
        <v>7121</v>
      </c>
      <c r="E311" s="110" t="s">
        <v>1082</v>
      </c>
      <c r="F311" s="110" t="s">
        <v>2821</v>
      </c>
      <c r="G311" s="110" t="s">
        <v>2822</v>
      </c>
      <c r="H311" s="110" t="s">
        <v>1892</v>
      </c>
      <c r="I311" s="21">
        <v>9000</v>
      </c>
      <c r="J311" s="21">
        <v>0</v>
      </c>
      <c r="K311" s="21">
        <v>0</v>
      </c>
      <c r="P311" s="21">
        <v>9000</v>
      </c>
      <c r="Q311" s="110">
        <v>0</v>
      </c>
      <c r="R311" s="110">
        <v>0</v>
      </c>
      <c r="S311" s="110">
        <v>0</v>
      </c>
      <c r="T311" s="110">
        <v>0</v>
      </c>
      <c r="U311" s="110">
        <v>100</v>
      </c>
      <c r="V311" s="21">
        <v>48943.22</v>
      </c>
      <c r="W311" s="21">
        <v>0</v>
      </c>
      <c r="X311" s="21">
        <v>48943.22</v>
      </c>
      <c r="Y311" s="21">
        <v>19534.88</v>
      </c>
      <c r="Z311" s="21">
        <v>0</v>
      </c>
      <c r="AA311" s="21">
        <v>0</v>
      </c>
      <c r="AB311" s="21">
        <v>0</v>
      </c>
      <c r="AC311" s="21">
        <v>0</v>
      </c>
      <c r="AD311" s="21">
        <v>0</v>
      </c>
      <c r="AE311" s="21">
        <v>1692.07</v>
      </c>
      <c r="AF311" s="21">
        <v>17842.810000000001</v>
      </c>
      <c r="AG311" s="21">
        <v>0</v>
      </c>
      <c r="AH311" s="21">
        <v>0</v>
      </c>
      <c r="AI311" s="21">
        <v>29408.34</v>
      </c>
      <c r="AJ311" s="21">
        <v>0</v>
      </c>
      <c r="AK311" s="21">
        <v>0</v>
      </c>
      <c r="AL311" s="21">
        <v>3043.5</v>
      </c>
      <c r="AM311" s="21">
        <v>0</v>
      </c>
      <c r="AN311" s="21">
        <v>0</v>
      </c>
      <c r="AO311" s="21">
        <v>26364.84</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S311" s="156">
        <f>INDEX('ESSER I reallocation'!$H$2:$H$555,MATCH('2021 ESSER I'!$D311,'ESSER I reallocation'!$A$2:$A$555,0))</f>
        <v>48943.22</v>
      </c>
      <c r="BT311" s="156">
        <f>INDEX('2020 Report - NLIU'!$BL$2:$BL$555,MATCH('2021 ESSER I'!D311,'2020 Report - NLIU'!$I$2:$I$555,0))</f>
        <v>0</v>
      </c>
      <c r="BU311" s="110" t="b">
        <f t="shared" si="4"/>
        <v>1</v>
      </c>
    </row>
    <row r="312" spans="1:73" x14ac:dyDescent="0.3">
      <c r="A312" s="110" t="s">
        <v>162</v>
      </c>
      <c r="B312" s="110">
        <v>2021</v>
      </c>
      <c r="C312" s="110" t="s">
        <v>2823</v>
      </c>
      <c r="D312" s="22">
        <f>INDEX(Concordance!$A$2:$A$556,MATCH('2021 ESSER I'!F312,Concordance!$D$2:$D$556,0))</f>
        <v>11078</v>
      </c>
      <c r="E312" s="110" t="s">
        <v>462</v>
      </c>
      <c r="F312" s="110" t="s">
        <v>2824</v>
      </c>
      <c r="G312" s="110" t="s">
        <v>2825</v>
      </c>
      <c r="H312" s="110" t="s">
        <v>1892</v>
      </c>
      <c r="I312" s="21">
        <v>0</v>
      </c>
      <c r="J312" s="21"/>
      <c r="K312" s="21"/>
      <c r="P312" s="21">
        <v>0</v>
      </c>
      <c r="V312" s="21">
        <v>76240.73</v>
      </c>
      <c r="W312" s="21">
        <v>76041</v>
      </c>
      <c r="X312" s="21">
        <v>199.73</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21">
        <v>0</v>
      </c>
      <c r="AS312" s="21">
        <v>0</v>
      </c>
      <c r="AT312" s="21">
        <v>0</v>
      </c>
      <c r="AU312" s="21">
        <v>0</v>
      </c>
      <c r="AV312" s="21">
        <v>0</v>
      </c>
      <c r="AW312" s="21">
        <v>0</v>
      </c>
      <c r="AX312" s="21">
        <v>0</v>
      </c>
      <c r="AY312" s="21">
        <v>0</v>
      </c>
      <c r="AZ312" s="21">
        <v>0</v>
      </c>
      <c r="BA312" s="21">
        <v>0</v>
      </c>
      <c r="BB312" s="21">
        <v>0</v>
      </c>
      <c r="BC312" s="21">
        <v>199.73</v>
      </c>
      <c r="BD312" s="21">
        <v>0</v>
      </c>
      <c r="BE312" s="21">
        <v>0</v>
      </c>
      <c r="BF312" s="21">
        <v>0</v>
      </c>
      <c r="BG312" s="21">
        <v>0</v>
      </c>
      <c r="BH312" s="21">
        <v>199.73</v>
      </c>
      <c r="BI312" s="21">
        <v>0</v>
      </c>
      <c r="BJ312" s="21">
        <v>0</v>
      </c>
      <c r="BK312" s="21">
        <v>0</v>
      </c>
      <c r="BL312" s="21">
        <v>0</v>
      </c>
      <c r="BM312" s="21">
        <v>0</v>
      </c>
      <c r="BS312" s="156">
        <f>INDEX('ESSER I reallocation'!$H$2:$H$555,MATCH('2021 ESSER I'!$D312,'ESSER I reallocation'!$A$2:$A$555,0))</f>
        <v>76240.73</v>
      </c>
      <c r="BT312" s="156">
        <f>INDEX('2020 Report - NLIU'!$BL$2:$BL$555,MATCH('2021 ESSER I'!D312,'2020 Report - NLIU'!$I$2:$I$555,0))</f>
        <v>76041</v>
      </c>
      <c r="BU312" s="110" t="b">
        <f t="shared" si="4"/>
        <v>1</v>
      </c>
    </row>
    <row r="313" spans="1:73" x14ac:dyDescent="0.3">
      <c r="A313" s="110" t="s">
        <v>162</v>
      </c>
      <c r="B313" s="110">
        <v>2021</v>
      </c>
      <c r="C313" s="110" t="s">
        <v>2826</v>
      </c>
      <c r="D313" s="22">
        <f>INDEX(Concordance!$A$2:$A$556,MATCH('2021 ESSER I'!F313,Concordance!$D$2:$D$556,0))</f>
        <v>69104</v>
      </c>
      <c r="E313" s="110" t="s">
        <v>1085</v>
      </c>
      <c r="F313" s="110" t="s">
        <v>2827</v>
      </c>
      <c r="G313" s="110" t="s">
        <v>2828</v>
      </c>
      <c r="H313" s="110" t="s">
        <v>1892</v>
      </c>
      <c r="I313" s="21">
        <v>0</v>
      </c>
      <c r="J313" s="21"/>
      <c r="K313" s="21"/>
      <c r="P313" s="21">
        <v>0</v>
      </c>
      <c r="V313" s="21">
        <v>104222.09</v>
      </c>
      <c r="W313" s="21">
        <v>22316.68</v>
      </c>
      <c r="X313" s="21">
        <v>81905.41</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81905.41</v>
      </c>
      <c r="BD313" s="21">
        <v>81905.41</v>
      </c>
      <c r="BE313" s="21">
        <v>0</v>
      </c>
      <c r="BF313" s="21">
        <v>0</v>
      </c>
      <c r="BG313" s="21">
        <v>0</v>
      </c>
      <c r="BH313" s="21">
        <v>0</v>
      </c>
      <c r="BI313" s="21">
        <v>0</v>
      </c>
      <c r="BJ313" s="21">
        <v>0</v>
      </c>
      <c r="BK313" s="21">
        <v>0</v>
      </c>
      <c r="BL313" s="21">
        <v>0</v>
      </c>
      <c r="BM313" s="21">
        <v>0</v>
      </c>
      <c r="BS313" s="156">
        <f>INDEX('ESSER I reallocation'!$H$2:$H$555,MATCH('2021 ESSER I'!$D313,'ESSER I reallocation'!$A$2:$A$555,0))</f>
        <v>104222.09</v>
      </c>
      <c r="BT313" s="156">
        <f>INDEX('2020 Report - NLIU'!$BL$2:$BL$555,MATCH('2021 ESSER I'!D313,'2020 Report - NLIU'!$I$2:$I$555,0))</f>
        <v>22316.68</v>
      </c>
      <c r="BU313" s="110" t="b">
        <f t="shared" si="4"/>
        <v>1</v>
      </c>
    </row>
    <row r="314" spans="1:73" x14ac:dyDescent="0.3">
      <c r="A314" s="110" t="s">
        <v>162</v>
      </c>
      <c r="B314" s="110">
        <v>2021</v>
      </c>
      <c r="C314" s="110" t="s">
        <v>2829</v>
      </c>
      <c r="D314" s="22">
        <f>INDEX(Concordance!$A$2:$A$556,MATCH('2021 ESSER I'!F314,Concordance!$D$2:$D$556,0))</f>
        <v>19151</v>
      </c>
      <c r="E314" s="110" t="s">
        <v>1088</v>
      </c>
      <c r="F314" s="110" t="s">
        <v>2830</v>
      </c>
      <c r="G314" s="110" t="s">
        <v>2831</v>
      </c>
      <c r="H314" s="110" t="s">
        <v>1892</v>
      </c>
      <c r="I314" s="21">
        <v>0</v>
      </c>
      <c r="J314" s="21"/>
      <c r="K314" s="21"/>
      <c r="P314" s="21">
        <v>0</v>
      </c>
      <c r="V314" s="21">
        <v>70858.37</v>
      </c>
      <c r="W314" s="21">
        <v>70499.38</v>
      </c>
      <c r="X314" s="21">
        <v>358.99</v>
      </c>
      <c r="Y314" s="21">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21">
        <v>0</v>
      </c>
      <c r="AR314" s="21">
        <v>0</v>
      </c>
      <c r="AS314" s="21">
        <v>0</v>
      </c>
      <c r="AT314" s="21">
        <v>0</v>
      </c>
      <c r="AU314" s="21">
        <v>0</v>
      </c>
      <c r="AV314" s="21">
        <v>0</v>
      </c>
      <c r="AW314" s="21">
        <v>0</v>
      </c>
      <c r="AX314" s="21">
        <v>0</v>
      </c>
      <c r="AY314" s="21">
        <v>0</v>
      </c>
      <c r="AZ314" s="21">
        <v>0</v>
      </c>
      <c r="BA314" s="21">
        <v>0</v>
      </c>
      <c r="BB314" s="21">
        <v>0</v>
      </c>
      <c r="BC314" s="21">
        <v>358.99</v>
      </c>
      <c r="BD314" s="21">
        <v>358.99</v>
      </c>
      <c r="BE314" s="21">
        <v>0</v>
      </c>
      <c r="BF314" s="21">
        <v>0</v>
      </c>
      <c r="BG314" s="21">
        <v>0</v>
      </c>
      <c r="BH314" s="21">
        <v>0</v>
      </c>
      <c r="BI314" s="21">
        <v>0</v>
      </c>
      <c r="BJ314" s="21">
        <v>0</v>
      </c>
      <c r="BK314" s="21">
        <v>0</v>
      </c>
      <c r="BL314" s="21">
        <v>0</v>
      </c>
      <c r="BM314" s="21">
        <v>0</v>
      </c>
      <c r="BS314" s="156">
        <f>INDEX('ESSER I reallocation'!$H$2:$H$555,MATCH('2021 ESSER I'!$D314,'ESSER I reallocation'!$A$2:$A$555,0))</f>
        <v>70858.37</v>
      </c>
      <c r="BT314" s="156">
        <f>INDEX('2020 Report - NLIU'!$BL$2:$BL$555,MATCH('2021 ESSER I'!D314,'2020 Report - NLIU'!$I$2:$I$555,0))</f>
        <v>70499.38</v>
      </c>
      <c r="BU314" s="110" t="b">
        <f t="shared" si="4"/>
        <v>1</v>
      </c>
    </row>
    <row r="315" spans="1:73" x14ac:dyDescent="0.3">
      <c r="A315" s="110" t="s">
        <v>162</v>
      </c>
      <c r="B315" s="110">
        <v>2021</v>
      </c>
      <c r="C315" s="110" t="s">
        <v>2832</v>
      </c>
      <c r="D315" s="22">
        <f>INDEX(Concordance!$A$2:$A$556,MATCH('2021 ESSER I'!F315,Concordance!$D$2:$D$556,0))</f>
        <v>105124</v>
      </c>
      <c r="E315" s="110" t="s">
        <v>1091</v>
      </c>
      <c r="F315" s="110" t="s">
        <v>2833</v>
      </c>
      <c r="G315" s="110" t="s">
        <v>2834</v>
      </c>
      <c r="H315" s="110" t="s">
        <v>1892</v>
      </c>
      <c r="I315" s="21">
        <v>0</v>
      </c>
      <c r="J315" s="21"/>
      <c r="K315" s="21"/>
      <c r="P315" s="21">
        <v>0</v>
      </c>
      <c r="V315" s="21">
        <v>125596.71</v>
      </c>
      <c r="W315" s="21">
        <v>125267</v>
      </c>
      <c r="X315" s="21">
        <v>329.71</v>
      </c>
      <c r="Y315" s="21">
        <v>329.71</v>
      </c>
      <c r="Z315" s="21">
        <v>0</v>
      </c>
      <c r="AA315" s="21">
        <v>0</v>
      </c>
      <c r="AB315" s="21">
        <v>0</v>
      </c>
      <c r="AC315" s="21">
        <v>0</v>
      </c>
      <c r="AD315" s="21">
        <v>0</v>
      </c>
      <c r="AE315" s="21">
        <v>329.71</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S315" s="156">
        <f>INDEX('ESSER I reallocation'!$H$2:$H$555,MATCH('2021 ESSER I'!$D315,'ESSER I reallocation'!$A$2:$A$555,0))</f>
        <v>125596.71</v>
      </c>
      <c r="BT315" s="156">
        <f>INDEX('2020 Report - NLIU'!$BL$2:$BL$555,MATCH('2021 ESSER I'!D315,'2020 Report - NLIU'!$I$2:$I$555,0))</f>
        <v>125267</v>
      </c>
      <c r="BU315" s="110" t="b">
        <f t="shared" si="4"/>
        <v>1</v>
      </c>
    </row>
    <row r="316" spans="1:73" x14ac:dyDescent="0.3">
      <c r="A316" s="110" t="s">
        <v>162</v>
      </c>
      <c r="B316" s="110">
        <v>2021</v>
      </c>
      <c r="C316" s="110" t="s">
        <v>2835</v>
      </c>
      <c r="D316" s="22">
        <f>INDEX(Concordance!$A$2:$A$556,MATCH('2021 ESSER I'!F316,Concordance!$D$2:$D$556,0))</f>
        <v>66103</v>
      </c>
      <c r="E316" s="110" t="s">
        <v>1094</v>
      </c>
      <c r="F316" s="110" t="s">
        <v>2836</v>
      </c>
      <c r="G316" s="110" t="s">
        <v>2837</v>
      </c>
      <c r="H316" s="110" t="s">
        <v>1892</v>
      </c>
      <c r="I316" s="21">
        <v>9000</v>
      </c>
      <c r="J316" s="21">
        <v>0</v>
      </c>
      <c r="K316" s="21">
        <v>0</v>
      </c>
      <c r="P316" s="21">
        <v>9000</v>
      </c>
      <c r="Q316" s="110">
        <v>0</v>
      </c>
      <c r="R316" s="110">
        <v>0</v>
      </c>
      <c r="S316" s="110">
        <v>0</v>
      </c>
      <c r="T316" s="110">
        <v>0</v>
      </c>
      <c r="U316" s="110">
        <v>100</v>
      </c>
      <c r="V316" s="21">
        <v>38995.86</v>
      </c>
      <c r="W316" s="21">
        <v>26368</v>
      </c>
      <c r="X316" s="21">
        <v>12627.86</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21">
        <v>0</v>
      </c>
      <c r="AS316" s="21">
        <v>0</v>
      </c>
      <c r="AT316" s="21">
        <v>0</v>
      </c>
      <c r="AU316" s="21">
        <v>0</v>
      </c>
      <c r="AV316" s="21">
        <v>0</v>
      </c>
      <c r="AW316" s="21">
        <v>0</v>
      </c>
      <c r="AX316" s="21">
        <v>0</v>
      </c>
      <c r="AY316" s="21">
        <v>0</v>
      </c>
      <c r="AZ316" s="21">
        <v>0</v>
      </c>
      <c r="BA316" s="21">
        <v>0</v>
      </c>
      <c r="BB316" s="21">
        <v>0</v>
      </c>
      <c r="BC316" s="21">
        <v>12627.86</v>
      </c>
      <c r="BD316" s="21">
        <v>0</v>
      </c>
      <c r="BE316" s="21">
        <v>0</v>
      </c>
      <c r="BF316" s="21">
        <v>0</v>
      </c>
      <c r="BG316" s="21">
        <v>0</v>
      </c>
      <c r="BH316" s="21">
        <v>0</v>
      </c>
      <c r="BI316" s="21">
        <v>12627.86</v>
      </c>
      <c r="BJ316" s="21">
        <v>0</v>
      </c>
      <c r="BK316" s="21">
        <v>0</v>
      </c>
      <c r="BL316" s="21">
        <v>0</v>
      </c>
      <c r="BM316" s="21">
        <v>0</v>
      </c>
      <c r="BS316" s="156">
        <f>INDEX('ESSER I reallocation'!$H$2:$H$555,MATCH('2021 ESSER I'!$D316,'ESSER I reallocation'!$A$2:$A$555,0))</f>
        <v>38995.86</v>
      </c>
      <c r="BT316" s="156">
        <f>INDEX('2020 Report - NLIU'!$BL$2:$BL$555,MATCH('2021 ESSER I'!D316,'2020 Report - NLIU'!$I$2:$I$555,0))</f>
        <v>26368</v>
      </c>
      <c r="BU316" s="110" t="b">
        <f t="shared" si="4"/>
        <v>1</v>
      </c>
    </row>
    <row r="317" spans="1:73" x14ac:dyDescent="0.3">
      <c r="A317" s="110" t="s">
        <v>162</v>
      </c>
      <c r="B317" s="110">
        <v>2021</v>
      </c>
      <c r="C317" s="110" t="s">
        <v>2838</v>
      </c>
      <c r="D317" s="22">
        <f>INDEX(Concordance!$A$2:$A$556,MATCH('2021 ESSER I'!F317,Concordance!$D$2:$D$556,0))</f>
        <v>55104</v>
      </c>
      <c r="E317" s="110" t="s">
        <v>2839</v>
      </c>
      <c r="F317" s="110" t="s">
        <v>2840</v>
      </c>
      <c r="G317" s="110" t="s">
        <v>2841</v>
      </c>
      <c r="H317" s="110" t="s">
        <v>1892</v>
      </c>
      <c r="I317" s="21">
        <v>0</v>
      </c>
      <c r="J317" s="21"/>
      <c r="K317" s="21"/>
      <c r="P317" s="21">
        <v>0</v>
      </c>
      <c r="V317" s="21">
        <v>146584.78</v>
      </c>
      <c r="W317" s="21">
        <v>146200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384.77999999999878</v>
      </c>
      <c r="BN317" s="110">
        <v>0</v>
      </c>
      <c r="BO317" s="110">
        <v>0</v>
      </c>
      <c r="BP317" s="110">
        <v>0</v>
      </c>
      <c r="BQ317" s="110">
        <v>100</v>
      </c>
      <c r="BR317" s="110">
        <v>0</v>
      </c>
      <c r="BS317" s="156">
        <f>INDEX('ESSER I reallocation'!$H$2:$H$555,MATCH('2021 ESSER I'!$D317,'ESSER I reallocation'!$A$2:$A$555,0))</f>
        <v>146584.78</v>
      </c>
      <c r="BT317" s="156">
        <f>INDEX('2020 Report - NLIU'!$BL$2:$BL$555,MATCH('2021 ESSER I'!D317,'2020 Report - NLIU'!$I$2:$I$555,0))</f>
        <v>146200</v>
      </c>
      <c r="BU317" s="110" t="b">
        <f t="shared" si="4"/>
        <v>1</v>
      </c>
    </row>
    <row r="318" spans="1:73" x14ac:dyDescent="0.3">
      <c r="A318" s="110" t="s">
        <v>162</v>
      </c>
      <c r="B318" s="110">
        <v>2021</v>
      </c>
      <c r="C318" s="110" t="s">
        <v>2842</v>
      </c>
      <c r="D318" s="22">
        <f>INDEX(Concordance!$A$2:$A$556,MATCH('2021 ESSER I'!F318,Concordance!$D$2:$D$556,0))</f>
        <v>13060</v>
      </c>
      <c r="E318" s="110" t="s">
        <v>1099</v>
      </c>
      <c r="F318" s="110" t="s">
        <v>2843</v>
      </c>
      <c r="G318" s="110" t="s">
        <v>2844</v>
      </c>
      <c r="H318" s="110" t="s">
        <v>1892</v>
      </c>
      <c r="I318" s="21">
        <v>9149</v>
      </c>
      <c r="J318" s="21">
        <v>0</v>
      </c>
      <c r="K318" s="21">
        <v>9149</v>
      </c>
      <c r="L318" s="110" t="s">
        <v>1892</v>
      </c>
      <c r="M318" s="110" t="s">
        <v>1911</v>
      </c>
      <c r="N318" s="110" t="s">
        <v>1911</v>
      </c>
      <c r="O318" s="110" t="s">
        <v>1911</v>
      </c>
      <c r="P318" s="21">
        <v>0</v>
      </c>
      <c r="V318" s="21">
        <v>853.38</v>
      </c>
      <c r="W318" s="21">
        <v>0</v>
      </c>
      <c r="X318" s="21">
        <v>853.38</v>
      </c>
      <c r="Y318" s="21">
        <v>853.38</v>
      </c>
      <c r="Z318" s="21">
        <v>0</v>
      </c>
      <c r="AA318" s="21">
        <v>0</v>
      </c>
      <c r="AB318" s="21">
        <v>256</v>
      </c>
      <c r="AC318" s="21">
        <v>0</v>
      </c>
      <c r="AD318" s="21">
        <v>0</v>
      </c>
      <c r="AE318" s="21">
        <v>597.38</v>
      </c>
      <c r="AF318" s="21">
        <v>0</v>
      </c>
      <c r="AG318" s="21">
        <v>0</v>
      </c>
      <c r="AH318" s="21">
        <v>0</v>
      </c>
      <c r="AI318" s="21">
        <v>0</v>
      </c>
      <c r="AJ318" s="21">
        <v>0</v>
      </c>
      <c r="AK318" s="21">
        <v>0</v>
      </c>
      <c r="AL318" s="21">
        <v>0</v>
      </c>
      <c r="AM318" s="21">
        <v>0</v>
      </c>
      <c r="AN318" s="21">
        <v>0</v>
      </c>
      <c r="AO318" s="21">
        <v>0</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S318" s="156">
        <f>INDEX('ESSER I reallocation'!$H$2:$H$555,MATCH('2021 ESSER I'!$D318,'ESSER I reallocation'!$A$2:$A$555,0))</f>
        <v>10002.379999999999</v>
      </c>
      <c r="BT318" s="156">
        <f>INDEX('2020 Report - NLIU'!$BL$2:$BL$555,MATCH('2021 ESSER I'!D318,'2020 Report - NLIU'!$I$2:$I$555,0))</f>
        <v>0</v>
      </c>
      <c r="BU318" s="110" t="b">
        <f t="shared" si="4"/>
        <v>1</v>
      </c>
    </row>
    <row r="319" spans="1:73" x14ac:dyDescent="0.3">
      <c r="A319" s="110" t="s">
        <v>162</v>
      </c>
      <c r="B319" s="110">
        <v>2021</v>
      </c>
      <c r="C319" s="110" t="s">
        <v>2845</v>
      </c>
      <c r="D319" s="22">
        <f>INDEX(Concordance!$A$2:$A$556,MATCH('2021 ESSER I'!F319,Concordance!$D$2:$D$556,0))</f>
        <v>24091</v>
      </c>
      <c r="E319" s="110" t="s">
        <v>1102</v>
      </c>
      <c r="F319" s="110" t="s">
        <v>2846</v>
      </c>
      <c r="G319" s="110" t="s">
        <v>2847</v>
      </c>
      <c r="H319" s="110" t="s">
        <v>1892</v>
      </c>
      <c r="I319" s="21">
        <v>10000</v>
      </c>
      <c r="J319" s="21">
        <v>0</v>
      </c>
      <c r="K319" s="21">
        <v>10000</v>
      </c>
      <c r="L319" s="110" t="s">
        <v>1892</v>
      </c>
      <c r="M319" s="110" t="s">
        <v>1911</v>
      </c>
      <c r="N319" s="110" t="s">
        <v>1911</v>
      </c>
      <c r="O319" s="110" t="s">
        <v>1892</v>
      </c>
      <c r="P319" s="21">
        <v>0</v>
      </c>
      <c r="V319" s="21">
        <v>0</v>
      </c>
      <c r="W319" s="21">
        <v>0</v>
      </c>
      <c r="X319" s="21">
        <v>0</v>
      </c>
      <c r="Y319" s="21">
        <v>0</v>
      </c>
      <c r="Z319" s="21">
        <v>0</v>
      </c>
      <c r="AA319" s="21">
        <v>0</v>
      </c>
      <c r="AB319" s="21">
        <v>0</v>
      </c>
      <c r="AC319" s="21">
        <v>0</v>
      </c>
      <c r="AD319" s="21">
        <v>0</v>
      </c>
      <c r="AE319" s="21">
        <v>0</v>
      </c>
      <c r="AF319" s="21">
        <v>0</v>
      </c>
      <c r="AG319" s="21">
        <v>0</v>
      </c>
      <c r="AH319" s="21">
        <v>0</v>
      </c>
      <c r="AI319" s="21">
        <v>0</v>
      </c>
      <c r="AJ319" s="21">
        <v>0</v>
      </c>
      <c r="AK319" s="21">
        <v>0</v>
      </c>
      <c r="AL319" s="21">
        <v>0</v>
      </c>
      <c r="AM319" s="21">
        <v>0</v>
      </c>
      <c r="AN319" s="21">
        <v>0</v>
      </c>
      <c r="AO319" s="21">
        <v>0</v>
      </c>
      <c r="AP319" s="21">
        <v>0</v>
      </c>
      <c r="AQ319" s="21">
        <v>0</v>
      </c>
      <c r="AR319" s="21">
        <v>0</v>
      </c>
      <c r="AS319" s="21">
        <v>0</v>
      </c>
      <c r="AT319" s="21">
        <v>0</v>
      </c>
      <c r="AU319" s="21">
        <v>0</v>
      </c>
      <c r="AV319" s="21">
        <v>0</v>
      </c>
      <c r="AW319" s="21">
        <v>0</v>
      </c>
      <c r="AX319" s="21">
        <v>0</v>
      </c>
      <c r="AY319" s="21">
        <v>0</v>
      </c>
      <c r="AZ319" s="21">
        <v>0</v>
      </c>
      <c r="BA319" s="21">
        <v>0</v>
      </c>
      <c r="BB319" s="21">
        <v>0</v>
      </c>
      <c r="BC319" s="21">
        <v>0</v>
      </c>
      <c r="BD319" s="21">
        <v>0</v>
      </c>
      <c r="BE319" s="21">
        <v>0</v>
      </c>
      <c r="BF319" s="21">
        <v>0</v>
      </c>
      <c r="BG319" s="21">
        <v>0</v>
      </c>
      <c r="BH319" s="21">
        <v>0</v>
      </c>
      <c r="BI319" s="21">
        <v>0</v>
      </c>
      <c r="BJ319" s="21">
        <v>0</v>
      </c>
      <c r="BK319" s="21">
        <v>0</v>
      </c>
      <c r="BL319" s="21">
        <v>0</v>
      </c>
      <c r="BM319" s="21">
        <v>0</v>
      </c>
      <c r="BS319" s="156">
        <f>INDEX('ESSER I reallocation'!$H$2:$H$555,MATCH('2021 ESSER I'!$D319,'ESSER I reallocation'!$A$2:$A$555,0))</f>
        <v>10000</v>
      </c>
      <c r="BT319" s="156">
        <f>INDEX('2020 Report - NLIU'!$BL$2:$BL$555,MATCH('2021 ESSER I'!D319,'2020 Report - NLIU'!$I$2:$I$555,0))</f>
        <v>0</v>
      </c>
      <c r="BU319" s="110" t="b">
        <f t="shared" si="4"/>
        <v>1</v>
      </c>
    </row>
    <row r="320" spans="1:73" x14ac:dyDescent="0.3">
      <c r="A320" s="110" t="s">
        <v>162</v>
      </c>
      <c r="B320" s="110">
        <v>2021</v>
      </c>
      <c r="C320" s="110" t="s">
        <v>2848</v>
      </c>
      <c r="D320" s="22">
        <f>INDEX(Concordance!$A$2:$A$556,MATCH('2021 ESSER I'!F320,Concordance!$D$2:$D$556,0))</f>
        <v>88081</v>
      </c>
      <c r="E320" s="110" t="s">
        <v>1105</v>
      </c>
      <c r="F320" s="110" t="s">
        <v>2849</v>
      </c>
      <c r="G320" s="110" t="s">
        <v>2850</v>
      </c>
      <c r="H320" s="110" t="s">
        <v>1892</v>
      </c>
      <c r="I320" s="21">
        <v>1541</v>
      </c>
      <c r="J320" s="21">
        <v>0</v>
      </c>
      <c r="K320" s="21">
        <v>1541</v>
      </c>
      <c r="L320" s="110" t="s">
        <v>1911</v>
      </c>
      <c r="M320" s="110" t="s">
        <v>1911</v>
      </c>
      <c r="N320" s="110" t="s">
        <v>1911</v>
      </c>
      <c r="O320" s="110" t="s">
        <v>1892</v>
      </c>
      <c r="P320" s="21">
        <v>0</v>
      </c>
      <c r="V320" s="21">
        <v>571418.9</v>
      </c>
      <c r="W320" s="21">
        <v>566764.74</v>
      </c>
      <c r="X320" s="21">
        <v>4654.16</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4654.16</v>
      </c>
      <c r="BD320" s="21">
        <v>4654.16</v>
      </c>
      <c r="BE320" s="21">
        <v>0</v>
      </c>
      <c r="BF320" s="21">
        <v>0</v>
      </c>
      <c r="BG320" s="21">
        <v>0</v>
      </c>
      <c r="BH320" s="21">
        <v>0</v>
      </c>
      <c r="BI320" s="21">
        <v>0</v>
      </c>
      <c r="BJ320" s="21">
        <v>0</v>
      </c>
      <c r="BK320" s="21">
        <v>0</v>
      </c>
      <c r="BL320" s="21">
        <v>0</v>
      </c>
      <c r="BM320" s="21">
        <v>0</v>
      </c>
      <c r="BS320" s="156">
        <f>INDEX('ESSER I reallocation'!$H$2:$H$555,MATCH('2021 ESSER I'!$D320,'ESSER I reallocation'!$A$2:$A$555,0))</f>
        <v>572959.9</v>
      </c>
      <c r="BT320" s="156">
        <f>INDEX('2020 Report - NLIU'!$BL$2:$BL$555,MATCH('2021 ESSER I'!D320,'2020 Report - NLIU'!$I$2:$I$555,0))</f>
        <v>566764.74</v>
      </c>
      <c r="BU320" s="110" t="b">
        <f t="shared" si="4"/>
        <v>1</v>
      </c>
    </row>
    <row r="321" spans="1:73" x14ac:dyDescent="0.3">
      <c r="A321" s="110" t="s">
        <v>162</v>
      </c>
      <c r="B321" s="110">
        <v>2021</v>
      </c>
      <c r="C321" s="110" t="s">
        <v>2851</v>
      </c>
      <c r="D321" s="22">
        <f>INDEX(Concordance!$A$2:$A$556,MATCH('2021 ESSER I'!F321,Concordance!$D$2:$D$556,0))</f>
        <v>5128</v>
      </c>
      <c r="E321" s="110" t="s">
        <v>1108</v>
      </c>
      <c r="F321" s="110" t="s">
        <v>2852</v>
      </c>
      <c r="G321" s="110" t="s">
        <v>2853</v>
      </c>
      <c r="H321" s="110" t="s">
        <v>1892</v>
      </c>
      <c r="I321" s="21">
        <v>0</v>
      </c>
      <c r="J321" s="21"/>
      <c r="K321" s="21"/>
      <c r="P321" s="21">
        <v>0</v>
      </c>
      <c r="V321" s="21">
        <v>707819.63</v>
      </c>
      <c r="W321" s="21">
        <v>529472.25</v>
      </c>
      <c r="X321" s="21">
        <v>178347.38</v>
      </c>
      <c r="Y321" s="21">
        <v>155739.88</v>
      </c>
      <c r="Z321" s="21">
        <v>31036.13</v>
      </c>
      <c r="AA321" s="21">
        <v>6960.27</v>
      </c>
      <c r="AB321" s="21">
        <v>500</v>
      </c>
      <c r="AC321" s="21">
        <v>0</v>
      </c>
      <c r="AD321" s="21">
        <v>0</v>
      </c>
      <c r="AE321" s="21">
        <v>98718.48</v>
      </c>
      <c r="AF321" s="21">
        <v>18525</v>
      </c>
      <c r="AG321" s="21">
        <v>0</v>
      </c>
      <c r="AH321" s="21">
        <v>0</v>
      </c>
      <c r="AI321" s="21">
        <v>22607.5</v>
      </c>
      <c r="AJ321" s="21">
        <v>0</v>
      </c>
      <c r="AK321" s="21">
        <v>0</v>
      </c>
      <c r="AL321" s="21">
        <v>8689.06</v>
      </c>
      <c r="AM321" s="21">
        <v>0</v>
      </c>
      <c r="AN321" s="21">
        <v>0</v>
      </c>
      <c r="AO321" s="21">
        <v>13918.44</v>
      </c>
      <c r="AP321" s="21">
        <v>0</v>
      </c>
      <c r="AQ321" s="21">
        <v>0</v>
      </c>
      <c r="AR321" s="21">
        <v>0</v>
      </c>
      <c r="AS321" s="21">
        <v>0</v>
      </c>
      <c r="AT321" s="21">
        <v>0</v>
      </c>
      <c r="AU321" s="21">
        <v>0</v>
      </c>
      <c r="AV321" s="21">
        <v>0</v>
      </c>
      <c r="AW321" s="21">
        <v>0</v>
      </c>
      <c r="AX321" s="21">
        <v>0</v>
      </c>
      <c r="AY321" s="21">
        <v>0</v>
      </c>
      <c r="AZ321" s="21">
        <v>0</v>
      </c>
      <c r="BA321" s="21">
        <v>0</v>
      </c>
      <c r="BB321" s="21">
        <v>0</v>
      </c>
      <c r="BC321" s="21">
        <v>0</v>
      </c>
      <c r="BD321" s="21">
        <v>0</v>
      </c>
      <c r="BE321" s="21">
        <v>0</v>
      </c>
      <c r="BF321" s="21">
        <v>0</v>
      </c>
      <c r="BG321" s="21">
        <v>0</v>
      </c>
      <c r="BH321" s="21">
        <v>0</v>
      </c>
      <c r="BI321" s="21">
        <v>0</v>
      </c>
      <c r="BJ321" s="21">
        <v>0</v>
      </c>
      <c r="BK321" s="21">
        <v>0</v>
      </c>
      <c r="BL321" s="21">
        <v>0</v>
      </c>
      <c r="BM321" s="21">
        <v>0</v>
      </c>
      <c r="BS321" s="156">
        <f>INDEX('ESSER I reallocation'!$H$2:$H$555,MATCH('2021 ESSER I'!$D321,'ESSER I reallocation'!$A$2:$A$555,0))</f>
        <v>707819.63</v>
      </c>
      <c r="BT321" s="156">
        <f>INDEX('2020 Report - NLIU'!$BL$2:$BL$555,MATCH('2021 ESSER I'!D321,'2020 Report - NLIU'!$I$2:$I$555,0))</f>
        <v>529472.25</v>
      </c>
      <c r="BU321" s="110" t="b">
        <f t="shared" si="4"/>
        <v>1</v>
      </c>
    </row>
    <row r="322" spans="1:73" x14ac:dyDescent="0.3">
      <c r="A322" s="110" t="s">
        <v>162</v>
      </c>
      <c r="B322" s="110">
        <v>2021</v>
      </c>
      <c r="C322" s="110" t="s">
        <v>2854</v>
      </c>
      <c r="D322" s="22">
        <f>INDEX(Concordance!$A$2:$A$556,MATCH('2021 ESSER I'!F322,Concordance!$D$2:$D$556,0))</f>
        <v>68070</v>
      </c>
      <c r="E322" s="110" t="s">
        <v>1406</v>
      </c>
      <c r="F322" s="110" t="s">
        <v>2855</v>
      </c>
      <c r="G322" s="110" t="s">
        <v>2856</v>
      </c>
      <c r="H322" s="110" t="s">
        <v>1892</v>
      </c>
      <c r="I322" s="21">
        <v>38499</v>
      </c>
      <c r="J322" s="21">
        <v>0</v>
      </c>
      <c r="K322" s="21">
        <v>0</v>
      </c>
      <c r="P322" s="21">
        <v>38499</v>
      </c>
      <c r="Q322" s="110">
        <v>0</v>
      </c>
      <c r="R322" s="110">
        <v>0</v>
      </c>
      <c r="S322" s="110">
        <v>0</v>
      </c>
      <c r="T322" s="110">
        <v>0</v>
      </c>
      <c r="U322" s="110">
        <v>100</v>
      </c>
      <c r="V322" s="21">
        <v>168680.93</v>
      </c>
      <c r="W322" s="21">
        <v>0</v>
      </c>
      <c r="X322" s="21">
        <v>168680.93</v>
      </c>
      <c r="Y322" s="21">
        <v>19760.810000000001</v>
      </c>
      <c r="Z322" s="21">
        <v>0</v>
      </c>
      <c r="AA322" s="21">
        <v>0</v>
      </c>
      <c r="AB322" s="21">
        <v>0</v>
      </c>
      <c r="AC322" s="21">
        <v>0</v>
      </c>
      <c r="AD322" s="21">
        <v>0</v>
      </c>
      <c r="AE322" s="21">
        <v>19760.810000000001</v>
      </c>
      <c r="AF322" s="21">
        <v>0</v>
      </c>
      <c r="AG322" s="21">
        <v>0</v>
      </c>
      <c r="AH322" s="21">
        <v>0</v>
      </c>
      <c r="AI322" s="21">
        <v>148920.12</v>
      </c>
      <c r="AJ322" s="21">
        <v>118834.09</v>
      </c>
      <c r="AK322" s="21">
        <v>30086.03</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S322" s="156">
        <f>INDEX('ESSER I reallocation'!$H$2:$H$555,MATCH('2021 ESSER I'!$D322,'ESSER I reallocation'!$A$2:$A$555,0))</f>
        <v>168680.93</v>
      </c>
      <c r="BT322" s="156">
        <f>INDEX('2020 Report - NLIU'!$BL$2:$BL$555,MATCH('2021 ESSER I'!D322,'2020 Report - NLIU'!$I$2:$I$555,0))</f>
        <v>0</v>
      </c>
      <c r="BU322" s="110" t="b">
        <f t="shared" si="4"/>
        <v>1</v>
      </c>
    </row>
    <row r="323" spans="1:73" x14ac:dyDescent="0.3">
      <c r="A323" s="110" t="s">
        <v>162</v>
      </c>
      <c r="B323" s="110">
        <v>2021</v>
      </c>
      <c r="C323" s="110" t="s">
        <v>2857</v>
      </c>
      <c r="D323" s="22">
        <f>INDEX(Concordance!$A$2:$A$556,MATCH('2021 ESSER I'!F323,Concordance!$D$2:$D$556,0))</f>
        <v>68072</v>
      </c>
      <c r="E323" s="110" t="s">
        <v>1111</v>
      </c>
      <c r="F323" s="110" t="s">
        <v>2858</v>
      </c>
      <c r="G323" s="110" t="s">
        <v>2859</v>
      </c>
      <c r="H323" s="110" t="s">
        <v>1892</v>
      </c>
      <c r="I323" s="21">
        <v>9000</v>
      </c>
      <c r="J323" s="21">
        <v>0</v>
      </c>
      <c r="K323" s="21">
        <v>0</v>
      </c>
      <c r="P323" s="21">
        <v>9000</v>
      </c>
      <c r="Q323" s="110">
        <v>0</v>
      </c>
      <c r="R323" s="110">
        <v>0</v>
      </c>
      <c r="S323" s="110">
        <v>0</v>
      </c>
      <c r="T323" s="110">
        <v>0</v>
      </c>
      <c r="U323" s="110">
        <v>100</v>
      </c>
      <c r="V323" s="21">
        <v>71718.31</v>
      </c>
      <c r="W323" s="21">
        <v>71530</v>
      </c>
      <c r="X323" s="21">
        <v>188.31</v>
      </c>
      <c r="Y323" s="21">
        <v>0</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21">
        <v>0</v>
      </c>
      <c r="AS323" s="21">
        <v>0</v>
      </c>
      <c r="AT323" s="21">
        <v>0</v>
      </c>
      <c r="AU323" s="21">
        <v>0</v>
      </c>
      <c r="AV323" s="21">
        <v>0</v>
      </c>
      <c r="AW323" s="21">
        <v>0</v>
      </c>
      <c r="AX323" s="21">
        <v>0</v>
      </c>
      <c r="AY323" s="21">
        <v>0</v>
      </c>
      <c r="AZ323" s="21">
        <v>0</v>
      </c>
      <c r="BA323" s="21">
        <v>0</v>
      </c>
      <c r="BB323" s="21">
        <v>0</v>
      </c>
      <c r="BC323" s="21">
        <v>188.31</v>
      </c>
      <c r="BD323" s="21">
        <v>188.31</v>
      </c>
      <c r="BE323" s="21">
        <v>0</v>
      </c>
      <c r="BF323" s="21">
        <v>0</v>
      </c>
      <c r="BG323" s="21">
        <v>0</v>
      </c>
      <c r="BH323" s="21">
        <v>0</v>
      </c>
      <c r="BI323" s="21">
        <v>0</v>
      </c>
      <c r="BJ323" s="21">
        <v>0</v>
      </c>
      <c r="BK323" s="21">
        <v>0</v>
      </c>
      <c r="BL323" s="21">
        <v>0</v>
      </c>
      <c r="BM323" s="21">
        <v>0</v>
      </c>
      <c r="BS323" s="156">
        <f>INDEX('ESSER I reallocation'!$H$2:$H$555,MATCH('2021 ESSER I'!$D323,'ESSER I reallocation'!$A$2:$A$555,0))</f>
        <v>71718.31</v>
      </c>
      <c r="BT323" s="156">
        <f>INDEX('2020 Report - NLIU'!$BL$2:$BL$555,MATCH('2021 ESSER I'!D323,'2020 Report - NLIU'!$I$2:$I$555,0))</f>
        <v>71530</v>
      </c>
      <c r="BU323" s="110" t="b">
        <f t="shared" ref="BU323:BU386" si="5">EXACT(W323,BT323)</f>
        <v>1</v>
      </c>
    </row>
    <row r="324" spans="1:73" x14ac:dyDescent="0.3">
      <c r="A324" s="110" t="s">
        <v>162</v>
      </c>
      <c r="B324" s="110">
        <v>2021</v>
      </c>
      <c r="C324" s="110" t="s">
        <v>2860</v>
      </c>
      <c r="D324" s="22">
        <f>INDEX(Concordance!$A$2:$A$556,MATCH('2021 ESSER I'!F324,Concordance!$D$2:$D$556,0))</f>
        <v>69106</v>
      </c>
      <c r="E324" s="110" t="s">
        <v>1114</v>
      </c>
      <c r="F324" s="110" t="s">
        <v>2861</v>
      </c>
      <c r="G324" s="110" t="s">
        <v>2862</v>
      </c>
      <c r="H324" s="110" t="s">
        <v>1892</v>
      </c>
      <c r="I324" s="21">
        <v>28970.240000000002</v>
      </c>
      <c r="J324" s="21">
        <v>0</v>
      </c>
      <c r="K324" s="21">
        <v>28660.400000000001</v>
      </c>
      <c r="L324" s="110" t="s">
        <v>1892</v>
      </c>
      <c r="M324" s="110" t="s">
        <v>1911</v>
      </c>
      <c r="N324" s="110" t="s">
        <v>1911</v>
      </c>
      <c r="O324" s="110" t="s">
        <v>1892</v>
      </c>
      <c r="P324" s="21">
        <v>309.84000000000009</v>
      </c>
      <c r="Q324" s="110">
        <v>0</v>
      </c>
      <c r="R324" s="110">
        <v>0</v>
      </c>
      <c r="S324" s="110">
        <v>0</v>
      </c>
      <c r="T324" s="110">
        <v>100</v>
      </c>
      <c r="U324" s="110">
        <v>0</v>
      </c>
      <c r="V324" s="21">
        <v>117946.6</v>
      </c>
      <c r="W324" s="21">
        <v>39258.910000000003</v>
      </c>
      <c r="X324" s="21">
        <v>78687.69</v>
      </c>
      <c r="Y324" s="21">
        <v>78687.69</v>
      </c>
      <c r="Z324" s="21">
        <v>78382.17</v>
      </c>
      <c r="AA324" s="21">
        <v>305.52</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S324" s="156">
        <f>INDEX('ESSER I reallocation'!$H$2:$H$555,MATCH('2021 ESSER I'!$D324,'ESSER I reallocation'!$A$2:$A$555,0))</f>
        <v>125336.6</v>
      </c>
      <c r="BT324" s="156">
        <f>INDEX('2020 Report - NLIU'!$BL$2:$BL$555,MATCH('2021 ESSER I'!D324,'2020 Report - NLIU'!$I$2:$I$555,0))</f>
        <v>39258.910000000003</v>
      </c>
      <c r="BU324" s="110" t="b">
        <f t="shared" si="5"/>
        <v>1</v>
      </c>
    </row>
    <row r="325" spans="1:73" x14ac:dyDescent="0.3">
      <c r="A325" s="110" t="s">
        <v>162</v>
      </c>
      <c r="B325" s="110">
        <v>2021</v>
      </c>
      <c r="C325" s="110" t="s">
        <v>2863</v>
      </c>
      <c r="D325" s="22">
        <f>INDEX(Concordance!$A$2:$A$556,MATCH('2021 ESSER I'!F325,Concordance!$D$2:$D$556,0))</f>
        <v>70093</v>
      </c>
      <c r="E325" s="110" t="s">
        <v>1117</v>
      </c>
      <c r="F325" s="110" t="s">
        <v>2864</v>
      </c>
      <c r="G325" s="110" t="s">
        <v>2865</v>
      </c>
      <c r="H325" s="110" t="s">
        <v>1892</v>
      </c>
      <c r="I325" s="21">
        <v>4375</v>
      </c>
      <c r="J325" s="21">
        <v>0</v>
      </c>
      <c r="K325" s="21">
        <v>0</v>
      </c>
      <c r="P325" s="21">
        <v>4375</v>
      </c>
      <c r="Q325" s="110">
        <v>0</v>
      </c>
      <c r="R325" s="110">
        <v>0</v>
      </c>
      <c r="S325" s="110">
        <v>0</v>
      </c>
      <c r="T325" s="110">
        <v>100</v>
      </c>
      <c r="U325" s="110">
        <v>0</v>
      </c>
      <c r="V325" s="21">
        <v>279535.96000000002</v>
      </c>
      <c r="W325" s="21">
        <v>209102.25</v>
      </c>
      <c r="X325" s="21">
        <v>13925.94</v>
      </c>
      <c r="Y325" s="21">
        <v>963.49</v>
      </c>
      <c r="Z325" s="21">
        <v>0</v>
      </c>
      <c r="AA325" s="21">
        <v>0</v>
      </c>
      <c r="AB325" s="21">
        <v>0</v>
      </c>
      <c r="AC325" s="21">
        <v>0</v>
      </c>
      <c r="AD325" s="21">
        <v>0</v>
      </c>
      <c r="AE325" s="21">
        <v>963.49</v>
      </c>
      <c r="AF325" s="21">
        <v>0</v>
      </c>
      <c r="AG325" s="21">
        <v>0</v>
      </c>
      <c r="AH325" s="21">
        <v>0</v>
      </c>
      <c r="AI325" s="21">
        <v>8911.06</v>
      </c>
      <c r="AJ325" s="21">
        <v>0</v>
      </c>
      <c r="AK325" s="21">
        <v>0</v>
      </c>
      <c r="AL325" s="21">
        <v>0</v>
      </c>
      <c r="AM325" s="21">
        <v>0</v>
      </c>
      <c r="AN325" s="21">
        <v>0</v>
      </c>
      <c r="AO325" s="21">
        <v>8911.06</v>
      </c>
      <c r="AP325" s="21">
        <v>0</v>
      </c>
      <c r="AQ325" s="21">
        <v>0</v>
      </c>
      <c r="AR325" s="21">
        <v>0</v>
      </c>
      <c r="AS325" s="21">
        <v>0</v>
      </c>
      <c r="AT325" s="21">
        <v>0</v>
      </c>
      <c r="AU325" s="21">
        <v>0</v>
      </c>
      <c r="AV325" s="21">
        <v>0</v>
      </c>
      <c r="AW325" s="21">
        <v>0</v>
      </c>
      <c r="AX325" s="21">
        <v>0</v>
      </c>
      <c r="AY325" s="21">
        <v>0</v>
      </c>
      <c r="AZ325" s="21">
        <v>0</v>
      </c>
      <c r="BA325" s="21">
        <v>0</v>
      </c>
      <c r="BB325" s="21">
        <v>0</v>
      </c>
      <c r="BC325" s="21">
        <v>4051.39</v>
      </c>
      <c r="BD325" s="21">
        <v>4051.39</v>
      </c>
      <c r="BE325" s="21">
        <v>0</v>
      </c>
      <c r="BF325" s="21">
        <v>0</v>
      </c>
      <c r="BG325" s="21">
        <v>0</v>
      </c>
      <c r="BH325" s="21">
        <v>0</v>
      </c>
      <c r="BI325" s="21">
        <v>0</v>
      </c>
      <c r="BJ325" s="21">
        <v>0</v>
      </c>
      <c r="BK325" s="21">
        <v>0</v>
      </c>
      <c r="BL325" s="21">
        <v>0</v>
      </c>
      <c r="BM325" s="21">
        <v>56507.770000000019</v>
      </c>
      <c r="BN325" s="110">
        <v>0</v>
      </c>
      <c r="BO325" s="110">
        <v>0</v>
      </c>
      <c r="BP325" s="110">
        <v>0</v>
      </c>
      <c r="BQ325" s="110">
        <v>100</v>
      </c>
      <c r="BR325" s="110">
        <v>0</v>
      </c>
      <c r="BS325" s="156">
        <f>INDEX('ESSER I reallocation'!$H$2:$H$555,MATCH('2021 ESSER I'!$D325,'ESSER I reallocation'!$A$2:$A$555,0))</f>
        <v>283910.96000000002</v>
      </c>
      <c r="BT325" s="156">
        <f>INDEX('2020 Report - NLIU'!$BL$2:$BL$555,MATCH('2021 ESSER I'!D325,'2020 Report - NLIU'!$I$2:$I$555,0))</f>
        <v>209102.25</v>
      </c>
      <c r="BU325" s="110" t="b">
        <f t="shared" si="5"/>
        <v>1</v>
      </c>
    </row>
    <row r="326" spans="1:73" x14ac:dyDescent="0.3">
      <c r="A326" s="110" t="s">
        <v>162</v>
      </c>
      <c r="B326" s="110">
        <v>2021</v>
      </c>
      <c r="C326" s="110" t="s">
        <v>2866</v>
      </c>
      <c r="D326" s="22">
        <f>INDEX(Concordance!$A$2:$A$556,MATCH('2021 ESSER I'!F326,Concordance!$D$2:$D$556,0))</f>
        <v>42121</v>
      </c>
      <c r="E326" s="110" t="s">
        <v>1120</v>
      </c>
      <c r="F326" s="110" t="s">
        <v>2867</v>
      </c>
      <c r="G326" s="110" t="s">
        <v>2868</v>
      </c>
      <c r="H326" s="110" t="s">
        <v>1892</v>
      </c>
      <c r="I326" s="21">
        <v>2983</v>
      </c>
      <c r="J326" s="21">
        <v>0</v>
      </c>
      <c r="K326" s="21">
        <v>0</v>
      </c>
      <c r="P326" s="21">
        <v>2983</v>
      </c>
      <c r="Q326" s="110">
        <v>0</v>
      </c>
      <c r="R326" s="110">
        <v>100</v>
      </c>
      <c r="S326" s="110">
        <v>0</v>
      </c>
      <c r="T326" s="110">
        <v>0</v>
      </c>
      <c r="U326" s="110">
        <v>0</v>
      </c>
      <c r="V326" s="21">
        <v>18422.189999999999</v>
      </c>
      <c r="W326" s="21">
        <v>0</v>
      </c>
      <c r="X326" s="21">
        <v>18011.77</v>
      </c>
      <c r="Y326" s="21">
        <v>1390.04</v>
      </c>
      <c r="Z326" s="21">
        <v>0</v>
      </c>
      <c r="AA326" s="21">
        <v>0</v>
      </c>
      <c r="AB326" s="21">
        <v>0</v>
      </c>
      <c r="AC326" s="21">
        <v>0</v>
      </c>
      <c r="AD326" s="21">
        <v>0</v>
      </c>
      <c r="AE326" s="21">
        <v>1390.04</v>
      </c>
      <c r="AF326" s="21">
        <v>0</v>
      </c>
      <c r="AG326" s="21">
        <v>0</v>
      </c>
      <c r="AH326" s="21">
        <v>0</v>
      </c>
      <c r="AI326" s="21">
        <v>11448</v>
      </c>
      <c r="AJ326" s="21">
        <v>0</v>
      </c>
      <c r="AK326" s="21">
        <v>0</v>
      </c>
      <c r="AL326" s="21">
        <v>400</v>
      </c>
      <c r="AM326" s="21">
        <v>0</v>
      </c>
      <c r="AN326" s="21">
        <v>0</v>
      </c>
      <c r="AO326" s="21">
        <v>11048</v>
      </c>
      <c r="AP326" s="21">
        <v>0</v>
      </c>
      <c r="AQ326" s="21">
        <v>0</v>
      </c>
      <c r="AR326" s="21">
        <v>0</v>
      </c>
      <c r="AS326" s="21">
        <v>5173.7299999999996</v>
      </c>
      <c r="AT326" s="21">
        <v>5173.7299999999996</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410.41999999999831</v>
      </c>
      <c r="BN326" s="110">
        <v>0</v>
      </c>
      <c r="BO326" s="110">
        <v>100</v>
      </c>
      <c r="BP326" s="110">
        <v>0</v>
      </c>
      <c r="BQ326" s="110">
        <v>0</v>
      </c>
      <c r="BR326" s="110">
        <v>0</v>
      </c>
      <c r="BS326" s="156">
        <f>INDEX('ESSER I reallocation'!$H$2:$H$555,MATCH('2021 ESSER I'!$D326,'ESSER I reallocation'!$A$2:$A$555,0))</f>
        <v>21405.19</v>
      </c>
      <c r="BT326" s="156">
        <f>INDEX('2020 Report - NLIU'!$BL$2:$BL$555,MATCH('2021 ESSER I'!D326,'2020 Report - NLIU'!$I$2:$I$555,0))</f>
        <v>0</v>
      </c>
      <c r="BU326" s="110" t="b">
        <f t="shared" si="5"/>
        <v>1</v>
      </c>
    </row>
    <row r="327" spans="1:73" x14ac:dyDescent="0.3">
      <c r="A327" s="110" t="s">
        <v>162</v>
      </c>
      <c r="B327" s="110">
        <v>2021</v>
      </c>
      <c r="C327" s="110" t="s">
        <v>2869</v>
      </c>
      <c r="D327" s="22">
        <f>INDEX(Concordance!$A$2:$A$556,MATCH('2021 ESSER I'!F327,Concordance!$D$2:$D$556,0))</f>
        <v>71091</v>
      </c>
      <c r="E327" s="110" t="s">
        <v>1123</v>
      </c>
      <c r="F327" s="110" t="s">
        <v>2870</v>
      </c>
      <c r="G327" s="110" t="s">
        <v>2871</v>
      </c>
      <c r="H327" s="110" t="s">
        <v>1892</v>
      </c>
      <c r="I327" s="21">
        <v>0</v>
      </c>
      <c r="J327" s="21"/>
      <c r="K327" s="21"/>
      <c r="P327" s="21">
        <v>0</v>
      </c>
      <c r="V327" s="21">
        <v>265918.74</v>
      </c>
      <c r="W327" s="21">
        <v>192000</v>
      </c>
      <c r="X327" s="21">
        <v>73221</v>
      </c>
      <c r="Y327" s="21">
        <v>0</v>
      </c>
      <c r="Z327" s="21">
        <v>0</v>
      </c>
      <c r="AA327" s="21">
        <v>0</v>
      </c>
      <c r="AB327" s="21">
        <v>0</v>
      </c>
      <c r="AC327" s="21">
        <v>0</v>
      </c>
      <c r="AD327" s="21">
        <v>0</v>
      </c>
      <c r="AE327" s="21">
        <v>0</v>
      </c>
      <c r="AF327" s="21">
        <v>0</v>
      </c>
      <c r="AG327" s="21">
        <v>0</v>
      </c>
      <c r="AH327" s="21">
        <v>0</v>
      </c>
      <c r="AI327" s="21">
        <v>0</v>
      </c>
      <c r="AJ327" s="21">
        <v>0</v>
      </c>
      <c r="AK327" s="21">
        <v>0</v>
      </c>
      <c r="AL327" s="21">
        <v>0</v>
      </c>
      <c r="AM327" s="21">
        <v>0</v>
      </c>
      <c r="AN327" s="21">
        <v>0</v>
      </c>
      <c r="AO327" s="21">
        <v>0</v>
      </c>
      <c r="AP327" s="21">
        <v>0</v>
      </c>
      <c r="AQ327" s="21">
        <v>0</v>
      </c>
      <c r="AR327" s="21">
        <v>0</v>
      </c>
      <c r="AS327" s="21">
        <v>0</v>
      </c>
      <c r="AT327" s="21">
        <v>0</v>
      </c>
      <c r="AU327" s="21">
        <v>0</v>
      </c>
      <c r="AV327" s="21">
        <v>0</v>
      </c>
      <c r="AW327" s="21">
        <v>0</v>
      </c>
      <c r="AX327" s="21">
        <v>0</v>
      </c>
      <c r="AY327" s="21">
        <v>0</v>
      </c>
      <c r="AZ327" s="21">
        <v>0</v>
      </c>
      <c r="BA327" s="21">
        <v>0</v>
      </c>
      <c r="BB327" s="21">
        <v>0</v>
      </c>
      <c r="BC327" s="21">
        <v>73221</v>
      </c>
      <c r="BD327" s="21">
        <v>73221</v>
      </c>
      <c r="BE327" s="21">
        <v>0</v>
      </c>
      <c r="BF327" s="21">
        <v>0</v>
      </c>
      <c r="BG327" s="21">
        <v>0</v>
      </c>
      <c r="BH327" s="21">
        <v>0</v>
      </c>
      <c r="BI327" s="21">
        <v>0</v>
      </c>
      <c r="BJ327" s="21">
        <v>0</v>
      </c>
      <c r="BK327" s="21">
        <v>0</v>
      </c>
      <c r="BL327" s="21">
        <v>0</v>
      </c>
      <c r="BM327" s="21">
        <v>697.73999999999069</v>
      </c>
      <c r="BN327" s="110">
        <v>0</v>
      </c>
      <c r="BO327" s="110">
        <v>0</v>
      </c>
      <c r="BP327" s="110">
        <v>0</v>
      </c>
      <c r="BQ327" s="110">
        <v>100</v>
      </c>
      <c r="BR327" s="110">
        <v>0</v>
      </c>
      <c r="BS327" s="156">
        <f>INDEX('ESSER I reallocation'!$H$2:$H$555,MATCH('2021 ESSER I'!$D327,'ESSER I reallocation'!$A$2:$A$555,0))</f>
        <v>265918.74</v>
      </c>
      <c r="BT327" s="156">
        <f>INDEX('2020 Report - NLIU'!$BL$2:$BL$555,MATCH('2021 ESSER I'!D327,'2020 Report - NLIU'!$I$2:$I$555,0))</f>
        <v>192000</v>
      </c>
      <c r="BU327" s="110" t="b">
        <f t="shared" si="5"/>
        <v>1</v>
      </c>
    </row>
    <row r="328" spans="1:73" x14ac:dyDescent="0.3">
      <c r="A328" s="110" t="s">
        <v>162</v>
      </c>
      <c r="B328" s="110">
        <v>2021</v>
      </c>
      <c r="C328" s="110" t="s">
        <v>2872</v>
      </c>
      <c r="D328" s="22">
        <f>INDEX(Concordance!$A$2:$A$556,MATCH('2021 ESSER I'!F328,Concordance!$D$2:$D$556,0))</f>
        <v>71092</v>
      </c>
      <c r="E328" s="110" t="s">
        <v>1126</v>
      </c>
      <c r="F328" s="110" t="s">
        <v>2873</v>
      </c>
      <c r="G328" s="110" t="s">
        <v>2874</v>
      </c>
      <c r="H328" s="110" t="s">
        <v>1892</v>
      </c>
      <c r="I328" s="21">
        <v>0</v>
      </c>
      <c r="J328" s="21"/>
      <c r="K328" s="21"/>
      <c r="P328" s="21">
        <v>0</v>
      </c>
      <c r="V328" s="21">
        <v>543847.03</v>
      </c>
      <c r="W328" s="21">
        <v>542420</v>
      </c>
      <c r="X328" s="21">
        <v>1427.03</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1427.03</v>
      </c>
      <c r="BD328" s="21">
        <v>1427.03</v>
      </c>
      <c r="BE328" s="21">
        <v>0</v>
      </c>
      <c r="BF328" s="21">
        <v>0</v>
      </c>
      <c r="BG328" s="21">
        <v>0</v>
      </c>
      <c r="BH328" s="21">
        <v>0</v>
      </c>
      <c r="BI328" s="21">
        <v>0</v>
      </c>
      <c r="BJ328" s="21">
        <v>0</v>
      </c>
      <c r="BK328" s="21">
        <v>0</v>
      </c>
      <c r="BL328" s="21">
        <v>0</v>
      </c>
      <c r="BM328" s="21">
        <v>0</v>
      </c>
      <c r="BS328" s="156">
        <f>INDEX('ESSER I reallocation'!$H$2:$H$555,MATCH('2021 ESSER I'!$D328,'ESSER I reallocation'!$A$2:$A$555,0))</f>
        <v>543847.03</v>
      </c>
      <c r="BT328" s="156">
        <f>INDEX('2020 Report - NLIU'!$BL$2:$BL$555,MATCH('2021 ESSER I'!D328,'2020 Report - NLIU'!$I$2:$I$555,0))</f>
        <v>542420</v>
      </c>
      <c r="BU328" s="110" t="b">
        <f t="shared" si="5"/>
        <v>1</v>
      </c>
    </row>
    <row r="329" spans="1:73" x14ac:dyDescent="0.3">
      <c r="A329" s="110" t="s">
        <v>162</v>
      </c>
      <c r="B329" s="110">
        <v>2021</v>
      </c>
      <c r="C329" s="110" t="s">
        <v>2875</v>
      </c>
      <c r="D329" s="22">
        <f>INDEX(Concordance!$A$2:$A$556,MATCH('2021 ESSER I'!F329,Concordance!$D$2:$D$556,0))</f>
        <v>44083</v>
      </c>
      <c r="E329" s="110" t="s">
        <v>1129</v>
      </c>
      <c r="F329" s="110" t="s">
        <v>2876</v>
      </c>
      <c r="G329" s="110" t="s">
        <v>2877</v>
      </c>
      <c r="H329" s="110" t="s">
        <v>1892</v>
      </c>
      <c r="I329" s="21">
        <v>9000</v>
      </c>
      <c r="J329" s="21">
        <v>0</v>
      </c>
      <c r="K329" s="21">
        <v>8118.6</v>
      </c>
      <c r="L329" s="110" t="s">
        <v>1911</v>
      </c>
      <c r="M329" s="110" t="s">
        <v>1892</v>
      </c>
      <c r="N329" s="110" t="s">
        <v>1911</v>
      </c>
      <c r="O329" s="110" t="s">
        <v>1911</v>
      </c>
      <c r="P329" s="21">
        <v>881.39999999999964</v>
      </c>
      <c r="Q329" s="110">
        <v>0</v>
      </c>
      <c r="R329" s="110">
        <v>0</v>
      </c>
      <c r="S329" s="110">
        <v>0</v>
      </c>
      <c r="T329" s="110">
        <v>0</v>
      </c>
      <c r="U329" s="110">
        <v>100</v>
      </c>
      <c r="V329" s="21">
        <v>40142.43</v>
      </c>
      <c r="W329" s="21">
        <v>0</v>
      </c>
      <c r="X329" s="21">
        <v>40132.43</v>
      </c>
      <c r="Y329" s="21">
        <v>3582.43</v>
      </c>
      <c r="Z329" s="21">
        <v>0</v>
      </c>
      <c r="AA329" s="21">
        <v>0</v>
      </c>
      <c r="AB329" s="21">
        <v>0</v>
      </c>
      <c r="AC329" s="21">
        <v>0</v>
      </c>
      <c r="AD329" s="21">
        <v>0</v>
      </c>
      <c r="AE329" s="21">
        <v>3582.43</v>
      </c>
      <c r="AF329" s="21">
        <v>0</v>
      </c>
      <c r="AG329" s="21">
        <v>0</v>
      </c>
      <c r="AH329" s="21">
        <v>0</v>
      </c>
      <c r="AI329" s="21">
        <v>0</v>
      </c>
      <c r="AJ329" s="21">
        <v>0</v>
      </c>
      <c r="AK329" s="21">
        <v>0</v>
      </c>
      <c r="AL329" s="21">
        <v>0</v>
      </c>
      <c r="AM329" s="21">
        <v>0</v>
      </c>
      <c r="AN329" s="21">
        <v>0</v>
      </c>
      <c r="AO329" s="21">
        <v>0</v>
      </c>
      <c r="AP329" s="21">
        <v>0</v>
      </c>
      <c r="AQ329" s="21">
        <v>0</v>
      </c>
      <c r="AR329" s="21">
        <v>0</v>
      </c>
      <c r="AS329" s="21">
        <v>0</v>
      </c>
      <c r="AT329" s="21">
        <v>0</v>
      </c>
      <c r="AU329" s="21">
        <v>0</v>
      </c>
      <c r="AV329" s="21">
        <v>0</v>
      </c>
      <c r="AW329" s="21">
        <v>0</v>
      </c>
      <c r="AX329" s="21">
        <v>0</v>
      </c>
      <c r="AY329" s="21">
        <v>0</v>
      </c>
      <c r="AZ329" s="21">
        <v>0</v>
      </c>
      <c r="BA329" s="21">
        <v>0</v>
      </c>
      <c r="BB329" s="21">
        <v>0</v>
      </c>
      <c r="BC329" s="21">
        <v>36550</v>
      </c>
      <c r="BD329" s="21">
        <v>0</v>
      </c>
      <c r="BE329" s="21">
        <v>0</v>
      </c>
      <c r="BF329" s="21">
        <v>0</v>
      </c>
      <c r="BG329" s="21">
        <v>0</v>
      </c>
      <c r="BH329" s="21">
        <v>0</v>
      </c>
      <c r="BI329" s="21">
        <v>36550</v>
      </c>
      <c r="BJ329" s="21">
        <v>0</v>
      </c>
      <c r="BK329" s="21">
        <v>0</v>
      </c>
      <c r="BL329" s="21">
        <v>0</v>
      </c>
      <c r="BM329" s="21">
        <v>10</v>
      </c>
      <c r="BN329" s="110">
        <v>100</v>
      </c>
      <c r="BO329" s="110">
        <v>0</v>
      </c>
      <c r="BP329" s="110">
        <v>0</v>
      </c>
      <c r="BQ329" s="110">
        <v>0</v>
      </c>
      <c r="BR329" s="110">
        <v>0</v>
      </c>
      <c r="BS329" s="156">
        <f>INDEX('ESSER I reallocation'!$H$2:$H$555,MATCH('2021 ESSER I'!$D329,'ESSER I reallocation'!$A$2:$A$555,0))</f>
        <v>40142.43</v>
      </c>
      <c r="BT329" s="156">
        <f>INDEX('2020 Report - NLIU'!$BL$2:$BL$555,MATCH('2021 ESSER I'!D329,'2020 Report - NLIU'!$I$2:$I$555,0))</f>
        <v>0</v>
      </c>
      <c r="BU329" s="110" t="b">
        <f t="shared" si="5"/>
        <v>1</v>
      </c>
    </row>
    <row r="330" spans="1:73" x14ac:dyDescent="0.3">
      <c r="A330" s="110" t="s">
        <v>162</v>
      </c>
      <c r="B330" s="110">
        <v>2021</v>
      </c>
      <c r="C330" s="110" t="s">
        <v>2878</v>
      </c>
      <c r="D330" s="22">
        <f>INDEX(Concordance!$A$2:$A$556,MATCH('2021 ESSER I'!F330,Concordance!$D$2:$D$556,0))</f>
        <v>114114</v>
      </c>
      <c r="E330" s="110" t="s">
        <v>1132</v>
      </c>
      <c r="F330" s="110" t="s">
        <v>2879</v>
      </c>
      <c r="G330" s="110" t="s">
        <v>2880</v>
      </c>
      <c r="H330" s="110" t="s">
        <v>1892</v>
      </c>
      <c r="I330" s="21">
        <v>0</v>
      </c>
      <c r="J330" s="21"/>
      <c r="K330" s="21"/>
      <c r="P330" s="21">
        <v>0</v>
      </c>
      <c r="V330" s="21">
        <v>574377.88</v>
      </c>
      <c r="W330" s="21">
        <v>572871</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21">
        <v>0</v>
      </c>
      <c r="AS330" s="21">
        <v>0</v>
      </c>
      <c r="AT330" s="21">
        <v>0</v>
      </c>
      <c r="AU330" s="21">
        <v>0</v>
      </c>
      <c r="AV330" s="21">
        <v>0</v>
      </c>
      <c r="AW330" s="21">
        <v>0</v>
      </c>
      <c r="AX330" s="21">
        <v>0</v>
      </c>
      <c r="AY330" s="21">
        <v>0</v>
      </c>
      <c r="AZ330" s="21">
        <v>0</v>
      </c>
      <c r="BA330" s="21">
        <v>0</v>
      </c>
      <c r="BB330" s="21">
        <v>0</v>
      </c>
      <c r="BC330" s="21">
        <v>0</v>
      </c>
      <c r="BD330" s="21">
        <v>0</v>
      </c>
      <c r="BE330" s="21">
        <v>0</v>
      </c>
      <c r="BF330" s="21">
        <v>0</v>
      </c>
      <c r="BG330" s="21">
        <v>0</v>
      </c>
      <c r="BH330" s="21">
        <v>0</v>
      </c>
      <c r="BI330" s="21">
        <v>0</v>
      </c>
      <c r="BJ330" s="21">
        <v>0</v>
      </c>
      <c r="BK330" s="21">
        <v>0</v>
      </c>
      <c r="BL330" s="21">
        <v>0</v>
      </c>
      <c r="BM330" s="21">
        <v>1506.8800000000051</v>
      </c>
      <c r="BN330" s="110">
        <v>0</v>
      </c>
      <c r="BO330" s="110">
        <v>0</v>
      </c>
      <c r="BP330" s="110">
        <v>0</v>
      </c>
      <c r="BQ330" s="110">
        <v>100</v>
      </c>
      <c r="BR330" s="110">
        <v>0</v>
      </c>
      <c r="BS330" s="156">
        <f>INDEX('ESSER I reallocation'!$H$2:$H$555,MATCH('2021 ESSER I'!$D330,'ESSER I reallocation'!$A$2:$A$555,0))</f>
        <v>574377.88</v>
      </c>
      <c r="BT330" s="156">
        <f>INDEX('2020 Report - NLIU'!$BL$2:$BL$555,MATCH('2021 ESSER I'!D330,'2020 Report - NLIU'!$I$2:$I$555,0))</f>
        <v>572871</v>
      </c>
      <c r="BU330" s="110" t="b">
        <f t="shared" si="5"/>
        <v>1</v>
      </c>
    </row>
    <row r="331" spans="1:73" x14ac:dyDescent="0.3">
      <c r="A331" s="110" t="s">
        <v>162</v>
      </c>
      <c r="B331" s="110">
        <v>2021</v>
      </c>
      <c r="C331" s="110" t="s">
        <v>2881</v>
      </c>
      <c r="D331" s="22">
        <f>INDEX(Concordance!$A$2:$A$556,MATCH('2021 ESSER I'!F331,Concordance!$D$2:$D$556,0))</f>
        <v>46130</v>
      </c>
      <c r="E331" s="110" t="s">
        <v>1135</v>
      </c>
      <c r="F331" s="110" t="s">
        <v>2882</v>
      </c>
      <c r="G331" s="110" t="s">
        <v>2883</v>
      </c>
      <c r="H331" s="110" t="s">
        <v>1892</v>
      </c>
      <c r="I331" s="21">
        <v>0</v>
      </c>
      <c r="J331" s="21"/>
      <c r="K331" s="21"/>
      <c r="P331" s="21">
        <v>0</v>
      </c>
      <c r="V331" s="21">
        <v>569160.15</v>
      </c>
      <c r="W331" s="21">
        <v>434250</v>
      </c>
      <c r="X331" s="21">
        <v>134910.15</v>
      </c>
      <c r="Y331" s="21">
        <v>0</v>
      </c>
      <c r="Z331" s="21">
        <v>0</v>
      </c>
      <c r="AA331" s="21">
        <v>0</v>
      </c>
      <c r="AB331" s="21">
        <v>0</v>
      </c>
      <c r="AC331" s="21">
        <v>0</v>
      </c>
      <c r="AD331" s="21">
        <v>0</v>
      </c>
      <c r="AE331" s="21">
        <v>0</v>
      </c>
      <c r="AF331" s="21">
        <v>0</v>
      </c>
      <c r="AG331" s="21">
        <v>0</v>
      </c>
      <c r="AH331" s="21">
        <v>0</v>
      </c>
      <c r="AI331" s="21">
        <v>134910.15</v>
      </c>
      <c r="AJ331" s="21">
        <v>134910.15</v>
      </c>
      <c r="AK331" s="21">
        <v>0</v>
      </c>
      <c r="AL331" s="21">
        <v>0</v>
      </c>
      <c r="AM331" s="21">
        <v>0</v>
      </c>
      <c r="AN331" s="21">
        <v>0</v>
      </c>
      <c r="AO331" s="21">
        <v>0</v>
      </c>
      <c r="AP331" s="21">
        <v>0</v>
      </c>
      <c r="AQ331" s="21">
        <v>0</v>
      </c>
      <c r="AR331" s="21">
        <v>0</v>
      </c>
      <c r="AS331" s="21">
        <v>0</v>
      </c>
      <c r="AT331" s="21">
        <v>0</v>
      </c>
      <c r="AU331" s="21">
        <v>0</v>
      </c>
      <c r="AV331" s="21">
        <v>0</v>
      </c>
      <c r="AW331" s="21">
        <v>0</v>
      </c>
      <c r="AX331" s="21">
        <v>0</v>
      </c>
      <c r="AY331" s="21">
        <v>0</v>
      </c>
      <c r="AZ331" s="21">
        <v>0</v>
      </c>
      <c r="BA331" s="21">
        <v>0</v>
      </c>
      <c r="BB331" s="21">
        <v>0</v>
      </c>
      <c r="BC331" s="21">
        <v>0</v>
      </c>
      <c r="BD331" s="21">
        <v>0</v>
      </c>
      <c r="BE331" s="21">
        <v>0</v>
      </c>
      <c r="BF331" s="21">
        <v>0</v>
      </c>
      <c r="BG331" s="21">
        <v>0</v>
      </c>
      <c r="BH331" s="21">
        <v>0</v>
      </c>
      <c r="BI331" s="21">
        <v>0</v>
      </c>
      <c r="BJ331" s="21">
        <v>0</v>
      </c>
      <c r="BK331" s="21">
        <v>0</v>
      </c>
      <c r="BL331" s="21">
        <v>0</v>
      </c>
      <c r="BM331" s="21">
        <v>0</v>
      </c>
      <c r="BS331" s="156">
        <f>INDEX('ESSER I reallocation'!$H$2:$H$555,MATCH('2021 ESSER I'!$D331,'ESSER I reallocation'!$A$2:$A$555,0))</f>
        <v>569160.15</v>
      </c>
      <c r="BT331" s="156">
        <f>INDEX('2020 Report - NLIU'!$BL$2:$BL$555,MATCH('2021 ESSER I'!D331,'2020 Report - NLIU'!$I$2:$I$555,0))</f>
        <v>434250</v>
      </c>
      <c r="BU331" s="110" t="b">
        <f t="shared" si="5"/>
        <v>1</v>
      </c>
    </row>
    <row r="332" spans="1:73" x14ac:dyDescent="0.3">
      <c r="A332" s="110" t="s">
        <v>162</v>
      </c>
      <c r="B332" s="110">
        <v>2021</v>
      </c>
      <c r="C332" s="110" t="s">
        <v>2884</v>
      </c>
      <c r="D332" s="22">
        <f>INDEX(Concordance!$A$2:$A$556,MATCH('2021 ESSER I'!F332,Concordance!$D$2:$D$556,0))</f>
        <v>55108</v>
      </c>
      <c r="E332" s="110" t="s">
        <v>1138</v>
      </c>
      <c r="F332" s="110" t="s">
        <v>2885</v>
      </c>
      <c r="G332" s="110" t="s">
        <v>2886</v>
      </c>
      <c r="H332" s="110" t="s">
        <v>1892</v>
      </c>
      <c r="I332" s="21">
        <v>0</v>
      </c>
      <c r="J332" s="21"/>
      <c r="K332" s="21"/>
      <c r="P332" s="21">
        <v>0</v>
      </c>
      <c r="V332" s="21">
        <v>280296.78999999998</v>
      </c>
      <c r="W332" s="21">
        <v>209670.75</v>
      </c>
      <c r="X332" s="21">
        <v>0</v>
      </c>
      <c r="Y332" s="21">
        <v>0</v>
      </c>
      <c r="Z332" s="21">
        <v>0</v>
      </c>
      <c r="AA332" s="21">
        <v>0</v>
      </c>
      <c r="AB332" s="21">
        <v>0</v>
      </c>
      <c r="AC332" s="21">
        <v>0</v>
      </c>
      <c r="AD332" s="21">
        <v>0</v>
      </c>
      <c r="AE332" s="21">
        <v>0</v>
      </c>
      <c r="AF332" s="21">
        <v>0</v>
      </c>
      <c r="AG332" s="21">
        <v>0</v>
      </c>
      <c r="AH332" s="21">
        <v>0</v>
      </c>
      <c r="AI332" s="21">
        <v>0</v>
      </c>
      <c r="AJ332" s="21">
        <v>0</v>
      </c>
      <c r="AK332" s="21">
        <v>0</v>
      </c>
      <c r="AL332" s="21">
        <v>0</v>
      </c>
      <c r="AM332" s="21">
        <v>0</v>
      </c>
      <c r="AN332" s="21">
        <v>0</v>
      </c>
      <c r="AO332" s="21">
        <v>0</v>
      </c>
      <c r="AP332" s="21">
        <v>0</v>
      </c>
      <c r="AQ332" s="21">
        <v>0</v>
      </c>
      <c r="AR332" s="21">
        <v>0</v>
      </c>
      <c r="AS332" s="21">
        <v>0</v>
      </c>
      <c r="AT332" s="21">
        <v>0</v>
      </c>
      <c r="AU332" s="21">
        <v>0</v>
      </c>
      <c r="AV332" s="21">
        <v>0</v>
      </c>
      <c r="AW332" s="21">
        <v>0</v>
      </c>
      <c r="AX332" s="21">
        <v>0</v>
      </c>
      <c r="AY332" s="21">
        <v>0</v>
      </c>
      <c r="AZ332" s="21">
        <v>0</v>
      </c>
      <c r="BA332" s="21">
        <v>0</v>
      </c>
      <c r="BB332" s="21">
        <v>0</v>
      </c>
      <c r="BC332" s="21">
        <v>0</v>
      </c>
      <c r="BD332" s="21">
        <v>0</v>
      </c>
      <c r="BE332" s="21">
        <v>0</v>
      </c>
      <c r="BF332" s="21">
        <v>0</v>
      </c>
      <c r="BG332" s="21">
        <v>0</v>
      </c>
      <c r="BH332" s="21">
        <v>0</v>
      </c>
      <c r="BI332" s="21">
        <v>0</v>
      </c>
      <c r="BJ332" s="21">
        <v>0</v>
      </c>
      <c r="BK332" s="21">
        <v>0</v>
      </c>
      <c r="BL332" s="21">
        <v>0</v>
      </c>
      <c r="BM332" s="21">
        <v>70626.039999999979</v>
      </c>
      <c r="BN332" s="110">
        <v>0</v>
      </c>
      <c r="BO332" s="110">
        <v>0</v>
      </c>
      <c r="BP332" s="110">
        <v>0</v>
      </c>
      <c r="BQ332" s="110">
        <v>100</v>
      </c>
      <c r="BR332" s="110">
        <v>0</v>
      </c>
      <c r="BS332" s="156">
        <f>INDEX('ESSER I reallocation'!$H$2:$H$555,MATCH('2021 ESSER I'!$D332,'ESSER I reallocation'!$A$2:$A$555,0))</f>
        <v>280296.78999999998</v>
      </c>
      <c r="BT332" s="156">
        <f>INDEX('2020 Report - NLIU'!$BL$2:$BL$555,MATCH('2021 ESSER I'!D332,'2020 Report - NLIU'!$I$2:$I$555,0))</f>
        <v>209670.75</v>
      </c>
      <c r="BU332" s="110" t="b">
        <f t="shared" si="5"/>
        <v>1</v>
      </c>
    </row>
    <row r="333" spans="1:73" x14ac:dyDescent="0.3">
      <c r="A333" s="110" t="s">
        <v>162</v>
      </c>
      <c r="B333" s="110">
        <v>2021</v>
      </c>
      <c r="C333" s="110" t="s">
        <v>2887</v>
      </c>
      <c r="D333" s="22">
        <f>INDEX(Concordance!$A$2:$A$556,MATCH('2021 ESSER I'!F333,Concordance!$D$2:$D$556,0))</f>
        <v>91091</v>
      </c>
      <c r="E333" s="110" t="s">
        <v>1141</v>
      </c>
      <c r="F333" s="110" t="s">
        <v>2888</v>
      </c>
      <c r="G333" s="110" t="s">
        <v>2889</v>
      </c>
      <c r="H333" s="110" t="s">
        <v>1892</v>
      </c>
      <c r="I333" s="21">
        <v>0</v>
      </c>
      <c r="J333" s="21"/>
      <c r="K333" s="21"/>
      <c r="P333" s="21">
        <v>0</v>
      </c>
      <c r="V333" s="21">
        <v>142721.64000000001</v>
      </c>
      <c r="W333" s="21">
        <v>106760.25</v>
      </c>
      <c r="X333" s="21">
        <v>35961.39</v>
      </c>
      <c r="Y333" s="21">
        <v>5117.84</v>
      </c>
      <c r="Z333" s="21">
        <v>0</v>
      </c>
      <c r="AA333" s="21">
        <v>0</v>
      </c>
      <c r="AB333" s="21">
        <v>0</v>
      </c>
      <c r="AC333" s="21">
        <v>0</v>
      </c>
      <c r="AD333" s="21">
        <v>0</v>
      </c>
      <c r="AE333" s="21">
        <v>5117.84</v>
      </c>
      <c r="AF333" s="21">
        <v>0</v>
      </c>
      <c r="AG333" s="21">
        <v>0</v>
      </c>
      <c r="AH333" s="21">
        <v>0</v>
      </c>
      <c r="AI333" s="21">
        <v>30843.55</v>
      </c>
      <c r="AJ333" s="21">
        <v>0</v>
      </c>
      <c r="AK333" s="21">
        <v>0</v>
      </c>
      <c r="AL333" s="21">
        <v>0</v>
      </c>
      <c r="AM333" s="21">
        <v>0</v>
      </c>
      <c r="AN333" s="21">
        <v>0</v>
      </c>
      <c r="AO333" s="21">
        <v>30843.55</v>
      </c>
      <c r="AP333" s="21">
        <v>0</v>
      </c>
      <c r="AQ333" s="21">
        <v>0</v>
      </c>
      <c r="AR333" s="21">
        <v>0</v>
      </c>
      <c r="AS333" s="21">
        <v>0</v>
      </c>
      <c r="AT333" s="21">
        <v>0</v>
      </c>
      <c r="AU333" s="21">
        <v>0</v>
      </c>
      <c r="AV333" s="21">
        <v>0</v>
      </c>
      <c r="AW333" s="21">
        <v>0</v>
      </c>
      <c r="AX333" s="21">
        <v>0</v>
      </c>
      <c r="AY333" s="21">
        <v>0</v>
      </c>
      <c r="AZ333" s="21">
        <v>0</v>
      </c>
      <c r="BA333" s="21">
        <v>0</v>
      </c>
      <c r="BB333" s="21">
        <v>0</v>
      </c>
      <c r="BC333" s="21">
        <v>0</v>
      </c>
      <c r="BD333" s="21">
        <v>0</v>
      </c>
      <c r="BE333" s="21">
        <v>0</v>
      </c>
      <c r="BF333" s="21">
        <v>0</v>
      </c>
      <c r="BG333" s="21">
        <v>0</v>
      </c>
      <c r="BH333" s="21">
        <v>0</v>
      </c>
      <c r="BI333" s="21">
        <v>0</v>
      </c>
      <c r="BJ333" s="21">
        <v>0</v>
      </c>
      <c r="BK333" s="21">
        <v>0</v>
      </c>
      <c r="BL333" s="21">
        <v>0</v>
      </c>
      <c r="BM333" s="21">
        <v>0</v>
      </c>
      <c r="BS333" s="156">
        <f>INDEX('ESSER I reallocation'!$H$2:$H$555,MATCH('2021 ESSER I'!$D333,'ESSER I reallocation'!$A$2:$A$555,0))</f>
        <v>142721.64000000001</v>
      </c>
      <c r="BT333" s="156">
        <f>INDEX('2020 Report - NLIU'!$BL$2:$BL$555,MATCH('2021 ESSER I'!D333,'2020 Report - NLIU'!$I$2:$I$555,0))</f>
        <v>106760.25</v>
      </c>
      <c r="BU333" s="110" t="b">
        <f t="shared" si="5"/>
        <v>1</v>
      </c>
    </row>
    <row r="334" spans="1:73" x14ac:dyDescent="0.3">
      <c r="A334" s="110" t="s">
        <v>162</v>
      </c>
      <c r="B334" s="110">
        <v>2021</v>
      </c>
      <c r="C334" s="110" t="s">
        <v>2890</v>
      </c>
      <c r="D334" s="22">
        <f>INDEX(Concordance!$A$2:$A$556,MATCH('2021 ESSER I'!F334,Concordance!$D$2:$D$556,0))</f>
        <v>12108</v>
      </c>
      <c r="E334" s="110" t="s">
        <v>1144</v>
      </c>
      <c r="F334" s="110" t="s">
        <v>2891</v>
      </c>
      <c r="G334" s="110" t="s">
        <v>2892</v>
      </c>
      <c r="H334" s="110" t="s">
        <v>1892</v>
      </c>
      <c r="I334" s="21">
        <v>0</v>
      </c>
      <c r="J334" s="21"/>
      <c r="K334" s="21"/>
      <c r="P334" s="21">
        <v>0</v>
      </c>
      <c r="V334" s="21">
        <v>280922.5</v>
      </c>
      <c r="W334" s="21">
        <v>0</v>
      </c>
      <c r="X334" s="21">
        <v>280922.5</v>
      </c>
      <c r="Y334" s="21">
        <v>0</v>
      </c>
      <c r="Z334" s="21">
        <v>0</v>
      </c>
      <c r="AA334" s="21">
        <v>0</v>
      </c>
      <c r="AB334" s="21">
        <v>0</v>
      </c>
      <c r="AC334" s="21">
        <v>0</v>
      </c>
      <c r="AD334" s="21">
        <v>0</v>
      </c>
      <c r="AE334" s="21">
        <v>0</v>
      </c>
      <c r="AF334" s="21">
        <v>0</v>
      </c>
      <c r="AG334" s="21">
        <v>0</v>
      </c>
      <c r="AH334" s="21">
        <v>0</v>
      </c>
      <c r="AI334" s="21">
        <v>0</v>
      </c>
      <c r="AJ334" s="21">
        <v>0</v>
      </c>
      <c r="AK334" s="21">
        <v>0</v>
      </c>
      <c r="AL334" s="21">
        <v>0</v>
      </c>
      <c r="AM334" s="21">
        <v>0</v>
      </c>
      <c r="AN334" s="21">
        <v>0</v>
      </c>
      <c r="AO334" s="21">
        <v>0</v>
      </c>
      <c r="AP334" s="21">
        <v>0</v>
      </c>
      <c r="AQ334" s="21">
        <v>0</v>
      </c>
      <c r="AR334" s="21">
        <v>0</v>
      </c>
      <c r="AS334" s="21">
        <v>0</v>
      </c>
      <c r="AT334" s="21">
        <v>0</v>
      </c>
      <c r="AU334" s="21">
        <v>0</v>
      </c>
      <c r="AV334" s="21">
        <v>0</v>
      </c>
      <c r="AW334" s="21">
        <v>0</v>
      </c>
      <c r="AX334" s="21">
        <v>0</v>
      </c>
      <c r="AY334" s="21">
        <v>0</v>
      </c>
      <c r="AZ334" s="21">
        <v>0</v>
      </c>
      <c r="BA334" s="21">
        <v>0</v>
      </c>
      <c r="BB334" s="21">
        <v>0</v>
      </c>
      <c r="BC334" s="21">
        <v>280922.5</v>
      </c>
      <c r="BD334" s="21">
        <v>280922.5</v>
      </c>
      <c r="BE334" s="21">
        <v>0</v>
      </c>
      <c r="BF334" s="21">
        <v>0</v>
      </c>
      <c r="BG334" s="21">
        <v>0</v>
      </c>
      <c r="BH334" s="21">
        <v>0</v>
      </c>
      <c r="BI334" s="21">
        <v>0</v>
      </c>
      <c r="BJ334" s="21">
        <v>0</v>
      </c>
      <c r="BK334" s="21">
        <v>0</v>
      </c>
      <c r="BL334" s="21">
        <v>0</v>
      </c>
      <c r="BM334" s="21">
        <v>0</v>
      </c>
      <c r="BS334" s="156">
        <f>INDEX('ESSER I reallocation'!$H$2:$H$555,MATCH('2021 ESSER I'!$D334,'ESSER I reallocation'!$A$2:$A$555,0))</f>
        <v>280922.5</v>
      </c>
      <c r="BT334" s="156">
        <f>INDEX('2020 Report - NLIU'!$BL$2:$BL$555,MATCH('2021 ESSER I'!D334,'2020 Report - NLIU'!$I$2:$I$555,0))</f>
        <v>0</v>
      </c>
      <c r="BU334" s="110" t="b">
        <f t="shared" si="5"/>
        <v>1</v>
      </c>
    </row>
    <row r="335" spans="1:73" x14ac:dyDescent="0.3">
      <c r="A335" s="110" t="s">
        <v>162</v>
      </c>
      <c r="B335" s="110">
        <v>2021</v>
      </c>
      <c r="C335" s="110" t="s">
        <v>2893</v>
      </c>
      <c r="D335" s="22">
        <f>INDEX(Concordance!$A$2:$A$556,MATCH('2021 ESSER I'!F335,Concordance!$D$2:$D$556,0))</f>
        <v>16097</v>
      </c>
      <c r="E335" s="110" t="s">
        <v>1147</v>
      </c>
      <c r="F335" s="110" t="s">
        <v>2894</v>
      </c>
      <c r="G335" s="110" t="s">
        <v>2895</v>
      </c>
      <c r="H335" s="110" t="s">
        <v>1892</v>
      </c>
      <c r="I335" s="21">
        <v>0</v>
      </c>
      <c r="J335" s="21"/>
      <c r="K335" s="21"/>
      <c r="P335" s="21">
        <v>0</v>
      </c>
      <c r="V335" s="21">
        <v>69809.259999999995</v>
      </c>
      <c r="W335" s="21">
        <v>60000</v>
      </c>
      <c r="X335" s="21">
        <v>9089.26</v>
      </c>
      <c r="Y335" s="21">
        <v>0</v>
      </c>
      <c r="Z335" s="21">
        <v>0</v>
      </c>
      <c r="AA335" s="21">
        <v>0</v>
      </c>
      <c r="AB335" s="21">
        <v>0</v>
      </c>
      <c r="AC335" s="21">
        <v>0</v>
      </c>
      <c r="AD335" s="21">
        <v>0</v>
      </c>
      <c r="AE335" s="21">
        <v>0</v>
      </c>
      <c r="AF335" s="21">
        <v>0</v>
      </c>
      <c r="AG335" s="21">
        <v>0</v>
      </c>
      <c r="AH335" s="21">
        <v>0</v>
      </c>
      <c r="AI335" s="21">
        <v>9089.26</v>
      </c>
      <c r="AJ335" s="21">
        <v>9089.26</v>
      </c>
      <c r="AK335" s="21">
        <v>0</v>
      </c>
      <c r="AL335" s="21">
        <v>0</v>
      </c>
      <c r="AM335" s="21">
        <v>0</v>
      </c>
      <c r="AN335" s="21">
        <v>0</v>
      </c>
      <c r="AO335" s="21">
        <v>0</v>
      </c>
      <c r="AP335" s="21">
        <v>0</v>
      </c>
      <c r="AQ335" s="21">
        <v>0</v>
      </c>
      <c r="AR335" s="21">
        <v>0</v>
      </c>
      <c r="AS335" s="21">
        <v>0</v>
      </c>
      <c r="AT335" s="21">
        <v>0</v>
      </c>
      <c r="AU335" s="21">
        <v>0</v>
      </c>
      <c r="AV335" s="21">
        <v>0</v>
      </c>
      <c r="AW335" s="21">
        <v>0</v>
      </c>
      <c r="AX335" s="21">
        <v>0</v>
      </c>
      <c r="AY335" s="21">
        <v>0</v>
      </c>
      <c r="AZ335" s="21">
        <v>0</v>
      </c>
      <c r="BA335" s="21">
        <v>0</v>
      </c>
      <c r="BB335" s="21">
        <v>0</v>
      </c>
      <c r="BC335" s="21">
        <v>0</v>
      </c>
      <c r="BD335" s="21">
        <v>0</v>
      </c>
      <c r="BE335" s="21">
        <v>0</v>
      </c>
      <c r="BF335" s="21">
        <v>0</v>
      </c>
      <c r="BG335" s="21">
        <v>0</v>
      </c>
      <c r="BH335" s="21">
        <v>0</v>
      </c>
      <c r="BI335" s="21">
        <v>0</v>
      </c>
      <c r="BJ335" s="21">
        <v>0</v>
      </c>
      <c r="BK335" s="21">
        <v>0</v>
      </c>
      <c r="BL335" s="21">
        <v>0</v>
      </c>
      <c r="BM335" s="21">
        <v>720</v>
      </c>
      <c r="BN335" s="110">
        <v>0</v>
      </c>
      <c r="BO335" s="110">
        <v>100</v>
      </c>
      <c r="BP335" s="110">
        <v>0</v>
      </c>
      <c r="BQ335" s="110">
        <v>0</v>
      </c>
      <c r="BR335" s="110">
        <v>0</v>
      </c>
      <c r="BS335" s="156">
        <f>INDEX('ESSER I reallocation'!$H$2:$H$555,MATCH('2021 ESSER I'!$D335,'ESSER I reallocation'!$A$2:$A$555,0))</f>
        <v>69809.259999999995</v>
      </c>
      <c r="BT335" s="156">
        <f>INDEX('2020 Report - NLIU'!$BL$2:$BL$555,MATCH('2021 ESSER I'!D335,'2020 Report - NLIU'!$I$2:$I$555,0))</f>
        <v>60000</v>
      </c>
      <c r="BU335" s="110" t="b">
        <f t="shared" si="5"/>
        <v>1</v>
      </c>
    </row>
    <row r="336" spans="1:73" x14ac:dyDescent="0.3">
      <c r="A336" s="110" t="s">
        <v>162</v>
      </c>
      <c r="B336" s="110">
        <v>2021</v>
      </c>
      <c r="C336" s="110" t="s">
        <v>2896</v>
      </c>
      <c r="D336" s="22">
        <f>INDEX(Concordance!$A$2:$A$556,MATCH('2021 ESSER I'!F336,Concordance!$D$2:$D$556,0))</f>
        <v>73108</v>
      </c>
      <c r="E336" s="110" t="s">
        <v>1150</v>
      </c>
      <c r="F336" s="110" t="s">
        <v>2897</v>
      </c>
      <c r="G336" s="110" t="s">
        <v>2898</v>
      </c>
      <c r="H336" s="110" t="s">
        <v>1892</v>
      </c>
      <c r="I336" s="21">
        <v>159771.96</v>
      </c>
      <c r="J336" s="21">
        <v>0</v>
      </c>
      <c r="K336" s="21">
        <v>0</v>
      </c>
      <c r="P336" s="21">
        <v>159771.96</v>
      </c>
      <c r="Q336" s="110">
        <v>0</v>
      </c>
      <c r="R336" s="110">
        <v>0</v>
      </c>
      <c r="S336" s="110">
        <v>0</v>
      </c>
      <c r="T336" s="110">
        <v>0</v>
      </c>
      <c r="U336" s="110">
        <v>100</v>
      </c>
      <c r="V336" s="21">
        <v>871417.14</v>
      </c>
      <c r="W336" s="21">
        <v>635000</v>
      </c>
      <c r="X336" s="21">
        <v>236417.14</v>
      </c>
      <c r="Y336" s="21">
        <v>213674.14</v>
      </c>
      <c r="Z336" s="21">
        <v>213674.14</v>
      </c>
      <c r="AA336" s="21">
        <v>0</v>
      </c>
      <c r="AB336" s="21">
        <v>0</v>
      </c>
      <c r="AC336" s="21">
        <v>0</v>
      </c>
      <c r="AD336" s="21">
        <v>0</v>
      </c>
      <c r="AE336" s="21">
        <v>0</v>
      </c>
      <c r="AF336" s="21">
        <v>0</v>
      </c>
      <c r="AG336" s="21">
        <v>0</v>
      </c>
      <c r="AH336" s="21">
        <v>0</v>
      </c>
      <c r="AI336" s="21">
        <v>22743</v>
      </c>
      <c r="AJ336" s="21">
        <v>0</v>
      </c>
      <c r="AK336" s="21">
        <v>0</v>
      </c>
      <c r="AL336" s="21">
        <v>7483</v>
      </c>
      <c r="AM336" s="21">
        <v>0</v>
      </c>
      <c r="AN336" s="21">
        <v>0</v>
      </c>
      <c r="AO336" s="21">
        <v>15260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S336" s="156">
        <f>INDEX('ESSER I reallocation'!$H$2:$H$555,MATCH('2021 ESSER I'!$D336,'ESSER I reallocation'!$A$2:$A$555,0))</f>
        <v>871417.14</v>
      </c>
      <c r="BT336" s="156">
        <f>INDEX('2020 Report - NLIU'!$BL$2:$BL$555,MATCH('2021 ESSER I'!D336,'2020 Report - NLIU'!$I$2:$I$555,0))</f>
        <v>635000</v>
      </c>
      <c r="BU336" s="110" t="b">
        <f t="shared" si="5"/>
        <v>1</v>
      </c>
    </row>
    <row r="337" spans="1:73" x14ac:dyDescent="0.3">
      <c r="A337" s="110" t="s">
        <v>162</v>
      </c>
      <c r="B337" s="110">
        <v>2021</v>
      </c>
      <c r="C337" s="110" t="s">
        <v>2899</v>
      </c>
      <c r="D337" s="22">
        <f>INDEX(Concordance!$A$2:$A$556,MATCH('2021 ESSER I'!F337,Concordance!$D$2:$D$556,0))</f>
        <v>108142</v>
      </c>
      <c r="E337" s="110" t="s">
        <v>1153</v>
      </c>
      <c r="F337" s="110" t="s">
        <v>2900</v>
      </c>
      <c r="G337" s="110" t="s">
        <v>2901</v>
      </c>
      <c r="H337" s="110" t="s">
        <v>1892</v>
      </c>
      <c r="I337" s="21">
        <v>76819.38</v>
      </c>
      <c r="J337" s="21">
        <v>0</v>
      </c>
      <c r="K337" s="21">
        <v>76560</v>
      </c>
      <c r="L337" s="110" t="s">
        <v>1911</v>
      </c>
      <c r="M337" s="110" t="s">
        <v>1892</v>
      </c>
      <c r="N337" s="110" t="s">
        <v>1911</v>
      </c>
      <c r="O337" s="110" t="s">
        <v>1911</v>
      </c>
      <c r="P337" s="21">
        <v>259.38000000000471</v>
      </c>
      <c r="Q337" s="110">
        <v>0</v>
      </c>
      <c r="R337" s="110">
        <v>0</v>
      </c>
      <c r="S337" s="110">
        <v>0</v>
      </c>
      <c r="T337" s="110">
        <v>0</v>
      </c>
      <c r="U337" s="110">
        <v>100</v>
      </c>
      <c r="V337" s="21">
        <v>559094.03</v>
      </c>
      <c r="W337" s="21">
        <v>0</v>
      </c>
      <c r="X337" s="21">
        <v>559094.03</v>
      </c>
      <c r="Y337" s="21">
        <v>300569.5</v>
      </c>
      <c r="Z337" s="21">
        <v>227251.17</v>
      </c>
      <c r="AA337" s="21">
        <v>72129.36</v>
      </c>
      <c r="AB337" s="21">
        <v>0</v>
      </c>
      <c r="AC337" s="21">
        <v>0</v>
      </c>
      <c r="AD337" s="21">
        <v>0</v>
      </c>
      <c r="AE337" s="21">
        <v>1188.97</v>
      </c>
      <c r="AF337" s="21">
        <v>0</v>
      </c>
      <c r="AG337" s="21">
        <v>0</v>
      </c>
      <c r="AH337" s="21">
        <v>0</v>
      </c>
      <c r="AI337" s="21">
        <v>258524.53</v>
      </c>
      <c r="AJ337" s="21">
        <v>175701.87</v>
      </c>
      <c r="AK337" s="21">
        <v>64189.36</v>
      </c>
      <c r="AL337" s="21">
        <v>0</v>
      </c>
      <c r="AM337" s="21">
        <v>0</v>
      </c>
      <c r="AN337" s="21">
        <v>0</v>
      </c>
      <c r="AO337" s="21">
        <v>18633.3</v>
      </c>
      <c r="AP337" s="21">
        <v>0</v>
      </c>
      <c r="AQ337" s="21">
        <v>0</v>
      </c>
      <c r="AR337" s="21">
        <v>0</v>
      </c>
      <c r="AS337" s="21">
        <v>0</v>
      </c>
      <c r="AT337" s="21">
        <v>0</v>
      </c>
      <c r="AU337" s="21">
        <v>0</v>
      </c>
      <c r="AV337" s="21">
        <v>0</v>
      </c>
      <c r="AW337" s="21">
        <v>0</v>
      </c>
      <c r="AX337" s="21">
        <v>0</v>
      </c>
      <c r="AY337" s="21">
        <v>0</v>
      </c>
      <c r="AZ337" s="21">
        <v>0</v>
      </c>
      <c r="BA337" s="21">
        <v>0</v>
      </c>
      <c r="BB337" s="21">
        <v>0</v>
      </c>
      <c r="BC337" s="21">
        <v>0</v>
      </c>
      <c r="BD337" s="21">
        <v>0</v>
      </c>
      <c r="BE337" s="21">
        <v>0</v>
      </c>
      <c r="BF337" s="21">
        <v>0</v>
      </c>
      <c r="BG337" s="21">
        <v>0</v>
      </c>
      <c r="BH337" s="21">
        <v>0</v>
      </c>
      <c r="BI337" s="21">
        <v>0</v>
      </c>
      <c r="BJ337" s="21">
        <v>0</v>
      </c>
      <c r="BK337" s="21">
        <v>0</v>
      </c>
      <c r="BL337" s="21">
        <v>0</v>
      </c>
      <c r="BM337" s="21">
        <v>0</v>
      </c>
      <c r="BS337" s="156">
        <f>INDEX('ESSER I reallocation'!$H$2:$H$555,MATCH('2021 ESSER I'!$D337,'ESSER I reallocation'!$A$2:$A$555,0))</f>
        <v>559094.03</v>
      </c>
      <c r="BT337" s="156">
        <f>INDEX('2020 Report - NLIU'!$BL$2:$BL$555,MATCH('2021 ESSER I'!D337,'2020 Report - NLIU'!$I$2:$I$555,0))</f>
        <v>0</v>
      </c>
      <c r="BU337" s="110" t="b">
        <f t="shared" si="5"/>
        <v>1</v>
      </c>
    </row>
    <row r="338" spans="1:73" x14ac:dyDescent="0.3">
      <c r="A338" s="110" t="s">
        <v>162</v>
      </c>
      <c r="B338" s="110">
        <v>2021</v>
      </c>
      <c r="C338" s="110" t="s">
        <v>2902</v>
      </c>
      <c r="D338" s="22">
        <f>INDEX(Concordance!$A$2:$A$556,MATCH('2021 ESSER I'!F338,Concordance!$D$2:$D$556,0))</f>
        <v>14127</v>
      </c>
      <c r="E338" s="110" t="s">
        <v>1156</v>
      </c>
      <c r="F338" s="110" t="s">
        <v>2903</v>
      </c>
      <c r="G338" s="110" t="s">
        <v>2904</v>
      </c>
      <c r="H338" s="110" t="s">
        <v>1892</v>
      </c>
      <c r="I338" s="21">
        <v>0</v>
      </c>
      <c r="J338" s="21"/>
      <c r="K338" s="21"/>
      <c r="P338" s="21">
        <v>0</v>
      </c>
      <c r="V338" s="21">
        <v>100310.63</v>
      </c>
      <c r="W338" s="21">
        <v>0</v>
      </c>
      <c r="X338" s="21">
        <v>100310.63</v>
      </c>
      <c r="Y338" s="21">
        <v>100310.63</v>
      </c>
      <c r="Z338" s="21">
        <v>100310.63</v>
      </c>
      <c r="AA338" s="21">
        <v>0</v>
      </c>
      <c r="AB338" s="21">
        <v>0</v>
      </c>
      <c r="AC338" s="21">
        <v>0</v>
      </c>
      <c r="AD338" s="21">
        <v>0</v>
      </c>
      <c r="AE338" s="21">
        <v>0</v>
      </c>
      <c r="AF338" s="21">
        <v>0</v>
      </c>
      <c r="AG338" s="21">
        <v>0</v>
      </c>
      <c r="AH338" s="21">
        <v>0</v>
      </c>
      <c r="AI338" s="21">
        <v>0</v>
      </c>
      <c r="AJ338" s="21">
        <v>0</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S338" s="156">
        <f>INDEX('ESSER I reallocation'!$H$2:$H$555,MATCH('2021 ESSER I'!$D338,'ESSER I reallocation'!$A$2:$A$555,0))</f>
        <v>100310.63</v>
      </c>
      <c r="BT338" s="156">
        <f>INDEX('2020 Report - NLIU'!$BL$2:$BL$555,MATCH('2021 ESSER I'!D338,'2020 Report - NLIU'!$I$2:$I$555,0))</f>
        <v>0</v>
      </c>
      <c r="BU338" s="110" t="b">
        <f t="shared" si="5"/>
        <v>1</v>
      </c>
    </row>
    <row r="339" spans="1:73" x14ac:dyDescent="0.3">
      <c r="A339" s="110" t="s">
        <v>162</v>
      </c>
      <c r="B339" s="110">
        <v>2021</v>
      </c>
      <c r="C339" s="110" t="s">
        <v>2905</v>
      </c>
      <c r="D339" s="22">
        <f>INDEX(Concordance!$A$2:$A$556,MATCH('2021 ESSER I'!F339,Concordance!$D$2:$D$556,0))</f>
        <v>45076</v>
      </c>
      <c r="E339" s="110" t="s">
        <v>1159</v>
      </c>
      <c r="F339" s="110" t="s">
        <v>2906</v>
      </c>
      <c r="G339" s="110" t="s">
        <v>2907</v>
      </c>
      <c r="H339" s="110" t="s">
        <v>1892</v>
      </c>
      <c r="I339" s="21">
        <v>10981</v>
      </c>
      <c r="J339" s="21">
        <v>0</v>
      </c>
      <c r="K339" s="21">
        <v>0</v>
      </c>
      <c r="P339" s="21">
        <v>10981</v>
      </c>
      <c r="Q339" s="110">
        <v>0</v>
      </c>
      <c r="R339" s="110">
        <v>100</v>
      </c>
      <c r="S339" s="110">
        <v>0</v>
      </c>
      <c r="T339" s="110">
        <v>0</v>
      </c>
      <c r="U339" s="110">
        <v>0</v>
      </c>
      <c r="V339" s="21">
        <v>69616.800000000003</v>
      </c>
      <c r="W339" s="21">
        <v>69434</v>
      </c>
      <c r="X339" s="21">
        <v>182.8</v>
      </c>
      <c r="Y339" s="21">
        <v>0</v>
      </c>
      <c r="Z339" s="21">
        <v>0</v>
      </c>
      <c r="AA339" s="21">
        <v>0</v>
      </c>
      <c r="AB339" s="21">
        <v>0</v>
      </c>
      <c r="AC339" s="21">
        <v>0</v>
      </c>
      <c r="AD339" s="21">
        <v>0</v>
      </c>
      <c r="AE339" s="21">
        <v>0</v>
      </c>
      <c r="AF339" s="21">
        <v>0</v>
      </c>
      <c r="AG339" s="21">
        <v>0</v>
      </c>
      <c r="AH339" s="21">
        <v>0</v>
      </c>
      <c r="AI339" s="21">
        <v>182.8</v>
      </c>
      <c r="AJ339" s="21">
        <v>0</v>
      </c>
      <c r="AK339" s="21">
        <v>0</v>
      </c>
      <c r="AL339" s="21">
        <v>0</v>
      </c>
      <c r="AM339" s="21">
        <v>0</v>
      </c>
      <c r="AN339" s="21">
        <v>0</v>
      </c>
      <c r="AO339" s="21">
        <v>0</v>
      </c>
      <c r="AP339" s="21">
        <v>0</v>
      </c>
      <c r="AQ339" s="21">
        <v>0</v>
      </c>
      <c r="AR339" s="21">
        <v>182.8</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1">
        <v>0</v>
      </c>
      <c r="BJ339" s="21">
        <v>0</v>
      </c>
      <c r="BK339" s="21">
        <v>0</v>
      </c>
      <c r="BL339" s="21">
        <v>0</v>
      </c>
      <c r="BM339" s="21">
        <v>0</v>
      </c>
      <c r="BS339" s="156">
        <f>INDEX('ESSER I reallocation'!$H$2:$H$555,MATCH('2021 ESSER I'!$D339,'ESSER I reallocation'!$A$2:$A$555,0))</f>
        <v>69616.800000000003</v>
      </c>
      <c r="BT339" s="156">
        <f>INDEX('2020 Report - NLIU'!$BL$2:$BL$555,MATCH('2021 ESSER I'!D339,'2020 Report - NLIU'!$I$2:$I$555,0))</f>
        <v>69434</v>
      </c>
      <c r="BU339" s="110" t="b">
        <f t="shared" si="5"/>
        <v>1</v>
      </c>
    </row>
    <row r="340" spans="1:73" x14ac:dyDescent="0.3">
      <c r="A340" s="110" t="s">
        <v>162</v>
      </c>
      <c r="B340" s="110">
        <v>2021</v>
      </c>
      <c r="C340" s="110" t="s">
        <v>2908</v>
      </c>
      <c r="D340" s="22">
        <f>INDEX(Concordance!$A$2:$A$556,MATCH('2021 ESSER I'!F340,Concordance!$D$2:$D$556,0))</f>
        <v>36138</v>
      </c>
      <c r="E340" s="110" t="s">
        <v>1162</v>
      </c>
      <c r="F340" s="110" t="s">
        <v>2909</v>
      </c>
      <c r="G340" s="110" t="s">
        <v>2910</v>
      </c>
      <c r="H340" s="110" t="s">
        <v>1892</v>
      </c>
      <c r="I340" s="21">
        <v>0</v>
      </c>
      <c r="J340" s="21"/>
      <c r="K340" s="21"/>
      <c r="P340" s="21">
        <v>0</v>
      </c>
      <c r="V340" s="21">
        <v>50975.11</v>
      </c>
      <c r="W340" s="21">
        <v>50841</v>
      </c>
      <c r="X340" s="21">
        <v>134.11000000000001</v>
      </c>
      <c r="Y340" s="21">
        <v>0</v>
      </c>
      <c r="Z340" s="21">
        <v>0</v>
      </c>
      <c r="AA340" s="21">
        <v>0</v>
      </c>
      <c r="AB340" s="21">
        <v>0</v>
      </c>
      <c r="AC340" s="21">
        <v>0</v>
      </c>
      <c r="AD340" s="21">
        <v>0</v>
      </c>
      <c r="AE340" s="21">
        <v>0</v>
      </c>
      <c r="AF340" s="21">
        <v>0</v>
      </c>
      <c r="AG340" s="21">
        <v>0</v>
      </c>
      <c r="AH340" s="21">
        <v>0</v>
      </c>
      <c r="AI340" s="21">
        <v>134.11000000000001</v>
      </c>
      <c r="AJ340" s="21">
        <v>134.11000000000001</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S340" s="156">
        <f>INDEX('ESSER I reallocation'!$H$2:$H$555,MATCH('2021 ESSER I'!$D340,'ESSER I reallocation'!$A$2:$A$555,0))</f>
        <v>50975.11</v>
      </c>
      <c r="BT340" s="156">
        <f>INDEX('2020 Report - NLIU'!$BL$2:$BL$555,MATCH('2021 ESSER I'!D340,'2020 Report - NLIU'!$I$2:$I$555,0))</f>
        <v>50841</v>
      </c>
      <c r="BU340" s="110" t="b">
        <f t="shared" si="5"/>
        <v>1</v>
      </c>
    </row>
    <row r="341" spans="1:73" x14ac:dyDescent="0.3">
      <c r="A341" s="110" t="s">
        <v>162</v>
      </c>
      <c r="B341" s="110">
        <v>2021</v>
      </c>
      <c r="C341" s="110" t="s">
        <v>2911</v>
      </c>
      <c r="D341" s="22">
        <f>INDEX(Concordance!$A$2:$A$556,MATCH('2021 ESSER I'!F341,Concordance!$D$2:$D$556,0))</f>
        <v>72074</v>
      </c>
      <c r="E341" s="110" t="s">
        <v>1165</v>
      </c>
      <c r="F341" s="110" t="s">
        <v>2912</v>
      </c>
      <c r="G341" s="110" t="s">
        <v>2913</v>
      </c>
      <c r="H341" s="110" t="s">
        <v>1892</v>
      </c>
      <c r="I341" s="21">
        <v>15447</v>
      </c>
      <c r="J341" s="21">
        <v>0</v>
      </c>
      <c r="K341" s="21">
        <v>1487.29</v>
      </c>
      <c r="L341" s="110" t="s">
        <v>1892</v>
      </c>
      <c r="M341" s="110" t="s">
        <v>1892</v>
      </c>
      <c r="N341" s="110" t="s">
        <v>1911</v>
      </c>
      <c r="O341" s="110" t="s">
        <v>1911</v>
      </c>
      <c r="P341" s="21">
        <v>13959.71</v>
      </c>
      <c r="Q341" s="110">
        <v>26.4</v>
      </c>
      <c r="R341" s="110">
        <v>73.599999999999994</v>
      </c>
      <c r="S341" s="110">
        <v>0</v>
      </c>
      <c r="T341" s="110">
        <v>0</v>
      </c>
      <c r="U341" s="110">
        <v>0</v>
      </c>
      <c r="V341" s="21">
        <v>740035.13</v>
      </c>
      <c r="W341" s="21">
        <v>19095</v>
      </c>
      <c r="X341" s="21">
        <v>720940.13</v>
      </c>
      <c r="Y341" s="21">
        <v>712636.13</v>
      </c>
      <c r="Z341" s="21">
        <v>0</v>
      </c>
      <c r="AA341" s="21">
        <v>0</v>
      </c>
      <c r="AB341" s="21">
        <v>0</v>
      </c>
      <c r="AC341" s="21">
        <v>0</v>
      </c>
      <c r="AD341" s="21">
        <v>0</v>
      </c>
      <c r="AE341" s="21">
        <v>0</v>
      </c>
      <c r="AF341" s="21">
        <v>712636.13</v>
      </c>
      <c r="AG341" s="21">
        <v>0</v>
      </c>
      <c r="AH341" s="21">
        <v>0</v>
      </c>
      <c r="AI341" s="21">
        <v>8304</v>
      </c>
      <c r="AJ341" s="21">
        <v>0</v>
      </c>
      <c r="AK341" s="21">
        <v>0</v>
      </c>
      <c r="AL341" s="21">
        <v>0</v>
      </c>
      <c r="AM341" s="21">
        <v>0</v>
      </c>
      <c r="AN341" s="21">
        <v>0</v>
      </c>
      <c r="AO341" s="21">
        <v>8304</v>
      </c>
      <c r="AP341" s="21">
        <v>0</v>
      </c>
      <c r="AQ341" s="21">
        <v>0</v>
      </c>
      <c r="AR341" s="21">
        <v>0</v>
      </c>
      <c r="AS341" s="21">
        <v>0</v>
      </c>
      <c r="AT341" s="21">
        <v>0</v>
      </c>
      <c r="AU341" s="21">
        <v>0</v>
      </c>
      <c r="AV341" s="21">
        <v>0</v>
      </c>
      <c r="AW341" s="21">
        <v>0</v>
      </c>
      <c r="AX341" s="21">
        <v>0</v>
      </c>
      <c r="AY341" s="21">
        <v>0</v>
      </c>
      <c r="AZ341" s="21">
        <v>0</v>
      </c>
      <c r="BA341" s="21">
        <v>0</v>
      </c>
      <c r="BB341" s="21">
        <v>0</v>
      </c>
      <c r="BC341" s="21">
        <v>0</v>
      </c>
      <c r="BD341" s="21">
        <v>0</v>
      </c>
      <c r="BE341" s="21">
        <v>0</v>
      </c>
      <c r="BF341" s="21">
        <v>0</v>
      </c>
      <c r="BG341" s="21">
        <v>0</v>
      </c>
      <c r="BH341" s="21">
        <v>0</v>
      </c>
      <c r="BI341" s="21">
        <v>0</v>
      </c>
      <c r="BJ341" s="21">
        <v>0</v>
      </c>
      <c r="BK341" s="21">
        <v>0</v>
      </c>
      <c r="BL341" s="21">
        <v>0</v>
      </c>
      <c r="BM341" s="21">
        <v>0</v>
      </c>
      <c r="BS341" s="156">
        <f>INDEX('ESSER I reallocation'!$H$2:$H$555,MATCH('2021 ESSER I'!$D341,'ESSER I reallocation'!$A$2:$A$555,0))</f>
        <v>755482.13</v>
      </c>
      <c r="BT341" s="156">
        <f>INDEX('2020 Report - NLIU'!$BL$2:$BL$555,MATCH('2021 ESSER I'!D341,'2020 Report - NLIU'!$I$2:$I$555,0))</f>
        <v>19095</v>
      </c>
      <c r="BU341" s="110" t="b">
        <f t="shared" si="5"/>
        <v>1</v>
      </c>
    </row>
    <row r="342" spans="1:73" x14ac:dyDescent="0.3">
      <c r="A342" s="110" t="s">
        <v>162</v>
      </c>
      <c r="B342" s="110">
        <v>2021</v>
      </c>
      <c r="C342" s="110" t="s">
        <v>2914</v>
      </c>
      <c r="D342" s="22">
        <f>INDEX(Concordance!$A$2:$A$556,MATCH('2021 ESSER I'!F342,Concordance!$D$2:$D$556,0))</f>
        <v>13057</v>
      </c>
      <c r="E342" s="110" t="s">
        <v>1168</v>
      </c>
      <c r="F342" s="110" t="s">
        <v>2915</v>
      </c>
      <c r="G342" s="110" t="s">
        <v>2916</v>
      </c>
      <c r="H342" s="110" t="s">
        <v>1892</v>
      </c>
      <c r="I342" s="21">
        <v>18331</v>
      </c>
      <c r="J342" s="21">
        <v>0</v>
      </c>
      <c r="K342" s="21">
        <v>18331</v>
      </c>
      <c r="L342" s="110" t="s">
        <v>1911</v>
      </c>
      <c r="M342" s="110" t="s">
        <v>1892</v>
      </c>
      <c r="N342" s="110" t="s">
        <v>1911</v>
      </c>
      <c r="O342" s="110" t="s">
        <v>1911</v>
      </c>
      <c r="P342" s="21">
        <v>0</v>
      </c>
      <c r="V342" s="21">
        <v>670.75</v>
      </c>
      <c r="W342" s="21">
        <v>0</v>
      </c>
      <c r="X342" s="21">
        <v>670.75</v>
      </c>
      <c r="Y342" s="21">
        <v>0</v>
      </c>
      <c r="Z342" s="21">
        <v>0</v>
      </c>
      <c r="AA342" s="21">
        <v>0</v>
      </c>
      <c r="AB342" s="21">
        <v>0</v>
      </c>
      <c r="AC342" s="21">
        <v>0</v>
      </c>
      <c r="AD342" s="21">
        <v>0</v>
      </c>
      <c r="AE342" s="21">
        <v>0</v>
      </c>
      <c r="AF342" s="21">
        <v>0</v>
      </c>
      <c r="AG342" s="21">
        <v>0</v>
      </c>
      <c r="AH342" s="21">
        <v>0</v>
      </c>
      <c r="AI342" s="21">
        <v>670.75</v>
      </c>
      <c r="AJ342" s="21">
        <v>0</v>
      </c>
      <c r="AK342" s="21">
        <v>0</v>
      </c>
      <c r="AL342" s="21">
        <v>0</v>
      </c>
      <c r="AM342" s="21">
        <v>0</v>
      </c>
      <c r="AN342" s="21">
        <v>670.75</v>
      </c>
      <c r="AO342" s="21">
        <v>0</v>
      </c>
      <c r="AP342" s="21">
        <v>0</v>
      </c>
      <c r="AQ342" s="21">
        <v>0</v>
      </c>
      <c r="AR342" s="21">
        <v>0</v>
      </c>
      <c r="AS342" s="21">
        <v>0</v>
      </c>
      <c r="AT342" s="21">
        <v>0</v>
      </c>
      <c r="AU342" s="21">
        <v>0</v>
      </c>
      <c r="AV342" s="21">
        <v>0</v>
      </c>
      <c r="AW342" s="21">
        <v>0</v>
      </c>
      <c r="AX342" s="21">
        <v>0</v>
      </c>
      <c r="AY342" s="21">
        <v>0</v>
      </c>
      <c r="AZ342" s="21">
        <v>0</v>
      </c>
      <c r="BA342" s="21">
        <v>0</v>
      </c>
      <c r="BB342" s="21">
        <v>0</v>
      </c>
      <c r="BC342" s="21">
        <v>0</v>
      </c>
      <c r="BD342" s="21">
        <v>0</v>
      </c>
      <c r="BE342" s="21">
        <v>0</v>
      </c>
      <c r="BF342" s="21">
        <v>0</v>
      </c>
      <c r="BG342" s="21">
        <v>0</v>
      </c>
      <c r="BH342" s="21">
        <v>0</v>
      </c>
      <c r="BI342" s="21">
        <v>0</v>
      </c>
      <c r="BJ342" s="21">
        <v>0</v>
      </c>
      <c r="BK342" s="21">
        <v>0</v>
      </c>
      <c r="BL342" s="21">
        <v>0</v>
      </c>
      <c r="BM342" s="21">
        <v>0</v>
      </c>
      <c r="BS342" s="156">
        <f>INDEX('ESSER I reallocation'!$H$2:$H$555,MATCH('2021 ESSER I'!$D342,'ESSER I reallocation'!$A$2:$A$555,0))</f>
        <v>10001.75</v>
      </c>
      <c r="BT342" s="156">
        <f>INDEX('2020 Report - NLIU'!$BL$2:$BL$555,MATCH('2021 ESSER I'!D342,'2020 Report - NLIU'!$I$2:$I$555,0))</f>
        <v>0</v>
      </c>
      <c r="BU342" s="110" t="b">
        <f t="shared" si="5"/>
        <v>1</v>
      </c>
    </row>
    <row r="343" spans="1:73" x14ac:dyDescent="0.3">
      <c r="A343" s="110" t="s">
        <v>162</v>
      </c>
      <c r="B343" s="110">
        <v>2021</v>
      </c>
      <c r="C343" s="110" t="s">
        <v>2917</v>
      </c>
      <c r="D343" s="22">
        <f>INDEX(Concordance!$A$2:$A$556,MATCH('2021 ESSER I'!F343,Concordance!$D$2:$D$556,0))</f>
        <v>81095</v>
      </c>
      <c r="E343" s="110" t="s">
        <v>1171</v>
      </c>
      <c r="F343" s="110" t="s">
        <v>2918</v>
      </c>
      <c r="G343" s="110" t="s">
        <v>2919</v>
      </c>
      <c r="H343" s="110" t="s">
        <v>1892</v>
      </c>
      <c r="I343" s="21">
        <v>0</v>
      </c>
      <c r="J343" s="21"/>
      <c r="K343" s="21"/>
      <c r="P343" s="21">
        <v>0</v>
      </c>
      <c r="V343" s="21">
        <v>91586.82</v>
      </c>
      <c r="W343" s="21">
        <v>0</v>
      </c>
      <c r="X343" s="21">
        <v>91586.82</v>
      </c>
      <c r="Y343" s="21">
        <v>91586.82</v>
      </c>
      <c r="Z343" s="21">
        <v>54618.89</v>
      </c>
      <c r="AA343" s="21">
        <v>19120.5</v>
      </c>
      <c r="AB343" s="21">
        <v>0</v>
      </c>
      <c r="AC343" s="21">
        <v>0</v>
      </c>
      <c r="AD343" s="21">
        <v>0</v>
      </c>
      <c r="AE343" s="21">
        <v>17847.43</v>
      </c>
      <c r="AF343" s="21">
        <v>0</v>
      </c>
      <c r="AG343" s="21">
        <v>0</v>
      </c>
      <c r="AH343" s="21">
        <v>0</v>
      </c>
      <c r="AI343" s="21">
        <v>0</v>
      </c>
      <c r="AJ343" s="21">
        <v>0</v>
      </c>
      <c r="AK343" s="21">
        <v>0</v>
      </c>
      <c r="AL343" s="21">
        <v>0</v>
      </c>
      <c r="AM343" s="21">
        <v>0</v>
      </c>
      <c r="AN343" s="21">
        <v>0</v>
      </c>
      <c r="AO343" s="21">
        <v>0</v>
      </c>
      <c r="AP343" s="21">
        <v>0</v>
      </c>
      <c r="AQ343" s="21">
        <v>0</v>
      </c>
      <c r="AR343" s="21">
        <v>0</v>
      </c>
      <c r="AS343" s="21">
        <v>0</v>
      </c>
      <c r="AT343" s="21">
        <v>0</v>
      </c>
      <c r="AU343" s="21">
        <v>0</v>
      </c>
      <c r="AV343" s="21">
        <v>0</v>
      </c>
      <c r="AW343" s="21">
        <v>0</v>
      </c>
      <c r="AX343" s="21">
        <v>0</v>
      </c>
      <c r="AY343" s="21">
        <v>0</v>
      </c>
      <c r="AZ343" s="21">
        <v>0</v>
      </c>
      <c r="BA343" s="21">
        <v>0</v>
      </c>
      <c r="BB343" s="21">
        <v>0</v>
      </c>
      <c r="BC343" s="21">
        <v>0</v>
      </c>
      <c r="BD343" s="21">
        <v>0</v>
      </c>
      <c r="BE343" s="21">
        <v>0</v>
      </c>
      <c r="BF343" s="21">
        <v>0</v>
      </c>
      <c r="BG343" s="21">
        <v>0</v>
      </c>
      <c r="BH343" s="21">
        <v>0</v>
      </c>
      <c r="BI343" s="21">
        <v>0</v>
      </c>
      <c r="BJ343" s="21">
        <v>0</v>
      </c>
      <c r="BK343" s="21">
        <v>0</v>
      </c>
      <c r="BL343" s="21">
        <v>0</v>
      </c>
      <c r="BM343" s="21">
        <v>0</v>
      </c>
      <c r="BS343" s="156">
        <f>INDEX('ESSER I reallocation'!$H$2:$H$555,MATCH('2021 ESSER I'!$D343,'ESSER I reallocation'!$A$2:$A$555,0))</f>
        <v>91586.82</v>
      </c>
      <c r="BT343" s="156">
        <f>INDEX('2020 Report - NLIU'!$BL$2:$BL$555,MATCH('2021 ESSER I'!D343,'2020 Report - NLIU'!$I$2:$I$555,0))</f>
        <v>0</v>
      </c>
      <c r="BU343" s="110" t="b">
        <f t="shared" si="5"/>
        <v>1</v>
      </c>
    </row>
    <row r="344" spans="1:73" x14ac:dyDescent="0.3">
      <c r="A344" s="110" t="s">
        <v>162</v>
      </c>
      <c r="B344" s="110">
        <v>2021</v>
      </c>
      <c r="C344" s="110" t="s">
        <v>2920</v>
      </c>
      <c r="D344" s="22">
        <f>INDEX(Concordance!$A$2:$A$556,MATCH('2021 ESSER I'!F344,Concordance!$D$2:$D$556,0))</f>
        <v>105125</v>
      </c>
      <c r="E344" s="110" t="s">
        <v>1174</v>
      </c>
      <c r="F344" s="110" t="s">
        <v>2921</v>
      </c>
      <c r="G344" s="110" t="s">
        <v>2922</v>
      </c>
      <c r="H344" s="110" t="s">
        <v>1892</v>
      </c>
      <c r="I344" s="21">
        <v>0</v>
      </c>
      <c r="J344" s="21"/>
      <c r="K344" s="21"/>
      <c r="P344" s="21">
        <v>0</v>
      </c>
      <c r="V344" s="21">
        <v>35674.06</v>
      </c>
      <c r="W344" s="21">
        <v>35580</v>
      </c>
      <c r="X344" s="21">
        <v>94.06</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94.06</v>
      </c>
      <c r="BD344" s="21">
        <v>94.06</v>
      </c>
      <c r="BE344" s="21">
        <v>0</v>
      </c>
      <c r="BF344" s="21">
        <v>0</v>
      </c>
      <c r="BG344" s="21">
        <v>0</v>
      </c>
      <c r="BH344" s="21">
        <v>0</v>
      </c>
      <c r="BI344" s="21">
        <v>0</v>
      </c>
      <c r="BJ344" s="21">
        <v>0</v>
      </c>
      <c r="BK344" s="21">
        <v>0</v>
      </c>
      <c r="BL344" s="21">
        <v>0</v>
      </c>
      <c r="BM344" s="21">
        <v>0</v>
      </c>
      <c r="BS344" s="156">
        <f>INDEX('ESSER I reallocation'!$H$2:$H$555,MATCH('2021 ESSER I'!$D344,'ESSER I reallocation'!$A$2:$A$555,0))</f>
        <v>35674.06</v>
      </c>
      <c r="BT344" s="156">
        <f>INDEX('2020 Report - NLIU'!$BL$2:$BL$555,MATCH('2021 ESSER I'!D344,'2020 Report - NLIU'!$I$2:$I$555,0))</f>
        <v>35580</v>
      </c>
      <c r="BU344" s="110" t="b">
        <f t="shared" si="5"/>
        <v>1</v>
      </c>
    </row>
    <row r="345" spans="1:73" x14ac:dyDescent="0.3">
      <c r="A345" s="110" t="s">
        <v>162</v>
      </c>
      <c r="B345" s="110">
        <v>2021</v>
      </c>
      <c r="C345" s="110" t="s">
        <v>2923</v>
      </c>
      <c r="D345" s="22">
        <f>INDEX(Concordance!$A$2:$A$556,MATCH('2021 ESSER I'!F345,Concordance!$D$2:$D$556,0))</f>
        <v>112099</v>
      </c>
      <c r="E345" s="110" t="s">
        <v>1177</v>
      </c>
      <c r="F345" s="110" t="s">
        <v>2924</v>
      </c>
      <c r="G345" s="110" t="s">
        <v>2925</v>
      </c>
      <c r="H345" s="110" t="s">
        <v>1892</v>
      </c>
      <c r="I345" s="21">
        <v>0</v>
      </c>
      <c r="J345" s="21"/>
      <c r="K345" s="21"/>
      <c r="P345" s="21">
        <v>0</v>
      </c>
      <c r="V345" s="21">
        <v>77799.25</v>
      </c>
      <c r="W345" s="21">
        <v>46136.29</v>
      </c>
      <c r="X345" s="21">
        <v>23235.37</v>
      </c>
      <c r="Y345" s="21">
        <v>0</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21">
        <v>0</v>
      </c>
      <c r="AS345" s="21">
        <v>0</v>
      </c>
      <c r="AT345" s="21">
        <v>0</v>
      </c>
      <c r="AU345" s="21">
        <v>0</v>
      </c>
      <c r="AV345" s="21">
        <v>0</v>
      </c>
      <c r="AW345" s="21">
        <v>0</v>
      </c>
      <c r="AX345" s="21">
        <v>0</v>
      </c>
      <c r="AY345" s="21">
        <v>0</v>
      </c>
      <c r="AZ345" s="21">
        <v>0</v>
      </c>
      <c r="BA345" s="21">
        <v>0</v>
      </c>
      <c r="BB345" s="21">
        <v>0</v>
      </c>
      <c r="BC345" s="21">
        <v>23235.37</v>
      </c>
      <c r="BD345" s="21">
        <v>0</v>
      </c>
      <c r="BE345" s="21">
        <v>0</v>
      </c>
      <c r="BF345" s="21">
        <v>0</v>
      </c>
      <c r="BG345" s="21">
        <v>0</v>
      </c>
      <c r="BH345" s="21">
        <v>0</v>
      </c>
      <c r="BI345" s="21">
        <v>23235.37</v>
      </c>
      <c r="BJ345" s="21">
        <v>0</v>
      </c>
      <c r="BK345" s="21">
        <v>0</v>
      </c>
      <c r="BL345" s="21">
        <v>0</v>
      </c>
      <c r="BM345" s="21">
        <v>8427.5899999999965</v>
      </c>
      <c r="BN345" s="110">
        <v>0</v>
      </c>
      <c r="BO345" s="110">
        <v>0</v>
      </c>
      <c r="BP345" s="110">
        <v>0</v>
      </c>
      <c r="BQ345" s="110">
        <v>100</v>
      </c>
      <c r="BR345" s="110">
        <v>0</v>
      </c>
      <c r="BS345" s="156">
        <f>INDEX('ESSER I reallocation'!$H$2:$H$555,MATCH('2021 ESSER I'!$D345,'ESSER I reallocation'!$A$2:$A$555,0))</f>
        <v>77799.25</v>
      </c>
      <c r="BT345" s="156">
        <f>INDEX('2020 Report - NLIU'!$BL$2:$BL$555,MATCH('2021 ESSER I'!D345,'2020 Report - NLIU'!$I$2:$I$555,0))</f>
        <v>46136.29</v>
      </c>
      <c r="BU345" s="110" t="b">
        <f t="shared" si="5"/>
        <v>1</v>
      </c>
    </row>
    <row r="346" spans="1:73" x14ac:dyDescent="0.3">
      <c r="A346" s="110" t="s">
        <v>162</v>
      </c>
      <c r="B346" s="110">
        <v>2021</v>
      </c>
      <c r="C346" s="110" t="s">
        <v>2926</v>
      </c>
      <c r="D346" s="22">
        <f>INDEX(Concordance!$A$2:$A$556,MATCH('2021 ESSER I'!F346,Concordance!$D$2:$D$556,0))</f>
        <v>22089</v>
      </c>
      <c r="E346" s="110" t="s">
        <v>1180</v>
      </c>
      <c r="F346" s="110" t="s">
        <v>2927</v>
      </c>
      <c r="G346" s="110" t="s">
        <v>2928</v>
      </c>
      <c r="H346" s="110" t="s">
        <v>1892</v>
      </c>
      <c r="I346" s="21">
        <v>0</v>
      </c>
      <c r="J346" s="21"/>
      <c r="K346" s="21"/>
      <c r="P346" s="21">
        <v>0</v>
      </c>
      <c r="V346" s="21">
        <v>615595.64</v>
      </c>
      <c r="W346" s="21">
        <v>0</v>
      </c>
      <c r="X346" s="21">
        <v>615595.64</v>
      </c>
      <c r="Y346" s="21">
        <v>316.8</v>
      </c>
      <c r="Z346" s="21">
        <v>0</v>
      </c>
      <c r="AA346" s="21">
        <v>0</v>
      </c>
      <c r="AB346" s="21">
        <v>0</v>
      </c>
      <c r="AC346" s="21">
        <v>0</v>
      </c>
      <c r="AD346" s="21">
        <v>0</v>
      </c>
      <c r="AE346" s="21">
        <v>316.8</v>
      </c>
      <c r="AF346" s="21">
        <v>0</v>
      </c>
      <c r="AG346" s="21">
        <v>0</v>
      </c>
      <c r="AH346" s="21">
        <v>0</v>
      </c>
      <c r="AI346" s="21">
        <v>564871.60000000009</v>
      </c>
      <c r="AJ346" s="21">
        <v>174019</v>
      </c>
      <c r="AK346" s="21">
        <v>26104.01</v>
      </c>
      <c r="AL346" s="21">
        <v>364748.59</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50407.24</v>
      </c>
      <c r="BD346" s="21">
        <v>38014.06</v>
      </c>
      <c r="BE346" s="21">
        <v>12393.18</v>
      </c>
      <c r="BF346" s="21">
        <v>0</v>
      </c>
      <c r="BG346" s="21">
        <v>0</v>
      </c>
      <c r="BH346" s="21">
        <v>0</v>
      </c>
      <c r="BI346" s="21">
        <v>0</v>
      </c>
      <c r="BJ346" s="21">
        <v>0</v>
      </c>
      <c r="BK346" s="21">
        <v>0</v>
      </c>
      <c r="BL346" s="21">
        <v>0</v>
      </c>
      <c r="BM346" s="21">
        <v>0</v>
      </c>
      <c r="BS346" s="156">
        <f>INDEX('ESSER I reallocation'!$H$2:$H$555,MATCH('2021 ESSER I'!$D346,'ESSER I reallocation'!$A$2:$A$555,0))</f>
        <v>615595.64</v>
      </c>
      <c r="BT346" s="156">
        <f>INDEX('2020 Report - NLIU'!$BL$2:$BL$555,MATCH('2021 ESSER I'!D346,'2020 Report - NLIU'!$I$2:$I$555,0))</f>
        <v>0</v>
      </c>
      <c r="BU346" s="110" t="b">
        <f t="shared" si="5"/>
        <v>1</v>
      </c>
    </row>
    <row r="347" spans="1:73" x14ac:dyDescent="0.3">
      <c r="A347" s="110" t="s">
        <v>162</v>
      </c>
      <c r="B347" s="110">
        <v>2021</v>
      </c>
      <c r="C347" s="110" t="s">
        <v>2929</v>
      </c>
      <c r="D347" s="22">
        <f>INDEX(Concordance!$A$2:$A$556,MATCH('2021 ESSER I'!F347,Concordance!$D$2:$D$556,0))</f>
        <v>74187</v>
      </c>
      <c r="E347" s="110" t="s">
        <v>1183</v>
      </c>
      <c r="F347" s="110" t="s">
        <v>2930</v>
      </c>
      <c r="G347" s="110" t="s">
        <v>2931</v>
      </c>
      <c r="H347" s="110" t="s">
        <v>1892</v>
      </c>
      <c r="I347" s="21">
        <v>9000</v>
      </c>
      <c r="J347" s="21">
        <v>0</v>
      </c>
      <c r="K347" s="21">
        <v>0</v>
      </c>
      <c r="P347" s="21">
        <v>9000</v>
      </c>
      <c r="Q347" s="110">
        <v>0</v>
      </c>
      <c r="R347" s="110">
        <v>100</v>
      </c>
      <c r="S347" s="110">
        <v>0</v>
      </c>
      <c r="T347" s="110">
        <v>0</v>
      </c>
      <c r="U347" s="110">
        <v>0</v>
      </c>
      <c r="V347" s="21">
        <v>45773.760000000002</v>
      </c>
      <c r="W347" s="21">
        <v>45654</v>
      </c>
      <c r="X347" s="21">
        <v>119.76</v>
      </c>
      <c r="Y347" s="21">
        <v>0</v>
      </c>
      <c r="Z347" s="21">
        <v>0</v>
      </c>
      <c r="AA347" s="21">
        <v>0</v>
      </c>
      <c r="AB347" s="21">
        <v>0</v>
      </c>
      <c r="AC347" s="21">
        <v>0</v>
      </c>
      <c r="AD347" s="21">
        <v>0</v>
      </c>
      <c r="AE347" s="21">
        <v>0</v>
      </c>
      <c r="AF347" s="21">
        <v>0</v>
      </c>
      <c r="AG347" s="21">
        <v>0</v>
      </c>
      <c r="AH347" s="21">
        <v>0</v>
      </c>
      <c r="AI347" s="21">
        <v>0</v>
      </c>
      <c r="AJ347" s="21">
        <v>0</v>
      </c>
      <c r="AK347" s="21">
        <v>0</v>
      </c>
      <c r="AL347" s="21">
        <v>0</v>
      </c>
      <c r="AM347" s="21">
        <v>0</v>
      </c>
      <c r="AN347" s="21">
        <v>0</v>
      </c>
      <c r="AO347" s="21">
        <v>0</v>
      </c>
      <c r="AP347" s="21">
        <v>0</v>
      </c>
      <c r="AQ347" s="21">
        <v>0</v>
      </c>
      <c r="AR347" s="21">
        <v>0</v>
      </c>
      <c r="AS347" s="21">
        <v>0</v>
      </c>
      <c r="AT347" s="21">
        <v>0</v>
      </c>
      <c r="AU347" s="21">
        <v>0</v>
      </c>
      <c r="AV347" s="21">
        <v>0</v>
      </c>
      <c r="AW347" s="21">
        <v>0</v>
      </c>
      <c r="AX347" s="21">
        <v>0</v>
      </c>
      <c r="AY347" s="21">
        <v>0</v>
      </c>
      <c r="AZ347" s="21">
        <v>0</v>
      </c>
      <c r="BA347" s="21">
        <v>0</v>
      </c>
      <c r="BB347" s="21">
        <v>0</v>
      </c>
      <c r="BC347" s="21">
        <v>119.76</v>
      </c>
      <c r="BD347" s="21">
        <v>0</v>
      </c>
      <c r="BE347" s="21">
        <v>0</v>
      </c>
      <c r="BF347" s="21">
        <v>0</v>
      </c>
      <c r="BG347" s="21">
        <v>0</v>
      </c>
      <c r="BH347" s="21">
        <v>0</v>
      </c>
      <c r="BI347" s="21">
        <v>0</v>
      </c>
      <c r="BJ347" s="21">
        <v>0</v>
      </c>
      <c r="BK347" s="21">
        <v>0</v>
      </c>
      <c r="BL347" s="21">
        <v>119.76</v>
      </c>
      <c r="BM347" s="21">
        <v>0</v>
      </c>
      <c r="BS347" s="156">
        <f>INDEX('ESSER I reallocation'!$H$2:$H$555,MATCH('2021 ESSER I'!$D347,'ESSER I reallocation'!$A$2:$A$555,0))</f>
        <v>45773.760000000002</v>
      </c>
      <c r="BT347" s="156">
        <f>INDEX('2020 Report - NLIU'!$BL$2:$BL$555,MATCH('2021 ESSER I'!D347,'2020 Report - NLIU'!$I$2:$I$555,0))</f>
        <v>45654</v>
      </c>
      <c r="BU347" s="110" t="b">
        <f t="shared" si="5"/>
        <v>1</v>
      </c>
    </row>
    <row r="348" spans="1:73" x14ac:dyDescent="0.3">
      <c r="A348" s="110" t="s">
        <v>162</v>
      </c>
      <c r="B348" s="110">
        <v>2021</v>
      </c>
      <c r="C348" s="110" t="s">
        <v>2932</v>
      </c>
      <c r="D348" s="22">
        <f>INDEX(Concordance!$A$2:$A$556,MATCH('2021 ESSER I'!F348,Concordance!$D$2:$D$556,0))</f>
        <v>17126</v>
      </c>
      <c r="E348" s="110" t="s">
        <v>1186</v>
      </c>
      <c r="F348" s="110" t="s">
        <v>2933</v>
      </c>
      <c r="G348" s="110" t="s">
        <v>2934</v>
      </c>
      <c r="H348" s="110" t="s">
        <v>1892</v>
      </c>
      <c r="I348" s="21">
        <v>9000</v>
      </c>
      <c r="J348" s="21">
        <v>0</v>
      </c>
      <c r="K348" s="21">
        <v>0</v>
      </c>
      <c r="P348" s="21">
        <v>9000</v>
      </c>
      <c r="Q348" s="110">
        <v>0</v>
      </c>
      <c r="R348" s="110">
        <v>0</v>
      </c>
      <c r="S348" s="110">
        <v>0</v>
      </c>
      <c r="T348" s="110">
        <v>0</v>
      </c>
      <c r="U348" s="110">
        <v>100</v>
      </c>
      <c r="V348" s="21">
        <v>40272.65</v>
      </c>
      <c r="W348" s="21">
        <v>40167</v>
      </c>
      <c r="X348" s="21">
        <v>105.65</v>
      </c>
      <c r="Y348" s="21">
        <v>105.65</v>
      </c>
      <c r="Z348" s="21">
        <v>0</v>
      </c>
      <c r="AA348" s="21">
        <v>0</v>
      </c>
      <c r="AB348" s="21">
        <v>0</v>
      </c>
      <c r="AC348" s="21">
        <v>0</v>
      </c>
      <c r="AD348" s="21">
        <v>0</v>
      </c>
      <c r="AE348" s="21">
        <v>105.65</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S348" s="156">
        <f>INDEX('ESSER I reallocation'!$H$2:$H$555,MATCH('2021 ESSER I'!$D348,'ESSER I reallocation'!$A$2:$A$555,0))</f>
        <v>40272.65</v>
      </c>
      <c r="BT348" s="156">
        <f>INDEX('2020 Report - NLIU'!$BL$2:$BL$555,MATCH('2021 ESSER I'!D348,'2020 Report - NLIU'!$I$2:$I$555,0))</f>
        <v>40167</v>
      </c>
      <c r="BU348" s="110" t="b">
        <f t="shared" si="5"/>
        <v>1</v>
      </c>
    </row>
    <row r="349" spans="1:73" x14ac:dyDescent="0.3">
      <c r="A349" s="110" t="s">
        <v>162</v>
      </c>
      <c r="B349" s="110">
        <v>2021</v>
      </c>
      <c r="C349" s="110" t="s">
        <v>2935</v>
      </c>
      <c r="D349" s="22">
        <f>INDEX(Concordance!$A$2:$A$556,MATCH('2021 ESSER I'!F349,Concordance!$D$2:$D$556,0))</f>
        <v>96109</v>
      </c>
      <c r="E349" s="110" t="s">
        <v>1189</v>
      </c>
      <c r="F349" s="110" t="s">
        <v>2936</v>
      </c>
      <c r="G349" s="110" t="s">
        <v>2937</v>
      </c>
      <c r="H349" s="110" t="s">
        <v>1892</v>
      </c>
      <c r="I349" s="21">
        <v>16108</v>
      </c>
      <c r="J349" s="21">
        <v>0</v>
      </c>
      <c r="K349" s="21">
        <v>0</v>
      </c>
      <c r="P349" s="21">
        <v>16108</v>
      </c>
      <c r="Q349" s="110">
        <v>5</v>
      </c>
      <c r="R349" s="110">
        <v>85</v>
      </c>
      <c r="S349" s="110">
        <v>3</v>
      </c>
      <c r="T349" s="110">
        <v>2</v>
      </c>
      <c r="U349" s="110">
        <v>5</v>
      </c>
      <c r="V349" s="21">
        <v>2355178.5499999998</v>
      </c>
      <c r="W349" s="21">
        <v>191079.37</v>
      </c>
      <c r="X349" s="21">
        <v>1381705.65</v>
      </c>
      <c r="Y349" s="21">
        <v>753173.32000000007</v>
      </c>
      <c r="Z349" s="21">
        <v>591759.56000000006</v>
      </c>
      <c r="AA349" s="21">
        <v>0</v>
      </c>
      <c r="AB349" s="21">
        <v>57700</v>
      </c>
      <c r="AC349" s="21">
        <v>0</v>
      </c>
      <c r="AD349" s="21">
        <v>0</v>
      </c>
      <c r="AE349" s="21">
        <v>103713.76</v>
      </c>
      <c r="AF349" s="21">
        <v>0</v>
      </c>
      <c r="AG349" s="21">
        <v>0</v>
      </c>
      <c r="AH349" s="21">
        <v>0</v>
      </c>
      <c r="AI349" s="21">
        <v>528976.03</v>
      </c>
      <c r="AJ349" s="21">
        <v>73890.94</v>
      </c>
      <c r="AK349" s="21">
        <v>0</v>
      </c>
      <c r="AL349" s="21">
        <v>219915.04</v>
      </c>
      <c r="AM349" s="21">
        <v>0</v>
      </c>
      <c r="AN349" s="21">
        <v>0</v>
      </c>
      <c r="AO349" s="21">
        <v>142358.89000000001</v>
      </c>
      <c r="AP349" s="21">
        <v>92811.16</v>
      </c>
      <c r="AQ349" s="21">
        <v>0</v>
      </c>
      <c r="AR349" s="21">
        <v>0</v>
      </c>
      <c r="AS349" s="21">
        <v>630</v>
      </c>
      <c r="AT349" s="21">
        <v>0</v>
      </c>
      <c r="AU349" s="21">
        <v>0</v>
      </c>
      <c r="AV349" s="21">
        <v>630</v>
      </c>
      <c r="AW349" s="21">
        <v>0</v>
      </c>
      <c r="AX349" s="21">
        <v>0</v>
      </c>
      <c r="AY349" s="21">
        <v>0</v>
      </c>
      <c r="AZ349" s="21">
        <v>0</v>
      </c>
      <c r="BA349" s="21">
        <v>0</v>
      </c>
      <c r="BB349" s="21">
        <v>0</v>
      </c>
      <c r="BC349" s="21">
        <v>98926.3</v>
      </c>
      <c r="BD349" s="21">
        <v>71612.210000000006</v>
      </c>
      <c r="BE349" s="21">
        <v>137.19999999999999</v>
      </c>
      <c r="BF349" s="21">
        <v>27176.89</v>
      </c>
      <c r="BG349" s="21">
        <v>0</v>
      </c>
      <c r="BH349" s="21">
        <v>0</v>
      </c>
      <c r="BI349" s="21">
        <v>0</v>
      </c>
      <c r="BJ349" s="21">
        <v>0</v>
      </c>
      <c r="BK349" s="21">
        <v>0</v>
      </c>
      <c r="BL349" s="21">
        <v>0</v>
      </c>
      <c r="BM349" s="21">
        <v>782393.5299999998</v>
      </c>
      <c r="BN349" s="110">
        <v>5</v>
      </c>
      <c r="BO349" s="110">
        <v>85</v>
      </c>
      <c r="BP349" s="110">
        <v>3</v>
      </c>
      <c r="BQ349" s="110">
        <v>2</v>
      </c>
      <c r="BR349" s="110">
        <v>5</v>
      </c>
      <c r="BS349" s="156">
        <f>INDEX('ESSER I reallocation'!$H$2:$H$555,MATCH('2021 ESSER I'!$D349,'ESSER I reallocation'!$A$2:$A$555,0))</f>
        <v>2371286.5499999998</v>
      </c>
      <c r="BT349" s="156">
        <f>INDEX('2020 Report - NLIU'!$BL$2:$BL$555,MATCH('2021 ESSER I'!D349,'2020 Report - NLIU'!$I$2:$I$555,0))</f>
        <v>191079.37</v>
      </c>
      <c r="BU349" s="110" t="b">
        <f t="shared" si="5"/>
        <v>1</v>
      </c>
    </row>
    <row r="350" spans="1:73" x14ac:dyDescent="0.3">
      <c r="A350" s="110" t="s">
        <v>162</v>
      </c>
      <c r="B350" s="110">
        <v>2021</v>
      </c>
      <c r="C350" s="110" t="s">
        <v>2938</v>
      </c>
      <c r="D350" s="22">
        <f>INDEX(Concordance!$A$2:$A$556,MATCH('2021 ESSER I'!F350,Concordance!$D$2:$D$556,0))</f>
        <v>2089</v>
      </c>
      <c r="E350" s="110" t="s">
        <v>1192</v>
      </c>
      <c r="F350" s="110" t="s">
        <v>2939</v>
      </c>
      <c r="G350" s="110" t="s">
        <v>2940</v>
      </c>
      <c r="H350" s="110" t="s">
        <v>1892</v>
      </c>
      <c r="I350" s="21">
        <v>0</v>
      </c>
      <c r="J350" s="21"/>
      <c r="K350" s="21"/>
      <c r="P350" s="21">
        <v>0</v>
      </c>
      <c r="V350" s="21">
        <v>63576.800000000003</v>
      </c>
      <c r="W350" s="21">
        <v>0</v>
      </c>
      <c r="X350" s="21">
        <v>63576.800000000003</v>
      </c>
      <c r="Y350" s="21">
        <v>0</v>
      </c>
      <c r="Z350" s="21">
        <v>0</v>
      </c>
      <c r="AA350" s="21">
        <v>0</v>
      </c>
      <c r="AB350" s="21">
        <v>0</v>
      </c>
      <c r="AC350" s="21">
        <v>0</v>
      </c>
      <c r="AD350" s="21">
        <v>0</v>
      </c>
      <c r="AE350" s="21">
        <v>0</v>
      </c>
      <c r="AF350" s="21">
        <v>0</v>
      </c>
      <c r="AG350" s="21">
        <v>0</v>
      </c>
      <c r="AH350" s="21">
        <v>0</v>
      </c>
      <c r="AI350" s="21">
        <v>63576.800000000003</v>
      </c>
      <c r="AJ350" s="21">
        <v>31788.400000000001</v>
      </c>
      <c r="AK350" s="21">
        <v>0</v>
      </c>
      <c r="AL350" s="21">
        <v>0</v>
      </c>
      <c r="AM350" s="21">
        <v>0</v>
      </c>
      <c r="AN350" s="21">
        <v>0</v>
      </c>
      <c r="AO350" s="21">
        <v>31788.400000000001</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0</v>
      </c>
      <c r="BL350" s="21">
        <v>0</v>
      </c>
      <c r="BM350" s="21">
        <v>0</v>
      </c>
      <c r="BS350" s="156">
        <f>INDEX('ESSER I reallocation'!$H$2:$H$555,MATCH('2021 ESSER I'!$D350,'ESSER I reallocation'!$A$2:$A$555,0))</f>
        <v>63576.800000000003</v>
      </c>
      <c r="BT350" s="156">
        <f>INDEX('2020 Report - NLIU'!$BL$2:$BL$555,MATCH('2021 ESSER I'!D350,'2020 Report - NLIU'!$I$2:$I$555,0))</f>
        <v>0</v>
      </c>
      <c r="BU350" s="110" t="b">
        <f t="shared" si="5"/>
        <v>1</v>
      </c>
    </row>
    <row r="351" spans="1:73" x14ac:dyDescent="0.3">
      <c r="A351" s="110" t="s">
        <v>162</v>
      </c>
      <c r="B351" s="110">
        <v>2021</v>
      </c>
      <c r="C351" s="110" t="s">
        <v>2941</v>
      </c>
      <c r="D351" s="22">
        <f>INDEX(Concordance!$A$2:$A$556,MATCH('2021 ESSER I'!F351,Concordance!$D$2:$D$556,0))</f>
        <v>14126</v>
      </c>
      <c r="E351" s="110" t="s">
        <v>1195</v>
      </c>
      <c r="F351" s="110" t="s">
        <v>2942</v>
      </c>
      <c r="G351" s="110" t="s">
        <v>2943</v>
      </c>
      <c r="H351" s="110" t="s">
        <v>1892</v>
      </c>
      <c r="I351" s="21">
        <v>30089</v>
      </c>
      <c r="J351" s="21">
        <v>0</v>
      </c>
      <c r="K351" s="21">
        <v>25968.93</v>
      </c>
      <c r="L351" s="110" t="s">
        <v>1911</v>
      </c>
      <c r="M351" s="110" t="s">
        <v>1892</v>
      </c>
      <c r="N351" s="110" t="s">
        <v>1911</v>
      </c>
      <c r="O351" s="110" t="s">
        <v>1911</v>
      </c>
      <c r="P351" s="21">
        <v>4120.07</v>
      </c>
      <c r="Q351" s="110">
        <v>0</v>
      </c>
      <c r="R351" s="110">
        <v>0</v>
      </c>
      <c r="S351" s="110">
        <v>0</v>
      </c>
      <c r="T351" s="110">
        <v>0</v>
      </c>
      <c r="U351" s="110">
        <v>100</v>
      </c>
      <c r="V351" s="21">
        <v>237095.46</v>
      </c>
      <c r="W351" s="21">
        <v>0</v>
      </c>
      <c r="X351" s="21">
        <v>237095.46</v>
      </c>
      <c r="Y351" s="21">
        <v>12415.44</v>
      </c>
      <c r="Z351" s="21">
        <v>0</v>
      </c>
      <c r="AA351" s="21">
        <v>0</v>
      </c>
      <c r="AB351" s="21">
        <v>9980.1200000000008</v>
      </c>
      <c r="AC351" s="21">
        <v>0</v>
      </c>
      <c r="AD351" s="21">
        <v>0</v>
      </c>
      <c r="AE351" s="21">
        <v>2435.3200000000002</v>
      </c>
      <c r="AF351" s="21">
        <v>0</v>
      </c>
      <c r="AG351" s="21">
        <v>0</v>
      </c>
      <c r="AH351" s="21">
        <v>0</v>
      </c>
      <c r="AI351" s="21">
        <v>102005.77</v>
      </c>
      <c r="AJ351" s="21">
        <v>0</v>
      </c>
      <c r="AK351" s="21">
        <v>0</v>
      </c>
      <c r="AL351" s="21">
        <v>0</v>
      </c>
      <c r="AM351" s="21">
        <v>0</v>
      </c>
      <c r="AN351" s="21">
        <v>0</v>
      </c>
      <c r="AO351" s="21">
        <v>1947.66</v>
      </c>
      <c r="AP351" s="21">
        <v>100058.11</v>
      </c>
      <c r="AQ351" s="21">
        <v>0</v>
      </c>
      <c r="AR351" s="21">
        <v>0</v>
      </c>
      <c r="AS351" s="21">
        <v>106674.25</v>
      </c>
      <c r="AT351" s="21">
        <v>106674.25</v>
      </c>
      <c r="AU351" s="21">
        <v>0</v>
      </c>
      <c r="AV351" s="21">
        <v>0</v>
      </c>
      <c r="AW351" s="21">
        <v>0</v>
      </c>
      <c r="AX351" s="21">
        <v>0</v>
      </c>
      <c r="AY351" s="21">
        <v>0</v>
      </c>
      <c r="AZ351" s="21">
        <v>0</v>
      </c>
      <c r="BA351" s="21">
        <v>0</v>
      </c>
      <c r="BB351" s="21">
        <v>0</v>
      </c>
      <c r="BC351" s="21">
        <v>16000</v>
      </c>
      <c r="BD351" s="21">
        <v>0</v>
      </c>
      <c r="BE351" s="21">
        <v>0</v>
      </c>
      <c r="BF351" s="21">
        <v>16000</v>
      </c>
      <c r="BG351" s="21">
        <v>0</v>
      </c>
      <c r="BH351" s="21">
        <v>0</v>
      </c>
      <c r="BI351" s="21">
        <v>0</v>
      </c>
      <c r="BJ351" s="21">
        <v>0</v>
      </c>
      <c r="BK351" s="21">
        <v>0</v>
      </c>
      <c r="BL351" s="21">
        <v>0</v>
      </c>
      <c r="BM351" s="21">
        <v>0</v>
      </c>
      <c r="BS351" s="156">
        <f>INDEX('ESSER I reallocation'!$H$2:$H$555,MATCH('2021 ESSER I'!$D351,'ESSER I reallocation'!$A$2:$A$555,0))</f>
        <v>237095.46</v>
      </c>
      <c r="BT351" s="156">
        <f>INDEX('2020 Report - NLIU'!$BL$2:$BL$555,MATCH('2021 ESSER I'!D351,'2020 Report - NLIU'!$I$2:$I$555,0))</f>
        <v>0</v>
      </c>
      <c r="BU351" s="110" t="b">
        <f t="shared" si="5"/>
        <v>1</v>
      </c>
    </row>
    <row r="352" spans="1:73" x14ac:dyDescent="0.3">
      <c r="A352" s="110" t="s">
        <v>162</v>
      </c>
      <c r="B352" s="110">
        <v>2021</v>
      </c>
      <c r="C352" s="110" t="s">
        <v>2944</v>
      </c>
      <c r="D352" s="22">
        <f>INDEX(Concordance!$A$2:$A$556,MATCH('2021 ESSER I'!F352,Concordance!$D$2:$D$556,0))</f>
        <v>31118</v>
      </c>
      <c r="E352" s="110" t="s">
        <v>1198</v>
      </c>
      <c r="F352" s="110" t="s">
        <v>2945</v>
      </c>
      <c r="G352" s="110" t="s">
        <v>2946</v>
      </c>
      <c r="H352" s="110" t="s">
        <v>1892</v>
      </c>
      <c r="I352" s="21">
        <v>0</v>
      </c>
      <c r="J352" s="21"/>
      <c r="K352" s="21"/>
      <c r="P352" s="21">
        <v>0</v>
      </c>
      <c r="V352" s="21">
        <v>76464.31</v>
      </c>
      <c r="W352" s="21">
        <v>0</v>
      </c>
      <c r="X352" s="21">
        <v>76464.31</v>
      </c>
      <c r="Y352" s="21">
        <v>76464.31</v>
      </c>
      <c r="Z352" s="21">
        <v>0</v>
      </c>
      <c r="AA352" s="21">
        <v>0</v>
      </c>
      <c r="AB352" s="21">
        <v>55209.9</v>
      </c>
      <c r="AC352" s="21">
        <v>0</v>
      </c>
      <c r="AD352" s="21">
        <v>21254.41</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S352" s="156">
        <f>INDEX('ESSER I reallocation'!$H$2:$H$555,MATCH('2021 ESSER I'!$D352,'ESSER I reallocation'!$A$2:$A$555,0))</f>
        <v>76464.31</v>
      </c>
      <c r="BT352" s="156">
        <f>INDEX('2020 Report - NLIU'!$BL$2:$BL$555,MATCH('2021 ESSER I'!D352,'2020 Report - NLIU'!$I$2:$I$555,0))</f>
        <v>0</v>
      </c>
      <c r="BU352" s="110" t="b">
        <f t="shared" si="5"/>
        <v>1</v>
      </c>
    </row>
    <row r="353" spans="1:73" x14ac:dyDescent="0.3">
      <c r="A353" s="110" t="s">
        <v>162</v>
      </c>
      <c r="B353" s="110">
        <v>2021</v>
      </c>
      <c r="C353" s="110" t="s">
        <v>2947</v>
      </c>
      <c r="D353" s="22">
        <f>INDEX(Concordance!$A$2:$A$556,MATCH('2021 ESSER I'!F353,Concordance!$D$2:$D$556,0))</f>
        <v>41003</v>
      </c>
      <c r="E353" s="110" t="s">
        <v>1201</v>
      </c>
      <c r="F353" s="110" t="s">
        <v>2948</v>
      </c>
      <c r="G353" s="110" t="s">
        <v>2949</v>
      </c>
      <c r="H353" s="110" t="s">
        <v>1892</v>
      </c>
      <c r="I353" s="21">
        <v>0</v>
      </c>
      <c r="J353" s="21"/>
      <c r="K353" s="21"/>
      <c r="P353" s="21">
        <v>0</v>
      </c>
      <c r="V353" s="21">
        <v>48281.48</v>
      </c>
      <c r="W353" s="21">
        <v>48155</v>
      </c>
      <c r="X353" s="21">
        <v>126.48</v>
      </c>
      <c r="Y353" s="21">
        <v>0</v>
      </c>
      <c r="Z353" s="21">
        <v>0</v>
      </c>
      <c r="AA353" s="21">
        <v>0</v>
      </c>
      <c r="AB353" s="21">
        <v>0</v>
      </c>
      <c r="AC353" s="21">
        <v>0</v>
      </c>
      <c r="AD353" s="21">
        <v>0</v>
      </c>
      <c r="AE353" s="21">
        <v>0</v>
      </c>
      <c r="AF353" s="21">
        <v>0</v>
      </c>
      <c r="AG353" s="21">
        <v>0</v>
      </c>
      <c r="AH353" s="21">
        <v>0</v>
      </c>
      <c r="AI353" s="21">
        <v>126.48</v>
      </c>
      <c r="AJ353" s="21">
        <v>126.48</v>
      </c>
      <c r="AK353" s="21">
        <v>0</v>
      </c>
      <c r="AL353" s="21">
        <v>0</v>
      </c>
      <c r="AM353" s="21">
        <v>0</v>
      </c>
      <c r="AN353" s="21">
        <v>0</v>
      </c>
      <c r="AO353" s="21">
        <v>0</v>
      </c>
      <c r="AP353" s="21">
        <v>0</v>
      </c>
      <c r="AQ353" s="21">
        <v>0</v>
      </c>
      <c r="AR353" s="21">
        <v>0</v>
      </c>
      <c r="AS353" s="21">
        <v>0</v>
      </c>
      <c r="AT353" s="21">
        <v>0</v>
      </c>
      <c r="AU353" s="21">
        <v>0</v>
      </c>
      <c r="AV353" s="21">
        <v>0</v>
      </c>
      <c r="AW353" s="21">
        <v>0</v>
      </c>
      <c r="AX353" s="21">
        <v>0</v>
      </c>
      <c r="AY353" s="21">
        <v>0</v>
      </c>
      <c r="AZ353" s="21">
        <v>0</v>
      </c>
      <c r="BA353" s="21">
        <v>0</v>
      </c>
      <c r="BB353" s="21">
        <v>0</v>
      </c>
      <c r="BC353" s="21">
        <v>0</v>
      </c>
      <c r="BD353" s="21">
        <v>0</v>
      </c>
      <c r="BE353" s="21">
        <v>0</v>
      </c>
      <c r="BF353" s="21">
        <v>0</v>
      </c>
      <c r="BG353" s="21">
        <v>0</v>
      </c>
      <c r="BH353" s="21">
        <v>0</v>
      </c>
      <c r="BI353" s="21">
        <v>0</v>
      </c>
      <c r="BJ353" s="21">
        <v>0</v>
      </c>
      <c r="BK353" s="21">
        <v>0</v>
      </c>
      <c r="BL353" s="21">
        <v>0</v>
      </c>
      <c r="BM353" s="21">
        <v>0</v>
      </c>
      <c r="BS353" s="156">
        <f>INDEX('ESSER I reallocation'!$H$2:$H$555,MATCH('2021 ESSER I'!$D353,'ESSER I reallocation'!$A$2:$A$555,0))</f>
        <v>48281.48</v>
      </c>
      <c r="BT353" s="156">
        <f>INDEX('2020 Report - NLIU'!$BL$2:$BL$555,MATCH('2021 ESSER I'!D353,'2020 Report - NLIU'!$I$2:$I$555,0))</f>
        <v>48155</v>
      </c>
      <c r="BU353" s="110" t="b">
        <f t="shared" si="5"/>
        <v>1</v>
      </c>
    </row>
    <row r="354" spans="1:73" x14ac:dyDescent="0.3">
      <c r="A354" s="110" t="s">
        <v>162</v>
      </c>
      <c r="B354" s="110">
        <v>2021</v>
      </c>
      <c r="C354" s="110" t="s">
        <v>2950</v>
      </c>
      <c r="D354" s="22">
        <f>INDEX(Concordance!$A$2:$A$556,MATCH('2021 ESSER I'!F354,Concordance!$D$2:$D$556,0))</f>
        <v>24093</v>
      </c>
      <c r="E354" s="110" t="s">
        <v>1204</v>
      </c>
      <c r="F354" s="110" t="s">
        <v>2951</v>
      </c>
      <c r="G354" s="110" t="s">
        <v>2952</v>
      </c>
      <c r="H354" s="110" t="s">
        <v>1892</v>
      </c>
      <c r="I354" s="21">
        <v>24592</v>
      </c>
      <c r="J354" s="21">
        <v>0</v>
      </c>
      <c r="K354" s="21">
        <v>0</v>
      </c>
      <c r="P354" s="21">
        <v>24592</v>
      </c>
      <c r="Q354" s="110">
        <v>100</v>
      </c>
      <c r="R354" s="110">
        <v>0</v>
      </c>
      <c r="S354" s="110">
        <v>0</v>
      </c>
      <c r="T354" s="110">
        <v>0</v>
      </c>
      <c r="U354" s="110">
        <v>0</v>
      </c>
      <c r="V354" s="21">
        <v>2364053.0499999998</v>
      </c>
      <c r="W354" s="21">
        <v>0</v>
      </c>
      <c r="X354" s="21">
        <v>2355156.0099999998</v>
      </c>
      <c r="Y354" s="21">
        <v>653759.43999999994</v>
      </c>
      <c r="Z354" s="21">
        <v>0</v>
      </c>
      <c r="AA354" s="21">
        <v>0</v>
      </c>
      <c r="AB354" s="21">
        <v>190282.47</v>
      </c>
      <c r="AC354" s="21">
        <v>0</v>
      </c>
      <c r="AD354" s="21">
        <v>0</v>
      </c>
      <c r="AE354" s="21">
        <v>408026.97</v>
      </c>
      <c r="AF354" s="21">
        <v>55450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1701396.57</v>
      </c>
      <c r="BD354" s="21">
        <v>1223602.8</v>
      </c>
      <c r="BE354" s="21">
        <v>477793.77</v>
      </c>
      <c r="BF354" s="21">
        <v>0</v>
      </c>
      <c r="BG354" s="21">
        <v>0</v>
      </c>
      <c r="BH354" s="21">
        <v>0</v>
      </c>
      <c r="BI354" s="21">
        <v>0</v>
      </c>
      <c r="BJ354" s="21">
        <v>0</v>
      </c>
      <c r="BK354" s="21">
        <v>0</v>
      </c>
      <c r="BL354" s="21">
        <v>0</v>
      </c>
      <c r="BM354" s="21">
        <v>8897.0400000000373</v>
      </c>
      <c r="BN354" s="110">
        <v>100</v>
      </c>
      <c r="BO354" s="110">
        <v>0</v>
      </c>
      <c r="BP354" s="110">
        <v>0</v>
      </c>
      <c r="BQ354" s="110">
        <v>0</v>
      </c>
      <c r="BR354" s="110">
        <v>0</v>
      </c>
      <c r="BS354" s="156">
        <f>INDEX('ESSER I reallocation'!$H$2:$H$555,MATCH('2021 ESSER I'!$D354,'ESSER I reallocation'!$A$2:$A$555,0))</f>
        <v>2388645.0499999998</v>
      </c>
      <c r="BT354" s="156">
        <f>INDEX('2020 Report - NLIU'!$BL$2:$BL$555,MATCH('2021 ESSER I'!D354,'2020 Report - NLIU'!$I$2:$I$555,0))</f>
        <v>0</v>
      </c>
      <c r="BU354" s="110" t="b">
        <f t="shared" si="5"/>
        <v>1</v>
      </c>
    </row>
    <row r="355" spans="1:73" x14ac:dyDescent="0.3">
      <c r="A355" s="110" t="s">
        <v>162</v>
      </c>
      <c r="B355" s="110">
        <v>2021</v>
      </c>
      <c r="C355" s="110" t="s">
        <v>2953</v>
      </c>
      <c r="D355" s="22">
        <f>INDEX(Concordance!$A$2:$A$556,MATCH('2021 ESSER I'!F355,Concordance!$D$2:$D$556,0))</f>
        <v>65096</v>
      </c>
      <c r="E355" s="110" t="s">
        <v>1207</v>
      </c>
      <c r="F355" s="110" t="s">
        <v>2954</v>
      </c>
      <c r="G355" s="110" t="s">
        <v>2955</v>
      </c>
      <c r="H355" s="110" t="s">
        <v>1892</v>
      </c>
      <c r="I355" s="21">
        <v>9000</v>
      </c>
      <c r="J355" s="21">
        <v>0</v>
      </c>
      <c r="K355" s="21">
        <v>9000</v>
      </c>
      <c r="L355" s="110" t="s">
        <v>1911</v>
      </c>
      <c r="M355" s="110" t="s">
        <v>1911</v>
      </c>
      <c r="N355" s="110" t="s">
        <v>1911</v>
      </c>
      <c r="O355" s="110" t="s">
        <v>1892</v>
      </c>
      <c r="P355" s="21">
        <v>0</v>
      </c>
      <c r="V355" s="21">
        <v>31968.99</v>
      </c>
      <c r="W355" s="21">
        <v>0</v>
      </c>
      <c r="X355" s="21">
        <v>31968.99</v>
      </c>
      <c r="Y355" s="21">
        <v>0</v>
      </c>
      <c r="Z355" s="21">
        <v>0</v>
      </c>
      <c r="AA355" s="21">
        <v>0</v>
      </c>
      <c r="AB355" s="21">
        <v>0</v>
      </c>
      <c r="AC355" s="21">
        <v>0</v>
      </c>
      <c r="AD355" s="21">
        <v>0</v>
      </c>
      <c r="AE355" s="21">
        <v>0</v>
      </c>
      <c r="AF355" s="21">
        <v>0</v>
      </c>
      <c r="AG355" s="21">
        <v>0</v>
      </c>
      <c r="AH355" s="21">
        <v>0</v>
      </c>
      <c r="AI355" s="21">
        <v>0</v>
      </c>
      <c r="AJ355" s="21">
        <v>0</v>
      </c>
      <c r="AK355" s="21">
        <v>0</v>
      </c>
      <c r="AL355" s="21">
        <v>0</v>
      </c>
      <c r="AM355" s="21">
        <v>0</v>
      </c>
      <c r="AN355" s="21">
        <v>0</v>
      </c>
      <c r="AO355" s="21">
        <v>0</v>
      </c>
      <c r="AP355" s="21">
        <v>0</v>
      </c>
      <c r="AQ355" s="21">
        <v>0</v>
      </c>
      <c r="AR355" s="21">
        <v>0</v>
      </c>
      <c r="AS355" s="21">
        <v>0</v>
      </c>
      <c r="AT355" s="21">
        <v>0</v>
      </c>
      <c r="AU355" s="21">
        <v>0</v>
      </c>
      <c r="AV355" s="21">
        <v>0</v>
      </c>
      <c r="AW355" s="21">
        <v>0</v>
      </c>
      <c r="AX355" s="21">
        <v>0</v>
      </c>
      <c r="AY355" s="21">
        <v>0</v>
      </c>
      <c r="AZ355" s="21">
        <v>0</v>
      </c>
      <c r="BA355" s="21">
        <v>0</v>
      </c>
      <c r="BB355" s="21">
        <v>0</v>
      </c>
      <c r="BC355" s="21">
        <v>31968.99</v>
      </c>
      <c r="BD355" s="21">
        <v>1593.99</v>
      </c>
      <c r="BE355" s="21">
        <v>0</v>
      </c>
      <c r="BF355" s="21">
        <v>30375</v>
      </c>
      <c r="BG355" s="21">
        <v>0</v>
      </c>
      <c r="BH355" s="21">
        <v>0</v>
      </c>
      <c r="BI355" s="21">
        <v>0</v>
      </c>
      <c r="BJ355" s="21">
        <v>0</v>
      </c>
      <c r="BK355" s="21">
        <v>0</v>
      </c>
      <c r="BL355" s="21">
        <v>0</v>
      </c>
      <c r="BM355" s="21">
        <v>0</v>
      </c>
      <c r="BS355" s="156">
        <f>INDEX('ESSER I reallocation'!$H$2:$H$555,MATCH('2021 ESSER I'!$D355,'ESSER I reallocation'!$A$2:$A$555,0))</f>
        <v>31968.99</v>
      </c>
      <c r="BT355" s="156">
        <f>INDEX('2020 Report - NLIU'!$BL$2:$BL$555,MATCH('2021 ESSER I'!D355,'2020 Report - NLIU'!$I$2:$I$555,0))</f>
        <v>0</v>
      </c>
      <c r="BU355" s="110" t="b">
        <f t="shared" si="5"/>
        <v>1</v>
      </c>
    </row>
    <row r="356" spans="1:73" x14ac:dyDescent="0.3">
      <c r="A356" s="110" t="s">
        <v>162</v>
      </c>
      <c r="B356" s="110">
        <v>2021</v>
      </c>
      <c r="C356" s="110" t="s">
        <v>2956</v>
      </c>
      <c r="D356" s="22">
        <f>INDEX(Concordance!$A$2:$A$556,MATCH('2021 ESSER I'!F356,Concordance!$D$2:$D$556,0))</f>
        <v>74197</v>
      </c>
      <c r="E356" s="110" t="s">
        <v>1210</v>
      </c>
      <c r="F356" s="110" t="s">
        <v>2957</v>
      </c>
      <c r="G356" s="110" t="s">
        <v>2958</v>
      </c>
      <c r="H356" s="110" t="s">
        <v>1892</v>
      </c>
      <c r="I356" s="21">
        <v>0</v>
      </c>
      <c r="J356" s="21"/>
      <c r="K356" s="21"/>
      <c r="P356" s="21">
        <v>0</v>
      </c>
      <c r="V356" s="21">
        <v>23800.45</v>
      </c>
      <c r="W356" s="21">
        <v>0</v>
      </c>
      <c r="X356" s="21">
        <v>23800.45</v>
      </c>
      <c r="Y356" s="21">
        <v>0</v>
      </c>
      <c r="Z356" s="21">
        <v>0</v>
      </c>
      <c r="AA356" s="21">
        <v>0</v>
      </c>
      <c r="AB356" s="21">
        <v>0</v>
      </c>
      <c r="AC356" s="21">
        <v>0</v>
      </c>
      <c r="AD356" s="21">
        <v>0</v>
      </c>
      <c r="AE356" s="21">
        <v>0</v>
      </c>
      <c r="AF356" s="21">
        <v>0</v>
      </c>
      <c r="AG356" s="21">
        <v>0</v>
      </c>
      <c r="AH356" s="21">
        <v>0</v>
      </c>
      <c r="AI356" s="21">
        <v>23800.45</v>
      </c>
      <c r="AJ356" s="21">
        <v>0</v>
      </c>
      <c r="AK356" s="21">
        <v>0</v>
      </c>
      <c r="AL356" s="21">
        <v>0</v>
      </c>
      <c r="AM356" s="21">
        <v>0</v>
      </c>
      <c r="AN356" s="21">
        <v>0</v>
      </c>
      <c r="AO356" s="21">
        <v>23800.45</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S356" s="156">
        <f>INDEX('ESSER I reallocation'!$H$2:$H$555,MATCH('2021 ESSER I'!$D356,'ESSER I reallocation'!$A$2:$A$555,0))</f>
        <v>23800.45</v>
      </c>
      <c r="BT356" s="156">
        <f>INDEX('2020 Report - NLIU'!$BL$2:$BL$555,MATCH('2021 ESSER I'!D356,'2020 Report - NLIU'!$I$2:$I$555,0))</f>
        <v>0</v>
      </c>
      <c r="BU356" s="110" t="b">
        <f t="shared" si="5"/>
        <v>1</v>
      </c>
    </row>
    <row r="357" spans="1:73" x14ac:dyDescent="0.3">
      <c r="A357" s="110" t="s">
        <v>162</v>
      </c>
      <c r="B357" s="110">
        <v>2021</v>
      </c>
      <c r="C357" s="110" t="s">
        <v>2959</v>
      </c>
      <c r="D357" s="22">
        <f>INDEX(Concordance!$A$2:$A$556,MATCH('2021 ESSER I'!F357,Concordance!$D$2:$D$556,0))</f>
        <v>78001</v>
      </c>
      <c r="E357" s="110" t="s">
        <v>1213</v>
      </c>
      <c r="F357" s="110" t="s">
        <v>2960</v>
      </c>
      <c r="G357" s="110" t="s">
        <v>2961</v>
      </c>
      <c r="H357" s="110" t="s">
        <v>1892</v>
      </c>
      <c r="I357" s="21">
        <v>0</v>
      </c>
      <c r="J357" s="21"/>
      <c r="K357" s="21"/>
      <c r="P357" s="21">
        <v>0</v>
      </c>
      <c r="V357" s="21">
        <v>154017.87</v>
      </c>
      <c r="W357" s="21">
        <v>0</v>
      </c>
      <c r="X357" s="21">
        <v>154017.87</v>
      </c>
      <c r="Y357" s="21">
        <v>13050</v>
      </c>
      <c r="Z357" s="21">
        <v>0</v>
      </c>
      <c r="AA357" s="21">
        <v>0</v>
      </c>
      <c r="AB357" s="21">
        <v>0</v>
      </c>
      <c r="AC357" s="21">
        <v>0</v>
      </c>
      <c r="AD357" s="21">
        <v>0</v>
      </c>
      <c r="AE357" s="21">
        <v>13050</v>
      </c>
      <c r="AF357" s="21">
        <v>0</v>
      </c>
      <c r="AG357" s="21">
        <v>0</v>
      </c>
      <c r="AH357" s="21">
        <v>0</v>
      </c>
      <c r="AI357" s="21">
        <v>121089.93</v>
      </c>
      <c r="AJ357" s="21">
        <v>35220</v>
      </c>
      <c r="AK357" s="21">
        <v>18009.13</v>
      </c>
      <c r="AL357" s="21">
        <v>32118.57</v>
      </c>
      <c r="AM357" s="21">
        <v>0</v>
      </c>
      <c r="AN357" s="21">
        <v>0</v>
      </c>
      <c r="AO357" s="21">
        <v>35742.230000000003</v>
      </c>
      <c r="AP357" s="21">
        <v>0</v>
      </c>
      <c r="AQ357" s="21">
        <v>0</v>
      </c>
      <c r="AR357" s="21">
        <v>0</v>
      </c>
      <c r="AS357" s="21">
        <v>0</v>
      </c>
      <c r="AT357" s="21">
        <v>0</v>
      </c>
      <c r="AU357" s="21">
        <v>0</v>
      </c>
      <c r="AV357" s="21">
        <v>0</v>
      </c>
      <c r="AW357" s="21">
        <v>0</v>
      </c>
      <c r="AX357" s="21">
        <v>0</v>
      </c>
      <c r="AY357" s="21">
        <v>0</v>
      </c>
      <c r="AZ357" s="21">
        <v>0</v>
      </c>
      <c r="BA357" s="21">
        <v>0</v>
      </c>
      <c r="BB357" s="21">
        <v>0</v>
      </c>
      <c r="BC357" s="21">
        <v>19877.939999999999</v>
      </c>
      <c r="BD357" s="21">
        <v>0</v>
      </c>
      <c r="BE357" s="21">
        <v>0</v>
      </c>
      <c r="BF357" s="21">
        <v>0</v>
      </c>
      <c r="BG357" s="21">
        <v>0</v>
      </c>
      <c r="BH357" s="21">
        <v>0</v>
      </c>
      <c r="BI357" s="21">
        <v>19877.939999999999</v>
      </c>
      <c r="BJ357" s="21">
        <v>0</v>
      </c>
      <c r="BK357" s="21">
        <v>0</v>
      </c>
      <c r="BL357" s="21">
        <v>0</v>
      </c>
      <c r="BM357" s="21">
        <v>0</v>
      </c>
      <c r="BS357" s="156">
        <f>INDEX('ESSER I reallocation'!$H$2:$H$555,MATCH('2021 ESSER I'!$D357,'ESSER I reallocation'!$A$2:$A$555,0))</f>
        <v>154017.87</v>
      </c>
      <c r="BT357" s="156">
        <f>INDEX('2020 Report - NLIU'!$BL$2:$BL$555,MATCH('2021 ESSER I'!D357,'2020 Report - NLIU'!$I$2:$I$555,0))</f>
        <v>0</v>
      </c>
      <c r="BU357" s="110" t="b">
        <f t="shared" si="5"/>
        <v>1</v>
      </c>
    </row>
    <row r="358" spans="1:73" x14ac:dyDescent="0.3">
      <c r="A358" s="110" t="s">
        <v>162</v>
      </c>
      <c r="B358" s="110">
        <v>2021</v>
      </c>
      <c r="C358" s="110" t="s">
        <v>2962</v>
      </c>
      <c r="D358" s="22">
        <f>INDEX(Concordance!$A$2:$A$556,MATCH('2021 ESSER I'!F358,Concordance!$D$2:$D$556,0))</f>
        <v>83001</v>
      </c>
      <c r="E358" s="110" t="s">
        <v>1216</v>
      </c>
      <c r="F358" s="110" t="s">
        <v>2963</v>
      </c>
      <c r="G358" s="110" t="s">
        <v>2964</v>
      </c>
      <c r="H358" s="110" t="s">
        <v>1892</v>
      </c>
      <c r="I358" s="21">
        <v>0</v>
      </c>
      <c r="J358" s="21"/>
      <c r="K358" s="21"/>
      <c r="P358" s="21">
        <v>0</v>
      </c>
      <c r="V358" s="21">
        <v>44962.96</v>
      </c>
      <c r="W358" s="21">
        <v>44845</v>
      </c>
      <c r="X358" s="21">
        <v>117.96</v>
      </c>
      <c r="Y358" s="21">
        <v>0</v>
      </c>
      <c r="Z358" s="21">
        <v>0</v>
      </c>
      <c r="AA358" s="21">
        <v>0</v>
      </c>
      <c r="AB358" s="21">
        <v>0</v>
      </c>
      <c r="AC358" s="21">
        <v>0</v>
      </c>
      <c r="AD358" s="21">
        <v>0</v>
      </c>
      <c r="AE358" s="21">
        <v>0</v>
      </c>
      <c r="AF358" s="21">
        <v>0</v>
      </c>
      <c r="AG358" s="21">
        <v>0</v>
      </c>
      <c r="AH358" s="21">
        <v>0</v>
      </c>
      <c r="AI358" s="21">
        <v>0</v>
      </c>
      <c r="AJ358" s="21">
        <v>0</v>
      </c>
      <c r="AK358" s="21">
        <v>0</v>
      </c>
      <c r="AL358" s="21">
        <v>0</v>
      </c>
      <c r="AM358" s="21">
        <v>0</v>
      </c>
      <c r="AN358" s="21">
        <v>0</v>
      </c>
      <c r="AO358" s="21">
        <v>0</v>
      </c>
      <c r="AP358" s="21">
        <v>0</v>
      </c>
      <c r="AQ358" s="21">
        <v>0</v>
      </c>
      <c r="AR358" s="21">
        <v>0</v>
      </c>
      <c r="AS358" s="21">
        <v>0</v>
      </c>
      <c r="AT358" s="21">
        <v>0</v>
      </c>
      <c r="AU358" s="21">
        <v>0</v>
      </c>
      <c r="AV358" s="21">
        <v>0</v>
      </c>
      <c r="AW358" s="21">
        <v>0</v>
      </c>
      <c r="AX358" s="21">
        <v>0</v>
      </c>
      <c r="AY358" s="21">
        <v>0</v>
      </c>
      <c r="AZ358" s="21">
        <v>0</v>
      </c>
      <c r="BA358" s="21">
        <v>0</v>
      </c>
      <c r="BB358" s="21">
        <v>0</v>
      </c>
      <c r="BC358" s="21">
        <v>117.96</v>
      </c>
      <c r="BD358" s="21">
        <v>117.96</v>
      </c>
      <c r="BE358" s="21">
        <v>0</v>
      </c>
      <c r="BF358" s="21">
        <v>0</v>
      </c>
      <c r="BG358" s="21">
        <v>0</v>
      </c>
      <c r="BH358" s="21">
        <v>0</v>
      </c>
      <c r="BI358" s="21">
        <v>0</v>
      </c>
      <c r="BJ358" s="21">
        <v>0</v>
      </c>
      <c r="BK358" s="21">
        <v>0</v>
      </c>
      <c r="BL358" s="21">
        <v>0</v>
      </c>
      <c r="BM358" s="21">
        <v>0</v>
      </c>
      <c r="BS358" s="156">
        <f>INDEX('ESSER I reallocation'!$H$2:$H$555,MATCH('2021 ESSER I'!$D358,'ESSER I reallocation'!$A$2:$A$555,0))</f>
        <v>44962.96</v>
      </c>
      <c r="BT358" s="156">
        <f>INDEX('2020 Report - NLIU'!$BL$2:$BL$555,MATCH('2021 ESSER I'!D358,'2020 Report - NLIU'!$I$2:$I$555,0))</f>
        <v>44845</v>
      </c>
      <c r="BU358" s="110" t="b">
        <f t="shared" si="5"/>
        <v>1</v>
      </c>
    </row>
    <row r="359" spans="1:73" x14ac:dyDescent="0.3">
      <c r="A359" s="110" t="s">
        <v>162</v>
      </c>
      <c r="B359" s="110">
        <v>2021</v>
      </c>
      <c r="C359" s="110" t="s">
        <v>2965</v>
      </c>
      <c r="D359" s="22">
        <f>INDEX(Concordance!$A$2:$A$556,MATCH('2021 ESSER I'!F359,Concordance!$D$2:$D$556,0))</f>
        <v>102081</v>
      </c>
      <c r="E359" s="110" t="s">
        <v>1219</v>
      </c>
      <c r="F359" s="110" t="s">
        <v>2966</v>
      </c>
      <c r="G359" s="110" t="s">
        <v>2967</v>
      </c>
      <c r="H359" s="110" t="s">
        <v>1892</v>
      </c>
      <c r="I359" s="21">
        <v>1460.63</v>
      </c>
      <c r="J359" s="21">
        <v>0</v>
      </c>
      <c r="K359" s="21">
        <v>0</v>
      </c>
      <c r="P359" s="21">
        <v>1460.63</v>
      </c>
      <c r="Q359" s="110">
        <v>20</v>
      </c>
      <c r="R359" s="110">
        <v>60</v>
      </c>
      <c r="S359" s="110">
        <v>0</v>
      </c>
      <c r="T359" s="110">
        <v>20</v>
      </c>
      <c r="U359" s="110">
        <v>0</v>
      </c>
      <c r="V359" s="21">
        <v>58540.06</v>
      </c>
      <c r="W359" s="21">
        <v>0</v>
      </c>
      <c r="X359" s="21">
        <v>52189.46</v>
      </c>
      <c r="Y359" s="21">
        <v>8310.9500000000007</v>
      </c>
      <c r="Z359" s="21">
        <v>0</v>
      </c>
      <c r="AA359" s="21">
        <v>0</v>
      </c>
      <c r="AB359" s="21">
        <v>0</v>
      </c>
      <c r="AC359" s="21">
        <v>0</v>
      </c>
      <c r="AD359" s="21">
        <v>0</v>
      </c>
      <c r="AE359" s="21">
        <v>8310.9500000000007</v>
      </c>
      <c r="AF359" s="21">
        <v>0</v>
      </c>
      <c r="AG359" s="21">
        <v>0</v>
      </c>
      <c r="AH359" s="21">
        <v>0</v>
      </c>
      <c r="AI359" s="21">
        <v>39307.379999999997</v>
      </c>
      <c r="AJ359" s="21">
        <v>0</v>
      </c>
      <c r="AK359" s="21">
        <v>0</v>
      </c>
      <c r="AL359" s="21">
        <v>0</v>
      </c>
      <c r="AM359" s="21">
        <v>0</v>
      </c>
      <c r="AN359" s="21">
        <v>0</v>
      </c>
      <c r="AO359" s="21">
        <v>39307.379999999997</v>
      </c>
      <c r="AP359" s="21">
        <v>0</v>
      </c>
      <c r="AQ359" s="21">
        <v>0</v>
      </c>
      <c r="AR359" s="21">
        <v>0</v>
      </c>
      <c r="AS359" s="21">
        <v>0</v>
      </c>
      <c r="AT359" s="21">
        <v>0</v>
      </c>
      <c r="AU359" s="21">
        <v>0</v>
      </c>
      <c r="AV359" s="21">
        <v>0</v>
      </c>
      <c r="AW359" s="21">
        <v>0</v>
      </c>
      <c r="AX359" s="21">
        <v>0</v>
      </c>
      <c r="AY359" s="21">
        <v>0</v>
      </c>
      <c r="AZ359" s="21">
        <v>0</v>
      </c>
      <c r="BA359" s="21">
        <v>0</v>
      </c>
      <c r="BB359" s="21">
        <v>0</v>
      </c>
      <c r="BC359" s="21">
        <v>4571.13</v>
      </c>
      <c r="BD359" s="21">
        <v>0</v>
      </c>
      <c r="BE359" s="21">
        <v>0</v>
      </c>
      <c r="BF359" s="21">
        <v>0</v>
      </c>
      <c r="BG359" s="21">
        <v>0</v>
      </c>
      <c r="BH359" s="21">
        <v>0</v>
      </c>
      <c r="BI359" s="21">
        <v>4571.13</v>
      </c>
      <c r="BJ359" s="21">
        <v>0</v>
      </c>
      <c r="BK359" s="21">
        <v>0</v>
      </c>
      <c r="BL359" s="21">
        <v>0</v>
      </c>
      <c r="BM359" s="21">
        <v>6350.5999999999995</v>
      </c>
      <c r="BN359" s="110">
        <v>20</v>
      </c>
      <c r="BO359" s="110">
        <v>60</v>
      </c>
      <c r="BP359" s="110">
        <v>0</v>
      </c>
      <c r="BQ359" s="110">
        <v>20</v>
      </c>
      <c r="BR359" s="110">
        <v>0</v>
      </c>
      <c r="BS359" s="156">
        <f>INDEX('ESSER I reallocation'!$H$2:$H$555,MATCH('2021 ESSER I'!$D359,'ESSER I reallocation'!$A$2:$A$555,0))</f>
        <v>60000.68</v>
      </c>
      <c r="BT359" s="156">
        <f>INDEX('2020 Report - NLIU'!$BL$2:$BL$555,MATCH('2021 ESSER I'!D359,'2020 Report - NLIU'!$I$2:$I$555,0))</f>
        <v>0</v>
      </c>
      <c r="BU359" s="110" t="b">
        <f t="shared" si="5"/>
        <v>1</v>
      </c>
    </row>
    <row r="360" spans="1:73" x14ac:dyDescent="0.3">
      <c r="A360" s="110" t="s">
        <v>162</v>
      </c>
      <c r="B360" s="110">
        <v>2021</v>
      </c>
      <c r="C360" s="110" t="s">
        <v>2968</v>
      </c>
      <c r="D360" s="22">
        <f>INDEX(Concordance!$A$2:$A$556,MATCH('2021 ESSER I'!F360,Concordance!$D$2:$D$556,0))</f>
        <v>115913</v>
      </c>
      <c r="E360" s="110" t="s">
        <v>1372</v>
      </c>
      <c r="F360" s="110" t="s">
        <v>2969</v>
      </c>
      <c r="G360" s="110" t="s">
        <v>2970</v>
      </c>
      <c r="H360" s="110" t="s">
        <v>1892</v>
      </c>
      <c r="I360" s="21">
        <v>0</v>
      </c>
      <c r="J360" s="21"/>
      <c r="K360" s="21"/>
      <c r="P360" s="21">
        <v>0</v>
      </c>
      <c r="V360" s="21">
        <v>248803.64</v>
      </c>
      <c r="W360" s="21">
        <v>0</v>
      </c>
      <c r="X360" s="21">
        <v>248803.64</v>
      </c>
      <c r="Y360" s="21">
        <v>54746.53</v>
      </c>
      <c r="Z360" s="21">
        <v>95</v>
      </c>
      <c r="AA360" s="21">
        <v>0</v>
      </c>
      <c r="AB360" s="21">
        <v>45956.55</v>
      </c>
      <c r="AC360" s="21">
        <v>0</v>
      </c>
      <c r="AD360" s="21">
        <v>0</v>
      </c>
      <c r="AE360" s="21">
        <v>8694.98</v>
      </c>
      <c r="AF360" s="21">
        <v>0</v>
      </c>
      <c r="AG360" s="21">
        <v>0</v>
      </c>
      <c r="AH360" s="21">
        <v>0</v>
      </c>
      <c r="AI360" s="21">
        <v>194057.11</v>
      </c>
      <c r="AJ360" s="21">
        <v>174435.7</v>
      </c>
      <c r="AK360" s="21">
        <v>0</v>
      </c>
      <c r="AL360" s="21">
        <v>1276.5999999999999</v>
      </c>
      <c r="AM360" s="21">
        <v>0</v>
      </c>
      <c r="AN360" s="21">
        <v>0</v>
      </c>
      <c r="AO360" s="21">
        <v>18344.810000000001</v>
      </c>
      <c r="AP360" s="21">
        <v>0</v>
      </c>
      <c r="AQ360" s="21">
        <v>0</v>
      </c>
      <c r="AR360" s="21">
        <v>0</v>
      </c>
      <c r="AS360" s="21">
        <v>0</v>
      </c>
      <c r="AT360" s="21">
        <v>0</v>
      </c>
      <c r="AU360" s="21">
        <v>0</v>
      </c>
      <c r="AV360" s="21">
        <v>0</v>
      </c>
      <c r="AW360" s="21">
        <v>0</v>
      </c>
      <c r="AX360" s="21">
        <v>0</v>
      </c>
      <c r="AY360" s="21">
        <v>0</v>
      </c>
      <c r="AZ360" s="21">
        <v>0</v>
      </c>
      <c r="BA360" s="21">
        <v>0</v>
      </c>
      <c r="BB360" s="21">
        <v>0</v>
      </c>
      <c r="BC360" s="21">
        <v>0</v>
      </c>
      <c r="BD360" s="21">
        <v>0</v>
      </c>
      <c r="BE360" s="21">
        <v>0</v>
      </c>
      <c r="BF360" s="21">
        <v>0</v>
      </c>
      <c r="BG360" s="21">
        <v>0</v>
      </c>
      <c r="BH360" s="21">
        <v>0</v>
      </c>
      <c r="BI360" s="21">
        <v>0</v>
      </c>
      <c r="BJ360" s="21">
        <v>0</v>
      </c>
      <c r="BK360" s="21">
        <v>0</v>
      </c>
      <c r="BL360" s="21">
        <v>0</v>
      </c>
      <c r="BM360" s="21">
        <v>0</v>
      </c>
      <c r="BS360" s="156">
        <f>INDEX('ESSER I reallocation'!$H$2:$H$555,MATCH('2021 ESSER I'!$D360,'ESSER I reallocation'!$A$2:$A$555,0))</f>
        <v>248803.64</v>
      </c>
      <c r="BT360" s="156">
        <f>INDEX('2020 Report - NLIU'!$BL$2:$BL$555,MATCH('2021 ESSER I'!D360,'2020 Report - NLIU'!$I$2:$I$555,0))</f>
        <v>0</v>
      </c>
      <c r="BU360" s="110" t="b">
        <f t="shared" si="5"/>
        <v>1</v>
      </c>
    </row>
    <row r="361" spans="1:73" x14ac:dyDescent="0.3">
      <c r="A361" s="110" t="s">
        <v>162</v>
      </c>
      <c r="B361" s="110">
        <v>2021</v>
      </c>
      <c r="C361" s="110" t="s">
        <v>2971</v>
      </c>
      <c r="D361" s="22">
        <f>INDEX(Concordance!$A$2:$A$556,MATCH('2021 ESSER I'!F361,Concordance!$D$2:$D$556,0))</f>
        <v>94083</v>
      </c>
      <c r="E361" s="110" t="s">
        <v>1222</v>
      </c>
      <c r="F361" s="110" t="s">
        <v>2972</v>
      </c>
      <c r="G361" s="110" t="s">
        <v>2973</v>
      </c>
      <c r="H361" s="110" t="s">
        <v>1892</v>
      </c>
      <c r="I361" s="21">
        <v>0</v>
      </c>
      <c r="J361" s="21"/>
      <c r="K361" s="21"/>
      <c r="P361" s="21">
        <v>0</v>
      </c>
      <c r="V361" s="21">
        <v>645057.72</v>
      </c>
      <c r="W361" s="21">
        <v>643365</v>
      </c>
      <c r="X361" s="21">
        <v>1692.72</v>
      </c>
      <c r="Y361" s="21">
        <v>1692.72</v>
      </c>
      <c r="Z361" s="21">
        <v>1692.72</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S361" s="156">
        <f>INDEX('ESSER I reallocation'!$H$2:$H$555,MATCH('2021 ESSER I'!$D361,'ESSER I reallocation'!$A$2:$A$555,0))</f>
        <v>645057.72</v>
      </c>
      <c r="BT361" s="156">
        <f>INDEX('2020 Report - NLIU'!$BL$2:$BL$555,MATCH('2021 ESSER I'!D361,'2020 Report - NLIU'!$I$2:$I$555,0))</f>
        <v>643365</v>
      </c>
      <c r="BU361" s="110" t="b">
        <f t="shared" si="5"/>
        <v>1</v>
      </c>
    </row>
    <row r="362" spans="1:73" x14ac:dyDescent="0.3">
      <c r="A362" s="110" t="s">
        <v>162</v>
      </c>
      <c r="B362" s="110">
        <v>2021</v>
      </c>
      <c r="C362" s="110" t="s">
        <v>2974</v>
      </c>
      <c r="D362" s="22">
        <f>INDEX(Concordance!$A$2:$A$556,MATCH('2021 ESSER I'!F362,Concordance!$D$2:$D$556,0))</f>
        <v>33094</v>
      </c>
      <c r="E362" s="110" t="s">
        <v>1225</v>
      </c>
      <c r="F362" s="110" t="s">
        <v>2975</v>
      </c>
      <c r="G362" s="110" t="s">
        <v>2976</v>
      </c>
      <c r="H362" s="110" t="s">
        <v>1892</v>
      </c>
      <c r="I362" s="21">
        <v>0</v>
      </c>
      <c r="J362" s="21"/>
      <c r="K362" s="21"/>
      <c r="P362" s="21">
        <v>0</v>
      </c>
      <c r="V362" s="21">
        <v>106404.68</v>
      </c>
      <c r="W362" s="21">
        <v>106126</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0</v>
      </c>
      <c r="AY362" s="21">
        <v>0</v>
      </c>
      <c r="AZ362" s="21">
        <v>0</v>
      </c>
      <c r="BA362" s="21">
        <v>0</v>
      </c>
      <c r="BB362" s="21">
        <v>0</v>
      </c>
      <c r="BC362" s="21">
        <v>0</v>
      </c>
      <c r="BD362" s="21">
        <v>0</v>
      </c>
      <c r="BE362" s="21">
        <v>0</v>
      </c>
      <c r="BF362" s="21">
        <v>0</v>
      </c>
      <c r="BG362" s="21">
        <v>0</v>
      </c>
      <c r="BH362" s="21">
        <v>0</v>
      </c>
      <c r="BI362" s="21">
        <v>0</v>
      </c>
      <c r="BJ362" s="21">
        <v>0</v>
      </c>
      <c r="BK362" s="21">
        <v>0</v>
      </c>
      <c r="BL362" s="21">
        <v>0</v>
      </c>
      <c r="BM362" s="21">
        <v>278.67999999999302</v>
      </c>
      <c r="BN362" s="110">
        <v>0</v>
      </c>
      <c r="BO362" s="110">
        <v>0</v>
      </c>
      <c r="BP362" s="110">
        <v>0</v>
      </c>
      <c r="BQ362" s="110">
        <v>100</v>
      </c>
      <c r="BR362" s="110">
        <v>0</v>
      </c>
      <c r="BS362" s="156">
        <f>INDEX('ESSER I reallocation'!$H$2:$H$555,MATCH('2021 ESSER I'!$D362,'ESSER I reallocation'!$A$2:$A$555,0))</f>
        <v>106404.68</v>
      </c>
      <c r="BT362" s="156">
        <f>INDEX('2020 Report - NLIU'!$BL$2:$BL$555,MATCH('2021 ESSER I'!D362,'2020 Report - NLIU'!$I$2:$I$555,0))</f>
        <v>106126</v>
      </c>
      <c r="BU362" s="110" t="b">
        <f t="shared" si="5"/>
        <v>1</v>
      </c>
    </row>
    <row r="363" spans="1:73" x14ac:dyDescent="0.3">
      <c r="A363" s="110" t="s">
        <v>162</v>
      </c>
      <c r="B363" s="110">
        <v>2021</v>
      </c>
      <c r="C363" s="110" t="s">
        <v>2977</v>
      </c>
      <c r="D363" s="22">
        <f>INDEX(Concordance!$A$2:$A$556,MATCH('2021 ESSER I'!F363,Concordance!$D$2:$D$556,0))</f>
        <v>74194</v>
      </c>
      <c r="E363" s="110" t="s">
        <v>1228</v>
      </c>
      <c r="F363" s="110" t="s">
        <v>2978</v>
      </c>
      <c r="G363" s="110" t="s">
        <v>2979</v>
      </c>
      <c r="H363" s="110" t="s">
        <v>1892</v>
      </c>
      <c r="I363" s="21">
        <v>9000</v>
      </c>
      <c r="J363" s="21">
        <v>0</v>
      </c>
      <c r="K363" s="21">
        <v>8997.9599999999991</v>
      </c>
      <c r="L363" s="110" t="s">
        <v>1911</v>
      </c>
      <c r="M363" s="110" t="s">
        <v>1892</v>
      </c>
      <c r="N363" s="110" t="s">
        <v>1911</v>
      </c>
      <c r="O363" s="110" t="s">
        <v>1911</v>
      </c>
      <c r="P363" s="21">
        <v>2.0400000000008731</v>
      </c>
      <c r="Q363" s="110">
        <v>0</v>
      </c>
      <c r="R363" s="110">
        <v>0</v>
      </c>
      <c r="S363" s="110">
        <v>0</v>
      </c>
      <c r="T363" s="110">
        <v>0</v>
      </c>
      <c r="U363" s="110">
        <v>100</v>
      </c>
      <c r="V363" s="21">
        <v>36178.559999999998</v>
      </c>
      <c r="W363" s="21">
        <v>36084</v>
      </c>
      <c r="X363" s="21">
        <v>94.56</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94.56</v>
      </c>
      <c r="BD363" s="21">
        <v>94.56</v>
      </c>
      <c r="BE363" s="21">
        <v>0</v>
      </c>
      <c r="BF363" s="21">
        <v>0</v>
      </c>
      <c r="BG363" s="21">
        <v>0</v>
      </c>
      <c r="BH363" s="21">
        <v>0</v>
      </c>
      <c r="BI363" s="21">
        <v>0</v>
      </c>
      <c r="BJ363" s="21">
        <v>0</v>
      </c>
      <c r="BK363" s="21">
        <v>0</v>
      </c>
      <c r="BL363" s="21">
        <v>0</v>
      </c>
      <c r="BM363" s="21">
        <v>0</v>
      </c>
      <c r="BS363" s="156">
        <f>INDEX('ESSER I reallocation'!$H$2:$H$555,MATCH('2021 ESSER I'!$D363,'ESSER I reallocation'!$A$2:$A$555,0))</f>
        <v>36178.559999999998</v>
      </c>
      <c r="BT363" s="156">
        <f>INDEX('2020 Report - NLIU'!$BL$2:$BL$555,MATCH('2021 ESSER I'!D363,'2020 Report - NLIU'!$I$2:$I$555,0))</f>
        <v>36084</v>
      </c>
      <c r="BU363" s="110" t="b">
        <f t="shared" si="5"/>
        <v>1</v>
      </c>
    </row>
    <row r="364" spans="1:73" x14ac:dyDescent="0.3">
      <c r="A364" s="110" t="s">
        <v>162</v>
      </c>
      <c r="B364" s="110">
        <v>2021</v>
      </c>
      <c r="C364" s="110" t="s">
        <v>2980</v>
      </c>
      <c r="D364" s="22">
        <f>INDEX(Concordance!$A$2:$A$556,MATCH('2021 ESSER I'!F364,Concordance!$D$2:$D$556,0))</f>
        <v>88072</v>
      </c>
      <c r="E364" s="110" t="s">
        <v>1231</v>
      </c>
      <c r="F364" s="110" t="s">
        <v>2981</v>
      </c>
      <c r="G364" s="110" t="s">
        <v>2982</v>
      </c>
      <c r="H364" s="110" t="s">
        <v>1892</v>
      </c>
      <c r="I364" s="21">
        <v>9000</v>
      </c>
      <c r="J364" s="21">
        <v>0</v>
      </c>
      <c r="K364" s="21">
        <v>0</v>
      </c>
      <c r="P364" s="21">
        <v>9000</v>
      </c>
      <c r="Q364" s="110">
        <v>0</v>
      </c>
      <c r="R364" s="110">
        <v>0</v>
      </c>
      <c r="S364" s="110">
        <v>0</v>
      </c>
      <c r="T364" s="110">
        <v>0</v>
      </c>
      <c r="U364" s="110">
        <v>100</v>
      </c>
      <c r="V364" s="21">
        <v>69094.289999999994</v>
      </c>
      <c r="W364" s="21">
        <v>0</v>
      </c>
      <c r="X364" s="21">
        <v>69094.289999999994</v>
      </c>
      <c r="Y364" s="21">
        <v>69094.290000000008</v>
      </c>
      <c r="Z364" s="21">
        <v>50766.64</v>
      </c>
      <c r="AA364" s="21">
        <v>18327.650000000001</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S364" s="156">
        <f>INDEX('ESSER I reallocation'!$H$2:$H$555,MATCH('2021 ESSER I'!$D364,'ESSER I reallocation'!$A$2:$A$555,0))</f>
        <v>69094.289999999994</v>
      </c>
      <c r="BT364" s="156">
        <f>INDEX('2020 Report - NLIU'!$BL$2:$BL$555,MATCH('2021 ESSER I'!D364,'2020 Report - NLIU'!$I$2:$I$555,0))</f>
        <v>0</v>
      </c>
      <c r="BU364" s="110" t="b">
        <f t="shared" si="5"/>
        <v>1</v>
      </c>
    </row>
    <row r="365" spans="1:73" x14ac:dyDescent="0.3">
      <c r="A365" s="110" t="s">
        <v>162</v>
      </c>
      <c r="B365" s="110">
        <v>2021</v>
      </c>
      <c r="C365" s="110" t="s">
        <v>2983</v>
      </c>
      <c r="D365" s="22">
        <f>INDEX(Concordance!$A$2:$A$556,MATCH('2021 ESSER I'!F365,Concordance!$D$2:$D$556,0))</f>
        <v>108147</v>
      </c>
      <c r="E365" s="110" t="s">
        <v>1234</v>
      </c>
      <c r="F365" s="110" t="s">
        <v>2984</v>
      </c>
      <c r="G365" s="110" t="s">
        <v>2985</v>
      </c>
      <c r="H365" s="110" t="s">
        <v>1892</v>
      </c>
      <c r="I365" s="21">
        <v>0</v>
      </c>
      <c r="J365" s="21"/>
      <c r="K365" s="21"/>
      <c r="P365" s="21">
        <v>0</v>
      </c>
      <c r="V365" s="21">
        <v>104176.22</v>
      </c>
      <c r="W365" s="21">
        <v>0</v>
      </c>
      <c r="X365" s="21">
        <v>104176.22</v>
      </c>
      <c r="Y365" s="21">
        <v>0</v>
      </c>
      <c r="Z365" s="21">
        <v>0</v>
      </c>
      <c r="AA365" s="21">
        <v>0</v>
      </c>
      <c r="AB365" s="21">
        <v>0</v>
      </c>
      <c r="AC365" s="21">
        <v>0</v>
      </c>
      <c r="AD365" s="21">
        <v>0</v>
      </c>
      <c r="AE365" s="21">
        <v>0</v>
      </c>
      <c r="AF365" s="21">
        <v>0</v>
      </c>
      <c r="AG365" s="21">
        <v>0</v>
      </c>
      <c r="AH365" s="21">
        <v>0</v>
      </c>
      <c r="AI365" s="21">
        <v>0</v>
      </c>
      <c r="AJ365" s="21">
        <v>0</v>
      </c>
      <c r="AK365" s="21">
        <v>0</v>
      </c>
      <c r="AL365" s="21">
        <v>0</v>
      </c>
      <c r="AM365" s="21">
        <v>0</v>
      </c>
      <c r="AN365" s="21">
        <v>0</v>
      </c>
      <c r="AO365" s="21">
        <v>0</v>
      </c>
      <c r="AP365" s="21">
        <v>0</v>
      </c>
      <c r="AQ365" s="21">
        <v>0</v>
      </c>
      <c r="AR365" s="21">
        <v>0</v>
      </c>
      <c r="AS365" s="21">
        <v>0</v>
      </c>
      <c r="AT365" s="21">
        <v>0</v>
      </c>
      <c r="AU365" s="21">
        <v>0</v>
      </c>
      <c r="AV365" s="21">
        <v>0</v>
      </c>
      <c r="AW365" s="21">
        <v>0</v>
      </c>
      <c r="AX365" s="21">
        <v>0</v>
      </c>
      <c r="AY365" s="21">
        <v>0</v>
      </c>
      <c r="AZ365" s="21">
        <v>0</v>
      </c>
      <c r="BA365" s="21">
        <v>0</v>
      </c>
      <c r="BB365" s="21">
        <v>0</v>
      </c>
      <c r="BC365" s="21">
        <v>104176.22</v>
      </c>
      <c r="BD365" s="21">
        <v>104176.22</v>
      </c>
      <c r="BE365" s="21">
        <v>0</v>
      </c>
      <c r="BF365" s="21">
        <v>0</v>
      </c>
      <c r="BG365" s="21">
        <v>0</v>
      </c>
      <c r="BH365" s="21">
        <v>0</v>
      </c>
      <c r="BI365" s="21">
        <v>0</v>
      </c>
      <c r="BJ365" s="21">
        <v>0</v>
      </c>
      <c r="BK365" s="21">
        <v>0</v>
      </c>
      <c r="BL365" s="21">
        <v>0</v>
      </c>
      <c r="BM365" s="21">
        <v>0</v>
      </c>
      <c r="BS365" s="156">
        <f>INDEX('ESSER I reallocation'!$H$2:$H$555,MATCH('2021 ESSER I'!$D365,'ESSER I reallocation'!$A$2:$A$555,0))</f>
        <v>104176.22</v>
      </c>
      <c r="BT365" s="156">
        <f>INDEX('2020 Report - NLIU'!$BL$2:$BL$555,MATCH('2021 ESSER I'!D365,'2020 Report - NLIU'!$I$2:$I$555,0))</f>
        <v>0</v>
      </c>
      <c r="BU365" s="110" t="b">
        <f t="shared" si="5"/>
        <v>1</v>
      </c>
    </row>
    <row r="366" spans="1:73" x14ac:dyDescent="0.3">
      <c r="A366" s="110" t="s">
        <v>162</v>
      </c>
      <c r="B366" s="110">
        <v>2021</v>
      </c>
      <c r="C366" s="110" t="s">
        <v>2986</v>
      </c>
      <c r="D366" s="22">
        <f>INDEX(Concordance!$A$2:$A$556,MATCH('2021 ESSER I'!F366,Concordance!$D$2:$D$556,0))</f>
        <v>50001</v>
      </c>
      <c r="E366" s="110" t="s">
        <v>1237</v>
      </c>
      <c r="F366" s="110" t="s">
        <v>2987</v>
      </c>
      <c r="G366" s="110" t="s">
        <v>2988</v>
      </c>
      <c r="H366" s="110" t="s">
        <v>1892</v>
      </c>
      <c r="I366" s="21">
        <v>0</v>
      </c>
      <c r="J366" s="21"/>
      <c r="K366" s="21"/>
      <c r="P366" s="21">
        <v>0</v>
      </c>
      <c r="V366" s="21">
        <v>928626.35</v>
      </c>
      <c r="W366" s="21">
        <v>926190</v>
      </c>
      <c r="X366" s="21">
        <v>2436.35</v>
      </c>
      <c r="Y366" s="21">
        <v>2436.35</v>
      </c>
      <c r="Z366" s="21">
        <v>2436.35</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21">
        <v>0</v>
      </c>
      <c r="AS366" s="21">
        <v>0</v>
      </c>
      <c r="AT366" s="21">
        <v>0</v>
      </c>
      <c r="AU366" s="21">
        <v>0</v>
      </c>
      <c r="AV366" s="21">
        <v>0</v>
      </c>
      <c r="AW366" s="21">
        <v>0</v>
      </c>
      <c r="AX366" s="21">
        <v>0</v>
      </c>
      <c r="AY366" s="21">
        <v>0</v>
      </c>
      <c r="AZ366" s="21">
        <v>0</v>
      </c>
      <c r="BA366" s="21">
        <v>0</v>
      </c>
      <c r="BB366" s="21">
        <v>0</v>
      </c>
      <c r="BC366" s="21">
        <v>0</v>
      </c>
      <c r="BD366" s="21">
        <v>0</v>
      </c>
      <c r="BE366" s="21">
        <v>0</v>
      </c>
      <c r="BF366" s="21">
        <v>0</v>
      </c>
      <c r="BG366" s="21">
        <v>0</v>
      </c>
      <c r="BH366" s="21">
        <v>0</v>
      </c>
      <c r="BI366" s="21">
        <v>0</v>
      </c>
      <c r="BJ366" s="21">
        <v>0</v>
      </c>
      <c r="BK366" s="21">
        <v>0</v>
      </c>
      <c r="BL366" s="21">
        <v>0</v>
      </c>
      <c r="BM366" s="21">
        <v>0</v>
      </c>
      <c r="BS366" s="156">
        <f>INDEX('ESSER I reallocation'!$H$2:$H$555,MATCH('2021 ESSER I'!$D366,'ESSER I reallocation'!$A$2:$A$555,0))</f>
        <v>928626.35</v>
      </c>
      <c r="BT366" s="156">
        <f>INDEX('2020 Report - NLIU'!$BL$2:$BL$555,MATCH('2021 ESSER I'!D366,'2020 Report - NLIU'!$I$2:$I$555,0))</f>
        <v>926190</v>
      </c>
      <c r="BU366" s="110" t="b">
        <f t="shared" si="5"/>
        <v>1</v>
      </c>
    </row>
    <row r="367" spans="1:73" x14ac:dyDescent="0.3">
      <c r="A367" s="110" t="s">
        <v>162</v>
      </c>
      <c r="B367" s="110">
        <v>2021</v>
      </c>
      <c r="C367" s="110" t="s">
        <v>2989</v>
      </c>
      <c r="D367" s="22">
        <f>INDEX(Concordance!$A$2:$A$556,MATCH('2021 ESSER I'!F367,Concordance!$D$2:$D$556,0))</f>
        <v>21148</v>
      </c>
      <c r="E367" s="110" t="s">
        <v>1240</v>
      </c>
      <c r="F367" s="110" t="s">
        <v>2990</v>
      </c>
      <c r="G367" s="110" t="s">
        <v>2991</v>
      </c>
      <c r="H367" s="110" t="s">
        <v>1892</v>
      </c>
      <c r="I367" s="21">
        <v>9000</v>
      </c>
      <c r="J367" s="21">
        <v>0</v>
      </c>
      <c r="K367" s="21">
        <v>9000</v>
      </c>
      <c r="L367" s="110" t="s">
        <v>1892</v>
      </c>
      <c r="M367" s="110" t="s">
        <v>1892</v>
      </c>
      <c r="N367" s="110" t="s">
        <v>1892</v>
      </c>
      <c r="O367" s="110" t="s">
        <v>1892</v>
      </c>
      <c r="P367" s="21">
        <v>0</v>
      </c>
      <c r="V367" s="21">
        <v>33407.94</v>
      </c>
      <c r="W367" s="21">
        <v>33320</v>
      </c>
      <c r="X367" s="21">
        <v>87.94</v>
      </c>
      <c r="Y367" s="21">
        <v>29.3</v>
      </c>
      <c r="Z367" s="21">
        <v>0</v>
      </c>
      <c r="AA367" s="21">
        <v>0</v>
      </c>
      <c r="AB367" s="21">
        <v>20</v>
      </c>
      <c r="AC367" s="21">
        <v>0</v>
      </c>
      <c r="AD367" s="21">
        <v>0</v>
      </c>
      <c r="AE367" s="21">
        <v>9.3000000000000007</v>
      </c>
      <c r="AF367" s="21">
        <v>0</v>
      </c>
      <c r="AG367" s="21">
        <v>0</v>
      </c>
      <c r="AH367" s="21">
        <v>0</v>
      </c>
      <c r="AI367" s="21">
        <v>29.3</v>
      </c>
      <c r="AJ367" s="21">
        <v>0</v>
      </c>
      <c r="AK367" s="21">
        <v>0</v>
      </c>
      <c r="AL367" s="21">
        <v>29.3</v>
      </c>
      <c r="AM367" s="21">
        <v>0</v>
      </c>
      <c r="AN367" s="21">
        <v>0</v>
      </c>
      <c r="AO367" s="21">
        <v>0</v>
      </c>
      <c r="AP367" s="21">
        <v>0</v>
      </c>
      <c r="AQ367" s="21">
        <v>0</v>
      </c>
      <c r="AR367" s="21">
        <v>0</v>
      </c>
      <c r="AS367" s="21">
        <v>29.34</v>
      </c>
      <c r="AT367" s="21">
        <v>0</v>
      </c>
      <c r="AU367" s="21">
        <v>0</v>
      </c>
      <c r="AV367" s="21">
        <v>29.34</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S367" s="156">
        <f>INDEX('ESSER I reallocation'!$H$2:$H$555,MATCH('2021 ESSER I'!$D367,'ESSER I reallocation'!$A$2:$A$555,0))</f>
        <v>33407.94</v>
      </c>
      <c r="BT367" s="156">
        <f>INDEX('2020 Report - NLIU'!$BL$2:$BL$555,MATCH('2021 ESSER I'!D367,'2020 Report - NLIU'!$I$2:$I$555,0))</f>
        <v>33320</v>
      </c>
      <c r="BU367" s="110" t="b">
        <f t="shared" si="5"/>
        <v>1</v>
      </c>
    </row>
    <row r="368" spans="1:73" x14ac:dyDescent="0.3">
      <c r="A368" s="110" t="s">
        <v>162</v>
      </c>
      <c r="B368" s="110">
        <v>2021</v>
      </c>
      <c r="C368" s="110" t="s">
        <v>2992</v>
      </c>
      <c r="D368" s="22">
        <f>INDEX(Concordance!$A$2:$A$556,MATCH('2021 ESSER I'!F368,Concordance!$D$2:$D$556,0))</f>
        <v>114112</v>
      </c>
      <c r="E368" s="110" t="s">
        <v>1243</v>
      </c>
      <c r="F368" s="110" t="s">
        <v>2993</v>
      </c>
      <c r="G368" s="110" t="s">
        <v>2994</v>
      </c>
      <c r="H368" s="110" t="s">
        <v>1892</v>
      </c>
      <c r="I368" s="21">
        <v>0</v>
      </c>
      <c r="J368" s="21"/>
      <c r="K368" s="21"/>
      <c r="P368" s="21">
        <v>0</v>
      </c>
      <c r="V368" s="21">
        <v>180760.92</v>
      </c>
      <c r="W368" s="21">
        <v>10518.97</v>
      </c>
      <c r="X368" s="21">
        <v>170241.95</v>
      </c>
      <c r="Y368" s="21">
        <v>148314.79</v>
      </c>
      <c r="Z368" s="21">
        <v>114922.44</v>
      </c>
      <c r="AA368" s="21">
        <v>24274.880000000001</v>
      </c>
      <c r="AB368" s="21">
        <v>0</v>
      </c>
      <c r="AC368" s="21">
        <v>0</v>
      </c>
      <c r="AD368" s="21">
        <v>0</v>
      </c>
      <c r="AE368" s="21">
        <v>9117.4699999999993</v>
      </c>
      <c r="AF368" s="21">
        <v>0</v>
      </c>
      <c r="AG368" s="21">
        <v>0</v>
      </c>
      <c r="AH368" s="21">
        <v>0</v>
      </c>
      <c r="AI368" s="21">
        <v>0</v>
      </c>
      <c r="AJ368" s="21">
        <v>0</v>
      </c>
      <c r="AK368" s="21">
        <v>0</v>
      </c>
      <c r="AL368" s="21">
        <v>0</v>
      </c>
      <c r="AM368" s="21">
        <v>0</v>
      </c>
      <c r="AN368" s="21">
        <v>0</v>
      </c>
      <c r="AO368" s="21">
        <v>0</v>
      </c>
      <c r="AP368" s="21">
        <v>0</v>
      </c>
      <c r="AQ368" s="21">
        <v>0</v>
      </c>
      <c r="AR368" s="21">
        <v>0</v>
      </c>
      <c r="AS368" s="21">
        <v>0</v>
      </c>
      <c r="AT368" s="21">
        <v>0</v>
      </c>
      <c r="AU368" s="21">
        <v>0</v>
      </c>
      <c r="AV368" s="21">
        <v>0</v>
      </c>
      <c r="AW368" s="21">
        <v>0</v>
      </c>
      <c r="AX368" s="21">
        <v>0</v>
      </c>
      <c r="AY368" s="21">
        <v>0</v>
      </c>
      <c r="AZ368" s="21">
        <v>0</v>
      </c>
      <c r="BA368" s="21">
        <v>0</v>
      </c>
      <c r="BB368" s="21">
        <v>0</v>
      </c>
      <c r="BC368" s="21">
        <v>21927.16</v>
      </c>
      <c r="BD368" s="21">
        <v>0</v>
      </c>
      <c r="BE368" s="21">
        <v>0</v>
      </c>
      <c r="BF368" s="21">
        <v>0</v>
      </c>
      <c r="BG368" s="21">
        <v>0</v>
      </c>
      <c r="BH368" s="21">
        <v>0</v>
      </c>
      <c r="BI368" s="21">
        <v>0</v>
      </c>
      <c r="BJ368" s="21">
        <v>0</v>
      </c>
      <c r="BK368" s="21">
        <v>0</v>
      </c>
      <c r="BL368" s="21">
        <v>21927.16</v>
      </c>
      <c r="BM368" s="21">
        <v>0</v>
      </c>
      <c r="BS368" s="156">
        <f>INDEX('ESSER I reallocation'!$H$2:$H$555,MATCH('2021 ESSER I'!$D368,'ESSER I reallocation'!$A$2:$A$555,0))</f>
        <v>180760.92</v>
      </c>
      <c r="BT368" s="156">
        <f>INDEX('2020 Report - NLIU'!$BL$2:$BL$555,MATCH('2021 ESSER I'!D368,'2020 Report - NLIU'!$I$2:$I$555,0))</f>
        <v>10518.97</v>
      </c>
      <c r="BU368" s="110" t="b">
        <f t="shared" si="5"/>
        <v>1</v>
      </c>
    </row>
    <row r="369" spans="1:73" x14ac:dyDescent="0.3">
      <c r="A369" s="110" t="s">
        <v>162</v>
      </c>
      <c r="B369" s="110">
        <v>2021</v>
      </c>
      <c r="C369" s="110" t="s">
        <v>2995</v>
      </c>
      <c r="D369" s="22">
        <f>INDEX(Concordance!$A$2:$A$556,MATCH('2021 ESSER I'!F369,Concordance!$D$2:$D$556,0))</f>
        <v>48070</v>
      </c>
      <c r="E369" s="110" t="s">
        <v>1246</v>
      </c>
      <c r="F369" s="110" t="s">
        <v>2996</v>
      </c>
      <c r="G369" s="110" t="s">
        <v>2997</v>
      </c>
      <c r="H369" s="110" t="s">
        <v>1892</v>
      </c>
      <c r="I369" s="21">
        <v>0</v>
      </c>
      <c r="J369" s="21"/>
      <c r="K369" s="21"/>
      <c r="P369" s="21">
        <v>0</v>
      </c>
      <c r="V369" s="21">
        <v>226350.41</v>
      </c>
      <c r="W369" s="21">
        <v>225757</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593.41000000000349</v>
      </c>
      <c r="BN369" s="110">
        <v>100</v>
      </c>
      <c r="BO369" s="110">
        <v>0</v>
      </c>
      <c r="BP369" s="110">
        <v>0</v>
      </c>
      <c r="BQ369" s="110">
        <v>0</v>
      </c>
      <c r="BR369" s="110">
        <v>0</v>
      </c>
      <c r="BS369" s="156">
        <f>INDEX('ESSER I reallocation'!$H$2:$H$555,MATCH('2021 ESSER I'!$D369,'ESSER I reallocation'!$A$2:$A$555,0))</f>
        <v>226350.41</v>
      </c>
      <c r="BT369" s="156">
        <f>INDEX('2020 Report - NLIU'!$BL$2:$BL$555,MATCH('2021 ESSER I'!D369,'2020 Report - NLIU'!$I$2:$I$555,0))</f>
        <v>225757</v>
      </c>
      <c r="BU369" s="110" t="b">
        <f t="shared" si="5"/>
        <v>1</v>
      </c>
    </row>
    <row r="370" spans="1:73" x14ac:dyDescent="0.3">
      <c r="A370" s="110" t="s">
        <v>162</v>
      </c>
      <c r="B370" s="110">
        <v>2021</v>
      </c>
      <c r="C370" s="110" t="s">
        <v>2998</v>
      </c>
      <c r="D370" s="22">
        <f>INDEX(Concordance!$A$2:$A$556,MATCH('2021 ESSER I'!F370,Concordance!$D$2:$D$556,0))</f>
        <v>33091</v>
      </c>
      <c r="E370" s="110" t="s">
        <v>1249</v>
      </c>
      <c r="F370" s="110" t="s">
        <v>2999</v>
      </c>
      <c r="G370" s="110" t="s">
        <v>3000</v>
      </c>
      <c r="H370" s="110" t="s">
        <v>1892</v>
      </c>
      <c r="I370" s="21">
        <v>0</v>
      </c>
      <c r="J370" s="21"/>
      <c r="K370" s="21"/>
      <c r="P370" s="21">
        <v>0</v>
      </c>
      <c r="V370" s="21">
        <v>69634</v>
      </c>
      <c r="W370" s="21">
        <v>0</v>
      </c>
      <c r="X370" s="21">
        <v>69634</v>
      </c>
      <c r="Y370" s="21">
        <v>0</v>
      </c>
      <c r="Z370" s="21">
        <v>0</v>
      </c>
      <c r="AA370" s="21">
        <v>0</v>
      </c>
      <c r="AB370" s="21">
        <v>0</v>
      </c>
      <c r="AC370" s="21">
        <v>0</v>
      </c>
      <c r="AD370" s="21">
        <v>0</v>
      </c>
      <c r="AE370" s="21">
        <v>0</v>
      </c>
      <c r="AF370" s="21">
        <v>0</v>
      </c>
      <c r="AG370" s="21">
        <v>0</v>
      </c>
      <c r="AH370" s="21">
        <v>0</v>
      </c>
      <c r="AI370" s="21">
        <v>69634</v>
      </c>
      <c r="AJ370" s="21">
        <v>42362.47</v>
      </c>
      <c r="AK370" s="21">
        <v>2955.43</v>
      </c>
      <c r="AL370" s="21">
        <v>0</v>
      </c>
      <c r="AM370" s="21">
        <v>0</v>
      </c>
      <c r="AN370" s="21">
        <v>0</v>
      </c>
      <c r="AO370" s="21">
        <v>24316.1</v>
      </c>
      <c r="AP370" s="21">
        <v>0</v>
      </c>
      <c r="AQ370" s="21">
        <v>0</v>
      </c>
      <c r="AR370" s="21">
        <v>0</v>
      </c>
      <c r="AS370" s="21">
        <v>0</v>
      </c>
      <c r="AT370" s="21">
        <v>0</v>
      </c>
      <c r="AU370" s="21">
        <v>0</v>
      </c>
      <c r="AV370" s="21">
        <v>0</v>
      </c>
      <c r="AW370" s="21">
        <v>0</v>
      </c>
      <c r="AX370" s="21">
        <v>0</v>
      </c>
      <c r="AY370" s="21">
        <v>0</v>
      </c>
      <c r="AZ370" s="21">
        <v>0</v>
      </c>
      <c r="BA370" s="21">
        <v>0</v>
      </c>
      <c r="BB370" s="21">
        <v>0</v>
      </c>
      <c r="BC370" s="21">
        <v>0</v>
      </c>
      <c r="BD370" s="21">
        <v>0</v>
      </c>
      <c r="BE370" s="21">
        <v>0</v>
      </c>
      <c r="BF370" s="21">
        <v>0</v>
      </c>
      <c r="BG370" s="21">
        <v>0</v>
      </c>
      <c r="BH370" s="21">
        <v>0</v>
      </c>
      <c r="BI370" s="21">
        <v>0</v>
      </c>
      <c r="BJ370" s="21">
        <v>0</v>
      </c>
      <c r="BK370" s="21">
        <v>0</v>
      </c>
      <c r="BL370" s="21">
        <v>0</v>
      </c>
      <c r="BM370" s="21">
        <v>0</v>
      </c>
      <c r="BS370" s="156">
        <f>INDEX('ESSER I reallocation'!$H$2:$H$555,MATCH('2021 ESSER I'!$D370,'ESSER I reallocation'!$A$2:$A$555,0))</f>
        <v>69634</v>
      </c>
      <c r="BT370" s="156">
        <f>INDEX('2020 Report - NLIU'!$BL$2:$BL$555,MATCH('2021 ESSER I'!D370,'2020 Report - NLIU'!$I$2:$I$555,0))</f>
        <v>0</v>
      </c>
      <c r="BU370" s="110" t="b">
        <f t="shared" si="5"/>
        <v>1</v>
      </c>
    </row>
    <row r="371" spans="1:73" x14ac:dyDescent="0.3">
      <c r="A371" s="110" t="s">
        <v>162</v>
      </c>
      <c r="B371" s="110">
        <v>2021</v>
      </c>
      <c r="C371" s="110" t="s">
        <v>3001</v>
      </c>
      <c r="D371" s="22">
        <f>INDEX(Concordance!$A$2:$A$556,MATCH('2021 ESSER I'!F371,Concordance!$D$2:$D$556,0))</f>
        <v>16094</v>
      </c>
      <c r="E371" s="110" t="s">
        <v>1252</v>
      </c>
      <c r="F371" s="110" t="s">
        <v>3002</v>
      </c>
      <c r="G371" s="110" t="s">
        <v>3003</v>
      </c>
      <c r="H371" s="110" t="s">
        <v>1892</v>
      </c>
      <c r="I371" s="21">
        <v>0</v>
      </c>
      <c r="J371" s="21"/>
      <c r="K371" s="21"/>
      <c r="P371" s="21">
        <v>0</v>
      </c>
      <c r="V371" s="21">
        <v>52668.77</v>
      </c>
      <c r="W371" s="21">
        <v>52531</v>
      </c>
      <c r="X371" s="21">
        <v>0</v>
      </c>
      <c r="Y371" s="21">
        <v>0</v>
      </c>
      <c r="Z371" s="21">
        <v>0</v>
      </c>
      <c r="AA371" s="21">
        <v>0</v>
      </c>
      <c r="AB371" s="21">
        <v>0</v>
      </c>
      <c r="AC371" s="21">
        <v>0</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0</v>
      </c>
      <c r="AX371" s="21">
        <v>0</v>
      </c>
      <c r="AY371" s="21">
        <v>0</v>
      </c>
      <c r="AZ371" s="21">
        <v>0</v>
      </c>
      <c r="BA371" s="21">
        <v>0</v>
      </c>
      <c r="BB371" s="21">
        <v>0</v>
      </c>
      <c r="BC371" s="21">
        <v>0</v>
      </c>
      <c r="BD371" s="21">
        <v>0</v>
      </c>
      <c r="BE371" s="21">
        <v>0</v>
      </c>
      <c r="BF371" s="21">
        <v>0</v>
      </c>
      <c r="BG371" s="21">
        <v>0</v>
      </c>
      <c r="BH371" s="21">
        <v>0</v>
      </c>
      <c r="BI371" s="21">
        <v>0</v>
      </c>
      <c r="BJ371" s="21">
        <v>0</v>
      </c>
      <c r="BK371" s="21">
        <v>0</v>
      </c>
      <c r="BL371" s="21">
        <v>0</v>
      </c>
      <c r="BM371" s="21">
        <v>137.7699999999968</v>
      </c>
      <c r="BN371" s="110">
        <v>0</v>
      </c>
      <c r="BO371" s="110">
        <v>0</v>
      </c>
      <c r="BP371" s="110">
        <v>0</v>
      </c>
      <c r="BQ371" s="110">
        <v>100</v>
      </c>
      <c r="BR371" s="110">
        <v>0</v>
      </c>
      <c r="BS371" s="156">
        <f>INDEX('ESSER I reallocation'!$H$2:$H$555,MATCH('2021 ESSER I'!$D371,'ESSER I reallocation'!$A$2:$A$555,0))</f>
        <v>52668.77</v>
      </c>
      <c r="BT371" s="156">
        <f>INDEX('2020 Report - NLIU'!$BL$2:$BL$555,MATCH('2021 ESSER I'!D371,'2020 Report - NLIU'!$I$2:$I$555,0))</f>
        <v>52531</v>
      </c>
      <c r="BU371" s="110" t="b">
        <f t="shared" si="5"/>
        <v>1</v>
      </c>
    </row>
    <row r="372" spans="1:73" x14ac:dyDescent="0.3">
      <c r="A372" s="110" t="s">
        <v>162</v>
      </c>
      <c r="B372" s="110">
        <v>2021</v>
      </c>
      <c r="C372" s="110" t="s">
        <v>3004</v>
      </c>
      <c r="D372" s="22">
        <f>INDEX(Concordance!$A$2:$A$556,MATCH('2021 ESSER I'!F372,Concordance!$D$2:$D$556,0))</f>
        <v>54041</v>
      </c>
      <c r="E372" s="110" t="s">
        <v>1255</v>
      </c>
      <c r="F372" s="110" t="s">
        <v>3005</v>
      </c>
      <c r="G372" s="110" t="s">
        <v>3006</v>
      </c>
      <c r="H372" s="110" t="s">
        <v>1892</v>
      </c>
      <c r="I372" s="21">
        <v>0</v>
      </c>
      <c r="J372" s="21"/>
      <c r="K372" s="21"/>
      <c r="P372" s="21">
        <v>0</v>
      </c>
      <c r="V372" s="21">
        <v>333167.03000000003</v>
      </c>
      <c r="W372" s="21">
        <v>332293</v>
      </c>
      <c r="X372" s="21">
        <v>874.03</v>
      </c>
      <c r="Y372" s="21">
        <v>0</v>
      </c>
      <c r="Z372" s="21">
        <v>0</v>
      </c>
      <c r="AA372" s="21">
        <v>0</v>
      </c>
      <c r="AB372" s="21">
        <v>0</v>
      </c>
      <c r="AC372" s="21">
        <v>0</v>
      </c>
      <c r="AD372" s="21">
        <v>0</v>
      </c>
      <c r="AE372" s="21">
        <v>0</v>
      </c>
      <c r="AF372" s="21">
        <v>0</v>
      </c>
      <c r="AG372" s="21">
        <v>0</v>
      </c>
      <c r="AH372" s="21">
        <v>0</v>
      </c>
      <c r="AI372" s="21">
        <v>0</v>
      </c>
      <c r="AJ372" s="21">
        <v>0</v>
      </c>
      <c r="AK372" s="21">
        <v>0</v>
      </c>
      <c r="AL372" s="21">
        <v>0</v>
      </c>
      <c r="AM372" s="21">
        <v>0</v>
      </c>
      <c r="AN372" s="21">
        <v>0</v>
      </c>
      <c r="AO372" s="21">
        <v>0</v>
      </c>
      <c r="AP372" s="21">
        <v>0</v>
      </c>
      <c r="AQ372" s="21">
        <v>0</v>
      </c>
      <c r="AR372" s="21">
        <v>0</v>
      </c>
      <c r="AS372" s="21">
        <v>0</v>
      </c>
      <c r="AT372" s="21">
        <v>0</v>
      </c>
      <c r="AU372" s="21">
        <v>0</v>
      </c>
      <c r="AV372" s="21">
        <v>0</v>
      </c>
      <c r="AW372" s="21">
        <v>0</v>
      </c>
      <c r="AX372" s="21">
        <v>0</v>
      </c>
      <c r="AY372" s="21">
        <v>0</v>
      </c>
      <c r="AZ372" s="21">
        <v>0</v>
      </c>
      <c r="BA372" s="21">
        <v>0</v>
      </c>
      <c r="BB372" s="21">
        <v>0</v>
      </c>
      <c r="BC372" s="21">
        <v>874.03</v>
      </c>
      <c r="BD372" s="21">
        <v>874.03</v>
      </c>
      <c r="BE372" s="21">
        <v>0</v>
      </c>
      <c r="BF372" s="21">
        <v>0</v>
      </c>
      <c r="BG372" s="21">
        <v>0</v>
      </c>
      <c r="BH372" s="21">
        <v>0</v>
      </c>
      <c r="BI372" s="21">
        <v>0</v>
      </c>
      <c r="BJ372" s="21">
        <v>0</v>
      </c>
      <c r="BK372" s="21">
        <v>0</v>
      </c>
      <c r="BL372" s="21">
        <v>0</v>
      </c>
      <c r="BM372" s="21">
        <v>0</v>
      </c>
      <c r="BS372" s="156">
        <f>INDEX('ESSER I reallocation'!$H$2:$H$555,MATCH('2021 ESSER I'!$D372,'ESSER I reallocation'!$A$2:$A$555,0))</f>
        <v>333167.03000000003</v>
      </c>
      <c r="BT372" s="156">
        <f>INDEX('2020 Report - NLIU'!$BL$2:$BL$555,MATCH('2021 ESSER I'!D372,'2020 Report - NLIU'!$I$2:$I$555,0))</f>
        <v>332293</v>
      </c>
      <c r="BU372" s="110" t="b">
        <f t="shared" si="5"/>
        <v>1</v>
      </c>
    </row>
    <row r="373" spans="1:73" x14ac:dyDescent="0.3">
      <c r="A373" s="110" t="s">
        <v>162</v>
      </c>
      <c r="B373" s="110">
        <v>2021</v>
      </c>
      <c r="C373" s="110" t="s">
        <v>3007</v>
      </c>
      <c r="D373" s="22">
        <f>INDEX(Concordance!$A$2:$A$556,MATCH('2021 ESSER I'!F373,Concordance!$D$2:$D$556,0))</f>
        <v>100065</v>
      </c>
      <c r="E373" s="110" t="s">
        <v>1507</v>
      </c>
      <c r="F373" s="110" t="s">
        <v>3008</v>
      </c>
      <c r="G373" s="110" t="s">
        <v>3009</v>
      </c>
      <c r="H373" s="110" t="s">
        <v>1892</v>
      </c>
      <c r="I373" s="21">
        <v>4025</v>
      </c>
      <c r="J373" s="21">
        <v>0</v>
      </c>
      <c r="K373" s="21">
        <v>0</v>
      </c>
      <c r="P373" s="21">
        <v>4025</v>
      </c>
      <c r="Q373" s="110">
        <v>0</v>
      </c>
      <c r="R373" s="110">
        <v>100</v>
      </c>
      <c r="S373" s="110">
        <v>0</v>
      </c>
      <c r="T373" s="110">
        <v>0</v>
      </c>
      <c r="U373" s="110">
        <v>0</v>
      </c>
      <c r="V373" s="21">
        <v>36549.56</v>
      </c>
      <c r="W373" s="21">
        <v>34945</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1604.5599999999979</v>
      </c>
      <c r="BN373" s="110">
        <v>0</v>
      </c>
      <c r="BO373" s="110">
        <v>100</v>
      </c>
      <c r="BP373" s="110">
        <v>0</v>
      </c>
      <c r="BQ373" s="110">
        <v>0</v>
      </c>
      <c r="BR373" s="110">
        <v>0</v>
      </c>
      <c r="BS373" s="156">
        <f>INDEX('ESSER I reallocation'!$H$2:$H$555,MATCH('2021 ESSER I'!$D373,'ESSER I reallocation'!$A$2:$A$555,0))</f>
        <v>40574.559999999998</v>
      </c>
      <c r="BT373" s="156">
        <f>INDEX('2020 Report - NLIU'!$BL$2:$BL$555,MATCH('2021 ESSER I'!D373,'2020 Report - NLIU'!$I$2:$I$555,0))</f>
        <v>34945</v>
      </c>
      <c r="BU373" s="110" t="b">
        <f t="shared" si="5"/>
        <v>1</v>
      </c>
    </row>
    <row r="374" spans="1:73" x14ac:dyDescent="0.3">
      <c r="A374" s="110" t="s">
        <v>162</v>
      </c>
      <c r="B374" s="110">
        <v>2021</v>
      </c>
      <c r="C374" s="110" t="s">
        <v>3010</v>
      </c>
      <c r="D374" s="22">
        <f>INDEX(Concordance!$A$2:$A$556,MATCH('2021 ESSER I'!F374,Concordance!$D$2:$D$556,0))</f>
        <v>92091</v>
      </c>
      <c r="E374" s="110" t="s">
        <v>1258</v>
      </c>
      <c r="F374" s="110" t="s">
        <v>3011</v>
      </c>
      <c r="G374" s="110" t="s">
        <v>3012</v>
      </c>
      <c r="H374" s="110" t="s">
        <v>1892</v>
      </c>
      <c r="I374" s="21">
        <v>0</v>
      </c>
      <c r="J374" s="21"/>
      <c r="K374" s="21"/>
      <c r="P374" s="21">
        <v>0</v>
      </c>
      <c r="V374" s="21">
        <v>146868.97</v>
      </c>
      <c r="W374" s="21">
        <v>1258</v>
      </c>
      <c r="X374" s="21">
        <v>145610.97</v>
      </c>
      <c r="Y374" s="21">
        <v>11079.75</v>
      </c>
      <c r="Z374" s="21">
        <v>0</v>
      </c>
      <c r="AA374" s="21">
        <v>0</v>
      </c>
      <c r="AB374" s="21">
        <v>0</v>
      </c>
      <c r="AC374" s="21">
        <v>0</v>
      </c>
      <c r="AD374" s="21">
        <v>0</v>
      </c>
      <c r="AE374" s="21">
        <v>11079.75</v>
      </c>
      <c r="AF374" s="21">
        <v>0</v>
      </c>
      <c r="AG374" s="21">
        <v>0</v>
      </c>
      <c r="AH374" s="21">
        <v>0</v>
      </c>
      <c r="AI374" s="21">
        <v>134531.22</v>
      </c>
      <c r="AJ374" s="21">
        <v>32165.69</v>
      </c>
      <c r="AK374" s="21">
        <v>17321.07</v>
      </c>
      <c r="AL374" s="21">
        <v>72250</v>
      </c>
      <c r="AM374" s="21">
        <v>0</v>
      </c>
      <c r="AN374" s="21">
        <v>0</v>
      </c>
      <c r="AO374" s="21">
        <v>12794.46</v>
      </c>
      <c r="AP374" s="21">
        <v>0</v>
      </c>
      <c r="AQ374" s="21">
        <v>0</v>
      </c>
      <c r="AR374" s="21">
        <v>0</v>
      </c>
      <c r="AS374" s="21">
        <v>0</v>
      </c>
      <c r="AT374" s="21">
        <v>0</v>
      </c>
      <c r="AU374" s="21">
        <v>0</v>
      </c>
      <c r="AV374" s="21">
        <v>0</v>
      </c>
      <c r="AW374" s="21">
        <v>0</v>
      </c>
      <c r="AX374" s="21">
        <v>0</v>
      </c>
      <c r="AY374" s="21">
        <v>0</v>
      </c>
      <c r="AZ374" s="21">
        <v>0</v>
      </c>
      <c r="BA374" s="21">
        <v>0</v>
      </c>
      <c r="BB374" s="21">
        <v>0</v>
      </c>
      <c r="BC374" s="21">
        <v>0</v>
      </c>
      <c r="BD374" s="21">
        <v>0</v>
      </c>
      <c r="BE374" s="21">
        <v>0</v>
      </c>
      <c r="BF374" s="21">
        <v>0</v>
      </c>
      <c r="BG374" s="21">
        <v>0</v>
      </c>
      <c r="BH374" s="21">
        <v>0</v>
      </c>
      <c r="BI374" s="21">
        <v>0</v>
      </c>
      <c r="BJ374" s="21">
        <v>0</v>
      </c>
      <c r="BK374" s="21">
        <v>0</v>
      </c>
      <c r="BL374" s="21">
        <v>0</v>
      </c>
      <c r="BM374" s="21">
        <v>0</v>
      </c>
      <c r="BS374" s="156">
        <f>INDEX('ESSER I reallocation'!$H$2:$H$555,MATCH('2021 ESSER I'!$D374,'ESSER I reallocation'!$A$2:$A$555,0))</f>
        <v>146868.97</v>
      </c>
      <c r="BT374" s="156">
        <f>INDEX('2020 Report - NLIU'!$BL$2:$BL$555,MATCH('2021 ESSER I'!D374,'2020 Report - NLIU'!$I$2:$I$555,0))</f>
        <v>1258</v>
      </c>
      <c r="BU374" s="110" t="b">
        <f t="shared" si="5"/>
        <v>1</v>
      </c>
    </row>
    <row r="375" spans="1:73" x14ac:dyDescent="0.3">
      <c r="A375" s="110" t="s">
        <v>162</v>
      </c>
      <c r="B375" s="110">
        <v>2021</v>
      </c>
      <c r="C375" s="110" t="s">
        <v>3013</v>
      </c>
      <c r="D375" s="22">
        <f>INDEX(Concordance!$A$2:$A$556,MATCH('2021 ESSER I'!F375,Concordance!$D$2:$D$556,0))</f>
        <v>97118</v>
      </c>
      <c r="E375" s="110" t="s">
        <v>1261</v>
      </c>
      <c r="F375" s="110" t="s">
        <v>3014</v>
      </c>
      <c r="G375" s="110" t="s">
        <v>3015</v>
      </c>
      <c r="H375" s="110" t="s">
        <v>1892</v>
      </c>
      <c r="I375" s="21">
        <v>17943</v>
      </c>
      <c r="J375" s="21">
        <v>0</v>
      </c>
      <c r="K375" s="21">
        <v>8943</v>
      </c>
      <c r="L375" s="110" t="s">
        <v>1911</v>
      </c>
      <c r="M375" s="110" t="s">
        <v>1892</v>
      </c>
      <c r="N375" s="110" t="s">
        <v>1911</v>
      </c>
      <c r="O375" s="110" t="s">
        <v>1911</v>
      </c>
      <c r="P375" s="21">
        <v>9000</v>
      </c>
      <c r="Q375" s="110">
        <v>0</v>
      </c>
      <c r="R375" s="110">
        <v>0</v>
      </c>
      <c r="S375" s="110">
        <v>0</v>
      </c>
      <c r="T375" s="110">
        <v>0</v>
      </c>
      <c r="U375" s="110">
        <v>100</v>
      </c>
      <c r="V375" s="21">
        <v>1059.76</v>
      </c>
      <c r="W375" s="21">
        <v>0</v>
      </c>
      <c r="X375" s="21">
        <v>1059.76</v>
      </c>
      <c r="Y375" s="21">
        <v>0</v>
      </c>
      <c r="Z375" s="21">
        <v>0</v>
      </c>
      <c r="AA375" s="21">
        <v>0</v>
      </c>
      <c r="AB375" s="21">
        <v>0</v>
      </c>
      <c r="AC375" s="21">
        <v>0</v>
      </c>
      <c r="AD375" s="21">
        <v>0</v>
      </c>
      <c r="AE375" s="21">
        <v>0</v>
      </c>
      <c r="AF375" s="21">
        <v>0</v>
      </c>
      <c r="AG375" s="21">
        <v>0</v>
      </c>
      <c r="AH375" s="21">
        <v>0</v>
      </c>
      <c r="AI375" s="21">
        <v>1059.76</v>
      </c>
      <c r="AJ375" s="21">
        <v>0</v>
      </c>
      <c r="AK375" s="21">
        <v>0</v>
      </c>
      <c r="AL375" s="21">
        <v>0</v>
      </c>
      <c r="AM375" s="21">
        <v>0</v>
      </c>
      <c r="AN375" s="21">
        <v>0</v>
      </c>
      <c r="AO375" s="21">
        <v>1059.76</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S375" s="156">
        <f>INDEX('ESSER I reallocation'!$H$2:$H$555,MATCH('2021 ESSER I'!$D375,'ESSER I reallocation'!$A$2:$A$555,0))</f>
        <v>10002.76</v>
      </c>
      <c r="BT375" s="156">
        <f>INDEX('2020 Report - NLIU'!$BL$2:$BL$555,MATCH('2021 ESSER I'!D375,'2020 Report - NLIU'!$I$2:$I$555,0))</f>
        <v>0</v>
      </c>
      <c r="BU375" s="110" t="b">
        <f t="shared" si="5"/>
        <v>1</v>
      </c>
    </row>
    <row r="376" spans="1:73" x14ac:dyDescent="0.3">
      <c r="A376" s="110" t="s">
        <v>162</v>
      </c>
      <c r="B376" s="110">
        <v>2021</v>
      </c>
      <c r="C376" s="110" t="s">
        <v>3016</v>
      </c>
      <c r="D376" s="22">
        <f>INDEX(Concordance!$A$2:$A$556,MATCH('2021 ESSER I'!F376,Concordance!$D$2:$D$556,0))</f>
        <v>75086</v>
      </c>
      <c r="E376" s="110" t="s">
        <v>1264</v>
      </c>
      <c r="F376" s="110" t="s">
        <v>3017</v>
      </c>
      <c r="G376" s="110" t="s">
        <v>3018</v>
      </c>
      <c r="H376" s="110" t="s">
        <v>1892</v>
      </c>
      <c r="I376" s="21">
        <v>0</v>
      </c>
      <c r="J376" s="21"/>
      <c r="K376" s="21"/>
      <c r="P376" s="21">
        <v>0</v>
      </c>
      <c r="V376" s="21">
        <v>61598.96</v>
      </c>
      <c r="W376" s="21">
        <v>61437</v>
      </c>
      <c r="X376" s="21">
        <v>161.96</v>
      </c>
      <c r="Y376" s="21">
        <v>161.96</v>
      </c>
      <c r="Z376" s="21">
        <v>161.96</v>
      </c>
      <c r="AA376" s="21">
        <v>0</v>
      </c>
      <c r="AB376" s="21">
        <v>0</v>
      </c>
      <c r="AC376" s="21">
        <v>0</v>
      </c>
      <c r="AD376" s="21">
        <v>0</v>
      </c>
      <c r="AE376" s="21">
        <v>0</v>
      </c>
      <c r="AF376" s="21">
        <v>0</v>
      </c>
      <c r="AG376" s="21">
        <v>0</v>
      </c>
      <c r="AH376" s="21">
        <v>0</v>
      </c>
      <c r="AI376" s="21">
        <v>0</v>
      </c>
      <c r="AJ376" s="21">
        <v>0</v>
      </c>
      <c r="AK376" s="21">
        <v>0</v>
      </c>
      <c r="AL376" s="21">
        <v>0</v>
      </c>
      <c r="AM376" s="21">
        <v>0</v>
      </c>
      <c r="AN376" s="21">
        <v>0</v>
      </c>
      <c r="AO376" s="21">
        <v>0</v>
      </c>
      <c r="AP376" s="21">
        <v>0</v>
      </c>
      <c r="AQ376" s="21">
        <v>0</v>
      </c>
      <c r="AR376" s="21">
        <v>0</v>
      </c>
      <c r="AS376" s="21">
        <v>0</v>
      </c>
      <c r="AT376" s="21">
        <v>0</v>
      </c>
      <c r="AU376" s="21">
        <v>0</v>
      </c>
      <c r="AV376" s="21">
        <v>0</v>
      </c>
      <c r="AW376" s="21">
        <v>0</v>
      </c>
      <c r="AX376" s="21">
        <v>0</v>
      </c>
      <c r="AY376" s="21">
        <v>0</v>
      </c>
      <c r="AZ376" s="21">
        <v>0</v>
      </c>
      <c r="BA376" s="21">
        <v>0</v>
      </c>
      <c r="BB376" s="21">
        <v>0</v>
      </c>
      <c r="BC376" s="21">
        <v>0</v>
      </c>
      <c r="BD376" s="21">
        <v>0</v>
      </c>
      <c r="BE376" s="21">
        <v>0</v>
      </c>
      <c r="BF376" s="21">
        <v>0</v>
      </c>
      <c r="BG376" s="21">
        <v>0</v>
      </c>
      <c r="BH376" s="21">
        <v>0</v>
      </c>
      <c r="BI376" s="21">
        <v>0</v>
      </c>
      <c r="BJ376" s="21">
        <v>0</v>
      </c>
      <c r="BK376" s="21">
        <v>0</v>
      </c>
      <c r="BL376" s="21">
        <v>0</v>
      </c>
      <c r="BM376" s="21">
        <v>0</v>
      </c>
      <c r="BS376" s="156">
        <f>INDEX('ESSER I reallocation'!$H$2:$H$555,MATCH('2021 ESSER I'!$D376,'ESSER I reallocation'!$A$2:$A$555,0))</f>
        <v>61598.96</v>
      </c>
      <c r="BT376" s="156">
        <f>INDEX('2020 Report - NLIU'!$BL$2:$BL$555,MATCH('2021 ESSER I'!D376,'2020 Report - NLIU'!$I$2:$I$555,0))</f>
        <v>61437</v>
      </c>
      <c r="BU376" s="110" t="b">
        <f t="shared" si="5"/>
        <v>1</v>
      </c>
    </row>
    <row r="377" spans="1:73" x14ac:dyDescent="0.3">
      <c r="A377" s="110" t="s">
        <v>162</v>
      </c>
      <c r="B377" s="110">
        <v>2021</v>
      </c>
      <c r="C377" s="110" t="s">
        <v>3019</v>
      </c>
      <c r="D377" s="22">
        <f>INDEX(Concordance!$A$2:$A$556,MATCH('2021 ESSER I'!F377,Concordance!$D$2:$D$556,0))</f>
        <v>89087</v>
      </c>
      <c r="E377" s="110" t="s">
        <v>1267</v>
      </c>
      <c r="F377" s="110" t="s">
        <v>3020</v>
      </c>
      <c r="G377" s="110" t="s">
        <v>3021</v>
      </c>
      <c r="H377" s="110" t="s">
        <v>1892</v>
      </c>
      <c r="I377" s="21">
        <v>9000</v>
      </c>
      <c r="J377" s="21">
        <v>0</v>
      </c>
      <c r="K377" s="21">
        <v>0</v>
      </c>
      <c r="P377" s="21">
        <v>9000</v>
      </c>
      <c r="Q377" s="110">
        <v>0</v>
      </c>
      <c r="R377" s="110">
        <v>0</v>
      </c>
      <c r="S377" s="110">
        <v>0</v>
      </c>
      <c r="T377" s="110">
        <v>100</v>
      </c>
      <c r="U377" s="110">
        <v>0</v>
      </c>
      <c r="V377" s="21">
        <v>35444.75</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35444.75</v>
      </c>
      <c r="BN377" s="110">
        <v>0</v>
      </c>
      <c r="BO377" s="110">
        <v>0</v>
      </c>
      <c r="BP377" s="110">
        <v>0</v>
      </c>
      <c r="BQ377" s="110">
        <v>100</v>
      </c>
      <c r="BR377" s="110">
        <v>0</v>
      </c>
      <c r="BS377" s="156">
        <f>INDEX('ESSER I reallocation'!$H$2:$H$555,MATCH('2021 ESSER I'!$D377,'ESSER I reallocation'!$A$2:$A$555,0))</f>
        <v>35444.75</v>
      </c>
      <c r="BT377" s="156">
        <f>INDEX('2020 Report - NLIU'!$BL$2:$BL$555,MATCH('2021 ESSER I'!D377,'2020 Report - NLIU'!$I$2:$I$555,0))</f>
        <v>0</v>
      </c>
      <c r="BU377" s="110" t="b">
        <f t="shared" si="5"/>
        <v>1</v>
      </c>
    </row>
    <row r="378" spans="1:73" x14ac:dyDescent="0.3">
      <c r="A378" s="110" t="s">
        <v>162</v>
      </c>
      <c r="B378" s="110">
        <v>2021</v>
      </c>
      <c r="C378" s="110" t="s">
        <v>3022</v>
      </c>
      <c r="D378" s="22">
        <f>INDEX(Concordance!$A$2:$A$556,MATCH('2021 ESSER I'!F378,Concordance!$D$2:$D$556,0))</f>
        <v>76081</v>
      </c>
      <c r="E378" s="110" t="s">
        <v>1276</v>
      </c>
      <c r="F378" s="110" t="s">
        <v>3023</v>
      </c>
      <c r="G378" s="110" t="s">
        <v>3024</v>
      </c>
      <c r="H378" s="110" t="s">
        <v>1892</v>
      </c>
      <c r="I378" s="21">
        <v>0</v>
      </c>
      <c r="J378" s="21"/>
      <c r="K378" s="21"/>
      <c r="P378" s="21">
        <v>0</v>
      </c>
      <c r="V378" s="21">
        <v>48987.44</v>
      </c>
      <c r="W378" s="21">
        <v>19420.599999999999</v>
      </c>
      <c r="X378" s="21">
        <v>29566.84</v>
      </c>
      <c r="Y378" s="21">
        <v>1633.4</v>
      </c>
      <c r="Z378" s="21">
        <v>0</v>
      </c>
      <c r="AA378" s="21">
        <v>0</v>
      </c>
      <c r="AB378" s="21">
        <v>410</v>
      </c>
      <c r="AC378" s="21">
        <v>0</v>
      </c>
      <c r="AD378" s="21">
        <v>0</v>
      </c>
      <c r="AE378" s="21">
        <v>1223.4000000000001</v>
      </c>
      <c r="AF378" s="21">
        <v>0</v>
      </c>
      <c r="AG378" s="21">
        <v>0</v>
      </c>
      <c r="AH378" s="21">
        <v>0</v>
      </c>
      <c r="AI378" s="21">
        <v>1989</v>
      </c>
      <c r="AJ378" s="21">
        <v>0</v>
      </c>
      <c r="AK378" s="21">
        <v>0</v>
      </c>
      <c r="AL378" s="21">
        <v>0</v>
      </c>
      <c r="AM378" s="21">
        <v>0</v>
      </c>
      <c r="AN378" s="21">
        <v>0</v>
      </c>
      <c r="AO378" s="21">
        <v>1989</v>
      </c>
      <c r="AP378" s="21">
        <v>0</v>
      </c>
      <c r="AQ378" s="21">
        <v>0</v>
      </c>
      <c r="AR378" s="21">
        <v>0</v>
      </c>
      <c r="AS378" s="21">
        <v>0</v>
      </c>
      <c r="AT378" s="21">
        <v>0</v>
      </c>
      <c r="AU378" s="21">
        <v>0</v>
      </c>
      <c r="AV378" s="21">
        <v>0</v>
      </c>
      <c r="AW378" s="21">
        <v>0</v>
      </c>
      <c r="AX378" s="21">
        <v>0</v>
      </c>
      <c r="AY378" s="21">
        <v>0</v>
      </c>
      <c r="AZ378" s="21">
        <v>0</v>
      </c>
      <c r="BA378" s="21">
        <v>0</v>
      </c>
      <c r="BB378" s="21">
        <v>0</v>
      </c>
      <c r="BC378" s="21">
        <v>25944.44</v>
      </c>
      <c r="BD378" s="21">
        <v>25944.44</v>
      </c>
      <c r="BE378" s="21">
        <v>0</v>
      </c>
      <c r="BF378" s="21">
        <v>0</v>
      </c>
      <c r="BG378" s="21">
        <v>0</v>
      </c>
      <c r="BH378" s="21">
        <v>0</v>
      </c>
      <c r="BI378" s="21">
        <v>0</v>
      </c>
      <c r="BJ378" s="21">
        <v>0</v>
      </c>
      <c r="BK378" s="21">
        <v>0</v>
      </c>
      <c r="BL378" s="21">
        <v>0</v>
      </c>
      <c r="BM378" s="21">
        <v>0</v>
      </c>
      <c r="BS378" s="156">
        <f>INDEX('ESSER I reallocation'!$H$2:$H$555,MATCH('2021 ESSER I'!$D378,'ESSER I reallocation'!$A$2:$A$555,0))</f>
        <v>48987.44</v>
      </c>
      <c r="BT378" s="156">
        <f>INDEX('2020 Report - NLIU'!$BL$2:$BL$555,MATCH('2021 ESSER I'!D378,'2020 Report - NLIU'!$I$2:$I$555,0))</f>
        <v>19420.599999999999</v>
      </c>
      <c r="BU378" s="110" t="b">
        <f t="shared" si="5"/>
        <v>1</v>
      </c>
    </row>
    <row r="379" spans="1:73" x14ac:dyDescent="0.3">
      <c r="A379" s="110" t="s">
        <v>162</v>
      </c>
      <c r="B379" s="110">
        <v>2021</v>
      </c>
      <c r="C379" s="110" t="s">
        <v>3025</v>
      </c>
      <c r="D379" s="22">
        <f>INDEX(Concordance!$A$2:$A$556,MATCH('2021 ESSER I'!F379,Concordance!$D$2:$D$556,0))</f>
        <v>76082</v>
      </c>
      <c r="E379" s="110" t="s">
        <v>1273</v>
      </c>
      <c r="F379" s="110" t="s">
        <v>3026</v>
      </c>
      <c r="G379" s="110" t="s">
        <v>3027</v>
      </c>
      <c r="H379" s="110" t="s">
        <v>1892</v>
      </c>
      <c r="I379" s="21">
        <v>15152</v>
      </c>
      <c r="J379" s="21">
        <v>0</v>
      </c>
      <c r="K379" s="21">
        <v>15152</v>
      </c>
      <c r="L379" s="110" t="s">
        <v>1911</v>
      </c>
      <c r="M379" s="110" t="s">
        <v>1892</v>
      </c>
      <c r="N379" s="110" t="s">
        <v>1911</v>
      </c>
      <c r="O379" s="110" t="s">
        <v>1911</v>
      </c>
      <c r="P379" s="21">
        <v>0</v>
      </c>
      <c r="V379" s="21">
        <v>80998.2</v>
      </c>
      <c r="W379" s="21">
        <v>38349.870000000003</v>
      </c>
      <c r="X379" s="21">
        <v>42648.33</v>
      </c>
      <c r="Y379" s="21">
        <v>7782.62</v>
      </c>
      <c r="Z379" s="21">
        <v>0</v>
      </c>
      <c r="AA379" s="21">
        <v>0</v>
      </c>
      <c r="AB379" s="21">
        <v>0</v>
      </c>
      <c r="AC379" s="21">
        <v>0</v>
      </c>
      <c r="AD379" s="21">
        <v>0</v>
      </c>
      <c r="AE379" s="21">
        <v>7782.62</v>
      </c>
      <c r="AF379" s="21">
        <v>0</v>
      </c>
      <c r="AG379" s="21">
        <v>0</v>
      </c>
      <c r="AH379" s="21">
        <v>0</v>
      </c>
      <c r="AI379" s="21">
        <v>34865.71</v>
      </c>
      <c r="AJ379" s="21">
        <v>0</v>
      </c>
      <c r="AK379" s="21">
        <v>0</v>
      </c>
      <c r="AL379" s="21">
        <v>34865.71</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S379" s="156">
        <f>INDEX('ESSER I reallocation'!$H$2:$H$555,MATCH('2021 ESSER I'!$D379,'ESSER I reallocation'!$A$2:$A$555,0))</f>
        <v>96150.2</v>
      </c>
      <c r="BT379" s="156">
        <f>INDEX('2020 Report - NLIU'!$BL$2:$BL$555,MATCH('2021 ESSER I'!D379,'2020 Report - NLIU'!$I$2:$I$555,0))</f>
        <v>38349.870000000003</v>
      </c>
      <c r="BU379" s="110" t="b">
        <f t="shared" si="5"/>
        <v>1</v>
      </c>
    </row>
    <row r="380" spans="1:73" x14ac:dyDescent="0.3">
      <c r="A380" s="110" t="s">
        <v>162</v>
      </c>
      <c r="B380" s="110">
        <v>2021</v>
      </c>
      <c r="C380" s="110" t="s">
        <v>3028</v>
      </c>
      <c r="D380" s="22">
        <f>INDEX(Concordance!$A$2:$A$556,MATCH('2021 ESSER I'!F380,Concordance!$D$2:$D$556,0))</f>
        <v>76083</v>
      </c>
      <c r="E380" s="110" t="s">
        <v>1270</v>
      </c>
      <c r="F380" s="110" t="s">
        <v>3029</v>
      </c>
      <c r="G380" s="110" t="s">
        <v>3030</v>
      </c>
      <c r="H380" s="110" t="s">
        <v>1892</v>
      </c>
      <c r="I380" s="21">
        <v>17629.080000000002</v>
      </c>
      <c r="J380" s="21">
        <v>0</v>
      </c>
      <c r="K380" s="21">
        <v>17629.080000000002</v>
      </c>
      <c r="L380" s="110" t="s">
        <v>1892</v>
      </c>
      <c r="M380" s="110" t="s">
        <v>1911</v>
      </c>
      <c r="N380" s="110" t="s">
        <v>1911</v>
      </c>
      <c r="O380" s="110" t="s">
        <v>1911</v>
      </c>
      <c r="P380" s="21">
        <v>0</v>
      </c>
      <c r="V380" s="21">
        <v>60927.39</v>
      </c>
      <c r="W380" s="21">
        <v>0</v>
      </c>
      <c r="X380" s="21">
        <v>60927.39</v>
      </c>
      <c r="Y380" s="21">
        <v>60927.39</v>
      </c>
      <c r="Z380" s="21">
        <v>32314.14</v>
      </c>
      <c r="AA380" s="21">
        <v>0</v>
      </c>
      <c r="AB380" s="21">
        <v>0</v>
      </c>
      <c r="AC380" s="21">
        <v>0</v>
      </c>
      <c r="AD380" s="21">
        <v>0</v>
      </c>
      <c r="AE380" s="21">
        <v>28613.25</v>
      </c>
      <c r="AF380" s="21">
        <v>0</v>
      </c>
      <c r="AG380" s="21">
        <v>0</v>
      </c>
      <c r="AH380" s="21">
        <v>0</v>
      </c>
      <c r="AI380" s="21">
        <v>0</v>
      </c>
      <c r="AJ380" s="21">
        <v>0</v>
      </c>
      <c r="AK380" s="21">
        <v>0</v>
      </c>
      <c r="AL380" s="21">
        <v>0</v>
      </c>
      <c r="AM380" s="21">
        <v>0</v>
      </c>
      <c r="AN380" s="21">
        <v>0</v>
      </c>
      <c r="AO380" s="21">
        <v>0</v>
      </c>
      <c r="AP380" s="21">
        <v>0</v>
      </c>
      <c r="AQ380" s="21">
        <v>0</v>
      </c>
      <c r="AR380" s="21">
        <v>0</v>
      </c>
      <c r="AS380" s="21">
        <v>0</v>
      </c>
      <c r="AT380" s="21">
        <v>0</v>
      </c>
      <c r="AU380" s="21">
        <v>0</v>
      </c>
      <c r="AV380" s="21">
        <v>0</v>
      </c>
      <c r="AW380" s="21">
        <v>0</v>
      </c>
      <c r="AX380" s="21">
        <v>0</v>
      </c>
      <c r="AY380" s="21">
        <v>0</v>
      </c>
      <c r="AZ380" s="21">
        <v>0</v>
      </c>
      <c r="BA380" s="21">
        <v>0</v>
      </c>
      <c r="BB380" s="21">
        <v>0</v>
      </c>
      <c r="BC380" s="21">
        <v>0</v>
      </c>
      <c r="BD380" s="21">
        <v>0</v>
      </c>
      <c r="BE380" s="21">
        <v>0</v>
      </c>
      <c r="BF380" s="21">
        <v>0</v>
      </c>
      <c r="BG380" s="21">
        <v>0</v>
      </c>
      <c r="BH380" s="21">
        <v>0</v>
      </c>
      <c r="BI380" s="21">
        <v>0</v>
      </c>
      <c r="BJ380" s="21">
        <v>0</v>
      </c>
      <c r="BK380" s="21">
        <v>0</v>
      </c>
      <c r="BL380" s="21">
        <v>0</v>
      </c>
      <c r="BM380" s="21">
        <v>0</v>
      </c>
      <c r="BS380" s="156">
        <f>INDEX('ESSER I reallocation'!$H$2:$H$555,MATCH('2021 ESSER I'!$D380,'ESSER I reallocation'!$A$2:$A$555,0))</f>
        <v>78556.47</v>
      </c>
      <c r="BT380" s="156">
        <f>INDEX('2020 Report - NLIU'!$BL$2:$BL$555,MATCH('2021 ESSER I'!D380,'2020 Report - NLIU'!$I$2:$I$555,0))</f>
        <v>0</v>
      </c>
      <c r="BU380" s="110" t="b">
        <f t="shared" si="5"/>
        <v>1</v>
      </c>
    </row>
    <row r="381" spans="1:73" x14ac:dyDescent="0.3">
      <c r="A381" s="110" t="s">
        <v>162</v>
      </c>
      <c r="B381" s="110">
        <v>2021</v>
      </c>
      <c r="C381" s="110" t="s">
        <v>3031</v>
      </c>
      <c r="D381" s="22">
        <f>INDEX(Concordance!$A$2:$A$556,MATCH('2021 ESSER I'!F381,Concordance!$D$2:$D$556,0))</f>
        <v>32054</v>
      </c>
      <c r="E381" s="110" t="s">
        <v>1279</v>
      </c>
      <c r="F381" s="110" t="s">
        <v>3032</v>
      </c>
      <c r="G381" s="110" t="s">
        <v>3033</v>
      </c>
      <c r="H381" s="110" t="s">
        <v>1892</v>
      </c>
      <c r="I381" s="21">
        <v>9000</v>
      </c>
      <c r="J381" s="21">
        <v>0</v>
      </c>
      <c r="K381" s="21">
        <v>0</v>
      </c>
      <c r="P381" s="21">
        <v>9000</v>
      </c>
      <c r="Q381" s="110">
        <v>0</v>
      </c>
      <c r="R381" s="110">
        <v>0</v>
      </c>
      <c r="S381" s="110">
        <v>0</v>
      </c>
      <c r="T381" s="110">
        <v>0</v>
      </c>
      <c r="U381" s="110">
        <v>100</v>
      </c>
      <c r="V381" s="21">
        <v>23568.68</v>
      </c>
      <c r="W381" s="21">
        <v>0</v>
      </c>
      <c r="X381" s="21">
        <v>23405</v>
      </c>
      <c r="Y381" s="21">
        <v>0</v>
      </c>
      <c r="Z381" s="21">
        <v>0</v>
      </c>
      <c r="AA381" s="21">
        <v>0</v>
      </c>
      <c r="AB381" s="21">
        <v>0</v>
      </c>
      <c r="AC381" s="21">
        <v>0</v>
      </c>
      <c r="AD381" s="21">
        <v>0</v>
      </c>
      <c r="AE381" s="21">
        <v>0</v>
      </c>
      <c r="AF381" s="21">
        <v>0</v>
      </c>
      <c r="AG381" s="21">
        <v>0</v>
      </c>
      <c r="AH381" s="21">
        <v>0</v>
      </c>
      <c r="AI381" s="21">
        <v>23405</v>
      </c>
      <c r="AJ381" s="21">
        <v>0</v>
      </c>
      <c r="AK381" s="21">
        <v>0</v>
      </c>
      <c r="AL381" s="21">
        <v>23405</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163.68000000000029</v>
      </c>
      <c r="BN381" s="110">
        <v>0</v>
      </c>
      <c r="BO381" s="110">
        <v>0</v>
      </c>
      <c r="BP381" s="110">
        <v>0</v>
      </c>
      <c r="BQ381" s="110">
        <v>0</v>
      </c>
      <c r="BR381" s="110">
        <v>100</v>
      </c>
      <c r="BS381" s="156">
        <f>INDEX('ESSER I reallocation'!$H$2:$H$555,MATCH('2021 ESSER I'!$D381,'ESSER I reallocation'!$A$2:$A$555,0))</f>
        <v>23568.68</v>
      </c>
      <c r="BT381" s="156">
        <f>INDEX('2020 Report - NLIU'!$BL$2:$BL$555,MATCH('2021 ESSER I'!D381,'2020 Report - NLIU'!$I$2:$I$555,0))</f>
        <v>0</v>
      </c>
      <c r="BU381" s="110" t="b">
        <f t="shared" si="5"/>
        <v>1</v>
      </c>
    </row>
    <row r="382" spans="1:73" x14ac:dyDescent="0.3">
      <c r="A382" s="110" t="s">
        <v>162</v>
      </c>
      <c r="B382" s="110">
        <v>2021</v>
      </c>
      <c r="C382" s="110" t="s">
        <v>3034</v>
      </c>
      <c r="D382" s="22">
        <f>INDEX(Concordance!$A$2:$A$556,MATCH('2021 ESSER I'!F382,Concordance!$D$2:$D$556,0))</f>
        <v>93124</v>
      </c>
      <c r="E382" s="110" t="s">
        <v>1282</v>
      </c>
      <c r="F382" s="110" t="s">
        <v>3035</v>
      </c>
      <c r="G382" s="110" t="s">
        <v>3036</v>
      </c>
      <c r="H382" s="110" t="s">
        <v>1892</v>
      </c>
      <c r="I382" s="21">
        <v>0</v>
      </c>
      <c r="J382" s="21"/>
      <c r="K382" s="21"/>
      <c r="P382" s="21">
        <v>0</v>
      </c>
      <c r="V382" s="21">
        <v>194700.83</v>
      </c>
      <c r="W382" s="21">
        <v>8530.33</v>
      </c>
      <c r="X382" s="21">
        <v>186170.5</v>
      </c>
      <c r="Y382" s="21">
        <v>8197.5499999999993</v>
      </c>
      <c r="Z382" s="21">
        <v>7100</v>
      </c>
      <c r="AA382" s="21">
        <v>1044.1099999999999</v>
      </c>
      <c r="AB382" s="21">
        <v>0</v>
      </c>
      <c r="AC382" s="21">
        <v>0</v>
      </c>
      <c r="AD382" s="21">
        <v>0</v>
      </c>
      <c r="AE382" s="21">
        <v>53.44</v>
      </c>
      <c r="AF382" s="21">
        <v>0</v>
      </c>
      <c r="AG382" s="21">
        <v>0</v>
      </c>
      <c r="AH382" s="21">
        <v>0</v>
      </c>
      <c r="AI382" s="21">
        <v>150434.12</v>
      </c>
      <c r="AJ382" s="21">
        <v>3029.22</v>
      </c>
      <c r="AK382" s="21">
        <v>264.45999999999998</v>
      </c>
      <c r="AL382" s="21">
        <v>20380</v>
      </c>
      <c r="AM382" s="21">
        <v>0</v>
      </c>
      <c r="AN382" s="21">
        <v>0</v>
      </c>
      <c r="AO382" s="21">
        <v>16736.439999999999</v>
      </c>
      <c r="AP382" s="21">
        <v>110024</v>
      </c>
      <c r="AQ382" s="21">
        <v>0</v>
      </c>
      <c r="AR382" s="21">
        <v>0</v>
      </c>
      <c r="AS382" s="21">
        <v>0</v>
      </c>
      <c r="AT382" s="21">
        <v>0</v>
      </c>
      <c r="AU382" s="21">
        <v>0</v>
      </c>
      <c r="AV382" s="21">
        <v>0</v>
      </c>
      <c r="AW382" s="21">
        <v>0</v>
      </c>
      <c r="AX382" s="21">
        <v>0</v>
      </c>
      <c r="AY382" s="21">
        <v>0</v>
      </c>
      <c r="AZ382" s="21">
        <v>0</v>
      </c>
      <c r="BA382" s="21">
        <v>0</v>
      </c>
      <c r="BB382" s="21">
        <v>0</v>
      </c>
      <c r="BC382" s="21">
        <v>27538.83</v>
      </c>
      <c r="BD382" s="21">
        <v>0</v>
      </c>
      <c r="BE382" s="21">
        <v>0</v>
      </c>
      <c r="BF382" s="21">
        <v>0</v>
      </c>
      <c r="BG382" s="21">
        <v>4421.3900000000003</v>
      </c>
      <c r="BH382" s="21">
        <v>0</v>
      </c>
      <c r="BI382" s="21">
        <v>23117.439999999999</v>
      </c>
      <c r="BJ382" s="21">
        <v>0</v>
      </c>
      <c r="BK382" s="21">
        <v>0</v>
      </c>
      <c r="BL382" s="21">
        <v>0</v>
      </c>
      <c r="BM382" s="21">
        <v>0</v>
      </c>
      <c r="BS382" s="156">
        <f>INDEX('ESSER I reallocation'!$H$2:$H$555,MATCH('2021 ESSER I'!$D382,'ESSER I reallocation'!$A$2:$A$555,0))</f>
        <v>194700.83</v>
      </c>
      <c r="BT382" s="156">
        <f>INDEX('2020 Report - NLIU'!$BL$2:$BL$555,MATCH('2021 ESSER I'!D382,'2020 Report - NLIU'!$I$2:$I$555,0))</f>
        <v>58152.639999999999</v>
      </c>
      <c r="BU382" s="110" t="b">
        <f t="shared" si="5"/>
        <v>0</v>
      </c>
    </row>
    <row r="383" spans="1:73" x14ac:dyDescent="0.3">
      <c r="A383" s="110" t="s">
        <v>162</v>
      </c>
      <c r="B383" s="110">
        <v>2021</v>
      </c>
      <c r="C383" s="110" t="s">
        <v>3037</v>
      </c>
      <c r="D383" s="22">
        <f>INDEX(Concordance!$A$2:$A$556,MATCH('2021 ESSER I'!F383,Concordance!$D$2:$D$556,0))</f>
        <v>27058</v>
      </c>
      <c r="E383" s="110" t="s">
        <v>1285</v>
      </c>
      <c r="F383" s="110" t="s">
        <v>3038</v>
      </c>
      <c r="G383" s="110" t="s">
        <v>3039</v>
      </c>
      <c r="H383" s="110" t="s">
        <v>1892</v>
      </c>
      <c r="I383" s="21">
        <v>9000</v>
      </c>
      <c r="J383" s="21">
        <v>0</v>
      </c>
      <c r="K383" s="21">
        <v>0</v>
      </c>
      <c r="P383" s="21">
        <v>9000</v>
      </c>
      <c r="Q383" s="110">
        <v>0</v>
      </c>
      <c r="R383" s="110">
        <v>0</v>
      </c>
      <c r="S383" s="110">
        <v>0</v>
      </c>
      <c r="T383" s="110">
        <v>0</v>
      </c>
      <c r="U383" s="110">
        <v>100</v>
      </c>
      <c r="V383" s="21">
        <v>49843.28</v>
      </c>
      <c r="W383" s="21">
        <v>0</v>
      </c>
      <c r="X383" s="21">
        <v>49843.28</v>
      </c>
      <c r="Y383" s="21">
        <v>0</v>
      </c>
      <c r="Z383" s="21">
        <v>0</v>
      </c>
      <c r="AA383" s="21">
        <v>0</v>
      </c>
      <c r="AB383" s="21">
        <v>0</v>
      </c>
      <c r="AC383" s="21">
        <v>0</v>
      </c>
      <c r="AD383" s="21">
        <v>0</v>
      </c>
      <c r="AE383" s="21">
        <v>0</v>
      </c>
      <c r="AF383" s="21">
        <v>0</v>
      </c>
      <c r="AG383" s="21">
        <v>0</v>
      </c>
      <c r="AH383" s="21">
        <v>0</v>
      </c>
      <c r="AI383" s="21">
        <v>49843.28</v>
      </c>
      <c r="AJ383" s="21">
        <v>49843.28</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S383" s="156">
        <f>INDEX('ESSER I reallocation'!$H$2:$H$555,MATCH('2021 ESSER I'!$D383,'ESSER I reallocation'!$A$2:$A$555,0))</f>
        <v>49843.28</v>
      </c>
      <c r="BT383" s="156">
        <f>INDEX('2020 Report - NLIU'!$BL$2:$BL$555,MATCH('2021 ESSER I'!D383,'2020 Report - NLIU'!$I$2:$I$555,0))</f>
        <v>0</v>
      </c>
      <c r="BU383" s="110" t="b">
        <f t="shared" si="5"/>
        <v>1</v>
      </c>
    </row>
    <row r="384" spans="1:73" x14ac:dyDescent="0.3">
      <c r="A384" s="110" t="s">
        <v>162</v>
      </c>
      <c r="B384" s="110">
        <v>2021</v>
      </c>
      <c r="C384" s="110" t="s">
        <v>3040</v>
      </c>
      <c r="D384" s="22">
        <f>INDEX(Concordance!$A$2:$A$556,MATCH('2021 ESSER I'!F384,Concordance!$D$2:$D$556,0))</f>
        <v>22093</v>
      </c>
      <c r="E384" s="110" t="s">
        <v>1288</v>
      </c>
      <c r="F384" s="110" t="s">
        <v>3041</v>
      </c>
      <c r="G384" s="110" t="s">
        <v>3042</v>
      </c>
      <c r="H384" s="110" t="s">
        <v>1892</v>
      </c>
      <c r="I384" s="21">
        <v>0</v>
      </c>
      <c r="J384" s="21"/>
      <c r="K384" s="21"/>
      <c r="P384" s="21">
        <v>0</v>
      </c>
      <c r="V384" s="21">
        <v>553485.64</v>
      </c>
      <c r="W384" s="21">
        <v>552034</v>
      </c>
      <c r="X384" s="21">
        <v>1451.64</v>
      </c>
      <c r="Y384" s="21">
        <v>0</v>
      </c>
      <c r="Z384" s="21">
        <v>0</v>
      </c>
      <c r="AA384" s="21">
        <v>0</v>
      </c>
      <c r="AB384" s="21">
        <v>0</v>
      </c>
      <c r="AC384" s="21">
        <v>0</v>
      </c>
      <c r="AD384" s="21">
        <v>0</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21">
        <v>0</v>
      </c>
      <c r="AY384" s="21">
        <v>0</v>
      </c>
      <c r="AZ384" s="21">
        <v>0</v>
      </c>
      <c r="BA384" s="21">
        <v>0</v>
      </c>
      <c r="BB384" s="21">
        <v>0</v>
      </c>
      <c r="BC384" s="21">
        <v>1451.64</v>
      </c>
      <c r="BD384" s="21">
        <v>1451.64</v>
      </c>
      <c r="BE384" s="21">
        <v>0</v>
      </c>
      <c r="BF384" s="21">
        <v>0</v>
      </c>
      <c r="BG384" s="21">
        <v>0</v>
      </c>
      <c r="BH384" s="21">
        <v>0</v>
      </c>
      <c r="BI384" s="21">
        <v>0</v>
      </c>
      <c r="BJ384" s="21">
        <v>0</v>
      </c>
      <c r="BK384" s="21">
        <v>0</v>
      </c>
      <c r="BL384" s="21">
        <v>0</v>
      </c>
      <c r="BM384" s="21">
        <v>0</v>
      </c>
      <c r="BS384" s="156">
        <f>INDEX('ESSER I reallocation'!$H$2:$H$555,MATCH('2021 ESSER I'!$D384,'ESSER I reallocation'!$A$2:$A$555,0))</f>
        <v>553485.64</v>
      </c>
      <c r="BT384" s="156">
        <f>INDEX('2020 Report - NLIU'!$BL$2:$BL$555,MATCH('2021 ESSER I'!D384,'2020 Report - NLIU'!$I$2:$I$555,0))</f>
        <v>552034</v>
      </c>
      <c r="BU384" s="110" t="b">
        <f t="shared" si="5"/>
        <v>1</v>
      </c>
    </row>
    <row r="385" spans="1:73" x14ac:dyDescent="0.3">
      <c r="A385" s="110" t="s">
        <v>162</v>
      </c>
      <c r="B385" s="110">
        <v>2021</v>
      </c>
      <c r="C385" s="110" t="s">
        <v>3043</v>
      </c>
      <c r="D385" s="22">
        <f>INDEX(Concordance!$A$2:$A$556,MATCH('2021 ESSER I'!F385,Concordance!$D$2:$D$556,0))</f>
        <v>64074</v>
      </c>
      <c r="E385" s="110" t="s">
        <v>3044</v>
      </c>
      <c r="F385" s="110" t="s">
        <v>3045</v>
      </c>
      <c r="G385" s="110" t="s">
        <v>3046</v>
      </c>
      <c r="H385" s="110" t="s">
        <v>1892</v>
      </c>
      <c r="I385" s="21">
        <v>0</v>
      </c>
      <c r="J385" s="21"/>
      <c r="K385" s="21"/>
      <c r="P385" s="21">
        <v>0</v>
      </c>
      <c r="V385" s="21">
        <v>146483.23000000001</v>
      </c>
      <c r="W385" s="21">
        <v>146099</v>
      </c>
      <c r="X385" s="21">
        <v>384.23</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0</v>
      </c>
      <c r="AV385" s="21">
        <v>0</v>
      </c>
      <c r="AW385" s="21">
        <v>0</v>
      </c>
      <c r="AX385" s="21">
        <v>0</v>
      </c>
      <c r="AY385" s="21">
        <v>0</v>
      </c>
      <c r="AZ385" s="21">
        <v>0</v>
      </c>
      <c r="BA385" s="21">
        <v>0</v>
      </c>
      <c r="BB385" s="21">
        <v>0</v>
      </c>
      <c r="BC385" s="21">
        <v>384.23</v>
      </c>
      <c r="BD385" s="21">
        <v>384.23</v>
      </c>
      <c r="BE385" s="21">
        <v>0</v>
      </c>
      <c r="BF385" s="21">
        <v>0</v>
      </c>
      <c r="BG385" s="21">
        <v>0</v>
      </c>
      <c r="BH385" s="21">
        <v>0</v>
      </c>
      <c r="BI385" s="21">
        <v>0</v>
      </c>
      <c r="BJ385" s="21">
        <v>0</v>
      </c>
      <c r="BK385" s="21">
        <v>0</v>
      </c>
      <c r="BL385" s="21">
        <v>0</v>
      </c>
      <c r="BM385" s="21">
        <v>0</v>
      </c>
      <c r="BS385" s="156">
        <f>INDEX('ESSER I reallocation'!$H$2:$H$555,MATCH('2021 ESSER I'!$D385,'ESSER I reallocation'!$A$2:$A$555,0))</f>
        <v>146483.23000000001</v>
      </c>
      <c r="BT385" s="156">
        <f>INDEX('2020 Report - NLIU'!$BL$2:$BL$555,MATCH('2021 ESSER I'!D385,'2020 Report - NLIU'!$I$2:$I$555,0))</f>
        <v>146099</v>
      </c>
      <c r="BU385" s="110" t="b">
        <f t="shared" si="5"/>
        <v>1</v>
      </c>
    </row>
    <row r="386" spans="1:73" x14ac:dyDescent="0.3">
      <c r="A386" s="110" t="s">
        <v>162</v>
      </c>
      <c r="B386" s="110">
        <v>2021</v>
      </c>
      <c r="C386" s="110" t="s">
        <v>3047</v>
      </c>
      <c r="D386" s="22">
        <f>INDEX(Concordance!$A$2:$A$556,MATCH('2021 ESSER I'!F386,Concordance!$D$2:$D$556,0))</f>
        <v>69109</v>
      </c>
      <c r="E386" s="110" t="s">
        <v>1294</v>
      </c>
      <c r="F386" s="110" t="s">
        <v>3048</v>
      </c>
      <c r="G386" s="110" t="s">
        <v>3049</v>
      </c>
      <c r="H386" s="110" t="s">
        <v>1892</v>
      </c>
      <c r="I386" s="21">
        <v>14874.57</v>
      </c>
      <c r="J386" s="21">
        <v>0</v>
      </c>
      <c r="K386" s="21">
        <v>0</v>
      </c>
      <c r="P386" s="21">
        <v>14874.57</v>
      </c>
      <c r="Q386" s="110">
        <v>18</v>
      </c>
      <c r="R386" s="110">
        <v>23</v>
      </c>
      <c r="S386" s="110">
        <v>0</v>
      </c>
      <c r="T386" s="110">
        <v>59</v>
      </c>
      <c r="U386" s="110">
        <v>0</v>
      </c>
      <c r="V386" s="21">
        <v>110672.39</v>
      </c>
      <c r="W386" s="21">
        <v>0</v>
      </c>
      <c r="X386" s="21">
        <v>39768.839999999997</v>
      </c>
      <c r="Y386" s="21">
        <v>6162.21</v>
      </c>
      <c r="Z386" s="21">
        <v>3490.2</v>
      </c>
      <c r="AA386" s="21">
        <v>267.01</v>
      </c>
      <c r="AB386" s="21">
        <v>0</v>
      </c>
      <c r="AC386" s="21">
        <v>0</v>
      </c>
      <c r="AD386" s="21">
        <v>0</v>
      </c>
      <c r="AE386" s="21">
        <v>2405</v>
      </c>
      <c r="AF386" s="21">
        <v>0</v>
      </c>
      <c r="AG386" s="21">
        <v>0</v>
      </c>
      <c r="AH386" s="21">
        <v>0</v>
      </c>
      <c r="AI386" s="21">
        <v>33606.629999999997</v>
      </c>
      <c r="AJ386" s="21">
        <v>26332.639999999999</v>
      </c>
      <c r="AK386" s="21">
        <v>4465.91</v>
      </c>
      <c r="AL386" s="21">
        <v>0</v>
      </c>
      <c r="AM386" s="21">
        <v>0</v>
      </c>
      <c r="AN386" s="21">
        <v>2808.08</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70903.55</v>
      </c>
      <c r="BN386" s="110">
        <v>18</v>
      </c>
      <c r="BO386" s="110">
        <v>23</v>
      </c>
      <c r="BP386" s="110">
        <v>0</v>
      </c>
      <c r="BQ386" s="110">
        <v>59</v>
      </c>
      <c r="BR386" s="110">
        <v>0</v>
      </c>
      <c r="BS386" s="156">
        <f>INDEX('ESSER I reallocation'!$H$2:$H$555,MATCH('2021 ESSER I'!$D386,'ESSER I reallocation'!$A$2:$A$555,0))</f>
        <v>113548.85</v>
      </c>
      <c r="BT386" s="156">
        <f>INDEX('2020 Report - NLIU'!$BL$2:$BL$555,MATCH('2021 ESSER I'!D386,'2020 Report - NLIU'!$I$2:$I$555,0))</f>
        <v>0</v>
      </c>
      <c r="BU386" s="110" t="b">
        <f t="shared" si="5"/>
        <v>1</v>
      </c>
    </row>
    <row r="387" spans="1:73" x14ac:dyDescent="0.3">
      <c r="A387" s="110" t="s">
        <v>162</v>
      </c>
      <c r="B387" s="110">
        <v>2021</v>
      </c>
      <c r="C387" s="110" t="s">
        <v>3050</v>
      </c>
      <c r="D387" s="22">
        <f>INDEX(Concordance!$A$2:$A$556,MATCH('2021 ESSER I'!F387,Concordance!$D$2:$D$556,0))</f>
        <v>83005</v>
      </c>
      <c r="E387" s="110" t="s">
        <v>1297</v>
      </c>
      <c r="F387" s="110" t="s">
        <v>3051</v>
      </c>
      <c r="G387" s="110" t="s">
        <v>3052</v>
      </c>
      <c r="H387" s="110" t="s">
        <v>1892</v>
      </c>
      <c r="I387" s="21">
        <v>33082</v>
      </c>
      <c r="J387" s="21">
        <v>0</v>
      </c>
      <c r="K387" s="21">
        <v>31574.35</v>
      </c>
      <c r="L387" s="110" t="s">
        <v>1892</v>
      </c>
      <c r="M387" s="110" t="s">
        <v>1911</v>
      </c>
      <c r="N387" s="110" t="s">
        <v>1911</v>
      </c>
      <c r="O387" s="110" t="s">
        <v>1892</v>
      </c>
      <c r="P387" s="21">
        <v>1507.650000000001</v>
      </c>
      <c r="Q387" s="110">
        <v>0</v>
      </c>
      <c r="R387" s="110">
        <v>0</v>
      </c>
      <c r="S387" s="110">
        <v>0</v>
      </c>
      <c r="T387" s="110">
        <v>0</v>
      </c>
      <c r="U387" s="110">
        <v>100</v>
      </c>
      <c r="V387" s="21">
        <v>699746.1</v>
      </c>
      <c r="W387" s="21">
        <v>687362.17</v>
      </c>
      <c r="X387" s="21">
        <v>12383.93</v>
      </c>
      <c r="Y387" s="21">
        <v>12125.93</v>
      </c>
      <c r="Z387" s="21">
        <v>0</v>
      </c>
      <c r="AA387" s="21">
        <v>0</v>
      </c>
      <c r="AB387" s="21">
        <v>0</v>
      </c>
      <c r="AC387" s="21">
        <v>0</v>
      </c>
      <c r="AD387" s="21">
        <v>0</v>
      </c>
      <c r="AE387" s="21">
        <v>9129.56</v>
      </c>
      <c r="AF387" s="21">
        <v>2996.37</v>
      </c>
      <c r="AG387" s="21">
        <v>0</v>
      </c>
      <c r="AH387" s="21">
        <v>0</v>
      </c>
      <c r="AI387" s="21">
        <v>0</v>
      </c>
      <c r="AJ387" s="21">
        <v>0</v>
      </c>
      <c r="AK387" s="21">
        <v>0</v>
      </c>
      <c r="AL387" s="21">
        <v>0</v>
      </c>
      <c r="AM387" s="21">
        <v>0</v>
      </c>
      <c r="AN387" s="21">
        <v>0</v>
      </c>
      <c r="AO387" s="21">
        <v>0</v>
      </c>
      <c r="AP387" s="21">
        <v>0</v>
      </c>
      <c r="AQ387" s="21">
        <v>0</v>
      </c>
      <c r="AR387" s="21">
        <v>0</v>
      </c>
      <c r="AS387" s="21">
        <v>0</v>
      </c>
      <c r="AT387" s="21">
        <v>0</v>
      </c>
      <c r="AU387" s="21">
        <v>0</v>
      </c>
      <c r="AV387" s="21">
        <v>0</v>
      </c>
      <c r="AW387" s="21">
        <v>0</v>
      </c>
      <c r="AX387" s="21">
        <v>0</v>
      </c>
      <c r="AY387" s="21">
        <v>0</v>
      </c>
      <c r="AZ387" s="21">
        <v>0</v>
      </c>
      <c r="BA387" s="21">
        <v>0</v>
      </c>
      <c r="BB387" s="21">
        <v>0</v>
      </c>
      <c r="BC387" s="21">
        <v>258</v>
      </c>
      <c r="BD387" s="21">
        <v>0</v>
      </c>
      <c r="BE387" s="21">
        <v>0</v>
      </c>
      <c r="BF387" s="21">
        <v>0</v>
      </c>
      <c r="BG387" s="21">
        <v>0</v>
      </c>
      <c r="BH387" s="21">
        <v>258</v>
      </c>
      <c r="BI387" s="21">
        <v>0</v>
      </c>
      <c r="BJ387" s="21">
        <v>0</v>
      </c>
      <c r="BK387" s="21">
        <v>0</v>
      </c>
      <c r="BL387" s="21">
        <v>0</v>
      </c>
      <c r="BM387" s="21">
        <v>0</v>
      </c>
      <c r="BS387" s="156">
        <f>INDEX('ESSER I reallocation'!$H$2:$H$555,MATCH('2021 ESSER I'!$D387,'ESSER I reallocation'!$A$2:$A$555,0))</f>
        <v>732828.1</v>
      </c>
      <c r="BT387" s="156">
        <f>INDEX('2020 Report - NLIU'!$BL$2:$BL$555,MATCH('2021 ESSER I'!D387,'2020 Report - NLIU'!$I$2:$I$555,0))</f>
        <v>687362.17</v>
      </c>
      <c r="BU387" s="110" t="b">
        <f t="shared" ref="BU387:BU450" si="6">EXACT(W387,BT387)</f>
        <v>1</v>
      </c>
    </row>
    <row r="388" spans="1:73" x14ac:dyDescent="0.3">
      <c r="A388" s="110" t="s">
        <v>162</v>
      </c>
      <c r="B388" s="110">
        <v>2021</v>
      </c>
      <c r="C388" s="110" t="s">
        <v>3053</v>
      </c>
      <c r="D388" s="22">
        <f>INDEX(Concordance!$A$2:$A$556,MATCH('2021 ESSER I'!F388,Concordance!$D$2:$D$556,0))</f>
        <v>96095</v>
      </c>
      <c r="E388" s="110" t="s">
        <v>1300</v>
      </c>
      <c r="F388" s="110" t="s">
        <v>3054</v>
      </c>
      <c r="G388" s="110" t="s">
        <v>3055</v>
      </c>
      <c r="H388" s="110" t="s">
        <v>1892</v>
      </c>
      <c r="I388" s="21">
        <v>59750.14</v>
      </c>
      <c r="J388" s="21">
        <v>0</v>
      </c>
      <c r="K388" s="21">
        <v>0</v>
      </c>
      <c r="P388" s="21">
        <v>59750.14</v>
      </c>
      <c r="Q388" s="110">
        <v>0</v>
      </c>
      <c r="R388" s="110">
        <v>0</v>
      </c>
      <c r="S388" s="110">
        <v>0</v>
      </c>
      <c r="T388" s="110">
        <v>0</v>
      </c>
      <c r="U388" s="110">
        <v>100</v>
      </c>
      <c r="V388" s="21">
        <v>837337.63</v>
      </c>
      <c r="W388" s="21">
        <v>0</v>
      </c>
      <c r="X388" s="21">
        <v>837337.63</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837337.63</v>
      </c>
      <c r="BD388" s="21">
        <v>517622.85</v>
      </c>
      <c r="BE388" s="21">
        <v>319714.78000000003</v>
      </c>
      <c r="BF388" s="21">
        <v>0</v>
      </c>
      <c r="BG388" s="21">
        <v>0</v>
      </c>
      <c r="BH388" s="21">
        <v>0</v>
      </c>
      <c r="BI388" s="21">
        <v>0</v>
      </c>
      <c r="BJ388" s="21">
        <v>0</v>
      </c>
      <c r="BK388" s="21">
        <v>0</v>
      </c>
      <c r="BL388" s="21">
        <v>0</v>
      </c>
      <c r="BM388" s="21">
        <v>0</v>
      </c>
      <c r="BS388" s="156">
        <f>INDEX('ESSER I reallocation'!$H$2:$H$555,MATCH('2021 ESSER I'!$D388,'ESSER I reallocation'!$A$2:$A$555,0))</f>
        <v>897087.78</v>
      </c>
      <c r="BT388" s="156">
        <f>INDEX('2020 Report - NLIU'!$BL$2:$BL$555,MATCH('2021 ESSER I'!D388,'2020 Report - NLIU'!$I$2:$I$555,0))</f>
        <v>0</v>
      </c>
      <c r="BU388" s="110" t="b">
        <f t="shared" si="6"/>
        <v>1</v>
      </c>
    </row>
    <row r="389" spans="1:73" x14ac:dyDescent="0.3">
      <c r="A389" s="110" t="s">
        <v>162</v>
      </c>
      <c r="B389" s="110">
        <v>2021</v>
      </c>
      <c r="C389" s="110" t="s">
        <v>3056</v>
      </c>
      <c r="D389" s="22">
        <f>INDEX(Concordance!$A$2:$A$556,MATCH('2021 ESSER I'!F389,Concordance!$D$2:$D$556,0))</f>
        <v>31116</v>
      </c>
      <c r="E389" s="110" t="s">
        <v>1303</v>
      </c>
      <c r="F389" s="110" t="s">
        <v>3057</v>
      </c>
      <c r="G389" s="110" t="s">
        <v>3058</v>
      </c>
      <c r="H389" s="110" t="s">
        <v>1892</v>
      </c>
      <c r="I389" s="21">
        <v>0</v>
      </c>
      <c r="J389" s="21"/>
      <c r="K389" s="21"/>
      <c r="P389" s="21">
        <v>0</v>
      </c>
      <c r="V389" s="21">
        <v>36923.01</v>
      </c>
      <c r="W389" s="21">
        <v>36826</v>
      </c>
      <c r="X389" s="21">
        <v>97.01</v>
      </c>
      <c r="Y389" s="21">
        <v>0</v>
      </c>
      <c r="Z389" s="21">
        <v>0</v>
      </c>
      <c r="AA389" s="21">
        <v>0</v>
      </c>
      <c r="AB389" s="21">
        <v>0</v>
      </c>
      <c r="AC389" s="21">
        <v>0</v>
      </c>
      <c r="AD389" s="21">
        <v>0</v>
      </c>
      <c r="AE389" s="21">
        <v>0</v>
      </c>
      <c r="AF389" s="21">
        <v>0</v>
      </c>
      <c r="AG389" s="21">
        <v>0</v>
      </c>
      <c r="AH389" s="21">
        <v>0</v>
      </c>
      <c r="AI389" s="21">
        <v>0</v>
      </c>
      <c r="AJ389" s="21">
        <v>0</v>
      </c>
      <c r="AK389" s="21">
        <v>0</v>
      </c>
      <c r="AL389" s="21">
        <v>0</v>
      </c>
      <c r="AM389" s="21">
        <v>0</v>
      </c>
      <c r="AN389" s="21">
        <v>0</v>
      </c>
      <c r="AO389" s="21">
        <v>0</v>
      </c>
      <c r="AP389" s="21">
        <v>0</v>
      </c>
      <c r="AQ389" s="21">
        <v>0</v>
      </c>
      <c r="AR389" s="21">
        <v>0</v>
      </c>
      <c r="AS389" s="21">
        <v>0</v>
      </c>
      <c r="AT389" s="21">
        <v>0</v>
      </c>
      <c r="AU389" s="21">
        <v>0</v>
      </c>
      <c r="AV389" s="21">
        <v>0</v>
      </c>
      <c r="AW389" s="21">
        <v>0</v>
      </c>
      <c r="AX389" s="21">
        <v>0</v>
      </c>
      <c r="AY389" s="21">
        <v>0</v>
      </c>
      <c r="AZ389" s="21">
        <v>0</v>
      </c>
      <c r="BA389" s="21">
        <v>0</v>
      </c>
      <c r="BB389" s="21">
        <v>0</v>
      </c>
      <c r="BC389" s="21">
        <v>97.01</v>
      </c>
      <c r="BD389" s="21">
        <v>97.01</v>
      </c>
      <c r="BE389" s="21">
        <v>0</v>
      </c>
      <c r="BF389" s="21">
        <v>0</v>
      </c>
      <c r="BG389" s="21">
        <v>0</v>
      </c>
      <c r="BH389" s="21">
        <v>0</v>
      </c>
      <c r="BI389" s="21">
        <v>0</v>
      </c>
      <c r="BJ389" s="21">
        <v>0</v>
      </c>
      <c r="BK389" s="21">
        <v>0</v>
      </c>
      <c r="BL389" s="21">
        <v>0</v>
      </c>
      <c r="BM389" s="21">
        <v>0</v>
      </c>
      <c r="BS389" s="156">
        <f>INDEX('ESSER I reallocation'!$H$2:$H$555,MATCH('2021 ESSER I'!$D389,'ESSER I reallocation'!$A$2:$A$555,0))</f>
        <v>36923.01</v>
      </c>
      <c r="BT389" s="156">
        <f>INDEX('2020 Report - NLIU'!$BL$2:$BL$555,MATCH('2021 ESSER I'!D389,'2020 Report - NLIU'!$I$2:$I$555,0))</f>
        <v>36826</v>
      </c>
      <c r="BU389" s="110" t="b">
        <f t="shared" si="6"/>
        <v>1</v>
      </c>
    </row>
    <row r="390" spans="1:73" x14ac:dyDescent="0.3">
      <c r="A390" s="110" t="s">
        <v>162</v>
      </c>
      <c r="B390" s="110">
        <v>2021</v>
      </c>
      <c r="C390" s="110" t="s">
        <v>3059</v>
      </c>
      <c r="D390" s="22">
        <f>INDEX(Concordance!$A$2:$A$556,MATCH('2021 ESSER I'!F390,Concordance!$D$2:$D$556,0))</f>
        <v>96090</v>
      </c>
      <c r="E390" s="110" t="s">
        <v>1306</v>
      </c>
      <c r="F390" s="110" t="s">
        <v>3060</v>
      </c>
      <c r="G390" s="110" t="s">
        <v>3061</v>
      </c>
      <c r="H390" s="110" t="s">
        <v>1892</v>
      </c>
      <c r="I390" s="21">
        <v>178882.61</v>
      </c>
      <c r="J390" s="21">
        <v>0</v>
      </c>
      <c r="K390" s="21">
        <v>3306.03</v>
      </c>
      <c r="L390" s="110" t="s">
        <v>1911</v>
      </c>
      <c r="M390" s="110" t="s">
        <v>1911</v>
      </c>
      <c r="N390" s="110" t="s">
        <v>1911</v>
      </c>
      <c r="O390" s="110" t="s">
        <v>1892</v>
      </c>
      <c r="P390" s="21">
        <v>175576.58</v>
      </c>
      <c r="Q390" s="110">
        <v>0</v>
      </c>
      <c r="R390" s="110">
        <v>0</v>
      </c>
      <c r="S390" s="110">
        <v>0</v>
      </c>
      <c r="T390" s="110">
        <v>100</v>
      </c>
      <c r="U390" s="110">
        <v>0</v>
      </c>
      <c r="V390" s="21">
        <v>587850.97</v>
      </c>
      <c r="W390" s="21">
        <v>0</v>
      </c>
      <c r="X390" s="21">
        <v>587850.97</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587850.97</v>
      </c>
      <c r="BD390" s="21">
        <v>587850.97</v>
      </c>
      <c r="BE390" s="21">
        <v>0</v>
      </c>
      <c r="BF390" s="21">
        <v>0</v>
      </c>
      <c r="BG390" s="21">
        <v>0</v>
      </c>
      <c r="BH390" s="21">
        <v>0</v>
      </c>
      <c r="BI390" s="21">
        <v>0</v>
      </c>
      <c r="BJ390" s="21">
        <v>0</v>
      </c>
      <c r="BK390" s="21">
        <v>0</v>
      </c>
      <c r="BL390" s="21">
        <v>0</v>
      </c>
      <c r="BM390" s="21">
        <v>0</v>
      </c>
      <c r="BS390" s="156">
        <f>INDEX('ESSER I reallocation'!$H$2:$H$555,MATCH('2021 ESSER I'!$D390,'ESSER I reallocation'!$A$2:$A$555,0))</f>
        <v>592698.97</v>
      </c>
      <c r="BT390" s="156">
        <f>INDEX('2020 Report - NLIU'!$BL$2:$BL$555,MATCH('2021 ESSER I'!D390,'2020 Report - NLIU'!$I$2:$I$555,0))</f>
        <v>0</v>
      </c>
      <c r="BU390" s="110" t="b">
        <f t="shared" si="6"/>
        <v>1</v>
      </c>
    </row>
    <row r="391" spans="1:73" x14ac:dyDescent="0.3">
      <c r="A391" s="110" t="s">
        <v>162</v>
      </c>
      <c r="B391" s="110">
        <v>2021</v>
      </c>
      <c r="C391" s="110" t="s">
        <v>3062</v>
      </c>
      <c r="D391" s="22">
        <f>INDEX(Concordance!$A$2:$A$556,MATCH('2021 ESSER I'!F391,Concordance!$D$2:$D$556,0))</f>
        <v>78003</v>
      </c>
      <c r="E391" s="110" t="s">
        <v>1309</v>
      </c>
      <c r="F391" s="110" t="s">
        <v>3063</v>
      </c>
      <c r="G391" s="110" t="s">
        <v>3064</v>
      </c>
      <c r="H391" s="110" t="s">
        <v>1892</v>
      </c>
      <c r="I391" s="21">
        <v>0</v>
      </c>
      <c r="J391" s="21"/>
      <c r="K391" s="21"/>
      <c r="P391" s="21">
        <v>0</v>
      </c>
      <c r="V391" s="21">
        <v>38584.730000000003</v>
      </c>
      <c r="W391" s="21">
        <v>38484</v>
      </c>
      <c r="X391" s="21">
        <v>100.73</v>
      </c>
      <c r="Y391" s="21">
        <v>0</v>
      </c>
      <c r="Z391" s="21">
        <v>0</v>
      </c>
      <c r="AA391" s="21">
        <v>0</v>
      </c>
      <c r="AB391" s="21">
        <v>0</v>
      </c>
      <c r="AC391" s="21">
        <v>0</v>
      </c>
      <c r="AD391" s="21">
        <v>0</v>
      </c>
      <c r="AE391" s="21">
        <v>0</v>
      </c>
      <c r="AF391" s="21">
        <v>0</v>
      </c>
      <c r="AG391" s="21">
        <v>0</v>
      </c>
      <c r="AH391" s="21">
        <v>0</v>
      </c>
      <c r="AI391" s="21">
        <v>100.73</v>
      </c>
      <c r="AJ391" s="21">
        <v>0</v>
      </c>
      <c r="AK391" s="21">
        <v>0</v>
      </c>
      <c r="AL391" s="21">
        <v>0</v>
      </c>
      <c r="AM391" s="21">
        <v>0</v>
      </c>
      <c r="AN391" s="21">
        <v>0</v>
      </c>
      <c r="AO391" s="21">
        <v>100.73</v>
      </c>
      <c r="AP391" s="21">
        <v>0</v>
      </c>
      <c r="AQ391" s="21">
        <v>0</v>
      </c>
      <c r="AR391" s="21">
        <v>0</v>
      </c>
      <c r="AS391" s="21">
        <v>0</v>
      </c>
      <c r="AT391" s="21">
        <v>0</v>
      </c>
      <c r="AU391" s="21">
        <v>0</v>
      </c>
      <c r="AV391" s="21">
        <v>0</v>
      </c>
      <c r="AW391" s="21">
        <v>0</v>
      </c>
      <c r="AX391" s="21">
        <v>0</v>
      </c>
      <c r="AY391" s="21">
        <v>0</v>
      </c>
      <c r="AZ391" s="21">
        <v>0</v>
      </c>
      <c r="BA391" s="21">
        <v>0</v>
      </c>
      <c r="BB391" s="21">
        <v>0</v>
      </c>
      <c r="BC391" s="21">
        <v>0</v>
      </c>
      <c r="BD391" s="21">
        <v>0</v>
      </c>
      <c r="BE391" s="21">
        <v>0</v>
      </c>
      <c r="BF391" s="21">
        <v>0</v>
      </c>
      <c r="BG391" s="21">
        <v>0</v>
      </c>
      <c r="BH391" s="21">
        <v>0</v>
      </c>
      <c r="BI391" s="21">
        <v>0</v>
      </c>
      <c r="BJ391" s="21">
        <v>0</v>
      </c>
      <c r="BK391" s="21">
        <v>0</v>
      </c>
      <c r="BL391" s="21">
        <v>0</v>
      </c>
      <c r="BM391" s="21">
        <v>0</v>
      </c>
      <c r="BS391" s="156">
        <f>INDEX('ESSER I reallocation'!$H$2:$H$555,MATCH('2021 ESSER I'!$D391,'ESSER I reallocation'!$A$2:$A$555,0))</f>
        <v>38584.730000000003</v>
      </c>
      <c r="BT391" s="156">
        <f>INDEX('2020 Report - NLIU'!$BL$2:$BL$555,MATCH('2021 ESSER I'!D391,'2020 Report - NLIU'!$I$2:$I$555,0))</f>
        <v>38484</v>
      </c>
      <c r="BU391" s="110" t="b">
        <f t="shared" si="6"/>
        <v>1</v>
      </c>
    </row>
    <row r="392" spans="1:73" x14ac:dyDescent="0.3">
      <c r="A392" s="110" t="s">
        <v>162</v>
      </c>
      <c r="B392" s="110">
        <v>2021</v>
      </c>
      <c r="C392" s="110" t="s">
        <v>3065</v>
      </c>
      <c r="D392" s="22">
        <f>INDEX(Concordance!$A$2:$A$556,MATCH('2021 ESSER I'!F392,Concordance!$D$2:$D$556,0))</f>
        <v>79077</v>
      </c>
      <c r="E392" s="110" t="s">
        <v>1312</v>
      </c>
      <c r="F392" s="110" t="s">
        <v>3066</v>
      </c>
      <c r="G392" s="110" t="s">
        <v>3067</v>
      </c>
      <c r="H392" s="110" t="s">
        <v>1892</v>
      </c>
      <c r="I392" s="21">
        <v>118448.55</v>
      </c>
      <c r="J392" s="21">
        <v>0</v>
      </c>
      <c r="K392" s="21">
        <v>61528.66</v>
      </c>
      <c r="L392" s="110" t="s">
        <v>1911</v>
      </c>
      <c r="M392" s="110" t="s">
        <v>1892</v>
      </c>
      <c r="N392" s="110" t="s">
        <v>1911</v>
      </c>
      <c r="O392" s="110" t="s">
        <v>1911</v>
      </c>
      <c r="P392" s="21">
        <v>56919.89</v>
      </c>
      <c r="Q392" s="110">
        <v>0</v>
      </c>
      <c r="R392" s="110">
        <v>99.5</v>
      </c>
      <c r="S392" s="110">
        <v>0</v>
      </c>
      <c r="T392" s="110">
        <v>0</v>
      </c>
      <c r="U392" s="110">
        <v>0.5</v>
      </c>
      <c r="V392" s="21">
        <v>362896.92</v>
      </c>
      <c r="W392" s="21">
        <v>0</v>
      </c>
      <c r="X392" s="21">
        <v>305240.8</v>
      </c>
      <c r="Y392" s="21">
        <v>20374.78</v>
      </c>
      <c r="Z392" s="21">
        <v>0</v>
      </c>
      <c r="AA392" s="21">
        <v>0</v>
      </c>
      <c r="AB392" s="21">
        <v>0</v>
      </c>
      <c r="AC392" s="21">
        <v>0</v>
      </c>
      <c r="AD392" s="21">
        <v>986.83</v>
      </c>
      <c r="AE392" s="21">
        <v>19387.95</v>
      </c>
      <c r="AF392" s="21">
        <v>0</v>
      </c>
      <c r="AG392" s="21">
        <v>0</v>
      </c>
      <c r="AH392" s="21">
        <v>0</v>
      </c>
      <c r="AI392" s="21">
        <v>260021.56</v>
      </c>
      <c r="AJ392" s="21">
        <v>128124.34</v>
      </c>
      <c r="AK392" s="21">
        <v>18620.3</v>
      </c>
      <c r="AL392" s="21">
        <v>98898</v>
      </c>
      <c r="AM392" s="21">
        <v>0</v>
      </c>
      <c r="AN392" s="21">
        <v>0</v>
      </c>
      <c r="AO392" s="21">
        <v>14378.92</v>
      </c>
      <c r="AP392" s="21">
        <v>0</v>
      </c>
      <c r="AQ392" s="21">
        <v>0</v>
      </c>
      <c r="AR392" s="21">
        <v>0</v>
      </c>
      <c r="AS392" s="21">
        <v>0</v>
      </c>
      <c r="AT392" s="21">
        <v>0</v>
      </c>
      <c r="AU392" s="21">
        <v>0</v>
      </c>
      <c r="AV392" s="21">
        <v>0</v>
      </c>
      <c r="AW392" s="21">
        <v>0</v>
      </c>
      <c r="AX392" s="21">
        <v>0</v>
      </c>
      <c r="AY392" s="21">
        <v>0</v>
      </c>
      <c r="AZ392" s="21">
        <v>0</v>
      </c>
      <c r="BA392" s="21">
        <v>0</v>
      </c>
      <c r="BB392" s="21">
        <v>0</v>
      </c>
      <c r="BC392" s="21">
        <v>24844.46</v>
      </c>
      <c r="BD392" s="21">
        <v>0</v>
      </c>
      <c r="BE392" s="21">
        <v>0</v>
      </c>
      <c r="BF392" s="21">
        <v>0</v>
      </c>
      <c r="BG392" s="21">
        <v>0</v>
      </c>
      <c r="BH392" s="21">
        <v>3743.07</v>
      </c>
      <c r="BI392" s="21">
        <v>21101.39</v>
      </c>
      <c r="BJ392" s="21">
        <v>0</v>
      </c>
      <c r="BK392" s="21">
        <v>0</v>
      </c>
      <c r="BL392" s="21">
        <v>0</v>
      </c>
      <c r="BM392" s="21">
        <v>57656.12</v>
      </c>
      <c r="BN392" s="110">
        <v>0</v>
      </c>
      <c r="BO392" s="110">
        <v>99.5</v>
      </c>
      <c r="BP392" s="110">
        <v>0</v>
      </c>
      <c r="BQ392" s="110">
        <v>0</v>
      </c>
      <c r="BR392" s="110">
        <v>0.5</v>
      </c>
      <c r="BS392" s="156">
        <f>INDEX('ESSER I reallocation'!$H$2:$H$555,MATCH('2021 ESSER I'!$D392,'ESSER I reallocation'!$A$2:$A$555,0))</f>
        <v>408501.92</v>
      </c>
      <c r="BT392" s="156">
        <f>INDEX('2020 Report - NLIU'!$BL$2:$BL$555,MATCH('2021 ESSER I'!D392,'2020 Report - NLIU'!$I$2:$I$555,0))</f>
        <v>0</v>
      </c>
      <c r="BU392" s="110" t="b">
        <f t="shared" si="6"/>
        <v>1</v>
      </c>
    </row>
    <row r="393" spans="1:73" x14ac:dyDescent="0.3">
      <c r="A393" s="110" t="s">
        <v>162</v>
      </c>
      <c r="B393" s="110">
        <v>2021</v>
      </c>
      <c r="C393" s="110" t="s">
        <v>3068</v>
      </c>
      <c r="D393" s="22">
        <f>INDEX(Concordance!$A$2:$A$556,MATCH('2021 ESSER I'!F393,Concordance!$D$2:$D$556,0))</f>
        <v>80116</v>
      </c>
      <c r="E393" s="110" t="s">
        <v>1318</v>
      </c>
      <c r="F393" s="110" t="s">
        <v>3069</v>
      </c>
      <c r="G393" s="110" t="s">
        <v>3070</v>
      </c>
      <c r="H393" s="110" t="s">
        <v>1892</v>
      </c>
      <c r="I393" s="21">
        <v>0</v>
      </c>
      <c r="J393" s="21"/>
      <c r="K393" s="21"/>
      <c r="P393" s="21">
        <v>0</v>
      </c>
      <c r="V393" s="21">
        <v>59108.43</v>
      </c>
      <c r="W393" s="21">
        <v>39981.379999999997</v>
      </c>
      <c r="X393" s="21">
        <v>19127.05</v>
      </c>
      <c r="Y393" s="21">
        <v>19127.05</v>
      </c>
      <c r="Z393" s="21">
        <v>0</v>
      </c>
      <c r="AA393" s="21">
        <v>0</v>
      </c>
      <c r="AB393" s="21">
        <v>0</v>
      </c>
      <c r="AC393" s="21">
        <v>0</v>
      </c>
      <c r="AD393" s="21">
        <v>0</v>
      </c>
      <c r="AE393" s="21">
        <v>19127.05</v>
      </c>
      <c r="AF393" s="21">
        <v>0</v>
      </c>
      <c r="AG393" s="21">
        <v>0</v>
      </c>
      <c r="AH393" s="21">
        <v>0</v>
      </c>
      <c r="AI393" s="21">
        <v>0</v>
      </c>
      <c r="AJ393" s="21">
        <v>0</v>
      </c>
      <c r="AK393" s="21">
        <v>0</v>
      </c>
      <c r="AL393" s="21">
        <v>0</v>
      </c>
      <c r="AM393" s="21">
        <v>0</v>
      </c>
      <c r="AN393" s="21">
        <v>0</v>
      </c>
      <c r="AO393" s="21">
        <v>0</v>
      </c>
      <c r="AP393" s="21">
        <v>0</v>
      </c>
      <c r="AQ393" s="21">
        <v>0</v>
      </c>
      <c r="AR393" s="21">
        <v>0</v>
      </c>
      <c r="AS393" s="21">
        <v>0</v>
      </c>
      <c r="AT393" s="21">
        <v>0</v>
      </c>
      <c r="AU393" s="21">
        <v>0</v>
      </c>
      <c r="AV393" s="21">
        <v>0</v>
      </c>
      <c r="AW393" s="21">
        <v>0</v>
      </c>
      <c r="AX393" s="21">
        <v>0</v>
      </c>
      <c r="AY393" s="21">
        <v>0</v>
      </c>
      <c r="AZ393" s="21">
        <v>0</v>
      </c>
      <c r="BA393" s="21">
        <v>0</v>
      </c>
      <c r="BB393" s="21">
        <v>0</v>
      </c>
      <c r="BC393" s="21">
        <v>0</v>
      </c>
      <c r="BD393" s="21">
        <v>0</v>
      </c>
      <c r="BE393" s="21">
        <v>0</v>
      </c>
      <c r="BF393" s="21">
        <v>0</v>
      </c>
      <c r="BG393" s="21">
        <v>0</v>
      </c>
      <c r="BH393" s="21">
        <v>0</v>
      </c>
      <c r="BI393" s="21">
        <v>0</v>
      </c>
      <c r="BJ393" s="21">
        <v>0</v>
      </c>
      <c r="BK393" s="21">
        <v>0</v>
      </c>
      <c r="BL393" s="21">
        <v>0</v>
      </c>
      <c r="BM393" s="21">
        <v>7.2759576141834259E-12</v>
      </c>
      <c r="BS393" s="156">
        <f>INDEX('ESSER I reallocation'!$H$2:$H$555,MATCH('2021 ESSER I'!$D393,'ESSER I reallocation'!$A$2:$A$555,0))</f>
        <v>59108.43</v>
      </c>
      <c r="BT393" s="156">
        <f>INDEX('2020 Report - NLIU'!$BL$2:$BL$555,MATCH('2021 ESSER I'!D393,'2020 Report - NLIU'!$I$2:$I$555,0))</f>
        <v>39981.379999999997</v>
      </c>
      <c r="BU393" s="110" t="b">
        <f t="shared" si="6"/>
        <v>1</v>
      </c>
    </row>
    <row r="394" spans="1:73" x14ac:dyDescent="0.3">
      <c r="A394" s="110" t="s">
        <v>162</v>
      </c>
      <c r="B394" s="110">
        <v>2021</v>
      </c>
      <c r="C394" s="110" t="s">
        <v>3071</v>
      </c>
      <c r="D394" s="22">
        <f>INDEX(Concordance!$A$2:$A$556,MATCH('2021 ESSER I'!F394,Concordance!$D$2:$D$556,0))</f>
        <v>80122</v>
      </c>
      <c r="E394" s="110" t="s">
        <v>1315</v>
      </c>
      <c r="F394" s="110" t="s">
        <v>3072</v>
      </c>
      <c r="G394" s="110" t="s">
        <v>3073</v>
      </c>
      <c r="H394" s="110" t="s">
        <v>1892</v>
      </c>
      <c r="I394" s="21">
        <v>0</v>
      </c>
      <c r="J394" s="21"/>
      <c r="K394" s="21"/>
      <c r="P394" s="21">
        <v>0</v>
      </c>
      <c r="V394" s="21">
        <v>41440.519999999997</v>
      </c>
      <c r="W394" s="21">
        <v>0</v>
      </c>
      <c r="X394" s="21">
        <v>41440.519999999997</v>
      </c>
      <c r="Y394" s="21">
        <v>9942.9399999999987</v>
      </c>
      <c r="Z394" s="21">
        <v>0</v>
      </c>
      <c r="AA394" s="21">
        <v>0</v>
      </c>
      <c r="AB394" s="21">
        <v>0</v>
      </c>
      <c r="AC394" s="21">
        <v>2455</v>
      </c>
      <c r="AD394" s="21">
        <v>0</v>
      </c>
      <c r="AE394" s="21">
        <v>7487.94</v>
      </c>
      <c r="AF394" s="21">
        <v>0</v>
      </c>
      <c r="AG394" s="21">
        <v>0</v>
      </c>
      <c r="AH394" s="21">
        <v>0</v>
      </c>
      <c r="AI394" s="21">
        <v>5913</v>
      </c>
      <c r="AJ394" s="21">
        <v>0</v>
      </c>
      <c r="AK394" s="21">
        <v>0</v>
      </c>
      <c r="AL394" s="21">
        <v>5913</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25584.58</v>
      </c>
      <c r="BD394" s="21">
        <v>25434.68</v>
      </c>
      <c r="BE394" s="21">
        <v>0</v>
      </c>
      <c r="BF394" s="21">
        <v>0</v>
      </c>
      <c r="BG394" s="21">
        <v>0</v>
      </c>
      <c r="BH394" s="21">
        <v>0</v>
      </c>
      <c r="BI394" s="21">
        <v>149.9</v>
      </c>
      <c r="BJ394" s="21">
        <v>0</v>
      </c>
      <c r="BK394" s="21">
        <v>0</v>
      </c>
      <c r="BL394" s="21">
        <v>0</v>
      </c>
      <c r="BM394" s="21">
        <v>0</v>
      </c>
      <c r="BS394" s="156">
        <f>INDEX('ESSER I reallocation'!$H$2:$H$555,MATCH('2021 ESSER I'!$D394,'ESSER I reallocation'!$A$2:$A$555,0))</f>
        <v>41440.519999999997</v>
      </c>
      <c r="BT394" s="156">
        <f>INDEX('2020 Report - NLIU'!$BL$2:$BL$555,MATCH('2021 ESSER I'!D394,'2020 Report - NLIU'!$I$2:$I$555,0))</f>
        <v>0</v>
      </c>
      <c r="BU394" s="110" t="b">
        <f t="shared" si="6"/>
        <v>1</v>
      </c>
    </row>
    <row r="395" spans="1:73" x14ac:dyDescent="0.3">
      <c r="A395" s="110" t="s">
        <v>162</v>
      </c>
      <c r="B395" s="110">
        <v>2021</v>
      </c>
      <c r="C395" s="110" t="s">
        <v>3074</v>
      </c>
      <c r="D395" s="22">
        <f>INDEX(Concordance!$A$2:$A$556,MATCH('2021 ESSER I'!F395,Concordance!$D$2:$D$556,0))</f>
        <v>81097</v>
      </c>
      <c r="E395" s="110" t="s">
        <v>1321</v>
      </c>
      <c r="F395" s="110" t="s">
        <v>3075</v>
      </c>
      <c r="G395" s="110" t="s">
        <v>3076</v>
      </c>
      <c r="H395" s="110" t="s">
        <v>1892</v>
      </c>
      <c r="I395" s="21">
        <v>0</v>
      </c>
      <c r="J395" s="21"/>
      <c r="K395" s="21"/>
      <c r="P395" s="21">
        <v>0</v>
      </c>
      <c r="V395" s="21">
        <v>74443.06</v>
      </c>
      <c r="W395" s="21">
        <v>0</v>
      </c>
      <c r="X395" s="21">
        <v>74443.06</v>
      </c>
      <c r="Y395" s="21">
        <v>19055.45</v>
      </c>
      <c r="Z395" s="21">
        <v>16857.650000000001</v>
      </c>
      <c r="AA395" s="21">
        <v>2197.8000000000002</v>
      </c>
      <c r="AB395" s="21">
        <v>0</v>
      </c>
      <c r="AC395" s="21">
        <v>0</v>
      </c>
      <c r="AD395" s="21">
        <v>0</v>
      </c>
      <c r="AE395" s="21">
        <v>0</v>
      </c>
      <c r="AF395" s="21">
        <v>0</v>
      </c>
      <c r="AG395" s="21">
        <v>0</v>
      </c>
      <c r="AH395" s="21">
        <v>0</v>
      </c>
      <c r="AI395" s="21">
        <v>55387.61</v>
      </c>
      <c r="AJ395" s="21">
        <v>43387.61</v>
      </c>
      <c r="AK395" s="21">
        <v>12000</v>
      </c>
      <c r="AL395" s="21">
        <v>0</v>
      </c>
      <c r="AM395" s="21">
        <v>0</v>
      </c>
      <c r="AN395" s="21">
        <v>0</v>
      </c>
      <c r="AO395" s="21">
        <v>0</v>
      </c>
      <c r="AP395" s="21">
        <v>0</v>
      </c>
      <c r="AQ395" s="21">
        <v>0</v>
      </c>
      <c r="AR395" s="21">
        <v>0</v>
      </c>
      <c r="AS395" s="21">
        <v>0</v>
      </c>
      <c r="AT395" s="21">
        <v>0</v>
      </c>
      <c r="AU395" s="21">
        <v>0</v>
      </c>
      <c r="AV395" s="21">
        <v>0</v>
      </c>
      <c r="AW395" s="21">
        <v>0</v>
      </c>
      <c r="AX395" s="21">
        <v>0</v>
      </c>
      <c r="AY395" s="21">
        <v>0</v>
      </c>
      <c r="AZ395" s="21">
        <v>0</v>
      </c>
      <c r="BA395" s="21">
        <v>0</v>
      </c>
      <c r="BB395" s="21">
        <v>0</v>
      </c>
      <c r="BC395" s="21">
        <v>0</v>
      </c>
      <c r="BD395" s="21">
        <v>0</v>
      </c>
      <c r="BE395" s="21">
        <v>0</v>
      </c>
      <c r="BF395" s="21">
        <v>0</v>
      </c>
      <c r="BG395" s="21">
        <v>0</v>
      </c>
      <c r="BH395" s="21">
        <v>0</v>
      </c>
      <c r="BI395" s="21">
        <v>0</v>
      </c>
      <c r="BJ395" s="21">
        <v>0</v>
      </c>
      <c r="BK395" s="21">
        <v>0</v>
      </c>
      <c r="BL395" s="21">
        <v>0</v>
      </c>
      <c r="BM395" s="21">
        <v>0</v>
      </c>
      <c r="BS395" s="156">
        <f>INDEX('ESSER I reallocation'!$H$2:$H$555,MATCH('2021 ESSER I'!$D395,'ESSER I reallocation'!$A$2:$A$555,0))</f>
        <v>74443.06</v>
      </c>
      <c r="BT395" s="156">
        <f>INDEX('2020 Report - NLIU'!$BL$2:$BL$555,MATCH('2021 ESSER I'!D395,'2020 Report - NLIU'!$I$2:$I$555,0))</f>
        <v>0</v>
      </c>
      <c r="BU395" s="110" t="b">
        <f t="shared" si="6"/>
        <v>1</v>
      </c>
    </row>
    <row r="396" spans="1:73" x14ac:dyDescent="0.3">
      <c r="A396" s="110" t="s">
        <v>162</v>
      </c>
      <c r="B396" s="110">
        <v>2021</v>
      </c>
      <c r="C396" s="110" t="s">
        <v>3077</v>
      </c>
      <c r="D396" s="22">
        <f>INDEX(Concordance!$A$2:$A$556,MATCH('2021 ESSER I'!F396,Concordance!$D$2:$D$556,0))</f>
        <v>55105</v>
      </c>
      <c r="E396" s="110" t="s">
        <v>1324</v>
      </c>
      <c r="F396" s="110" t="s">
        <v>3078</v>
      </c>
      <c r="G396" s="110" t="s">
        <v>3079</v>
      </c>
      <c r="H396" s="110" t="s">
        <v>1892</v>
      </c>
      <c r="I396" s="21">
        <v>10450</v>
      </c>
      <c r="J396" s="21">
        <v>0</v>
      </c>
      <c r="K396" s="21">
        <v>10450</v>
      </c>
      <c r="L396" s="110" t="s">
        <v>1892</v>
      </c>
      <c r="M396" s="110" t="s">
        <v>1911</v>
      </c>
      <c r="N396" s="110" t="s">
        <v>1911</v>
      </c>
      <c r="O396" s="110" t="s">
        <v>1911</v>
      </c>
      <c r="P396" s="21">
        <v>0</v>
      </c>
      <c r="V396" s="21">
        <v>206929.88</v>
      </c>
      <c r="W396" s="21">
        <v>156215.57999999999</v>
      </c>
      <c r="X396" s="21">
        <v>50714.3</v>
      </c>
      <c r="Y396" s="21">
        <v>50714.3</v>
      </c>
      <c r="Z396" s="21">
        <v>50714.3</v>
      </c>
      <c r="AA396" s="21">
        <v>0</v>
      </c>
      <c r="AB396" s="21">
        <v>0</v>
      </c>
      <c r="AC396" s="21">
        <v>0</v>
      </c>
      <c r="AD396" s="21">
        <v>0</v>
      </c>
      <c r="AE396" s="21">
        <v>0</v>
      </c>
      <c r="AF396" s="21">
        <v>0</v>
      </c>
      <c r="AG396" s="21">
        <v>0</v>
      </c>
      <c r="AH396" s="21">
        <v>0</v>
      </c>
      <c r="AI396" s="21">
        <v>0</v>
      </c>
      <c r="AJ396" s="21">
        <v>0</v>
      </c>
      <c r="AK396" s="21">
        <v>0</v>
      </c>
      <c r="AL396" s="21">
        <v>0</v>
      </c>
      <c r="AM396" s="21">
        <v>0</v>
      </c>
      <c r="AN396" s="21">
        <v>0</v>
      </c>
      <c r="AO396" s="21">
        <v>0</v>
      </c>
      <c r="AP396" s="21">
        <v>0</v>
      </c>
      <c r="AQ396" s="21">
        <v>0</v>
      </c>
      <c r="AR396" s="21">
        <v>0</v>
      </c>
      <c r="AS396" s="21">
        <v>0</v>
      </c>
      <c r="AT396" s="21">
        <v>0</v>
      </c>
      <c r="AU396" s="21">
        <v>0</v>
      </c>
      <c r="AV396" s="21">
        <v>0</v>
      </c>
      <c r="AW396" s="21">
        <v>0</v>
      </c>
      <c r="AX396" s="21">
        <v>0</v>
      </c>
      <c r="AY396" s="21">
        <v>0</v>
      </c>
      <c r="AZ396" s="21">
        <v>0</v>
      </c>
      <c r="BA396" s="21">
        <v>0</v>
      </c>
      <c r="BB396" s="21">
        <v>0</v>
      </c>
      <c r="BC396" s="21">
        <v>0</v>
      </c>
      <c r="BD396" s="21">
        <v>0</v>
      </c>
      <c r="BE396" s="21">
        <v>0</v>
      </c>
      <c r="BF396" s="21">
        <v>0</v>
      </c>
      <c r="BG396" s="21">
        <v>0</v>
      </c>
      <c r="BH396" s="21">
        <v>0</v>
      </c>
      <c r="BI396" s="21">
        <v>0</v>
      </c>
      <c r="BJ396" s="21">
        <v>0</v>
      </c>
      <c r="BK396" s="21">
        <v>0</v>
      </c>
      <c r="BL396" s="21">
        <v>0</v>
      </c>
      <c r="BM396" s="21">
        <v>0</v>
      </c>
      <c r="BS396" s="156">
        <f>INDEX('ESSER I reallocation'!$H$2:$H$555,MATCH('2021 ESSER I'!$D396,'ESSER I reallocation'!$A$2:$A$555,0))</f>
        <v>217379.88</v>
      </c>
      <c r="BT396" s="156">
        <f>INDEX('2020 Report - NLIU'!$BL$2:$BL$555,MATCH('2021 ESSER I'!D396,'2020 Report - NLIU'!$I$2:$I$555,0))</f>
        <v>156215.57999999999</v>
      </c>
      <c r="BU396" s="110" t="b">
        <f t="shared" si="6"/>
        <v>1</v>
      </c>
    </row>
    <row r="397" spans="1:73" x14ac:dyDescent="0.3">
      <c r="A397" s="110" t="s">
        <v>162</v>
      </c>
      <c r="B397" s="110">
        <v>2021</v>
      </c>
      <c r="C397" s="110" t="s">
        <v>3080</v>
      </c>
      <c r="D397" s="22">
        <f>INDEX(Concordance!$A$2:$A$556,MATCH('2021 ESSER I'!F397,Concordance!$D$2:$D$556,0))</f>
        <v>82101</v>
      </c>
      <c r="E397" s="110" t="s">
        <v>1327</v>
      </c>
      <c r="F397" s="110" t="s">
        <v>3081</v>
      </c>
      <c r="G397" s="110" t="s">
        <v>3082</v>
      </c>
      <c r="H397" s="110" t="s">
        <v>1892</v>
      </c>
      <c r="I397" s="21">
        <v>11275</v>
      </c>
      <c r="J397" s="21">
        <v>0</v>
      </c>
      <c r="K397" s="21">
        <v>0</v>
      </c>
      <c r="P397" s="21">
        <v>11275</v>
      </c>
      <c r="Q397" s="110">
        <v>0</v>
      </c>
      <c r="R397" s="110">
        <v>0</v>
      </c>
      <c r="S397" s="110">
        <v>0</v>
      </c>
      <c r="T397" s="110">
        <v>0</v>
      </c>
      <c r="U397" s="110">
        <v>100</v>
      </c>
      <c r="V397" s="21">
        <v>97911.83</v>
      </c>
      <c r="W397" s="21">
        <v>73241.25</v>
      </c>
      <c r="X397" s="21">
        <v>24670.58</v>
      </c>
      <c r="Y397" s="21">
        <v>4379.26</v>
      </c>
      <c r="Z397" s="21">
        <v>0</v>
      </c>
      <c r="AA397" s="21">
        <v>0</v>
      </c>
      <c r="AB397" s="21">
        <v>0</v>
      </c>
      <c r="AC397" s="21">
        <v>0</v>
      </c>
      <c r="AD397" s="21">
        <v>0</v>
      </c>
      <c r="AE397" s="21">
        <v>4379.26</v>
      </c>
      <c r="AF397" s="21">
        <v>0</v>
      </c>
      <c r="AG397" s="21">
        <v>0</v>
      </c>
      <c r="AH397" s="21">
        <v>0</v>
      </c>
      <c r="AI397" s="21">
        <v>20291.32</v>
      </c>
      <c r="AJ397" s="21">
        <v>0</v>
      </c>
      <c r="AK397" s="21">
        <v>0</v>
      </c>
      <c r="AL397" s="21">
        <v>0</v>
      </c>
      <c r="AM397" s="21">
        <v>0</v>
      </c>
      <c r="AN397" s="21">
        <v>0</v>
      </c>
      <c r="AO397" s="21">
        <v>20291.32</v>
      </c>
      <c r="AP397" s="21">
        <v>0</v>
      </c>
      <c r="AQ397" s="21">
        <v>0</v>
      </c>
      <c r="AR397" s="21">
        <v>0</v>
      </c>
      <c r="AS397" s="21">
        <v>0</v>
      </c>
      <c r="AT397" s="21">
        <v>0</v>
      </c>
      <c r="AU397" s="21">
        <v>0</v>
      </c>
      <c r="AV397" s="21">
        <v>0</v>
      </c>
      <c r="AW397" s="21">
        <v>0</v>
      </c>
      <c r="AX397" s="21">
        <v>0</v>
      </c>
      <c r="AY397" s="21">
        <v>0</v>
      </c>
      <c r="AZ397" s="21">
        <v>0</v>
      </c>
      <c r="BA397" s="21">
        <v>0</v>
      </c>
      <c r="BB397" s="21">
        <v>0</v>
      </c>
      <c r="BC397" s="21">
        <v>0</v>
      </c>
      <c r="BD397" s="21">
        <v>0</v>
      </c>
      <c r="BE397" s="21">
        <v>0</v>
      </c>
      <c r="BF397" s="21">
        <v>0</v>
      </c>
      <c r="BG397" s="21">
        <v>0</v>
      </c>
      <c r="BH397" s="21">
        <v>0</v>
      </c>
      <c r="BI397" s="21">
        <v>0</v>
      </c>
      <c r="BJ397" s="21">
        <v>0</v>
      </c>
      <c r="BK397" s="21">
        <v>0</v>
      </c>
      <c r="BL397" s="21">
        <v>0</v>
      </c>
      <c r="BM397" s="21">
        <v>0</v>
      </c>
      <c r="BS397" s="156">
        <f>INDEX('ESSER I reallocation'!$H$2:$H$555,MATCH('2021 ESSER I'!$D397,'ESSER I reallocation'!$A$2:$A$555,0))</f>
        <v>97911.83</v>
      </c>
      <c r="BT397" s="156">
        <f>INDEX('2020 Report - NLIU'!$BL$2:$BL$555,MATCH('2021 ESSER I'!D397,'2020 Report - NLIU'!$I$2:$I$555,0))</f>
        <v>73241.25</v>
      </c>
      <c r="BU397" s="110" t="b">
        <f t="shared" si="6"/>
        <v>1</v>
      </c>
    </row>
    <row r="398" spans="1:73" x14ac:dyDescent="0.3">
      <c r="A398" s="110" t="s">
        <v>162</v>
      </c>
      <c r="B398" s="110">
        <v>2021</v>
      </c>
      <c r="C398" s="110" t="s">
        <v>3083</v>
      </c>
      <c r="D398" s="22">
        <f>INDEX(Concordance!$A$2:$A$556,MATCH('2021 ESSER I'!F398,Concordance!$D$2:$D$556,0))</f>
        <v>27059</v>
      </c>
      <c r="E398" s="110" t="s">
        <v>1330</v>
      </c>
      <c r="F398" s="110" t="s">
        <v>3084</v>
      </c>
      <c r="G398" s="110" t="s">
        <v>3085</v>
      </c>
      <c r="H398" s="110" t="s">
        <v>1892</v>
      </c>
      <c r="I398" s="21">
        <v>8545</v>
      </c>
      <c r="J398" s="21">
        <v>0</v>
      </c>
      <c r="K398" s="21">
        <v>8545</v>
      </c>
      <c r="L398" s="110" t="s">
        <v>1911</v>
      </c>
      <c r="M398" s="110" t="s">
        <v>1892</v>
      </c>
      <c r="N398" s="110" t="s">
        <v>1911</v>
      </c>
      <c r="O398" s="110" t="s">
        <v>1911</v>
      </c>
      <c r="P398" s="21">
        <v>0</v>
      </c>
      <c r="V398" s="21">
        <v>44035.06</v>
      </c>
      <c r="W398" s="21">
        <v>10700</v>
      </c>
      <c r="X398" s="21">
        <v>33335.06</v>
      </c>
      <c r="Y398" s="21">
        <v>4.5999999999999996</v>
      </c>
      <c r="Z398" s="21">
        <v>0</v>
      </c>
      <c r="AA398" s="21">
        <v>0</v>
      </c>
      <c r="AB398" s="21">
        <v>0</v>
      </c>
      <c r="AC398" s="21">
        <v>0</v>
      </c>
      <c r="AD398" s="21">
        <v>0</v>
      </c>
      <c r="AE398" s="21">
        <v>4.5999999999999996</v>
      </c>
      <c r="AF398" s="21">
        <v>0</v>
      </c>
      <c r="AG398" s="21">
        <v>0</v>
      </c>
      <c r="AH398" s="21">
        <v>0</v>
      </c>
      <c r="AI398" s="21">
        <v>465</v>
      </c>
      <c r="AJ398" s="21">
        <v>0</v>
      </c>
      <c r="AK398" s="21">
        <v>0</v>
      </c>
      <c r="AL398" s="21">
        <v>0</v>
      </c>
      <c r="AM398" s="21">
        <v>0</v>
      </c>
      <c r="AN398" s="21">
        <v>465</v>
      </c>
      <c r="AO398" s="21">
        <v>0</v>
      </c>
      <c r="AP398" s="21">
        <v>0</v>
      </c>
      <c r="AQ398" s="21">
        <v>0</v>
      </c>
      <c r="AR398" s="21">
        <v>0</v>
      </c>
      <c r="AS398" s="21">
        <v>0</v>
      </c>
      <c r="AT398" s="21">
        <v>0</v>
      </c>
      <c r="AU398" s="21">
        <v>0</v>
      </c>
      <c r="AV398" s="21">
        <v>0</v>
      </c>
      <c r="AW398" s="21">
        <v>0</v>
      </c>
      <c r="AX398" s="21">
        <v>0</v>
      </c>
      <c r="AY398" s="21">
        <v>0</v>
      </c>
      <c r="AZ398" s="21">
        <v>0</v>
      </c>
      <c r="BA398" s="21">
        <v>0</v>
      </c>
      <c r="BB398" s="21">
        <v>0</v>
      </c>
      <c r="BC398" s="21">
        <v>32865.46</v>
      </c>
      <c r="BD398" s="21">
        <v>32865.46</v>
      </c>
      <c r="BE398" s="21">
        <v>0</v>
      </c>
      <c r="BF398" s="21">
        <v>0</v>
      </c>
      <c r="BG398" s="21">
        <v>0</v>
      </c>
      <c r="BH398" s="21">
        <v>0</v>
      </c>
      <c r="BI398" s="21">
        <v>0</v>
      </c>
      <c r="BJ398" s="21">
        <v>0</v>
      </c>
      <c r="BK398" s="21">
        <v>0</v>
      </c>
      <c r="BL398" s="21">
        <v>0</v>
      </c>
      <c r="BM398" s="21">
        <v>0</v>
      </c>
      <c r="BS398" s="156">
        <f>INDEX('ESSER I reallocation'!$H$2:$H$555,MATCH('2021 ESSER I'!$D398,'ESSER I reallocation'!$A$2:$A$555,0))</f>
        <v>52580.06</v>
      </c>
      <c r="BT398" s="156">
        <f>INDEX('2020 Report - NLIU'!$BL$2:$BL$555,MATCH('2021 ESSER I'!D398,'2020 Report - NLIU'!$I$2:$I$555,0))</f>
        <v>10700</v>
      </c>
      <c r="BU398" s="110" t="b">
        <f t="shared" si="6"/>
        <v>1</v>
      </c>
    </row>
    <row r="399" spans="1:73" x14ac:dyDescent="0.3">
      <c r="A399" s="110" t="s">
        <v>162</v>
      </c>
      <c r="B399" s="110">
        <v>2021</v>
      </c>
      <c r="C399" s="110" t="s">
        <v>3086</v>
      </c>
      <c r="D399" s="22">
        <f>INDEX(Concordance!$A$2:$A$556,MATCH('2021 ESSER I'!F399,Concordance!$D$2:$D$556,0))</f>
        <v>34122</v>
      </c>
      <c r="E399" s="110" t="s">
        <v>1333</v>
      </c>
      <c r="F399" s="110" t="s">
        <v>3087</v>
      </c>
      <c r="G399" s="110" t="s">
        <v>3088</v>
      </c>
      <c r="H399" s="110" t="s">
        <v>1892</v>
      </c>
      <c r="I399" s="21">
        <v>0</v>
      </c>
      <c r="J399" s="21"/>
      <c r="K399" s="21"/>
      <c r="P399" s="21">
        <v>0</v>
      </c>
      <c r="V399" s="21">
        <v>57339.43</v>
      </c>
      <c r="W399" s="21">
        <v>43500</v>
      </c>
      <c r="X399" s="21">
        <v>13839.43</v>
      </c>
      <c r="Y399" s="21">
        <v>0</v>
      </c>
      <c r="Z399" s="21">
        <v>0</v>
      </c>
      <c r="AA399" s="21">
        <v>0</v>
      </c>
      <c r="AB399" s="21">
        <v>0</v>
      </c>
      <c r="AC399" s="21">
        <v>0</v>
      </c>
      <c r="AD399" s="21">
        <v>0</v>
      </c>
      <c r="AE399" s="21">
        <v>0</v>
      </c>
      <c r="AF399" s="21">
        <v>0</v>
      </c>
      <c r="AG399" s="21">
        <v>0</v>
      </c>
      <c r="AH399" s="21">
        <v>0</v>
      </c>
      <c r="AI399" s="21">
        <v>0</v>
      </c>
      <c r="AJ399" s="21">
        <v>0</v>
      </c>
      <c r="AK399" s="21">
        <v>0</v>
      </c>
      <c r="AL399" s="21">
        <v>0</v>
      </c>
      <c r="AM399" s="21">
        <v>0</v>
      </c>
      <c r="AN399" s="21">
        <v>0</v>
      </c>
      <c r="AO399" s="21">
        <v>0</v>
      </c>
      <c r="AP399" s="21">
        <v>0</v>
      </c>
      <c r="AQ399" s="21">
        <v>0</v>
      </c>
      <c r="AR399" s="21">
        <v>0</v>
      </c>
      <c r="AS399" s="21">
        <v>0</v>
      </c>
      <c r="AT399" s="21">
        <v>0</v>
      </c>
      <c r="AU399" s="21">
        <v>0</v>
      </c>
      <c r="AV399" s="21">
        <v>0</v>
      </c>
      <c r="AW399" s="21">
        <v>0</v>
      </c>
      <c r="AX399" s="21">
        <v>0</v>
      </c>
      <c r="AY399" s="21">
        <v>0</v>
      </c>
      <c r="AZ399" s="21">
        <v>0</v>
      </c>
      <c r="BA399" s="21">
        <v>0</v>
      </c>
      <c r="BB399" s="21">
        <v>0</v>
      </c>
      <c r="BC399" s="21">
        <v>13839.43</v>
      </c>
      <c r="BD399" s="21">
        <v>13839.43</v>
      </c>
      <c r="BE399" s="21">
        <v>0</v>
      </c>
      <c r="BF399" s="21">
        <v>0</v>
      </c>
      <c r="BG399" s="21">
        <v>0</v>
      </c>
      <c r="BH399" s="21">
        <v>0</v>
      </c>
      <c r="BI399" s="21">
        <v>0</v>
      </c>
      <c r="BJ399" s="21">
        <v>0</v>
      </c>
      <c r="BK399" s="21">
        <v>0</v>
      </c>
      <c r="BL399" s="21">
        <v>0</v>
      </c>
      <c r="BM399" s="21">
        <v>0</v>
      </c>
      <c r="BS399" s="156">
        <f>INDEX('ESSER I reallocation'!$H$2:$H$555,MATCH('2021 ESSER I'!$D399,'ESSER I reallocation'!$A$2:$A$555,0))</f>
        <v>57339.43</v>
      </c>
      <c r="BT399" s="156">
        <f>INDEX('2020 Report - NLIU'!$BL$2:$BL$555,MATCH('2021 ESSER I'!D399,'2020 Report - NLIU'!$I$2:$I$555,0))</f>
        <v>43500</v>
      </c>
      <c r="BU399" s="110" t="b">
        <f t="shared" si="6"/>
        <v>1</v>
      </c>
    </row>
    <row r="400" spans="1:73" x14ac:dyDescent="0.3">
      <c r="A400" s="110" t="s">
        <v>162</v>
      </c>
      <c r="B400" s="110">
        <v>2021</v>
      </c>
      <c r="C400" s="110" t="s">
        <v>3089</v>
      </c>
      <c r="D400" s="22">
        <f>INDEX(Concordance!$A$2:$A$556,MATCH('2021 ESSER I'!F400,Concordance!$D$2:$D$556,0))</f>
        <v>107156</v>
      </c>
      <c r="E400" s="110" t="s">
        <v>1336</v>
      </c>
      <c r="F400" s="110" t="s">
        <v>3090</v>
      </c>
      <c r="G400" s="110" t="s">
        <v>3091</v>
      </c>
      <c r="H400" s="110" t="s">
        <v>1892</v>
      </c>
      <c r="I400" s="21">
        <v>0</v>
      </c>
      <c r="J400" s="21"/>
      <c r="K400" s="21"/>
      <c r="P400" s="21">
        <v>0</v>
      </c>
      <c r="V400" s="21">
        <v>120612.39</v>
      </c>
      <c r="W400" s="21">
        <v>120296</v>
      </c>
      <c r="X400" s="21">
        <v>316.39</v>
      </c>
      <c r="Y400" s="21">
        <v>0</v>
      </c>
      <c r="Z400" s="21">
        <v>0</v>
      </c>
      <c r="AA400" s="21">
        <v>0</v>
      </c>
      <c r="AB400" s="21">
        <v>0</v>
      </c>
      <c r="AC400" s="21">
        <v>0</v>
      </c>
      <c r="AD400" s="21">
        <v>0</v>
      </c>
      <c r="AE400" s="21">
        <v>0</v>
      </c>
      <c r="AF400" s="21">
        <v>0</v>
      </c>
      <c r="AG400" s="21">
        <v>0</v>
      </c>
      <c r="AH400" s="21">
        <v>0</v>
      </c>
      <c r="AI400" s="21">
        <v>316.39</v>
      </c>
      <c r="AJ400" s="21">
        <v>316.39</v>
      </c>
      <c r="AK400" s="21">
        <v>0</v>
      </c>
      <c r="AL400" s="21">
        <v>0</v>
      </c>
      <c r="AM400" s="21">
        <v>0</v>
      </c>
      <c r="AN400" s="21">
        <v>0</v>
      </c>
      <c r="AO400" s="21">
        <v>0</v>
      </c>
      <c r="AP400" s="21">
        <v>0</v>
      </c>
      <c r="AQ400" s="21">
        <v>0</v>
      </c>
      <c r="AR400" s="21">
        <v>0</v>
      </c>
      <c r="AS400" s="21">
        <v>0</v>
      </c>
      <c r="AT400" s="21">
        <v>0</v>
      </c>
      <c r="AU400" s="21">
        <v>0</v>
      </c>
      <c r="AV400" s="21">
        <v>0</v>
      </c>
      <c r="AW400" s="21">
        <v>0</v>
      </c>
      <c r="AX400" s="21">
        <v>0</v>
      </c>
      <c r="AY400" s="21">
        <v>0</v>
      </c>
      <c r="AZ400" s="21">
        <v>0</v>
      </c>
      <c r="BA400" s="21">
        <v>0</v>
      </c>
      <c r="BB400" s="21">
        <v>0</v>
      </c>
      <c r="BC400" s="21">
        <v>0</v>
      </c>
      <c r="BD400" s="21">
        <v>0</v>
      </c>
      <c r="BE400" s="21">
        <v>0</v>
      </c>
      <c r="BF400" s="21">
        <v>0</v>
      </c>
      <c r="BG400" s="21">
        <v>0</v>
      </c>
      <c r="BH400" s="21">
        <v>0</v>
      </c>
      <c r="BI400" s="21">
        <v>0</v>
      </c>
      <c r="BJ400" s="21">
        <v>0</v>
      </c>
      <c r="BK400" s="21">
        <v>0</v>
      </c>
      <c r="BL400" s="21">
        <v>0</v>
      </c>
      <c r="BM400" s="21">
        <v>0</v>
      </c>
      <c r="BS400" s="156">
        <f>INDEX('ESSER I reallocation'!$H$2:$H$555,MATCH('2021 ESSER I'!$D400,'ESSER I reallocation'!$A$2:$A$555,0))</f>
        <v>120612.39</v>
      </c>
      <c r="BT400" s="156">
        <f>INDEX('2020 Report - NLIU'!$BL$2:$BL$555,MATCH('2021 ESSER I'!D400,'2020 Report - NLIU'!$I$2:$I$555,0))</f>
        <v>120296</v>
      </c>
      <c r="BU400" s="110" t="b">
        <f t="shared" si="6"/>
        <v>1</v>
      </c>
    </row>
    <row r="401" spans="1:73" x14ac:dyDescent="0.3">
      <c r="A401" s="110" t="s">
        <v>162</v>
      </c>
      <c r="B401" s="110">
        <v>2021</v>
      </c>
      <c r="C401" s="110" t="s">
        <v>3092</v>
      </c>
      <c r="D401" s="22">
        <f>INDEX(Concordance!$A$2:$A$556,MATCH('2021 ESSER I'!F401,Concordance!$D$2:$D$556,0))</f>
        <v>83003</v>
      </c>
      <c r="E401" s="110" t="s">
        <v>1339</v>
      </c>
      <c r="F401" s="110" t="s">
        <v>3093</v>
      </c>
      <c r="G401" s="110" t="s">
        <v>3094</v>
      </c>
      <c r="H401" s="110" t="s">
        <v>1892</v>
      </c>
      <c r="I401" s="21">
        <v>0</v>
      </c>
      <c r="J401" s="21"/>
      <c r="K401" s="21"/>
      <c r="P401" s="21">
        <v>0</v>
      </c>
      <c r="V401" s="21">
        <v>236279.76</v>
      </c>
      <c r="W401" s="21">
        <v>230420.66</v>
      </c>
      <c r="X401" s="21">
        <v>2676.83</v>
      </c>
      <c r="Y401" s="21">
        <v>2676.83</v>
      </c>
      <c r="Z401" s="21">
        <v>0</v>
      </c>
      <c r="AA401" s="21">
        <v>0</v>
      </c>
      <c r="AB401" s="21">
        <v>0</v>
      </c>
      <c r="AC401" s="21">
        <v>0</v>
      </c>
      <c r="AD401" s="21">
        <v>0</v>
      </c>
      <c r="AE401" s="21">
        <v>2676.83</v>
      </c>
      <c r="AF401" s="21">
        <v>0</v>
      </c>
      <c r="AG401" s="21">
        <v>0</v>
      </c>
      <c r="AH401" s="21">
        <v>0</v>
      </c>
      <c r="AI401" s="21">
        <v>0</v>
      </c>
      <c r="AJ401" s="21">
        <v>0</v>
      </c>
      <c r="AK401" s="21">
        <v>0</v>
      </c>
      <c r="AL401" s="21">
        <v>0</v>
      </c>
      <c r="AM401" s="21">
        <v>0</v>
      </c>
      <c r="AN401" s="21">
        <v>0</v>
      </c>
      <c r="AO401" s="21">
        <v>0</v>
      </c>
      <c r="AP401" s="21">
        <v>0</v>
      </c>
      <c r="AQ401" s="21">
        <v>0</v>
      </c>
      <c r="AR401" s="21">
        <v>0</v>
      </c>
      <c r="AS401" s="21">
        <v>0</v>
      </c>
      <c r="AT401" s="21">
        <v>0</v>
      </c>
      <c r="AU401" s="21">
        <v>0</v>
      </c>
      <c r="AV401" s="21">
        <v>0</v>
      </c>
      <c r="AW401" s="21">
        <v>0</v>
      </c>
      <c r="AX401" s="21">
        <v>0</v>
      </c>
      <c r="AY401" s="21">
        <v>0</v>
      </c>
      <c r="AZ401" s="21">
        <v>0</v>
      </c>
      <c r="BA401" s="21">
        <v>0</v>
      </c>
      <c r="BB401" s="21">
        <v>0</v>
      </c>
      <c r="BC401" s="21">
        <v>0</v>
      </c>
      <c r="BD401" s="21">
        <v>0</v>
      </c>
      <c r="BE401" s="21">
        <v>0</v>
      </c>
      <c r="BF401" s="21">
        <v>0</v>
      </c>
      <c r="BG401" s="21">
        <v>0</v>
      </c>
      <c r="BH401" s="21">
        <v>0</v>
      </c>
      <c r="BI401" s="21">
        <v>0</v>
      </c>
      <c r="BJ401" s="21">
        <v>0</v>
      </c>
      <c r="BK401" s="21">
        <v>0</v>
      </c>
      <c r="BL401" s="21">
        <v>0</v>
      </c>
      <c r="BM401" s="21">
        <v>3182.2700000000191</v>
      </c>
      <c r="BN401" s="110">
        <v>0</v>
      </c>
      <c r="BO401" s="110">
        <v>0</v>
      </c>
      <c r="BP401" s="110">
        <v>0</v>
      </c>
      <c r="BQ401" s="110">
        <v>0</v>
      </c>
      <c r="BR401" s="110">
        <v>100</v>
      </c>
      <c r="BS401" s="156">
        <f>INDEX('ESSER I reallocation'!$H$2:$H$555,MATCH('2021 ESSER I'!$D401,'ESSER I reallocation'!$A$2:$A$555,0))</f>
        <v>236279.76</v>
      </c>
      <c r="BT401" s="156">
        <f>INDEX('2020 Report - NLIU'!$BL$2:$BL$555,MATCH('2021 ESSER I'!D401,'2020 Report - NLIU'!$I$2:$I$555,0))</f>
        <v>230420.66</v>
      </c>
      <c r="BU401" s="110" t="b">
        <f t="shared" si="6"/>
        <v>1</v>
      </c>
    </row>
    <row r="402" spans="1:73" x14ac:dyDescent="0.3">
      <c r="A402" s="110" t="s">
        <v>162</v>
      </c>
      <c r="B402" s="110">
        <v>2021</v>
      </c>
      <c r="C402" s="110" t="s">
        <v>3095</v>
      </c>
      <c r="D402" s="22">
        <f>INDEX(Concordance!$A$2:$A$556,MATCH('2021 ESSER I'!F402,Concordance!$D$2:$D$556,0))</f>
        <v>19148</v>
      </c>
      <c r="E402" s="110" t="s">
        <v>1342</v>
      </c>
      <c r="F402" s="110" t="s">
        <v>3096</v>
      </c>
      <c r="G402" s="110" t="s">
        <v>3097</v>
      </c>
      <c r="H402" s="110" t="s">
        <v>1892</v>
      </c>
      <c r="I402" s="21">
        <v>0</v>
      </c>
      <c r="J402" s="21"/>
      <c r="K402" s="21"/>
      <c r="P402" s="21">
        <v>0</v>
      </c>
      <c r="V402" s="21">
        <v>138378.57999999999</v>
      </c>
      <c r="W402" s="21">
        <v>138016</v>
      </c>
      <c r="X402" s="21">
        <v>362.58</v>
      </c>
      <c r="Y402" s="21">
        <v>362.58</v>
      </c>
      <c r="Z402" s="21">
        <v>0</v>
      </c>
      <c r="AA402" s="21">
        <v>0</v>
      </c>
      <c r="AB402" s="21">
        <v>0</v>
      </c>
      <c r="AC402" s="21">
        <v>0</v>
      </c>
      <c r="AD402" s="21">
        <v>0</v>
      </c>
      <c r="AE402" s="21">
        <v>362.58</v>
      </c>
      <c r="AF402" s="21">
        <v>0</v>
      </c>
      <c r="AG402" s="21">
        <v>0</v>
      </c>
      <c r="AH402" s="21">
        <v>0</v>
      </c>
      <c r="AI402" s="21">
        <v>0</v>
      </c>
      <c r="AJ402" s="21">
        <v>0</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S402" s="156">
        <f>INDEX('ESSER I reallocation'!$H$2:$H$555,MATCH('2021 ESSER I'!$D402,'ESSER I reallocation'!$A$2:$A$555,0))</f>
        <v>138378.57999999999</v>
      </c>
      <c r="BT402" s="156">
        <f>INDEX('2020 Report - NLIU'!$BL$2:$BL$555,MATCH('2021 ESSER I'!D402,'2020 Report - NLIU'!$I$2:$I$555,0))</f>
        <v>138016</v>
      </c>
      <c r="BU402" s="110" t="b">
        <f t="shared" si="6"/>
        <v>1</v>
      </c>
    </row>
    <row r="403" spans="1:73" x14ac:dyDescent="0.3">
      <c r="A403" s="110" t="s">
        <v>162</v>
      </c>
      <c r="B403" s="110">
        <v>2021</v>
      </c>
      <c r="C403" s="110" t="s">
        <v>3098</v>
      </c>
      <c r="D403" s="22">
        <f>INDEX(Concordance!$A$2:$A$556,MATCH('2021 ESSER I'!F403,Concordance!$D$2:$D$556,0))</f>
        <v>84006</v>
      </c>
      <c r="E403" s="110" t="s">
        <v>1345</v>
      </c>
      <c r="F403" s="110" t="s">
        <v>3099</v>
      </c>
      <c r="G403" s="110" t="s">
        <v>3100</v>
      </c>
      <c r="H403" s="110" t="s">
        <v>1892</v>
      </c>
      <c r="I403" s="21">
        <v>0</v>
      </c>
      <c r="J403" s="21"/>
      <c r="K403" s="21"/>
      <c r="P403" s="21">
        <v>0</v>
      </c>
      <c r="V403" s="21">
        <v>346029.97</v>
      </c>
      <c r="W403" s="21">
        <v>240946.64</v>
      </c>
      <c r="X403" s="21">
        <v>105083.33</v>
      </c>
      <c r="Y403" s="21">
        <v>27812.2</v>
      </c>
      <c r="Z403" s="21">
        <v>0</v>
      </c>
      <c r="AA403" s="21">
        <v>0</v>
      </c>
      <c r="AB403" s="21">
        <v>0</v>
      </c>
      <c r="AC403" s="21">
        <v>0</v>
      </c>
      <c r="AD403" s="21">
        <v>0</v>
      </c>
      <c r="AE403" s="21">
        <v>27812.2</v>
      </c>
      <c r="AF403" s="21">
        <v>0</v>
      </c>
      <c r="AG403" s="21">
        <v>0</v>
      </c>
      <c r="AH403" s="21">
        <v>0</v>
      </c>
      <c r="AI403" s="21">
        <v>77271.13</v>
      </c>
      <c r="AJ403" s="21">
        <v>0</v>
      </c>
      <c r="AK403" s="21">
        <v>0</v>
      </c>
      <c r="AL403" s="21">
        <v>48854.57</v>
      </c>
      <c r="AM403" s="21">
        <v>0</v>
      </c>
      <c r="AN403" s="21">
        <v>0</v>
      </c>
      <c r="AO403" s="21">
        <v>28416.560000000001</v>
      </c>
      <c r="AP403" s="21">
        <v>0</v>
      </c>
      <c r="AQ403" s="21">
        <v>0</v>
      </c>
      <c r="AR403" s="21">
        <v>0</v>
      </c>
      <c r="AS403" s="21">
        <v>0</v>
      </c>
      <c r="AT403" s="21">
        <v>0</v>
      </c>
      <c r="AU403" s="21">
        <v>0</v>
      </c>
      <c r="AV403" s="21">
        <v>0</v>
      </c>
      <c r="AW403" s="21">
        <v>0</v>
      </c>
      <c r="AX403" s="21">
        <v>0</v>
      </c>
      <c r="AY403" s="21">
        <v>0</v>
      </c>
      <c r="AZ403" s="21">
        <v>0</v>
      </c>
      <c r="BA403" s="21">
        <v>0</v>
      </c>
      <c r="BB403" s="21">
        <v>0</v>
      </c>
      <c r="BC403" s="21">
        <v>0</v>
      </c>
      <c r="BD403" s="21">
        <v>0</v>
      </c>
      <c r="BE403" s="21">
        <v>0</v>
      </c>
      <c r="BF403" s="21">
        <v>0</v>
      </c>
      <c r="BG403" s="21">
        <v>0</v>
      </c>
      <c r="BH403" s="21">
        <v>0</v>
      </c>
      <c r="BI403" s="21">
        <v>0</v>
      </c>
      <c r="BJ403" s="21">
        <v>0</v>
      </c>
      <c r="BK403" s="21">
        <v>0</v>
      </c>
      <c r="BL403" s="21">
        <v>0</v>
      </c>
      <c r="BM403" s="21">
        <v>0</v>
      </c>
      <c r="BS403" s="156">
        <f>INDEX('ESSER I reallocation'!$H$2:$H$555,MATCH('2021 ESSER I'!$D403,'ESSER I reallocation'!$A$2:$A$555,0))</f>
        <v>346029.97</v>
      </c>
      <c r="BT403" s="156">
        <f>INDEX('2020 Report - NLIU'!$BL$2:$BL$555,MATCH('2021 ESSER I'!D403,'2020 Report - NLIU'!$I$2:$I$555,0))</f>
        <v>240946.64</v>
      </c>
      <c r="BU403" s="110" t="b">
        <f t="shared" si="6"/>
        <v>1</v>
      </c>
    </row>
    <row r="404" spans="1:73" x14ac:dyDescent="0.3">
      <c r="A404" s="110" t="s">
        <v>162</v>
      </c>
      <c r="B404" s="110">
        <v>2021</v>
      </c>
      <c r="C404" s="110" t="s">
        <v>3101</v>
      </c>
      <c r="D404" s="22">
        <f>INDEX(Concordance!$A$2:$A$556,MATCH('2021 ESSER I'!F404,Concordance!$D$2:$D$556,0))</f>
        <v>40103</v>
      </c>
      <c r="E404" s="110" t="s">
        <v>1348</v>
      </c>
      <c r="F404" s="110" t="s">
        <v>3102</v>
      </c>
      <c r="G404" s="110" t="s">
        <v>3103</v>
      </c>
      <c r="H404" s="110" t="s">
        <v>1892</v>
      </c>
      <c r="I404" s="21">
        <v>9000</v>
      </c>
      <c r="J404" s="21">
        <v>0</v>
      </c>
      <c r="K404" s="21">
        <v>0</v>
      </c>
      <c r="P404" s="21">
        <v>9000</v>
      </c>
      <c r="Q404" s="110">
        <v>0</v>
      </c>
      <c r="R404" s="110">
        <v>0</v>
      </c>
      <c r="S404" s="110">
        <v>0</v>
      </c>
      <c r="T404" s="110">
        <v>0</v>
      </c>
      <c r="U404" s="110">
        <v>100</v>
      </c>
      <c r="V404" s="21">
        <v>11860.51</v>
      </c>
      <c r="W404" s="21">
        <v>0</v>
      </c>
      <c r="X404" s="21">
        <v>11860.51</v>
      </c>
      <c r="Y404" s="21">
        <v>0</v>
      </c>
      <c r="Z404" s="21">
        <v>0</v>
      </c>
      <c r="AA404" s="21">
        <v>0</v>
      </c>
      <c r="AB404" s="21">
        <v>0</v>
      </c>
      <c r="AC404" s="21">
        <v>0</v>
      </c>
      <c r="AD404" s="21">
        <v>0</v>
      </c>
      <c r="AE404" s="21">
        <v>0</v>
      </c>
      <c r="AF404" s="21">
        <v>0</v>
      </c>
      <c r="AG404" s="21">
        <v>0</v>
      </c>
      <c r="AH404" s="21">
        <v>0</v>
      </c>
      <c r="AI404" s="21">
        <v>0</v>
      </c>
      <c r="AJ404" s="21">
        <v>0</v>
      </c>
      <c r="AK404" s="21">
        <v>0</v>
      </c>
      <c r="AL404" s="21">
        <v>0</v>
      </c>
      <c r="AM404" s="21">
        <v>0</v>
      </c>
      <c r="AN404" s="21">
        <v>0</v>
      </c>
      <c r="AO404" s="21">
        <v>0</v>
      </c>
      <c r="AP404" s="21">
        <v>0</v>
      </c>
      <c r="AQ404" s="21">
        <v>0</v>
      </c>
      <c r="AR404" s="21">
        <v>0</v>
      </c>
      <c r="AS404" s="21">
        <v>0</v>
      </c>
      <c r="AT404" s="21">
        <v>0</v>
      </c>
      <c r="AU404" s="21">
        <v>0</v>
      </c>
      <c r="AV404" s="21">
        <v>0</v>
      </c>
      <c r="AW404" s="21">
        <v>0</v>
      </c>
      <c r="AX404" s="21">
        <v>0</v>
      </c>
      <c r="AY404" s="21">
        <v>0</v>
      </c>
      <c r="AZ404" s="21">
        <v>0</v>
      </c>
      <c r="BA404" s="21">
        <v>0</v>
      </c>
      <c r="BB404" s="21">
        <v>0</v>
      </c>
      <c r="BC404" s="21">
        <v>11860.51</v>
      </c>
      <c r="BD404" s="21">
        <v>11860.51</v>
      </c>
      <c r="BE404" s="21">
        <v>0</v>
      </c>
      <c r="BF404" s="21">
        <v>0</v>
      </c>
      <c r="BG404" s="21">
        <v>0</v>
      </c>
      <c r="BH404" s="21">
        <v>0</v>
      </c>
      <c r="BI404" s="21">
        <v>0</v>
      </c>
      <c r="BJ404" s="21">
        <v>0</v>
      </c>
      <c r="BK404" s="21">
        <v>0</v>
      </c>
      <c r="BL404" s="21">
        <v>0</v>
      </c>
      <c r="BM404" s="21">
        <v>0</v>
      </c>
      <c r="BS404" s="156">
        <f>INDEX('ESSER I reallocation'!$H$2:$H$555,MATCH('2021 ESSER I'!$D404,'ESSER I reallocation'!$A$2:$A$555,0))</f>
        <v>11860.51</v>
      </c>
      <c r="BT404" s="156">
        <f>INDEX('2020 Report - NLIU'!$BL$2:$BL$555,MATCH('2021 ESSER I'!D404,'2020 Report - NLIU'!$I$2:$I$555,0))</f>
        <v>0</v>
      </c>
      <c r="BU404" s="110" t="b">
        <f t="shared" si="6"/>
        <v>1</v>
      </c>
    </row>
    <row r="405" spans="1:73" x14ac:dyDescent="0.3">
      <c r="A405" s="110" t="s">
        <v>162</v>
      </c>
      <c r="B405" s="110">
        <v>2021</v>
      </c>
      <c r="C405" s="110" t="s">
        <v>3104</v>
      </c>
      <c r="D405" s="22">
        <f>INDEX(Concordance!$A$2:$A$556,MATCH('2021 ESSER I'!F405,Concordance!$D$2:$D$556,0))</f>
        <v>13059</v>
      </c>
      <c r="E405" s="110" t="s">
        <v>1354</v>
      </c>
      <c r="F405" s="110" t="s">
        <v>3105</v>
      </c>
      <c r="G405" s="110" t="s">
        <v>3106</v>
      </c>
      <c r="H405" s="110" t="s">
        <v>1892</v>
      </c>
      <c r="I405" s="21">
        <v>13639</v>
      </c>
      <c r="J405" s="21">
        <v>0</v>
      </c>
      <c r="K405" s="21">
        <v>3409.75</v>
      </c>
      <c r="L405" s="110" t="s">
        <v>1911</v>
      </c>
      <c r="M405" s="110" t="s">
        <v>1892</v>
      </c>
      <c r="N405" s="110" t="s">
        <v>1911</v>
      </c>
      <c r="O405" s="110" t="s">
        <v>1911</v>
      </c>
      <c r="P405" s="21">
        <v>10229.25</v>
      </c>
      <c r="Q405" s="110">
        <v>0</v>
      </c>
      <c r="R405" s="110">
        <v>0</v>
      </c>
      <c r="S405" s="110">
        <v>0</v>
      </c>
      <c r="T405" s="110">
        <v>0</v>
      </c>
      <c r="U405" s="110">
        <v>100</v>
      </c>
      <c r="V405" s="21">
        <v>41889.32</v>
      </c>
      <c r="W405" s="21">
        <v>0</v>
      </c>
      <c r="X405" s="21">
        <v>41889.32</v>
      </c>
      <c r="Y405" s="21">
        <v>231.98</v>
      </c>
      <c r="Z405" s="21">
        <v>0</v>
      </c>
      <c r="AA405" s="21">
        <v>0</v>
      </c>
      <c r="AB405" s="21">
        <v>0</v>
      </c>
      <c r="AC405" s="21">
        <v>0</v>
      </c>
      <c r="AD405" s="21">
        <v>0</v>
      </c>
      <c r="AE405" s="21">
        <v>231.98</v>
      </c>
      <c r="AF405" s="21">
        <v>0</v>
      </c>
      <c r="AG405" s="21">
        <v>0</v>
      </c>
      <c r="AH405" s="21">
        <v>0</v>
      </c>
      <c r="AI405" s="21">
        <v>41657.339999999997</v>
      </c>
      <c r="AJ405" s="21">
        <v>0</v>
      </c>
      <c r="AK405" s="21">
        <v>0</v>
      </c>
      <c r="AL405" s="21">
        <v>0</v>
      </c>
      <c r="AM405" s="21">
        <v>0</v>
      </c>
      <c r="AN405" s="21">
        <v>0</v>
      </c>
      <c r="AO405" s="21">
        <v>0</v>
      </c>
      <c r="AP405" s="21">
        <v>41657.339999999997</v>
      </c>
      <c r="AQ405" s="21">
        <v>0</v>
      </c>
      <c r="AR405" s="21">
        <v>0</v>
      </c>
      <c r="AS405" s="21">
        <v>0</v>
      </c>
      <c r="AT405" s="21">
        <v>0</v>
      </c>
      <c r="AU405" s="21">
        <v>0</v>
      </c>
      <c r="AV405" s="21">
        <v>0</v>
      </c>
      <c r="AW405" s="21">
        <v>0</v>
      </c>
      <c r="AX405" s="21">
        <v>0</v>
      </c>
      <c r="AY405" s="21">
        <v>0</v>
      </c>
      <c r="AZ405" s="21">
        <v>0</v>
      </c>
      <c r="BA405" s="21">
        <v>0</v>
      </c>
      <c r="BB405" s="21">
        <v>0</v>
      </c>
      <c r="BC405" s="21">
        <v>0</v>
      </c>
      <c r="BD405" s="21">
        <v>0</v>
      </c>
      <c r="BE405" s="21">
        <v>0</v>
      </c>
      <c r="BF405" s="21">
        <v>0</v>
      </c>
      <c r="BG405" s="21">
        <v>0</v>
      </c>
      <c r="BH405" s="21">
        <v>0</v>
      </c>
      <c r="BI405" s="21">
        <v>0</v>
      </c>
      <c r="BJ405" s="21">
        <v>0</v>
      </c>
      <c r="BK405" s="21">
        <v>0</v>
      </c>
      <c r="BL405" s="21">
        <v>0</v>
      </c>
      <c r="BM405" s="21">
        <v>0</v>
      </c>
      <c r="BS405" s="156">
        <f>INDEX('ESSER I reallocation'!$H$2:$H$555,MATCH('2021 ESSER I'!$D405,'ESSER I reallocation'!$A$2:$A$555,0))</f>
        <v>41889.32</v>
      </c>
      <c r="BT405" s="156">
        <f>INDEX('2020 Report - NLIU'!$BL$2:$BL$555,MATCH('2021 ESSER I'!D405,'2020 Report - NLIU'!$I$2:$I$555,0))</f>
        <v>0</v>
      </c>
      <c r="BU405" s="110" t="b">
        <f t="shared" si="6"/>
        <v>1</v>
      </c>
    </row>
    <row r="406" spans="1:73" x14ac:dyDescent="0.3">
      <c r="A406" s="110" t="s">
        <v>162</v>
      </c>
      <c r="B406" s="110">
        <v>2021</v>
      </c>
      <c r="C406" s="110" t="s">
        <v>3107</v>
      </c>
      <c r="D406" s="22">
        <f>INDEX(Concordance!$A$2:$A$556,MATCH('2021 ESSER I'!F406,Concordance!$D$2:$D$556,0))</f>
        <v>12109</v>
      </c>
      <c r="E406" s="110" t="s">
        <v>1357</v>
      </c>
      <c r="F406" s="110" t="s">
        <v>3108</v>
      </c>
      <c r="G406" s="110" t="s">
        <v>3109</v>
      </c>
      <c r="H406" s="110" t="s">
        <v>1892</v>
      </c>
      <c r="I406" s="21">
        <v>22901</v>
      </c>
      <c r="J406" s="21">
        <v>0</v>
      </c>
      <c r="K406" s="21">
        <v>0</v>
      </c>
      <c r="P406" s="21">
        <v>22901</v>
      </c>
      <c r="Q406" s="110">
        <v>0</v>
      </c>
      <c r="R406" s="110">
        <v>0</v>
      </c>
      <c r="S406" s="110">
        <v>0</v>
      </c>
      <c r="T406" s="110">
        <v>0</v>
      </c>
      <c r="U406" s="110">
        <v>100</v>
      </c>
      <c r="V406" s="21">
        <v>1733262.01</v>
      </c>
      <c r="W406" s="21">
        <v>1270615</v>
      </c>
      <c r="X406" s="21">
        <v>236897.29</v>
      </c>
      <c r="Y406" s="21">
        <v>188767.43</v>
      </c>
      <c r="Z406" s="21">
        <v>0</v>
      </c>
      <c r="AA406" s="21">
        <v>0</v>
      </c>
      <c r="AB406" s="21">
        <v>0</v>
      </c>
      <c r="AC406" s="21">
        <v>0</v>
      </c>
      <c r="AD406" s="21">
        <v>0</v>
      </c>
      <c r="AE406" s="21">
        <v>117073.8</v>
      </c>
      <c r="AF406" s="21">
        <v>71693.63</v>
      </c>
      <c r="AG406" s="21">
        <v>0</v>
      </c>
      <c r="AH406" s="21">
        <v>0</v>
      </c>
      <c r="AI406" s="21">
        <v>36631.89</v>
      </c>
      <c r="AJ406" s="21">
        <v>0</v>
      </c>
      <c r="AK406" s="21">
        <v>0</v>
      </c>
      <c r="AL406" s="21">
        <v>17896</v>
      </c>
      <c r="AM406" s="21">
        <v>0</v>
      </c>
      <c r="AN406" s="21">
        <v>0</v>
      </c>
      <c r="AO406" s="21">
        <v>18735.89</v>
      </c>
      <c r="AP406" s="21">
        <v>0</v>
      </c>
      <c r="AQ406" s="21">
        <v>0</v>
      </c>
      <c r="AR406" s="21">
        <v>0</v>
      </c>
      <c r="AS406" s="21">
        <v>0</v>
      </c>
      <c r="AT406" s="21">
        <v>0</v>
      </c>
      <c r="AU406" s="21">
        <v>0</v>
      </c>
      <c r="AV406" s="21">
        <v>0</v>
      </c>
      <c r="AW406" s="21">
        <v>0</v>
      </c>
      <c r="AX406" s="21">
        <v>0</v>
      </c>
      <c r="AY406" s="21">
        <v>0</v>
      </c>
      <c r="AZ406" s="21">
        <v>0</v>
      </c>
      <c r="BA406" s="21">
        <v>0</v>
      </c>
      <c r="BB406" s="21">
        <v>0</v>
      </c>
      <c r="BC406" s="21">
        <v>11497.97</v>
      </c>
      <c r="BD406" s="21">
        <v>0</v>
      </c>
      <c r="BE406" s="21">
        <v>0</v>
      </c>
      <c r="BF406" s="21">
        <v>0</v>
      </c>
      <c r="BG406" s="21">
        <v>0</v>
      </c>
      <c r="BH406" s="21">
        <v>0</v>
      </c>
      <c r="BI406" s="21">
        <v>11497.97</v>
      </c>
      <c r="BJ406" s="21">
        <v>0</v>
      </c>
      <c r="BK406" s="21">
        <v>0</v>
      </c>
      <c r="BL406" s="21">
        <v>0</v>
      </c>
      <c r="BM406" s="21">
        <v>225749.72</v>
      </c>
      <c r="BN406" s="110">
        <v>0</v>
      </c>
      <c r="BO406" s="110">
        <v>0</v>
      </c>
      <c r="BP406" s="110">
        <v>0</v>
      </c>
      <c r="BQ406" s="110">
        <v>0</v>
      </c>
      <c r="BR406" s="110">
        <v>100</v>
      </c>
      <c r="BS406" s="156">
        <f>INDEX('ESSER I reallocation'!$H$2:$H$555,MATCH('2021 ESSER I'!$D406,'ESSER I reallocation'!$A$2:$A$555,0))</f>
        <v>1756163.01</v>
      </c>
      <c r="BT406" s="156">
        <f>INDEX('2020 Report - NLIU'!$BL$2:$BL$555,MATCH('2021 ESSER I'!D406,'2020 Report - NLIU'!$I$2:$I$555,0))</f>
        <v>1270615</v>
      </c>
      <c r="BU406" s="110" t="b">
        <f t="shared" si="6"/>
        <v>1</v>
      </c>
    </row>
    <row r="407" spans="1:73" x14ac:dyDescent="0.3">
      <c r="A407" s="110" t="s">
        <v>162</v>
      </c>
      <c r="B407" s="110">
        <v>2021</v>
      </c>
      <c r="C407" s="110" t="s">
        <v>3110</v>
      </c>
      <c r="D407" s="22">
        <f>INDEX(Concordance!$A$2:$A$556,MATCH('2021 ESSER I'!F407,Concordance!$D$2:$D$556,0))</f>
        <v>72068</v>
      </c>
      <c r="E407" s="110" t="s">
        <v>1360</v>
      </c>
      <c r="F407" s="110" t="s">
        <v>3111</v>
      </c>
      <c r="G407" s="110" t="s">
        <v>3112</v>
      </c>
      <c r="H407" s="110" t="s">
        <v>1892</v>
      </c>
      <c r="I407" s="21">
        <v>31158</v>
      </c>
      <c r="J407" s="21">
        <v>0</v>
      </c>
      <c r="K407" s="21">
        <v>16794.650000000001</v>
      </c>
      <c r="L407" s="110" t="s">
        <v>1892</v>
      </c>
      <c r="M407" s="110" t="s">
        <v>1892</v>
      </c>
      <c r="N407" s="110" t="s">
        <v>1911</v>
      </c>
      <c r="O407" s="110" t="s">
        <v>1911</v>
      </c>
      <c r="P407" s="21">
        <v>14363.35</v>
      </c>
      <c r="Q407" s="110">
        <v>25.4</v>
      </c>
      <c r="R407" s="110">
        <v>74.599999999999994</v>
      </c>
      <c r="S407" s="110">
        <v>0</v>
      </c>
      <c r="T407" s="110">
        <v>0</v>
      </c>
      <c r="U407" s="110">
        <v>0</v>
      </c>
      <c r="V407" s="21">
        <v>318408.15000000002</v>
      </c>
      <c r="W407" s="21">
        <v>316322.75</v>
      </c>
      <c r="X407" s="21">
        <v>2085.4</v>
      </c>
      <c r="Y407" s="21">
        <v>0</v>
      </c>
      <c r="Z407" s="21">
        <v>0</v>
      </c>
      <c r="AA407" s="21">
        <v>0</v>
      </c>
      <c r="AB407" s="21">
        <v>0</v>
      </c>
      <c r="AC407" s="21">
        <v>0</v>
      </c>
      <c r="AD407" s="21">
        <v>0</v>
      </c>
      <c r="AE407" s="21">
        <v>0</v>
      </c>
      <c r="AF407" s="21">
        <v>0</v>
      </c>
      <c r="AG407" s="21">
        <v>0</v>
      </c>
      <c r="AH407" s="21">
        <v>0</v>
      </c>
      <c r="AI407" s="21">
        <v>1250.25</v>
      </c>
      <c r="AJ407" s="21">
        <v>0</v>
      </c>
      <c r="AK407" s="21">
        <v>0</v>
      </c>
      <c r="AL407" s="21">
        <v>1250.25</v>
      </c>
      <c r="AM407" s="21">
        <v>0</v>
      </c>
      <c r="AN407" s="21">
        <v>0</v>
      </c>
      <c r="AO407" s="21">
        <v>0</v>
      </c>
      <c r="AP407" s="21">
        <v>0</v>
      </c>
      <c r="AQ407" s="21">
        <v>0</v>
      </c>
      <c r="AR407" s="21">
        <v>0</v>
      </c>
      <c r="AS407" s="21">
        <v>0</v>
      </c>
      <c r="AT407" s="21">
        <v>0</v>
      </c>
      <c r="AU407" s="21">
        <v>0</v>
      </c>
      <c r="AV407" s="21">
        <v>0</v>
      </c>
      <c r="AW407" s="21">
        <v>0</v>
      </c>
      <c r="AX407" s="21">
        <v>0</v>
      </c>
      <c r="AY407" s="21">
        <v>0</v>
      </c>
      <c r="AZ407" s="21">
        <v>0</v>
      </c>
      <c r="BA407" s="21">
        <v>0</v>
      </c>
      <c r="BB407" s="21">
        <v>0</v>
      </c>
      <c r="BC407" s="21">
        <v>835.15</v>
      </c>
      <c r="BD407" s="21">
        <v>835.15</v>
      </c>
      <c r="BE407" s="21">
        <v>0</v>
      </c>
      <c r="BF407" s="21">
        <v>0</v>
      </c>
      <c r="BG407" s="21">
        <v>0</v>
      </c>
      <c r="BH407" s="21">
        <v>0</v>
      </c>
      <c r="BI407" s="21">
        <v>0</v>
      </c>
      <c r="BJ407" s="21">
        <v>0</v>
      </c>
      <c r="BK407" s="21">
        <v>0</v>
      </c>
      <c r="BL407" s="21">
        <v>0</v>
      </c>
      <c r="BM407" s="21">
        <v>0</v>
      </c>
      <c r="BS407" s="156">
        <f>INDEX('ESSER I reallocation'!$H$2:$H$555,MATCH('2021 ESSER I'!$D407,'ESSER I reallocation'!$A$2:$A$555,0))</f>
        <v>349566.15</v>
      </c>
      <c r="BT407" s="156">
        <f>INDEX('2020 Report - NLIU'!$BL$2:$BL$555,MATCH('2021 ESSER I'!D407,'2020 Report - NLIU'!$I$2:$I$555,0))</f>
        <v>316322.75</v>
      </c>
      <c r="BU407" s="110" t="b">
        <f t="shared" si="6"/>
        <v>1</v>
      </c>
    </row>
    <row r="408" spans="1:73" x14ac:dyDescent="0.3">
      <c r="A408" s="110" t="s">
        <v>162</v>
      </c>
      <c r="B408" s="110">
        <v>2021</v>
      </c>
      <c r="C408" s="110" t="s">
        <v>3113</v>
      </c>
      <c r="D408" s="22">
        <f>INDEX(Concordance!$A$2:$A$556,MATCH('2021 ESSER I'!F408,Concordance!$D$2:$D$556,0))</f>
        <v>110029</v>
      </c>
      <c r="E408" s="110" t="s">
        <v>1363</v>
      </c>
      <c r="F408" s="110" t="s">
        <v>3114</v>
      </c>
      <c r="G408" s="110" t="s">
        <v>3115</v>
      </c>
      <c r="H408" s="110" t="s">
        <v>1892</v>
      </c>
      <c r="I408" s="21">
        <v>0</v>
      </c>
      <c r="J408" s="21"/>
      <c r="K408" s="21"/>
      <c r="P408" s="21">
        <v>0</v>
      </c>
      <c r="V408" s="21">
        <v>574943.80000000005</v>
      </c>
      <c r="W408" s="21">
        <v>154764.60999999999</v>
      </c>
      <c r="X408" s="21">
        <v>420179.19</v>
      </c>
      <c r="Y408" s="21">
        <v>200315.8</v>
      </c>
      <c r="Z408" s="21">
        <v>135991.19</v>
      </c>
      <c r="AA408" s="21">
        <v>18271.310000000001</v>
      </c>
      <c r="AB408" s="21">
        <v>962.02</v>
      </c>
      <c r="AC408" s="21">
        <v>0</v>
      </c>
      <c r="AD408" s="21">
        <v>0</v>
      </c>
      <c r="AE408" s="21">
        <v>45091.28</v>
      </c>
      <c r="AF408" s="21">
        <v>0</v>
      </c>
      <c r="AG408" s="21">
        <v>0</v>
      </c>
      <c r="AH408" s="21">
        <v>0</v>
      </c>
      <c r="AI408" s="21">
        <v>219863.39</v>
      </c>
      <c r="AJ408" s="21">
        <v>155044.82</v>
      </c>
      <c r="AK408" s="21">
        <v>31153.31</v>
      </c>
      <c r="AL408" s="21">
        <v>0</v>
      </c>
      <c r="AM408" s="21">
        <v>0</v>
      </c>
      <c r="AN408" s="21">
        <v>0</v>
      </c>
      <c r="AO408" s="21">
        <v>33665.26</v>
      </c>
      <c r="AP408" s="21">
        <v>0</v>
      </c>
      <c r="AQ408" s="21">
        <v>0</v>
      </c>
      <c r="AR408" s="21">
        <v>0</v>
      </c>
      <c r="AS408" s="21">
        <v>0</v>
      </c>
      <c r="AT408" s="21">
        <v>0</v>
      </c>
      <c r="AU408" s="21">
        <v>0</v>
      </c>
      <c r="AV408" s="21">
        <v>0</v>
      </c>
      <c r="AW408" s="21">
        <v>0</v>
      </c>
      <c r="AX408" s="21">
        <v>0</v>
      </c>
      <c r="AY408" s="21">
        <v>0</v>
      </c>
      <c r="AZ408" s="21">
        <v>0</v>
      </c>
      <c r="BA408" s="21">
        <v>0</v>
      </c>
      <c r="BB408" s="21">
        <v>0</v>
      </c>
      <c r="BC408" s="21">
        <v>0</v>
      </c>
      <c r="BD408" s="21">
        <v>0</v>
      </c>
      <c r="BE408" s="21">
        <v>0</v>
      </c>
      <c r="BF408" s="21">
        <v>0</v>
      </c>
      <c r="BG408" s="21">
        <v>0</v>
      </c>
      <c r="BH408" s="21">
        <v>0</v>
      </c>
      <c r="BI408" s="21">
        <v>0</v>
      </c>
      <c r="BJ408" s="21">
        <v>0</v>
      </c>
      <c r="BK408" s="21">
        <v>0</v>
      </c>
      <c r="BL408" s="21">
        <v>0</v>
      </c>
      <c r="BM408" s="21">
        <v>0</v>
      </c>
      <c r="BS408" s="156">
        <f>INDEX('ESSER I reallocation'!$H$2:$H$555,MATCH('2021 ESSER I'!$D408,'ESSER I reallocation'!$A$2:$A$555,0))</f>
        <v>574943.80000000005</v>
      </c>
      <c r="BT408" s="156">
        <f>INDEX('2020 Report - NLIU'!$BL$2:$BL$555,MATCH('2021 ESSER I'!D408,'2020 Report - NLIU'!$I$2:$I$555,0))</f>
        <v>154764.60999999999</v>
      </c>
      <c r="BU408" s="110" t="b">
        <f t="shared" si="6"/>
        <v>1</v>
      </c>
    </row>
    <row r="409" spans="1:73" x14ac:dyDescent="0.3">
      <c r="A409" s="110" t="s">
        <v>162</v>
      </c>
      <c r="B409" s="110">
        <v>2021</v>
      </c>
      <c r="C409" s="110" t="s">
        <v>3116</v>
      </c>
      <c r="D409" s="22">
        <f>INDEX(Concordance!$A$2:$A$556,MATCH('2021 ESSER I'!F409,Concordance!$D$2:$D$556,0))</f>
        <v>27057</v>
      </c>
      <c r="E409" s="110" t="s">
        <v>1366</v>
      </c>
      <c r="F409" s="110" t="s">
        <v>3117</v>
      </c>
      <c r="G409" s="110" t="s">
        <v>3118</v>
      </c>
      <c r="H409" s="110" t="s">
        <v>1892</v>
      </c>
      <c r="I409" s="21">
        <v>9000</v>
      </c>
      <c r="J409" s="21">
        <v>0</v>
      </c>
      <c r="K409" s="21">
        <v>9000</v>
      </c>
      <c r="L409" s="110" t="s">
        <v>1911</v>
      </c>
      <c r="M409" s="110" t="s">
        <v>1892</v>
      </c>
      <c r="N409" s="110" t="s">
        <v>1911</v>
      </c>
      <c r="O409" s="110" t="s">
        <v>1911</v>
      </c>
      <c r="P409" s="21">
        <v>0</v>
      </c>
      <c r="V409" s="21">
        <v>62159.96</v>
      </c>
      <c r="W409" s="21">
        <v>40672.9</v>
      </c>
      <c r="X409" s="21">
        <v>21487.06</v>
      </c>
      <c r="Y409" s="21">
        <v>0</v>
      </c>
      <c r="Z409" s="21">
        <v>0</v>
      </c>
      <c r="AA409" s="21">
        <v>0</v>
      </c>
      <c r="AB409" s="21">
        <v>0</v>
      </c>
      <c r="AC409" s="21">
        <v>0</v>
      </c>
      <c r="AD409" s="21">
        <v>0</v>
      </c>
      <c r="AE409" s="21">
        <v>0</v>
      </c>
      <c r="AF409" s="21">
        <v>0</v>
      </c>
      <c r="AG409" s="21">
        <v>0</v>
      </c>
      <c r="AH409" s="21">
        <v>0</v>
      </c>
      <c r="AI409" s="21">
        <v>0</v>
      </c>
      <c r="AJ409" s="21">
        <v>0</v>
      </c>
      <c r="AK409" s="21">
        <v>0</v>
      </c>
      <c r="AL409" s="21">
        <v>0</v>
      </c>
      <c r="AM409" s="21">
        <v>0</v>
      </c>
      <c r="AN409" s="21">
        <v>0</v>
      </c>
      <c r="AO409" s="21">
        <v>0</v>
      </c>
      <c r="AP409" s="21">
        <v>0</v>
      </c>
      <c r="AQ409" s="21">
        <v>0</v>
      </c>
      <c r="AR409" s="21">
        <v>0</v>
      </c>
      <c r="AS409" s="21">
        <v>0</v>
      </c>
      <c r="AT409" s="21">
        <v>0</v>
      </c>
      <c r="AU409" s="21">
        <v>0</v>
      </c>
      <c r="AV409" s="21">
        <v>0</v>
      </c>
      <c r="AW409" s="21">
        <v>0</v>
      </c>
      <c r="AX409" s="21">
        <v>0</v>
      </c>
      <c r="AY409" s="21">
        <v>0</v>
      </c>
      <c r="AZ409" s="21">
        <v>0</v>
      </c>
      <c r="BA409" s="21">
        <v>0</v>
      </c>
      <c r="BB409" s="21">
        <v>0</v>
      </c>
      <c r="BC409" s="21">
        <v>21487.06</v>
      </c>
      <c r="BD409" s="21">
        <v>16786</v>
      </c>
      <c r="BE409" s="21">
        <v>4701.0600000000004</v>
      </c>
      <c r="BF409" s="21">
        <v>0</v>
      </c>
      <c r="BG409" s="21">
        <v>0</v>
      </c>
      <c r="BH409" s="21">
        <v>0</v>
      </c>
      <c r="BI409" s="21">
        <v>0</v>
      </c>
      <c r="BJ409" s="21">
        <v>0</v>
      </c>
      <c r="BK409" s="21">
        <v>0</v>
      </c>
      <c r="BL409" s="21">
        <v>0</v>
      </c>
      <c r="BM409" s="21">
        <v>0</v>
      </c>
      <c r="BS409" s="156">
        <f>INDEX('ESSER I reallocation'!$H$2:$H$555,MATCH('2021 ESSER I'!$D409,'ESSER I reallocation'!$A$2:$A$555,0))</f>
        <v>62159.96</v>
      </c>
      <c r="BT409" s="156">
        <f>INDEX('2020 Report - NLIU'!$BL$2:$BL$555,MATCH('2021 ESSER I'!D409,'2020 Report - NLIU'!$I$2:$I$555,0))</f>
        <v>40672.9</v>
      </c>
      <c r="BU409" s="110" t="b">
        <f t="shared" si="6"/>
        <v>1</v>
      </c>
    </row>
    <row r="410" spans="1:73" x14ac:dyDescent="0.3">
      <c r="A410" s="110" t="s">
        <v>162</v>
      </c>
      <c r="B410" s="110">
        <v>2021</v>
      </c>
      <c r="C410" s="110" t="s">
        <v>3119</v>
      </c>
      <c r="D410" s="22">
        <f>INDEX(Concordance!$A$2:$A$556,MATCH('2021 ESSER I'!F410,Concordance!$D$2:$D$556,0))</f>
        <v>115903</v>
      </c>
      <c r="E410" s="110" t="s">
        <v>1624</v>
      </c>
      <c r="F410" s="110" t="s">
        <v>3120</v>
      </c>
      <c r="G410" s="110" t="s">
        <v>3121</v>
      </c>
      <c r="H410" s="110" t="s">
        <v>1892</v>
      </c>
      <c r="I410" s="21">
        <v>0</v>
      </c>
      <c r="J410" s="21"/>
      <c r="K410" s="21"/>
      <c r="P410" s="21">
        <v>0</v>
      </c>
      <c r="V410" s="21">
        <v>325055.01</v>
      </c>
      <c r="W410" s="21">
        <v>0</v>
      </c>
      <c r="X410" s="21">
        <v>325055.01</v>
      </c>
      <c r="Y410" s="21">
        <v>53521.66</v>
      </c>
      <c r="Z410" s="21">
        <v>0</v>
      </c>
      <c r="AA410" s="21">
        <v>0</v>
      </c>
      <c r="AB410" s="21">
        <v>0</v>
      </c>
      <c r="AC410" s="21">
        <v>2555</v>
      </c>
      <c r="AD410" s="21">
        <v>0</v>
      </c>
      <c r="AE410" s="21">
        <v>41838.97</v>
      </c>
      <c r="AF410" s="21">
        <v>9127.69</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271533.34999999998</v>
      </c>
      <c r="BD410" s="21">
        <v>0</v>
      </c>
      <c r="BE410" s="21">
        <v>0</v>
      </c>
      <c r="BF410" s="21">
        <v>18838.509999999998</v>
      </c>
      <c r="BG410" s="21">
        <v>0</v>
      </c>
      <c r="BH410" s="21">
        <v>0</v>
      </c>
      <c r="BI410" s="21">
        <v>42664.87</v>
      </c>
      <c r="BJ410" s="21">
        <v>210029.97</v>
      </c>
      <c r="BK410" s="21">
        <v>0</v>
      </c>
      <c r="BL410" s="21">
        <v>0</v>
      </c>
      <c r="BM410" s="21">
        <v>0</v>
      </c>
      <c r="BS410" s="156">
        <f>INDEX('ESSER I reallocation'!$H$2:$H$555,MATCH('2021 ESSER I'!$D410,'ESSER I reallocation'!$A$2:$A$555,0))</f>
        <v>325055.01</v>
      </c>
      <c r="BT410" s="156">
        <f>INDEX('2020 Report - NLIU'!$BL$2:$BL$555,MATCH('2021 ESSER I'!D410,'2020 Report - NLIU'!$I$2:$I$555,0))</f>
        <v>0</v>
      </c>
      <c r="BU410" s="110" t="b">
        <f t="shared" si="6"/>
        <v>1</v>
      </c>
    </row>
    <row r="411" spans="1:73" x14ac:dyDescent="0.3">
      <c r="A411" s="110" t="s">
        <v>162</v>
      </c>
      <c r="B411" s="110">
        <v>2021</v>
      </c>
      <c r="C411" s="110" t="s">
        <v>3122</v>
      </c>
      <c r="D411" s="22">
        <f>INDEX(Concordance!$A$2:$A$556,MATCH('2021 ESSER I'!F411,Concordance!$D$2:$D$556,0))</f>
        <v>65098</v>
      </c>
      <c r="E411" s="110" t="s">
        <v>1369</v>
      </c>
      <c r="F411" s="110" t="s">
        <v>3123</v>
      </c>
      <c r="G411" s="110" t="s">
        <v>3124</v>
      </c>
      <c r="H411" s="110" t="s">
        <v>1892</v>
      </c>
      <c r="I411" s="21">
        <v>9342</v>
      </c>
      <c r="J411" s="21">
        <v>0</v>
      </c>
      <c r="K411" s="21">
        <v>6099.64</v>
      </c>
      <c r="L411" s="110" t="s">
        <v>1911</v>
      </c>
      <c r="M411" s="110" t="s">
        <v>1892</v>
      </c>
      <c r="N411" s="110" t="s">
        <v>1911</v>
      </c>
      <c r="O411" s="110" t="s">
        <v>1911</v>
      </c>
      <c r="P411" s="21">
        <v>3242.36</v>
      </c>
      <c r="Q411" s="110">
        <v>0</v>
      </c>
      <c r="R411" s="110">
        <v>0</v>
      </c>
      <c r="S411" s="110">
        <v>0</v>
      </c>
      <c r="T411" s="110">
        <v>0</v>
      </c>
      <c r="U411" s="110">
        <v>100</v>
      </c>
      <c r="V411" s="21">
        <v>85363.38</v>
      </c>
      <c r="W411" s="21">
        <v>63854.25</v>
      </c>
      <c r="X411" s="21">
        <v>21509.13</v>
      </c>
      <c r="Y411" s="21">
        <v>0</v>
      </c>
      <c r="Z411" s="21">
        <v>0</v>
      </c>
      <c r="AA411" s="21">
        <v>0</v>
      </c>
      <c r="AB411" s="21">
        <v>0</v>
      </c>
      <c r="AC411" s="21">
        <v>0</v>
      </c>
      <c r="AD411" s="21">
        <v>0</v>
      </c>
      <c r="AE411" s="21">
        <v>0</v>
      </c>
      <c r="AF411" s="21">
        <v>0</v>
      </c>
      <c r="AG411" s="21">
        <v>0</v>
      </c>
      <c r="AH411" s="21">
        <v>0</v>
      </c>
      <c r="AI411" s="21">
        <v>7875</v>
      </c>
      <c r="AJ411" s="21">
        <v>7875</v>
      </c>
      <c r="AK411" s="21">
        <v>0</v>
      </c>
      <c r="AL411" s="21">
        <v>0</v>
      </c>
      <c r="AM411" s="21">
        <v>0</v>
      </c>
      <c r="AN411" s="21">
        <v>0</v>
      </c>
      <c r="AO411" s="21">
        <v>0</v>
      </c>
      <c r="AP411" s="21">
        <v>0</v>
      </c>
      <c r="AQ411" s="21">
        <v>0</v>
      </c>
      <c r="AR411" s="21">
        <v>0</v>
      </c>
      <c r="AS411" s="21">
        <v>0</v>
      </c>
      <c r="AT411" s="21">
        <v>0</v>
      </c>
      <c r="AU411" s="21">
        <v>0</v>
      </c>
      <c r="AV411" s="21">
        <v>0</v>
      </c>
      <c r="AW411" s="21">
        <v>0</v>
      </c>
      <c r="AX411" s="21">
        <v>0</v>
      </c>
      <c r="AY411" s="21">
        <v>0</v>
      </c>
      <c r="AZ411" s="21">
        <v>0</v>
      </c>
      <c r="BA411" s="21">
        <v>0</v>
      </c>
      <c r="BB411" s="21">
        <v>0</v>
      </c>
      <c r="BC411" s="21">
        <v>13634.13</v>
      </c>
      <c r="BD411" s="21">
        <v>13634.13</v>
      </c>
      <c r="BE411" s="21">
        <v>0</v>
      </c>
      <c r="BF411" s="21">
        <v>0</v>
      </c>
      <c r="BG411" s="21">
        <v>0</v>
      </c>
      <c r="BH411" s="21">
        <v>0</v>
      </c>
      <c r="BI411" s="21">
        <v>0</v>
      </c>
      <c r="BJ411" s="21">
        <v>0</v>
      </c>
      <c r="BK411" s="21">
        <v>0</v>
      </c>
      <c r="BL411" s="21">
        <v>0</v>
      </c>
      <c r="BM411" s="21">
        <v>0</v>
      </c>
      <c r="BS411" s="156">
        <f>INDEX('ESSER I reallocation'!$H$2:$H$555,MATCH('2021 ESSER I'!$D411,'ESSER I reallocation'!$A$2:$A$555,0))</f>
        <v>85363.38</v>
      </c>
      <c r="BT411" s="156">
        <f>INDEX('2020 Report - NLIU'!$BL$2:$BL$555,MATCH('2021 ESSER I'!D411,'2020 Report - NLIU'!$I$2:$I$555,0))</f>
        <v>63854.25</v>
      </c>
      <c r="BU411" s="110" t="b">
        <f t="shared" si="6"/>
        <v>1</v>
      </c>
    </row>
    <row r="412" spans="1:73" x14ac:dyDescent="0.3">
      <c r="A412" s="110" t="s">
        <v>162</v>
      </c>
      <c r="B412" s="110">
        <v>2021</v>
      </c>
      <c r="C412" s="110" t="s">
        <v>3125</v>
      </c>
      <c r="D412" s="22">
        <f>INDEX(Concordance!$A$2:$A$556,MATCH('2021 ESSER I'!F412,Concordance!$D$2:$D$556,0))</f>
        <v>5124</v>
      </c>
      <c r="E412" s="110" t="s">
        <v>1375</v>
      </c>
      <c r="F412" s="110" t="s">
        <v>3126</v>
      </c>
      <c r="G412" s="110" t="s">
        <v>3127</v>
      </c>
      <c r="H412" s="110" t="s">
        <v>1892</v>
      </c>
      <c r="I412" s="21">
        <v>0</v>
      </c>
      <c r="J412" s="21"/>
      <c r="K412" s="21"/>
      <c r="P412" s="21">
        <v>0</v>
      </c>
      <c r="V412" s="21">
        <v>184003.28</v>
      </c>
      <c r="W412" s="21">
        <v>183521</v>
      </c>
      <c r="X412" s="21">
        <v>482.28</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482.28</v>
      </c>
      <c r="BD412" s="21">
        <v>0</v>
      </c>
      <c r="BE412" s="21">
        <v>0</v>
      </c>
      <c r="BF412" s="21">
        <v>0</v>
      </c>
      <c r="BG412" s="21">
        <v>0</v>
      </c>
      <c r="BH412" s="21">
        <v>0</v>
      </c>
      <c r="BI412" s="21">
        <v>482.28</v>
      </c>
      <c r="BJ412" s="21">
        <v>0</v>
      </c>
      <c r="BK412" s="21">
        <v>0</v>
      </c>
      <c r="BL412" s="21">
        <v>0</v>
      </c>
      <c r="BM412" s="21">
        <v>0</v>
      </c>
      <c r="BS412" s="156">
        <f>INDEX('ESSER I reallocation'!$H$2:$H$555,MATCH('2021 ESSER I'!$D412,'ESSER I reallocation'!$A$2:$A$555,0))</f>
        <v>184003.28</v>
      </c>
      <c r="BT412" s="156">
        <f>INDEX('2020 Report - NLIU'!$BL$2:$BL$555,MATCH('2021 ESSER I'!D412,'2020 Report - NLIU'!$I$2:$I$555,0))</f>
        <v>183521</v>
      </c>
      <c r="BU412" s="110" t="b">
        <f t="shared" si="6"/>
        <v>1</v>
      </c>
    </row>
    <row r="413" spans="1:73" x14ac:dyDescent="0.3">
      <c r="A413" s="110" t="s">
        <v>162</v>
      </c>
      <c r="B413" s="110">
        <v>2021</v>
      </c>
      <c r="C413" s="110" t="s">
        <v>3128</v>
      </c>
      <c r="D413" s="22">
        <f>INDEX(Concordance!$A$2:$A$556,MATCH('2021 ESSER I'!F413,Concordance!$D$2:$D$556,0))</f>
        <v>86100</v>
      </c>
      <c r="E413" s="110" t="s">
        <v>1378</v>
      </c>
      <c r="F413" s="110" t="s">
        <v>3129</v>
      </c>
      <c r="G413" s="110" t="s">
        <v>3130</v>
      </c>
      <c r="H413" s="110" t="s">
        <v>1892</v>
      </c>
      <c r="I413" s="21">
        <v>0</v>
      </c>
      <c r="J413" s="21"/>
      <c r="K413" s="21"/>
      <c r="P413" s="21">
        <v>0</v>
      </c>
      <c r="V413" s="21">
        <v>193381.45</v>
      </c>
      <c r="W413" s="21">
        <v>0</v>
      </c>
      <c r="X413" s="21">
        <v>193381.45</v>
      </c>
      <c r="Y413" s="21">
        <v>0</v>
      </c>
      <c r="Z413" s="21">
        <v>0</v>
      </c>
      <c r="AA413" s="21">
        <v>0</v>
      </c>
      <c r="AB413" s="21">
        <v>0</v>
      </c>
      <c r="AC413" s="21">
        <v>0</v>
      </c>
      <c r="AD413" s="21">
        <v>0</v>
      </c>
      <c r="AE413" s="21">
        <v>0</v>
      </c>
      <c r="AF413" s="21">
        <v>0</v>
      </c>
      <c r="AG413" s="21">
        <v>0</v>
      </c>
      <c r="AH413" s="21">
        <v>0</v>
      </c>
      <c r="AI413" s="21">
        <v>0</v>
      </c>
      <c r="AJ413" s="21">
        <v>0</v>
      </c>
      <c r="AK413" s="21">
        <v>0</v>
      </c>
      <c r="AL413" s="21">
        <v>0</v>
      </c>
      <c r="AM413" s="21">
        <v>0</v>
      </c>
      <c r="AN413" s="21">
        <v>0</v>
      </c>
      <c r="AO413" s="21">
        <v>0</v>
      </c>
      <c r="AP413" s="21">
        <v>0</v>
      </c>
      <c r="AQ413" s="21">
        <v>0</v>
      </c>
      <c r="AR413" s="21">
        <v>0</v>
      </c>
      <c r="AS413" s="21">
        <v>0</v>
      </c>
      <c r="AT413" s="21">
        <v>0</v>
      </c>
      <c r="AU413" s="21">
        <v>0</v>
      </c>
      <c r="AV413" s="21">
        <v>0</v>
      </c>
      <c r="AW413" s="21">
        <v>0</v>
      </c>
      <c r="AX413" s="21">
        <v>0</v>
      </c>
      <c r="AY413" s="21">
        <v>0</v>
      </c>
      <c r="AZ413" s="21">
        <v>0</v>
      </c>
      <c r="BA413" s="21">
        <v>0</v>
      </c>
      <c r="BB413" s="21">
        <v>0</v>
      </c>
      <c r="BC413" s="21">
        <v>193381.45</v>
      </c>
      <c r="BD413" s="21">
        <v>157418.31</v>
      </c>
      <c r="BE413" s="21">
        <v>35963.14</v>
      </c>
      <c r="BF413" s="21">
        <v>0</v>
      </c>
      <c r="BG413" s="21">
        <v>0</v>
      </c>
      <c r="BH413" s="21">
        <v>0</v>
      </c>
      <c r="BI413" s="21">
        <v>0</v>
      </c>
      <c r="BJ413" s="21">
        <v>0</v>
      </c>
      <c r="BK413" s="21">
        <v>0</v>
      </c>
      <c r="BL413" s="21">
        <v>0</v>
      </c>
      <c r="BM413" s="21">
        <v>0</v>
      </c>
      <c r="BS413" s="156">
        <f>INDEX('ESSER I reallocation'!$H$2:$H$555,MATCH('2021 ESSER I'!$D413,'ESSER I reallocation'!$A$2:$A$555,0))</f>
        <v>193381.45</v>
      </c>
      <c r="BT413" s="156">
        <f>INDEX('2020 Report - NLIU'!$BL$2:$BL$555,MATCH('2021 ESSER I'!D413,'2020 Report - NLIU'!$I$2:$I$555,0))</f>
        <v>0</v>
      </c>
      <c r="BU413" s="110" t="b">
        <f t="shared" si="6"/>
        <v>1</v>
      </c>
    </row>
    <row r="414" spans="1:73" x14ac:dyDescent="0.3">
      <c r="A414" s="110" t="s">
        <v>162</v>
      </c>
      <c r="B414" s="110">
        <v>2021</v>
      </c>
      <c r="C414" s="110" t="s">
        <v>3131</v>
      </c>
      <c r="D414" s="22">
        <f>INDEX(Concordance!$A$2:$A$556,MATCH('2021 ESSER I'!F414,Concordance!$D$2:$D$556,0))</f>
        <v>103130</v>
      </c>
      <c r="E414" s="110" t="s">
        <v>1381</v>
      </c>
      <c r="F414" s="110" t="s">
        <v>3132</v>
      </c>
      <c r="G414" s="110" t="s">
        <v>3133</v>
      </c>
      <c r="H414" s="110" t="s">
        <v>1892</v>
      </c>
      <c r="I414" s="21">
        <v>0</v>
      </c>
      <c r="J414" s="21"/>
      <c r="K414" s="21"/>
      <c r="P414" s="21">
        <v>0</v>
      </c>
      <c r="V414" s="21">
        <v>186440.57</v>
      </c>
      <c r="W414" s="21">
        <v>185291</v>
      </c>
      <c r="X414" s="21">
        <v>660</v>
      </c>
      <c r="Y414" s="21">
        <v>0</v>
      </c>
      <c r="Z414" s="21">
        <v>0</v>
      </c>
      <c r="AA414" s="21">
        <v>0</v>
      </c>
      <c r="AB414" s="21">
        <v>0</v>
      </c>
      <c r="AC414" s="21">
        <v>0</v>
      </c>
      <c r="AD414" s="21">
        <v>0</v>
      </c>
      <c r="AE414" s="21">
        <v>0</v>
      </c>
      <c r="AF414" s="21">
        <v>0</v>
      </c>
      <c r="AG414" s="21">
        <v>0</v>
      </c>
      <c r="AH414" s="21">
        <v>0</v>
      </c>
      <c r="AI414" s="21">
        <v>660</v>
      </c>
      <c r="AJ414" s="21">
        <v>660</v>
      </c>
      <c r="AK414" s="21">
        <v>0</v>
      </c>
      <c r="AL414" s="21">
        <v>0</v>
      </c>
      <c r="AM414" s="21">
        <v>0</v>
      </c>
      <c r="AN414" s="21">
        <v>0</v>
      </c>
      <c r="AO414" s="21">
        <v>0</v>
      </c>
      <c r="AP414" s="21">
        <v>0</v>
      </c>
      <c r="AQ414" s="21">
        <v>0</v>
      </c>
      <c r="AR414" s="21">
        <v>0</v>
      </c>
      <c r="AS414" s="21">
        <v>0</v>
      </c>
      <c r="AT414" s="21">
        <v>0</v>
      </c>
      <c r="AU414" s="21">
        <v>0</v>
      </c>
      <c r="AV414" s="21">
        <v>0</v>
      </c>
      <c r="AW414" s="21">
        <v>0</v>
      </c>
      <c r="AX414" s="21">
        <v>0</v>
      </c>
      <c r="AY414" s="21">
        <v>0</v>
      </c>
      <c r="AZ414" s="21">
        <v>0</v>
      </c>
      <c r="BA414" s="21">
        <v>0</v>
      </c>
      <c r="BB414" s="21">
        <v>0</v>
      </c>
      <c r="BC414" s="21">
        <v>0</v>
      </c>
      <c r="BD414" s="21">
        <v>0</v>
      </c>
      <c r="BE414" s="21">
        <v>0</v>
      </c>
      <c r="BF414" s="21">
        <v>0</v>
      </c>
      <c r="BG414" s="21">
        <v>0</v>
      </c>
      <c r="BH414" s="21">
        <v>0</v>
      </c>
      <c r="BI414" s="21">
        <v>0</v>
      </c>
      <c r="BJ414" s="21">
        <v>0</v>
      </c>
      <c r="BK414" s="21">
        <v>0</v>
      </c>
      <c r="BL414" s="21">
        <v>0</v>
      </c>
      <c r="BM414" s="21">
        <v>489.57000000000698</v>
      </c>
      <c r="BN414" s="110">
        <v>0</v>
      </c>
      <c r="BO414" s="110">
        <v>100</v>
      </c>
      <c r="BP414" s="110">
        <v>0</v>
      </c>
      <c r="BQ414" s="110">
        <v>0</v>
      </c>
      <c r="BR414" s="110">
        <v>0</v>
      </c>
      <c r="BS414" s="156">
        <f>INDEX('ESSER I reallocation'!$H$2:$H$555,MATCH('2021 ESSER I'!$D414,'ESSER I reallocation'!$A$2:$A$555,0))</f>
        <v>186440.57</v>
      </c>
      <c r="BT414" s="156">
        <f>INDEX('2020 Report - NLIU'!$BL$2:$BL$555,MATCH('2021 ESSER I'!D414,'2020 Report - NLIU'!$I$2:$I$555,0))</f>
        <v>185291</v>
      </c>
      <c r="BU414" s="110" t="b">
        <f t="shared" si="6"/>
        <v>1</v>
      </c>
    </row>
    <row r="415" spans="1:73" x14ac:dyDescent="0.3">
      <c r="A415" s="110" t="s">
        <v>162</v>
      </c>
      <c r="B415" s="110">
        <v>2021</v>
      </c>
      <c r="C415" s="110" t="s">
        <v>3134</v>
      </c>
      <c r="D415" s="22">
        <f>INDEX(Concordance!$A$2:$A$556,MATCH('2021 ESSER I'!F415,Concordance!$D$2:$D$556,0))</f>
        <v>87083</v>
      </c>
      <c r="E415" s="110" t="s">
        <v>1389</v>
      </c>
      <c r="F415" s="110" t="s">
        <v>3135</v>
      </c>
      <c r="G415" s="110" t="s">
        <v>3136</v>
      </c>
      <c r="H415" s="110" t="s">
        <v>1892</v>
      </c>
      <c r="I415" s="21">
        <v>18750</v>
      </c>
      <c r="J415" s="21">
        <v>0</v>
      </c>
      <c r="K415" s="21">
        <v>0</v>
      </c>
      <c r="P415" s="21">
        <v>18750</v>
      </c>
      <c r="Q415" s="110">
        <v>0</v>
      </c>
      <c r="R415" s="110">
        <v>0</v>
      </c>
      <c r="S415" s="110">
        <v>0</v>
      </c>
      <c r="T415" s="110">
        <v>0</v>
      </c>
      <c r="U415" s="110">
        <v>100</v>
      </c>
      <c r="V415" s="21">
        <v>111026.19</v>
      </c>
      <c r="W415" s="21">
        <v>17015.29</v>
      </c>
      <c r="X415" s="21">
        <v>94010.9</v>
      </c>
      <c r="Y415" s="21">
        <v>12686.96</v>
      </c>
      <c r="Z415" s="21">
        <v>4211.09</v>
      </c>
      <c r="AA415" s="21">
        <v>0</v>
      </c>
      <c r="AB415" s="21">
        <v>2094.75</v>
      </c>
      <c r="AC415" s="21">
        <v>0</v>
      </c>
      <c r="AD415" s="21">
        <v>0</v>
      </c>
      <c r="AE415" s="21">
        <v>6381.12</v>
      </c>
      <c r="AF415" s="21">
        <v>0</v>
      </c>
      <c r="AG415" s="21">
        <v>0</v>
      </c>
      <c r="AH415" s="21">
        <v>0</v>
      </c>
      <c r="AI415" s="21">
        <v>77323.94</v>
      </c>
      <c r="AJ415" s="21">
        <v>16655</v>
      </c>
      <c r="AK415" s="21">
        <v>2287.0700000000002</v>
      </c>
      <c r="AL415" s="21">
        <v>53175</v>
      </c>
      <c r="AM415" s="21">
        <v>0</v>
      </c>
      <c r="AN415" s="21">
        <v>0</v>
      </c>
      <c r="AO415" s="21">
        <v>5206.87</v>
      </c>
      <c r="AP415" s="21">
        <v>0</v>
      </c>
      <c r="AQ415" s="21">
        <v>0</v>
      </c>
      <c r="AR415" s="21">
        <v>0</v>
      </c>
      <c r="AS415" s="21">
        <v>0</v>
      </c>
      <c r="AT415" s="21">
        <v>0</v>
      </c>
      <c r="AU415" s="21">
        <v>0</v>
      </c>
      <c r="AV415" s="21">
        <v>0</v>
      </c>
      <c r="AW415" s="21">
        <v>0</v>
      </c>
      <c r="AX415" s="21">
        <v>0</v>
      </c>
      <c r="AY415" s="21">
        <v>0</v>
      </c>
      <c r="AZ415" s="21">
        <v>0</v>
      </c>
      <c r="BA415" s="21">
        <v>0</v>
      </c>
      <c r="BB415" s="21">
        <v>0</v>
      </c>
      <c r="BC415" s="21">
        <v>4000</v>
      </c>
      <c r="BD415" s="21">
        <v>0</v>
      </c>
      <c r="BE415" s="21">
        <v>0</v>
      </c>
      <c r="BF415" s="21">
        <v>0</v>
      </c>
      <c r="BG415" s="21">
        <v>0</v>
      </c>
      <c r="BH415" s="21">
        <v>4000</v>
      </c>
      <c r="BI415" s="21">
        <v>0</v>
      </c>
      <c r="BJ415" s="21">
        <v>0</v>
      </c>
      <c r="BK415" s="21">
        <v>0</v>
      </c>
      <c r="BL415" s="21">
        <v>0</v>
      </c>
      <c r="BM415" s="21">
        <v>0</v>
      </c>
      <c r="BS415" s="156">
        <f>INDEX('ESSER I reallocation'!$H$2:$H$555,MATCH('2021 ESSER I'!$D415,'ESSER I reallocation'!$A$2:$A$555,0))</f>
        <v>111026.19</v>
      </c>
      <c r="BT415" s="156">
        <f>INDEX('2020 Report - NLIU'!$BL$2:$BL$555,MATCH('2021 ESSER I'!D415,'2020 Report - NLIU'!$I$2:$I$555,0))</f>
        <v>17015.29</v>
      </c>
      <c r="BU415" s="110" t="b">
        <f t="shared" si="6"/>
        <v>1</v>
      </c>
    </row>
    <row r="416" spans="1:73" x14ac:dyDescent="0.3">
      <c r="A416" s="110" t="s">
        <v>162</v>
      </c>
      <c r="B416" s="110">
        <v>2021</v>
      </c>
      <c r="C416" s="110" t="s">
        <v>3137</v>
      </c>
      <c r="D416" s="22">
        <f>INDEX(Concordance!$A$2:$A$556,MATCH('2021 ESSER I'!F416,Concordance!$D$2:$D$556,0))</f>
        <v>107158</v>
      </c>
      <c r="E416" s="110" t="s">
        <v>1392</v>
      </c>
      <c r="F416" s="110" t="s">
        <v>3138</v>
      </c>
      <c r="G416" s="110" t="s">
        <v>3139</v>
      </c>
      <c r="H416" s="110" t="s">
        <v>1892</v>
      </c>
      <c r="I416" s="21">
        <v>0</v>
      </c>
      <c r="J416" s="21"/>
      <c r="K416" s="21"/>
      <c r="P416" s="21">
        <v>0</v>
      </c>
      <c r="V416" s="21">
        <v>125604.9</v>
      </c>
      <c r="W416" s="21">
        <v>0</v>
      </c>
      <c r="X416" s="21">
        <v>125275</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125275</v>
      </c>
      <c r="BD416" s="21">
        <v>88534.92</v>
      </c>
      <c r="BE416" s="21">
        <v>36740.080000000002</v>
      </c>
      <c r="BF416" s="21">
        <v>0</v>
      </c>
      <c r="BG416" s="21">
        <v>0</v>
      </c>
      <c r="BH416" s="21">
        <v>0</v>
      </c>
      <c r="BI416" s="21">
        <v>0</v>
      </c>
      <c r="BJ416" s="21">
        <v>0</v>
      </c>
      <c r="BK416" s="21">
        <v>0</v>
      </c>
      <c r="BL416" s="21">
        <v>0</v>
      </c>
      <c r="BM416" s="21">
        <v>329.89999999999418</v>
      </c>
      <c r="BN416" s="110">
        <v>0</v>
      </c>
      <c r="BO416" s="110">
        <v>0</v>
      </c>
      <c r="BP416" s="110">
        <v>0</v>
      </c>
      <c r="BQ416" s="110">
        <v>100</v>
      </c>
      <c r="BR416" s="110">
        <v>0</v>
      </c>
      <c r="BS416" s="156">
        <f>INDEX('ESSER I reallocation'!$H$2:$H$555,MATCH('2021 ESSER I'!$D416,'ESSER I reallocation'!$A$2:$A$555,0))</f>
        <v>125604.9</v>
      </c>
      <c r="BT416" s="156">
        <f>INDEX('2020 Report - NLIU'!$BL$2:$BL$555,MATCH('2021 ESSER I'!D416,'2020 Report - NLIU'!$I$2:$I$555,0))</f>
        <v>0</v>
      </c>
      <c r="BU416" s="110" t="b">
        <f t="shared" si="6"/>
        <v>1</v>
      </c>
    </row>
    <row r="417" spans="1:73" x14ac:dyDescent="0.3">
      <c r="A417" s="110" t="s">
        <v>162</v>
      </c>
      <c r="B417" s="110">
        <v>2021</v>
      </c>
      <c r="C417" s="110" t="s">
        <v>3140</v>
      </c>
      <c r="D417" s="22">
        <f>INDEX(Concordance!$A$2:$A$556,MATCH('2021 ESSER I'!F417,Concordance!$D$2:$D$556,0))</f>
        <v>19142</v>
      </c>
      <c r="E417" s="110" t="s">
        <v>1395</v>
      </c>
      <c r="F417" s="110" t="s">
        <v>3141</v>
      </c>
      <c r="G417" s="110" t="s">
        <v>3142</v>
      </c>
      <c r="H417" s="110" t="s">
        <v>1892</v>
      </c>
      <c r="I417" s="21">
        <v>0</v>
      </c>
      <c r="J417" s="21"/>
      <c r="K417" s="21"/>
      <c r="P417" s="21">
        <v>0</v>
      </c>
      <c r="V417" s="21">
        <v>382582.81</v>
      </c>
      <c r="W417" s="21">
        <v>381579</v>
      </c>
      <c r="X417" s="21">
        <v>1003.81</v>
      </c>
      <c r="Y417" s="21">
        <v>0</v>
      </c>
      <c r="Z417" s="21">
        <v>0</v>
      </c>
      <c r="AA417" s="21">
        <v>0</v>
      </c>
      <c r="AB417" s="21">
        <v>0</v>
      </c>
      <c r="AC417" s="21">
        <v>0</v>
      </c>
      <c r="AD417" s="21">
        <v>0</v>
      </c>
      <c r="AE417" s="21">
        <v>0</v>
      </c>
      <c r="AF417" s="21">
        <v>0</v>
      </c>
      <c r="AG417" s="21">
        <v>0</v>
      </c>
      <c r="AH417" s="21">
        <v>0</v>
      </c>
      <c r="AI417" s="21">
        <v>1003.81</v>
      </c>
      <c r="AJ417" s="21">
        <v>1003.81</v>
      </c>
      <c r="AK417" s="21">
        <v>0</v>
      </c>
      <c r="AL417" s="21">
        <v>0</v>
      </c>
      <c r="AM417" s="21">
        <v>0</v>
      </c>
      <c r="AN417" s="21">
        <v>0</v>
      </c>
      <c r="AO417" s="21">
        <v>0</v>
      </c>
      <c r="AP417" s="21">
        <v>0</v>
      </c>
      <c r="AQ417" s="21">
        <v>0</v>
      </c>
      <c r="AR417" s="21">
        <v>0</v>
      </c>
      <c r="AS417" s="21">
        <v>0</v>
      </c>
      <c r="AT417" s="21">
        <v>0</v>
      </c>
      <c r="AU417" s="21">
        <v>0</v>
      </c>
      <c r="AV417" s="21">
        <v>0</v>
      </c>
      <c r="AW417" s="21">
        <v>0</v>
      </c>
      <c r="AX417" s="21">
        <v>0</v>
      </c>
      <c r="AY417" s="21">
        <v>0</v>
      </c>
      <c r="AZ417" s="21">
        <v>0</v>
      </c>
      <c r="BA417" s="21">
        <v>0</v>
      </c>
      <c r="BB417" s="21">
        <v>0</v>
      </c>
      <c r="BC417" s="21">
        <v>0</v>
      </c>
      <c r="BD417" s="21">
        <v>0</v>
      </c>
      <c r="BE417" s="21">
        <v>0</v>
      </c>
      <c r="BF417" s="21">
        <v>0</v>
      </c>
      <c r="BG417" s="21">
        <v>0</v>
      </c>
      <c r="BH417" s="21">
        <v>0</v>
      </c>
      <c r="BI417" s="21">
        <v>0</v>
      </c>
      <c r="BJ417" s="21">
        <v>0</v>
      </c>
      <c r="BK417" s="21">
        <v>0</v>
      </c>
      <c r="BL417" s="21">
        <v>0</v>
      </c>
      <c r="BM417" s="21">
        <v>0</v>
      </c>
      <c r="BS417" s="156">
        <f>INDEX('ESSER I reallocation'!$H$2:$H$555,MATCH('2021 ESSER I'!$D417,'ESSER I reallocation'!$A$2:$A$555,0))</f>
        <v>382582.81</v>
      </c>
      <c r="BT417" s="156">
        <f>INDEX('2020 Report - NLIU'!$BL$2:$BL$555,MATCH('2021 ESSER I'!D417,'2020 Report - NLIU'!$I$2:$I$555,0))</f>
        <v>381579</v>
      </c>
      <c r="BU417" s="110" t="b">
        <f t="shared" si="6"/>
        <v>1</v>
      </c>
    </row>
    <row r="418" spans="1:73" x14ac:dyDescent="0.3">
      <c r="A418" s="110" t="s">
        <v>162</v>
      </c>
      <c r="B418" s="110">
        <v>2021</v>
      </c>
      <c r="C418" s="110" t="s">
        <v>3143</v>
      </c>
      <c r="D418" s="22">
        <f>INDEX(Concordance!$A$2:$A$556,MATCH('2021 ESSER I'!F418,Concordance!$D$2:$D$556,0))</f>
        <v>48073</v>
      </c>
      <c r="E418" s="110" t="s">
        <v>450</v>
      </c>
      <c r="F418" s="110" t="s">
        <v>3144</v>
      </c>
      <c r="G418" s="110" t="s">
        <v>3145</v>
      </c>
      <c r="H418" s="110" t="s">
        <v>1892</v>
      </c>
      <c r="I418" s="21">
        <v>333443</v>
      </c>
      <c r="J418" s="21">
        <v>0</v>
      </c>
      <c r="K418" s="21">
        <v>0</v>
      </c>
      <c r="P418" s="21">
        <v>333443</v>
      </c>
      <c r="Q418" s="110">
        <v>0</v>
      </c>
      <c r="R418" s="110">
        <v>100</v>
      </c>
      <c r="S418" s="110">
        <v>0</v>
      </c>
      <c r="T418" s="110">
        <v>0</v>
      </c>
      <c r="U418" s="110">
        <v>0</v>
      </c>
      <c r="V418" s="21">
        <v>2041071.7</v>
      </c>
      <c r="W418" s="21">
        <v>2035717</v>
      </c>
      <c r="X418" s="21">
        <v>5354.7</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5354.7</v>
      </c>
      <c r="BD418" s="21">
        <v>5354.7</v>
      </c>
      <c r="BE418" s="21">
        <v>0</v>
      </c>
      <c r="BF418" s="21">
        <v>0</v>
      </c>
      <c r="BG418" s="21">
        <v>0</v>
      </c>
      <c r="BH418" s="21">
        <v>0</v>
      </c>
      <c r="BI418" s="21">
        <v>0</v>
      </c>
      <c r="BJ418" s="21">
        <v>0</v>
      </c>
      <c r="BK418" s="21">
        <v>0</v>
      </c>
      <c r="BL418" s="21">
        <v>0</v>
      </c>
      <c r="BM418" s="21">
        <v>0</v>
      </c>
      <c r="BS418" s="156">
        <f>INDEX('ESSER I reallocation'!$H$2:$H$555,MATCH('2021 ESSER I'!$D418,'ESSER I reallocation'!$A$2:$A$555,0))</f>
        <v>2041071.7</v>
      </c>
      <c r="BT418" s="156">
        <f>INDEX('2020 Report - NLIU'!$BL$2:$BL$555,MATCH('2021 ESSER I'!D418,'2020 Report - NLIU'!$I$2:$I$555,0))</f>
        <v>2035717</v>
      </c>
      <c r="BU418" s="110" t="b">
        <f t="shared" si="6"/>
        <v>1</v>
      </c>
    </row>
    <row r="419" spans="1:73" x14ac:dyDescent="0.3">
      <c r="A419" s="110" t="s">
        <v>162</v>
      </c>
      <c r="B419" s="110">
        <v>2021</v>
      </c>
      <c r="C419" s="110" t="s">
        <v>3146</v>
      </c>
      <c r="D419" s="22">
        <f>INDEX(Concordance!$A$2:$A$556,MATCH('2021 ESSER I'!F419,Concordance!$D$2:$D$556,0))</f>
        <v>104044</v>
      </c>
      <c r="E419" s="110" t="s">
        <v>3147</v>
      </c>
      <c r="F419" s="110" t="s">
        <v>3148</v>
      </c>
      <c r="G419" s="110" t="s">
        <v>3149</v>
      </c>
      <c r="H419" s="110" t="s">
        <v>1892</v>
      </c>
      <c r="I419" s="21">
        <v>0</v>
      </c>
      <c r="J419" s="21"/>
      <c r="K419" s="21"/>
      <c r="P419" s="21">
        <v>0</v>
      </c>
      <c r="V419" s="21">
        <v>385633.52</v>
      </c>
      <c r="W419" s="21">
        <v>384622</v>
      </c>
      <c r="X419" s="21">
        <v>1011.52</v>
      </c>
      <c r="Y419" s="21">
        <v>0</v>
      </c>
      <c r="Z419" s="21">
        <v>0</v>
      </c>
      <c r="AA419" s="21">
        <v>0</v>
      </c>
      <c r="AB419" s="21">
        <v>0</v>
      </c>
      <c r="AC419" s="21">
        <v>0</v>
      </c>
      <c r="AD419" s="21">
        <v>0</v>
      </c>
      <c r="AE419" s="21">
        <v>0</v>
      </c>
      <c r="AF419" s="21">
        <v>0</v>
      </c>
      <c r="AG419" s="21">
        <v>0</v>
      </c>
      <c r="AH419" s="21">
        <v>0</v>
      </c>
      <c r="AI419" s="21">
        <v>1011.52</v>
      </c>
      <c r="AJ419" s="21">
        <v>0</v>
      </c>
      <c r="AK419" s="21">
        <v>0</v>
      </c>
      <c r="AL419" s="21">
        <v>0</v>
      </c>
      <c r="AM419" s="21">
        <v>0</v>
      </c>
      <c r="AN419" s="21">
        <v>0</v>
      </c>
      <c r="AO419" s="21">
        <v>1011.52</v>
      </c>
      <c r="AP419" s="21">
        <v>0</v>
      </c>
      <c r="AQ419" s="21">
        <v>0</v>
      </c>
      <c r="AR419" s="21">
        <v>0</v>
      </c>
      <c r="AS419" s="21">
        <v>0</v>
      </c>
      <c r="AT419" s="21">
        <v>0</v>
      </c>
      <c r="AU419" s="21">
        <v>0</v>
      </c>
      <c r="AV419" s="21">
        <v>0</v>
      </c>
      <c r="AW419" s="21">
        <v>0</v>
      </c>
      <c r="AX419" s="21">
        <v>0</v>
      </c>
      <c r="AY419" s="21">
        <v>0</v>
      </c>
      <c r="AZ419" s="21">
        <v>0</v>
      </c>
      <c r="BA419" s="21">
        <v>0</v>
      </c>
      <c r="BB419" s="21">
        <v>0</v>
      </c>
      <c r="BC419" s="21">
        <v>0</v>
      </c>
      <c r="BD419" s="21">
        <v>0</v>
      </c>
      <c r="BE419" s="21">
        <v>0</v>
      </c>
      <c r="BF419" s="21">
        <v>0</v>
      </c>
      <c r="BG419" s="21">
        <v>0</v>
      </c>
      <c r="BH419" s="21">
        <v>0</v>
      </c>
      <c r="BI419" s="21">
        <v>0</v>
      </c>
      <c r="BJ419" s="21">
        <v>0</v>
      </c>
      <c r="BK419" s="21">
        <v>0</v>
      </c>
      <c r="BL419" s="21">
        <v>0</v>
      </c>
      <c r="BM419" s="21">
        <v>0</v>
      </c>
      <c r="BS419" s="156">
        <f>INDEX('ESSER I reallocation'!$H$2:$H$555,MATCH('2021 ESSER I'!$D419,'ESSER I reallocation'!$A$2:$A$555,0))</f>
        <v>385633.52</v>
      </c>
      <c r="BT419" s="156">
        <f>INDEX('2020 Report - NLIU'!$BL$2:$BL$555,MATCH('2021 ESSER I'!D419,'2020 Report - NLIU'!$I$2:$I$555,0))</f>
        <v>384622</v>
      </c>
      <c r="BU419" s="110" t="b">
        <f t="shared" si="6"/>
        <v>1</v>
      </c>
    </row>
    <row r="420" spans="1:73" x14ac:dyDescent="0.3">
      <c r="A420" s="110" t="s">
        <v>162</v>
      </c>
      <c r="B420" s="110">
        <v>2021</v>
      </c>
      <c r="C420" s="110" t="s">
        <v>3150</v>
      </c>
      <c r="D420" s="22">
        <f>INDEX(Concordance!$A$2:$A$556,MATCH('2021 ESSER I'!F420,Concordance!$D$2:$D$556,0))</f>
        <v>88073</v>
      </c>
      <c r="E420" s="110" t="s">
        <v>1400</v>
      </c>
      <c r="F420" s="110" t="s">
        <v>3151</v>
      </c>
      <c r="G420" s="110" t="s">
        <v>3152</v>
      </c>
      <c r="H420" s="110" t="s">
        <v>1892</v>
      </c>
      <c r="I420" s="21">
        <v>9000</v>
      </c>
      <c r="J420" s="21">
        <v>0</v>
      </c>
      <c r="K420" s="21">
        <v>0</v>
      </c>
      <c r="P420" s="21">
        <v>9000</v>
      </c>
      <c r="Q420" s="110">
        <v>0</v>
      </c>
      <c r="R420" s="110">
        <v>0</v>
      </c>
      <c r="S420" s="110">
        <v>0</v>
      </c>
      <c r="T420" s="110">
        <v>100</v>
      </c>
      <c r="U420" s="110">
        <v>0</v>
      </c>
      <c r="V420" s="21">
        <v>41159.61</v>
      </c>
      <c r="W420" s="21">
        <v>41052</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107.6100000000006</v>
      </c>
      <c r="BN420" s="110">
        <v>0</v>
      </c>
      <c r="BO420" s="110">
        <v>0</v>
      </c>
      <c r="BP420" s="110">
        <v>0</v>
      </c>
      <c r="BQ420" s="110">
        <v>100</v>
      </c>
      <c r="BR420" s="110">
        <v>0</v>
      </c>
      <c r="BS420" s="156">
        <f>INDEX('ESSER I reallocation'!$H$2:$H$555,MATCH('2021 ESSER I'!$D420,'ESSER I reallocation'!$A$2:$A$555,0))</f>
        <v>41159.61</v>
      </c>
      <c r="BT420" s="156">
        <f>INDEX('2020 Report - NLIU'!$BL$2:$BL$555,MATCH('2021 ESSER I'!D420,'2020 Report - NLIU'!$I$2:$I$555,0))</f>
        <v>41052</v>
      </c>
      <c r="BU420" s="110" t="b">
        <f t="shared" si="6"/>
        <v>1</v>
      </c>
    </row>
    <row r="421" spans="1:73" x14ac:dyDescent="0.3">
      <c r="A421" s="110" t="s">
        <v>162</v>
      </c>
      <c r="B421" s="110">
        <v>2021</v>
      </c>
      <c r="C421" s="110" t="s">
        <v>3153</v>
      </c>
      <c r="D421" s="22">
        <f>INDEX(Concordance!$A$2:$A$556,MATCH('2021 ESSER I'!F421,Concordance!$D$2:$D$556,0))</f>
        <v>39134</v>
      </c>
      <c r="E421" s="110" t="s">
        <v>1412</v>
      </c>
      <c r="F421" s="110" t="s">
        <v>3154</v>
      </c>
      <c r="G421" s="110" t="s">
        <v>3155</v>
      </c>
      <c r="H421" s="110" t="s">
        <v>1892</v>
      </c>
      <c r="I421" s="21">
        <v>0</v>
      </c>
      <c r="J421" s="21"/>
      <c r="K421" s="21"/>
      <c r="P421" s="21">
        <v>0</v>
      </c>
      <c r="V421" s="21">
        <v>753373.9</v>
      </c>
      <c r="W421" s="21">
        <v>751397</v>
      </c>
      <c r="X421" s="21">
        <v>0</v>
      </c>
      <c r="Y421" s="21">
        <v>0</v>
      </c>
      <c r="Z421" s="21">
        <v>0</v>
      </c>
      <c r="AA421" s="21">
        <v>0</v>
      </c>
      <c r="AB421" s="21">
        <v>0</v>
      </c>
      <c r="AC421" s="21">
        <v>0</v>
      </c>
      <c r="AD421" s="21">
        <v>0</v>
      </c>
      <c r="AE421" s="21">
        <v>0</v>
      </c>
      <c r="AF421" s="21">
        <v>0</v>
      </c>
      <c r="AG421" s="21">
        <v>0</v>
      </c>
      <c r="AH421" s="21">
        <v>0</v>
      </c>
      <c r="AI421" s="21">
        <v>0</v>
      </c>
      <c r="AJ421" s="21">
        <v>0</v>
      </c>
      <c r="AK421" s="21">
        <v>0</v>
      </c>
      <c r="AL421" s="21">
        <v>0</v>
      </c>
      <c r="AM421" s="21">
        <v>0</v>
      </c>
      <c r="AN421" s="21">
        <v>0</v>
      </c>
      <c r="AO421" s="21">
        <v>0</v>
      </c>
      <c r="AP421" s="21">
        <v>0</v>
      </c>
      <c r="AQ421" s="21">
        <v>0</v>
      </c>
      <c r="AR421" s="21">
        <v>0</v>
      </c>
      <c r="AS421" s="21">
        <v>0</v>
      </c>
      <c r="AT421" s="21">
        <v>0</v>
      </c>
      <c r="AU421" s="21">
        <v>0</v>
      </c>
      <c r="AV421" s="21">
        <v>0</v>
      </c>
      <c r="AW421" s="21">
        <v>0</v>
      </c>
      <c r="AX421" s="21">
        <v>0</v>
      </c>
      <c r="AY421" s="21">
        <v>0</v>
      </c>
      <c r="AZ421" s="21">
        <v>0</v>
      </c>
      <c r="BA421" s="21">
        <v>0</v>
      </c>
      <c r="BB421" s="21">
        <v>0</v>
      </c>
      <c r="BC421" s="21">
        <v>0</v>
      </c>
      <c r="BD421" s="21">
        <v>0</v>
      </c>
      <c r="BE421" s="21">
        <v>0</v>
      </c>
      <c r="BF421" s="21">
        <v>0</v>
      </c>
      <c r="BG421" s="21">
        <v>0</v>
      </c>
      <c r="BH421" s="21">
        <v>0</v>
      </c>
      <c r="BI421" s="21">
        <v>0</v>
      </c>
      <c r="BJ421" s="21">
        <v>0</v>
      </c>
      <c r="BK421" s="21">
        <v>0</v>
      </c>
      <c r="BL421" s="21">
        <v>0</v>
      </c>
      <c r="BM421" s="21">
        <v>1976.9000000000231</v>
      </c>
      <c r="BN421" s="110">
        <v>0</v>
      </c>
      <c r="BO421" s="110">
        <v>100</v>
      </c>
      <c r="BP421" s="110">
        <v>0</v>
      </c>
      <c r="BQ421" s="110">
        <v>0</v>
      </c>
      <c r="BR421" s="110">
        <v>0</v>
      </c>
      <c r="BS421" s="156">
        <f>INDEX('ESSER I reallocation'!$H$2:$H$555,MATCH('2021 ESSER I'!$D421,'ESSER I reallocation'!$A$2:$A$555,0))</f>
        <v>753373.9</v>
      </c>
      <c r="BT421" s="156">
        <f>INDEX('2020 Report - NLIU'!$BL$2:$BL$555,MATCH('2021 ESSER I'!D421,'2020 Report - NLIU'!$I$2:$I$555,0))</f>
        <v>751397</v>
      </c>
      <c r="BU421" s="110" t="b">
        <f t="shared" si="6"/>
        <v>1</v>
      </c>
    </row>
    <row r="422" spans="1:73" x14ac:dyDescent="0.3">
      <c r="A422" s="110" t="s">
        <v>162</v>
      </c>
      <c r="B422" s="110">
        <v>2021</v>
      </c>
      <c r="C422" s="110" t="s">
        <v>3156</v>
      </c>
      <c r="D422" s="22">
        <f>INDEX(Concordance!$A$2:$A$556,MATCH('2021 ESSER I'!F422,Concordance!$D$2:$D$556,0))</f>
        <v>7124</v>
      </c>
      <c r="E422" s="110" t="s">
        <v>1415</v>
      </c>
      <c r="F422" s="110" t="s">
        <v>3157</v>
      </c>
      <c r="G422" s="110" t="s">
        <v>3158</v>
      </c>
      <c r="H422" s="110" t="s">
        <v>1892</v>
      </c>
      <c r="I422" s="21">
        <v>0</v>
      </c>
      <c r="J422" s="21"/>
      <c r="K422" s="21"/>
      <c r="P422" s="21">
        <v>0</v>
      </c>
      <c r="V422" s="21">
        <v>79899.12</v>
      </c>
      <c r="W422" s="21">
        <v>79690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209.11999999999529</v>
      </c>
      <c r="BN422" s="110">
        <v>100</v>
      </c>
      <c r="BO422" s="110">
        <v>0</v>
      </c>
      <c r="BP422" s="110">
        <v>0</v>
      </c>
      <c r="BQ422" s="110">
        <v>0</v>
      </c>
      <c r="BR422" s="110">
        <v>0</v>
      </c>
      <c r="BS422" s="156">
        <f>INDEX('ESSER I reallocation'!$H$2:$H$555,MATCH('2021 ESSER I'!$D422,'ESSER I reallocation'!$A$2:$A$555,0))</f>
        <v>79899.12</v>
      </c>
      <c r="BT422" s="156">
        <f>INDEX('2020 Report - NLIU'!$BL$2:$BL$555,MATCH('2021 ESSER I'!D422,'2020 Report - NLIU'!$I$2:$I$555,0))</f>
        <v>79690</v>
      </c>
      <c r="BU422" s="110" t="b">
        <f t="shared" si="6"/>
        <v>1</v>
      </c>
    </row>
    <row r="423" spans="1:73" x14ac:dyDescent="0.3">
      <c r="A423" s="110" t="s">
        <v>162</v>
      </c>
      <c r="B423" s="110">
        <v>2021</v>
      </c>
      <c r="C423" s="110" t="s">
        <v>3159</v>
      </c>
      <c r="D423" s="22">
        <f>INDEX(Concordance!$A$2:$A$556,MATCH('2021 ESSER I'!F423,Concordance!$D$2:$D$556,0))</f>
        <v>46132</v>
      </c>
      <c r="E423" s="110" t="s">
        <v>3160</v>
      </c>
      <c r="F423" s="110" t="s">
        <v>3161</v>
      </c>
      <c r="G423" s="110" t="s">
        <v>3162</v>
      </c>
      <c r="H423" s="110" t="s">
        <v>1892</v>
      </c>
      <c r="I423" s="21">
        <v>0</v>
      </c>
      <c r="J423" s="21"/>
      <c r="K423" s="21"/>
      <c r="P423" s="21">
        <v>0</v>
      </c>
      <c r="V423" s="21">
        <v>218299.81</v>
      </c>
      <c r="W423" s="21">
        <v>217727</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572.80999999999767</v>
      </c>
      <c r="BN423" s="110">
        <v>100</v>
      </c>
      <c r="BO423" s="110">
        <v>0</v>
      </c>
      <c r="BP423" s="110">
        <v>0</v>
      </c>
      <c r="BQ423" s="110">
        <v>0</v>
      </c>
      <c r="BR423" s="110">
        <v>0</v>
      </c>
      <c r="BS423" s="156">
        <f>INDEX('ESSER I reallocation'!$H$2:$H$555,MATCH('2021 ESSER I'!$D423,'ESSER I reallocation'!$A$2:$A$555,0))</f>
        <v>218299.81</v>
      </c>
      <c r="BT423" s="156">
        <f>INDEX('2020 Report - NLIU'!$BL$2:$BL$555,MATCH('2021 ESSER I'!D423,'2020 Report - NLIU'!$I$2:$I$555,0))</f>
        <v>217727</v>
      </c>
      <c r="BU423" s="110" t="b">
        <f t="shared" si="6"/>
        <v>1</v>
      </c>
    </row>
    <row r="424" spans="1:73" x14ac:dyDescent="0.3">
      <c r="A424" s="110" t="s">
        <v>162</v>
      </c>
      <c r="B424" s="110">
        <v>2021</v>
      </c>
      <c r="C424" s="110" t="s">
        <v>3163</v>
      </c>
      <c r="D424" s="22">
        <f>INDEX(Concordance!$A$2:$A$556,MATCH('2021 ESSER I'!F424,Concordance!$D$2:$D$556,0))</f>
        <v>103127</v>
      </c>
      <c r="E424" s="110" t="s">
        <v>1420</v>
      </c>
      <c r="F424" s="110" t="s">
        <v>3164</v>
      </c>
      <c r="G424" s="110" t="s">
        <v>3165</v>
      </c>
      <c r="H424" s="110" t="s">
        <v>1892</v>
      </c>
      <c r="I424" s="21">
        <v>0</v>
      </c>
      <c r="J424" s="21"/>
      <c r="K424" s="21"/>
      <c r="P424" s="21">
        <v>0</v>
      </c>
      <c r="V424" s="21">
        <v>101690.61</v>
      </c>
      <c r="W424" s="21">
        <v>101424</v>
      </c>
      <c r="X424" s="21">
        <v>266.61</v>
      </c>
      <c r="Y424" s="21">
        <v>0</v>
      </c>
      <c r="Z424" s="21">
        <v>0</v>
      </c>
      <c r="AA424" s="21">
        <v>0</v>
      </c>
      <c r="AB424" s="21">
        <v>0</v>
      </c>
      <c r="AC424" s="21">
        <v>0</v>
      </c>
      <c r="AD424" s="21">
        <v>0</v>
      </c>
      <c r="AE424" s="21">
        <v>0</v>
      </c>
      <c r="AF424" s="21">
        <v>0</v>
      </c>
      <c r="AG424" s="21">
        <v>0</v>
      </c>
      <c r="AH424" s="21">
        <v>0</v>
      </c>
      <c r="AI424" s="21">
        <v>266.61</v>
      </c>
      <c r="AJ424" s="21">
        <v>266.61</v>
      </c>
      <c r="AK424" s="21">
        <v>0</v>
      </c>
      <c r="AL424" s="21">
        <v>0</v>
      </c>
      <c r="AM424" s="21">
        <v>0</v>
      </c>
      <c r="AN424" s="21">
        <v>0</v>
      </c>
      <c r="AO424" s="21">
        <v>0</v>
      </c>
      <c r="AP424" s="21">
        <v>0</v>
      </c>
      <c r="AQ424" s="21">
        <v>0</v>
      </c>
      <c r="AR424" s="21">
        <v>0</v>
      </c>
      <c r="AS424" s="21">
        <v>0</v>
      </c>
      <c r="AT424" s="21">
        <v>0</v>
      </c>
      <c r="AU424" s="21">
        <v>0</v>
      </c>
      <c r="AV424" s="21">
        <v>0</v>
      </c>
      <c r="AW424" s="21">
        <v>0</v>
      </c>
      <c r="AX424" s="21">
        <v>0</v>
      </c>
      <c r="AY424" s="21">
        <v>0</v>
      </c>
      <c r="AZ424" s="21">
        <v>0</v>
      </c>
      <c r="BA424" s="21">
        <v>0</v>
      </c>
      <c r="BB424" s="21">
        <v>0</v>
      </c>
      <c r="BC424" s="21">
        <v>0</v>
      </c>
      <c r="BD424" s="21">
        <v>0</v>
      </c>
      <c r="BE424" s="21">
        <v>0</v>
      </c>
      <c r="BF424" s="21">
        <v>0</v>
      </c>
      <c r="BG424" s="21">
        <v>0</v>
      </c>
      <c r="BH424" s="21">
        <v>0</v>
      </c>
      <c r="BI424" s="21">
        <v>0</v>
      </c>
      <c r="BJ424" s="21">
        <v>0</v>
      </c>
      <c r="BK424" s="21">
        <v>0</v>
      </c>
      <c r="BL424" s="21">
        <v>0</v>
      </c>
      <c r="BM424" s="21">
        <v>0</v>
      </c>
      <c r="BS424" s="156">
        <f>INDEX('ESSER I reallocation'!$H$2:$H$555,MATCH('2021 ESSER I'!$D424,'ESSER I reallocation'!$A$2:$A$555,0))</f>
        <v>101690.61</v>
      </c>
      <c r="BT424" s="156">
        <f>INDEX('2020 Report - NLIU'!$BL$2:$BL$555,MATCH('2021 ESSER I'!D424,'2020 Report - NLIU'!$I$2:$I$555,0))</f>
        <v>101424</v>
      </c>
      <c r="BU424" s="110" t="b">
        <f t="shared" si="6"/>
        <v>1</v>
      </c>
    </row>
    <row r="425" spans="1:73" x14ac:dyDescent="0.3">
      <c r="A425" s="110" t="s">
        <v>162</v>
      </c>
      <c r="B425" s="110">
        <v>2021</v>
      </c>
      <c r="C425" s="110" t="s">
        <v>3166</v>
      </c>
      <c r="D425" s="22">
        <f>INDEX(Concordance!$A$2:$A$556,MATCH('2021 ESSER I'!F425,Concordance!$D$2:$D$556,0))</f>
        <v>85044</v>
      </c>
      <c r="E425" s="110" t="s">
        <v>1423</v>
      </c>
      <c r="F425" s="110" t="s">
        <v>3167</v>
      </c>
      <c r="G425" s="110" t="s">
        <v>3168</v>
      </c>
      <c r="H425" s="110" t="s">
        <v>1892</v>
      </c>
      <c r="I425" s="21">
        <v>0</v>
      </c>
      <c r="J425" s="21"/>
      <c r="K425" s="21"/>
      <c r="P425" s="21">
        <v>0</v>
      </c>
      <c r="V425" s="21">
        <v>118488.76</v>
      </c>
      <c r="W425" s="21">
        <v>118178</v>
      </c>
      <c r="X425" s="21">
        <v>310.76</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310.76</v>
      </c>
      <c r="BD425" s="21">
        <v>310.76</v>
      </c>
      <c r="BE425" s="21">
        <v>0</v>
      </c>
      <c r="BF425" s="21">
        <v>0</v>
      </c>
      <c r="BG425" s="21">
        <v>0</v>
      </c>
      <c r="BH425" s="21">
        <v>0</v>
      </c>
      <c r="BI425" s="21">
        <v>0</v>
      </c>
      <c r="BJ425" s="21">
        <v>0</v>
      </c>
      <c r="BK425" s="21">
        <v>0</v>
      </c>
      <c r="BL425" s="21">
        <v>0</v>
      </c>
      <c r="BM425" s="21">
        <v>0</v>
      </c>
      <c r="BS425" s="156">
        <f>INDEX('ESSER I reallocation'!$H$2:$H$555,MATCH('2021 ESSER I'!$D425,'ESSER I reallocation'!$A$2:$A$555,0))</f>
        <v>118488.76</v>
      </c>
      <c r="BT425" s="156">
        <f>INDEX('2020 Report - NLIU'!$BL$2:$BL$555,MATCH('2021 ESSER I'!D425,'2020 Report - NLIU'!$I$2:$I$555,0))</f>
        <v>118178</v>
      </c>
      <c r="BU425" s="110" t="b">
        <f t="shared" si="6"/>
        <v>1</v>
      </c>
    </row>
    <row r="426" spans="1:73" x14ac:dyDescent="0.3">
      <c r="A426" s="110" t="s">
        <v>162</v>
      </c>
      <c r="B426" s="110">
        <v>2021</v>
      </c>
      <c r="C426" s="110" t="s">
        <v>3169</v>
      </c>
      <c r="D426" s="22">
        <f>INDEX(Concordance!$A$2:$A$556,MATCH('2021 ESSER I'!F426,Concordance!$D$2:$D$556,0))</f>
        <v>89089</v>
      </c>
      <c r="E426" s="110" t="s">
        <v>1426</v>
      </c>
      <c r="F426" s="110" t="s">
        <v>3170</v>
      </c>
      <c r="G426" s="110" t="s">
        <v>3171</v>
      </c>
      <c r="H426" s="110" t="s">
        <v>1892</v>
      </c>
      <c r="I426" s="21">
        <v>40130</v>
      </c>
      <c r="J426" s="21">
        <v>0</v>
      </c>
      <c r="K426" s="21">
        <v>0</v>
      </c>
      <c r="P426" s="21">
        <v>40130</v>
      </c>
      <c r="Q426" s="110">
        <v>0</v>
      </c>
      <c r="R426" s="110">
        <v>0</v>
      </c>
      <c r="S426" s="110">
        <v>0</v>
      </c>
      <c r="T426" s="110">
        <v>0</v>
      </c>
      <c r="U426" s="110">
        <v>100</v>
      </c>
      <c r="V426" s="21">
        <v>236043.07</v>
      </c>
      <c r="W426" s="21">
        <v>235424</v>
      </c>
      <c r="X426" s="21">
        <v>619.07000000000005</v>
      </c>
      <c r="Y426" s="21">
        <v>0</v>
      </c>
      <c r="Z426" s="21">
        <v>0</v>
      </c>
      <c r="AA426" s="21">
        <v>0</v>
      </c>
      <c r="AB426" s="21">
        <v>0</v>
      </c>
      <c r="AC426" s="21">
        <v>0</v>
      </c>
      <c r="AD426" s="21">
        <v>0</v>
      </c>
      <c r="AE426" s="21">
        <v>0</v>
      </c>
      <c r="AF426" s="21">
        <v>0</v>
      </c>
      <c r="AG426" s="21">
        <v>0</v>
      </c>
      <c r="AH426" s="21">
        <v>0</v>
      </c>
      <c r="AI426" s="21">
        <v>619.07000000000005</v>
      </c>
      <c r="AJ426" s="21">
        <v>0</v>
      </c>
      <c r="AK426" s="21">
        <v>0</v>
      </c>
      <c r="AL426" s="21">
        <v>0</v>
      </c>
      <c r="AM426" s="21">
        <v>0</v>
      </c>
      <c r="AN426" s="21">
        <v>0</v>
      </c>
      <c r="AO426" s="21">
        <v>619.07000000000005</v>
      </c>
      <c r="AP426" s="21">
        <v>0</v>
      </c>
      <c r="AQ426" s="21">
        <v>0</v>
      </c>
      <c r="AR426" s="21">
        <v>0</v>
      </c>
      <c r="AS426" s="21">
        <v>0</v>
      </c>
      <c r="AT426" s="21">
        <v>0</v>
      </c>
      <c r="AU426" s="21">
        <v>0</v>
      </c>
      <c r="AV426" s="21">
        <v>0</v>
      </c>
      <c r="AW426" s="21">
        <v>0</v>
      </c>
      <c r="AX426" s="21">
        <v>0</v>
      </c>
      <c r="AY426" s="21">
        <v>0</v>
      </c>
      <c r="AZ426" s="21">
        <v>0</v>
      </c>
      <c r="BA426" s="21">
        <v>0</v>
      </c>
      <c r="BB426" s="21">
        <v>0</v>
      </c>
      <c r="BC426" s="21">
        <v>0</v>
      </c>
      <c r="BD426" s="21">
        <v>0</v>
      </c>
      <c r="BE426" s="21">
        <v>0</v>
      </c>
      <c r="BF426" s="21">
        <v>0</v>
      </c>
      <c r="BG426" s="21">
        <v>0</v>
      </c>
      <c r="BH426" s="21">
        <v>0</v>
      </c>
      <c r="BI426" s="21">
        <v>0</v>
      </c>
      <c r="BJ426" s="21">
        <v>0</v>
      </c>
      <c r="BK426" s="21">
        <v>0</v>
      </c>
      <c r="BL426" s="21">
        <v>0</v>
      </c>
      <c r="BM426" s="21">
        <v>0</v>
      </c>
      <c r="BS426" s="156">
        <f>INDEX('ESSER I reallocation'!$H$2:$H$555,MATCH('2021 ESSER I'!$D426,'ESSER I reallocation'!$A$2:$A$555,0))</f>
        <v>236043.07</v>
      </c>
      <c r="BT426" s="156">
        <f>INDEX('2020 Report - NLIU'!$BL$2:$BL$555,MATCH('2021 ESSER I'!D426,'2020 Report - NLIU'!$I$2:$I$555,0))</f>
        <v>235424</v>
      </c>
      <c r="BU426" s="110" t="b">
        <f t="shared" si="6"/>
        <v>1</v>
      </c>
    </row>
    <row r="427" spans="1:73" x14ac:dyDescent="0.3">
      <c r="A427" s="110" t="s">
        <v>162</v>
      </c>
      <c r="B427" s="110">
        <v>2021</v>
      </c>
      <c r="C427" s="110" t="s">
        <v>3172</v>
      </c>
      <c r="D427" s="22">
        <f>INDEX(Concordance!$A$2:$A$556,MATCH('2021 ESSER I'!F427,Concordance!$D$2:$D$556,0))</f>
        <v>110030</v>
      </c>
      <c r="E427" s="110" t="s">
        <v>1429</v>
      </c>
      <c r="F427" s="110" t="s">
        <v>3173</v>
      </c>
      <c r="G427" s="110" t="s">
        <v>3174</v>
      </c>
      <c r="H427" s="110" t="s">
        <v>1892</v>
      </c>
      <c r="I427" s="21">
        <v>0</v>
      </c>
      <c r="J427" s="21"/>
      <c r="K427" s="21"/>
      <c r="P427" s="21">
        <v>0</v>
      </c>
      <c r="V427" s="21">
        <v>114798.43</v>
      </c>
      <c r="W427" s="21">
        <v>114497</v>
      </c>
      <c r="X427" s="21">
        <v>301.43</v>
      </c>
      <c r="Y427" s="21">
        <v>0</v>
      </c>
      <c r="Z427" s="21">
        <v>0</v>
      </c>
      <c r="AA427" s="21">
        <v>0</v>
      </c>
      <c r="AB427" s="21">
        <v>0</v>
      </c>
      <c r="AC427" s="21">
        <v>0</v>
      </c>
      <c r="AD427" s="21">
        <v>0</v>
      </c>
      <c r="AE427" s="21">
        <v>0</v>
      </c>
      <c r="AF427" s="21">
        <v>0</v>
      </c>
      <c r="AG427" s="21">
        <v>0</v>
      </c>
      <c r="AH427" s="21">
        <v>0</v>
      </c>
      <c r="AI427" s="21">
        <v>301.43</v>
      </c>
      <c r="AJ427" s="21">
        <v>0</v>
      </c>
      <c r="AK427" s="21">
        <v>0</v>
      </c>
      <c r="AL427" s="21">
        <v>0</v>
      </c>
      <c r="AM427" s="21">
        <v>0</v>
      </c>
      <c r="AN427" s="21">
        <v>0</v>
      </c>
      <c r="AO427" s="21">
        <v>0</v>
      </c>
      <c r="AP427" s="21">
        <v>0</v>
      </c>
      <c r="AQ427" s="21">
        <v>0</v>
      </c>
      <c r="AR427" s="21">
        <v>301.43</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S427" s="156">
        <f>INDEX('ESSER I reallocation'!$H$2:$H$555,MATCH('2021 ESSER I'!$D427,'ESSER I reallocation'!$A$2:$A$555,0))</f>
        <v>114798.43</v>
      </c>
      <c r="BT427" s="156">
        <f>INDEX('2020 Report - NLIU'!$BL$2:$BL$555,MATCH('2021 ESSER I'!D427,'2020 Report - NLIU'!$I$2:$I$555,0))</f>
        <v>114497</v>
      </c>
      <c r="BU427" s="110" t="b">
        <f t="shared" si="6"/>
        <v>1</v>
      </c>
    </row>
    <row r="428" spans="1:73" x14ac:dyDescent="0.3">
      <c r="A428" s="110" t="s">
        <v>162</v>
      </c>
      <c r="B428" s="110">
        <v>2021</v>
      </c>
      <c r="C428" s="110" t="s">
        <v>3175</v>
      </c>
      <c r="D428" s="22">
        <f>INDEX(Concordance!$A$2:$A$556,MATCH('2021 ESSER I'!F428,Concordance!$D$2:$D$556,0))</f>
        <v>41005</v>
      </c>
      <c r="E428" s="110" t="s">
        <v>1432</v>
      </c>
      <c r="F428" s="110" t="s">
        <v>3176</v>
      </c>
      <c r="G428" s="110" t="s">
        <v>3177</v>
      </c>
      <c r="H428" s="110" t="s">
        <v>1892</v>
      </c>
      <c r="I428" s="21">
        <v>0</v>
      </c>
      <c r="J428" s="21"/>
      <c r="K428" s="21"/>
      <c r="P428" s="21">
        <v>0</v>
      </c>
      <c r="V428" s="21">
        <v>34936.160000000003</v>
      </c>
      <c r="W428" s="21">
        <v>34845</v>
      </c>
      <c r="X428" s="21">
        <v>91.16</v>
      </c>
      <c r="Y428" s="21">
        <v>0</v>
      </c>
      <c r="Z428" s="21">
        <v>0</v>
      </c>
      <c r="AA428" s="21">
        <v>0</v>
      </c>
      <c r="AB428" s="21">
        <v>0</v>
      </c>
      <c r="AC428" s="21">
        <v>0</v>
      </c>
      <c r="AD428" s="21">
        <v>0</v>
      </c>
      <c r="AE428" s="21">
        <v>0</v>
      </c>
      <c r="AF428" s="21">
        <v>0</v>
      </c>
      <c r="AG428" s="21">
        <v>0</v>
      </c>
      <c r="AH428" s="21">
        <v>0</v>
      </c>
      <c r="AI428" s="21">
        <v>91.16</v>
      </c>
      <c r="AJ428" s="21">
        <v>0</v>
      </c>
      <c r="AK428" s="21">
        <v>0</v>
      </c>
      <c r="AL428" s="21">
        <v>0</v>
      </c>
      <c r="AM428" s="21">
        <v>0</v>
      </c>
      <c r="AN428" s="21">
        <v>0</v>
      </c>
      <c r="AO428" s="21">
        <v>91.16</v>
      </c>
      <c r="AP428" s="21">
        <v>0</v>
      </c>
      <c r="AQ428" s="21">
        <v>0</v>
      </c>
      <c r="AR428" s="21">
        <v>0</v>
      </c>
      <c r="AS428" s="21">
        <v>0</v>
      </c>
      <c r="AT428" s="21">
        <v>0</v>
      </c>
      <c r="AU428" s="21">
        <v>0</v>
      </c>
      <c r="AV428" s="21">
        <v>0</v>
      </c>
      <c r="AW428" s="21">
        <v>0</v>
      </c>
      <c r="AX428" s="21">
        <v>0</v>
      </c>
      <c r="AY428" s="21">
        <v>0</v>
      </c>
      <c r="AZ428" s="21">
        <v>0</v>
      </c>
      <c r="BA428" s="21">
        <v>0</v>
      </c>
      <c r="BB428" s="21">
        <v>0</v>
      </c>
      <c r="BC428" s="21">
        <v>0</v>
      </c>
      <c r="BD428" s="21">
        <v>0</v>
      </c>
      <c r="BE428" s="21">
        <v>0</v>
      </c>
      <c r="BF428" s="21">
        <v>0</v>
      </c>
      <c r="BG428" s="21">
        <v>0</v>
      </c>
      <c r="BH428" s="21">
        <v>0</v>
      </c>
      <c r="BI428" s="21">
        <v>0</v>
      </c>
      <c r="BJ428" s="21">
        <v>0</v>
      </c>
      <c r="BK428" s="21">
        <v>0</v>
      </c>
      <c r="BL428" s="21">
        <v>0</v>
      </c>
      <c r="BM428" s="21">
        <v>0</v>
      </c>
      <c r="BS428" s="156">
        <f>INDEX('ESSER I reallocation'!$H$2:$H$555,MATCH('2021 ESSER I'!$D428,'ESSER I reallocation'!$A$2:$A$555,0))</f>
        <v>34936.160000000003</v>
      </c>
      <c r="BT428" s="156">
        <f>INDEX('2020 Report - NLIU'!$BL$2:$BL$555,MATCH('2021 ESSER I'!D428,'2020 Report - NLIU'!$I$2:$I$555,0))</f>
        <v>34845</v>
      </c>
      <c r="BU428" s="110" t="b">
        <f t="shared" si="6"/>
        <v>1</v>
      </c>
    </row>
    <row r="429" spans="1:73" x14ac:dyDescent="0.3">
      <c r="A429" s="110" t="s">
        <v>162</v>
      </c>
      <c r="B429" s="110">
        <v>2021</v>
      </c>
      <c r="C429" s="110" t="s">
        <v>3178</v>
      </c>
      <c r="D429" s="22">
        <f>INDEX(Concordance!$A$2:$A$556,MATCH('2021 ESSER I'!F429,Concordance!$D$2:$D$556,0))</f>
        <v>91095</v>
      </c>
      <c r="E429" s="110" t="s">
        <v>1435</v>
      </c>
      <c r="F429" s="110" t="s">
        <v>3179</v>
      </c>
      <c r="G429" s="110" t="s">
        <v>3180</v>
      </c>
      <c r="H429" s="110" t="s">
        <v>1892</v>
      </c>
      <c r="I429" s="21">
        <v>0</v>
      </c>
      <c r="J429" s="21"/>
      <c r="K429" s="21"/>
      <c r="P429" s="21">
        <v>0</v>
      </c>
      <c r="V429" s="21">
        <v>48560.75</v>
      </c>
      <c r="W429" s="21">
        <v>36324.75</v>
      </c>
      <c r="X429" s="21">
        <v>12236</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12236</v>
      </c>
      <c r="BD429" s="21">
        <v>12236</v>
      </c>
      <c r="BE429" s="21">
        <v>0</v>
      </c>
      <c r="BF429" s="21">
        <v>0</v>
      </c>
      <c r="BG429" s="21">
        <v>0</v>
      </c>
      <c r="BH429" s="21">
        <v>0</v>
      </c>
      <c r="BI429" s="21">
        <v>0</v>
      </c>
      <c r="BJ429" s="21">
        <v>0</v>
      </c>
      <c r="BK429" s="21">
        <v>0</v>
      </c>
      <c r="BL429" s="21">
        <v>0</v>
      </c>
      <c r="BM429" s="21">
        <v>0</v>
      </c>
      <c r="BS429" s="156">
        <f>INDEX('ESSER I reallocation'!$H$2:$H$555,MATCH('2021 ESSER I'!$D429,'ESSER I reallocation'!$A$2:$A$555,0))</f>
        <v>48560.75</v>
      </c>
      <c r="BT429" s="156">
        <f>INDEX('2020 Report - NLIU'!$BL$2:$BL$555,MATCH('2021 ESSER I'!D429,'2020 Report - NLIU'!$I$2:$I$555,0))</f>
        <v>36324.75</v>
      </c>
      <c r="BU429" s="110" t="b">
        <f t="shared" si="6"/>
        <v>1</v>
      </c>
    </row>
    <row r="430" spans="1:73" x14ac:dyDescent="0.3">
      <c r="A430" s="110" t="s">
        <v>162</v>
      </c>
      <c r="B430" s="110">
        <v>2021</v>
      </c>
      <c r="C430" s="110" t="s">
        <v>3181</v>
      </c>
      <c r="D430" s="22">
        <f>INDEX(Concordance!$A$2:$A$556,MATCH('2021 ESSER I'!F430,Concordance!$D$2:$D$556,0))</f>
        <v>91093</v>
      </c>
      <c r="E430" s="110" t="s">
        <v>1403</v>
      </c>
      <c r="F430" s="110" t="s">
        <v>3182</v>
      </c>
      <c r="G430" s="110" t="s">
        <v>3183</v>
      </c>
      <c r="H430" s="110" t="s">
        <v>1892</v>
      </c>
      <c r="I430" s="21">
        <v>0</v>
      </c>
      <c r="J430" s="21"/>
      <c r="K430" s="21"/>
      <c r="P430" s="21">
        <v>0</v>
      </c>
      <c r="V430" s="21">
        <v>84496.07</v>
      </c>
      <c r="W430" s="21">
        <v>64530</v>
      </c>
      <c r="X430" s="21">
        <v>19966.07</v>
      </c>
      <c r="Y430" s="21">
        <v>0</v>
      </c>
      <c r="Z430" s="21">
        <v>0</v>
      </c>
      <c r="AA430" s="21">
        <v>0</v>
      </c>
      <c r="AB430" s="21">
        <v>0</v>
      </c>
      <c r="AC430" s="21">
        <v>0</v>
      </c>
      <c r="AD430" s="21">
        <v>0</v>
      </c>
      <c r="AE430" s="21">
        <v>0</v>
      </c>
      <c r="AF430" s="21">
        <v>0</v>
      </c>
      <c r="AG430" s="21">
        <v>0</v>
      </c>
      <c r="AH430" s="21">
        <v>0</v>
      </c>
      <c r="AI430" s="21">
        <v>19966.07</v>
      </c>
      <c r="AJ430" s="21">
        <v>11325</v>
      </c>
      <c r="AK430" s="21">
        <v>1671.76</v>
      </c>
      <c r="AL430" s="21">
        <v>1732.82</v>
      </c>
      <c r="AM430" s="21">
        <v>0</v>
      </c>
      <c r="AN430" s="21">
        <v>0</v>
      </c>
      <c r="AO430" s="21">
        <v>5236.49</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0</v>
      </c>
      <c r="BS430" s="156">
        <f>INDEX('ESSER I reallocation'!$H$2:$H$555,MATCH('2021 ESSER I'!$D430,'ESSER I reallocation'!$A$2:$A$555,0))</f>
        <v>84496.07</v>
      </c>
      <c r="BT430" s="156">
        <f>INDEX('2020 Report - NLIU'!$BL$2:$BL$555,MATCH('2021 ESSER I'!D430,'2020 Report - NLIU'!$I$2:$I$555,0))</f>
        <v>64530</v>
      </c>
      <c r="BU430" s="110" t="b">
        <f t="shared" si="6"/>
        <v>1</v>
      </c>
    </row>
    <row r="431" spans="1:73" x14ac:dyDescent="0.3">
      <c r="A431" s="110" t="s">
        <v>162</v>
      </c>
      <c r="B431" s="110">
        <v>2021</v>
      </c>
      <c r="C431" s="110" t="s">
        <v>3184</v>
      </c>
      <c r="D431" s="22">
        <f>INDEX(Concordance!$A$2:$A$556,MATCH('2021 ESSER I'!F431,Concordance!$D$2:$D$556,0))</f>
        <v>72066</v>
      </c>
      <c r="E431" s="110" t="s">
        <v>1438</v>
      </c>
      <c r="F431" s="110" t="s">
        <v>3185</v>
      </c>
      <c r="G431" s="110" t="s">
        <v>3186</v>
      </c>
      <c r="H431" s="110" t="s">
        <v>1892</v>
      </c>
      <c r="I431" s="21">
        <v>0</v>
      </c>
      <c r="J431" s="21"/>
      <c r="K431" s="21"/>
      <c r="P431" s="21">
        <v>0</v>
      </c>
      <c r="V431" s="21">
        <v>21608.04</v>
      </c>
      <c r="W431" s="21">
        <v>21551</v>
      </c>
      <c r="X431" s="21">
        <v>57.04</v>
      </c>
      <c r="Y431" s="21">
        <v>0</v>
      </c>
      <c r="Z431" s="21">
        <v>0</v>
      </c>
      <c r="AA431" s="21">
        <v>0</v>
      </c>
      <c r="AB431" s="21">
        <v>0</v>
      </c>
      <c r="AC431" s="21">
        <v>0</v>
      </c>
      <c r="AD431" s="21">
        <v>0</v>
      </c>
      <c r="AE431" s="21">
        <v>0</v>
      </c>
      <c r="AF431" s="21">
        <v>0</v>
      </c>
      <c r="AG431" s="21">
        <v>0</v>
      </c>
      <c r="AH431" s="21">
        <v>0</v>
      </c>
      <c r="AI431" s="21">
        <v>57.04</v>
      </c>
      <c r="AJ431" s="21">
        <v>57.04</v>
      </c>
      <c r="AK431" s="21">
        <v>0</v>
      </c>
      <c r="AL431" s="21">
        <v>0</v>
      </c>
      <c r="AM431" s="21">
        <v>0</v>
      </c>
      <c r="AN431" s="21">
        <v>0</v>
      </c>
      <c r="AO431" s="21">
        <v>0</v>
      </c>
      <c r="AP431" s="21">
        <v>0</v>
      </c>
      <c r="AQ431" s="21">
        <v>0</v>
      </c>
      <c r="AR431" s="21">
        <v>0</v>
      </c>
      <c r="AS431" s="21">
        <v>0</v>
      </c>
      <c r="AT431" s="21">
        <v>0</v>
      </c>
      <c r="AU431" s="21">
        <v>0</v>
      </c>
      <c r="AV431" s="21">
        <v>0</v>
      </c>
      <c r="AW431" s="21">
        <v>0</v>
      </c>
      <c r="AX431" s="21">
        <v>0</v>
      </c>
      <c r="AY431" s="21">
        <v>0</v>
      </c>
      <c r="AZ431" s="21">
        <v>0</v>
      </c>
      <c r="BA431" s="21">
        <v>0</v>
      </c>
      <c r="BB431" s="21">
        <v>0</v>
      </c>
      <c r="BC431" s="21">
        <v>0</v>
      </c>
      <c r="BD431" s="21">
        <v>0</v>
      </c>
      <c r="BE431" s="21">
        <v>0</v>
      </c>
      <c r="BF431" s="21">
        <v>0</v>
      </c>
      <c r="BG431" s="21">
        <v>0</v>
      </c>
      <c r="BH431" s="21">
        <v>0</v>
      </c>
      <c r="BI431" s="21">
        <v>0</v>
      </c>
      <c r="BJ431" s="21">
        <v>0</v>
      </c>
      <c r="BK431" s="21">
        <v>0</v>
      </c>
      <c r="BL431" s="21">
        <v>0</v>
      </c>
      <c r="BM431" s="21">
        <v>0</v>
      </c>
      <c r="BS431" s="156">
        <f>INDEX('ESSER I reallocation'!$H$2:$H$555,MATCH('2021 ESSER I'!$D431,'ESSER I reallocation'!$A$2:$A$555,0))</f>
        <v>21608.04</v>
      </c>
      <c r="BT431" s="156">
        <f>INDEX('2020 Report - NLIU'!$BL$2:$BL$555,MATCH('2021 ESSER I'!D431,'2020 Report - NLIU'!$I$2:$I$555,0))</f>
        <v>21551</v>
      </c>
      <c r="BU431" s="110" t="b">
        <f t="shared" si="6"/>
        <v>1</v>
      </c>
    </row>
    <row r="432" spans="1:73" x14ac:dyDescent="0.3">
      <c r="A432" s="110" t="s">
        <v>162</v>
      </c>
      <c r="B432" s="110">
        <v>2021</v>
      </c>
      <c r="C432" s="110" t="s">
        <v>3187</v>
      </c>
      <c r="D432" s="22">
        <f>INDEX(Concordance!$A$2:$A$556,MATCH('2021 ESSER I'!F432,Concordance!$D$2:$D$556,0))</f>
        <v>96110</v>
      </c>
      <c r="E432" s="110" t="s">
        <v>1441</v>
      </c>
      <c r="F432" s="110" t="s">
        <v>3188</v>
      </c>
      <c r="G432" s="110" t="s">
        <v>3189</v>
      </c>
      <c r="H432" s="110" t="s">
        <v>1892</v>
      </c>
      <c r="I432" s="21">
        <v>0</v>
      </c>
      <c r="J432" s="21"/>
      <c r="K432" s="21"/>
      <c r="P432" s="21">
        <v>0</v>
      </c>
      <c r="V432" s="21">
        <v>1294080.1299999999</v>
      </c>
      <c r="W432" s="21">
        <v>1290685</v>
      </c>
      <c r="X432" s="21">
        <v>0</v>
      </c>
      <c r="Y432" s="21">
        <v>0</v>
      </c>
      <c r="Z432" s="21">
        <v>0</v>
      </c>
      <c r="AA432" s="21">
        <v>0</v>
      </c>
      <c r="AB432" s="21">
        <v>0</v>
      </c>
      <c r="AC432" s="21">
        <v>0</v>
      </c>
      <c r="AD432" s="21">
        <v>0</v>
      </c>
      <c r="AE432" s="21">
        <v>0</v>
      </c>
      <c r="AF432" s="21">
        <v>0</v>
      </c>
      <c r="AG432" s="21">
        <v>0</v>
      </c>
      <c r="AH432" s="21">
        <v>0</v>
      </c>
      <c r="AI432" s="21">
        <v>0</v>
      </c>
      <c r="AJ432" s="21">
        <v>0</v>
      </c>
      <c r="AK432" s="21">
        <v>0</v>
      </c>
      <c r="AL432" s="21">
        <v>0</v>
      </c>
      <c r="AM432" s="21">
        <v>0</v>
      </c>
      <c r="AN432" s="21">
        <v>0</v>
      </c>
      <c r="AO432" s="21">
        <v>0</v>
      </c>
      <c r="AP432" s="21">
        <v>0</v>
      </c>
      <c r="AQ432" s="21">
        <v>0</v>
      </c>
      <c r="AR432" s="21">
        <v>0</v>
      </c>
      <c r="AS432" s="21">
        <v>0</v>
      </c>
      <c r="AT432" s="21">
        <v>0</v>
      </c>
      <c r="AU432" s="21">
        <v>0</v>
      </c>
      <c r="AV432" s="21">
        <v>0</v>
      </c>
      <c r="AW432" s="21">
        <v>0</v>
      </c>
      <c r="AX432" s="21">
        <v>0</v>
      </c>
      <c r="AY432" s="21">
        <v>0</v>
      </c>
      <c r="AZ432" s="21">
        <v>0</v>
      </c>
      <c r="BA432" s="21">
        <v>0</v>
      </c>
      <c r="BB432" s="21">
        <v>0</v>
      </c>
      <c r="BC432" s="21">
        <v>0</v>
      </c>
      <c r="BD432" s="21">
        <v>0</v>
      </c>
      <c r="BE432" s="21">
        <v>0</v>
      </c>
      <c r="BF432" s="21">
        <v>0</v>
      </c>
      <c r="BG432" s="21">
        <v>0</v>
      </c>
      <c r="BH432" s="21">
        <v>0</v>
      </c>
      <c r="BI432" s="21">
        <v>0</v>
      </c>
      <c r="BJ432" s="21">
        <v>0</v>
      </c>
      <c r="BK432" s="21">
        <v>0</v>
      </c>
      <c r="BL432" s="21">
        <v>0</v>
      </c>
      <c r="BM432" s="21">
        <v>3395.1299999998878</v>
      </c>
      <c r="BN432" s="110">
        <v>0</v>
      </c>
      <c r="BO432" s="110">
        <v>0</v>
      </c>
      <c r="BP432" s="110">
        <v>0</v>
      </c>
      <c r="BQ432" s="110">
        <v>0</v>
      </c>
      <c r="BR432" s="110">
        <v>100</v>
      </c>
      <c r="BS432" s="156">
        <f>INDEX('ESSER I reallocation'!$H$2:$H$555,MATCH('2021 ESSER I'!$D432,'ESSER I reallocation'!$A$2:$A$555,0))</f>
        <v>1294080.1299999999</v>
      </c>
      <c r="BT432" s="156">
        <f>INDEX('2020 Report - NLIU'!$BL$2:$BL$555,MATCH('2021 ESSER I'!D432,'2020 Report - NLIU'!$I$2:$I$555,0))</f>
        <v>1290685</v>
      </c>
      <c r="BU432" s="110" t="b">
        <f t="shared" si="6"/>
        <v>1</v>
      </c>
    </row>
    <row r="433" spans="1:73" x14ac:dyDescent="0.3">
      <c r="A433" s="110" t="s">
        <v>162</v>
      </c>
      <c r="B433" s="110">
        <v>2021</v>
      </c>
      <c r="C433" s="110" t="s">
        <v>3190</v>
      </c>
      <c r="D433" s="22">
        <f>INDEX(Concordance!$A$2:$A$556,MATCH('2021 ESSER I'!F433,Concordance!$D$2:$D$556,0))</f>
        <v>96111</v>
      </c>
      <c r="E433" s="110" t="s">
        <v>1444</v>
      </c>
      <c r="F433" s="110" t="s">
        <v>3191</v>
      </c>
      <c r="G433" s="110" t="s">
        <v>3192</v>
      </c>
      <c r="H433" s="110" t="s">
        <v>1892</v>
      </c>
      <c r="I433" s="21">
        <v>0</v>
      </c>
      <c r="J433" s="21"/>
      <c r="K433" s="21"/>
      <c r="P433" s="21">
        <v>0</v>
      </c>
      <c r="V433" s="21">
        <v>2816603.18</v>
      </c>
      <c r="W433" s="21">
        <v>153249.25</v>
      </c>
      <c r="X433" s="21">
        <v>2663353.9300000002</v>
      </c>
      <c r="Y433" s="21">
        <v>302340.90999999997</v>
      </c>
      <c r="Z433" s="21">
        <v>0</v>
      </c>
      <c r="AA433" s="21">
        <v>0</v>
      </c>
      <c r="AB433" s="21">
        <v>48609.3</v>
      </c>
      <c r="AC433" s="21">
        <v>0</v>
      </c>
      <c r="AD433" s="21">
        <v>92483.95</v>
      </c>
      <c r="AE433" s="21">
        <v>161247.66</v>
      </c>
      <c r="AF433" s="21">
        <v>0</v>
      </c>
      <c r="AG433" s="21">
        <v>0</v>
      </c>
      <c r="AH433" s="21">
        <v>0</v>
      </c>
      <c r="AI433" s="21">
        <v>2257350.9900000002</v>
      </c>
      <c r="AJ433" s="21">
        <v>0</v>
      </c>
      <c r="AK433" s="21">
        <v>0</v>
      </c>
      <c r="AL433" s="21">
        <v>336449.21</v>
      </c>
      <c r="AM433" s="21">
        <v>0</v>
      </c>
      <c r="AN433" s="21">
        <v>480200.46</v>
      </c>
      <c r="AO433" s="21">
        <v>1440701.32</v>
      </c>
      <c r="AP433" s="21">
        <v>0</v>
      </c>
      <c r="AQ433" s="21">
        <v>0</v>
      </c>
      <c r="AR433" s="21">
        <v>0</v>
      </c>
      <c r="AS433" s="21">
        <v>0</v>
      </c>
      <c r="AT433" s="21">
        <v>0</v>
      </c>
      <c r="AU433" s="21">
        <v>0</v>
      </c>
      <c r="AV433" s="21">
        <v>0</v>
      </c>
      <c r="AW433" s="21">
        <v>0</v>
      </c>
      <c r="AX433" s="21">
        <v>0</v>
      </c>
      <c r="AY433" s="21">
        <v>0</v>
      </c>
      <c r="AZ433" s="21">
        <v>0</v>
      </c>
      <c r="BA433" s="21">
        <v>0</v>
      </c>
      <c r="BB433" s="21">
        <v>0</v>
      </c>
      <c r="BC433" s="21">
        <v>103662.03</v>
      </c>
      <c r="BD433" s="21">
        <v>0</v>
      </c>
      <c r="BE433" s="21">
        <v>0</v>
      </c>
      <c r="BF433" s="21">
        <v>2000</v>
      </c>
      <c r="BG433" s="21">
        <v>0</v>
      </c>
      <c r="BH433" s="21">
        <v>37438.129999999997</v>
      </c>
      <c r="BI433" s="21">
        <v>64178.37</v>
      </c>
      <c r="BJ433" s="21">
        <v>0</v>
      </c>
      <c r="BK433" s="21">
        <v>0</v>
      </c>
      <c r="BL433" s="21">
        <v>45.53</v>
      </c>
      <c r="BM433" s="21">
        <v>0</v>
      </c>
      <c r="BS433" s="156">
        <f>INDEX('ESSER I reallocation'!$H$2:$H$555,MATCH('2021 ESSER I'!$D433,'ESSER I reallocation'!$A$2:$A$555,0))</f>
        <v>2816603.18</v>
      </c>
      <c r="BT433" s="156">
        <f>INDEX('2020 Report - NLIU'!$BL$2:$BL$555,MATCH('2021 ESSER I'!D433,'2020 Report - NLIU'!$I$2:$I$555,0))</f>
        <v>2106910.5</v>
      </c>
      <c r="BU433" s="110" t="b">
        <f t="shared" si="6"/>
        <v>0</v>
      </c>
    </row>
    <row r="434" spans="1:73" x14ac:dyDescent="0.3">
      <c r="A434" s="110" t="s">
        <v>162</v>
      </c>
      <c r="B434" s="110">
        <v>2021</v>
      </c>
      <c r="C434" s="110" t="s">
        <v>3193</v>
      </c>
      <c r="D434" s="22">
        <f>INDEX(Concordance!$A$2:$A$556,MATCH('2021 ESSER I'!F434,Concordance!$D$2:$D$556,0))</f>
        <v>3032</v>
      </c>
      <c r="E434" s="110" t="s">
        <v>1447</v>
      </c>
      <c r="F434" s="110" t="s">
        <v>3194</v>
      </c>
      <c r="G434" s="110" t="s">
        <v>3195</v>
      </c>
      <c r="H434" s="110" t="s">
        <v>1892</v>
      </c>
      <c r="I434" s="21">
        <v>9000</v>
      </c>
      <c r="J434" s="21">
        <v>0</v>
      </c>
      <c r="K434" s="21">
        <v>0</v>
      </c>
      <c r="P434" s="21">
        <v>9000</v>
      </c>
      <c r="Q434" s="110">
        <v>0</v>
      </c>
      <c r="R434" s="110">
        <v>0</v>
      </c>
      <c r="S434" s="110">
        <v>0</v>
      </c>
      <c r="T434" s="110">
        <v>0</v>
      </c>
      <c r="U434" s="110">
        <v>100</v>
      </c>
      <c r="V434" s="21">
        <v>36942.67</v>
      </c>
      <c r="W434" s="21">
        <v>36846</v>
      </c>
      <c r="X434" s="21">
        <v>96.67</v>
      </c>
      <c r="Y434" s="21">
        <v>0</v>
      </c>
      <c r="Z434" s="21">
        <v>0</v>
      </c>
      <c r="AA434" s="21">
        <v>0</v>
      </c>
      <c r="AB434" s="21">
        <v>0</v>
      </c>
      <c r="AC434" s="21">
        <v>0</v>
      </c>
      <c r="AD434" s="21">
        <v>0</v>
      </c>
      <c r="AE434" s="21">
        <v>0</v>
      </c>
      <c r="AF434" s="21">
        <v>0</v>
      </c>
      <c r="AG434" s="21">
        <v>0</v>
      </c>
      <c r="AH434" s="21">
        <v>0</v>
      </c>
      <c r="AI434" s="21">
        <v>96.67</v>
      </c>
      <c r="AJ434" s="21">
        <v>0</v>
      </c>
      <c r="AK434" s="21">
        <v>0</v>
      </c>
      <c r="AL434" s="21">
        <v>0</v>
      </c>
      <c r="AM434" s="21">
        <v>0</v>
      </c>
      <c r="AN434" s="21">
        <v>0</v>
      </c>
      <c r="AO434" s="21">
        <v>96.67</v>
      </c>
      <c r="AP434" s="21">
        <v>0</v>
      </c>
      <c r="AQ434" s="21">
        <v>0</v>
      </c>
      <c r="AR434" s="21">
        <v>0</v>
      </c>
      <c r="AS434" s="21">
        <v>0</v>
      </c>
      <c r="AT434" s="21">
        <v>0</v>
      </c>
      <c r="AU434" s="21">
        <v>0</v>
      </c>
      <c r="AV434" s="21">
        <v>0</v>
      </c>
      <c r="AW434" s="21">
        <v>0</v>
      </c>
      <c r="AX434" s="21">
        <v>0</v>
      </c>
      <c r="AY434" s="21">
        <v>0</v>
      </c>
      <c r="AZ434" s="21">
        <v>0</v>
      </c>
      <c r="BA434" s="21">
        <v>0</v>
      </c>
      <c r="BB434" s="21">
        <v>0</v>
      </c>
      <c r="BC434" s="21">
        <v>0</v>
      </c>
      <c r="BD434" s="21">
        <v>0</v>
      </c>
      <c r="BE434" s="21">
        <v>0</v>
      </c>
      <c r="BF434" s="21">
        <v>0</v>
      </c>
      <c r="BG434" s="21">
        <v>0</v>
      </c>
      <c r="BH434" s="21">
        <v>0</v>
      </c>
      <c r="BI434" s="21">
        <v>0</v>
      </c>
      <c r="BJ434" s="21">
        <v>0</v>
      </c>
      <c r="BK434" s="21">
        <v>0</v>
      </c>
      <c r="BL434" s="21">
        <v>0</v>
      </c>
      <c r="BM434" s="21">
        <v>0</v>
      </c>
      <c r="BS434" s="156">
        <f>INDEX('ESSER I reallocation'!$H$2:$H$555,MATCH('2021 ESSER I'!$D434,'ESSER I reallocation'!$A$2:$A$555,0))</f>
        <v>36942.67</v>
      </c>
      <c r="BT434" s="156">
        <f>INDEX('2020 Report - NLIU'!$BL$2:$BL$555,MATCH('2021 ESSER I'!D434,'2020 Report - NLIU'!$I$2:$I$555,0))</f>
        <v>36846</v>
      </c>
      <c r="BU434" s="110" t="b">
        <f t="shared" si="6"/>
        <v>1</v>
      </c>
    </row>
    <row r="435" spans="1:73" x14ac:dyDescent="0.3">
      <c r="A435" s="110" t="s">
        <v>162</v>
      </c>
      <c r="B435" s="110">
        <v>2021</v>
      </c>
      <c r="C435" s="110" t="s">
        <v>3196</v>
      </c>
      <c r="D435" s="22">
        <f>INDEX(Concordance!$A$2:$A$556,MATCH('2021 ESSER I'!F435,Concordance!$D$2:$D$556,0))</f>
        <v>96091</v>
      </c>
      <c r="E435" s="110" t="s">
        <v>1450</v>
      </c>
      <c r="F435" s="110" t="s">
        <v>3197</v>
      </c>
      <c r="G435" s="110" t="s">
        <v>3198</v>
      </c>
      <c r="H435" s="110" t="s">
        <v>1892</v>
      </c>
      <c r="I435" s="21">
        <v>4058.83</v>
      </c>
      <c r="J435" s="21">
        <v>0</v>
      </c>
      <c r="K435" s="21">
        <v>0</v>
      </c>
      <c r="P435" s="21">
        <v>4058.83</v>
      </c>
      <c r="Q435" s="110">
        <v>0</v>
      </c>
      <c r="R435" s="110">
        <v>0</v>
      </c>
      <c r="S435" s="110">
        <v>0</v>
      </c>
      <c r="T435" s="110">
        <v>100</v>
      </c>
      <c r="U435" s="110">
        <v>0</v>
      </c>
      <c r="V435" s="21">
        <v>889727.13</v>
      </c>
      <c r="W435" s="21">
        <v>0</v>
      </c>
      <c r="X435" s="21">
        <v>868413.64</v>
      </c>
      <c r="Y435" s="21">
        <v>43088.83</v>
      </c>
      <c r="Z435" s="21">
        <v>0</v>
      </c>
      <c r="AA435" s="21">
        <v>0</v>
      </c>
      <c r="AB435" s="21">
        <v>0</v>
      </c>
      <c r="AC435" s="21">
        <v>0</v>
      </c>
      <c r="AD435" s="21">
        <v>0</v>
      </c>
      <c r="AE435" s="21">
        <v>43088.83</v>
      </c>
      <c r="AF435" s="21">
        <v>0</v>
      </c>
      <c r="AG435" s="21">
        <v>0</v>
      </c>
      <c r="AH435" s="21">
        <v>0</v>
      </c>
      <c r="AI435" s="21">
        <v>325296.52</v>
      </c>
      <c r="AJ435" s="21">
        <v>191945.12</v>
      </c>
      <c r="AK435" s="21">
        <v>32502.31</v>
      </c>
      <c r="AL435" s="21">
        <v>100849.09</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500028.29</v>
      </c>
      <c r="BD435" s="21">
        <v>362196.28</v>
      </c>
      <c r="BE435" s="21">
        <v>95357.01</v>
      </c>
      <c r="BF435" s="21">
        <v>0</v>
      </c>
      <c r="BG435" s="21">
        <v>0</v>
      </c>
      <c r="BH435" s="21">
        <v>0</v>
      </c>
      <c r="BI435" s="21">
        <v>42475</v>
      </c>
      <c r="BJ435" s="21">
        <v>0</v>
      </c>
      <c r="BK435" s="21">
        <v>0</v>
      </c>
      <c r="BL435" s="21">
        <v>0</v>
      </c>
      <c r="BM435" s="21">
        <v>21313.489999999991</v>
      </c>
      <c r="BN435" s="110">
        <v>0</v>
      </c>
      <c r="BO435" s="110">
        <v>0</v>
      </c>
      <c r="BP435" s="110">
        <v>0</v>
      </c>
      <c r="BQ435" s="110">
        <v>100</v>
      </c>
      <c r="BR435" s="110">
        <v>0</v>
      </c>
      <c r="BS435" s="156">
        <f>INDEX('ESSER I reallocation'!$H$2:$H$555,MATCH('2021 ESSER I'!$D435,'ESSER I reallocation'!$A$2:$A$555,0))</f>
        <v>893785.96</v>
      </c>
      <c r="BT435" s="156">
        <f>INDEX('2020 Report - NLIU'!$BL$2:$BL$555,MATCH('2021 ESSER I'!D435,'2020 Report - NLIU'!$I$2:$I$555,0))</f>
        <v>0</v>
      </c>
      <c r="BU435" s="110" t="b">
        <f t="shared" si="6"/>
        <v>1</v>
      </c>
    </row>
    <row r="436" spans="1:73" x14ac:dyDescent="0.3">
      <c r="A436" s="110" t="s">
        <v>162</v>
      </c>
      <c r="B436" s="110">
        <v>2021</v>
      </c>
      <c r="C436" s="110" t="s">
        <v>3199</v>
      </c>
      <c r="D436" s="22">
        <f>INDEX(Concordance!$A$2:$A$556,MATCH('2021 ESSER I'!F436,Concordance!$D$2:$D$556,0))</f>
        <v>81096</v>
      </c>
      <c r="E436" s="110" t="s">
        <v>1453</v>
      </c>
      <c r="F436" s="110" t="s">
        <v>3200</v>
      </c>
      <c r="G436" s="110" t="s">
        <v>3201</v>
      </c>
      <c r="H436" s="110" t="s">
        <v>1892</v>
      </c>
      <c r="I436" s="21">
        <v>146073.97</v>
      </c>
      <c r="J436" s="21">
        <v>0</v>
      </c>
      <c r="K436" s="21">
        <v>142748.57999999999</v>
      </c>
      <c r="L436" s="110" t="s">
        <v>1911</v>
      </c>
      <c r="M436" s="110" t="s">
        <v>1911</v>
      </c>
      <c r="N436" s="110" t="s">
        <v>1911</v>
      </c>
      <c r="O436" s="110" t="s">
        <v>1892</v>
      </c>
      <c r="P436" s="21">
        <v>3325.390000000014</v>
      </c>
      <c r="Q436" s="110">
        <v>0</v>
      </c>
      <c r="R436" s="110">
        <v>0</v>
      </c>
      <c r="S436" s="110">
        <v>0</v>
      </c>
      <c r="T436" s="110">
        <v>0</v>
      </c>
      <c r="U436" s="110">
        <v>100</v>
      </c>
      <c r="V436" s="21">
        <v>793047.06</v>
      </c>
      <c r="W436" s="21">
        <v>789137.96</v>
      </c>
      <c r="X436" s="21">
        <v>3909.1</v>
      </c>
      <c r="Y436" s="21">
        <v>0</v>
      </c>
      <c r="Z436" s="21">
        <v>0</v>
      </c>
      <c r="AA436" s="21">
        <v>0</v>
      </c>
      <c r="AB436" s="21">
        <v>0</v>
      </c>
      <c r="AC436" s="21">
        <v>0</v>
      </c>
      <c r="AD436" s="21">
        <v>0</v>
      </c>
      <c r="AE436" s="21">
        <v>0</v>
      </c>
      <c r="AF436" s="21">
        <v>0</v>
      </c>
      <c r="AG436" s="21">
        <v>0</v>
      </c>
      <c r="AH436" s="21">
        <v>0</v>
      </c>
      <c r="AI436" s="21">
        <v>0</v>
      </c>
      <c r="AJ436" s="21">
        <v>0</v>
      </c>
      <c r="AK436" s="21">
        <v>0</v>
      </c>
      <c r="AL436" s="21">
        <v>0</v>
      </c>
      <c r="AM436" s="21">
        <v>0</v>
      </c>
      <c r="AN436" s="21">
        <v>0</v>
      </c>
      <c r="AO436" s="21">
        <v>0</v>
      </c>
      <c r="AP436" s="21">
        <v>0</v>
      </c>
      <c r="AQ436" s="21">
        <v>0</v>
      </c>
      <c r="AR436" s="21">
        <v>0</v>
      </c>
      <c r="AS436" s="21">
        <v>0</v>
      </c>
      <c r="AT436" s="21">
        <v>0</v>
      </c>
      <c r="AU436" s="21">
        <v>0</v>
      </c>
      <c r="AV436" s="21">
        <v>0</v>
      </c>
      <c r="AW436" s="21">
        <v>0</v>
      </c>
      <c r="AX436" s="21">
        <v>0</v>
      </c>
      <c r="AY436" s="21">
        <v>0</v>
      </c>
      <c r="AZ436" s="21">
        <v>0</v>
      </c>
      <c r="BA436" s="21">
        <v>0</v>
      </c>
      <c r="BB436" s="21">
        <v>0</v>
      </c>
      <c r="BC436" s="21">
        <v>3909.1</v>
      </c>
      <c r="BD436" s="21">
        <v>2081.06</v>
      </c>
      <c r="BE436" s="21">
        <v>0</v>
      </c>
      <c r="BF436" s="21">
        <v>0</v>
      </c>
      <c r="BG436" s="21">
        <v>0</v>
      </c>
      <c r="BH436" s="21">
        <v>0</v>
      </c>
      <c r="BI436" s="21">
        <v>1828.04</v>
      </c>
      <c r="BJ436" s="21">
        <v>0</v>
      </c>
      <c r="BK436" s="21">
        <v>0</v>
      </c>
      <c r="BL436" s="21">
        <v>0</v>
      </c>
      <c r="BM436" s="21">
        <v>1.164153218269348E-10</v>
      </c>
      <c r="BS436" s="156">
        <f>INDEX('ESSER I reallocation'!$H$2:$H$555,MATCH('2021 ESSER I'!$D436,'ESSER I reallocation'!$A$2:$A$555,0))</f>
        <v>822470.06</v>
      </c>
      <c r="BT436" s="156">
        <f>INDEX('2020 Report - NLIU'!$BL$2:$BL$555,MATCH('2021 ESSER I'!D436,'2020 Report - NLIU'!$I$2:$I$555,0))</f>
        <v>789137.96</v>
      </c>
      <c r="BU436" s="110" t="b">
        <f t="shared" si="6"/>
        <v>1</v>
      </c>
    </row>
    <row r="437" spans="1:73" x14ac:dyDescent="0.3">
      <c r="A437" s="110" t="s">
        <v>162</v>
      </c>
      <c r="B437" s="110">
        <v>2021</v>
      </c>
      <c r="C437" s="110" t="s">
        <v>3202</v>
      </c>
      <c r="D437" s="22">
        <f>INDEX(Concordance!$A$2:$A$556,MATCH('2021 ESSER I'!F437,Concordance!$D$2:$D$556,0))</f>
        <v>93121</v>
      </c>
      <c r="E437" s="110" t="s">
        <v>1456</v>
      </c>
      <c r="F437" s="110" t="s">
        <v>3203</v>
      </c>
      <c r="G437" s="110" t="s">
        <v>3204</v>
      </c>
      <c r="H437" s="110" t="s">
        <v>1892</v>
      </c>
      <c r="I437" s="21">
        <v>0</v>
      </c>
      <c r="J437" s="21"/>
      <c r="K437" s="21"/>
      <c r="P437" s="21">
        <v>0</v>
      </c>
      <c r="V437" s="21">
        <v>41673.11</v>
      </c>
      <c r="W437" s="21">
        <v>0</v>
      </c>
      <c r="X437" s="21">
        <v>41673.11</v>
      </c>
      <c r="Y437" s="21">
        <v>0</v>
      </c>
      <c r="Z437" s="21">
        <v>0</v>
      </c>
      <c r="AA437" s="21">
        <v>0</v>
      </c>
      <c r="AB437" s="21">
        <v>0</v>
      </c>
      <c r="AC437" s="21">
        <v>0</v>
      </c>
      <c r="AD437" s="21">
        <v>0</v>
      </c>
      <c r="AE437" s="21">
        <v>0</v>
      </c>
      <c r="AF437" s="21">
        <v>0</v>
      </c>
      <c r="AG437" s="21">
        <v>0</v>
      </c>
      <c r="AH437" s="21">
        <v>0</v>
      </c>
      <c r="AI437" s="21">
        <v>41673.11</v>
      </c>
      <c r="AJ437" s="21">
        <v>14449.97</v>
      </c>
      <c r="AK437" s="21">
        <v>4567.1899999999996</v>
      </c>
      <c r="AL437" s="21">
        <v>0</v>
      </c>
      <c r="AM437" s="21">
        <v>0</v>
      </c>
      <c r="AN437" s="21">
        <v>0</v>
      </c>
      <c r="AO437" s="21">
        <v>22655.95</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S437" s="156">
        <f>INDEX('ESSER I reallocation'!$H$2:$H$555,MATCH('2021 ESSER I'!$D437,'ESSER I reallocation'!$A$2:$A$555,0))</f>
        <v>41673.11</v>
      </c>
      <c r="BT437" s="156">
        <f>INDEX('2020 Report - NLIU'!$BL$2:$BL$555,MATCH('2021 ESSER I'!D437,'2020 Report - NLIU'!$I$2:$I$555,0))</f>
        <v>0</v>
      </c>
      <c r="BU437" s="110" t="b">
        <f t="shared" si="6"/>
        <v>1</v>
      </c>
    </row>
    <row r="438" spans="1:73" x14ac:dyDescent="0.3">
      <c r="A438" s="110" t="s">
        <v>162</v>
      </c>
      <c r="B438" s="110">
        <v>2021</v>
      </c>
      <c r="C438" s="110" t="s">
        <v>3205</v>
      </c>
      <c r="D438" s="22">
        <f>INDEX(Concordance!$A$2:$A$556,MATCH('2021 ESSER I'!F438,Concordance!$D$2:$D$556,0))</f>
        <v>33090</v>
      </c>
      <c r="E438" s="110" t="s">
        <v>1459</v>
      </c>
      <c r="F438" s="110" t="s">
        <v>3206</v>
      </c>
      <c r="G438" s="110" t="s">
        <v>3207</v>
      </c>
      <c r="H438" s="110" t="s">
        <v>1892</v>
      </c>
      <c r="I438" s="21">
        <v>0</v>
      </c>
      <c r="J438" s="21"/>
      <c r="K438" s="21"/>
      <c r="P438" s="21">
        <v>0</v>
      </c>
      <c r="V438" s="21">
        <v>425819.35</v>
      </c>
      <c r="W438" s="21">
        <v>315627.05</v>
      </c>
      <c r="X438" s="21">
        <v>110192.3</v>
      </c>
      <c r="Y438" s="21">
        <v>0</v>
      </c>
      <c r="Z438" s="21">
        <v>0</v>
      </c>
      <c r="AA438" s="21">
        <v>0</v>
      </c>
      <c r="AB438" s="21">
        <v>0</v>
      </c>
      <c r="AC438" s="21">
        <v>0</v>
      </c>
      <c r="AD438" s="21">
        <v>0</v>
      </c>
      <c r="AE438" s="21">
        <v>0</v>
      </c>
      <c r="AF438" s="21">
        <v>0</v>
      </c>
      <c r="AG438" s="21">
        <v>0</v>
      </c>
      <c r="AH438" s="21">
        <v>0</v>
      </c>
      <c r="AI438" s="21">
        <v>0</v>
      </c>
      <c r="AJ438" s="21">
        <v>0</v>
      </c>
      <c r="AK438" s="21">
        <v>0</v>
      </c>
      <c r="AL438" s="21">
        <v>0</v>
      </c>
      <c r="AM438" s="21">
        <v>0</v>
      </c>
      <c r="AN438" s="21">
        <v>0</v>
      </c>
      <c r="AO438" s="21">
        <v>0</v>
      </c>
      <c r="AP438" s="21">
        <v>0</v>
      </c>
      <c r="AQ438" s="21">
        <v>0</v>
      </c>
      <c r="AR438" s="21">
        <v>0</v>
      </c>
      <c r="AS438" s="21">
        <v>0</v>
      </c>
      <c r="AT438" s="21">
        <v>0</v>
      </c>
      <c r="AU438" s="21">
        <v>0</v>
      </c>
      <c r="AV438" s="21">
        <v>0</v>
      </c>
      <c r="AW438" s="21">
        <v>0</v>
      </c>
      <c r="AX438" s="21">
        <v>0</v>
      </c>
      <c r="AY438" s="21">
        <v>0</v>
      </c>
      <c r="AZ438" s="21">
        <v>0</v>
      </c>
      <c r="BA438" s="21">
        <v>0</v>
      </c>
      <c r="BB438" s="21">
        <v>0</v>
      </c>
      <c r="BC438" s="21">
        <v>110192.3</v>
      </c>
      <c r="BD438" s="21">
        <v>110192.3</v>
      </c>
      <c r="BE438" s="21">
        <v>0</v>
      </c>
      <c r="BF438" s="21">
        <v>0</v>
      </c>
      <c r="BG438" s="21">
        <v>0</v>
      </c>
      <c r="BH438" s="21">
        <v>0</v>
      </c>
      <c r="BI438" s="21">
        <v>0</v>
      </c>
      <c r="BJ438" s="21">
        <v>0</v>
      </c>
      <c r="BK438" s="21">
        <v>0</v>
      </c>
      <c r="BL438" s="21">
        <v>0</v>
      </c>
      <c r="BM438" s="21">
        <v>0</v>
      </c>
      <c r="BS438" s="156">
        <f>INDEX('ESSER I reallocation'!$H$2:$H$555,MATCH('2021 ESSER I'!$D438,'ESSER I reallocation'!$A$2:$A$555,0))</f>
        <v>425819.35</v>
      </c>
      <c r="BT438" s="156">
        <f>INDEX('2020 Report - NLIU'!$BL$2:$BL$555,MATCH('2021 ESSER I'!D438,'2020 Report - NLIU'!$I$2:$I$555,0))</f>
        <v>315627.05</v>
      </c>
      <c r="BU438" s="110" t="b">
        <f t="shared" si="6"/>
        <v>1</v>
      </c>
    </row>
    <row r="439" spans="1:73" x14ac:dyDescent="0.3">
      <c r="A439" s="110" t="s">
        <v>162</v>
      </c>
      <c r="B439" s="110">
        <v>2021</v>
      </c>
      <c r="C439" s="110" t="s">
        <v>3208</v>
      </c>
      <c r="D439" s="22">
        <f>INDEX(Concordance!$A$2:$A$556,MATCH('2021 ESSER I'!F439,Concordance!$D$2:$D$556,0))</f>
        <v>21151</v>
      </c>
      <c r="E439" s="110" t="s">
        <v>1462</v>
      </c>
      <c r="F439" s="110" t="s">
        <v>3209</v>
      </c>
      <c r="G439" s="110" t="s">
        <v>3210</v>
      </c>
      <c r="H439" s="110" t="s">
        <v>1892</v>
      </c>
      <c r="I439" s="21">
        <v>28114.959999999999</v>
      </c>
      <c r="J439" s="21">
        <v>0</v>
      </c>
      <c r="K439" s="21">
        <v>0</v>
      </c>
      <c r="P439" s="21">
        <v>28114.959999999999</v>
      </c>
      <c r="Q439" s="110">
        <v>24</v>
      </c>
      <c r="R439" s="110">
        <v>76</v>
      </c>
      <c r="S439" s="110">
        <v>0</v>
      </c>
      <c r="T439" s="110">
        <v>0</v>
      </c>
      <c r="U439" s="110">
        <v>0</v>
      </c>
      <c r="V439" s="21">
        <v>85372.38</v>
      </c>
      <c r="W439" s="21">
        <v>0</v>
      </c>
      <c r="X439" s="21">
        <v>78028.509999999995</v>
      </c>
      <c r="Y439" s="21">
        <v>12125.2</v>
      </c>
      <c r="Z439" s="21">
        <v>0</v>
      </c>
      <c r="AA439" s="21">
        <v>0</v>
      </c>
      <c r="AB439" s="21">
        <v>0</v>
      </c>
      <c r="AC439" s="21">
        <v>0</v>
      </c>
      <c r="AD439" s="21">
        <v>0</v>
      </c>
      <c r="AE439" s="21">
        <v>5849.5</v>
      </c>
      <c r="AF439" s="21">
        <v>0</v>
      </c>
      <c r="AG439" s="21">
        <v>0</v>
      </c>
      <c r="AH439" s="21">
        <v>6275.7</v>
      </c>
      <c r="AI439" s="21">
        <v>65903.31</v>
      </c>
      <c r="AJ439" s="21">
        <v>0</v>
      </c>
      <c r="AK439" s="21">
        <v>0</v>
      </c>
      <c r="AL439" s="21">
        <v>31451.14</v>
      </c>
      <c r="AM439" s="21">
        <v>0</v>
      </c>
      <c r="AN439" s="21">
        <v>0</v>
      </c>
      <c r="AO439" s="21">
        <v>34452.17</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7343.8700000000099</v>
      </c>
      <c r="BN439" s="110">
        <v>24</v>
      </c>
      <c r="BO439" s="110">
        <v>76</v>
      </c>
      <c r="BP439" s="110">
        <v>0</v>
      </c>
      <c r="BQ439" s="110">
        <v>0</v>
      </c>
      <c r="BR439" s="110">
        <v>0</v>
      </c>
      <c r="BS439" s="156">
        <f>INDEX('ESSER I reallocation'!$H$2:$H$555,MATCH('2021 ESSER I'!$D439,'ESSER I reallocation'!$A$2:$A$555,0))</f>
        <v>97851.38</v>
      </c>
      <c r="BT439" s="156">
        <f>INDEX('2020 Report - NLIU'!$BL$2:$BL$555,MATCH('2021 ESSER I'!D439,'2020 Report - NLIU'!$I$2:$I$555,0))</f>
        <v>0</v>
      </c>
      <c r="BU439" s="110" t="b">
        <f t="shared" si="6"/>
        <v>1</v>
      </c>
    </row>
    <row r="440" spans="1:73" x14ac:dyDescent="0.3">
      <c r="A440" s="110" t="s">
        <v>162</v>
      </c>
      <c r="B440" s="110">
        <v>2021</v>
      </c>
      <c r="C440" s="110" t="s">
        <v>3211</v>
      </c>
      <c r="D440" s="22">
        <f>INDEX(Concordance!$A$2:$A$556,MATCH('2021 ESSER I'!F440,Concordance!$D$2:$D$556,0))</f>
        <v>54042</v>
      </c>
      <c r="E440" s="110" t="s">
        <v>1465</v>
      </c>
      <c r="F440" s="110" t="s">
        <v>3212</v>
      </c>
      <c r="G440" s="110" t="s">
        <v>3213</v>
      </c>
      <c r="H440" s="110" t="s">
        <v>1892</v>
      </c>
      <c r="I440" s="21">
        <v>9176</v>
      </c>
      <c r="J440" s="21">
        <v>0</v>
      </c>
      <c r="K440" s="21">
        <v>6315.06</v>
      </c>
      <c r="L440" s="110" t="s">
        <v>1911</v>
      </c>
      <c r="M440" s="110" t="s">
        <v>1911</v>
      </c>
      <c r="N440" s="110" t="s">
        <v>1911</v>
      </c>
      <c r="O440" s="110" t="s">
        <v>1892</v>
      </c>
      <c r="P440" s="21">
        <v>2860.94</v>
      </c>
      <c r="Q440" s="110">
        <v>0</v>
      </c>
      <c r="R440" s="110">
        <v>0</v>
      </c>
      <c r="S440" s="110">
        <v>0</v>
      </c>
      <c r="T440" s="110">
        <v>100</v>
      </c>
      <c r="U440" s="110">
        <v>0</v>
      </c>
      <c r="V440" s="21">
        <v>55084.77</v>
      </c>
      <c r="W440" s="21">
        <v>0</v>
      </c>
      <c r="X440" s="21">
        <v>55084.77</v>
      </c>
      <c r="Y440" s="21">
        <v>0</v>
      </c>
      <c r="Z440" s="21">
        <v>0</v>
      </c>
      <c r="AA440" s="21">
        <v>0</v>
      </c>
      <c r="AB440" s="21">
        <v>0</v>
      </c>
      <c r="AC440" s="21">
        <v>0</v>
      </c>
      <c r="AD440" s="21">
        <v>0</v>
      </c>
      <c r="AE440" s="21">
        <v>0</v>
      </c>
      <c r="AF440" s="21">
        <v>0</v>
      </c>
      <c r="AG440" s="21">
        <v>0</v>
      </c>
      <c r="AH440" s="21">
        <v>0</v>
      </c>
      <c r="AI440" s="21">
        <v>25691.79</v>
      </c>
      <c r="AJ440" s="21">
        <v>18646.849999999999</v>
      </c>
      <c r="AK440" s="21">
        <v>7044.94</v>
      </c>
      <c r="AL440" s="21">
        <v>0</v>
      </c>
      <c r="AM440" s="21">
        <v>0</v>
      </c>
      <c r="AN440" s="21">
        <v>0</v>
      </c>
      <c r="AO440" s="21">
        <v>0</v>
      </c>
      <c r="AP440" s="21">
        <v>0</v>
      </c>
      <c r="AQ440" s="21">
        <v>0</v>
      </c>
      <c r="AR440" s="21">
        <v>0</v>
      </c>
      <c r="AS440" s="21">
        <v>0</v>
      </c>
      <c r="AT440" s="21">
        <v>0</v>
      </c>
      <c r="AU440" s="21">
        <v>0</v>
      </c>
      <c r="AV440" s="21">
        <v>0</v>
      </c>
      <c r="AW440" s="21">
        <v>0</v>
      </c>
      <c r="AX440" s="21">
        <v>0</v>
      </c>
      <c r="AY440" s="21">
        <v>0</v>
      </c>
      <c r="AZ440" s="21">
        <v>0</v>
      </c>
      <c r="BA440" s="21">
        <v>0</v>
      </c>
      <c r="BB440" s="21">
        <v>0</v>
      </c>
      <c r="BC440" s="21">
        <v>29392.98</v>
      </c>
      <c r="BD440" s="21">
        <v>11512.94</v>
      </c>
      <c r="BE440" s="21">
        <v>1749.49</v>
      </c>
      <c r="BF440" s="21">
        <v>0</v>
      </c>
      <c r="BG440" s="21">
        <v>0</v>
      </c>
      <c r="BH440" s="21">
        <v>14617.02</v>
      </c>
      <c r="BI440" s="21">
        <v>1513.53</v>
      </c>
      <c r="BJ440" s="21">
        <v>0</v>
      </c>
      <c r="BK440" s="21">
        <v>0</v>
      </c>
      <c r="BL440" s="21">
        <v>0</v>
      </c>
      <c r="BM440" s="21">
        <v>0</v>
      </c>
      <c r="BS440" s="156">
        <f>INDEX('ESSER I reallocation'!$H$2:$H$555,MATCH('2021 ESSER I'!$D440,'ESSER I reallocation'!$A$2:$A$555,0))</f>
        <v>64260.77</v>
      </c>
      <c r="BT440" s="156">
        <f>INDEX('2020 Report - NLIU'!$BL$2:$BL$555,MATCH('2021 ESSER I'!D440,'2020 Report - NLIU'!$I$2:$I$555,0))</f>
        <v>0</v>
      </c>
      <c r="BU440" s="110" t="b">
        <f t="shared" si="6"/>
        <v>1</v>
      </c>
    </row>
    <row r="441" spans="1:73" x14ac:dyDescent="0.3">
      <c r="A441" s="110" t="s">
        <v>162</v>
      </c>
      <c r="B441" s="110">
        <v>2021</v>
      </c>
      <c r="C441" s="110" t="s">
        <v>3214</v>
      </c>
      <c r="D441" s="22">
        <f>INDEX(Concordance!$A$2:$A$556,MATCH('2021 ESSER I'!F441,Concordance!$D$2:$D$556,0))</f>
        <v>49140</v>
      </c>
      <c r="E441" s="110" t="s">
        <v>1468</v>
      </c>
      <c r="F441" s="110" t="s">
        <v>3215</v>
      </c>
      <c r="G441" s="110" t="s">
        <v>3216</v>
      </c>
      <c r="H441" s="110" t="s">
        <v>1892</v>
      </c>
      <c r="I441" s="21">
        <v>0</v>
      </c>
      <c r="J441" s="21"/>
      <c r="K441" s="21"/>
      <c r="P441" s="21">
        <v>0</v>
      </c>
      <c r="V441" s="21">
        <v>192296.29</v>
      </c>
      <c r="W441" s="21">
        <v>191792</v>
      </c>
      <c r="X441" s="21">
        <v>504.29</v>
      </c>
      <c r="Y441" s="21">
        <v>504.29</v>
      </c>
      <c r="Z441" s="21">
        <v>504.29</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S441" s="156">
        <f>INDEX('ESSER I reallocation'!$H$2:$H$555,MATCH('2021 ESSER I'!$D441,'ESSER I reallocation'!$A$2:$A$555,0))</f>
        <v>192296.29</v>
      </c>
      <c r="BT441" s="156">
        <f>INDEX('2020 Report - NLIU'!$BL$2:$BL$555,MATCH('2021 ESSER I'!D441,'2020 Report - NLIU'!$I$2:$I$555,0))</f>
        <v>191792</v>
      </c>
      <c r="BU441" s="110" t="b">
        <f t="shared" si="6"/>
        <v>1</v>
      </c>
    </row>
    <row r="442" spans="1:73" x14ac:dyDescent="0.3">
      <c r="A442" s="110" t="s">
        <v>162</v>
      </c>
      <c r="B442" s="110">
        <v>2021</v>
      </c>
      <c r="C442" s="110" t="s">
        <v>3217</v>
      </c>
      <c r="D442" s="22">
        <f>INDEX(Concordance!$A$2:$A$556,MATCH('2021 ESSER I'!F442,Concordance!$D$2:$D$556,0))</f>
        <v>2097</v>
      </c>
      <c r="E442" s="110" t="s">
        <v>1471</v>
      </c>
      <c r="F442" s="110" t="s">
        <v>3218</v>
      </c>
      <c r="G442" s="110" t="s">
        <v>3219</v>
      </c>
      <c r="H442" s="110" t="s">
        <v>1892</v>
      </c>
      <c r="I442" s="21">
        <v>0</v>
      </c>
      <c r="J442" s="21"/>
      <c r="K442" s="21"/>
      <c r="P442" s="21">
        <v>0</v>
      </c>
      <c r="V442" s="21">
        <v>206688.28</v>
      </c>
      <c r="W442" s="21">
        <v>9978.59</v>
      </c>
      <c r="X442" s="21">
        <v>196709.69</v>
      </c>
      <c r="Y442" s="21">
        <v>0</v>
      </c>
      <c r="Z442" s="21">
        <v>0</v>
      </c>
      <c r="AA442" s="21">
        <v>0</v>
      </c>
      <c r="AB442" s="21">
        <v>0</v>
      </c>
      <c r="AC442" s="21">
        <v>0</v>
      </c>
      <c r="AD442" s="21">
        <v>0</v>
      </c>
      <c r="AE442" s="21">
        <v>0</v>
      </c>
      <c r="AF442" s="21">
        <v>0</v>
      </c>
      <c r="AG442" s="21">
        <v>0</v>
      </c>
      <c r="AH442" s="21">
        <v>0</v>
      </c>
      <c r="AI442" s="21">
        <v>0</v>
      </c>
      <c r="AJ442" s="21">
        <v>0</v>
      </c>
      <c r="AK442" s="21">
        <v>0</v>
      </c>
      <c r="AL442" s="21">
        <v>0</v>
      </c>
      <c r="AM442" s="21">
        <v>0</v>
      </c>
      <c r="AN442" s="21">
        <v>0</v>
      </c>
      <c r="AO442" s="21">
        <v>0</v>
      </c>
      <c r="AP442" s="21">
        <v>0</v>
      </c>
      <c r="AQ442" s="21">
        <v>0</v>
      </c>
      <c r="AR442" s="21">
        <v>0</v>
      </c>
      <c r="AS442" s="21">
        <v>0</v>
      </c>
      <c r="AT442" s="21">
        <v>0</v>
      </c>
      <c r="AU442" s="21">
        <v>0</v>
      </c>
      <c r="AV442" s="21">
        <v>0</v>
      </c>
      <c r="AW442" s="21">
        <v>0</v>
      </c>
      <c r="AX442" s="21">
        <v>0</v>
      </c>
      <c r="AY442" s="21">
        <v>0</v>
      </c>
      <c r="AZ442" s="21">
        <v>0</v>
      </c>
      <c r="BA442" s="21">
        <v>0</v>
      </c>
      <c r="BB442" s="21">
        <v>0</v>
      </c>
      <c r="BC442" s="21">
        <v>196709.69</v>
      </c>
      <c r="BD442" s="21">
        <v>196709.69</v>
      </c>
      <c r="BE442" s="21">
        <v>0</v>
      </c>
      <c r="BF442" s="21">
        <v>0</v>
      </c>
      <c r="BG442" s="21">
        <v>0</v>
      </c>
      <c r="BH442" s="21">
        <v>0</v>
      </c>
      <c r="BI442" s="21">
        <v>0</v>
      </c>
      <c r="BJ442" s="21">
        <v>0</v>
      </c>
      <c r="BK442" s="21">
        <v>0</v>
      </c>
      <c r="BL442" s="21">
        <v>0</v>
      </c>
      <c r="BM442" s="21">
        <v>0</v>
      </c>
      <c r="BS442" s="156">
        <f>INDEX('ESSER I reallocation'!$H$2:$H$555,MATCH('2021 ESSER I'!$D442,'ESSER I reallocation'!$A$2:$A$555,0))</f>
        <v>206688.28</v>
      </c>
      <c r="BT442" s="156">
        <f>INDEX('2020 Report - NLIU'!$BL$2:$BL$555,MATCH('2021 ESSER I'!D442,'2020 Report - NLIU'!$I$2:$I$555,0))</f>
        <v>9978.59</v>
      </c>
      <c r="BU442" s="110" t="b">
        <f t="shared" si="6"/>
        <v>1</v>
      </c>
    </row>
    <row r="443" spans="1:73" x14ac:dyDescent="0.3">
      <c r="A443" s="110" t="s">
        <v>162</v>
      </c>
      <c r="B443" s="110">
        <v>2021</v>
      </c>
      <c r="C443" s="110" t="s">
        <v>3220</v>
      </c>
      <c r="D443" s="22">
        <f>INDEX(Concordance!$A$2:$A$556,MATCH('2021 ESSER I'!F443,Concordance!$D$2:$D$556,0))</f>
        <v>66105</v>
      </c>
      <c r="E443" s="110" t="s">
        <v>1489</v>
      </c>
      <c r="F443" s="110" t="s">
        <v>3221</v>
      </c>
      <c r="G443" s="110" t="s">
        <v>3222</v>
      </c>
      <c r="H443" s="110" t="s">
        <v>1892</v>
      </c>
      <c r="I443" s="21">
        <v>63831.77</v>
      </c>
      <c r="J443" s="21">
        <v>0</v>
      </c>
      <c r="K443" s="21">
        <v>20324.169999999998</v>
      </c>
      <c r="L443" s="110" t="s">
        <v>1911</v>
      </c>
      <c r="M443" s="110" t="s">
        <v>1911</v>
      </c>
      <c r="N443" s="110" t="s">
        <v>1911</v>
      </c>
      <c r="O443" s="110" t="s">
        <v>1892</v>
      </c>
      <c r="P443" s="21">
        <v>43507.6</v>
      </c>
      <c r="Q443" s="110">
        <v>0</v>
      </c>
      <c r="R443" s="110">
        <v>0</v>
      </c>
      <c r="S443" s="110">
        <v>0</v>
      </c>
      <c r="T443" s="110">
        <v>0</v>
      </c>
      <c r="U443" s="110">
        <v>100</v>
      </c>
      <c r="V443" s="21">
        <v>475581.56</v>
      </c>
      <c r="W443" s="21">
        <v>474334</v>
      </c>
      <c r="X443" s="21">
        <v>1247.56</v>
      </c>
      <c r="Y443" s="21">
        <v>0</v>
      </c>
      <c r="Z443" s="21">
        <v>0</v>
      </c>
      <c r="AA443" s="21">
        <v>0</v>
      </c>
      <c r="AB443" s="21">
        <v>0</v>
      </c>
      <c r="AC443" s="21">
        <v>0</v>
      </c>
      <c r="AD443" s="21">
        <v>0</v>
      </c>
      <c r="AE443" s="21">
        <v>0</v>
      </c>
      <c r="AF443" s="21">
        <v>0</v>
      </c>
      <c r="AG443" s="21">
        <v>0</v>
      </c>
      <c r="AH443" s="21">
        <v>0</v>
      </c>
      <c r="AI443" s="21">
        <v>1</v>
      </c>
      <c r="AJ443" s="21">
        <v>0</v>
      </c>
      <c r="AK443" s="21">
        <v>0</v>
      </c>
      <c r="AL443" s="21">
        <v>0</v>
      </c>
      <c r="AM443" s="21">
        <v>0</v>
      </c>
      <c r="AN443" s="21">
        <v>0</v>
      </c>
      <c r="AO443" s="21">
        <v>1</v>
      </c>
      <c r="AP443" s="21">
        <v>0</v>
      </c>
      <c r="AQ443" s="21">
        <v>0</v>
      </c>
      <c r="AR443" s="21">
        <v>0</v>
      </c>
      <c r="AS443" s="21">
        <v>0</v>
      </c>
      <c r="AT443" s="21">
        <v>0</v>
      </c>
      <c r="AU443" s="21">
        <v>0</v>
      </c>
      <c r="AV443" s="21">
        <v>0</v>
      </c>
      <c r="AW443" s="21">
        <v>0</v>
      </c>
      <c r="AX443" s="21">
        <v>0</v>
      </c>
      <c r="AY443" s="21">
        <v>0</v>
      </c>
      <c r="AZ443" s="21">
        <v>0</v>
      </c>
      <c r="BA443" s="21">
        <v>0</v>
      </c>
      <c r="BB443" s="21">
        <v>0</v>
      </c>
      <c r="BC443" s="21">
        <v>1246.56</v>
      </c>
      <c r="BD443" s="21">
        <v>1246.56</v>
      </c>
      <c r="BE443" s="21">
        <v>0</v>
      </c>
      <c r="BF443" s="21">
        <v>0</v>
      </c>
      <c r="BG443" s="21">
        <v>0</v>
      </c>
      <c r="BH443" s="21">
        <v>0</v>
      </c>
      <c r="BI443" s="21">
        <v>0</v>
      </c>
      <c r="BJ443" s="21">
        <v>0</v>
      </c>
      <c r="BK443" s="21">
        <v>0</v>
      </c>
      <c r="BL443" s="21">
        <v>0</v>
      </c>
      <c r="BM443" s="21">
        <v>0</v>
      </c>
      <c r="BS443" s="156">
        <f>INDEX('ESSER I reallocation'!$H$2:$H$555,MATCH('2021 ESSER I'!$D443,'ESSER I reallocation'!$A$2:$A$555,0))</f>
        <v>483484.56</v>
      </c>
      <c r="BT443" s="156">
        <f>INDEX('2020 Report - NLIU'!$BL$2:$BL$555,MATCH('2021 ESSER I'!D443,'2020 Report - NLIU'!$I$2:$I$555,0))</f>
        <v>474334</v>
      </c>
      <c r="BU443" s="110" t="b">
        <f t="shared" si="6"/>
        <v>1</v>
      </c>
    </row>
    <row r="444" spans="1:73" x14ac:dyDescent="0.3">
      <c r="A444" s="110" t="s">
        <v>162</v>
      </c>
      <c r="B444" s="110">
        <v>2021</v>
      </c>
      <c r="C444" s="110" t="s">
        <v>3223</v>
      </c>
      <c r="D444" s="22">
        <f>INDEX(Concordance!$A$2:$A$556,MATCH('2021 ESSER I'!F444,Concordance!$D$2:$D$556,0))</f>
        <v>98080</v>
      </c>
      <c r="E444" s="110" t="s">
        <v>1492</v>
      </c>
      <c r="F444" s="110" t="s">
        <v>3224</v>
      </c>
      <c r="G444" s="110" t="s">
        <v>3225</v>
      </c>
      <c r="H444" s="110" t="s">
        <v>1892</v>
      </c>
      <c r="I444" s="21">
        <v>16762</v>
      </c>
      <c r="J444" s="21">
        <v>0</v>
      </c>
      <c r="K444" s="21">
        <v>16762</v>
      </c>
      <c r="L444" s="110" t="s">
        <v>1911</v>
      </c>
      <c r="M444" s="110" t="s">
        <v>1892</v>
      </c>
      <c r="N444" s="110" t="s">
        <v>1911</v>
      </c>
      <c r="O444" s="110" t="s">
        <v>1911</v>
      </c>
      <c r="P444" s="21">
        <v>0</v>
      </c>
      <c r="V444" s="21">
        <v>230306.91</v>
      </c>
      <c r="W444" s="21">
        <v>172277.25</v>
      </c>
      <c r="X444" s="21">
        <v>58029.66</v>
      </c>
      <c r="Y444" s="21">
        <v>0</v>
      </c>
      <c r="Z444" s="21">
        <v>0</v>
      </c>
      <c r="AA444" s="21">
        <v>0</v>
      </c>
      <c r="AB444" s="21">
        <v>0</v>
      </c>
      <c r="AC444" s="21">
        <v>0</v>
      </c>
      <c r="AD444" s="21">
        <v>0</v>
      </c>
      <c r="AE444" s="21">
        <v>0</v>
      </c>
      <c r="AF444" s="21">
        <v>0</v>
      </c>
      <c r="AG444" s="21">
        <v>0</v>
      </c>
      <c r="AH444" s="21">
        <v>0</v>
      </c>
      <c r="AI444" s="21">
        <v>58029.66</v>
      </c>
      <c r="AJ444" s="21">
        <v>0</v>
      </c>
      <c r="AK444" s="21">
        <v>0</v>
      </c>
      <c r="AL444" s="21">
        <v>0</v>
      </c>
      <c r="AM444" s="21">
        <v>0</v>
      </c>
      <c r="AN444" s="21">
        <v>0</v>
      </c>
      <c r="AO444" s="21">
        <v>58029.66</v>
      </c>
      <c r="AP444" s="21">
        <v>0</v>
      </c>
      <c r="AQ444" s="21">
        <v>0</v>
      </c>
      <c r="AR444" s="21">
        <v>0</v>
      </c>
      <c r="AS444" s="21">
        <v>0</v>
      </c>
      <c r="AT444" s="21">
        <v>0</v>
      </c>
      <c r="AU444" s="21">
        <v>0</v>
      </c>
      <c r="AV444" s="21">
        <v>0</v>
      </c>
      <c r="AW444" s="21">
        <v>0</v>
      </c>
      <c r="AX444" s="21">
        <v>0</v>
      </c>
      <c r="AY444" s="21">
        <v>0</v>
      </c>
      <c r="AZ444" s="21">
        <v>0</v>
      </c>
      <c r="BA444" s="21">
        <v>0</v>
      </c>
      <c r="BB444" s="21">
        <v>0</v>
      </c>
      <c r="BC444" s="21">
        <v>0</v>
      </c>
      <c r="BD444" s="21">
        <v>0</v>
      </c>
      <c r="BE444" s="21">
        <v>0</v>
      </c>
      <c r="BF444" s="21">
        <v>0</v>
      </c>
      <c r="BG444" s="21">
        <v>0</v>
      </c>
      <c r="BH444" s="21">
        <v>0</v>
      </c>
      <c r="BI444" s="21">
        <v>0</v>
      </c>
      <c r="BJ444" s="21">
        <v>0</v>
      </c>
      <c r="BK444" s="21">
        <v>0</v>
      </c>
      <c r="BL444" s="21">
        <v>0</v>
      </c>
      <c r="BM444" s="21">
        <v>0</v>
      </c>
      <c r="BS444" s="156">
        <f>INDEX('ESSER I reallocation'!$H$2:$H$555,MATCH('2021 ESSER I'!$D444,'ESSER I reallocation'!$A$2:$A$555,0))</f>
        <v>230306.91</v>
      </c>
      <c r="BT444" s="156">
        <f>INDEX('2020 Report - NLIU'!$BL$2:$BL$555,MATCH('2021 ESSER I'!D444,'2020 Report - NLIU'!$I$2:$I$555,0))</f>
        <v>172277.25</v>
      </c>
      <c r="BU444" s="110" t="b">
        <f t="shared" si="6"/>
        <v>1</v>
      </c>
    </row>
    <row r="445" spans="1:73" x14ac:dyDescent="0.3">
      <c r="A445" s="110" t="s">
        <v>162</v>
      </c>
      <c r="B445" s="110">
        <v>2021</v>
      </c>
      <c r="C445" s="110" t="s">
        <v>3226</v>
      </c>
      <c r="D445" s="22">
        <f>INDEX(Concordance!$A$2:$A$556,MATCH('2021 ESSER I'!F445,Concordance!$D$2:$D$556,0))</f>
        <v>99082</v>
      </c>
      <c r="E445" s="110" t="s">
        <v>1495</v>
      </c>
      <c r="F445" s="110" t="s">
        <v>3227</v>
      </c>
      <c r="G445" s="110" t="s">
        <v>3228</v>
      </c>
      <c r="H445" s="110" t="s">
        <v>1892</v>
      </c>
      <c r="I445" s="21">
        <v>0</v>
      </c>
      <c r="J445" s="21"/>
      <c r="K445" s="21"/>
      <c r="P445" s="21">
        <v>0</v>
      </c>
      <c r="V445" s="21">
        <v>241101.92</v>
      </c>
      <c r="W445" s="21">
        <v>240469</v>
      </c>
      <c r="X445" s="21">
        <v>632.91999999999996</v>
      </c>
      <c r="Y445" s="21">
        <v>632.91999999999996</v>
      </c>
      <c r="Z445" s="21">
        <v>632.91999999999996</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S445" s="156">
        <f>INDEX('ESSER I reallocation'!$H$2:$H$555,MATCH('2021 ESSER I'!$D445,'ESSER I reallocation'!$A$2:$A$555,0))</f>
        <v>241101.92</v>
      </c>
      <c r="BT445" s="156">
        <f>INDEX('2020 Report - NLIU'!$BL$2:$BL$555,MATCH('2021 ESSER I'!D445,'2020 Report - NLIU'!$I$2:$I$555,0))</f>
        <v>240469</v>
      </c>
      <c r="BU445" s="110" t="b">
        <f t="shared" si="6"/>
        <v>1</v>
      </c>
    </row>
    <row r="446" spans="1:73" x14ac:dyDescent="0.3">
      <c r="A446" s="110" t="s">
        <v>162</v>
      </c>
      <c r="B446" s="110">
        <v>2021</v>
      </c>
      <c r="C446" s="110" t="s">
        <v>3229</v>
      </c>
      <c r="D446" s="22">
        <f>INDEX(Concordance!$A$2:$A$556,MATCH('2021 ESSER I'!F446,Concordance!$D$2:$D$556,0))</f>
        <v>100059</v>
      </c>
      <c r="E446" s="110" t="s">
        <v>1498</v>
      </c>
      <c r="F446" s="110" t="s">
        <v>3230</v>
      </c>
      <c r="G446" s="110" t="s">
        <v>3231</v>
      </c>
      <c r="H446" s="110" t="s">
        <v>1892</v>
      </c>
      <c r="I446" s="21">
        <v>0</v>
      </c>
      <c r="J446" s="21"/>
      <c r="K446" s="21"/>
      <c r="P446" s="21">
        <v>0</v>
      </c>
      <c r="V446" s="21">
        <v>356051.86</v>
      </c>
      <c r="W446" s="21">
        <v>0</v>
      </c>
      <c r="X446" s="21">
        <v>349222</v>
      </c>
      <c r="Y446" s="21">
        <v>0</v>
      </c>
      <c r="Z446" s="21">
        <v>0</v>
      </c>
      <c r="AA446" s="21">
        <v>0</v>
      </c>
      <c r="AB446" s="21">
        <v>0</v>
      </c>
      <c r="AC446" s="21">
        <v>0</v>
      </c>
      <c r="AD446" s="21">
        <v>0</v>
      </c>
      <c r="AE446" s="21">
        <v>0</v>
      </c>
      <c r="AF446" s="21">
        <v>0</v>
      </c>
      <c r="AG446" s="21">
        <v>0</v>
      </c>
      <c r="AH446" s="21">
        <v>0</v>
      </c>
      <c r="AI446" s="21">
        <v>0</v>
      </c>
      <c r="AJ446" s="21">
        <v>0</v>
      </c>
      <c r="AK446" s="21">
        <v>0</v>
      </c>
      <c r="AL446" s="21">
        <v>0</v>
      </c>
      <c r="AM446" s="21">
        <v>0</v>
      </c>
      <c r="AN446" s="21">
        <v>0</v>
      </c>
      <c r="AO446" s="21">
        <v>0</v>
      </c>
      <c r="AP446" s="21">
        <v>0</v>
      </c>
      <c r="AQ446" s="21">
        <v>0</v>
      </c>
      <c r="AR446" s="21">
        <v>0</v>
      </c>
      <c r="AS446" s="21">
        <v>0</v>
      </c>
      <c r="AT446" s="21">
        <v>0</v>
      </c>
      <c r="AU446" s="21">
        <v>0</v>
      </c>
      <c r="AV446" s="21">
        <v>0</v>
      </c>
      <c r="AW446" s="21">
        <v>0</v>
      </c>
      <c r="AX446" s="21">
        <v>0</v>
      </c>
      <c r="AY446" s="21">
        <v>0</v>
      </c>
      <c r="AZ446" s="21">
        <v>0</v>
      </c>
      <c r="BA446" s="21">
        <v>0</v>
      </c>
      <c r="BB446" s="21">
        <v>0</v>
      </c>
      <c r="BC446" s="21">
        <v>349222</v>
      </c>
      <c r="BD446" s="21">
        <v>349222</v>
      </c>
      <c r="BE446" s="21">
        <v>0</v>
      </c>
      <c r="BF446" s="21">
        <v>0</v>
      </c>
      <c r="BG446" s="21">
        <v>0</v>
      </c>
      <c r="BH446" s="21">
        <v>0</v>
      </c>
      <c r="BI446" s="21">
        <v>0</v>
      </c>
      <c r="BJ446" s="21">
        <v>0</v>
      </c>
      <c r="BK446" s="21">
        <v>0</v>
      </c>
      <c r="BL446" s="21">
        <v>0</v>
      </c>
      <c r="BM446" s="21">
        <v>6829.859999999986</v>
      </c>
      <c r="BN446" s="110">
        <v>0</v>
      </c>
      <c r="BO446" s="110">
        <v>0</v>
      </c>
      <c r="BP446" s="110">
        <v>0</v>
      </c>
      <c r="BQ446" s="110">
        <v>0</v>
      </c>
      <c r="BR446" s="110">
        <v>100</v>
      </c>
      <c r="BS446" s="156">
        <f>INDEX('ESSER I reallocation'!$H$2:$H$555,MATCH('2021 ESSER I'!$D446,'ESSER I reallocation'!$A$2:$A$555,0))</f>
        <v>356051.86</v>
      </c>
      <c r="BT446" s="156">
        <f>INDEX('2020 Report - NLIU'!$BL$2:$BL$555,MATCH('2021 ESSER I'!D446,'2020 Report - NLIU'!$I$2:$I$555,0))</f>
        <v>0</v>
      </c>
      <c r="BU446" s="110" t="b">
        <f t="shared" si="6"/>
        <v>1</v>
      </c>
    </row>
    <row r="447" spans="1:73" x14ac:dyDescent="0.3">
      <c r="A447" s="110" t="s">
        <v>162</v>
      </c>
      <c r="B447" s="110">
        <v>2021</v>
      </c>
      <c r="C447" s="110" t="s">
        <v>3232</v>
      </c>
      <c r="D447" s="22">
        <f>INDEX(Concordance!$A$2:$A$556,MATCH('2021 ESSER I'!F447,Concordance!$D$2:$D$556,0))</f>
        <v>100062</v>
      </c>
      <c r="E447" s="110" t="s">
        <v>1501</v>
      </c>
      <c r="F447" s="110" t="s">
        <v>3233</v>
      </c>
      <c r="G447" s="110" t="s">
        <v>3234</v>
      </c>
      <c r="H447" s="110" t="s">
        <v>1892</v>
      </c>
      <c r="I447" s="21">
        <v>0</v>
      </c>
      <c r="J447" s="21"/>
      <c r="K447" s="21"/>
      <c r="P447" s="21">
        <v>0</v>
      </c>
      <c r="V447" s="21">
        <v>91483.63</v>
      </c>
      <c r="W447" s="21">
        <v>91244</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239.63000000000471</v>
      </c>
      <c r="BN447" s="110">
        <v>0</v>
      </c>
      <c r="BO447" s="110">
        <v>0</v>
      </c>
      <c r="BP447" s="110">
        <v>0</v>
      </c>
      <c r="BQ447" s="110">
        <v>100</v>
      </c>
      <c r="BR447" s="110">
        <v>0</v>
      </c>
      <c r="BS447" s="156">
        <f>INDEX('ESSER I reallocation'!$H$2:$H$555,MATCH('2021 ESSER I'!$D447,'ESSER I reallocation'!$A$2:$A$555,0))</f>
        <v>91483.63</v>
      </c>
      <c r="BT447" s="156">
        <f>INDEX('2020 Report - NLIU'!$BL$2:$BL$555,MATCH('2021 ESSER I'!D447,'2020 Report - NLIU'!$I$2:$I$555,0))</f>
        <v>91244</v>
      </c>
      <c r="BU447" s="110" t="b">
        <f t="shared" si="6"/>
        <v>1</v>
      </c>
    </row>
    <row r="448" spans="1:73" x14ac:dyDescent="0.3">
      <c r="A448" s="110" t="s">
        <v>162</v>
      </c>
      <c r="B448" s="110">
        <v>2021</v>
      </c>
      <c r="C448" s="110" t="s">
        <v>3235</v>
      </c>
      <c r="D448" s="22">
        <f>INDEX(Concordance!$A$2:$A$556,MATCH('2021 ESSER I'!F448,Concordance!$D$2:$D$556,0))</f>
        <v>100061</v>
      </c>
      <c r="E448" s="110" t="s">
        <v>1504</v>
      </c>
      <c r="F448" s="110" t="s">
        <v>3236</v>
      </c>
      <c r="G448" s="110" t="s">
        <v>3237</v>
      </c>
      <c r="H448" s="110" t="s">
        <v>1892</v>
      </c>
      <c r="I448" s="21">
        <v>16372</v>
      </c>
      <c r="J448" s="21">
        <v>0</v>
      </c>
      <c r="K448" s="21">
        <v>16372</v>
      </c>
      <c r="L448" s="110" t="s">
        <v>1911</v>
      </c>
      <c r="M448" s="110" t="s">
        <v>1911</v>
      </c>
      <c r="N448" s="110" t="s">
        <v>1892</v>
      </c>
      <c r="O448" s="110" t="s">
        <v>1911</v>
      </c>
      <c r="P448" s="21">
        <v>0</v>
      </c>
      <c r="V448" s="21">
        <v>225812.34</v>
      </c>
      <c r="W448" s="21">
        <v>225220</v>
      </c>
      <c r="X448" s="21">
        <v>592.34</v>
      </c>
      <c r="Y448" s="21">
        <v>0</v>
      </c>
      <c r="Z448" s="21">
        <v>0</v>
      </c>
      <c r="AA448" s="21">
        <v>0</v>
      </c>
      <c r="AB448" s="21">
        <v>0</v>
      </c>
      <c r="AC448" s="21">
        <v>0</v>
      </c>
      <c r="AD448" s="21">
        <v>0</v>
      </c>
      <c r="AE448" s="21">
        <v>0</v>
      </c>
      <c r="AF448" s="21">
        <v>0</v>
      </c>
      <c r="AG448" s="21">
        <v>0</v>
      </c>
      <c r="AH448" s="21">
        <v>0</v>
      </c>
      <c r="AI448" s="21">
        <v>592.34</v>
      </c>
      <c r="AJ448" s="21">
        <v>0</v>
      </c>
      <c r="AK448" s="21">
        <v>0</v>
      </c>
      <c r="AL448" s="21">
        <v>0</v>
      </c>
      <c r="AM448" s="21">
        <v>0</v>
      </c>
      <c r="AN448" s="21">
        <v>0</v>
      </c>
      <c r="AO448" s="21">
        <v>592.34</v>
      </c>
      <c r="AP448" s="21">
        <v>0</v>
      </c>
      <c r="AQ448" s="21">
        <v>0</v>
      </c>
      <c r="AR448" s="21">
        <v>0</v>
      </c>
      <c r="AS448" s="21">
        <v>0</v>
      </c>
      <c r="AT448" s="21">
        <v>0</v>
      </c>
      <c r="AU448" s="21">
        <v>0</v>
      </c>
      <c r="AV448" s="21">
        <v>0</v>
      </c>
      <c r="AW448" s="21">
        <v>0</v>
      </c>
      <c r="AX448" s="21">
        <v>0</v>
      </c>
      <c r="AY448" s="21">
        <v>0</v>
      </c>
      <c r="AZ448" s="21">
        <v>0</v>
      </c>
      <c r="BA448" s="21">
        <v>0</v>
      </c>
      <c r="BB448" s="21">
        <v>0</v>
      </c>
      <c r="BC448" s="21">
        <v>0</v>
      </c>
      <c r="BD448" s="21">
        <v>0</v>
      </c>
      <c r="BE448" s="21">
        <v>0</v>
      </c>
      <c r="BF448" s="21">
        <v>0</v>
      </c>
      <c r="BG448" s="21">
        <v>0</v>
      </c>
      <c r="BH448" s="21">
        <v>0</v>
      </c>
      <c r="BI448" s="21">
        <v>0</v>
      </c>
      <c r="BJ448" s="21">
        <v>0</v>
      </c>
      <c r="BK448" s="21">
        <v>0</v>
      </c>
      <c r="BL448" s="21">
        <v>0</v>
      </c>
      <c r="BM448" s="21">
        <v>0</v>
      </c>
      <c r="BS448" s="156">
        <f>INDEX('ESSER I reallocation'!$H$2:$H$555,MATCH('2021 ESSER I'!$D448,'ESSER I reallocation'!$A$2:$A$555,0))</f>
        <v>242184.34</v>
      </c>
      <c r="BT448" s="156">
        <f>INDEX('2020 Report - NLIU'!$BL$2:$BL$555,MATCH('2021 ESSER I'!D448,'2020 Report - NLIU'!$I$2:$I$555,0))</f>
        <v>225220</v>
      </c>
      <c r="BU448" s="110" t="b">
        <f t="shared" si="6"/>
        <v>1</v>
      </c>
    </row>
    <row r="449" spans="1:73" x14ac:dyDescent="0.3">
      <c r="A449" s="110" t="s">
        <v>162</v>
      </c>
      <c r="B449" s="110">
        <v>2021</v>
      </c>
      <c r="C449" s="110" t="s">
        <v>3238</v>
      </c>
      <c r="D449" s="22">
        <f>INDEX(Concordance!$A$2:$A$556,MATCH('2021 ESSER I'!F449,Concordance!$D$2:$D$556,0))</f>
        <v>48915</v>
      </c>
      <c r="E449" s="110" t="s">
        <v>1510</v>
      </c>
      <c r="F449" s="110" t="s">
        <v>3239</v>
      </c>
      <c r="G449" s="110" t="s">
        <v>3240</v>
      </c>
      <c r="H449" s="110" t="s">
        <v>1892</v>
      </c>
      <c r="I449" s="21">
        <v>0</v>
      </c>
      <c r="J449" s="21"/>
      <c r="K449" s="21"/>
      <c r="P449" s="21">
        <v>0</v>
      </c>
      <c r="V449" s="21">
        <v>127113.47</v>
      </c>
      <c r="W449" s="21">
        <v>0</v>
      </c>
      <c r="X449" s="21">
        <v>127113.47</v>
      </c>
      <c r="Y449" s="21">
        <v>86397.19</v>
      </c>
      <c r="Z449" s="21">
        <v>1900</v>
      </c>
      <c r="AA449" s="21">
        <v>145.36000000000001</v>
      </c>
      <c r="AB449" s="21">
        <v>0</v>
      </c>
      <c r="AC449" s="21">
        <v>0</v>
      </c>
      <c r="AD449" s="21">
        <v>7346.7</v>
      </c>
      <c r="AE449" s="21">
        <v>21304.13</v>
      </c>
      <c r="AF449" s="21">
        <v>55701</v>
      </c>
      <c r="AG449" s="21">
        <v>0</v>
      </c>
      <c r="AH449" s="21">
        <v>0</v>
      </c>
      <c r="AI449" s="21">
        <v>27048.28</v>
      </c>
      <c r="AJ449" s="21">
        <v>0</v>
      </c>
      <c r="AK449" s="21">
        <v>0</v>
      </c>
      <c r="AL449" s="21">
        <v>0</v>
      </c>
      <c r="AM449" s="21">
        <v>0</v>
      </c>
      <c r="AN449" s="21">
        <v>0</v>
      </c>
      <c r="AO449" s="21">
        <v>25073.78</v>
      </c>
      <c r="AP449" s="21">
        <v>1974.5</v>
      </c>
      <c r="AQ449" s="21">
        <v>0</v>
      </c>
      <c r="AR449" s="21">
        <v>0</v>
      </c>
      <c r="AS449" s="21">
        <v>0</v>
      </c>
      <c r="AT449" s="21">
        <v>0</v>
      </c>
      <c r="AU449" s="21">
        <v>0</v>
      </c>
      <c r="AV449" s="21">
        <v>0</v>
      </c>
      <c r="AW449" s="21">
        <v>0</v>
      </c>
      <c r="AX449" s="21">
        <v>0</v>
      </c>
      <c r="AY449" s="21">
        <v>0</v>
      </c>
      <c r="AZ449" s="21">
        <v>0</v>
      </c>
      <c r="BA449" s="21">
        <v>0</v>
      </c>
      <c r="BB449" s="21">
        <v>0</v>
      </c>
      <c r="BC449" s="21">
        <v>13668</v>
      </c>
      <c r="BD449" s="21">
        <v>0</v>
      </c>
      <c r="BE449" s="21">
        <v>0</v>
      </c>
      <c r="BF449" s="21">
        <v>0</v>
      </c>
      <c r="BG449" s="21">
        <v>0</v>
      </c>
      <c r="BH449" s="21">
        <v>0</v>
      </c>
      <c r="BI449" s="21">
        <v>0</v>
      </c>
      <c r="BJ449" s="21">
        <v>13668</v>
      </c>
      <c r="BK449" s="21">
        <v>0</v>
      </c>
      <c r="BL449" s="21">
        <v>0</v>
      </c>
      <c r="BM449" s="21">
        <v>0</v>
      </c>
      <c r="BS449" s="156">
        <f>INDEX('ESSER I reallocation'!$H$2:$H$555,MATCH('2021 ESSER I'!$D449,'ESSER I reallocation'!$A$2:$A$555,0))</f>
        <v>127113.47</v>
      </c>
      <c r="BT449" s="156">
        <f>INDEX('2020 Report - NLIU'!$BL$2:$BL$555,MATCH('2021 ESSER I'!D449,'2020 Report - NLIU'!$I$2:$I$555,0))</f>
        <v>0</v>
      </c>
      <c r="BU449" s="110" t="b">
        <f t="shared" si="6"/>
        <v>1</v>
      </c>
    </row>
    <row r="450" spans="1:73" x14ac:dyDescent="0.3">
      <c r="A450" s="110" t="s">
        <v>162</v>
      </c>
      <c r="B450" s="110">
        <v>2021</v>
      </c>
      <c r="C450" s="110" t="s">
        <v>3241</v>
      </c>
      <c r="D450" s="22">
        <f>INDEX(Concordance!$A$2:$A$556,MATCH('2021 ESSER I'!F450,Concordance!$D$2:$D$556,0))</f>
        <v>80125</v>
      </c>
      <c r="E450" s="110" t="s">
        <v>1513</v>
      </c>
      <c r="F450" s="110" t="s">
        <v>3242</v>
      </c>
      <c r="G450" s="110" t="s">
        <v>3243</v>
      </c>
      <c r="H450" s="110" t="s">
        <v>1892</v>
      </c>
      <c r="I450" s="21">
        <v>46239</v>
      </c>
      <c r="J450" s="21">
        <v>0</v>
      </c>
      <c r="K450" s="21">
        <v>46239</v>
      </c>
      <c r="L450" s="110" t="s">
        <v>1911</v>
      </c>
      <c r="M450" s="110" t="s">
        <v>1911</v>
      </c>
      <c r="N450" s="110" t="s">
        <v>1911</v>
      </c>
      <c r="O450" s="110" t="s">
        <v>1892</v>
      </c>
      <c r="P450" s="21">
        <v>0</v>
      </c>
      <c r="V450" s="21">
        <v>1061615.2</v>
      </c>
      <c r="W450" s="21">
        <v>104964.03</v>
      </c>
      <c r="X450" s="21">
        <v>956651.17</v>
      </c>
      <c r="Y450" s="21">
        <v>51185.86</v>
      </c>
      <c r="Z450" s="21">
        <v>51185.86</v>
      </c>
      <c r="AA450" s="21">
        <v>0</v>
      </c>
      <c r="AB450" s="21">
        <v>0</v>
      </c>
      <c r="AC450" s="21">
        <v>0</v>
      </c>
      <c r="AD450" s="21">
        <v>0</v>
      </c>
      <c r="AE450" s="21">
        <v>0</v>
      </c>
      <c r="AF450" s="21">
        <v>0</v>
      </c>
      <c r="AG450" s="21">
        <v>0</v>
      </c>
      <c r="AH450" s="21">
        <v>0</v>
      </c>
      <c r="AI450" s="21">
        <v>74467.56</v>
      </c>
      <c r="AJ450" s="21">
        <v>0</v>
      </c>
      <c r="AK450" s="21">
        <v>0</v>
      </c>
      <c r="AL450" s="21">
        <v>0</v>
      </c>
      <c r="AM450" s="21">
        <v>0</v>
      </c>
      <c r="AN450" s="21">
        <v>0</v>
      </c>
      <c r="AO450" s="21">
        <v>74467.56</v>
      </c>
      <c r="AP450" s="21">
        <v>0</v>
      </c>
      <c r="AQ450" s="21">
        <v>0</v>
      </c>
      <c r="AR450" s="21">
        <v>0</v>
      </c>
      <c r="AS450" s="21">
        <v>0</v>
      </c>
      <c r="AT450" s="21">
        <v>0</v>
      </c>
      <c r="AU450" s="21">
        <v>0</v>
      </c>
      <c r="AV450" s="21">
        <v>0</v>
      </c>
      <c r="AW450" s="21">
        <v>0</v>
      </c>
      <c r="AX450" s="21">
        <v>0</v>
      </c>
      <c r="AY450" s="21">
        <v>0</v>
      </c>
      <c r="AZ450" s="21">
        <v>0</v>
      </c>
      <c r="BA450" s="21">
        <v>0</v>
      </c>
      <c r="BB450" s="21">
        <v>0</v>
      </c>
      <c r="BC450" s="21">
        <v>830997.75</v>
      </c>
      <c r="BD450" s="21">
        <v>810900.47</v>
      </c>
      <c r="BE450" s="21">
        <v>20097.28</v>
      </c>
      <c r="BF450" s="21">
        <v>0</v>
      </c>
      <c r="BG450" s="21">
        <v>0</v>
      </c>
      <c r="BH450" s="21">
        <v>0</v>
      </c>
      <c r="BI450" s="21">
        <v>0</v>
      </c>
      <c r="BJ450" s="21">
        <v>0</v>
      </c>
      <c r="BK450" s="21">
        <v>0</v>
      </c>
      <c r="BL450" s="21">
        <v>0</v>
      </c>
      <c r="BM450" s="21">
        <v>0</v>
      </c>
      <c r="BS450" s="156">
        <f>INDEX('ESSER I reallocation'!$H$2:$H$555,MATCH('2021 ESSER I'!$D450,'ESSER I reallocation'!$A$2:$A$555,0))</f>
        <v>1107854.2</v>
      </c>
      <c r="BT450" s="156">
        <f>INDEX('2020 Report - NLIU'!$BL$2:$BL$555,MATCH('2021 ESSER I'!D450,'2020 Report - NLIU'!$I$2:$I$555,0))</f>
        <v>104964.03</v>
      </c>
      <c r="BU450" s="110" t="b">
        <f t="shared" si="6"/>
        <v>1</v>
      </c>
    </row>
    <row r="451" spans="1:73" x14ac:dyDescent="0.3">
      <c r="A451" s="110" t="s">
        <v>162</v>
      </c>
      <c r="B451" s="110">
        <v>2021</v>
      </c>
      <c r="C451" s="110" t="s">
        <v>3244</v>
      </c>
      <c r="D451" s="22">
        <f>INDEX(Concordance!$A$2:$A$556,MATCH('2021 ESSER I'!F451,Concordance!$D$2:$D$556,0))</f>
        <v>35098</v>
      </c>
      <c r="E451" s="110" t="s">
        <v>1516</v>
      </c>
      <c r="F451" s="110" t="s">
        <v>3245</v>
      </c>
      <c r="G451" s="110" t="s">
        <v>3246</v>
      </c>
      <c r="H451" s="110" t="s">
        <v>1892</v>
      </c>
      <c r="I451" s="21">
        <v>0</v>
      </c>
      <c r="J451" s="21"/>
      <c r="K451" s="21"/>
      <c r="P451" s="21">
        <v>0</v>
      </c>
      <c r="V451" s="21">
        <v>247660.34</v>
      </c>
      <c r="W451" s="21">
        <v>0</v>
      </c>
      <c r="X451" s="21">
        <v>216960</v>
      </c>
      <c r="Y451" s="21">
        <v>62247</v>
      </c>
      <c r="Z451" s="21">
        <v>50072</v>
      </c>
      <c r="AA451" s="21">
        <v>12175</v>
      </c>
      <c r="AB451" s="21">
        <v>0</v>
      </c>
      <c r="AC451" s="21">
        <v>0</v>
      </c>
      <c r="AD451" s="21">
        <v>0</v>
      </c>
      <c r="AE451" s="21">
        <v>0</v>
      </c>
      <c r="AF451" s="21">
        <v>0</v>
      </c>
      <c r="AG451" s="21">
        <v>0</v>
      </c>
      <c r="AH451" s="21">
        <v>0</v>
      </c>
      <c r="AI451" s="21">
        <v>154713</v>
      </c>
      <c r="AJ451" s="21">
        <v>119583</v>
      </c>
      <c r="AK451" s="21">
        <v>35130</v>
      </c>
      <c r="AL451" s="21">
        <v>0</v>
      </c>
      <c r="AM451" s="21">
        <v>0</v>
      </c>
      <c r="AN451" s="21">
        <v>0</v>
      </c>
      <c r="AO451" s="21">
        <v>0</v>
      </c>
      <c r="AP451" s="21">
        <v>0</v>
      </c>
      <c r="AQ451" s="21">
        <v>0</v>
      </c>
      <c r="AR451" s="21">
        <v>0</v>
      </c>
      <c r="AS451" s="21">
        <v>0</v>
      </c>
      <c r="AT451" s="21">
        <v>0</v>
      </c>
      <c r="AU451" s="21">
        <v>0</v>
      </c>
      <c r="AV451" s="21">
        <v>0</v>
      </c>
      <c r="AW451" s="21">
        <v>0</v>
      </c>
      <c r="AX451" s="21">
        <v>0</v>
      </c>
      <c r="AY451" s="21">
        <v>0</v>
      </c>
      <c r="AZ451" s="21">
        <v>0</v>
      </c>
      <c r="BA451" s="21">
        <v>0</v>
      </c>
      <c r="BB451" s="21">
        <v>0</v>
      </c>
      <c r="BC451" s="21">
        <v>0</v>
      </c>
      <c r="BD451" s="21">
        <v>0</v>
      </c>
      <c r="BE451" s="21">
        <v>0</v>
      </c>
      <c r="BF451" s="21">
        <v>0</v>
      </c>
      <c r="BG451" s="21">
        <v>0</v>
      </c>
      <c r="BH451" s="21">
        <v>0</v>
      </c>
      <c r="BI451" s="21">
        <v>0</v>
      </c>
      <c r="BJ451" s="21">
        <v>0</v>
      </c>
      <c r="BK451" s="21">
        <v>0</v>
      </c>
      <c r="BL451" s="21">
        <v>0</v>
      </c>
      <c r="BM451" s="21">
        <v>30700.34</v>
      </c>
      <c r="BN451" s="110">
        <v>85</v>
      </c>
      <c r="BO451" s="110">
        <v>15</v>
      </c>
      <c r="BP451" s="110">
        <v>0</v>
      </c>
      <c r="BQ451" s="110">
        <v>0</v>
      </c>
      <c r="BR451" s="110">
        <v>0</v>
      </c>
      <c r="BS451" s="156">
        <f>INDEX('ESSER I reallocation'!$H$2:$H$555,MATCH('2021 ESSER I'!$D451,'ESSER I reallocation'!$A$2:$A$555,0))</f>
        <v>247660.34</v>
      </c>
      <c r="BT451" s="156">
        <f>INDEX('2020 Report - NLIU'!$BL$2:$BL$555,MATCH('2021 ESSER I'!D451,'2020 Report - NLIU'!$I$2:$I$555,0))</f>
        <v>0</v>
      </c>
      <c r="BU451" s="110" t="b">
        <f t="shared" ref="BU451:BU514" si="7">EXACT(W451,BT451)</f>
        <v>1</v>
      </c>
    </row>
    <row r="452" spans="1:73" x14ac:dyDescent="0.3">
      <c r="A452" s="110" t="s">
        <v>162</v>
      </c>
      <c r="B452" s="110">
        <v>2021</v>
      </c>
      <c r="C452" s="110" t="s">
        <v>3247</v>
      </c>
      <c r="D452" s="22">
        <f>INDEX(Concordance!$A$2:$A$556,MATCH('2021 ESSER I'!F452,Concordance!$D$2:$D$556,0))</f>
        <v>73106</v>
      </c>
      <c r="E452" s="110" t="s">
        <v>1519</v>
      </c>
      <c r="F452" s="110" t="s">
        <v>3248</v>
      </c>
      <c r="G452" s="110" t="s">
        <v>3249</v>
      </c>
      <c r="H452" s="110" t="s">
        <v>1892</v>
      </c>
      <c r="I452" s="21">
        <v>46972.77</v>
      </c>
      <c r="J452" s="21">
        <v>0</v>
      </c>
      <c r="K452" s="21">
        <v>46828.95</v>
      </c>
      <c r="L452" s="110" t="s">
        <v>1911</v>
      </c>
      <c r="M452" s="110" t="s">
        <v>1892</v>
      </c>
      <c r="N452" s="110" t="s">
        <v>1911</v>
      </c>
      <c r="O452" s="110" t="s">
        <v>1911</v>
      </c>
      <c r="P452" s="21">
        <v>143.81999999999971</v>
      </c>
      <c r="Q452" s="110">
        <v>0</v>
      </c>
      <c r="R452" s="110">
        <v>0</v>
      </c>
      <c r="S452" s="110">
        <v>0</v>
      </c>
      <c r="T452" s="110">
        <v>0</v>
      </c>
      <c r="U452" s="110">
        <v>100</v>
      </c>
      <c r="V452" s="21">
        <v>247069.03</v>
      </c>
      <c r="W452" s="21">
        <v>246420.75</v>
      </c>
      <c r="X452" s="21">
        <v>648.28</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648.28</v>
      </c>
      <c r="BD452" s="21">
        <v>648.28</v>
      </c>
      <c r="BE452" s="21">
        <v>0</v>
      </c>
      <c r="BF452" s="21">
        <v>0</v>
      </c>
      <c r="BG452" s="21">
        <v>0</v>
      </c>
      <c r="BH452" s="21">
        <v>0</v>
      </c>
      <c r="BI452" s="21">
        <v>0</v>
      </c>
      <c r="BJ452" s="21">
        <v>0</v>
      </c>
      <c r="BK452" s="21">
        <v>0</v>
      </c>
      <c r="BL452" s="21">
        <v>0</v>
      </c>
      <c r="BM452" s="21">
        <v>0</v>
      </c>
      <c r="BS452" s="156">
        <f>INDEX('ESSER I reallocation'!$H$2:$H$555,MATCH('2021 ESSER I'!$D452,'ESSER I reallocation'!$A$2:$A$555,0))</f>
        <v>247069.03</v>
      </c>
      <c r="BT452" s="156">
        <f>INDEX('2020 Report - NLIU'!$BL$2:$BL$555,MATCH('2021 ESSER I'!D452,'2020 Report - NLIU'!$I$2:$I$555,0))</f>
        <v>246420.75</v>
      </c>
      <c r="BU452" s="110" t="b">
        <f t="shared" si="7"/>
        <v>1</v>
      </c>
    </row>
    <row r="453" spans="1:73" x14ac:dyDescent="0.3">
      <c r="A453" s="110" t="s">
        <v>162</v>
      </c>
      <c r="B453" s="110">
        <v>2021</v>
      </c>
      <c r="C453" s="110" t="s">
        <v>3250</v>
      </c>
      <c r="D453" s="22">
        <f>INDEX(Concordance!$A$2:$A$556,MATCH('2021 ESSER I'!F453,Concordance!$D$2:$D$556,0))</f>
        <v>112103</v>
      </c>
      <c r="E453" s="110" t="s">
        <v>1522</v>
      </c>
      <c r="F453" s="110" t="s">
        <v>3251</v>
      </c>
      <c r="G453" s="110" t="s">
        <v>3252</v>
      </c>
      <c r="H453" s="110" t="s">
        <v>1892</v>
      </c>
      <c r="I453" s="21">
        <v>0</v>
      </c>
      <c r="J453" s="21"/>
      <c r="K453" s="21"/>
      <c r="P453" s="21">
        <v>0</v>
      </c>
      <c r="V453" s="21">
        <v>974720.33</v>
      </c>
      <c r="W453" s="21">
        <v>660393.51</v>
      </c>
      <c r="X453" s="21">
        <v>218821.75</v>
      </c>
      <c r="Y453" s="21">
        <v>53333.77</v>
      </c>
      <c r="Z453" s="21">
        <v>0</v>
      </c>
      <c r="AA453" s="21">
        <v>0</v>
      </c>
      <c r="AB453" s="21">
        <v>0</v>
      </c>
      <c r="AC453" s="21">
        <v>0</v>
      </c>
      <c r="AD453" s="21">
        <v>0</v>
      </c>
      <c r="AE453" s="21">
        <v>28297.11</v>
      </c>
      <c r="AF453" s="21">
        <v>25036.66</v>
      </c>
      <c r="AG453" s="21">
        <v>0</v>
      </c>
      <c r="AH453" s="21">
        <v>0</v>
      </c>
      <c r="AI453" s="21">
        <v>163249.07999999999</v>
      </c>
      <c r="AJ453" s="21">
        <v>0</v>
      </c>
      <c r="AK453" s="21">
        <v>0</v>
      </c>
      <c r="AL453" s="21">
        <v>0</v>
      </c>
      <c r="AM453" s="21">
        <v>0</v>
      </c>
      <c r="AN453" s="21">
        <v>23600</v>
      </c>
      <c r="AO453" s="21">
        <v>111474.07</v>
      </c>
      <c r="AP453" s="21">
        <v>28175.01</v>
      </c>
      <c r="AQ453" s="21">
        <v>0</v>
      </c>
      <c r="AR453" s="21">
        <v>0</v>
      </c>
      <c r="AS453" s="21">
        <v>2238.9</v>
      </c>
      <c r="AT453" s="21">
        <v>0</v>
      </c>
      <c r="AU453" s="21">
        <v>0</v>
      </c>
      <c r="AV453" s="21">
        <v>0</v>
      </c>
      <c r="AW453" s="21">
        <v>0</v>
      </c>
      <c r="AX453" s="21">
        <v>0</v>
      </c>
      <c r="AY453" s="21">
        <v>2238.9</v>
      </c>
      <c r="AZ453" s="21">
        <v>0</v>
      </c>
      <c r="BA453" s="21">
        <v>0</v>
      </c>
      <c r="BB453" s="21">
        <v>0</v>
      </c>
      <c r="BC453" s="21">
        <v>0</v>
      </c>
      <c r="BD453" s="21">
        <v>0</v>
      </c>
      <c r="BE453" s="21">
        <v>0</v>
      </c>
      <c r="BF453" s="21">
        <v>0</v>
      </c>
      <c r="BG453" s="21">
        <v>0</v>
      </c>
      <c r="BH453" s="21">
        <v>0</v>
      </c>
      <c r="BI453" s="21">
        <v>0</v>
      </c>
      <c r="BJ453" s="21">
        <v>0</v>
      </c>
      <c r="BK453" s="21">
        <v>0</v>
      </c>
      <c r="BL453" s="21">
        <v>0</v>
      </c>
      <c r="BM453" s="21">
        <v>95505.069999999949</v>
      </c>
      <c r="BN453" s="110">
        <v>25</v>
      </c>
      <c r="BO453" s="110">
        <v>0</v>
      </c>
      <c r="BP453" s="110">
        <v>0</v>
      </c>
      <c r="BQ453" s="110">
        <v>75</v>
      </c>
      <c r="BR453" s="110">
        <v>0</v>
      </c>
      <c r="BS453" s="156">
        <f>INDEX('ESSER I reallocation'!$H$2:$H$555,MATCH('2021 ESSER I'!$D453,'ESSER I reallocation'!$A$2:$A$555,0))</f>
        <v>974720.33</v>
      </c>
      <c r="BT453" s="156">
        <f>INDEX('2020 Report - NLIU'!$BL$2:$BL$555,MATCH('2021 ESSER I'!D453,'2020 Report - NLIU'!$I$2:$I$555,0))</f>
        <v>660393.51</v>
      </c>
      <c r="BU453" s="110" t="b">
        <f t="shared" si="7"/>
        <v>1</v>
      </c>
    </row>
    <row r="454" spans="1:73" x14ac:dyDescent="0.3">
      <c r="A454" s="110" t="s">
        <v>162</v>
      </c>
      <c r="B454" s="110">
        <v>2021</v>
      </c>
      <c r="C454" s="110" t="s">
        <v>3253</v>
      </c>
      <c r="D454" s="22">
        <f>INDEX(Concordance!$A$2:$A$556,MATCH('2021 ESSER I'!F454,Concordance!$D$2:$D$556,0))</f>
        <v>42113</v>
      </c>
      <c r="E454" s="110" t="s">
        <v>1525</v>
      </c>
      <c r="F454" s="110" t="s">
        <v>3254</v>
      </c>
      <c r="G454" s="110" t="s">
        <v>3255</v>
      </c>
      <c r="H454" s="110" t="s">
        <v>1892</v>
      </c>
      <c r="I454" s="21">
        <v>9000</v>
      </c>
      <c r="J454" s="21">
        <v>0</v>
      </c>
      <c r="K454" s="21">
        <v>0</v>
      </c>
      <c r="P454" s="21">
        <v>9000</v>
      </c>
      <c r="Q454" s="110">
        <v>0</v>
      </c>
      <c r="R454" s="110">
        <v>100</v>
      </c>
      <c r="S454" s="110">
        <v>0</v>
      </c>
      <c r="T454" s="110">
        <v>0</v>
      </c>
      <c r="U454" s="110">
        <v>0</v>
      </c>
      <c r="V454" s="21">
        <v>13025.92</v>
      </c>
      <c r="W454" s="21">
        <v>12992</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33.920000000000073</v>
      </c>
      <c r="BN454" s="110">
        <v>0</v>
      </c>
      <c r="BO454" s="110">
        <v>100</v>
      </c>
      <c r="BP454" s="110">
        <v>0</v>
      </c>
      <c r="BQ454" s="110">
        <v>0</v>
      </c>
      <c r="BR454" s="110">
        <v>0</v>
      </c>
      <c r="BS454" s="156">
        <f>INDEX('ESSER I reallocation'!$H$2:$H$555,MATCH('2021 ESSER I'!$D454,'ESSER I reallocation'!$A$2:$A$555,0))</f>
        <v>13025.92</v>
      </c>
      <c r="BT454" s="156">
        <f>INDEX('2020 Report - NLIU'!$BL$2:$BL$555,MATCH('2021 ESSER I'!D454,'2020 Report - NLIU'!$I$2:$I$555,0))</f>
        <v>12992</v>
      </c>
      <c r="BU454" s="110" t="b">
        <f t="shared" si="7"/>
        <v>1</v>
      </c>
    </row>
    <row r="455" spans="1:73" x14ac:dyDescent="0.3">
      <c r="A455" s="110" t="s">
        <v>162</v>
      </c>
      <c r="B455" s="110">
        <v>2021</v>
      </c>
      <c r="C455" s="110" t="s">
        <v>3256</v>
      </c>
      <c r="D455" s="22">
        <f>INDEX(Concordance!$A$2:$A$556,MATCH('2021 ESSER I'!F455,Concordance!$D$2:$D$556,0))</f>
        <v>102085</v>
      </c>
      <c r="E455" s="110" t="s">
        <v>1528</v>
      </c>
      <c r="F455" s="110" t="s">
        <v>3257</v>
      </c>
      <c r="G455" s="110" t="s">
        <v>3258</v>
      </c>
      <c r="H455" s="110" t="s">
        <v>1892</v>
      </c>
      <c r="I455" s="21">
        <v>24219</v>
      </c>
      <c r="J455" s="21">
        <v>0</v>
      </c>
      <c r="K455" s="21">
        <v>24219</v>
      </c>
      <c r="L455" s="110" t="s">
        <v>1911</v>
      </c>
      <c r="M455" s="110" t="s">
        <v>1911</v>
      </c>
      <c r="N455" s="110" t="s">
        <v>1911</v>
      </c>
      <c r="O455" s="110" t="s">
        <v>1892</v>
      </c>
      <c r="P455" s="21">
        <v>0</v>
      </c>
      <c r="V455" s="21">
        <v>199221.61</v>
      </c>
      <c r="W455" s="21">
        <v>107374.95</v>
      </c>
      <c r="X455" s="21">
        <v>82440.06</v>
      </c>
      <c r="Y455" s="21">
        <v>56071.43</v>
      </c>
      <c r="Z455" s="21">
        <v>0</v>
      </c>
      <c r="AA455" s="21">
        <v>0</v>
      </c>
      <c r="AB455" s="21">
        <v>0</v>
      </c>
      <c r="AC455" s="21">
        <v>0</v>
      </c>
      <c r="AD455" s="21">
        <v>0</v>
      </c>
      <c r="AE455" s="21">
        <v>53547.73</v>
      </c>
      <c r="AF455" s="21">
        <v>0</v>
      </c>
      <c r="AG455" s="21">
        <v>0</v>
      </c>
      <c r="AH455" s="21">
        <v>2523.6999999999998</v>
      </c>
      <c r="AI455" s="21">
        <v>26368.63</v>
      </c>
      <c r="AJ455" s="21">
        <v>0</v>
      </c>
      <c r="AK455" s="21">
        <v>0</v>
      </c>
      <c r="AL455" s="21">
        <v>0</v>
      </c>
      <c r="AM455" s="21">
        <v>0</v>
      </c>
      <c r="AN455" s="21">
        <v>0</v>
      </c>
      <c r="AO455" s="21">
        <v>26368.63</v>
      </c>
      <c r="AP455" s="21">
        <v>0</v>
      </c>
      <c r="AQ455" s="21">
        <v>0</v>
      </c>
      <c r="AR455" s="21">
        <v>0</v>
      </c>
      <c r="AS455" s="21">
        <v>0</v>
      </c>
      <c r="AT455" s="21">
        <v>0</v>
      </c>
      <c r="AU455" s="21">
        <v>0</v>
      </c>
      <c r="AV455" s="21">
        <v>0</v>
      </c>
      <c r="AW455" s="21">
        <v>0</v>
      </c>
      <c r="AX455" s="21">
        <v>0</v>
      </c>
      <c r="AY455" s="21">
        <v>0</v>
      </c>
      <c r="AZ455" s="21">
        <v>0</v>
      </c>
      <c r="BA455" s="21">
        <v>0</v>
      </c>
      <c r="BB455" s="21">
        <v>0</v>
      </c>
      <c r="BC455" s="21">
        <v>0</v>
      </c>
      <c r="BD455" s="21">
        <v>0</v>
      </c>
      <c r="BE455" s="21">
        <v>0</v>
      </c>
      <c r="BF455" s="21">
        <v>0</v>
      </c>
      <c r="BG455" s="21">
        <v>0</v>
      </c>
      <c r="BH455" s="21">
        <v>0</v>
      </c>
      <c r="BI455" s="21">
        <v>0</v>
      </c>
      <c r="BJ455" s="21">
        <v>0</v>
      </c>
      <c r="BK455" s="21">
        <v>0</v>
      </c>
      <c r="BL455" s="21">
        <v>0</v>
      </c>
      <c r="BM455" s="21">
        <v>9406.5999999999767</v>
      </c>
      <c r="BN455" s="110">
        <v>0</v>
      </c>
      <c r="BO455" s="110">
        <v>0</v>
      </c>
      <c r="BP455" s="110">
        <v>0</v>
      </c>
      <c r="BQ455" s="110">
        <v>100</v>
      </c>
      <c r="BR455" s="110">
        <v>0</v>
      </c>
      <c r="BS455" s="156">
        <f>INDEX('ESSER I reallocation'!$H$2:$H$555,MATCH('2021 ESSER I'!$D455,'ESSER I reallocation'!$A$2:$A$555,0))</f>
        <v>199221.61</v>
      </c>
      <c r="BT455" s="156">
        <f>INDEX('2020 Report - NLIU'!$BL$2:$BL$555,MATCH('2021 ESSER I'!D455,'2020 Report - NLIU'!$I$2:$I$555,0))</f>
        <v>107374.95</v>
      </c>
      <c r="BU455" s="110" t="b">
        <f t="shared" si="7"/>
        <v>1</v>
      </c>
    </row>
    <row r="456" spans="1:73" x14ac:dyDescent="0.3">
      <c r="A456" s="110" t="s">
        <v>162</v>
      </c>
      <c r="B456" s="110">
        <v>2021</v>
      </c>
      <c r="C456" s="110" t="s">
        <v>3259</v>
      </c>
      <c r="D456" s="22">
        <f>INDEX(Concordance!$A$2:$A$556,MATCH('2021 ESSER I'!F456,Concordance!$D$2:$D$556,0))</f>
        <v>108144</v>
      </c>
      <c r="E456" s="110" t="s">
        <v>1531</v>
      </c>
      <c r="F456" s="110" t="s">
        <v>3260</v>
      </c>
      <c r="G456" s="110" t="s">
        <v>3261</v>
      </c>
      <c r="H456" s="110" t="s">
        <v>1892</v>
      </c>
      <c r="I456" s="21">
        <v>0</v>
      </c>
      <c r="J456" s="21"/>
      <c r="K456" s="21"/>
      <c r="P456" s="21">
        <v>0</v>
      </c>
      <c r="V456" s="21">
        <v>52115.14</v>
      </c>
      <c r="W456" s="21">
        <v>25000</v>
      </c>
      <c r="X456" s="21">
        <v>27115.14</v>
      </c>
      <c r="Y456" s="21">
        <v>2869.89</v>
      </c>
      <c r="Z456" s="21">
        <v>0</v>
      </c>
      <c r="AA456" s="21">
        <v>0</v>
      </c>
      <c r="AB456" s="21">
        <v>0</v>
      </c>
      <c r="AC456" s="21">
        <v>0</v>
      </c>
      <c r="AD456" s="21">
        <v>0</v>
      </c>
      <c r="AE456" s="21">
        <v>2869.89</v>
      </c>
      <c r="AF456" s="21">
        <v>0</v>
      </c>
      <c r="AG456" s="21">
        <v>0</v>
      </c>
      <c r="AH456" s="21">
        <v>0</v>
      </c>
      <c r="AI456" s="21">
        <v>18323.810000000001</v>
      </c>
      <c r="AJ456" s="21">
        <v>0</v>
      </c>
      <c r="AK456" s="21">
        <v>0</v>
      </c>
      <c r="AL456" s="21">
        <v>18255.150000000001</v>
      </c>
      <c r="AM456" s="21">
        <v>0</v>
      </c>
      <c r="AN456" s="21">
        <v>0</v>
      </c>
      <c r="AO456" s="21">
        <v>68.66</v>
      </c>
      <c r="AP456" s="21">
        <v>0</v>
      </c>
      <c r="AQ456" s="21">
        <v>0</v>
      </c>
      <c r="AR456" s="21">
        <v>0</v>
      </c>
      <c r="AS456" s="21">
        <v>0</v>
      </c>
      <c r="AT456" s="21">
        <v>0</v>
      </c>
      <c r="AU456" s="21">
        <v>0</v>
      </c>
      <c r="AV456" s="21">
        <v>0</v>
      </c>
      <c r="AW456" s="21">
        <v>0</v>
      </c>
      <c r="AX456" s="21">
        <v>0</v>
      </c>
      <c r="AY456" s="21">
        <v>0</v>
      </c>
      <c r="AZ456" s="21">
        <v>0</v>
      </c>
      <c r="BA456" s="21">
        <v>0</v>
      </c>
      <c r="BB456" s="21">
        <v>0</v>
      </c>
      <c r="BC456" s="21">
        <v>5921.44</v>
      </c>
      <c r="BD456" s="21">
        <v>0</v>
      </c>
      <c r="BE456" s="21">
        <v>0</v>
      </c>
      <c r="BF456" s="21">
        <v>0</v>
      </c>
      <c r="BG456" s="21">
        <v>0</v>
      </c>
      <c r="BH456" s="21">
        <v>0</v>
      </c>
      <c r="BI456" s="21">
        <v>5921.44</v>
      </c>
      <c r="BJ456" s="21">
        <v>0</v>
      </c>
      <c r="BK456" s="21">
        <v>0</v>
      </c>
      <c r="BL456" s="21">
        <v>0</v>
      </c>
      <c r="BM456" s="21">
        <v>0</v>
      </c>
      <c r="BS456" s="156">
        <f>INDEX('ESSER I reallocation'!$H$2:$H$555,MATCH('2021 ESSER I'!$D456,'ESSER I reallocation'!$A$2:$A$555,0))</f>
        <v>52115.14</v>
      </c>
      <c r="BT456" s="156">
        <f>INDEX('2020 Report - NLIU'!$BL$2:$BL$555,MATCH('2021 ESSER I'!D456,'2020 Report - NLIU'!$I$2:$I$555,0))</f>
        <v>25000</v>
      </c>
      <c r="BU456" s="110" t="b">
        <f t="shared" si="7"/>
        <v>1</v>
      </c>
    </row>
    <row r="457" spans="1:73" x14ac:dyDescent="0.3">
      <c r="A457" s="110" t="s">
        <v>162</v>
      </c>
      <c r="B457" s="110">
        <v>2021</v>
      </c>
      <c r="C457" s="110" t="s">
        <v>3262</v>
      </c>
      <c r="D457" s="22">
        <f>INDEX(Concordance!$A$2:$A$556,MATCH('2021 ESSER I'!F457,Concordance!$D$2:$D$556,0))</f>
        <v>5127</v>
      </c>
      <c r="E457" s="110" t="s">
        <v>1534</v>
      </c>
      <c r="F457" s="110" t="s">
        <v>3263</v>
      </c>
      <c r="G457" s="110" t="s">
        <v>3264</v>
      </c>
      <c r="H457" s="110" t="s">
        <v>1892</v>
      </c>
      <c r="I457" s="21">
        <v>0</v>
      </c>
      <c r="J457" s="21"/>
      <c r="K457" s="21"/>
      <c r="P457" s="21">
        <v>0</v>
      </c>
      <c r="V457" s="21">
        <v>77882.789999999994</v>
      </c>
      <c r="W457" s="21">
        <v>75891.78</v>
      </c>
      <c r="X457" s="21">
        <v>1991.01</v>
      </c>
      <c r="Y457" s="21">
        <v>0</v>
      </c>
      <c r="Z457" s="21">
        <v>0</v>
      </c>
      <c r="AA457" s="21">
        <v>0</v>
      </c>
      <c r="AB457" s="21">
        <v>0</v>
      </c>
      <c r="AC457" s="21">
        <v>0</v>
      </c>
      <c r="AD457" s="21">
        <v>0</v>
      </c>
      <c r="AE457" s="21">
        <v>0</v>
      </c>
      <c r="AF457" s="21">
        <v>0</v>
      </c>
      <c r="AG457" s="21">
        <v>0</v>
      </c>
      <c r="AH457" s="21">
        <v>0</v>
      </c>
      <c r="AI457" s="21">
        <v>0</v>
      </c>
      <c r="AJ457" s="21">
        <v>0</v>
      </c>
      <c r="AK457" s="21">
        <v>0</v>
      </c>
      <c r="AL457" s="21">
        <v>0</v>
      </c>
      <c r="AM457" s="21">
        <v>0</v>
      </c>
      <c r="AN457" s="21">
        <v>0</v>
      </c>
      <c r="AO457" s="21">
        <v>0</v>
      </c>
      <c r="AP457" s="21">
        <v>0</v>
      </c>
      <c r="AQ457" s="21">
        <v>0</v>
      </c>
      <c r="AR457" s="21">
        <v>0</v>
      </c>
      <c r="AS457" s="21">
        <v>0</v>
      </c>
      <c r="AT457" s="21">
        <v>0</v>
      </c>
      <c r="AU457" s="21">
        <v>0</v>
      </c>
      <c r="AV457" s="21">
        <v>0</v>
      </c>
      <c r="AW457" s="21">
        <v>0</v>
      </c>
      <c r="AX457" s="21">
        <v>0</v>
      </c>
      <c r="AY457" s="21">
        <v>0</v>
      </c>
      <c r="AZ457" s="21">
        <v>0</v>
      </c>
      <c r="BA457" s="21">
        <v>0</v>
      </c>
      <c r="BB457" s="21">
        <v>0</v>
      </c>
      <c r="BC457" s="21">
        <v>1991.01</v>
      </c>
      <c r="BD457" s="21">
        <v>1500.8</v>
      </c>
      <c r="BE457" s="21">
        <v>490.21</v>
      </c>
      <c r="BF457" s="21">
        <v>0</v>
      </c>
      <c r="BG457" s="21">
        <v>0</v>
      </c>
      <c r="BH457" s="21">
        <v>0</v>
      </c>
      <c r="BI457" s="21">
        <v>0</v>
      </c>
      <c r="BJ457" s="21">
        <v>0</v>
      </c>
      <c r="BK457" s="21">
        <v>0</v>
      </c>
      <c r="BL457" s="21">
        <v>0</v>
      </c>
      <c r="BM457" s="21">
        <v>0</v>
      </c>
      <c r="BS457" s="156">
        <f>INDEX('ESSER I reallocation'!$H$2:$H$555,MATCH('2021 ESSER I'!$D457,'ESSER I reallocation'!$A$2:$A$555,0))</f>
        <v>77882.789999999994</v>
      </c>
      <c r="BT457" s="156">
        <f>INDEX('2020 Report - NLIU'!$BL$2:$BL$555,MATCH('2021 ESSER I'!D457,'2020 Report - NLIU'!$I$2:$I$555,0))</f>
        <v>75891.78</v>
      </c>
      <c r="BU457" s="110" t="b">
        <f t="shared" si="7"/>
        <v>1</v>
      </c>
    </row>
    <row r="458" spans="1:73" x14ac:dyDescent="0.3">
      <c r="A458" s="110" t="s">
        <v>162</v>
      </c>
      <c r="B458" s="110">
        <v>2021</v>
      </c>
      <c r="C458" s="110" t="s">
        <v>3265</v>
      </c>
      <c r="D458" s="22">
        <f>INDEX(Concordance!$A$2:$A$556,MATCH('2021 ESSER I'!F458,Concordance!$D$2:$D$556,0))</f>
        <v>19144</v>
      </c>
      <c r="E458" s="110" t="s">
        <v>363</v>
      </c>
      <c r="F458" s="110" t="s">
        <v>3266</v>
      </c>
      <c r="G458" s="110" t="s">
        <v>3267</v>
      </c>
      <c r="H458" s="110" t="s">
        <v>1892</v>
      </c>
      <c r="I458" s="21">
        <v>0</v>
      </c>
      <c r="J458" s="21"/>
      <c r="K458" s="21"/>
      <c r="P458" s="21">
        <v>0</v>
      </c>
      <c r="V458" s="21">
        <v>121547.66</v>
      </c>
      <c r="W458" s="21">
        <v>121229</v>
      </c>
      <c r="X458" s="21">
        <v>318.66000000000003</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318.66000000000003</v>
      </c>
      <c r="BD458" s="21">
        <v>318.66000000000003</v>
      </c>
      <c r="BE458" s="21">
        <v>0</v>
      </c>
      <c r="BF458" s="21">
        <v>0</v>
      </c>
      <c r="BG458" s="21">
        <v>0</v>
      </c>
      <c r="BH458" s="21">
        <v>0</v>
      </c>
      <c r="BI458" s="21">
        <v>0</v>
      </c>
      <c r="BJ458" s="21">
        <v>0</v>
      </c>
      <c r="BK458" s="21">
        <v>0</v>
      </c>
      <c r="BL458" s="21">
        <v>0</v>
      </c>
      <c r="BM458" s="21">
        <v>0</v>
      </c>
      <c r="BS458" s="156">
        <f>INDEX('ESSER I reallocation'!$H$2:$H$555,MATCH('2021 ESSER I'!$D458,'ESSER I reallocation'!$A$2:$A$555,0))</f>
        <v>121547.66</v>
      </c>
      <c r="BT458" s="156">
        <f>INDEX('2020 Report - NLIU'!$BL$2:$BL$555,MATCH('2021 ESSER I'!D458,'2020 Report - NLIU'!$I$2:$I$555,0))</f>
        <v>121229</v>
      </c>
      <c r="BU458" s="110" t="b">
        <f t="shared" si="7"/>
        <v>1</v>
      </c>
    </row>
    <row r="459" spans="1:73" x14ac:dyDescent="0.3">
      <c r="A459" s="110" t="s">
        <v>162</v>
      </c>
      <c r="B459" s="110">
        <v>2021</v>
      </c>
      <c r="C459" s="110" t="s">
        <v>3268</v>
      </c>
      <c r="D459" s="22">
        <f>INDEX(Concordance!$A$2:$A$556,MATCH('2021 ESSER I'!F459,Concordance!$D$2:$D$556,0))</f>
        <v>100063</v>
      </c>
      <c r="E459" s="110" t="s">
        <v>1537</v>
      </c>
      <c r="F459" s="110" t="s">
        <v>3269</v>
      </c>
      <c r="G459" s="110" t="s">
        <v>3270</v>
      </c>
      <c r="H459" s="110" t="s">
        <v>1892</v>
      </c>
      <c r="I459" s="21">
        <v>27887</v>
      </c>
      <c r="J459" s="21">
        <v>0</v>
      </c>
      <c r="K459" s="21">
        <v>0</v>
      </c>
      <c r="P459" s="21">
        <v>27887</v>
      </c>
      <c r="Q459" s="110">
        <v>96.27</v>
      </c>
      <c r="R459" s="110">
        <v>3.73</v>
      </c>
      <c r="S459" s="110">
        <v>0</v>
      </c>
      <c r="T459" s="110">
        <v>0</v>
      </c>
      <c r="U459" s="110">
        <v>0</v>
      </c>
      <c r="V459" s="21">
        <v>1170782.3</v>
      </c>
      <c r="W459" s="21">
        <v>277828</v>
      </c>
      <c r="X459" s="21">
        <v>846915.73</v>
      </c>
      <c r="Y459" s="21">
        <v>20304.03</v>
      </c>
      <c r="Z459" s="21">
        <v>18173.189999999999</v>
      </c>
      <c r="AA459" s="21">
        <v>2130.84</v>
      </c>
      <c r="AB459" s="21">
        <v>0</v>
      </c>
      <c r="AC459" s="21">
        <v>0</v>
      </c>
      <c r="AD459" s="21">
        <v>0</v>
      </c>
      <c r="AE459" s="21">
        <v>0</v>
      </c>
      <c r="AF459" s="21">
        <v>0</v>
      </c>
      <c r="AG459" s="21">
        <v>0</v>
      </c>
      <c r="AH459" s="21">
        <v>0</v>
      </c>
      <c r="AI459" s="21">
        <v>459972.61</v>
      </c>
      <c r="AJ459" s="21">
        <v>0</v>
      </c>
      <c r="AK459" s="21">
        <v>0</v>
      </c>
      <c r="AL459" s="21">
        <v>96830.78</v>
      </c>
      <c r="AM459" s="21">
        <v>0</v>
      </c>
      <c r="AN459" s="21">
        <v>0</v>
      </c>
      <c r="AO459" s="21">
        <v>363141.83</v>
      </c>
      <c r="AP459" s="21">
        <v>0</v>
      </c>
      <c r="AQ459" s="21">
        <v>0</v>
      </c>
      <c r="AR459" s="21">
        <v>0</v>
      </c>
      <c r="AS459" s="21">
        <v>0</v>
      </c>
      <c r="AT459" s="21">
        <v>0</v>
      </c>
      <c r="AU459" s="21">
        <v>0</v>
      </c>
      <c r="AV459" s="21">
        <v>0</v>
      </c>
      <c r="AW459" s="21">
        <v>0</v>
      </c>
      <c r="AX459" s="21">
        <v>0</v>
      </c>
      <c r="AY459" s="21">
        <v>0</v>
      </c>
      <c r="AZ459" s="21">
        <v>0</v>
      </c>
      <c r="BA459" s="21">
        <v>0</v>
      </c>
      <c r="BB459" s="21">
        <v>0</v>
      </c>
      <c r="BC459" s="21">
        <v>366639.09</v>
      </c>
      <c r="BD459" s="21">
        <v>277722.61</v>
      </c>
      <c r="BE459" s="21">
        <v>88916.479999999996</v>
      </c>
      <c r="BF459" s="21">
        <v>0</v>
      </c>
      <c r="BG459" s="21">
        <v>0</v>
      </c>
      <c r="BH459" s="21">
        <v>0</v>
      </c>
      <c r="BI459" s="21">
        <v>0</v>
      </c>
      <c r="BJ459" s="21">
        <v>0</v>
      </c>
      <c r="BK459" s="21">
        <v>0</v>
      </c>
      <c r="BL459" s="21">
        <v>0</v>
      </c>
      <c r="BM459" s="21">
        <v>46038.570000000072</v>
      </c>
      <c r="BN459" s="110">
        <v>96.27</v>
      </c>
      <c r="BO459" s="110">
        <v>3.73</v>
      </c>
      <c r="BP459" s="110">
        <v>0</v>
      </c>
      <c r="BQ459" s="110">
        <v>0</v>
      </c>
      <c r="BR459" s="110">
        <v>0</v>
      </c>
      <c r="BS459" s="156">
        <f>INDEX('ESSER I reallocation'!$H$2:$H$555,MATCH('2021 ESSER I'!$D459,'ESSER I reallocation'!$A$2:$A$555,0))</f>
        <v>1198669.3</v>
      </c>
      <c r="BT459" s="156">
        <f>INDEX('2020 Report - NLIU'!$BL$2:$BL$555,MATCH('2021 ESSER I'!D459,'2020 Report - NLIU'!$I$2:$I$555,0))</f>
        <v>277828</v>
      </c>
      <c r="BU459" s="110" t="b">
        <f t="shared" si="7"/>
        <v>1</v>
      </c>
    </row>
    <row r="460" spans="1:73" x14ac:dyDescent="0.3">
      <c r="A460" s="110" t="s">
        <v>162</v>
      </c>
      <c r="B460" s="110">
        <v>2021</v>
      </c>
      <c r="C460" s="110" t="s">
        <v>3271</v>
      </c>
      <c r="D460" s="22">
        <f>INDEX(Concordance!$A$2:$A$556,MATCH('2021 ESSER I'!F460,Concordance!$D$2:$D$556,0))</f>
        <v>57001</v>
      </c>
      <c r="E460" s="110" t="s">
        <v>1540</v>
      </c>
      <c r="F460" s="110" t="s">
        <v>3272</v>
      </c>
      <c r="G460" s="110" t="s">
        <v>3273</v>
      </c>
      <c r="H460" s="110" t="s">
        <v>1892</v>
      </c>
      <c r="I460" s="21">
        <v>5880</v>
      </c>
      <c r="J460" s="21">
        <v>0</v>
      </c>
      <c r="K460" s="21">
        <v>5880</v>
      </c>
      <c r="L460" s="110" t="s">
        <v>1911</v>
      </c>
      <c r="M460" s="110" t="s">
        <v>1892</v>
      </c>
      <c r="N460" s="110" t="s">
        <v>1911</v>
      </c>
      <c r="O460" s="110" t="s">
        <v>1911</v>
      </c>
      <c r="P460" s="21">
        <v>0</v>
      </c>
      <c r="V460" s="21">
        <v>44849.120000000003</v>
      </c>
      <c r="W460" s="21">
        <v>29000</v>
      </c>
      <c r="X460" s="21">
        <v>15849.12</v>
      </c>
      <c r="Y460" s="21">
        <v>2172.36</v>
      </c>
      <c r="Z460" s="21">
        <v>0</v>
      </c>
      <c r="AA460" s="21">
        <v>0</v>
      </c>
      <c r="AB460" s="21">
        <v>0</v>
      </c>
      <c r="AC460" s="21">
        <v>0</v>
      </c>
      <c r="AD460" s="21">
        <v>0</v>
      </c>
      <c r="AE460" s="21">
        <v>2172.36</v>
      </c>
      <c r="AF460" s="21">
        <v>0</v>
      </c>
      <c r="AG460" s="21">
        <v>0</v>
      </c>
      <c r="AH460" s="21">
        <v>0</v>
      </c>
      <c r="AI460" s="21">
        <v>13676.76</v>
      </c>
      <c r="AJ460" s="21">
        <v>0</v>
      </c>
      <c r="AK460" s="21">
        <v>0</v>
      </c>
      <c r="AL460" s="21">
        <v>0</v>
      </c>
      <c r="AM460" s="21">
        <v>0</v>
      </c>
      <c r="AN460" s="21">
        <v>0</v>
      </c>
      <c r="AO460" s="21">
        <v>13676.76</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S460" s="156">
        <f>INDEX('ESSER I reallocation'!$H$2:$H$555,MATCH('2021 ESSER I'!$D460,'ESSER I reallocation'!$A$2:$A$555,0))</f>
        <v>50729.120000000003</v>
      </c>
      <c r="BT460" s="156">
        <f>INDEX('2020 Report - NLIU'!$BL$2:$BL$555,MATCH('2021 ESSER I'!D460,'2020 Report - NLIU'!$I$2:$I$555,0))</f>
        <v>29000</v>
      </c>
      <c r="BU460" s="110" t="b">
        <f t="shared" si="7"/>
        <v>1</v>
      </c>
    </row>
    <row r="461" spans="1:73" x14ac:dyDescent="0.3">
      <c r="A461" s="110" t="s">
        <v>162</v>
      </c>
      <c r="B461" s="110">
        <v>2021</v>
      </c>
      <c r="C461" s="110" t="s">
        <v>3274</v>
      </c>
      <c r="D461" s="22">
        <f>INDEX(Concordance!$A$2:$A$556,MATCH('2021 ESSER I'!F461,Concordance!$D$2:$D$556,0))</f>
        <v>34121</v>
      </c>
      <c r="E461" s="110" t="s">
        <v>1543</v>
      </c>
      <c r="F461" s="110" t="s">
        <v>3275</v>
      </c>
      <c r="G461" s="110" t="s">
        <v>3276</v>
      </c>
      <c r="H461" s="110" t="s">
        <v>1892</v>
      </c>
      <c r="I461" s="21">
        <v>0</v>
      </c>
      <c r="J461" s="21"/>
      <c r="K461" s="21"/>
      <c r="P461" s="21">
        <v>0</v>
      </c>
      <c r="V461" s="21">
        <v>57169.9</v>
      </c>
      <c r="W461" s="21">
        <v>0</v>
      </c>
      <c r="X461" s="21">
        <v>57169.9</v>
      </c>
      <c r="Y461" s="21">
        <v>0</v>
      </c>
      <c r="Z461" s="21">
        <v>0</v>
      </c>
      <c r="AA461" s="21">
        <v>0</v>
      </c>
      <c r="AB461" s="21">
        <v>0</v>
      </c>
      <c r="AC461" s="21">
        <v>0</v>
      </c>
      <c r="AD461" s="21">
        <v>0</v>
      </c>
      <c r="AE461" s="21">
        <v>0</v>
      </c>
      <c r="AF461" s="21">
        <v>0</v>
      </c>
      <c r="AG461" s="21">
        <v>0</v>
      </c>
      <c r="AH461" s="21">
        <v>0</v>
      </c>
      <c r="AI461" s="21">
        <v>48392.039999999994</v>
      </c>
      <c r="AJ461" s="21">
        <v>37908.339999999997</v>
      </c>
      <c r="AK461" s="21">
        <v>10483.700000000001</v>
      </c>
      <c r="AL461" s="21">
        <v>0</v>
      </c>
      <c r="AM461" s="21">
        <v>0</v>
      </c>
      <c r="AN461" s="21">
        <v>0</v>
      </c>
      <c r="AO461" s="21">
        <v>0</v>
      </c>
      <c r="AP461" s="21">
        <v>0</v>
      </c>
      <c r="AQ461" s="21">
        <v>0</v>
      </c>
      <c r="AR461" s="21">
        <v>0</v>
      </c>
      <c r="AS461" s="21">
        <v>0</v>
      </c>
      <c r="AT461" s="21">
        <v>0</v>
      </c>
      <c r="AU461" s="21">
        <v>0</v>
      </c>
      <c r="AV461" s="21">
        <v>0</v>
      </c>
      <c r="AW461" s="21">
        <v>0</v>
      </c>
      <c r="AX461" s="21">
        <v>0</v>
      </c>
      <c r="AY461" s="21">
        <v>0</v>
      </c>
      <c r="AZ461" s="21">
        <v>0</v>
      </c>
      <c r="BA461" s="21">
        <v>0</v>
      </c>
      <c r="BB461" s="21">
        <v>0</v>
      </c>
      <c r="BC461" s="21">
        <v>8777.8599999999988</v>
      </c>
      <c r="BD461" s="21">
        <v>8627.9599999999991</v>
      </c>
      <c r="BE461" s="21">
        <v>0</v>
      </c>
      <c r="BF461" s="21">
        <v>0</v>
      </c>
      <c r="BG461" s="21">
        <v>0</v>
      </c>
      <c r="BH461" s="21">
        <v>0</v>
      </c>
      <c r="BI461" s="21">
        <v>149.9</v>
      </c>
      <c r="BJ461" s="21">
        <v>0</v>
      </c>
      <c r="BK461" s="21">
        <v>0</v>
      </c>
      <c r="BL461" s="21">
        <v>0</v>
      </c>
      <c r="BM461" s="21">
        <v>0</v>
      </c>
      <c r="BS461" s="156">
        <f>INDEX('ESSER I reallocation'!$H$2:$H$555,MATCH('2021 ESSER I'!$D461,'ESSER I reallocation'!$A$2:$A$555,0))</f>
        <v>57169.9</v>
      </c>
      <c r="BT461" s="156">
        <f>INDEX('2020 Report - NLIU'!$BL$2:$BL$555,MATCH('2021 ESSER I'!D461,'2020 Report - NLIU'!$I$2:$I$555,0))</f>
        <v>0</v>
      </c>
      <c r="BU461" s="110" t="b">
        <f t="shared" si="7"/>
        <v>1</v>
      </c>
    </row>
    <row r="462" spans="1:73" x14ac:dyDescent="0.3">
      <c r="A462" s="110" t="s">
        <v>162</v>
      </c>
      <c r="B462" s="110">
        <v>2021</v>
      </c>
      <c r="C462" s="110" t="s">
        <v>3277</v>
      </c>
      <c r="D462" s="22">
        <f>INDEX(Concordance!$A$2:$A$556,MATCH('2021 ESSER I'!F462,Concordance!$D$2:$D$556,0))</f>
        <v>97130</v>
      </c>
      <c r="E462" s="110" t="s">
        <v>1546</v>
      </c>
      <c r="F462" s="110" t="s">
        <v>3278</v>
      </c>
      <c r="G462" s="110" t="s">
        <v>3279</v>
      </c>
      <c r="H462" s="110" t="s">
        <v>1892</v>
      </c>
      <c r="I462" s="21">
        <v>0</v>
      </c>
      <c r="J462" s="21"/>
      <c r="K462" s="21"/>
      <c r="P462" s="21">
        <v>0</v>
      </c>
      <c r="V462" s="21">
        <v>73389.03</v>
      </c>
      <c r="W462" s="21">
        <v>0</v>
      </c>
      <c r="X462" s="21">
        <v>73389.03</v>
      </c>
      <c r="Y462" s="21">
        <v>4062.04</v>
      </c>
      <c r="Z462" s="21">
        <v>0</v>
      </c>
      <c r="AA462" s="21">
        <v>0</v>
      </c>
      <c r="AB462" s="21">
        <v>0</v>
      </c>
      <c r="AC462" s="21">
        <v>0</v>
      </c>
      <c r="AD462" s="21">
        <v>0</v>
      </c>
      <c r="AE462" s="21">
        <v>4062.04</v>
      </c>
      <c r="AF462" s="21">
        <v>0</v>
      </c>
      <c r="AG462" s="21">
        <v>0</v>
      </c>
      <c r="AH462" s="21">
        <v>0</v>
      </c>
      <c r="AI462" s="21">
        <v>34970.69</v>
      </c>
      <c r="AJ462" s="21">
        <v>2625</v>
      </c>
      <c r="AK462" s="21">
        <v>2000.82</v>
      </c>
      <c r="AL462" s="21">
        <v>18240.11</v>
      </c>
      <c r="AM462" s="21">
        <v>0</v>
      </c>
      <c r="AN462" s="21">
        <v>0</v>
      </c>
      <c r="AO462" s="21">
        <v>2104.7600000000002</v>
      </c>
      <c r="AP462" s="21">
        <v>0</v>
      </c>
      <c r="AQ462" s="21">
        <v>0</v>
      </c>
      <c r="AR462" s="21">
        <v>10000</v>
      </c>
      <c r="AS462" s="21">
        <v>0</v>
      </c>
      <c r="AT462" s="21">
        <v>0</v>
      </c>
      <c r="AU462" s="21">
        <v>0</v>
      </c>
      <c r="AV462" s="21">
        <v>0</v>
      </c>
      <c r="AW462" s="21">
        <v>0</v>
      </c>
      <c r="AX462" s="21">
        <v>0</v>
      </c>
      <c r="AY462" s="21">
        <v>0</v>
      </c>
      <c r="AZ462" s="21">
        <v>0</v>
      </c>
      <c r="BA462" s="21">
        <v>0</v>
      </c>
      <c r="BB462" s="21">
        <v>0</v>
      </c>
      <c r="BC462" s="21">
        <v>34356.300000000003</v>
      </c>
      <c r="BD462" s="21">
        <v>0</v>
      </c>
      <c r="BE462" s="21">
        <v>0</v>
      </c>
      <c r="BF462" s="21">
        <v>0</v>
      </c>
      <c r="BG462" s="21">
        <v>0</v>
      </c>
      <c r="BH462" s="21">
        <v>0</v>
      </c>
      <c r="BI462" s="21">
        <v>19093.97</v>
      </c>
      <c r="BJ462" s="21">
        <v>0</v>
      </c>
      <c r="BK462" s="21">
        <v>0</v>
      </c>
      <c r="BL462" s="21">
        <v>15262.33</v>
      </c>
      <c r="BM462" s="21">
        <v>0</v>
      </c>
      <c r="BS462" s="156">
        <f>INDEX('ESSER I reallocation'!$H$2:$H$555,MATCH('2021 ESSER I'!$D462,'ESSER I reallocation'!$A$2:$A$555,0))</f>
        <v>73389.03</v>
      </c>
      <c r="BT462" s="156">
        <f>INDEX('2020 Report - NLIU'!$BL$2:$BL$555,MATCH('2021 ESSER I'!D462,'2020 Report - NLIU'!$I$2:$I$555,0))</f>
        <v>0</v>
      </c>
      <c r="BU462" s="110" t="b">
        <f t="shared" si="7"/>
        <v>1</v>
      </c>
    </row>
    <row r="463" spans="1:73" x14ac:dyDescent="0.3">
      <c r="A463" s="110" t="s">
        <v>162</v>
      </c>
      <c r="B463" s="110">
        <v>2021</v>
      </c>
      <c r="C463" s="110" t="s">
        <v>3280</v>
      </c>
      <c r="D463" s="22">
        <f>INDEX(Concordance!$A$2:$A$556,MATCH('2021 ESSER I'!F463,Concordance!$D$2:$D$556,0))</f>
        <v>80119</v>
      </c>
      <c r="E463" s="110" t="s">
        <v>1549</v>
      </c>
      <c r="F463" s="110" t="s">
        <v>3281</v>
      </c>
      <c r="G463" s="110" t="s">
        <v>3282</v>
      </c>
      <c r="H463" s="110" t="s">
        <v>1892</v>
      </c>
      <c r="I463" s="21">
        <v>20279.02</v>
      </c>
      <c r="J463" s="21">
        <v>0</v>
      </c>
      <c r="K463" s="21">
        <v>4671.91</v>
      </c>
      <c r="L463" s="110" t="s">
        <v>1911</v>
      </c>
      <c r="M463" s="110" t="s">
        <v>1892</v>
      </c>
      <c r="N463" s="110" t="s">
        <v>1911</v>
      </c>
      <c r="O463" s="110" t="s">
        <v>1911</v>
      </c>
      <c r="P463" s="21">
        <v>15607.11</v>
      </c>
      <c r="Q463" s="110">
        <v>0</v>
      </c>
      <c r="R463" s="110">
        <v>100</v>
      </c>
      <c r="S463" s="110">
        <v>0</v>
      </c>
      <c r="T463" s="110">
        <v>0</v>
      </c>
      <c r="U463" s="110">
        <v>0</v>
      </c>
      <c r="V463" s="21">
        <v>95395.09</v>
      </c>
      <c r="W463" s="21">
        <v>0</v>
      </c>
      <c r="X463" s="21">
        <v>95395.09</v>
      </c>
      <c r="Y463" s="21">
        <v>25473.84</v>
      </c>
      <c r="Z463" s="21">
        <v>0</v>
      </c>
      <c r="AA463" s="21">
        <v>0</v>
      </c>
      <c r="AB463" s="21">
        <v>0</v>
      </c>
      <c r="AC463" s="21">
        <v>0</v>
      </c>
      <c r="AD463" s="21">
        <v>0</v>
      </c>
      <c r="AE463" s="21">
        <v>25473.84</v>
      </c>
      <c r="AF463" s="21">
        <v>0</v>
      </c>
      <c r="AG463" s="21">
        <v>0</v>
      </c>
      <c r="AH463" s="21">
        <v>0</v>
      </c>
      <c r="AI463" s="21">
        <v>69921.25</v>
      </c>
      <c r="AJ463" s="21">
        <v>0</v>
      </c>
      <c r="AK463" s="21">
        <v>0</v>
      </c>
      <c r="AL463" s="21">
        <v>0</v>
      </c>
      <c r="AM463" s="21">
        <v>0</v>
      </c>
      <c r="AN463" s="21">
        <v>0</v>
      </c>
      <c r="AO463" s="21">
        <v>69921.25</v>
      </c>
      <c r="AP463" s="21">
        <v>0</v>
      </c>
      <c r="AQ463" s="21">
        <v>0</v>
      </c>
      <c r="AR463" s="21">
        <v>0</v>
      </c>
      <c r="AS463" s="21">
        <v>0</v>
      </c>
      <c r="AT463" s="21">
        <v>0</v>
      </c>
      <c r="AU463" s="21">
        <v>0</v>
      </c>
      <c r="AV463" s="21">
        <v>0</v>
      </c>
      <c r="AW463" s="21">
        <v>0</v>
      </c>
      <c r="AX463" s="21">
        <v>0</v>
      </c>
      <c r="AY463" s="21">
        <v>0</v>
      </c>
      <c r="AZ463" s="21">
        <v>0</v>
      </c>
      <c r="BA463" s="21">
        <v>0</v>
      </c>
      <c r="BB463" s="21">
        <v>0</v>
      </c>
      <c r="BC463" s="21">
        <v>0</v>
      </c>
      <c r="BD463" s="21">
        <v>0</v>
      </c>
      <c r="BE463" s="21">
        <v>0</v>
      </c>
      <c r="BF463" s="21">
        <v>0</v>
      </c>
      <c r="BG463" s="21">
        <v>0</v>
      </c>
      <c r="BH463" s="21">
        <v>0</v>
      </c>
      <c r="BI463" s="21">
        <v>0</v>
      </c>
      <c r="BJ463" s="21">
        <v>0</v>
      </c>
      <c r="BK463" s="21">
        <v>0</v>
      </c>
      <c r="BL463" s="21">
        <v>0</v>
      </c>
      <c r="BM463" s="21">
        <v>0</v>
      </c>
      <c r="BS463" s="156">
        <f>INDEX('ESSER I reallocation'!$H$2:$H$555,MATCH('2021 ESSER I'!$D463,'ESSER I reallocation'!$A$2:$A$555,0))</f>
        <v>100317.09</v>
      </c>
      <c r="BT463" s="156">
        <f>INDEX('2020 Report - NLIU'!$BL$2:$BL$555,MATCH('2021 ESSER I'!D463,'2020 Report - NLIU'!$I$2:$I$555,0))</f>
        <v>0</v>
      </c>
      <c r="BU463" s="110" t="b">
        <f t="shared" si="7"/>
        <v>1</v>
      </c>
    </row>
    <row r="464" spans="1:73" x14ac:dyDescent="0.3">
      <c r="A464" s="110" t="s">
        <v>162</v>
      </c>
      <c r="B464" s="110">
        <v>2021</v>
      </c>
      <c r="C464" s="110" t="s">
        <v>3283</v>
      </c>
      <c r="D464" s="22">
        <f>INDEX(Concordance!$A$2:$A$556,MATCH('2021 ESSER I'!F464,Concordance!$D$2:$D$556,0))</f>
        <v>24087</v>
      </c>
      <c r="E464" s="110" t="s">
        <v>1552</v>
      </c>
      <c r="F464" s="110" t="s">
        <v>3284</v>
      </c>
      <c r="G464" s="110" t="s">
        <v>3285</v>
      </c>
      <c r="H464" s="110" t="s">
        <v>1892</v>
      </c>
      <c r="I464" s="21">
        <v>0</v>
      </c>
      <c r="J464" s="21"/>
      <c r="K464" s="21"/>
      <c r="P464" s="21">
        <v>0</v>
      </c>
      <c r="V464" s="21">
        <v>78155.509999999995</v>
      </c>
      <c r="W464" s="21">
        <v>77950</v>
      </c>
      <c r="X464" s="21">
        <v>205.51</v>
      </c>
      <c r="Y464" s="21">
        <v>0</v>
      </c>
      <c r="Z464" s="21">
        <v>0</v>
      </c>
      <c r="AA464" s="21">
        <v>0</v>
      </c>
      <c r="AB464" s="21">
        <v>0</v>
      </c>
      <c r="AC464" s="21">
        <v>0</v>
      </c>
      <c r="AD464" s="21">
        <v>0</v>
      </c>
      <c r="AE464" s="21">
        <v>0</v>
      </c>
      <c r="AF464" s="21">
        <v>0</v>
      </c>
      <c r="AG464" s="21">
        <v>0</v>
      </c>
      <c r="AH464" s="21">
        <v>0</v>
      </c>
      <c r="AI464" s="21">
        <v>0</v>
      </c>
      <c r="AJ464" s="21">
        <v>0</v>
      </c>
      <c r="AK464" s="21">
        <v>0</v>
      </c>
      <c r="AL464" s="21">
        <v>0</v>
      </c>
      <c r="AM464" s="21">
        <v>0</v>
      </c>
      <c r="AN464" s="21">
        <v>0</v>
      </c>
      <c r="AO464" s="21">
        <v>0</v>
      </c>
      <c r="AP464" s="21">
        <v>0</v>
      </c>
      <c r="AQ464" s="21">
        <v>0</v>
      </c>
      <c r="AR464" s="21">
        <v>0</v>
      </c>
      <c r="AS464" s="21">
        <v>0</v>
      </c>
      <c r="AT464" s="21">
        <v>0</v>
      </c>
      <c r="AU464" s="21">
        <v>0</v>
      </c>
      <c r="AV464" s="21">
        <v>0</v>
      </c>
      <c r="AW464" s="21">
        <v>0</v>
      </c>
      <c r="AX464" s="21">
        <v>0</v>
      </c>
      <c r="AY464" s="21">
        <v>0</v>
      </c>
      <c r="AZ464" s="21">
        <v>0</v>
      </c>
      <c r="BA464" s="21">
        <v>0</v>
      </c>
      <c r="BB464" s="21">
        <v>0</v>
      </c>
      <c r="BC464" s="21">
        <v>205.51</v>
      </c>
      <c r="BD464" s="21">
        <v>205.51</v>
      </c>
      <c r="BE464" s="21">
        <v>0</v>
      </c>
      <c r="BF464" s="21">
        <v>0</v>
      </c>
      <c r="BG464" s="21">
        <v>0</v>
      </c>
      <c r="BH464" s="21">
        <v>0</v>
      </c>
      <c r="BI464" s="21">
        <v>0</v>
      </c>
      <c r="BJ464" s="21">
        <v>0</v>
      </c>
      <c r="BK464" s="21">
        <v>0</v>
      </c>
      <c r="BL464" s="21">
        <v>0</v>
      </c>
      <c r="BM464" s="21">
        <v>0</v>
      </c>
      <c r="BS464" s="156">
        <f>INDEX('ESSER I reallocation'!$H$2:$H$555,MATCH('2021 ESSER I'!$D464,'ESSER I reallocation'!$A$2:$A$555,0))</f>
        <v>78155.509999999995</v>
      </c>
      <c r="BT464" s="156">
        <f>INDEX('2020 Report - NLIU'!$BL$2:$BL$555,MATCH('2021 ESSER I'!D464,'2020 Report - NLIU'!$I$2:$I$555,0))</f>
        <v>77950</v>
      </c>
      <c r="BU464" s="110" t="b">
        <f t="shared" si="7"/>
        <v>1</v>
      </c>
    </row>
    <row r="465" spans="1:73" x14ac:dyDescent="0.3">
      <c r="A465" s="110" t="s">
        <v>162</v>
      </c>
      <c r="B465" s="110">
        <v>2021</v>
      </c>
      <c r="C465" s="110" t="s">
        <v>3286</v>
      </c>
      <c r="D465" s="22">
        <f>INDEX(Concordance!$A$2:$A$556,MATCH('2021 ESSER I'!F465,Concordance!$D$2:$D$556,0))</f>
        <v>14130</v>
      </c>
      <c r="E465" s="110" t="s">
        <v>1555</v>
      </c>
      <c r="F465" s="110" t="s">
        <v>3287</v>
      </c>
      <c r="G465" s="110" t="s">
        <v>3288</v>
      </c>
      <c r="H465" s="110" t="s">
        <v>1892</v>
      </c>
      <c r="I465" s="21">
        <v>0</v>
      </c>
      <c r="J465" s="21"/>
      <c r="K465" s="21"/>
      <c r="P465" s="21">
        <v>0</v>
      </c>
      <c r="V465" s="21">
        <v>95348.41</v>
      </c>
      <c r="W465" s="21">
        <v>0</v>
      </c>
      <c r="X465" s="21">
        <v>95348.41</v>
      </c>
      <c r="Y465" s="21">
        <v>83456.28</v>
      </c>
      <c r="Z465" s="21">
        <v>0</v>
      </c>
      <c r="AA465" s="21">
        <v>0</v>
      </c>
      <c r="AB465" s="21">
        <v>0</v>
      </c>
      <c r="AC465" s="21">
        <v>0</v>
      </c>
      <c r="AD465" s="21">
        <v>0</v>
      </c>
      <c r="AE465" s="21">
        <v>83456.28</v>
      </c>
      <c r="AF465" s="21">
        <v>0</v>
      </c>
      <c r="AG465" s="21">
        <v>0</v>
      </c>
      <c r="AH465" s="21">
        <v>0</v>
      </c>
      <c r="AI465" s="21">
        <v>11892.13</v>
      </c>
      <c r="AJ465" s="21">
        <v>0</v>
      </c>
      <c r="AK465" s="21">
        <v>0</v>
      </c>
      <c r="AL465" s="21">
        <v>0</v>
      </c>
      <c r="AM465" s="21">
        <v>0</v>
      </c>
      <c r="AN465" s="21">
        <v>0</v>
      </c>
      <c r="AO465" s="21">
        <v>0</v>
      </c>
      <c r="AP465" s="21">
        <v>0</v>
      </c>
      <c r="AQ465" s="21">
        <v>0</v>
      </c>
      <c r="AR465" s="21">
        <v>11892.13</v>
      </c>
      <c r="AS465" s="21">
        <v>0</v>
      </c>
      <c r="AT465" s="21">
        <v>0</v>
      </c>
      <c r="AU465" s="21">
        <v>0</v>
      </c>
      <c r="AV465" s="21">
        <v>0</v>
      </c>
      <c r="AW465" s="21">
        <v>0</v>
      </c>
      <c r="AX465" s="21">
        <v>0</v>
      </c>
      <c r="AY465" s="21">
        <v>0</v>
      </c>
      <c r="AZ465" s="21">
        <v>0</v>
      </c>
      <c r="BA465" s="21">
        <v>0</v>
      </c>
      <c r="BB465" s="21">
        <v>0</v>
      </c>
      <c r="BC465" s="21">
        <v>0</v>
      </c>
      <c r="BD465" s="21">
        <v>0</v>
      </c>
      <c r="BE465" s="21">
        <v>0</v>
      </c>
      <c r="BF465" s="21">
        <v>0</v>
      </c>
      <c r="BG465" s="21">
        <v>0</v>
      </c>
      <c r="BH465" s="21">
        <v>0</v>
      </c>
      <c r="BI465" s="21">
        <v>0</v>
      </c>
      <c r="BJ465" s="21">
        <v>0</v>
      </c>
      <c r="BK465" s="21">
        <v>0</v>
      </c>
      <c r="BL465" s="21">
        <v>0</v>
      </c>
      <c r="BM465" s="21">
        <v>0</v>
      </c>
      <c r="BS465" s="156">
        <f>INDEX('ESSER I reallocation'!$H$2:$H$555,MATCH('2021 ESSER I'!$D465,'ESSER I reallocation'!$A$2:$A$555,0))</f>
        <v>95348.41</v>
      </c>
      <c r="BT465" s="156">
        <f>INDEX('2020 Report - NLIU'!$BL$2:$BL$555,MATCH('2021 ESSER I'!D465,'2020 Report - NLIU'!$I$2:$I$555,0))</f>
        <v>0</v>
      </c>
      <c r="BU465" s="110" t="b">
        <f t="shared" si="7"/>
        <v>1</v>
      </c>
    </row>
    <row r="466" spans="1:73" x14ac:dyDescent="0.3">
      <c r="A466" s="110" t="s">
        <v>162</v>
      </c>
      <c r="B466" s="110">
        <v>2021</v>
      </c>
      <c r="C466" s="110" t="s">
        <v>3289</v>
      </c>
      <c r="D466" s="22">
        <f>INDEX(Concordance!$A$2:$A$556,MATCH('2021 ESSER I'!F466,Concordance!$D$2:$D$556,0))</f>
        <v>41002</v>
      </c>
      <c r="E466" s="110" t="s">
        <v>1558</v>
      </c>
      <c r="F466" s="110" t="s">
        <v>3290</v>
      </c>
      <c r="G466" s="110" t="s">
        <v>3291</v>
      </c>
      <c r="H466" s="110" t="s">
        <v>1892</v>
      </c>
      <c r="I466" s="21">
        <v>0</v>
      </c>
      <c r="J466" s="21"/>
      <c r="K466" s="21"/>
      <c r="P466" s="21">
        <v>0</v>
      </c>
      <c r="V466" s="21">
        <v>232573.86</v>
      </c>
      <c r="W466" s="21">
        <v>164773.4</v>
      </c>
      <c r="X466" s="21">
        <v>67800.460000000006</v>
      </c>
      <c r="Y466" s="21">
        <v>14532.84</v>
      </c>
      <c r="Z466" s="21">
        <v>0</v>
      </c>
      <c r="AA466" s="21">
        <v>0</v>
      </c>
      <c r="AB466" s="21">
        <v>0</v>
      </c>
      <c r="AC466" s="21">
        <v>0</v>
      </c>
      <c r="AD466" s="21">
        <v>0</v>
      </c>
      <c r="AE466" s="21">
        <v>14532.84</v>
      </c>
      <c r="AF466" s="21">
        <v>0</v>
      </c>
      <c r="AG466" s="21">
        <v>0</v>
      </c>
      <c r="AH466" s="21">
        <v>0</v>
      </c>
      <c r="AI466" s="21">
        <v>53267.62</v>
      </c>
      <c r="AJ466" s="21">
        <v>4537.5</v>
      </c>
      <c r="AK466" s="21">
        <v>722.78</v>
      </c>
      <c r="AL466" s="21">
        <v>0</v>
      </c>
      <c r="AM466" s="21">
        <v>0</v>
      </c>
      <c r="AN466" s="21">
        <v>12000</v>
      </c>
      <c r="AO466" s="21">
        <v>36007.339999999997</v>
      </c>
      <c r="AP466" s="21">
        <v>0</v>
      </c>
      <c r="AQ466" s="21">
        <v>0</v>
      </c>
      <c r="AR466" s="21">
        <v>0</v>
      </c>
      <c r="AS466" s="21">
        <v>0</v>
      </c>
      <c r="AT466" s="21">
        <v>0</v>
      </c>
      <c r="AU466" s="21">
        <v>0</v>
      </c>
      <c r="AV466" s="21">
        <v>0</v>
      </c>
      <c r="AW466" s="21">
        <v>0</v>
      </c>
      <c r="AX466" s="21">
        <v>0</v>
      </c>
      <c r="AY466" s="21">
        <v>0</v>
      </c>
      <c r="AZ466" s="21">
        <v>0</v>
      </c>
      <c r="BA466" s="21">
        <v>0</v>
      </c>
      <c r="BB466" s="21">
        <v>0</v>
      </c>
      <c r="BC466" s="21">
        <v>0</v>
      </c>
      <c r="BD466" s="21">
        <v>0</v>
      </c>
      <c r="BE466" s="21">
        <v>0</v>
      </c>
      <c r="BF466" s="21">
        <v>0</v>
      </c>
      <c r="BG466" s="21">
        <v>0</v>
      </c>
      <c r="BH466" s="21">
        <v>0</v>
      </c>
      <c r="BI466" s="21">
        <v>0</v>
      </c>
      <c r="BJ466" s="21">
        <v>0</v>
      </c>
      <c r="BK466" s="21">
        <v>0</v>
      </c>
      <c r="BL466" s="21">
        <v>0</v>
      </c>
      <c r="BM466" s="21">
        <v>0</v>
      </c>
      <c r="BS466" s="156">
        <f>INDEX('ESSER I reallocation'!$H$2:$H$555,MATCH('2021 ESSER I'!$D466,'ESSER I reallocation'!$A$2:$A$555,0))</f>
        <v>232573.86</v>
      </c>
      <c r="BT466" s="156">
        <f>INDEX('2020 Report - NLIU'!$BL$2:$BL$555,MATCH('2021 ESSER I'!D466,'2020 Report - NLIU'!$I$2:$I$555,0))</f>
        <v>164773.4</v>
      </c>
      <c r="BU466" s="110" t="b">
        <f t="shared" si="7"/>
        <v>1</v>
      </c>
    </row>
    <row r="467" spans="1:73" x14ac:dyDescent="0.3">
      <c r="A467" s="110" t="s">
        <v>162</v>
      </c>
      <c r="B467" s="110">
        <v>2021</v>
      </c>
      <c r="C467" s="110" t="s">
        <v>3292</v>
      </c>
      <c r="D467" s="22">
        <f>INDEX(Concordance!$A$2:$A$556,MATCH('2021 ESSER I'!F467,Concordance!$D$2:$D$556,0))</f>
        <v>44084</v>
      </c>
      <c r="E467" s="110" t="s">
        <v>1561</v>
      </c>
      <c r="F467" s="110" t="s">
        <v>3293</v>
      </c>
      <c r="G467" s="110" t="s">
        <v>3294</v>
      </c>
      <c r="H467" s="110" t="s">
        <v>1892</v>
      </c>
      <c r="I467" s="21">
        <v>0</v>
      </c>
      <c r="J467" s="21"/>
      <c r="K467" s="21"/>
      <c r="P467" s="21">
        <v>0</v>
      </c>
      <c r="V467" s="21">
        <v>45917.08</v>
      </c>
      <c r="W467" s="21">
        <v>45797</v>
      </c>
      <c r="X467" s="21">
        <v>120.08</v>
      </c>
      <c r="Y467" s="21">
        <v>120.08</v>
      </c>
      <c r="Z467" s="21">
        <v>0</v>
      </c>
      <c r="AA467" s="21">
        <v>0</v>
      </c>
      <c r="AB467" s="21">
        <v>0</v>
      </c>
      <c r="AC467" s="21">
        <v>0</v>
      </c>
      <c r="AD467" s="21">
        <v>0</v>
      </c>
      <c r="AE467" s="21">
        <v>120.08</v>
      </c>
      <c r="AF467" s="21">
        <v>0</v>
      </c>
      <c r="AG467" s="21">
        <v>0</v>
      </c>
      <c r="AH467" s="21">
        <v>0</v>
      </c>
      <c r="AI467" s="21">
        <v>0</v>
      </c>
      <c r="AJ467" s="21">
        <v>0</v>
      </c>
      <c r="AK467" s="21">
        <v>0</v>
      </c>
      <c r="AL467" s="21">
        <v>0</v>
      </c>
      <c r="AM467" s="21">
        <v>0</v>
      </c>
      <c r="AN467" s="21">
        <v>0</v>
      </c>
      <c r="AO467" s="21">
        <v>0</v>
      </c>
      <c r="AP467" s="21">
        <v>0</v>
      </c>
      <c r="AQ467" s="21">
        <v>0</v>
      </c>
      <c r="AR467" s="21">
        <v>0</v>
      </c>
      <c r="AS467" s="21">
        <v>0</v>
      </c>
      <c r="AT467" s="21">
        <v>0</v>
      </c>
      <c r="AU467" s="21">
        <v>0</v>
      </c>
      <c r="AV467" s="21">
        <v>0</v>
      </c>
      <c r="AW467" s="21">
        <v>0</v>
      </c>
      <c r="AX467" s="21">
        <v>0</v>
      </c>
      <c r="AY467" s="21">
        <v>0</v>
      </c>
      <c r="AZ467" s="21">
        <v>0</v>
      </c>
      <c r="BA467" s="21">
        <v>0</v>
      </c>
      <c r="BB467" s="21">
        <v>0</v>
      </c>
      <c r="BC467" s="21">
        <v>0</v>
      </c>
      <c r="BD467" s="21">
        <v>0</v>
      </c>
      <c r="BE467" s="21">
        <v>0</v>
      </c>
      <c r="BF467" s="21">
        <v>0</v>
      </c>
      <c r="BG467" s="21">
        <v>0</v>
      </c>
      <c r="BH467" s="21">
        <v>0</v>
      </c>
      <c r="BI467" s="21">
        <v>0</v>
      </c>
      <c r="BJ467" s="21">
        <v>0</v>
      </c>
      <c r="BK467" s="21">
        <v>0</v>
      </c>
      <c r="BL467" s="21">
        <v>0</v>
      </c>
      <c r="BM467" s="21">
        <v>0</v>
      </c>
      <c r="BS467" s="156">
        <f>INDEX('ESSER I reallocation'!$H$2:$H$555,MATCH('2021 ESSER I'!$D467,'ESSER I reallocation'!$A$2:$A$555,0))</f>
        <v>45917.08</v>
      </c>
      <c r="BT467" s="156">
        <f>INDEX('2020 Report - NLIU'!$BL$2:$BL$555,MATCH('2021 ESSER I'!D467,'2020 Report - NLIU'!$I$2:$I$555,0))</f>
        <v>45797</v>
      </c>
      <c r="BU467" s="110" t="b">
        <f t="shared" si="7"/>
        <v>1</v>
      </c>
    </row>
    <row r="468" spans="1:73" x14ac:dyDescent="0.3">
      <c r="A468" s="110" t="s">
        <v>162</v>
      </c>
      <c r="B468" s="110">
        <v>2021</v>
      </c>
      <c r="C468" s="110" t="s">
        <v>3295</v>
      </c>
      <c r="D468" s="22">
        <f>INDEX(Concordance!$A$2:$A$556,MATCH('2021 ESSER I'!F468,Concordance!$D$2:$D$556,0))</f>
        <v>47060</v>
      </c>
      <c r="E468" s="110" t="s">
        <v>1564</v>
      </c>
      <c r="F468" s="110" t="s">
        <v>3296</v>
      </c>
      <c r="G468" s="110" t="s">
        <v>3297</v>
      </c>
      <c r="H468" s="110" t="s">
        <v>1892</v>
      </c>
      <c r="I468" s="21">
        <v>0</v>
      </c>
      <c r="J468" s="21"/>
      <c r="K468" s="21"/>
      <c r="P468" s="21">
        <v>0</v>
      </c>
      <c r="V468" s="21">
        <v>144326.03</v>
      </c>
      <c r="W468" s="21">
        <v>115305.75</v>
      </c>
      <c r="X468" s="21">
        <v>29020.28</v>
      </c>
      <c r="Y468" s="21">
        <v>0</v>
      </c>
      <c r="Z468" s="21">
        <v>0</v>
      </c>
      <c r="AA468" s="21">
        <v>0</v>
      </c>
      <c r="AB468" s="21">
        <v>0</v>
      </c>
      <c r="AC468" s="21">
        <v>0</v>
      </c>
      <c r="AD468" s="21">
        <v>0</v>
      </c>
      <c r="AE468" s="21">
        <v>0</v>
      </c>
      <c r="AF468" s="21">
        <v>0</v>
      </c>
      <c r="AG468" s="21">
        <v>0</v>
      </c>
      <c r="AH468" s="21">
        <v>0</v>
      </c>
      <c r="AI468" s="21">
        <v>29020.28</v>
      </c>
      <c r="AJ468" s="21">
        <v>0</v>
      </c>
      <c r="AK468" s="21">
        <v>0</v>
      </c>
      <c r="AL468" s="21">
        <v>0</v>
      </c>
      <c r="AM468" s="21">
        <v>0</v>
      </c>
      <c r="AN468" s="21">
        <v>0</v>
      </c>
      <c r="AO468" s="21">
        <v>29020.28</v>
      </c>
      <c r="AP468" s="21">
        <v>0</v>
      </c>
      <c r="AQ468" s="21">
        <v>0</v>
      </c>
      <c r="AR468" s="21">
        <v>0</v>
      </c>
      <c r="AS468" s="21">
        <v>0</v>
      </c>
      <c r="AT468" s="21">
        <v>0</v>
      </c>
      <c r="AU468" s="21">
        <v>0</v>
      </c>
      <c r="AV468" s="21">
        <v>0</v>
      </c>
      <c r="AW468" s="21">
        <v>0</v>
      </c>
      <c r="AX468" s="21">
        <v>0</v>
      </c>
      <c r="AY468" s="21">
        <v>0</v>
      </c>
      <c r="AZ468" s="21">
        <v>0</v>
      </c>
      <c r="BA468" s="21">
        <v>0</v>
      </c>
      <c r="BB468" s="21">
        <v>0</v>
      </c>
      <c r="BC468" s="21">
        <v>0</v>
      </c>
      <c r="BD468" s="21">
        <v>0</v>
      </c>
      <c r="BE468" s="21">
        <v>0</v>
      </c>
      <c r="BF468" s="21">
        <v>0</v>
      </c>
      <c r="BG468" s="21">
        <v>0</v>
      </c>
      <c r="BH468" s="21">
        <v>0</v>
      </c>
      <c r="BI468" s="21">
        <v>0</v>
      </c>
      <c r="BJ468" s="21">
        <v>0</v>
      </c>
      <c r="BK468" s="21">
        <v>0</v>
      </c>
      <c r="BL468" s="21">
        <v>0</v>
      </c>
      <c r="BM468" s="21">
        <v>0</v>
      </c>
      <c r="BS468" s="156">
        <f>INDEX('ESSER I reallocation'!$H$2:$H$555,MATCH('2021 ESSER I'!$D468,'ESSER I reallocation'!$A$2:$A$555,0))</f>
        <v>144326.03</v>
      </c>
      <c r="BT468" s="156">
        <f>INDEX('2020 Report - NLIU'!$BL$2:$BL$555,MATCH('2021 ESSER I'!D468,'2020 Report - NLIU'!$I$2:$I$555,0))</f>
        <v>115305.75</v>
      </c>
      <c r="BU468" s="110" t="b">
        <f t="shared" si="7"/>
        <v>1</v>
      </c>
    </row>
    <row r="469" spans="1:73" x14ac:dyDescent="0.3">
      <c r="A469" s="110" t="s">
        <v>162</v>
      </c>
      <c r="B469" s="110">
        <v>2021</v>
      </c>
      <c r="C469" s="110" t="s">
        <v>3298</v>
      </c>
      <c r="D469" s="22">
        <f>INDEX(Concordance!$A$2:$A$556,MATCH('2021 ESSER I'!F469,Concordance!$D$2:$D$556,0))</f>
        <v>74202</v>
      </c>
      <c r="E469" s="110" t="s">
        <v>1567</v>
      </c>
      <c r="F469" s="110" t="s">
        <v>3299</v>
      </c>
      <c r="G469" s="110" t="s">
        <v>3300</v>
      </c>
      <c r="H469" s="110" t="s">
        <v>1892</v>
      </c>
      <c r="I469" s="21">
        <v>0</v>
      </c>
      <c r="J469" s="21"/>
      <c r="K469" s="21"/>
      <c r="P469" s="21">
        <v>0</v>
      </c>
      <c r="V469" s="21">
        <v>16919.36</v>
      </c>
      <c r="W469" s="21">
        <v>16875</v>
      </c>
      <c r="X469" s="21">
        <v>44</v>
      </c>
      <c r="Y469" s="21">
        <v>44</v>
      </c>
      <c r="Z469" s="21">
        <v>44</v>
      </c>
      <c r="AA469" s="21">
        <v>0</v>
      </c>
      <c r="AB469" s="21">
        <v>0</v>
      </c>
      <c r="AC469" s="21">
        <v>0</v>
      </c>
      <c r="AD469" s="21">
        <v>0</v>
      </c>
      <c r="AE469" s="21">
        <v>0</v>
      </c>
      <c r="AF469" s="21">
        <v>0</v>
      </c>
      <c r="AG469" s="21">
        <v>0</v>
      </c>
      <c r="AH469" s="21">
        <v>0</v>
      </c>
      <c r="AI469" s="21">
        <v>0</v>
      </c>
      <c r="AJ469" s="21">
        <v>0</v>
      </c>
      <c r="AK469" s="21">
        <v>0</v>
      </c>
      <c r="AL469" s="21">
        <v>0</v>
      </c>
      <c r="AM469" s="21">
        <v>0</v>
      </c>
      <c r="AN469" s="21">
        <v>0</v>
      </c>
      <c r="AO469" s="21">
        <v>0</v>
      </c>
      <c r="AP469" s="21">
        <v>0</v>
      </c>
      <c r="AQ469" s="21">
        <v>0</v>
      </c>
      <c r="AR469" s="21">
        <v>0</v>
      </c>
      <c r="AS469" s="21">
        <v>0</v>
      </c>
      <c r="AT469" s="21">
        <v>0</v>
      </c>
      <c r="AU469" s="21">
        <v>0</v>
      </c>
      <c r="AV469" s="21">
        <v>0</v>
      </c>
      <c r="AW469" s="21">
        <v>0</v>
      </c>
      <c r="AX469" s="21">
        <v>0</v>
      </c>
      <c r="AY469" s="21">
        <v>0</v>
      </c>
      <c r="AZ469" s="21">
        <v>0</v>
      </c>
      <c r="BA469" s="21">
        <v>0</v>
      </c>
      <c r="BB469" s="21">
        <v>0</v>
      </c>
      <c r="BC469" s="21">
        <v>0</v>
      </c>
      <c r="BD469" s="21">
        <v>0</v>
      </c>
      <c r="BE469" s="21">
        <v>0</v>
      </c>
      <c r="BF469" s="21">
        <v>0</v>
      </c>
      <c r="BG469" s="21">
        <v>0</v>
      </c>
      <c r="BH469" s="21">
        <v>0</v>
      </c>
      <c r="BI469" s="21">
        <v>0</v>
      </c>
      <c r="BJ469" s="21">
        <v>0</v>
      </c>
      <c r="BK469" s="21">
        <v>0</v>
      </c>
      <c r="BL469" s="21">
        <v>0</v>
      </c>
      <c r="BM469" s="21">
        <v>0.36000000000058208</v>
      </c>
      <c r="BN469" s="110">
        <v>100</v>
      </c>
      <c r="BO469" s="110">
        <v>0</v>
      </c>
      <c r="BP469" s="110">
        <v>0</v>
      </c>
      <c r="BQ469" s="110">
        <v>0</v>
      </c>
      <c r="BR469" s="110">
        <v>0</v>
      </c>
      <c r="BS469" s="156">
        <f>INDEX('ESSER I reallocation'!$H$2:$H$555,MATCH('2021 ESSER I'!$D469,'ESSER I reallocation'!$A$2:$A$555,0))</f>
        <v>16919.36</v>
      </c>
      <c r="BT469" s="156">
        <f>INDEX('2020 Report - NLIU'!$BL$2:$BL$555,MATCH('2021 ESSER I'!D469,'2020 Report - NLIU'!$I$2:$I$555,0))</f>
        <v>16875</v>
      </c>
      <c r="BU469" s="110" t="b">
        <f t="shared" si="7"/>
        <v>1</v>
      </c>
    </row>
    <row r="470" spans="1:73" x14ac:dyDescent="0.3">
      <c r="A470" s="110" t="s">
        <v>162</v>
      </c>
      <c r="B470" s="110">
        <v>2021</v>
      </c>
      <c r="C470" s="110" t="s">
        <v>3301</v>
      </c>
      <c r="D470" s="22">
        <f>INDEX(Concordance!$A$2:$A$556,MATCH('2021 ESSER I'!F470,Concordance!$D$2:$D$556,0))</f>
        <v>78005</v>
      </c>
      <c r="E470" s="110" t="s">
        <v>1570</v>
      </c>
      <c r="F470" s="110" t="s">
        <v>3302</v>
      </c>
      <c r="G470" s="110" t="s">
        <v>3303</v>
      </c>
      <c r="H470" s="110" t="s">
        <v>1892</v>
      </c>
      <c r="I470" s="21">
        <v>0</v>
      </c>
      <c r="J470" s="21"/>
      <c r="K470" s="21"/>
      <c r="P470" s="21">
        <v>0</v>
      </c>
      <c r="V470" s="21">
        <v>308806.40000000002</v>
      </c>
      <c r="W470" s="21">
        <v>0</v>
      </c>
      <c r="X470" s="21">
        <v>308806.40000000002</v>
      </c>
      <c r="Y470" s="21">
        <v>159998.35999999999</v>
      </c>
      <c r="Z470" s="21">
        <v>116384.33</v>
      </c>
      <c r="AA470" s="21">
        <v>0</v>
      </c>
      <c r="AB470" s="21">
        <v>0</v>
      </c>
      <c r="AC470" s="21">
        <v>0</v>
      </c>
      <c r="AD470" s="21">
        <v>0</v>
      </c>
      <c r="AE470" s="21">
        <v>0</v>
      </c>
      <c r="AF470" s="21">
        <v>0</v>
      </c>
      <c r="AG470" s="21">
        <v>0</v>
      </c>
      <c r="AH470" s="21">
        <v>43614.03</v>
      </c>
      <c r="AI470" s="21">
        <v>74404.02</v>
      </c>
      <c r="AJ470" s="21">
        <v>74404.02</v>
      </c>
      <c r="AK470" s="21">
        <v>0</v>
      </c>
      <c r="AL470" s="21">
        <v>0</v>
      </c>
      <c r="AM470" s="21">
        <v>0</v>
      </c>
      <c r="AN470" s="21">
        <v>0</v>
      </c>
      <c r="AO470" s="21">
        <v>0</v>
      </c>
      <c r="AP470" s="21">
        <v>0</v>
      </c>
      <c r="AQ470" s="21">
        <v>0</v>
      </c>
      <c r="AR470" s="21">
        <v>0</v>
      </c>
      <c r="AS470" s="21">
        <v>74404.02</v>
      </c>
      <c r="AT470" s="21">
        <v>74404.02</v>
      </c>
      <c r="AU470" s="21">
        <v>0</v>
      </c>
      <c r="AV470" s="21">
        <v>0</v>
      </c>
      <c r="AW470" s="21">
        <v>0</v>
      </c>
      <c r="AX470" s="21">
        <v>0</v>
      </c>
      <c r="AY470" s="21">
        <v>0</v>
      </c>
      <c r="AZ470" s="21">
        <v>0</v>
      </c>
      <c r="BA470" s="21">
        <v>0</v>
      </c>
      <c r="BB470" s="21">
        <v>0</v>
      </c>
      <c r="BC470" s="21">
        <v>0</v>
      </c>
      <c r="BD470" s="21">
        <v>0</v>
      </c>
      <c r="BE470" s="21">
        <v>0</v>
      </c>
      <c r="BF470" s="21">
        <v>0</v>
      </c>
      <c r="BG470" s="21">
        <v>0</v>
      </c>
      <c r="BH470" s="21">
        <v>0</v>
      </c>
      <c r="BI470" s="21">
        <v>0</v>
      </c>
      <c r="BJ470" s="21">
        <v>0</v>
      </c>
      <c r="BK470" s="21">
        <v>0</v>
      </c>
      <c r="BL470" s="21">
        <v>0</v>
      </c>
      <c r="BM470" s="21">
        <v>0</v>
      </c>
      <c r="BS470" s="156">
        <f>INDEX('ESSER I reallocation'!$H$2:$H$555,MATCH('2021 ESSER I'!$D470,'ESSER I reallocation'!$A$2:$A$555,0))</f>
        <v>308806.40000000002</v>
      </c>
      <c r="BT470" s="156">
        <f>INDEX('2020 Report - NLIU'!$BL$2:$BL$555,MATCH('2021 ESSER I'!D470,'2020 Report - NLIU'!$I$2:$I$555,0))</f>
        <v>0</v>
      </c>
      <c r="BU470" s="110" t="b">
        <f t="shared" si="7"/>
        <v>1</v>
      </c>
    </row>
    <row r="471" spans="1:73" x14ac:dyDescent="0.3">
      <c r="A471" s="110" t="s">
        <v>162</v>
      </c>
      <c r="B471" s="110">
        <v>2021</v>
      </c>
      <c r="C471" s="110" t="s">
        <v>3304</v>
      </c>
      <c r="D471" s="22">
        <f>INDEX(Concordance!$A$2:$A$556,MATCH('2021 ESSER I'!F471,Concordance!$D$2:$D$556,0))</f>
        <v>10087</v>
      </c>
      <c r="E471" s="110" t="s">
        <v>1573</v>
      </c>
      <c r="F471" s="110" t="s">
        <v>3305</v>
      </c>
      <c r="G471" s="110" t="s">
        <v>3306</v>
      </c>
      <c r="H471" s="110" t="s">
        <v>1892</v>
      </c>
      <c r="I471" s="21">
        <v>0</v>
      </c>
      <c r="J471" s="21"/>
      <c r="K471" s="21"/>
      <c r="P471" s="21">
        <v>0</v>
      </c>
      <c r="V471" s="21">
        <v>135924.9</v>
      </c>
      <c r="W471" s="21">
        <v>103806.75</v>
      </c>
      <c r="X471" s="21">
        <v>32118.15</v>
      </c>
      <c r="Y471" s="21">
        <v>0</v>
      </c>
      <c r="Z471" s="21">
        <v>0</v>
      </c>
      <c r="AA471" s="21">
        <v>0</v>
      </c>
      <c r="AB471" s="21">
        <v>0</v>
      </c>
      <c r="AC471" s="21">
        <v>0</v>
      </c>
      <c r="AD471" s="21">
        <v>0</v>
      </c>
      <c r="AE471" s="21">
        <v>0</v>
      </c>
      <c r="AF471" s="21">
        <v>0</v>
      </c>
      <c r="AG471" s="21">
        <v>0</v>
      </c>
      <c r="AH471" s="21">
        <v>0</v>
      </c>
      <c r="AI471" s="21">
        <v>0</v>
      </c>
      <c r="AJ471" s="21">
        <v>0</v>
      </c>
      <c r="AK471" s="21">
        <v>0</v>
      </c>
      <c r="AL471" s="21">
        <v>0</v>
      </c>
      <c r="AM471" s="21">
        <v>0</v>
      </c>
      <c r="AN471" s="21">
        <v>0</v>
      </c>
      <c r="AO471" s="21">
        <v>0</v>
      </c>
      <c r="AP471" s="21">
        <v>0</v>
      </c>
      <c r="AQ471" s="21">
        <v>0</v>
      </c>
      <c r="AR471" s="21">
        <v>0</v>
      </c>
      <c r="AS471" s="21">
        <v>0</v>
      </c>
      <c r="AT471" s="21">
        <v>0</v>
      </c>
      <c r="AU471" s="21">
        <v>0</v>
      </c>
      <c r="AV471" s="21">
        <v>0</v>
      </c>
      <c r="AW471" s="21">
        <v>0</v>
      </c>
      <c r="AX471" s="21">
        <v>0</v>
      </c>
      <c r="AY471" s="21">
        <v>0</v>
      </c>
      <c r="AZ471" s="21">
        <v>0</v>
      </c>
      <c r="BA471" s="21">
        <v>0</v>
      </c>
      <c r="BB471" s="21">
        <v>0</v>
      </c>
      <c r="BC471" s="21">
        <v>32118.15</v>
      </c>
      <c r="BD471" s="21">
        <v>32118.15</v>
      </c>
      <c r="BE471" s="21">
        <v>0</v>
      </c>
      <c r="BF471" s="21">
        <v>0</v>
      </c>
      <c r="BG471" s="21">
        <v>0</v>
      </c>
      <c r="BH471" s="21">
        <v>0</v>
      </c>
      <c r="BI471" s="21">
        <v>0</v>
      </c>
      <c r="BJ471" s="21">
        <v>0</v>
      </c>
      <c r="BK471" s="21">
        <v>0</v>
      </c>
      <c r="BL471" s="21">
        <v>0</v>
      </c>
      <c r="BM471" s="21">
        <v>0</v>
      </c>
      <c r="BS471" s="156">
        <f>INDEX('ESSER I reallocation'!$H$2:$H$555,MATCH('2021 ESSER I'!$D471,'ESSER I reallocation'!$A$2:$A$555,0))</f>
        <v>135924.9</v>
      </c>
      <c r="BT471" s="156">
        <f>INDEX('2020 Report - NLIU'!$BL$2:$BL$555,MATCH('2021 ESSER I'!D471,'2020 Report - NLIU'!$I$2:$I$555,0))</f>
        <v>103806.75</v>
      </c>
      <c r="BU471" s="110" t="b">
        <f t="shared" si="7"/>
        <v>1</v>
      </c>
    </row>
    <row r="472" spans="1:73" x14ac:dyDescent="0.3">
      <c r="A472" s="110" t="s">
        <v>162</v>
      </c>
      <c r="B472" s="110">
        <v>2021</v>
      </c>
      <c r="C472" s="110" t="s">
        <v>3307</v>
      </c>
      <c r="D472" s="22">
        <f>INDEX(Concordance!$A$2:$A$556,MATCH('2021 ESSER I'!F472,Concordance!$D$2:$D$556,0))</f>
        <v>90076</v>
      </c>
      <c r="E472" s="110" t="s">
        <v>1576</v>
      </c>
      <c r="F472" s="110" t="s">
        <v>3308</v>
      </c>
      <c r="G472" s="110" t="s">
        <v>3309</v>
      </c>
      <c r="H472" s="110" t="s">
        <v>1892</v>
      </c>
      <c r="I472" s="21">
        <v>0</v>
      </c>
      <c r="J472" s="21"/>
      <c r="K472" s="21"/>
      <c r="P472" s="21">
        <v>0</v>
      </c>
      <c r="V472" s="21">
        <v>121778.62</v>
      </c>
      <c r="W472" s="21">
        <v>121459</v>
      </c>
      <c r="X472" s="21">
        <v>319.62</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319.62</v>
      </c>
      <c r="BD472" s="21">
        <v>319.62</v>
      </c>
      <c r="BE472" s="21">
        <v>0</v>
      </c>
      <c r="BF472" s="21">
        <v>0</v>
      </c>
      <c r="BG472" s="21">
        <v>0</v>
      </c>
      <c r="BH472" s="21">
        <v>0</v>
      </c>
      <c r="BI472" s="21">
        <v>0</v>
      </c>
      <c r="BJ472" s="21">
        <v>0</v>
      </c>
      <c r="BK472" s="21">
        <v>0</v>
      </c>
      <c r="BL472" s="21">
        <v>0</v>
      </c>
      <c r="BM472" s="21">
        <v>0</v>
      </c>
      <c r="BS472" s="156">
        <f>INDEX('ESSER I reallocation'!$H$2:$H$555,MATCH('2021 ESSER I'!$D472,'ESSER I reallocation'!$A$2:$A$555,0))</f>
        <v>121778.62</v>
      </c>
      <c r="BT472" s="156">
        <f>INDEX('2020 Report - NLIU'!$BL$2:$BL$555,MATCH('2021 ESSER I'!D472,'2020 Report - NLIU'!$I$2:$I$555,0))</f>
        <v>121459</v>
      </c>
      <c r="BU472" s="110" t="b">
        <f t="shared" si="7"/>
        <v>1</v>
      </c>
    </row>
    <row r="473" spans="1:73" x14ac:dyDescent="0.3">
      <c r="A473" s="110" t="s">
        <v>162</v>
      </c>
      <c r="B473" s="110">
        <v>2021</v>
      </c>
      <c r="C473" s="110" t="s">
        <v>3310</v>
      </c>
      <c r="D473" s="22">
        <f>INDEX(Concordance!$A$2:$A$556,MATCH('2021 ESSER I'!F473,Concordance!$D$2:$D$556,0))</f>
        <v>35099</v>
      </c>
      <c r="E473" s="110" t="s">
        <v>1579</v>
      </c>
      <c r="F473" s="110" t="s">
        <v>3311</v>
      </c>
      <c r="G473" s="110" t="s">
        <v>3312</v>
      </c>
      <c r="H473" s="110" t="s">
        <v>1892</v>
      </c>
      <c r="I473" s="21">
        <v>0</v>
      </c>
      <c r="J473" s="21"/>
      <c r="K473" s="21"/>
      <c r="P473" s="21">
        <v>0</v>
      </c>
      <c r="V473" s="21">
        <v>188956.48</v>
      </c>
      <c r="W473" s="21">
        <v>188461</v>
      </c>
      <c r="X473" s="21">
        <v>495.48</v>
      </c>
      <c r="Y473" s="21">
        <v>0</v>
      </c>
      <c r="Z473" s="21">
        <v>0</v>
      </c>
      <c r="AA473" s="21">
        <v>0</v>
      </c>
      <c r="AB473" s="21">
        <v>0</v>
      </c>
      <c r="AC473" s="21">
        <v>0</v>
      </c>
      <c r="AD473" s="21">
        <v>0</v>
      </c>
      <c r="AE473" s="21">
        <v>0</v>
      </c>
      <c r="AF473" s="21">
        <v>0</v>
      </c>
      <c r="AG473" s="21">
        <v>0</v>
      </c>
      <c r="AH473" s="21">
        <v>0</v>
      </c>
      <c r="AI473" s="21">
        <v>495.48</v>
      </c>
      <c r="AJ473" s="21">
        <v>495.48</v>
      </c>
      <c r="AK473" s="21">
        <v>0</v>
      </c>
      <c r="AL473" s="21">
        <v>0</v>
      </c>
      <c r="AM473" s="21">
        <v>0</v>
      </c>
      <c r="AN473" s="21">
        <v>0</v>
      </c>
      <c r="AO473" s="21">
        <v>0</v>
      </c>
      <c r="AP473" s="21">
        <v>0</v>
      </c>
      <c r="AQ473" s="21">
        <v>0</v>
      </c>
      <c r="AR473" s="21">
        <v>0</v>
      </c>
      <c r="AS473" s="21">
        <v>0</v>
      </c>
      <c r="AT473" s="21">
        <v>0</v>
      </c>
      <c r="AU473" s="21">
        <v>0</v>
      </c>
      <c r="AV473" s="21">
        <v>0</v>
      </c>
      <c r="AW473" s="21">
        <v>0</v>
      </c>
      <c r="AX473" s="21">
        <v>0</v>
      </c>
      <c r="AY473" s="21">
        <v>0</v>
      </c>
      <c r="AZ473" s="21">
        <v>0</v>
      </c>
      <c r="BA473" s="21">
        <v>0</v>
      </c>
      <c r="BB473" s="21">
        <v>0</v>
      </c>
      <c r="BC473" s="21">
        <v>0</v>
      </c>
      <c r="BD473" s="21">
        <v>0</v>
      </c>
      <c r="BE473" s="21">
        <v>0</v>
      </c>
      <c r="BF473" s="21">
        <v>0</v>
      </c>
      <c r="BG473" s="21">
        <v>0</v>
      </c>
      <c r="BH473" s="21">
        <v>0</v>
      </c>
      <c r="BI473" s="21">
        <v>0</v>
      </c>
      <c r="BJ473" s="21">
        <v>0</v>
      </c>
      <c r="BK473" s="21">
        <v>0</v>
      </c>
      <c r="BL473" s="21">
        <v>0</v>
      </c>
      <c r="BM473" s="21">
        <v>0</v>
      </c>
      <c r="BS473" s="156">
        <f>INDEX('ESSER I reallocation'!$H$2:$H$555,MATCH('2021 ESSER I'!$D473,'ESSER I reallocation'!$A$2:$A$555,0))</f>
        <v>188956.48</v>
      </c>
      <c r="BT473" s="156">
        <f>INDEX('2020 Report - NLIU'!$BL$2:$BL$555,MATCH('2021 ESSER I'!D473,'2020 Report - NLIU'!$I$2:$I$555,0))</f>
        <v>188461</v>
      </c>
      <c r="BU473" s="110" t="b">
        <f t="shared" si="7"/>
        <v>1</v>
      </c>
    </row>
    <row r="474" spans="1:73" x14ac:dyDescent="0.3">
      <c r="A474" s="110" t="s">
        <v>162</v>
      </c>
      <c r="B474" s="110">
        <v>2021</v>
      </c>
      <c r="C474" s="110" t="s">
        <v>3313</v>
      </c>
      <c r="D474" s="22">
        <f>INDEX(Concordance!$A$2:$A$556,MATCH('2021 ESSER I'!F474,Concordance!$D$2:$D$556,0))</f>
        <v>59113</v>
      </c>
      <c r="E474" s="110" t="s">
        <v>1582</v>
      </c>
      <c r="F474" s="110" t="s">
        <v>3314</v>
      </c>
      <c r="G474" s="110" t="s">
        <v>3315</v>
      </c>
      <c r="H474" s="110" t="s">
        <v>1892</v>
      </c>
      <c r="I474" s="21">
        <v>0</v>
      </c>
      <c r="J474" s="21"/>
      <c r="K474" s="21"/>
      <c r="P474" s="21">
        <v>0</v>
      </c>
      <c r="V474" s="21">
        <v>28293.39</v>
      </c>
      <c r="W474" s="21">
        <v>15608.63</v>
      </c>
      <c r="X474" s="21">
        <v>12684.76</v>
      </c>
      <c r="Y474" s="21">
        <v>0</v>
      </c>
      <c r="Z474" s="21">
        <v>0</v>
      </c>
      <c r="AA474" s="21">
        <v>0</v>
      </c>
      <c r="AB474" s="21">
        <v>0</v>
      </c>
      <c r="AC474" s="21">
        <v>0</v>
      </c>
      <c r="AD474" s="21">
        <v>0</v>
      </c>
      <c r="AE474" s="21">
        <v>0</v>
      </c>
      <c r="AF474" s="21">
        <v>0</v>
      </c>
      <c r="AG474" s="21">
        <v>0</v>
      </c>
      <c r="AH474" s="21">
        <v>0</v>
      </c>
      <c r="AI474" s="21">
        <v>12684.76</v>
      </c>
      <c r="AJ474" s="21">
        <v>0</v>
      </c>
      <c r="AK474" s="21">
        <v>0</v>
      </c>
      <c r="AL474" s="21">
        <v>0</v>
      </c>
      <c r="AM474" s="21">
        <v>0</v>
      </c>
      <c r="AN474" s="21">
        <v>0</v>
      </c>
      <c r="AO474" s="21">
        <v>12684.76</v>
      </c>
      <c r="AP474" s="21">
        <v>0</v>
      </c>
      <c r="AQ474" s="21">
        <v>0</v>
      </c>
      <c r="AR474" s="21">
        <v>0</v>
      </c>
      <c r="AS474" s="21">
        <v>0</v>
      </c>
      <c r="AT474" s="21">
        <v>0</v>
      </c>
      <c r="AU474" s="21">
        <v>0</v>
      </c>
      <c r="AV474" s="21">
        <v>0</v>
      </c>
      <c r="AW474" s="21">
        <v>0</v>
      </c>
      <c r="AX474" s="21">
        <v>0</v>
      </c>
      <c r="AY474" s="21">
        <v>0</v>
      </c>
      <c r="AZ474" s="21">
        <v>0</v>
      </c>
      <c r="BA474" s="21">
        <v>0</v>
      </c>
      <c r="BB474" s="21">
        <v>0</v>
      </c>
      <c r="BC474" s="21">
        <v>0</v>
      </c>
      <c r="BD474" s="21">
        <v>0</v>
      </c>
      <c r="BE474" s="21">
        <v>0</v>
      </c>
      <c r="BF474" s="21">
        <v>0</v>
      </c>
      <c r="BG474" s="21">
        <v>0</v>
      </c>
      <c r="BH474" s="21">
        <v>0</v>
      </c>
      <c r="BI474" s="21">
        <v>0</v>
      </c>
      <c r="BJ474" s="21">
        <v>0</v>
      </c>
      <c r="BK474" s="21">
        <v>0</v>
      </c>
      <c r="BL474" s="21">
        <v>0</v>
      </c>
      <c r="BM474" s="21">
        <v>0</v>
      </c>
      <c r="BS474" s="156">
        <f>INDEX('ESSER I reallocation'!$H$2:$H$555,MATCH('2021 ESSER I'!$D474,'ESSER I reallocation'!$A$2:$A$555,0))</f>
        <v>28293.39</v>
      </c>
      <c r="BT474" s="156">
        <f>INDEX('2020 Report - NLIU'!$BL$2:$BL$555,MATCH('2021 ESSER I'!D474,'2020 Report - NLIU'!$I$2:$I$555,0))</f>
        <v>15608.63</v>
      </c>
      <c r="BU474" s="110" t="b">
        <f t="shared" si="7"/>
        <v>1</v>
      </c>
    </row>
    <row r="475" spans="1:73" x14ac:dyDescent="0.3">
      <c r="A475" s="110" t="s">
        <v>162</v>
      </c>
      <c r="B475" s="110">
        <v>2021</v>
      </c>
      <c r="C475" s="110" t="s">
        <v>3316</v>
      </c>
      <c r="D475" s="22">
        <f>INDEX(Concordance!$A$2:$A$556,MATCH('2021 ESSER I'!F475,Concordance!$D$2:$D$556,0))</f>
        <v>5121</v>
      </c>
      <c r="E475" s="110" t="s">
        <v>1585</v>
      </c>
      <c r="F475" s="110" t="s">
        <v>3317</v>
      </c>
      <c r="G475" s="110" t="s">
        <v>3318</v>
      </c>
      <c r="H475" s="110" t="s">
        <v>1892</v>
      </c>
      <c r="I475" s="21">
        <v>0</v>
      </c>
      <c r="J475" s="21"/>
      <c r="K475" s="21"/>
      <c r="P475" s="21">
        <v>0</v>
      </c>
      <c r="V475" s="21">
        <v>207114.15</v>
      </c>
      <c r="W475" s="21">
        <v>203812.94</v>
      </c>
      <c r="X475" s="21">
        <v>3301.21</v>
      </c>
      <c r="Y475" s="21">
        <v>0</v>
      </c>
      <c r="Z475" s="21">
        <v>0</v>
      </c>
      <c r="AA475" s="21">
        <v>0</v>
      </c>
      <c r="AB475" s="21">
        <v>0</v>
      </c>
      <c r="AC475" s="21">
        <v>0</v>
      </c>
      <c r="AD475" s="21">
        <v>0</v>
      </c>
      <c r="AE475" s="21">
        <v>0</v>
      </c>
      <c r="AF475" s="21">
        <v>0</v>
      </c>
      <c r="AG475" s="21">
        <v>0</v>
      </c>
      <c r="AH475" s="21">
        <v>0</v>
      </c>
      <c r="AI475" s="21">
        <v>3301.21</v>
      </c>
      <c r="AJ475" s="21">
        <v>3301.21</v>
      </c>
      <c r="AK475" s="21">
        <v>0</v>
      </c>
      <c r="AL475" s="21">
        <v>0</v>
      </c>
      <c r="AM475" s="21">
        <v>0</v>
      </c>
      <c r="AN475" s="21">
        <v>0</v>
      </c>
      <c r="AO475" s="21">
        <v>0</v>
      </c>
      <c r="AP475" s="21">
        <v>0</v>
      </c>
      <c r="AQ475" s="21">
        <v>0</v>
      </c>
      <c r="AR475" s="21">
        <v>0</v>
      </c>
      <c r="AS475" s="21">
        <v>0</v>
      </c>
      <c r="AT475" s="21">
        <v>0</v>
      </c>
      <c r="AU475" s="21">
        <v>0</v>
      </c>
      <c r="AV475" s="21">
        <v>0</v>
      </c>
      <c r="AW475" s="21">
        <v>0</v>
      </c>
      <c r="AX475" s="21">
        <v>0</v>
      </c>
      <c r="AY475" s="21">
        <v>0</v>
      </c>
      <c r="AZ475" s="21">
        <v>0</v>
      </c>
      <c r="BA475" s="21">
        <v>0</v>
      </c>
      <c r="BB475" s="21">
        <v>0</v>
      </c>
      <c r="BC475" s="21">
        <v>0</v>
      </c>
      <c r="BD475" s="21">
        <v>0</v>
      </c>
      <c r="BE475" s="21">
        <v>0</v>
      </c>
      <c r="BF475" s="21">
        <v>0</v>
      </c>
      <c r="BG475" s="21">
        <v>0</v>
      </c>
      <c r="BH475" s="21">
        <v>0</v>
      </c>
      <c r="BI475" s="21">
        <v>0</v>
      </c>
      <c r="BJ475" s="21">
        <v>0</v>
      </c>
      <c r="BK475" s="21">
        <v>0</v>
      </c>
      <c r="BL475" s="21">
        <v>0</v>
      </c>
      <c r="BM475" s="21">
        <v>0</v>
      </c>
      <c r="BS475" s="156">
        <f>INDEX('ESSER I reallocation'!$H$2:$H$555,MATCH('2021 ESSER I'!$D475,'ESSER I reallocation'!$A$2:$A$555,0))</f>
        <v>207114.15</v>
      </c>
      <c r="BT475" s="156">
        <f>INDEX('2020 Report - NLIU'!$BL$2:$BL$555,MATCH('2021 ESSER I'!D475,'2020 Report - NLIU'!$I$2:$I$555,0))</f>
        <v>203812.94</v>
      </c>
      <c r="BU475" s="110" t="b">
        <f t="shared" si="7"/>
        <v>1</v>
      </c>
    </row>
    <row r="476" spans="1:73" x14ac:dyDescent="0.3">
      <c r="A476" s="110" t="s">
        <v>162</v>
      </c>
      <c r="B476" s="110">
        <v>2021</v>
      </c>
      <c r="C476" s="110" t="s">
        <v>3319</v>
      </c>
      <c r="D476" s="22">
        <f>INDEX(Concordance!$A$2:$A$556,MATCH('2021 ESSER I'!F476,Concordance!$D$2:$D$556,0))</f>
        <v>22090</v>
      </c>
      <c r="E476" s="110" t="s">
        <v>1588</v>
      </c>
      <c r="F476" s="110" t="s">
        <v>3320</v>
      </c>
      <c r="G476" s="110" t="s">
        <v>3321</v>
      </c>
      <c r="H476" s="110" t="s">
        <v>1892</v>
      </c>
      <c r="I476" s="21">
        <v>0</v>
      </c>
      <c r="J476" s="21"/>
      <c r="K476" s="21"/>
      <c r="P476" s="21">
        <v>0</v>
      </c>
      <c r="V476" s="21">
        <v>116813.94</v>
      </c>
      <c r="W476" s="21">
        <v>116507</v>
      </c>
      <c r="X476" s="21">
        <v>0</v>
      </c>
      <c r="Y476" s="21">
        <v>0</v>
      </c>
      <c r="Z476" s="21">
        <v>0</v>
      </c>
      <c r="AA476" s="21">
        <v>0</v>
      </c>
      <c r="AB476" s="21">
        <v>0</v>
      </c>
      <c r="AC476" s="21">
        <v>0</v>
      </c>
      <c r="AD476" s="21">
        <v>0</v>
      </c>
      <c r="AE476" s="21">
        <v>0</v>
      </c>
      <c r="AF476" s="21">
        <v>0</v>
      </c>
      <c r="AG476" s="21">
        <v>0</v>
      </c>
      <c r="AH476" s="21">
        <v>0</v>
      </c>
      <c r="AI476" s="21">
        <v>0</v>
      </c>
      <c r="AJ476" s="21">
        <v>0</v>
      </c>
      <c r="AK476" s="21">
        <v>0</v>
      </c>
      <c r="AL476" s="21">
        <v>0</v>
      </c>
      <c r="AM476" s="21">
        <v>0</v>
      </c>
      <c r="AN476" s="21">
        <v>0</v>
      </c>
      <c r="AO476" s="21">
        <v>0</v>
      </c>
      <c r="AP476" s="21">
        <v>0</v>
      </c>
      <c r="AQ476" s="21">
        <v>0</v>
      </c>
      <c r="AR476" s="21">
        <v>0</v>
      </c>
      <c r="AS476" s="21">
        <v>0</v>
      </c>
      <c r="AT476" s="21">
        <v>0</v>
      </c>
      <c r="AU476" s="21">
        <v>0</v>
      </c>
      <c r="AV476" s="21">
        <v>0</v>
      </c>
      <c r="AW476" s="21">
        <v>0</v>
      </c>
      <c r="AX476" s="21">
        <v>0</v>
      </c>
      <c r="AY476" s="21">
        <v>0</v>
      </c>
      <c r="AZ476" s="21">
        <v>0</v>
      </c>
      <c r="BA476" s="21">
        <v>0</v>
      </c>
      <c r="BB476" s="21">
        <v>0</v>
      </c>
      <c r="BC476" s="21">
        <v>0</v>
      </c>
      <c r="BD476" s="21">
        <v>0</v>
      </c>
      <c r="BE476" s="21">
        <v>0</v>
      </c>
      <c r="BF476" s="21">
        <v>0</v>
      </c>
      <c r="BG476" s="21">
        <v>0</v>
      </c>
      <c r="BH476" s="21">
        <v>0</v>
      </c>
      <c r="BI476" s="21">
        <v>0</v>
      </c>
      <c r="BJ476" s="21">
        <v>0</v>
      </c>
      <c r="BK476" s="21">
        <v>0</v>
      </c>
      <c r="BL476" s="21">
        <v>0</v>
      </c>
      <c r="BM476" s="21">
        <v>306.94000000000233</v>
      </c>
      <c r="BN476" s="110">
        <v>100</v>
      </c>
      <c r="BO476" s="110">
        <v>0</v>
      </c>
      <c r="BP476" s="110">
        <v>0</v>
      </c>
      <c r="BQ476" s="110">
        <v>0</v>
      </c>
      <c r="BR476" s="110">
        <v>0</v>
      </c>
      <c r="BS476" s="156">
        <f>INDEX('ESSER I reallocation'!$H$2:$H$555,MATCH('2021 ESSER I'!$D476,'ESSER I reallocation'!$A$2:$A$555,0))</f>
        <v>116813.94</v>
      </c>
      <c r="BT476" s="156">
        <f>INDEX('2020 Report - NLIU'!$BL$2:$BL$555,MATCH('2021 ESSER I'!D476,'2020 Report - NLIU'!$I$2:$I$555,0))</f>
        <v>116507</v>
      </c>
      <c r="BU476" s="110" t="b">
        <f t="shared" si="7"/>
        <v>1</v>
      </c>
    </row>
    <row r="477" spans="1:73" x14ac:dyDescent="0.3">
      <c r="A477" s="110" t="s">
        <v>162</v>
      </c>
      <c r="B477" s="110">
        <v>2021</v>
      </c>
      <c r="C477" s="110" t="s">
        <v>3322</v>
      </c>
      <c r="D477" s="22">
        <f>INDEX(Concordance!$A$2:$A$556,MATCH('2021 ESSER I'!F477,Concordance!$D$2:$D$556,0))</f>
        <v>96119</v>
      </c>
      <c r="E477" s="110" t="s">
        <v>1591</v>
      </c>
      <c r="F477" s="110" t="s">
        <v>3323</v>
      </c>
      <c r="G477" s="110" t="s">
        <v>3324</v>
      </c>
      <c r="H477" s="110" t="s">
        <v>1892</v>
      </c>
      <c r="I477" s="21">
        <v>154998</v>
      </c>
      <c r="J477" s="21">
        <v>0</v>
      </c>
      <c r="K477" s="21">
        <v>0</v>
      </c>
      <c r="P477" s="21">
        <v>154998</v>
      </c>
      <c r="Q477" s="110">
        <v>0</v>
      </c>
      <c r="R477" s="110">
        <v>0</v>
      </c>
      <c r="S477" s="110">
        <v>0</v>
      </c>
      <c r="T477" s="110">
        <v>0</v>
      </c>
      <c r="U477" s="110">
        <v>100</v>
      </c>
      <c r="V477" s="21">
        <v>366373.5</v>
      </c>
      <c r="W477" s="21">
        <v>281844.90000000002</v>
      </c>
      <c r="X477" s="21">
        <v>84528.6</v>
      </c>
      <c r="Y477" s="21">
        <v>84528.6</v>
      </c>
      <c r="Z477" s="21">
        <v>0</v>
      </c>
      <c r="AA477" s="21">
        <v>0</v>
      </c>
      <c r="AB477" s="21">
        <v>0</v>
      </c>
      <c r="AC477" s="21">
        <v>0</v>
      </c>
      <c r="AD477" s="21">
        <v>0</v>
      </c>
      <c r="AE477" s="21">
        <v>84528.6</v>
      </c>
      <c r="AF477" s="21">
        <v>0</v>
      </c>
      <c r="AG477" s="21">
        <v>0</v>
      </c>
      <c r="AH477" s="21">
        <v>0</v>
      </c>
      <c r="AI477" s="21">
        <v>0</v>
      </c>
      <c r="AJ477" s="21">
        <v>0</v>
      </c>
      <c r="AK477" s="21">
        <v>0</v>
      </c>
      <c r="AL477" s="21">
        <v>0</v>
      </c>
      <c r="AM477" s="21">
        <v>0</v>
      </c>
      <c r="AN477" s="21">
        <v>0</v>
      </c>
      <c r="AO477" s="21">
        <v>0</v>
      </c>
      <c r="AP477" s="21">
        <v>0</v>
      </c>
      <c r="AQ477" s="21">
        <v>0</v>
      </c>
      <c r="AR477" s="21">
        <v>0</v>
      </c>
      <c r="AS477" s="21">
        <v>0</v>
      </c>
      <c r="AT477" s="21">
        <v>0</v>
      </c>
      <c r="AU477" s="21">
        <v>0</v>
      </c>
      <c r="AV477" s="21">
        <v>0</v>
      </c>
      <c r="AW477" s="21">
        <v>0</v>
      </c>
      <c r="AX477" s="21">
        <v>0</v>
      </c>
      <c r="AY477" s="21">
        <v>0</v>
      </c>
      <c r="AZ477" s="21">
        <v>0</v>
      </c>
      <c r="BA477" s="21">
        <v>0</v>
      </c>
      <c r="BB477" s="21">
        <v>0</v>
      </c>
      <c r="BC477" s="21">
        <v>0</v>
      </c>
      <c r="BD477" s="21">
        <v>0</v>
      </c>
      <c r="BE477" s="21">
        <v>0</v>
      </c>
      <c r="BF477" s="21">
        <v>0</v>
      </c>
      <c r="BG477" s="21">
        <v>0</v>
      </c>
      <c r="BH477" s="21">
        <v>0</v>
      </c>
      <c r="BI477" s="21">
        <v>0</v>
      </c>
      <c r="BJ477" s="21">
        <v>0</v>
      </c>
      <c r="BK477" s="21">
        <v>0</v>
      </c>
      <c r="BL477" s="21">
        <v>0</v>
      </c>
      <c r="BM477" s="21">
        <v>0</v>
      </c>
      <c r="BS477" s="156">
        <f>INDEX('ESSER I reallocation'!$H$2:$H$555,MATCH('2021 ESSER I'!$D477,'ESSER I reallocation'!$A$2:$A$555,0))</f>
        <v>366373.5</v>
      </c>
      <c r="BT477" s="156">
        <f>INDEX('2020 Report - NLIU'!$BL$2:$BL$555,MATCH('2021 ESSER I'!D477,'2020 Report - NLIU'!$I$2:$I$555,0))</f>
        <v>281844.90000000002</v>
      </c>
      <c r="BU477" s="110" t="b">
        <f t="shared" si="7"/>
        <v>1</v>
      </c>
    </row>
    <row r="478" spans="1:73" x14ac:dyDescent="0.3">
      <c r="A478" s="110" t="s">
        <v>162</v>
      </c>
      <c r="B478" s="110">
        <v>2021</v>
      </c>
      <c r="C478" s="110" t="s">
        <v>3325</v>
      </c>
      <c r="D478" s="22">
        <f>INDEX(Concordance!$A$2:$A$556,MATCH('2021 ESSER I'!F478,Concordance!$D$2:$D$556,0))</f>
        <v>40101</v>
      </c>
      <c r="E478" s="110" t="s">
        <v>1594</v>
      </c>
      <c r="F478" s="110" t="s">
        <v>3326</v>
      </c>
      <c r="G478" s="110" t="s">
        <v>3327</v>
      </c>
      <c r="H478" s="110" t="s">
        <v>1892</v>
      </c>
      <c r="I478" s="21">
        <v>0</v>
      </c>
      <c r="J478" s="21"/>
      <c r="K478" s="21"/>
      <c r="P478" s="21">
        <v>0</v>
      </c>
      <c r="V478" s="21">
        <v>59738.23</v>
      </c>
      <c r="W478" s="21">
        <v>59582</v>
      </c>
      <c r="X478" s="21">
        <v>156.22999999999999</v>
      </c>
      <c r="Y478" s="21">
        <v>156.22999999999999</v>
      </c>
      <c r="Z478" s="21">
        <v>0</v>
      </c>
      <c r="AA478" s="21">
        <v>0</v>
      </c>
      <c r="AB478" s="21">
        <v>0</v>
      </c>
      <c r="AC478" s="21">
        <v>0</v>
      </c>
      <c r="AD478" s="21">
        <v>0</v>
      </c>
      <c r="AE478" s="21">
        <v>156.22999999999999</v>
      </c>
      <c r="AF478" s="21">
        <v>0</v>
      </c>
      <c r="AG478" s="21">
        <v>0</v>
      </c>
      <c r="AH478" s="21">
        <v>0</v>
      </c>
      <c r="AI478" s="21">
        <v>0</v>
      </c>
      <c r="AJ478" s="21">
        <v>0</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S478" s="156">
        <f>INDEX('ESSER I reallocation'!$H$2:$H$555,MATCH('2021 ESSER I'!$D478,'ESSER I reallocation'!$A$2:$A$555,0))</f>
        <v>59738.23</v>
      </c>
      <c r="BT478" s="156">
        <f>INDEX('2020 Report - NLIU'!$BL$2:$BL$555,MATCH('2021 ESSER I'!D478,'2020 Report - NLIU'!$I$2:$I$555,0))</f>
        <v>59582</v>
      </c>
      <c r="BU478" s="110" t="b">
        <f t="shared" si="7"/>
        <v>1</v>
      </c>
    </row>
    <row r="479" spans="1:73" x14ac:dyDescent="0.3">
      <c r="A479" s="110" t="s">
        <v>162</v>
      </c>
      <c r="B479" s="110">
        <v>2021</v>
      </c>
      <c r="C479" s="110" t="s">
        <v>3328</v>
      </c>
      <c r="D479" s="22">
        <f>INDEX(Concordance!$A$2:$A$556,MATCH('2021 ESSER I'!F479,Concordance!$D$2:$D$556,0))</f>
        <v>22094</v>
      </c>
      <c r="E479" s="110" t="s">
        <v>1597</v>
      </c>
      <c r="F479" s="110" t="s">
        <v>3329</v>
      </c>
      <c r="G479" s="110" t="s">
        <v>3330</v>
      </c>
      <c r="H479" s="110" t="s">
        <v>1892</v>
      </c>
      <c r="I479" s="21">
        <v>0</v>
      </c>
      <c r="J479" s="21"/>
      <c r="K479" s="21"/>
      <c r="P479" s="21">
        <v>0</v>
      </c>
      <c r="V479" s="21">
        <v>101799.54</v>
      </c>
      <c r="W479" s="21">
        <v>101532</v>
      </c>
      <c r="X479" s="21">
        <v>267.54000000000002</v>
      </c>
      <c r="Y479" s="21">
        <v>0</v>
      </c>
      <c r="Z479" s="21">
        <v>0</v>
      </c>
      <c r="AA479" s="21">
        <v>0</v>
      </c>
      <c r="AB479" s="21">
        <v>0</v>
      </c>
      <c r="AC479" s="21">
        <v>0</v>
      </c>
      <c r="AD479" s="21">
        <v>0</v>
      </c>
      <c r="AE479" s="21">
        <v>0</v>
      </c>
      <c r="AF479" s="21">
        <v>0</v>
      </c>
      <c r="AG479" s="21">
        <v>0</v>
      </c>
      <c r="AH479" s="21">
        <v>0</v>
      </c>
      <c r="AI479" s="21">
        <v>0</v>
      </c>
      <c r="AJ479" s="21">
        <v>0</v>
      </c>
      <c r="AK479" s="21">
        <v>0</v>
      </c>
      <c r="AL479" s="21">
        <v>0</v>
      </c>
      <c r="AM479" s="21">
        <v>0</v>
      </c>
      <c r="AN479" s="21">
        <v>0</v>
      </c>
      <c r="AO479" s="21">
        <v>0</v>
      </c>
      <c r="AP479" s="21">
        <v>0</v>
      </c>
      <c r="AQ479" s="21">
        <v>0</v>
      </c>
      <c r="AR479" s="21">
        <v>0</v>
      </c>
      <c r="AS479" s="21">
        <v>0</v>
      </c>
      <c r="AT479" s="21">
        <v>0</v>
      </c>
      <c r="AU479" s="21">
        <v>0</v>
      </c>
      <c r="AV479" s="21">
        <v>0</v>
      </c>
      <c r="AW479" s="21">
        <v>0</v>
      </c>
      <c r="AX479" s="21">
        <v>0</v>
      </c>
      <c r="AY479" s="21">
        <v>0</v>
      </c>
      <c r="AZ479" s="21">
        <v>0</v>
      </c>
      <c r="BA479" s="21">
        <v>0</v>
      </c>
      <c r="BB479" s="21">
        <v>0</v>
      </c>
      <c r="BC479" s="21">
        <v>267.54000000000002</v>
      </c>
      <c r="BD479" s="21">
        <v>267.54000000000002</v>
      </c>
      <c r="BE479" s="21">
        <v>0</v>
      </c>
      <c r="BF479" s="21">
        <v>0</v>
      </c>
      <c r="BG479" s="21">
        <v>0</v>
      </c>
      <c r="BH479" s="21">
        <v>0</v>
      </c>
      <c r="BI479" s="21">
        <v>0</v>
      </c>
      <c r="BJ479" s="21">
        <v>0</v>
      </c>
      <c r="BK479" s="21">
        <v>0</v>
      </c>
      <c r="BL479" s="21">
        <v>0</v>
      </c>
      <c r="BM479" s="21">
        <v>0</v>
      </c>
      <c r="BS479" s="156">
        <f>INDEX('ESSER I reallocation'!$H$2:$H$555,MATCH('2021 ESSER I'!$D479,'ESSER I reallocation'!$A$2:$A$555,0))</f>
        <v>101799.54</v>
      </c>
      <c r="BT479" s="156">
        <f>INDEX('2020 Report - NLIU'!$BL$2:$BL$555,MATCH('2021 ESSER I'!D479,'2020 Report - NLIU'!$I$2:$I$555,0))</f>
        <v>101532</v>
      </c>
      <c r="BU479" s="110" t="b">
        <f t="shared" si="7"/>
        <v>1</v>
      </c>
    </row>
    <row r="480" spans="1:73" x14ac:dyDescent="0.3">
      <c r="A480" s="110" t="s">
        <v>162</v>
      </c>
      <c r="B480" s="110">
        <v>2021</v>
      </c>
      <c r="C480" s="110" t="s">
        <v>3331</v>
      </c>
      <c r="D480" s="22">
        <f>INDEX(Concordance!$A$2:$A$556,MATCH('2021 ESSER I'!F480,Concordance!$D$2:$D$556,0))</f>
        <v>36134</v>
      </c>
      <c r="E480" s="110" t="s">
        <v>1600</v>
      </c>
      <c r="F480" s="110" t="s">
        <v>3332</v>
      </c>
      <c r="G480" s="110" t="s">
        <v>3333</v>
      </c>
      <c r="H480" s="110" t="s">
        <v>1892</v>
      </c>
      <c r="I480" s="21">
        <v>0</v>
      </c>
      <c r="J480" s="21"/>
      <c r="K480" s="21"/>
      <c r="P480" s="21">
        <v>0</v>
      </c>
      <c r="V480" s="21">
        <v>11711.45</v>
      </c>
      <c r="W480" s="21">
        <v>11579.26</v>
      </c>
      <c r="X480" s="21">
        <v>132.19</v>
      </c>
      <c r="Y480" s="21">
        <v>0</v>
      </c>
      <c r="Z480" s="21">
        <v>0</v>
      </c>
      <c r="AA480" s="21">
        <v>0</v>
      </c>
      <c r="AB480" s="21">
        <v>0</v>
      </c>
      <c r="AC480" s="21">
        <v>0</v>
      </c>
      <c r="AD480" s="21">
        <v>0</v>
      </c>
      <c r="AE480" s="21">
        <v>0</v>
      </c>
      <c r="AF480" s="21">
        <v>0</v>
      </c>
      <c r="AG480" s="21">
        <v>0</v>
      </c>
      <c r="AH480" s="21">
        <v>0</v>
      </c>
      <c r="AI480" s="21">
        <v>0</v>
      </c>
      <c r="AJ480" s="21">
        <v>0</v>
      </c>
      <c r="AK480" s="21">
        <v>0</v>
      </c>
      <c r="AL480" s="21">
        <v>0</v>
      </c>
      <c r="AM480" s="21">
        <v>0</v>
      </c>
      <c r="AN480" s="21">
        <v>0</v>
      </c>
      <c r="AO480" s="21">
        <v>0</v>
      </c>
      <c r="AP480" s="21">
        <v>0</v>
      </c>
      <c r="AQ480" s="21">
        <v>0</v>
      </c>
      <c r="AR480" s="21">
        <v>0</v>
      </c>
      <c r="AS480" s="21">
        <v>0</v>
      </c>
      <c r="AT480" s="21">
        <v>0</v>
      </c>
      <c r="AU480" s="21">
        <v>0</v>
      </c>
      <c r="AV480" s="21">
        <v>0</v>
      </c>
      <c r="AW480" s="21">
        <v>0</v>
      </c>
      <c r="AX480" s="21">
        <v>0</v>
      </c>
      <c r="AY480" s="21">
        <v>0</v>
      </c>
      <c r="AZ480" s="21">
        <v>0</v>
      </c>
      <c r="BA480" s="21">
        <v>0</v>
      </c>
      <c r="BB480" s="21">
        <v>0</v>
      </c>
      <c r="BC480" s="21">
        <v>132.19</v>
      </c>
      <c r="BD480" s="21">
        <v>0</v>
      </c>
      <c r="BE480" s="21">
        <v>0</v>
      </c>
      <c r="BF480" s="21">
        <v>0</v>
      </c>
      <c r="BG480" s="21">
        <v>0</v>
      </c>
      <c r="BH480" s="21">
        <v>0</v>
      </c>
      <c r="BI480" s="21">
        <v>132.19</v>
      </c>
      <c r="BJ480" s="21">
        <v>0</v>
      </c>
      <c r="BK480" s="21">
        <v>0</v>
      </c>
      <c r="BL480" s="21">
        <v>0</v>
      </c>
      <c r="BM480" s="21">
        <v>0</v>
      </c>
      <c r="BS480" s="156">
        <f>INDEX('ESSER I reallocation'!$H$2:$H$555,MATCH('2021 ESSER I'!$D480,'ESSER I reallocation'!$A$2:$A$555,0))</f>
        <v>11711.45</v>
      </c>
      <c r="BT480" s="156">
        <f>INDEX('2020 Report - NLIU'!$BL$2:$BL$555,MATCH('2021 ESSER I'!D480,'2020 Report - NLIU'!$I$2:$I$555,0))</f>
        <v>11579.26</v>
      </c>
      <c r="BU480" s="110" t="b">
        <f t="shared" si="7"/>
        <v>1</v>
      </c>
    </row>
    <row r="481" spans="1:73" x14ac:dyDescent="0.3">
      <c r="A481" s="110" t="s">
        <v>162</v>
      </c>
      <c r="B481" s="110">
        <v>2021</v>
      </c>
      <c r="C481" s="110" t="s">
        <v>3334</v>
      </c>
      <c r="D481" s="22">
        <f>INDEX(Concordance!$A$2:$A$556,MATCH('2021 ESSER I'!F481,Concordance!$D$2:$D$556,0))</f>
        <v>39141</v>
      </c>
      <c r="E481" s="110" t="s">
        <v>1603</v>
      </c>
      <c r="F481" s="110" t="s">
        <v>3335</v>
      </c>
      <c r="G481" s="110" t="s">
        <v>3336</v>
      </c>
      <c r="H481" s="110" t="s">
        <v>1892</v>
      </c>
      <c r="I481" s="21">
        <v>1157786.4099999999</v>
      </c>
      <c r="J481" s="21">
        <v>0</v>
      </c>
      <c r="K481" s="21">
        <v>901117.74</v>
      </c>
      <c r="L481" s="110" t="s">
        <v>1911</v>
      </c>
      <c r="M481" s="110" t="s">
        <v>1911</v>
      </c>
      <c r="N481" s="110" t="s">
        <v>1911</v>
      </c>
      <c r="O481" s="110" t="s">
        <v>1892</v>
      </c>
      <c r="P481" s="21">
        <v>256668.6699999999</v>
      </c>
      <c r="Q481" s="110">
        <v>0</v>
      </c>
      <c r="R481" s="110">
        <v>0</v>
      </c>
      <c r="S481" s="110">
        <v>0</v>
      </c>
      <c r="T481" s="110">
        <v>100</v>
      </c>
      <c r="U481" s="110">
        <v>0</v>
      </c>
      <c r="V481" s="21">
        <v>6764505.5099999998</v>
      </c>
      <c r="W481" s="21">
        <v>3500720</v>
      </c>
      <c r="X481" s="21">
        <v>3263785.51</v>
      </c>
      <c r="Y481" s="21">
        <v>0</v>
      </c>
      <c r="Z481" s="21">
        <v>0</v>
      </c>
      <c r="AA481" s="21">
        <v>0</v>
      </c>
      <c r="AB481" s="21">
        <v>0</v>
      </c>
      <c r="AC481" s="21">
        <v>0</v>
      </c>
      <c r="AD481" s="21">
        <v>0</v>
      </c>
      <c r="AE481" s="21">
        <v>0</v>
      </c>
      <c r="AF481" s="21">
        <v>0</v>
      </c>
      <c r="AG481" s="21">
        <v>0</v>
      </c>
      <c r="AH481" s="21">
        <v>0</v>
      </c>
      <c r="AI481" s="21">
        <v>2618193.06</v>
      </c>
      <c r="AJ481" s="21">
        <v>2246417.42</v>
      </c>
      <c r="AK481" s="21">
        <v>371775.64</v>
      </c>
      <c r="AL481" s="21">
        <v>0</v>
      </c>
      <c r="AM481" s="21">
        <v>0</v>
      </c>
      <c r="AN481" s="21">
        <v>0</v>
      </c>
      <c r="AO481" s="21">
        <v>0</v>
      </c>
      <c r="AP481" s="21">
        <v>0</v>
      </c>
      <c r="AQ481" s="21">
        <v>0</v>
      </c>
      <c r="AR481" s="21">
        <v>0</v>
      </c>
      <c r="AS481" s="21">
        <v>0</v>
      </c>
      <c r="AT481" s="21">
        <v>0</v>
      </c>
      <c r="AU481" s="21">
        <v>0</v>
      </c>
      <c r="AV481" s="21">
        <v>0</v>
      </c>
      <c r="AW481" s="21">
        <v>0</v>
      </c>
      <c r="AX481" s="21">
        <v>0</v>
      </c>
      <c r="AY481" s="21">
        <v>0</v>
      </c>
      <c r="AZ481" s="21">
        <v>0</v>
      </c>
      <c r="BA481" s="21">
        <v>0</v>
      </c>
      <c r="BB481" s="21">
        <v>0</v>
      </c>
      <c r="BC481" s="21">
        <v>645592.44999999995</v>
      </c>
      <c r="BD481" s="21">
        <v>16047.55</v>
      </c>
      <c r="BE481" s="21">
        <v>266189.2</v>
      </c>
      <c r="BF481" s="21">
        <v>38627.69</v>
      </c>
      <c r="BG481" s="21">
        <v>0</v>
      </c>
      <c r="BH481" s="21">
        <v>14601.29</v>
      </c>
      <c r="BI481" s="21">
        <v>288500.11</v>
      </c>
      <c r="BJ481" s="21">
        <v>21626.61</v>
      </c>
      <c r="BK481" s="21">
        <v>0</v>
      </c>
      <c r="BL481" s="21">
        <v>0</v>
      </c>
      <c r="BM481" s="21">
        <v>0</v>
      </c>
      <c r="BS481" s="156">
        <f>INDEX('ESSER I reallocation'!$H$2:$H$555,MATCH('2021 ESSER I'!$D481,'ESSER I reallocation'!$A$2:$A$555,0))</f>
        <v>7071788.5099999998</v>
      </c>
      <c r="BT481" s="156">
        <f>INDEX('2020 Report - NLIU'!$BL$2:$BL$555,MATCH('2021 ESSER I'!D481,'2020 Report - NLIU'!$I$2:$I$555,0))</f>
        <v>3500720</v>
      </c>
      <c r="BU481" s="110" t="b">
        <f t="shared" si="7"/>
        <v>1</v>
      </c>
    </row>
    <row r="482" spans="1:73" x14ac:dyDescent="0.3">
      <c r="A482" s="110" t="s">
        <v>162</v>
      </c>
      <c r="B482" s="110">
        <v>2021</v>
      </c>
      <c r="C482" s="110" t="s">
        <v>3337</v>
      </c>
      <c r="D482" s="22">
        <f>INDEX(Concordance!$A$2:$A$556,MATCH('2021 ESSER I'!F482,Concordance!$D$2:$D$556,0))</f>
        <v>115912</v>
      </c>
      <c r="E482" s="110" t="s">
        <v>3338</v>
      </c>
      <c r="F482" s="110" t="s">
        <v>3339</v>
      </c>
      <c r="G482" s="110" t="s">
        <v>3340</v>
      </c>
      <c r="H482" s="110" t="s">
        <v>1892</v>
      </c>
      <c r="I482" s="21">
        <v>0</v>
      </c>
      <c r="J482" s="21"/>
      <c r="K482" s="21"/>
      <c r="P482" s="21">
        <v>0</v>
      </c>
      <c r="V482" s="21">
        <v>270500.12</v>
      </c>
      <c r="W482" s="21">
        <v>84767.76</v>
      </c>
      <c r="X482" s="21">
        <v>185732.36</v>
      </c>
      <c r="Y482" s="21">
        <v>64177.61</v>
      </c>
      <c r="Z482" s="21">
        <v>0</v>
      </c>
      <c r="AA482" s="21">
        <v>0</v>
      </c>
      <c r="AB482" s="21">
        <v>30960.48</v>
      </c>
      <c r="AC482" s="21">
        <v>0</v>
      </c>
      <c r="AD482" s="21">
        <v>227.59</v>
      </c>
      <c r="AE482" s="21">
        <v>32989.54</v>
      </c>
      <c r="AF482" s="21">
        <v>0</v>
      </c>
      <c r="AG482" s="21">
        <v>0</v>
      </c>
      <c r="AH482" s="21">
        <v>0</v>
      </c>
      <c r="AI482" s="21">
        <v>113278.78</v>
      </c>
      <c r="AJ482" s="21">
        <v>26585.08</v>
      </c>
      <c r="AK482" s="21">
        <v>7331.27</v>
      </c>
      <c r="AL482" s="21">
        <v>12147.4</v>
      </c>
      <c r="AM482" s="21">
        <v>0</v>
      </c>
      <c r="AN482" s="21">
        <v>0</v>
      </c>
      <c r="AO482" s="21">
        <v>67215.03</v>
      </c>
      <c r="AP482" s="21">
        <v>0</v>
      </c>
      <c r="AQ482" s="21">
        <v>0</v>
      </c>
      <c r="AR482" s="21">
        <v>0</v>
      </c>
      <c r="AS482" s="21">
        <v>0</v>
      </c>
      <c r="AT482" s="21">
        <v>0</v>
      </c>
      <c r="AU482" s="21">
        <v>0</v>
      </c>
      <c r="AV482" s="21">
        <v>0</v>
      </c>
      <c r="AW482" s="21">
        <v>0</v>
      </c>
      <c r="AX482" s="21">
        <v>0</v>
      </c>
      <c r="AY482" s="21">
        <v>0</v>
      </c>
      <c r="AZ482" s="21">
        <v>0</v>
      </c>
      <c r="BA482" s="21">
        <v>0</v>
      </c>
      <c r="BB482" s="21">
        <v>0</v>
      </c>
      <c r="BC482" s="21">
        <v>8275.9699999999993</v>
      </c>
      <c r="BD482" s="21">
        <v>0</v>
      </c>
      <c r="BE482" s="21">
        <v>0</v>
      </c>
      <c r="BF482" s="21">
        <v>8275.9699999999993</v>
      </c>
      <c r="BG482" s="21">
        <v>0</v>
      </c>
      <c r="BH482" s="21">
        <v>0</v>
      </c>
      <c r="BI482" s="21">
        <v>0</v>
      </c>
      <c r="BJ482" s="21">
        <v>0</v>
      </c>
      <c r="BK482" s="21">
        <v>0</v>
      </c>
      <c r="BL482" s="21">
        <v>0</v>
      </c>
      <c r="BM482" s="21">
        <v>0</v>
      </c>
      <c r="BS482" s="156">
        <f>INDEX('ESSER I reallocation'!$H$2:$H$555,MATCH('2021 ESSER I'!$D482,'ESSER I reallocation'!$A$2:$A$555,0))</f>
        <v>270500.12</v>
      </c>
      <c r="BT482" s="156">
        <f>INDEX('2020 Report - NLIU'!$BL$2:$BL$555,MATCH('2021 ESSER I'!D482,'2020 Report - NLIU'!$I$2:$I$555,0))</f>
        <v>84767.760000000009</v>
      </c>
      <c r="BU482" s="110" t="b">
        <f t="shared" si="7"/>
        <v>1</v>
      </c>
    </row>
    <row r="483" spans="1:73" x14ac:dyDescent="0.3">
      <c r="A483" s="110" t="s">
        <v>162</v>
      </c>
      <c r="B483" s="110">
        <v>2021</v>
      </c>
      <c r="C483" s="110" t="s">
        <v>3341</v>
      </c>
      <c r="D483" s="22">
        <f>INDEX(Concordance!$A$2:$A$556,MATCH('2021 ESSER I'!F483,Concordance!$D$2:$D$556,0))</f>
        <v>92090</v>
      </c>
      <c r="E483" s="110" t="s">
        <v>1615</v>
      </c>
      <c r="F483" s="110" t="s">
        <v>3342</v>
      </c>
      <c r="G483" s="110" t="s">
        <v>3343</v>
      </c>
      <c r="H483" s="110" t="s">
        <v>1892</v>
      </c>
      <c r="I483" s="21">
        <v>192665.55</v>
      </c>
      <c r="J483" s="21">
        <v>0</v>
      </c>
      <c r="K483" s="21">
        <v>65831</v>
      </c>
      <c r="L483" s="110" t="s">
        <v>1911</v>
      </c>
      <c r="M483" s="110" t="s">
        <v>1892</v>
      </c>
      <c r="N483" s="110" t="s">
        <v>1911</v>
      </c>
      <c r="O483" s="110" t="s">
        <v>1911</v>
      </c>
      <c r="P483" s="21">
        <v>126834.55</v>
      </c>
      <c r="Q483" s="110">
        <v>0</v>
      </c>
      <c r="R483" s="110">
        <v>100</v>
      </c>
      <c r="S483" s="110">
        <v>0</v>
      </c>
      <c r="T483" s="110">
        <v>0</v>
      </c>
      <c r="U483" s="110">
        <v>0</v>
      </c>
      <c r="V483" s="21">
        <v>756033.14</v>
      </c>
      <c r="W483" s="21">
        <v>731770.38</v>
      </c>
      <c r="X483" s="21">
        <v>24262.76</v>
      </c>
      <c r="Y483" s="21">
        <v>0</v>
      </c>
      <c r="Z483" s="21">
        <v>0</v>
      </c>
      <c r="AA483" s="21">
        <v>0</v>
      </c>
      <c r="AB483" s="21">
        <v>0</v>
      </c>
      <c r="AC483" s="21">
        <v>0</v>
      </c>
      <c r="AD483" s="21">
        <v>0</v>
      </c>
      <c r="AE483" s="21">
        <v>0</v>
      </c>
      <c r="AF483" s="21">
        <v>0</v>
      </c>
      <c r="AG483" s="21">
        <v>0</v>
      </c>
      <c r="AH483" s="21">
        <v>0</v>
      </c>
      <c r="AI483" s="21">
        <v>24262.76</v>
      </c>
      <c r="AJ483" s="21">
        <v>6244</v>
      </c>
      <c r="AK483" s="21">
        <v>18018.759999999998</v>
      </c>
      <c r="AL483" s="21">
        <v>0</v>
      </c>
      <c r="AM483" s="21">
        <v>0</v>
      </c>
      <c r="AN483" s="21">
        <v>0</v>
      </c>
      <c r="AO483" s="21">
        <v>0</v>
      </c>
      <c r="AP483" s="21">
        <v>0</v>
      </c>
      <c r="AQ483" s="21">
        <v>0</v>
      </c>
      <c r="AR483" s="21">
        <v>0</v>
      </c>
      <c r="AS483" s="21">
        <v>0</v>
      </c>
      <c r="AT483" s="21">
        <v>0</v>
      </c>
      <c r="AU483" s="21">
        <v>0</v>
      </c>
      <c r="AV483" s="21">
        <v>0</v>
      </c>
      <c r="AW483" s="21">
        <v>0</v>
      </c>
      <c r="AX483" s="21">
        <v>0</v>
      </c>
      <c r="AY483" s="21">
        <v>0</v>
      </c>
      <c r="AZ483" s="21">
        <v>0</v>
      </c>
      <c r="BA483" s="21">
        <v>0</v>
      </c>
      <c r="BB483" s="21">
        <v>0</v>
      </c>
      <c r="BC483" s="21">
        <v>0</v>
      </c>
      <c r="BD483" s="21">
        <v>0</v>
      </c>
      <c r="BE483" s="21">
        <v>0</v>
      </c>
      <c r="BF483" s="21">
        <v>0</v>
      </c>
      <c r="BG483" s="21">
        <v>0</v>
      </c>
      <c r="BH483" s="21">
        <v>0</v>
      </c>
      <c r="BI483" s="21">
        <v>0</v>
      </c>
      <c r="BJ483" s="21">
        <v>0</v>
      </c>
      <c r="BK483" s="21">
        <v>0</v>
      </c>
      <c r="BL483" s="21">
        <v>0</v>
      </c>
      <c r="BM483" s="21">
        <v>0</v>
      </c>
      <c r="BS483" s="156">
        <f>INDEX('ESSER I reallocation'!$H$2:$H$555,MATCH('2021 ESSER I'!$D483,'ESSER I reallocation'!$A$2:$A$555,0))</f>
        <v>821864.14</v>
      </c>
      <c r="BT483" s="156">
        <f>INDEX('2020 Report - NLIU'!$BL$2:$BL$555,MATCH('2021 ESSER I'!D483,'2020 Report - NLIU'!$I$2:$I$555,0))</f>
        <v>731770.38</v>
      </c>
      <c r="BU483" s="110" t="b">
        <f t="shared" si="7"/>
        <v>1</v>
      </c>
    </row>
    <row r="484" spans="1:73" x14ac:dyDescent="0.3">
      <c r="A484" s="110" t="s">
        <v>162</v>
      </c>
      <c r="B484" s="110">
        <v>2021</v>
      </c>
      <c r="C484" s="110" t="s">
        <v>3344</v>
      </c>
      <c r="D484" s="22">
        <f>INDEX(Concordance!$A$2:$A$556,MATCH('2021 ESSER I'!F484,Concordance!$D$2:$D$556,0))</f>
        <v>36136</v>
      </c>
      <c r="E484" s="110" t="s">
        <v>1606</v>
      </c>
      <c r="F484" s="110" t="s">
        <v>3345</v>
      </c>
      <c r="G484" s="110" t="s">
        <v>3346</v>
      </c>
      <c r="H484" s="110" t="s">
        <v>1892</v>
      </c>
      <c r="I484" s="21">
        <v>68567</v>
      </c>
      <c r="J484" s="21">
        <v>0</v>
      </c>
      <c r="K484" s="21">
        <v>0</v>
      </c>
      <c r="P484" s="21">
        <v>68567</v>
      </c>
      <c r="Q484" s="110">
        <v>0</v>
      </c>
      <c r="R484" s="110">
        <v>100</v>
      </c>
      <c r="S484" s="110">
        <v>0</v>
      </c>
      <c r="T484" s="110">
        <v>0</v>
      </c>
      <c r="U484" s="110">
        <v>0</v>
      </c>
      <c r="V484" s="21">
        <v>321800.37</v>
      </c>
      <c r="W484" s="21">
        <v>319307.71999999997</v>
      </c>
      <c r="X484" s="21">
        <v>2492.65</v>
      </c>
      <c r="Y484" s="21">
        <v>0</v>
      </c>
      <c r="Z484" s="21">
        <v>0</v>
      </c>
      <c r="AA484" s="21">
        <v>0</v>
      </c>
      <c r="AB484" s="21">
        <v>0</v>
      </c>
      <c r="AC484" s="21">
        <v>0</v>
      </c>
      <c r="AD484" s="21">
        <v>0</v>
      </c>
      <c r="AE484" s="21">
        <v>0</v>
      </c>
      <c r="AF484" s="21">
        <v>0</v>
      </c>
      <c r="AG484" s="21">
        <v>0</v>
      </c>
      <c r="AH484" s="21">
        <v>0</v>
      </c>
      <c r="AI484" s="21">
        <v>2492.65</v>
      </c>
      <c r="AJ484" s="21">
        <v>2492.65</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S484" s="156">
        <f>INDEX('ESSER I reallocation'!$H$2:$H$555,MATCH('2021 ESSER I'!$D484,'ESSER I reallocation'!$A$2:$A$555,0))</f>
        <v>321800.37</v>
      </c>
      <c r="BT484" s="156">
        <f>INDEX('2020 Report - NLIU'!$BL$2:$BL$555,MATCH('2021 ESSER I'!D484,'2020 Report - NLIU'!$I$2:$I$555,0))</f>
        <v>319307.71999999997</v>
      </c>
      <c r="BU484" s="110" t="b">
        <f t="shared" si="7"/>
        <v>1</v>
      </c>
    </row>
    <row r="485" spans="1:73" x14ac:dyDescent="0.3">
      <c r="A485" s="110" t="s">
        <v>162</v>
      </c>
      <c r="B485" s="110">
        <v>2021</v>
      </c>
      <c r="C485" s="110" t="s">
        <v>3347</v>
      </c>
      <c r="D485" s="22">
        <f>INDEX(Concordance!$A$2:$A$556,MATCH('2021 ESSER I'!F485,Concordance!$D$2:$D$556,0))</f>
        <v>66104</v>
      </c>
      <c r="E485" s="110" t="s">
        <v>1618</v>
      </c>
      <c r="F485" s="110" t="s">
        <v>3348</v>
      </c>
      <c r="G485" s="110" t="s">
        <v>3349</v>
      </c>
      <c r="H485" s="110" t="s">
        <v>1892</v>
      </c>
      <c r="I485" s="21">
        <v>0</v>
      </c>
      <c r="J485" s="21"/>
      <c r="K485" s="21"/>
      <c r="P485" s="21">
        <v>0</v>
      </c>
      <c r="V485" s="21">
        <v>16270.73</v>
      </c>
      <c r="W485" s="21">
        <v>16228</v>
      </c>
      <c r="X485" s="21">
        <v>42.73</v>
      </c>
      <c r="Y485" s="21">
        <v>0</v>
      </c>
      <c r="Z485" s="21">
        <v>0</v>
      </c>
      <c r="AA485" s="21">
        <v>0</v>
      </c>
      <c r="AB485" s="21">
        <v>0</v>
      </c>
      <c r="AC485" s="21">
        <v>0</v>
      </c>
      <c r="AD485" s="21">
        <v>0</v>
      </c>
      <c r="AE485" s="21">
        <v>0</v>
      </c>
      <c r="AF485" s="21">
        <v>0</v>
      </c>
      <c r="AG485" s="21">
        <v>0</v>
      </c>
      <c r="AH485" s="21">
        <v>0</v>
      </c>
      <c r="AI485" s="21">
        <v>0</v>
      </c>
      <c r="AJ485" s="21">
        <v>0</v>
      </c>
      <c r="AK485" s="21">
        <v>0</v>
      </c>
      <c r="AL485" s="21">
        <v>0</v>
      </c>
      <c r="AM485" s="21">
        <v>0</v>
      </c>
      <c r="AN485" s="21">
        <v>0</v>
      </c>
      <c r="AO485" s="21">
        <v>0</v>
      </c>
      <c r="AP485" s="21">
        <v>0</v>
      </c>
      <c r="AQ485" s="21">
        <v>0</v>
      </c>
      <c r="AR485" s="21">
        <v>0</v>
      </c>
      <c r="AS485" s="21">
        <v>0</v>
      </c>
      <c r="AT485" s="21">
        <v>0</v>
      </c>
      <c r="AU485" s="21">
        <v>0</v>
      </c>
      <c r="AV485" s="21">
        <v>0</v>
      </c>
      <c r="AW485" s="21">
        <v>0</v>
      </c>
      <c r="AX485" s="21">
        <v>0</v>
      </c>
      <c r="AY485" s="21">
        <v>0</v>
      </c>
      <c r="AZ485" s="21">
        <v>0</v>
      </c>
      <c r="BA485" s="21">
        <v>0</v>
      </c>
      <c r="BB485" s="21">
        <v>0</v>
      </c>
      <c r="BC485" s="21">
        <v>42.73</v>
      </c>
      <c r="BD485" s="21">
        <v>42.73</v>
      </c>
      <c r="BE485" s="21">
        <v>0</v>
      </c>
      <c r="BF485" s="21">
        <v>0</v>
      </c>
      <c r="BG485" s="21">
        <v>0</v>
      </c>
      <c r="BH485" s="21">
        <v>0</v>
      </c>
      <c r="BI485" s="21">
        <v>0</v>
      </c>
      <c r="BJ485" s="21">
        <v>0</v>
      </c>
      <c r="BK485" s="21">
        <v>0</v>
      </c>
      <c r="BL485" s="21">
        <v>0</v>
      </c>
      <c r="BM485" s="21">
        <v>0</v>
      </c>
      <c r="BS485" s="156">
        <f>INDEX('ESSER I reallocation'!$H$2:$H$555,MATCH('2021 ESSER I'!$D485,'ESSER I reallocation'!$A$2:$A$555,0))</f>
        <v>16270.73</v>
      </c>
      <c r="BT485" s="156">
        <f>INDEX('2020 Report - NLIU'!$BL$2:$BL$555,MATCH('2021 ESSER I'!D485,'2020 Report - NLIU'!$I$2:$I$555,0))</f>
        <v>16228</v>
      </c>
      <c r="BU485" s="110" t="b">
        <f t="shared" si="7"/>
        <v>1</v>
      </c>
    </row>
    <row r="486" spans="1:73" x14ac:dyDescent="0.3">
      <c r="A486" s="110" t="s">
        <v>162</v>
      </c>
      <c r="B486" s="110">
        <v>2021</v>
      </c>
      <c r="C486" s="110" t="s">
        <v>3350</v>
      </c>
      <c r="D486" s="22">
        <f>INDEX(Concordance!$A$2:$A$556,MATCH('2021 ESSER I'!F486,Concordance!$D$2:$D$556,0))</f>
        <v>81094</v>
      </c>
      <c r="E486" s="110" t="s">
        <v>1609</v>
      </c>
      <c r="F486" s="110" t="s">
        <v>3351</v>
      </c>
      <c r="G486" s="110" t="s">
        <v>3352</v>
      </c>
      <c r="H486" s="110" t="s">
        <v>1892</v>
      </c>
      <c r="I486" s="21">
        <v>0</v>
      </c>
      <c r="J486" s="21"/>
      <c r="K486" s="21"/>
      <c r="P486" s="21">
        <v>0</v>
      </c>
      <c r="V486" s="21">
        <v>694197.49</v>
      </c>
      <c r="W486" s="21">
        <v>692376</v>
      </c>
      <c r="X486" s="21">
        <v>1821.49</v>
      </c>
      <c r="Y486" s="21">
        <v>1821.49</v>
      </c>
      <c r="Z486" s="21">
        <v>0</v>
      </c>
      <c r="AA486" s="21">
        <v>0</v>
      </c>
      <c r="AB486" s="21">
        <v>0</v>
      </c>
      <c r="AC486" s="21">
        <v>0</v>
      </c>
      <c r="AD486" s="21">
        <v>0</v>
      </c>
      <c r="AE486" s="21">
        <v>1821.49</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0</v>
      </c>
      <c r="BL486" s="21">
        <v>0</v>
      </c>
      <c r="BM486" s="21">
        <v>0</v>
      </c>
      <c r="BS486" s="156">
        <f>INDEX('ESSER I reallocation'!$H$2:$H$555,MATCH('2021 ESSER I'!$D486,'ESSER I reallocation'!$A$2:$A$555,0))</f>
        <v>694197.49</v>
      </c>
      <c r="BT486" s="156">
        <f>INDEX('2020 Report - NLIU'!$BL$2:$BL$555,MATCH('2021 ESSER I'!D486,'2020 Report - NLIU'!$I$2:$I$555,0))</f>
        <v>692376</v>
      </c>
      <c r="BU486" s="110" t="b">
        <f t="shared" si="7"/>
        <v>1</v>
      </c>
    </row>
    <row r="487" spans="1:73" x14ac:dyDescent="0.3">
      <c r="A487" s="110" t="s">
        <v>162</v>
      </c>
      <c r="B487" s="110">
        <v>2021</v>
      </c>
      <c r="C487" s="110" t="s">
        <v>3353</v>
      </c>
      <c r="D487" s="22">
        <f>INDEX(Concordance!$A$2:$A$556,MATCH('2021 ESSER I'!F487,Concordance!$D$2:$D$556,0))</f>
        <v>11082</v>
      </c>
      <c r="E487" s="110" t="s">
        <v>1621</v>
      </c>
      <c r="F487" s="110" t="s">
        <v>3354</v>
      </c>
      <c r="G487" s="110" t="s">
        <v>3355</v>
      </c>
      <c r="H487" s="110" t="s">
        <v>1892</v>
      </c>
      <c r="I487" s="21">
        <v>134075</v>
      </c>
      <c r="J487" s="21">
        <v>0</v>
      </c>
      <c r="K487" s="21">
        <v>101055.77</v>
      </c>
      <c r="L487" s="110" t="s">
        <v>1892</v>
      </c>
      <c r="M487" s="110" t="s">
        <v>1911</v>
      </c>
      <c r="N487" s="110" t="s">
        <v>1911</v>
      </c>
      <c r="O487" s="110" t="s">
        <v>1911</v>
      </c>
      <c r="P487" s="21">
        <v>33019.230000000003</v>
      </c>
      <c r="Q487" s="110">
        <v>100</v>
      </c>
      <c r="R487" s="110">
        <v>0</v>
      </c>
      <c r="S487" s="110">
        <v>0</v>
      </c>
      <c r="T487" s="110">
        <v>0</v>
      </c>
      <c r="U487" s="110">
        <v>0</v>
      </c>
      <c r="V487" s="21">
        <v>2852712.12</v>
      </c>
      <c r="W487" s="21">
        <v>23995.68</v>
      </c>
      <c r="X487" s="21">
        <v>2828716.44</v>
      </c>
      <c r="Y487" s="21">
        <v>205346.1</v>
      </c>
      <c r="Z487" s="21">
        <v>736.57</v>
      </c>
      <c r="AA487" s="21">
        <v>60.02</v>
      </c>
      <c r="AB487" s="21">
        <v>0</v>
      </c>
      <c r="AC487" s="21">
        <v>0</v>
      </c>
      <c r="AD487" s="21">
        <v>49383.03</v>
      </c>
      <c r="AE487" s="21">
        <v>155166.48000000001</v>
      </c>
      <c r="AF487" s="21">
        <v>0</v>
      </c>
      <c r="AG487" s="21">
        <v>0</v>
      </c>
      <c r="AH487" s="21">
        <v>0</v>
      </c>
      <c r="AI487" s="21">
        <v>2623370.34</v>
      </c>
      <c r="AJ487" s="21">
        <v>1278350.44</v>
      </c>
      <c r="AK487" s="21">
        <v>372406.7</v>
      </c>
      <c r="AL487" s="21">
        <v>0</v>
      </c>
      <c r="AM487" s="21">
        <v>0</v>
      </c>
      <c r="AN487" s="21">
        <v>0</v>
      </c>
      <c r="AO487" s="21">
        <v>972613.2</v>
      </c>
      <c r="AP487" s="21">
        <v>0</v>
      </c>
      <c r="AQ487" s="21">
        <v>0</v>
      </c>
      <c r="AR487" s="21">
        <v>0</v>
      </c>
      <c r="AS487" s="21">
        <v>0</v>
      </c>
      <c r="AT487" s="21">
        <v>0</v>
      </c>
      <c r="AU487" s="21">
        <v>0</v>
      </c>
      <c r="AV487" s="21">
        <v>0</v>
      </c>
      <c r="AW487" s="21">
        <v>0</v>
      </c>
      <c r="AX487" s="21">
        <v>0</v>
      </c>
      <c r="AY487" s="21">
        <v>0</v>
      </c>
      <c r="AZ487" s="21">
        <v>0</v>
      </c>
      <c r="BA487" s="21">
        <v>0</v>
      </c>
      <c r="BB487" s="21">
        <v>0</v>
      </c>
      <c r="BC487" s="21">
        <v>0</v>
      </c>
      <c r="BD487" s="21">
        <v>0</v>
      </c>
      <c r="BE487" s="21">
        <v>0</v>
      </c>
      <c r="BF487" s="21">
        <v>0</v>
      </c>
      <c r="BG487" s="21">
        <v>0</v>
      </c>
      <c r="BH487" s="21">
        <v>0</v>
      </c>
      <c r="BI487" s="21">
        <v>0</v>
      </c>
      <c r="BJ487" s="21">
        <v>0</v>
      </c>
      <c r="BK487" s="21">
        <v>0</v>
      </c>
      <c r="BL487" s="21">
        <v>0</v>
      </c>
      <c r="BM487" s="21">
        <v>0</v>
      </c>
      <c r="BS487" s="156">
        <f>INDEX('ESSER I reallocation'!$H$2:$H$555,MATCH('2021 ESSER I'!$D487,'ESSER I reallocation'!$A$2:$A$555,0))</f>
        <v>2986787.12</v>
      </c>
      <c r="BT487" s="156">
        <f>INDEX('2020 Report - NLIU'!$BL$2:$BL$555,MATCH('2021 ESSER I'!D487,'2020 Report - NLIU'!$I$2:$I$555,0))</f>
        <v>23995.68</v>
      </c>
      <c r="BU487" s="110" t="b">
        <f t="shared" si="7"/>
        <v>1</v>
      </c>
    </row>
    <row r="488" spans="1:73" x14ac:dyDescent="0.3">
      <c r="A488" s="110" t="s">
        <v>162</v>
      </c>
      <c r="B488" s="110">
        <v>2021</v>
      </c>
      <c r="C488" s="110" t="s">
        <v>3356</v>
      </c>
      <c r="D488" s="22">
        <f>INDEX(Concordance!$A$2:$A$556,MATCH('2021 ESSER I'!F488,Concordance!$D$2:$D$556,0))</f>
        <v>115115</v>
      </c>
      <c r="E488" s="110" t="s">
        <v>1612</v>
      </c>
      <c r="F488" s="110" t="s">
        <v>3357</v>
      </c>
      <c r="G488" s="110" t="s">
        <v>3358</v>
      </c>
      <c r="H488" s="110" t="s">
        <v>1892</v>
      </c>
      <c r="I488" s="21">
        <v>433565.77</v>
      </c>
      <c r="J488" s="21">
        <v>0</v>
      </c>
      <c r="K488" s="21">
        <v>0</v>
      </c>
      <c r="P488" s="21">
        <v>433565.77</v>
      </c>
      <c r="Q488" s="110">
        <v>10</v>
      </c>
      <c r="R488" s="110">
        <v>50</v>
      </c>
      <c r="S488" s="110">
        <v>25</v>
      </c>
      <c r="T488" s="110">
        <v>10</v>
      </c>
      <c r="U488" s="110">
        <v>5</v>
      </c>
      <c r="V488" s="21">
        <v>13690436.58</v>
      </c>
      <c r="W488" s="21">
        <v>10240888</v>
      </c>
      <c r="X488" s="21">
        <v>1676988.33</v>
      </c>
      <c r="Y488" s="21">
        <v>194051.35</v>
      </c>
      <c r="Z488" s="21">
        <v>0</v>
      </c>
      <c r="AA488" s="21">
        <v>0</v>
      </c>
      <c r="AB488" s="21">
        <v>0</v>
      </c>
      <c r="AC488" s="21">
        <v>188868.85</v>
      </c>
      <c r="AD488" s="21">
        <v>5182.5</v>
      </c>
      <c r="AE488" s="21">
        <v>0</v>
      </c>
      <c r="AF488" s="21">
        <v>0</v>
      </c>
      <c r="AG488" s="21">
        <v>0</v>
      </c>
      <c r="AH488" s="21">
        <v>0</v>
      </c>
      <c r="AI488" s="21">
        <v>507606.06</v>
      </c>
      <c r="AJ488" s="21">
        <v>0</v>
      </c>
      <c r="AK488" s="21">
        <v>0</v>
      </c>
      <c r="AL488" s="21">
        <v>0</v>
      </c>
      <c r="AM488" s="21">
        <v>0</v>
      </c>
      <c r="AN488" s="21">
        <v>0</v>
      </c>
      <c r="AO488" s="21">
        <v>397136.36</v>
      </c>
      <c r="AP488" s="21">
        <v>110469.7</v>
      </c>
      <c r="AQ488" s="21">
        <v>0</v>
      </c>
      <c r="AR488" s="21">
        <v>0</v>
      </c>
      <c r="AS488" s="21">
        <v>19657.28</v>
      </c>
      <c r="AT488" s="21">
        <v>0</v>
      </c>
      <c r="AU488" s="21">
        <v>0</v>
      </c>
      <c r="AV488" s="21">
        <v>19657.28</v>
      </c>
      <c r="AW488" s="21">
        <v>0</v>
      </c>
      <c r="AX488" s="21">
        <v>0</v>
      </c>
      <c r="AY488" s="21">
        <v>0</v>
      </c>
      <c r="AZ488" s="21">
        <v>0</v>
      </c>
      <c r="BA488" s="21">
        <v>0</v>
      </c>
      <c r="BB488" s="21">
        <v>0</v>
      </c>
      <c r="BC488" s="21">
        <v>955673.64</v>
      </c>
      <c r="BD488" s="21">
        <v>0</v>
      </c>
      <c r="BE488" s="21">
        <v>0</v>
      </c>
      <c r="BF488" s="21">
        <v>423259.59</v>
      </c>
      <c r="BG488" s="21">
        <v>0</v>
      </c>
      <c r="BH488" s="21">
        <v>0</v>
      </c>
      <c r="BI488" s="21">
        <v>448279.8</v>
      </c>
      <c r="BJ488" s="21">
        <v>84134.25</v>
      </c>
      <c r="BK488" s="21">
        <v>0</v>
      </c>
      <c r="BL488" s="21">
        <v>0</v>
      </c>
      <c r="BM488" s="21">
        <v>1772560.25</v>
      </c>
      <c r="BN488" s="110">
        <v>10</v>
      </c>
      <c r="BO488" s="110">
        <v>50</v>
      </c>
      <c r="BP488" s="110">
        <v>25</v>
      </c>
      <c r="BQ488" s="110">
        <v>10</v>
      </c>
      <c r="BR488" s="110">
        <v>5</v>
      </c>
      <c r="BS488" s="156">
        <f>INDEX('ESSER I reallocation'!$H$2:$H$555,MATCH('2021 ESSER I'!$D488,'ESSER I reallocation'!$A$2:$A$555,0))</f>
        <v>14124002.35</v>
      </c>
      <c r="BT488" s="156">
        <f>INDEX('2020 Report - NLIU'!$BL$2:$BL$555,MATCH('2021 ESSER I'!D488,'2020 Report - NLIU'!$I$2:$I$555,0))</f>
        <v>10240888</v>
      </c>
      <c r="BU488" s="110" t="b">
        <f t="shared" si="7"/>
        <v>1</v>
      </c>
    </row>
    <row r="489" spans="1:73" x14ac:dyDescent="0.3">
      <c r="A489" s="110" t="s">
        <v>162</v>
      </c>
      <c r="B489" s="110">
        <v>2021</v>
      </c>
      <c r="C489" s="110" t="s">
        <v>3359</v>
      </c>
      <c r="D489" s="22">
        <f>INDEX(Concordance!$A$2:$A$556,MATCH('2021 ESSER I'!F489,Concordance!$D$2:$D$556,0))</f>
        <v>38045</v>
      </c>
      <c r="E489" s="110" t="s">
        <v>1630</v>
      </c>
      <c r="F489" s="110" t="s">
        <v>3360</v>
      </c>
      <c r="G489" s="110" t="s">
        <v>3361</v>
      </c>
      <c r="H489" s="110" t="s">
        <v>1892</v>
      </c>
      <c r="I489" s="21">
        <v>9000</v>
      </c>
      <c r="J489" s="21">
        <v>0</v>
      </c>
      <c r="K489" s="21">
        <v>9000</v>
      </c>
      <c r="L489" s="110" t="s">
        <v>1911</v>
      </c>
      <c r="M489" s="110" t="s">
        <v>1892</v>
      </c>
      <c r="N489" s="110" t="s">
        <v>1911</v>
      </c>
      <c r="O489" s="110" t="s">
        <v>1911</v>
      </c>
      <c r="P489" s="21">
        <v>0</v>
      </c>
      <c r="V489" s="21">
        <v>78585.48</v>
      </c>
      <c r="W489" s="21">
        <v>78379</v>
      </c>
      <c r="X489" s="21">
        <v>0</v>
      </c>
      <c r="Y489" s="21">
        <v>0</v>
      </c>
      <c r="Z489" s="21">
        <v>0</v>
      </c>
      <c r="AA489" s="21">
        <v>0</v>
      </c>
      <c r="AB489" s="21">
        <v>0</v>
      </c>
      <c r="AC489" s="21">
        <v>0</v>
      </c>
      <c r="AD489" s="21">
        <v>0</v>
      </c>
      <c r="AE489" s="21">
        <v>0</v>
      </c>
      <c r="AF489" s="21">
        <v>0</v>
      </c>
      <c r="AG489" s="21">
        <v>0</v>
      </c>
      <c r="AH489" s="21">
        <v>0</v>
      </c>
      <c r="AI489" s="21">
        <v>0</v>
      </c>
      <c r="AJ489" s="21">
        <v>0</v>
      </c>
      <c r="AK489" s="21">
        <v>0</v>
      </c>
      <c r="AL489" s="21">
        <v>0</v>
      </c>
      <c r="AM489" s="21">
        <v>0</v>
      </c>
      <c r="AN489" s="21">
        <v>0</v>
      </c>
      <c r="AO489" s="21">
        <v>0</v>
      </c>
      <c r="AP489" s="21">
        <v>0</v>
      </c>
      <c r="AQ489" s="21">
        <v>0</v>
      </c>
      <c r="AR489" s="21">
        <v>0</v>
      </c>
      <c r="AS489" s="21">
        <v>0</v>
      </c>
      <c r="AT489" s="21">
        <v>0</v>
      </c>
      <c r="AU489" s="21">
        <v>0</v>
      </c>
      <c r="AV489" s="21">
        <v>0</v>
      </c>
      <c r="AW489" s="21">
        <v>0</v>
      </c>
      <c r="AX489" s="21">
        <v>0</v>
      </c>
      <c r="AY489" s="21">
        <v>0</v>
      </c>
      <c r="AZ489" s="21">
        <v>0</v>
      </c>
      <c r="BA489" s="21">
        <v>0</v>
      </c>
      <c r="BB489" s="21">
        <v>0</v>
      </c>
      <c r="BC489" s="21">
        <v>0</v>
      </c>
      <c r="BD489" s="21">
        <v>0</v>
      </c>
      <c r="BE489" s="21">
        <v>0</v>
      </c>
      <c r="BF489" s="21">
        <v>0</v>
      </c>
      <c r="BG489" s="21">
        <v>0</v>
      </c>
      <c r="BH489" s="21">
        <v>0</v>
      </c>
      <c r="BI489" s="21">
        <v>0</v>
      </c>
      <c r="BJ489" s="21">
        <v>0</v>
      </c>
      <c r="BK489" s="21">
        <v>0</v>
      </c>
      <c r="BL489" s="21">
        <v>0</v>
      </c>
      <c r="BM489" s="21">
        <v>206.4799999999959</v>
      </c>
      <c r="BN489" s="110">
        <v>0</v>
      </c>
      <c r="BO489" s="110">
        <v>100</v>
      </c>
      <c r="BP489" s="110">
        <v>0</v>
      </c>
      <c r="BQ489" s="110">
        <v>0</v>
      </c>
      <c r="BR489" s="110">
        <v>0</v>
      </c>
      <c r="BS489" s="156">
        <f>INDEX('ESSER I reallocation'!$H$2:$H$555,MATCH('2021 ESSER I'!$D489,'ESSER I reallocation'!$A$2:$A$555,0))</f>
        <v>78585.48</v>
      </c>
      <c r="BT489" s="156">
        <f>INDEX('2020 Report - NLIU'!$BL$2:$BL$555,MATCH('2021 ESSER I'!D489,'2020 Report - NLIU'!$I$2:$I$555,0))</f>
        <v>78379</v>
      </c>
      <c r="BU489" s="110" t="b">
        <f t="shared" si="7"/>
        <v>1</v>
      </c>
    </row>
    <row r="490" spans="1:73" x14ac:dyDescent="0.3">
      <c r="A490" s="110" t="s">
        <v>162</v>
      </c>
      <c r="B490" s="110">
        <v>2021</v>
      </c>
      <c r="C490" s="110" t="s">
        <v>3362</v>
      </c>
      <c r="D490" s="22">
        <f>INDEX(Concordance!$A$2:$A$556,MATCH('2021 ESSER I'!F490,Concordance!$D$2:$D$556,0))</f>
        <v>95059</v>
      </c>
      <c r="E490" s="110" t="s">
        <v>1633</v>
      </c>
      <c r="F490" s="110" t="s">
        <v>3363</v>
      </c>
      <c r="G490" s="110" t="s">
        <v>3364</v>
      </c>
      <c r="H490" s="110" t="s">
        <v>1892</v>
      </c>
      <c r="I490" s="21">
        <v>114578.23</v>
      </c>
      <c r="J490" s="21">
        <v>0</v>
      </c>
      <c r="K490" s="21">
        <v>0</v>
      </c>
      <c r="P490" s="21">
        <v>114578.23</v>
      </c>
      <c r="Q490" s="110">
        <v>0</v>
      </c>
      <c r="R490" s="110">
        <v>0</v>
      </c>
      <c r="S490" s="110">
        <v>0</v>
      </c>
      <c r="T490" s="110">
        <v>0</v>
      </c>
      <c r="U490" s="110">
        <v>100</v>
      </c>
      <c r="V490" s="21">
        <v>308772</v>
      </c>
      <c r="W490" s="21">
        <v>0</v>
      </c>
      <c r="X490" s="21">
        <v>308772</v>
      </c>
      <c r="Y490" s="21">
        <v>4325.22</v>
      </c>
      <c r="Z490" s="21">
        <v>0</v>
      </c>
      <c r="AA490" s="21">
        <v>0</v>
      </c>
      <c r="AB490" s="21">
        <v>0</v>
      </c>
      <c r="AC490" s="21">
        <v>0</v>
      </c>
      <c r="AD490" s="21">
        <v>0</v>
      </c>
      <c r="AE490" s="21">
        <v>4325.22</v>
      </c>
      <c r="AF490" s="21">
        <v>0</v>
      </c>
      <c r="AG490" s="21">
        <v>0</v>
      </c>
      <c r="AH490" s="21">
        <v>0</v>
      </c>
      <c r="AI490" s="21">
        <v>16017.7</v>
      </c>
      <c r="AJ490" s="21">
        <v>0</v>
      </c>
      <c r="AK490" s="21">
        <v>0</v>
      </c>
      <c r="AL490" s="21">
        <v>0</v>
      </c>
      <c r="AM490" s="21">
        <v>0</v>
      </c>
      <c r="AN490" s="21">
        <v>0</v>
      </c>
      <c r="AO490" s="21">
        <v>16017.7</v>
      </c>
      <c r="AP490" s="21">
        <v>0</v>
      </c>
      <c r="AQ490" s="21">
        <v>0</v>
      </c>
      <c r="AR490" s="21">
        <v>0</v>
      </c>
      <c r="AS490" s="21">
        <v>199</v>
      </c>
      <c r="AT490" s="21">
        <v>0</v>
      </c>
      <c r="AU490" s="21">
        <v>0</v>
      </c>
      <c r="AV490" s="21">
        <v>199</v>
      </c>
      <c r="AW490" s="21">
        <v>0</v>
      </c>
      <c r="AX490" s="21">
        <v>0</v>
      </c>
      <c r="AY490" s="21">
        <v>0</v>
      </c>
      <c r="AZ490" s="21">
        <v>0</v>
      </c>
      <c r="BA490" s="21">
        <v>0</v>
      </c>
      <c r="BB490" s="21">
        <v>0</v>
      </c>
      <c r="BC490" s="21">
        <v>288230.08</v>
      </c>
      <c r="BD490" s="21">
        <v>212657.28</v>
      </c>
      <c r="BE490" s="21">
        <v>74985.3</v>
      </c>
      <c r="BF490" s="21">
        <v>0</v>
      </c>
      <c r="BG490" s="21">
        <v>0</v>
      </c>
      <c r="BH490" s="21">
        <v>0</v>
      </c>
      <c r="BI490" s="21">
        <v>0</v>
      </c>
      <c r="BJ490" s="21">
        <v>0</v>
      </c>
      <c r="BK490" s="21">
        <v>0</v>
      </c>
      <c r="BL490" s="21">
        <v>587.5</v>
      </c>
      <c r="BM490" s="21">
        <v>0</v>
      </c>
      <c r="BS490" s="156">
        <f>INDEX('ESSER I reallocation'!$H$2:$H$555,MATCH('2021 ESSER I'!$D490,'ESSER I reallocation'!$A$2:$A$555,0))</f>
        <v>365117</v>
      </c>
      <c r="BT490" s="156">
        <f>INDEX('2020 Report - NLIU'!$BL$2:$BL$555,MATCH('2021 ESSER I'!D490,'2020 Report - NLIU'!$I$2:$I$555,0))</f>
        <v>0</v>
      </c>
      <c r="BU490" s="110" t="b">
        <f t="shared" si="7"/>
        <v>1</v>
      </c>
    </row>
    <row r="491" spans="1:73" x14ac:dyDescent="0.3">
      <c r="A491" s="110" t="s">
        <v>162</v>
      </c>
      <c r="B491" s="110">
        <v>2021</v>
      </c>
      <c r="C491" s="110" t="s">
        <v>3365</v>
      </c>
      <c r="D491" s="22">
        <f>INDEX(Concordance!$A$2:$A$556,MATCH('2021 ESSER I'!F491,Concordance!$D$2:$D$556,0))</f>
        <v>28103</v>
      </c>
      <c r="E491" s="110" t="s">
        <v>1636</v>
      </c>
      <c r="F491" s="110" t="s">
        <v>3366</v>
      </c>
      <c r="G491" s="110" t="s">
        <v>3367</v>
      </c>
      <c r="H491" s="110" t="s">
        <v>1892</v>
      </c>
      <c r="I491" s="21">
        <v>0</v>
      </c>
      <c r="J491" s="21"/>
      <c r="K491" s="21"/>
      <c r="P491" s="21">
        <v>0</v>
      </c>
      <c r="V491" s="21">
        <v>292230.19</v>
      </c>
      <c r="W491" s="21">
        <v>216057.48</v>
      </c>
      <c r="X491" s="21">
        <v>76172.710000000006</v>
      </c>
      <c r="Y491" s="21">
        <v>28685.71</v>
      </c>
      <c r="Z491" s="21">
        <v>0</v>
      </c>
      <c r="AA491" s="21">
        <v>0</v>
      </c>
      <c r="AB491" s="21">
        <v>0</v>
      </c>
      <c r="AC491" s="21">
        <v>0</v>
      </c>
      <c r="AD491" s="21">
        <v>0</v>
      </c>
      <c r="AE491" s="21">
        <v>28685.71</v>
      </c>
      <c r="AF491" s="21">
        <v>0</v>
      </c>
      <c r="AG491" s="21">
        <v>0</v>
      </c>
      <c r="AH491" s="21">
        <v>0</v>
      </c>
      <c r="AI491" s="21">
        <v>23190</v>
      </c>
      <c r="AJ491" s="21">
        <v>17244</v>
      </c>
      <c r="AK491" s="21">
        <v>5946</v>
      </c>
      <c r="AL491" s="21">
        <v>0</v>
      </c>
      <c r="AM491" s="21">
        <v>0</v>
      </c>
      <c r="AN491" s="21">
        <v>0</v>
      </c>
      <c r="AO491" s="21">
        <v>0</v>
      </c>
      <c r="AP491" s="21">
        <v>0</v>
      </c>
      <c r="AQ491" s="21">
        <v>0</v>
      </c>
      <c r="AR491" s="21">
        <v>0</v>
      </c>
      <c r="AS491" s="21">
        <v>0</v>
      </c>
      <c r="AT491" s="21">
        <v>0</v>
      </c>
      <c r="AU491" s="21">
        <v>0</v>
      </c>
      <c r="AV491" s="21">
        <v>0</v>
      </c>
      <c r="AW491" s="21">
        <v>0</v>
      </c>
      <c r="AX491" s="21">
        <v>0</v>
      </c>
      <c r="AY491" s="21">
        <v>0</v>
      </c>
      <c r="AZ491" s="21">
        <v>0</v>
      </c>
      <c r="BA491" s="21">
        <v>0</v>
      </c>
      <c r="BB491" s="21">
        <v>0</v>
      </c>
      <c r="BC491" s="21">
        <v>24297</v>
      </c>
      <c r="BD491" s="21">
        <v>0</v>
      </c>
      <c r="BE491" s="21">
        <v>0</v>
      </c>
      <c r="BF491" s="21">
        <v>0</v>
      </c>
      <c r="BG491" s="21">
        <v>0</v>
      </c>
      <c r="BH491" s="21">
        <v>0</v>
      </c>
      <c r="BI491" s="21">
        <v>24297</v>
      </c>
      <c r="BJ491" s="21">
        <v>0</v>
      </c>
      <c r="BK491" s="21">
        <v>0</v>
      </c>
      <c r="BL491" s="21">
        <v>0</v>
      </c>
      <c r="BM491" s="21">
        <v>0</v>
      </c>
      <c r="BS491" s="156">
        <f>INDEX('ESSER I reallocation'!$H$2:$H$555,MATCH('2021 ESSER I'!$D491,'ESSER I reallocation'!$A$2:$A$555,0))</f>
        <v>292230.19</v>
      </c>
      <c r="BT491" s="156">
        <f>INDEX('2020 Report - NLIU'!$BL$2:$BL$555,MATCH('2021 ESSER I'!D491,'2020 Report - NLIU'!$I$2:$I$555,0))</f>
        <v>216057.48</v>
      </c>
      <c r="BU491" s="110" t="b">
        <f t="shared" si="7"/>
        <v>1</v>
      </c>
    </row>
    <row r="492" spans="1:73" x14ac:dyDescent="0.3">
      <c r="A492" s="110" t="s">
        <v>162</v>
      </c>
      <c r="B492" s="110">
        <v>2021</v>
      </c>
      <c r="C492" s="110" t="s">
        <v>3368</v>
      </c>
      <c r="D492" s="22">
        <f>INDEX(Concordance!$A$2:$A$556,MATCH('2021 ESSER I'!F492,Concordance!$D$2:$D$556,0))</f>
        <v>32058</v>
      </c>
      <c r="E492" s="110" t="s">
        <v>1639</v>
      </c>
      <c r="F492" s="110" t="s">
        <v>3369</v>
      </c>
      <c r="G492" s="110" t="s">
        <v>3370</v>
      </c>
      <c r="H492" s="110" t="s">
        <v>1892</v>
      </c>
      <c r="I492" s="21">
        <v>0</v>
      </c>
      <c r="J492" s="21"/>
      <c r="K492" s="21"/>
      <c r="P492" s="21">
        <v>0</v>
      </c>
      <c r="V492" s="21">
        <v>12873.59</v>
      </c>
      <c r="W492" s="21">
        <v>12840</v>
      </c>
      <c r="X492" s="21">
        <v>0</v>
      </c>
      <c r="Y492" s="21">
        <v>0</v>
      </c>
      <c r="Z492" s="21">
        <v>0</v>
      </c>
      <c r="AA492" s="21">
        <v>0</v>
      </c>
      <c r="AB492" s="21">
        <v>0</v>
      </c>
      <c r="AC492" s="21">
        <v>0</v>
      </c>
      <c r="AD492" s="21">
        <v>0</v>
      </c>
      <c r="AE492" s="21">
        <v>0</v>
      </c>
      <c r="AF492" s="21">
        <v>0</v>
      </c>
      <c r="AG492" s="21">
        <v>0</v>
      </c>
      <c r="AH492" s="21">
        <v>0</v>
      </c>
      <c r="AI492" s="21">
        <v>0</v>
      </c>
      <c r="AJ492" s="21">
        <v>0</v>
      </c>
      <c r="AK492" s="21">
        <v>0</v>
      </c>
      <c r="AL492" s="21">
        <v>0</v>
      </c>
      <c r="AM492" s="21">
        <v>0</v>
      </c>
      <c r="AN492" s="21">
        <v>0</v>
      </c>
      <c r="AO492" s="21">
        <v>0</v>
      </c>
      <c r="AP492" s="21">
        <v>0</v>
      </c>
      <c r="AQ492" s="21">
        <v>0</v>
      </c>
      <c r="AR492" s="21">
        <v>0</v>
      </c>
      <c r="AS492" s="21">
        <v>0</v>
      </c>
      <c r="AT492" s="21">
        <v>0</v>
      </c>
      <c r="AU492" s="21">
        <v>0</v>
      </c>
      <c r="AV492" s="21">
        <v>0</v>
      </c>
      <c r="AW492" s="21">
        <v>0</v>
      </c>
      <c r="AX492" s="21">
        <v>0</v>
      </c>
      <c r="AY492" s="21">
        <v>0</v>
      </c>
      <c r="AZ492" s="21">
        <v>0</v>
      </c>
      <c r="BA492" s="21">
        <v>0</v>
      </c>
      <c r="BB492" s="21">
        <v>0</v>
      </c>
      <c r="BC492" s="21">
        <v>0</v>
      </c>
      <c r="BD492" s="21">
        <v>0</v>
      </c>
      <c r="BE492" s="21">
        <v>0</v>
      </c>
      <c r="BF492" s="21">
        <v>0</v>
      </c>
      <c r="BG492" s="21">
        <v>0</v>
      </c>
      <c r="BH492" s="21">
        <v>0</v>
      </c>
      <c r="BI492" s="21">
        <v>0</v>
      </c>
      <c r="BJ492" s="21">
        <v>0</v>
      </c>
      <c r="BK492" s="21">
        <v>0</v>
      </c>
      <c r="BL492" s="21">
        <v>0</v>
      </c>
      <c r="BM492" s="21">
        <v>33.590000000000153</v>
      </c>
      <c r="BN492" s="110">
        <v>100</v>
      </c>
      <c r="BO492" s="110">
        <v>0</v>
      </c>
      <c r="BP492" s="110">
        <v>0</v>
      </c>
      <c r="BQ492" s="110">
        <v>0</v>
      </c>
      <c r="BR492" s="110">
        <v>0</v>
      </c>
      <c r="BS492" s="156">
        <f>INDEX('ESSER I reallocation'!$H$2:$H$555,MATCH('2021 ESSER I'!$D492,'ESSER I reallocation'!$A$2:$A$555,0))</f>
        <v>12873.59</v>
      </c>
      <c r="BT492" s="156">
        <f>INDEX('2020 Report - NLIU'!$BL$2:$BL$555,MATCH('2021 ESSER I'!D492,'2020 Report - NLIU'!$I$2:$I$555,0))</f>
        <v>12840</v>
      </c>
      <c r="BU492" s="110" t="b">
        <f t="shared" si="7"/>
        <v>1</v>
      </c>
    </row>
    <row r="493" spans="1:73" x14ac:dyDescent="0.3">
      <c r="A493" s="110" t="s">
        <v>162</v>
      </c>
      <c r="B493" s="110">
        <v>2021</v>
      </c>
      <c r="C493" s="110" t="s">
        <v>3371</v>
      </c>
      <c r="D493" s="22">
        <f>INDEX(Concordance!$A$2:$A$556,MATCH('2021 ESSER I'!F493,Concordance!$D$2:$D$556,0))</f>
        <v>20001</v>
      </c>
      <c r="E493" s="110" t="s">
        <v>1642</v>
      </c>
      <c r="F493" s="110" t="s">
        <v>3372</v>
      </c>
      <c r="G493" s="110" t="s">
        <v>3373</v>
      </c>
      <c r="H493" s="110" t="s">
        <v>1892</v>
      </c>
      <c r="I493" s="21">
        <v>0</v>
      </c>
      <c r="J493" s="21"/>
      <c r="K493" s="21"/>
      <c r="P493" s="21">
        <v>0</v>
      </c>
      <c r="V493" s="21">
        <v>312351.77</v>
      </c>
      <c r="W493" s="21">
        <v>0</v>
      </c>
      <c r="X493" s="21">
        <v>312351.77</v>
      </c>
      <c r="Y493" s="21">
        <v>16064.66</v>
      </c>
      <c r="Z493" s="21">
        <v>14181.47</v>
      </c>
      <c r="AA493" s="21">
        <v>642.61</v>
      </c>
      <c r="AB493" s="21">
        <v>0</v>
      </c>
      <c r="AC493" s="21">
        <v>0</v>
      </c>
      <c r="AD493" s="21">
        <v>0</v>
      </c>
      <c r="AE493" s="21">
        <v>1240.58</v>
      </c>
      <c r="AF493" s="21">
        <v>0</v>
      </c>
      <c r="AG493" s="21">
        <v>0</v>
      </c>
      <c r="AH493" s="21">
        <v>0</v>
      </c>
      <c r="AI493" s="21">
        <v>259391.33</v>
      </c>
      <c r="AJ493" s="21">
        <v>7600</v>
      </c>
      <c r="AK493" s="21">
        <v>1196.3</v>
      </c>
      <c r="AL493" s="21">
        <v>223464.11</v>
      </c>
      <c r="AM493" s="21">
        <v>0</v>
      </c>
      <c r="AN493" s="21">
        <v>0</v>
      </c>
      <c r="AO493" s="21">
        <v>27130.92</v>
      </c>
      <c r="AP493" s="21">
        <v>0</v>
      </c>
      <c r="AQ493" s="21">
        <v>0</v>
      </c>
      <c r="AR493" s="21">
        <v>0</v>
      </c>
      <c r="AS493" s="21">
        <v>36895.78</v>
      </c>
      <c r="AT493" s="21">
        <v>0</v>
      </c>
      <c r="AU493" s="21">
        <v>0</v>
      </c>
      <c r="AV493" s="21">
        <v>0</v>
      </c>
      <c r="AW493" s="21">
        <v>0</v>
      </c>
      <c r="AX493" s="21">
        <v>0</v>
      </c>
      <c r="AY493" s="21">
        <v>36895.78</v>
      </c>
      <c r="AZ493" s="21">
        <v>0</v>
      </c>
      <c r="BA493" s="21">
        <v>0</v>
      </c>
      <c r="BB493" s="21">
        <v>0</v>
      </c>
      <c r="BC493" s="21">
        <v>0</v>
      </c>
      <c r="BD493" s="21">
        <v>0</v>
      </c>
      <c r="BE493" s="21">
        <v>0</v>
      </c>
      <c r="BF493" s="21">
        <v>0</v>
      </c>
      <c r="BG493" s="21">
        <v>0</v>
      </c>
      <c r="BH493" s="21">
        <v>0</v>
      </c>
      <c r="BI493" s="21">
        <v>0</v>
      </c>
      <c r="BJ493" s="21">
        <v>0</v>
      </c>
      <c r="BK493" s="21">
        <v>0</v>
      </c>
      <c r="BL493" s="21">
        <v>0</v>
      </c>
      <c r="BM493" s="21">
        <v>0</v>
      </c>
      <c r="BS493" s="156">
        <f>INDEX('ESSER I reallocation'!$H$2:$H$555,MATCH('2021 ESSER I'!$D493,'ESSER I reallocation'!$A$2:$A$555,0))</f>
        <v>312351.77</v>
      </c>
      <c r="BT493" s="156">
        <f>INDEX('2020 Report - NLIU'!$BL$2:$BL$555,MATCH('2021 ESSER I'!D493,'2020 Report - NLIU'!$I$2:$I$555,0))</f>
        <v>0</v>
      </c>
      <c r="BU493" s="110" t="b">
        <f t="shared" si="7"/>
        <v>1</v>
      </c>
    </row>
    <row r="494" spans="1:73" x14ac:dyDescent="0.3">
      <c r="A494" s="110" t="s">
        <v>162</v>
      </c>
      <c r="B494" s="110">
        <v>2021</v>
      </c>
      <c r="C494" s="110" t="s">
        <v>3374</v>
      </c>
      <c r="D494" s="22">
        <f>INDEX(Concordance!$A$2:$A$556,MATCH('2021 ESSER I'!F494,Concordance!$D$2:$D$556,0))</f>
        <v>15001</v>
      </c>
      <c r="E494" s="110" t="s">
        <v>1645</v>
      </c>
      <c r="F494" s="110" t="s">
        <v>3375</v>
      </c>
      <c r="G494" s="110" t="s">
        <v>3376</v>
      </c>
      <c r="H494" s="110" t="s">
        <v>1892</v>
      </c>
      <c r="I494" s="21">
        <v>0</v>
      </c>
      <c r="J494" s="21"/>
      <c r="K494" s="21"/>
      <c r="P494" s="21">
        <v>0</v>
      </c>
      <c r="V494" s="21">
        <v>118807.35</v>
      </c>
      <c r="W494" s="21">
        <v>118496</v>
      </c>
      <c r="X494" s="21">
        <v>0</v>
      </c>
      <c r="Y494" s="21">
        <v>0</v>
      </c>
      <c r="Z494" s="21">
        <v>0</v>
      </c>
      <c r="AA494" s="21">
        <v>0</v>
      </c>
      <c r="AB494" s="21">
        <v>0</v>
      </c>
      <c r="AC494" s="21">
        <v>0</v>
      </c>
      <c r="AD494" s="21">
        <v>0</v>
      </c>
      <c r="AE494" s="21">
        <v>0</v>
      </c>
      <c r="AF494" s="21">
        <v>0</v>
      </c>
      <c r="AG494" s="21">
        <v>0</v>
      </c>
      <c r="AH494" s="21">
        <v>0</v>
      </c>
      <c r="AI494" s="21">
        <v>0</v>
      </c>
      <c r="AJ494" s="21">
        <v>0</v>
      </c>
      <c r="AK494" s="21">
        <v>0</v>
      </c>
      <c r="AL494" s="21">
        <v>0</v>
      </c>
      <c r="AM494" s="21">
        <v>0</v>
      </c>
      <c r="AN494" s="21">
        <v>0</v>
      </c>
      <c r="AO494" s="21">
        <v>0</v>
      </c>
      <c r="AP494" s="21">
        <v>0</v>
      </c>
      <c r="AQ494" s="21">
        <v>0</v>
      </c>
      <c r="AR494" s="21">
        <v>0</v>
      </c>
      <c r="AS494" s="21">
        <v>0</v>
      </c>
      <c r="AT494" s="21">
        <v>0</v>
      </c>
      <c r="AU494" s="21">
        <v>0</v>
      </c>
      <c r="AV494" s="21">
        <v>0</v>
      </c>
      <c r="AW494" s="21">
        <v>0</v>
      </c>
      <c r="AX494" s="21">
        <v>0</v>
      </c>
      <c r="AY494" s="21">
        <v>0</v>
      </c>
      <c r="AZ494" s="21">
        <v>0</v>
      </c>
      <c r="BA494" s="21">
        <v>0</v>
      </c>
      <c r="BB494" s="21">
        <v>0</v>
      </c>
      <c r="BC494" s="21">
        <v>0</v>
      </c>
      <c r="BD494" s="21">
        <v>0</v>
      </c>
      <c r="BE494" s="21">
        <v>0</v>
      </c>
      <c r="BF494" s="21">
        <v>0</v>
      </c>
      <c r="BG494" s="21">
        <v>0</v>
      </c>
      <c r="BH494" s="21">
        <v>0</v>
      </c>
      <c r="BI494" s="21">
        <v>0</v>
      </c>
      <c r="BJ494" s="21">
        <v>0</v>
      </c>
      <c r="BK494" s="21">
        <v>0</v>
      </c>
      <c r="BL494" s="21">
        <v>0</v>
      </c>
      <c r="BM494" s="21">
        <v>311.35000000000582</v>
      </c>
      <c r="BN494" s="110">
        <v>100</v>
      </c>
      <c r="BO494" s="110">
        <v>0</v>
      </c>
      <c r="BP494" s="110">
        <v>0</v>
      </c>
      <c r="BQ494" s="110">
        <v>0</v>
      </c>
      <c r="BR494" s="110">
        <v>0</v>
      </c>
      <c r="BS494" s="156">
        <f>INDEX('ESSER I reallocation'!$H$2:$H$555,MATCH('2021 ESSER I'!$D494,'ESSER I reallocation'!$A$2:$A$555,0))</f>
        <v>118807.35</v>
      </c>
      <c r="BT494" s="156">
        <f>INDEX('2020 Report - NLIU'!$BL$2:$BL$555,MATCH('2021 ESSER I'!D494,'2020 Report - NLIU'!$I$2:$I$555,0))</f>
        <v>118496</v>
      </c>
      <c r="BU494" s="110" t="b">
        <f t="shared" si="7"/>
        <v>1</v>
      </c>
    </row>
    <row r="495" spans="1:73" x14ac:dyDescent="0.3">
      <c r="A495" s="110" t="s">
        <v>162</v>
      </c>
      <c r="B495" s="110">
        <v>2021</v>
      </c>
      <c r="C495" s="110" t="s">
        <v>3377</v>
      </c>
      <c r="D495" s="22">
        <f>INDEX(Concordance!$A$2:$A$556,MATCH('2021 ESSER I'!F495,Concordance!$D$2:$D$556,0))</f>
        <v>39137</v>
      </c>
      <c r="E495" s="110" t="s">
        <v>1648</v>
      </c>
      <c r="F495" s="110" t="s">
        <v>3378</v>
      </c>
      <c r="G495" s="110" t="s">
        <v>3379</v>
      </c>
      <c r="H495" s="110" t="s">
        <v>1892</v>
      </c>
      <c r="I495" s="21">
        <v>0</v>
      </c>
      <c r="J495" s="21"/>
      <c r="K495" s="21"/>
      <c r="P495" s="21">
        <v>0</v>
      </c>
      <c r="V495" s="21">
        <v>229039.95</v>
      </c>
      <c r="W495" s="21">
        <v>0</v>
      </c>
      <c r="X495" s="21">
        <v>229039.95</v>
      </c>
      <c r="Y495" s="21">
        <v>9882.6899999999987</v>
      </c>
      <c r="Z495" s="21">
        <v>0</v>
      </c>
      <c r="AA495" s="21">
        <v>0</v>
      </c>
      <c r="AB495" s="21">
        <v>0</v>
      </c>
      <c r="AC495" s="21">
        <v>0</v>
      </c>
      <c r="AD495" s="21">
        <v>1387.31</v>
      </c>
      <c r="AE495" s="21">
        <v>8495.3799999999992</v>
      </c>
      <c r="AF495" s="21">
        <v>0</v>
      </c>
      <c r="AG495" s="21">
        <v>0</v>
      </c>
      <c r="AH495" s="21">
        <v>0</v>
      </c>
      <c r="AI495" s="21">
        <v>219157.26</v>
      </c>
      <c r="AJ495" s="21">
        <v>27439.65</v>
      </c>
      <c r="AK495" s="21">
        <v>8377.82</v>
      </c>
      <c r="AL495" s="21">
        <v>0</v>
      </c>
      <c r="AM495" s="21">
        <v>0</v>
      </c>
      <c r="AN495" s="21">
        <v>0</v>
      </c>
      <c r="AO495" s="21">
        <v>7699.79</v>
      </c>
      <c r="AP495" s="21">
        <v>175640</v>
      </c>
      <c r="AQ495" s="21">
        <v>0</v>
      </c>
      <c r="AR495" s="21">
        <v>0</v>
      </c>
      <c r="AS495" s="21">
        <v>0</v>
      </c>
      <c r="AT495" s="21">
        <v>0</v>
      </c>
      <c r="AU495" s="21">
        <v>0</v>
      </c>
      <c r="AV495" s="21">
        <v>0</v>
      </c>
      <c r="AW495" s="21">
        <v>0</v>
      </c>
      <c r="AX495" s="21">
        <v>0</v>
      </c>
      <c r="AY495" s="21">
        <v>0</v>
      </c>
      <c r="AZ495" s="21">
        <v>0</v>
      </c>
      <c r="BA495" s="21">
        <v>0</v>
      </c>
      <c r="BB495" s="21">
        <v>0</v>
      </c>
      <c r="BC495" s="21">
        <v>0</v>
      </c>
      <c r="BD495" s="21">
        <v>0</v>
      </c>
      <c r="BE495" s="21">
        <v>0</v>
      </c>
      <c r="BF495" s="21">
        <v>0</v>
      </c>
      <c r="BG495" s="21">
        <v>0</v>
      </c>
      <c r="BH495" s="21">
        <v>0</v>
      </c>
      <c r="BI495" s="21">
        <v>0</v>
      </c>
      <c r="BJ495" s="21">
        <v>0</v>
      </c>
      <c r="BK495" s="21">
        <v>0</v>
      </c>
      <c r="BL495" s="21">
        <v>0</v>
      </c>
      <c r="BM495" s="21">
        <v>0</v>
      </c>
      <c r="BS495" s="156">
        <f>INDEX('ESSER I reallocation'!$H$2:$H$555,MATCH('2021 ESSER I'!$D495,'ESSER I reallocation'!$A$2:$A$555,0))</f>
        <v>229039.95</v>
      </c>
      <c r="BT495" s="156">
        <f>INDEX('2020 Report - NLIU'!$BL$2:$BL$555,MATCH('2021 ESSER I'!D495,'2020 Report - NLIU'!$I$2:$I$555,0))</f>
        <v>0</v>
      </c>
      <c r="BU495" s="110" t="b">
        <f t="shared" si="7"/>
        <v>1</v>
      </c>
    </row>
    <row r="496" spans="1:73" x14ac:dyDescent="0.3">
      <c r="A496" s="110" t="s">
        <v>162</v>
      </c>
      <c r="B496" s="110">
        <v>2021</v>
      </c>
      <c r="C496" s="110" t="s">
        <v>3380</v>
      </c>
      <c r="D496" s="22">
        <f>INDEX(Concordance!$A$2:$A$556,MATCH('2021 ESSER I'!F496,Concordance!$D$2:$D$556,0))</f>
        <v>36135</v>
      </c>
      <c r="E496" s="110" t="s">
        <v>1651</v>
      </c>
      <c r="F496" s="110" t="s">
        <v>3381</v>
      </c>
      <c r="G496" s="110" t="s">
        <v>3382</v>
      </c>
      <c r="H496" s="110" t="s">
        <v>1892</v>
      </c>
      <c r="I496" s="21">
        <v>0</v>
      </c>
      <c r="J496" s="21"/>
      <c r="K496" s="21"/>
      <c r="P496" s="21">
        <v>0</v>
      </c>
      <c r="V496" s="21">
        <v>14569.7</v>
      </c>
      <c r="W496" s="21">
        <v>0</v>
      </c>
      <c r="X496" s="21">
        <v>14569.7</v>
      </c>
      <c r="Y496" s="21">
        <v>0</v>
      </c>
      <c r="Z496" s="21">
        <v>0</v>
      </c>
      <c r="AA496" s="21">
        <v>0</v>
      </c>
      <c r="AB496" s="21">
        <v>0</v>
      </c>
      <c r="AC496" s="21">
        <v>0</v>
      </c>
      <c r="AD496" s="21">
        <v>0</v>
      </c>
      <c r="AE496" s="21">
        <v>0</v>
      </c>
      <c r="AF496" s="21">
        <v>0</v>
      </c>
      <c r="AG496" s="21">
        <v>0</v>
      </c>
      <c r="AH496" s="21">
        <v>0</v>
      </c>
      <c r="AI496" s="21">
        <v>14569.7</v>
      </c>
      <c r="AJ496" s="21">
        <v>14527.75</v>
      </c>
      <c r="AK496" s="21">
        <v>0</v>
      </c>
      <c r="AL496" s="21">
        <v>0</v>
      </c>
      <c r="AM496" s="21">
        <v>0</v>
      </c>
      <c r="AN496" s="21">
        <v>0</v>
      </c>
      <c r="AO496" s="21">
        <v>41.95</v>
      </c>
      <c r="AP496" s="21">
        <v>0</v>
      </c>
      <c r="AQ496" s="21">
        <v>0</v>
      </c>
      <c r="AR496" s="21">
        <v>0</v>
      </c>
      <c r="AS496" s="21">
        <v>0</v>
      </c>
      <c r="AT496" s="21">
        <v>0</v>
      </c>
      <c r="AU496" s="21">
        <v>0</v>
      </c>
      <c r="AV496" s="21">
        <v>0</v>
      </c>
      <c r="AW496" s="21">
        <v>0</v>
      </c>
      <c r="AX496" s="21">
        <v>0</v>
      </c>
      <c r="AY496" s="21">
        <v>0</v>
      </c>
      <c r="AZ496" s="21">
        <v>0</v>
      </c>
      <c r="BA496" s="21">
        <v>0</v>
      </c>
      <c r="BB496" s="21">
        <v>0</v>
      </c>
      <c r="BC496" s="21">
        <v>0</v>
      </c>
      <c r="BD496" s="21">
        <v>0</v>
      </c>
      <c r="BE496" s="21">
        <v>0</v>
      </c>
      <c r="BF496" s="21">
        <v>0</v>
      </c>
      <c r="BG496" s="21">
        <v>0</v>
      </c>
      <c r="BH496" s="21">
        <v>0</v>
      </c>
      <c r="BI496" s="21">
        <v>0</v>
      </c>
      <c r="BJ496" s="21">
        <v>0</v>
      </c>
      <c r="BK496" s="21">
        <v>0</v>
      </c>
      <c r="BL496" s="21">
        <v>0</v>
      </c>
      <c r="BM496" s="21">
        <v>0</v>
      </c>
      <c r="BS496" s="156">
        <f>INDEX('ESSER I reallocation'!$H$2:$H$555,MATCH('2021 ESSER I'!$D496,'ESSER I reallocation'!$A$2:$A$555,0))</f>
        <v>14569.7</v>
      </c>
      <c r="BT496" s="156">
        <f>INDEX('2020 Report - NLIU'!$BL$2:$BL$555,MATCH('2021 ESSER I'!D496,'2020 Report - NLIU'!$I$2:$I$555,0))</f>
        <v>0</v>
      </c>
      <c r="BU496" s="110" t="b">
        <f t="shared" si="7"/>
        <v>1</v>
      </c>
    </row>
    <row r="497" spans="1:73" x14ac:dyDescent="0.3">
      <c r="A497" s="110" t="s">
        <v>162</v>
      </c>
      <c r="B497" s="110">
        <v>2021</v>
      </c>
      <c r="C497" s="110" t="s">
        <v>3383</v>
      </c>
      <c r="D497" s="22">
        <f>INDEX(Concordance!$A$2:$A$556,MATCH('2021 ESSER I'!F497,Concordance!$D$2:$D$556,0))</f>
        <v>19140</v>
      </c>
      <c r="E497" s="110" t="s">
        <v>1654</v>
      </c>
      <c r="F497" s="110" t="s">
        <v>3384</v>
      </c>
      <c r="G497" s="110" t="s">
        <v>3385</v>
      </c>
      <c r="H497" s="110" t="s">
        <v>1892</v>
      </c>
      <c r="I497" s="21">
        <v>0</v>
      </c>
      <c r="J497" s="21"/>
      <c r="K497" s="21"/>
      <c r="P497" s="21">
        <v>0</v>
      </c>
      <c r="V497" s="21">
        <v>33338.32</v>
      </c>
      <c r="W497" s="21">
        <v>5051.1499999999996</v>
      </c>
      <c r="X497" s="21">
        <v>28287.17</v>
      </c>
      <c r="Y497" s="21">
        <v>0</v>
      </c>
      <c r="Z497" s="21">
        <v>0</v>
      </c>
      <c r="AA497" s="21">
        <v>0</v>
      </c>
      <c r="AB497" s="21">
        <v>0</v>
      </c>
      <c r="AC497" s="21">
        <v>0</v>
      </c>
      <c r="AD497" s="21">
        <v>0</v>
      </c>
      <c r="AE497" s="21">
        <v>0</v>
      </c>
      <c r="AF497" s="21">
        <v>0</v>
      </c>
      <c r="AG497" s="21">
        <v>0</v>
      </c>
      <c r="AH497" s="21">
        <v>0</v>
      </c>
      <c r="AI497" s="21">
        <v>28287.17</v>
      </c>
      <c r="AJ497" s="21">
        <v>0</v>
      </c>
      <c r="AK497" s="21">
        <v>0</v>
      </c>
      <c r="AL497" s="21">
        <v>0</v>
      </c>
      <c r="AM497" s="21">
        <v>0</v>
      </c>
      <c r="AN497" s="21">
        <v>0</v>
      </c>
      <c r="AO497" s="21">
        <v>0</v>
      </c>
      <c r="AP497" s="21">
        <v>0</v>
      </c>
      <c r="AQ497" s="21">
        <v>0</v>
      </c>
      <c r="AR497" s="21">
        <v>28287.17</v>
      </c>
      <c r="AS497" s="21">
        <v>0</v>
      </c>
      <c r="AT497" s="21">
        <v>0</v>
      </c>
      <c r="AU497" s="21">
        <v>0</v>
      </c>
      <c r="AV497" s="21">
        <v>0</v>
      </c>
      <c r="AW497" s="21">
        <v>0</v>
      </c>
      <c r="AX497" s="21">
        <v>0</v>
      </c>
      <c r="AY497" s="21">
        <v>0</v>
      </c>
      <c r="AZ497" s="21">
        <v>0</v>
      </c>
      <c r="BA497" s="21">
        <v>0</v>
      </c>
      <c r="BB497" s="21">
        <v>0</v>
      </c>
      <c r="BC497" s="21">
        <v>0</v>
      </c>
      <c r="BD497" s="21">
        <v>0</v>
      </c>
      <c r="BE497" s="21">
        <v>0</v>
      </c>
      <c r="BF497" s="21">
        <v>0</v>
      </c>
      <c r="BG497" s="21">
        <v>0</v>
      </c>
      <c r="BH497" s="21">
        <v>0</v>
      </c>
      <c r="BI497" s="21">
        <v>0</v>
      </c>
      <c r="BJ497" s="21">
        <v>0</v>
      </c>
      <c r="BK497" s="21">
        <v>0</v>
      </c>
      <c r="BL497" s="21">
        <v>0</v>
      </c>
      <c r="BM497" s="21">
        <v>0</v>
      </c>
      <c r="BS497" s="156">
        <f>INDEX('ESSER I reallocation'!$H$2:$H$555,MATCH('2021 ESSER I'!$D497,'ESSER I reallocation'!$A$2:$A$555,0))</f>
        <v>33338.32</v>
      </c>
      <c r="BT497" s="156">
        <f>INDEX('2020 Report - NLIU'!$BL$2:$BL$555,MATCH('2021 ESSER I'!D497,'2020 Report - NLIU'!$I$2:$I$555,0))</f>
        <v>5051.1499999999996</v>
      </c>
      <c r="BU497" s="110" t="b">
        <f t="shared" si="7"/>
        <v>1</v>
      </c>
    </row>
    <row r="498" spans="1:73" x14ac:dyDescent="0.3">
      <c r="A498" s="110" t="s">
        <v>162</v>
      </c>
      <c r="B498" s="110">
        <v>2021</v>
      </c>
      <c r="C498" s="110" t="s">
        <v>3386</v>
      </c>
      <c r="D498" s="22">
        <f>INDEX(Concordance!$A$2:$A$556,MATCH('2021 ESSER I'!F498,Concordance!$D$2:$D$556,0))</f>
        <v>10090</v>
      </c>
      <c r="E498" s="110" t="s">
        <v>1657</v>
      </c>
      <c r="F498" s="110" t="s">
        <v>3387</v>
      </c>
      <c r="G498" s="110" t="s">
        <v>3388</v>
      </c>
      <c r="H498" s="110" t="s">
        <v>1892</v>
      </c>
      <c r="I498" s="21">
        <v>0</v>
      </c>
      <c r="J498" s="21"/>
      <c r="K498" s="21"/>
      <c r="P498" s="21">
        <v>0</v>
      </c>
      <c r="V498" s="21">
        <v>177879.74</v>
      </c>
      <c r="W498" s="21">
        <v>177413</v>
      </c>
      <c r="X498" s="21">
        <v>0</v>
      </c>
      <c r="Y498" s="21">
        <v>0</v>
      </c>
      <c r="Z498" s="21">
        <v>0</v>
      </c>
      <c r="AA498" s="21">
        <v>0</v>
      </c>
      <c r="AB498" s="21">
        <v>0</v>
      </c>
      <c r="AC498" s="21">
        <v>0</v>
      </c>
      <c r="AD498" s="21">
        <v>0</v>
      </c>
      <c r="AE498" s="21">
        <v>0</v>
      </c>
      <c r="AF498" s="21">
        <v>0</v>
      </c>
      <c r="AG498" s="21">
        <v>0</v>
      </c>
      <c r="AH498" s="21">
        <v>0</v>
      </c>
      <c r="AI498" s="21">
        <v>0</v>
      </c>
      <c r="AJ498" s="21">
        <v>0</v>
      </c>
      <c r="AK498" s="21">
        <v>0</v>
      </c>
      <c r="AL498" s="21">
        <v>0</v>
      </c>
      <c r="AM498" s="21">
        <v>0</v>
      </c>
      <c r="AN498" s="21">
        <v>0</v>
      </c>
      <c r="AO498" s="21">
        <v>0</v>
      </c>
      <c r="AP498" s="21">
        <v>0</v>
      </c>
      <c r="AQ498" s="21">
        <v>0</v>
      </c>
      <c r="AR498" s="21">
        <v>0</v>
      </c>
      <c r="AS498" s="21">
        <v>0</v>
      </c>
      <c r="AT498" s="21">
        <v>0</v>
      </c>
      <c r="AU498" s="21">
        <v>0</v>
      </c>
      <c r="AV498" s="21">
        <v>0</v>
      </c>
      <c r="AW498" s="21">
        <v>0</v>
      </c>
      <c r="AX498" s="21">
        <v>0</v>
      </c>
      <c r="AY498" s="21">
        <v>0</v>
      </c>
      <c r="AZ498" s="21">
        <v>0</v>
      </c>
      <c r="BA498" s="21">
        <v>0</v>
      </c>
      <c r="BB498" s="21">
        <v>0</v>
      </c>
      <c r="BC498" s="21">
        <v>0</v>
      </c>
      <c r="BD498" s="21">
        <v>0</v>
      </c>
      <c r="BE498" s="21">
        <v>0</v>
      </c>
      <c r="BF498" s="21">
        <v>0</v>
      </c>
      <c r="BG498" s="21">
        <v>0</v>
      </c>
      <c r="BH498" s="21">
        <v>0</v>
      </c>
      <c r="BI498" s="21">
        <v>0</v>
      </c>
      <c r="BJ498" s="21">
        <v>0</v>
      </c>
      <c r="BK498" s="21">
        <v>0</v>
      </c>
      <c r="BL498" s="21">
        <v>0</v>
      </c>
      <c r="BM498" s="21">
        <v>466.73999999999069</v>
      </c>
      <c r="BN498" s="110">
        <v>0</v>
      </c>
      <c r="BO498" s="110">
        <v>0</v>
      </c>
      <c r="BP498" s="110">
        <v>0</v>
      </c>
      <c r="BQ498" s="110">
        <v>100</v>
      </c>
      <c r="BR498" s="110">
        <v>0</v>
      </c>
      <c r="BS498" s="156">
        <f>INDEX('ESSER I reallocation'!$H$2:$H$555,MATCH('2021 ESSER I'!$D498,'ESSER I reallocation'!$A$2:$A$555,0))</f>
        <v>177879.74</v>
      </c>
      <c r="BT498" s="156">
        <f>INDEX('2020 Report - NLIU'!$BL$2:$BL$555,MATCH('2021 ESSER I'!D498,'2020 Report - NLIU'!$I$2:$I$555,0))</f>
        <v>177413</v>
      </c>
      <c r="BU498" s="110" t="b">
        <f t="shared" si="7"/>
        <v>1</v>
      </c>
    </row>
    <row r="499" spans="1:73" x14ac:dyDescent="0.3">
      <c r="A499" s="110" t="s">
        <v>162</v>
      </c>
      <c r="B499" s="110">
        <v>2021</v>
      </c>
      <c r="C499" s="110" t="s">
        <v>3389</v>
      </c>
      <c r="D499" s="22">
        <f>INDEX(Concordance!$A$2:$A$556,MATCH('2021 ESSER I'!F499,Concordance!$D$2:$D$556,0))</f>
        <v>107151</v>
      </c>
      <c r="E499" s="110" t="s">
        <v>1660</v>
      </c>
      <c r="F499" s="110" t="s">
        <v>3390</v>
      </c>
      <c r="G499" s="110" t="s">
        <v>3391</v>
      </c>
      <c r="H499" s="110" t="s">
        <v>1892</v>
      </c>
      <c r="I499" s="21">
        <v>0</v>
      </c>
      <c r="J499" s="21"/>
      <c r="K499" s="21"/>
      <c r="P499" s="21">
        <v>0</v>
      </c>
      <c r="V499" s="21">
        <v>55843.97</v>
      </c>
      <c r="W499" s="21">
        <v>0</v>
      </c>
      <c r="X499" s="21">
        <v>55843.97</v>
      </c>
      <c r="Y499" s="21">
        <v>0</v>
      </c>
      <c r="Z499" s="21">
        <v>0</v>
      </c>
      <c r="AA499" s="21">
        <v>0</v>
      </c>
      <c r="AB499" s="21">
        <v>0</v>
      </c>
      <c r="AC499" s="21">
        <v>0</v>
      </c>
      <c r="AD499" s="21">
        <v>0</v>
      </c>
      <c r="AE499" s="21">
        <v>0</v>
      </c>
      <c r="AF499" s="21">
        <v>0</v>
      </c>
      <c r="AG499" s="21">
        <v>0</v>
      </c>
      <c r="AH499" s="21">
        <v>0</v>
      </c>
      <c r="AI499" s="21">
        <v>55843.97</v>
      </c>
      <c r="AJ499" s="21">
        <v>29844.240000000002</v>
      </c>
      <c r="AK499" s="21">
        <v>0</v>
      </c>
      <c r="AL499" s="21">
        <v>0</v>
      </c>
      <c r="AM499" s="21">
        <v>0</v>
      </c>
      <c r="AN499" s="21">
        <v>0</v>
      </c>
      <c r="AO499" s="21">
        <v>21438.73</v>
      </c>
      <c r="AP499" s="21">
        <v>0</v>
      </c>
      <c r="AQ499" s="21">
        <v>0</v>
      </c>
      <c r="AR499" s="21">
        <v>4561</v>
      </c>
      <c r="AS499" s="21">
        <v>0</v>
      </c>
      <c r="AT499" s="21">
        <v>0</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S499" s="156">
        <f>INDEX('ESSER I reallocation'!$H$2:$H$555,MATCH('2021 ESSER I'!$D499,'ESSER I reallocation'!$A$2:$A$555,0))</f>
        <v>55843.97</v>
      </c>
      <c r="BT499" s="156">
        <f>INDEX('2020 Report - NLIU'!$BL$2:$BL$555,MATCH('2021 ESSER I'!D499,'2020 Report - NLIU'!$I$2:$I$555,0))</f>
        <v>0</v>
      </c>
      <c r="BU499" s="110" t="b">
        <f t="shared" si="7"/>
        <v>1</v>
      </c>
    </row>
    <row r="500" spans="1:73" x14ac:dyDescent="0.3">
      <c r="A500" s="110" t="s">
        <v>162</v>
      </c>
      <c r="B500" s="110">
        <v>2021</v>
      </c>
      <c r="C500" s="110" t="s">
        <v>3392</v>
      </c>
      <c r="D500" s="22">
        <f>INDEX(Concordance!$A$2:$A$556,MATCH('2021 ESSER I'!F500,Concordance!$D$2:$D$556,0))</f>
        <v>36137</v>
      </c>
      <c r="E500" s="110" t="s">
        <v>1663</v>
      </c>
      <c r="F500" s="110" t="s">
        <v>3393</v>
      </c>
      <c r="G500" s="110" t="s">
        <v>3394</v>
      </c>
      <c r="H500" s="110" t="s">
        <v>1892</v>
      </c>
      <c r="I500" s="21">
        <v>74407</v>
      </c>
      <c r="J500" s="21">
        <v>0</v>
      </c>
      <c r="K500" s="21">
        <v>74162.83</v>
      </c>
      <c r="L500" s="110" t="s">
        <v>1911</v>
      </c>
      <c r="M500" s="110" t="s">
        <v>1892</v>
      </c>
      <c r="N500" s="110" t="s">
        <v>1911</v>
      </c>
      <c r="O500" s="110" t="s">
        <v>1911</v>
      </c>
      <c r="P500" s="21">
        <v>244.16999999999831</v>
      </c>
      <c r="Q500" s="110">
        <v>0</v>
      </c>
      <c r="R500" s="110">
        <v>0</v>
      </c>
      <c r="S500" s="110">
        <v>0</v>
      </c>
      <c r="T500" s="110">
        <v>0</v>
      </c>
      <c r="U500" s="110">
        <v>100</v>
      </c>
      <c r="V500" s="21">
        <v>419637.67</v>
      </c>
      <c r="W500" s="21">
        <v>320479</v>
      </c>
      <c r="X500" s="21">
        <v>99158.67</v>
      </c>
      <c r="Y500" s="21">
        <v>9289.81</v>
      </c>
      <c r="Z500" s="21">
        <v>0</v>
      </c>
      <c r="AA500" s="21">
        <v>0</v>
      </c>
      <c r="AB500" s="21">
        <v>0</v>
      </c>
      <c r="AC500" s="21">
        <v>0</v>
      </c>
      <c r="AD500" s="21">
        <v>0</v>
      </c>
      <c r="AE500" s="21">
        <v>9289.81</v>
      </c>
      <c r="AF500" s="21">
        <v>0</v>
      </c>
      <c r="AG500" s="21">
        <v>0</v>
      </c>
      <c r="AH500" s="21">
        <v>0</v>
      </c>
      <c r="AI500" s="21">
        <v>943.05</v>
      </c>
      <c r="AJ500" s="21">
        <v>0</v>
      </c>
      <c r="AK500" s="21">
        <v>0</v>
      </c>
      <c r="AL500" s="21">
        <v>0</v>
      </c>
      <c r="AM500" s="21">
        <v>0</v>
      </c>
      <c r="AN500" s="21">
        <v>0</v>
      </c>
      <c r="AO500" s="21">
        <v>443.05</v>
      </c>
      <c r="AP500" s="21">
        <v>0</v>
      </c>
      <c r="AQ500" s="21">
        <v>0</v>
      </c>
      <c r="AR500" s="21">
        <v>500</v>
      </c>
      <c r="AS500" s="21">
        <v>0</v>
      </c>
      <c r="AT500" s="21">
        <v>0</v>
      </c>
      <c r="AU500" s="21">
        <v>0</v>
      </c>
      <c r="AV500" s="21">
        <v>0</v>
      </c>
      <c r="AW500" s="21">
        <v>0</v>
      </c>
      <c r="AX500" s="21">
        <v>0</v>
      </c>
      <c r="AY500" s="21">
        <v>0</v>
      </c>
      <c r="AZ500" s="21">
        <v>0</v>
      </c>
      <c r="BA500" s="21">
        <v>0</v>
      </c>
      <c r="BB500" s="21">
        <v>0</v>
      </c>
      <c r="BC500" s="21">
        <v>88925.81</v>
      </c>
      <c r="BD500" s="21">
        <v>72507.12</v>
      </c>
      <c r="BE500" s="21">
        <v>16418.689999999999</v>
      </c>
      <c r="BF500" s="21">
        <v>0</v>
      </c>
      <c r="BG500" s="21">
        <v>0</v>
      </c>
      <c r="BH500" s="21">
        <v>0</v>
      </c>
      <c r="BI500" s="21">
        <v>0</v>
      </c>
      <c r="BJ500" s="21">
        <v>0</v>
      </c>
      <c r="BK500" s="21">
        <v>0</v>
      </c>
      <c r="BL500" s="21">
        <v>0</v>
      </c>
      <c r="BM500" s="21">
        <v>0</v>
      </c>
      <c r="BS500" s="156">
        <f>INDEX('ESSER I reallocation'!$H$2:$H$555,MATCH('2021 ESSER I'!$D500,'ESSER I reallocation'!$A$2:$A$555,0))</f>
        <v>429270.67</v>
      </c>
      <c r="BT500" s="156">
        <f>INDEX('2020 Report - NLIU'!$BL$2:$BL$555,MATCH('2021 ESSER I'!D500,'2020 Report - NLIU'!$I$2:$I$555,0))</f>
        <v>320479</v>
      </c>
      <c r="BU500" s="110" t="b">
        <f t="shared" si="7"/>
        <v>1</v>
      </c>
    </row>
    <row r="501" spans="1:73" x14ac:dyDescent="0.3">
      <c r="A501" s="110" t="s">
        <v>162</v>
      </c>
      <c r="B501" s="110">
        <v>2021</v>
      </c>
      <c r="C501" s="110" t="s">
        <v>3395</v>
      </c>
      <c r="D501" s="22">
        <f>INDEX(Concordance!$A$2:$A$556,MATCH('2021 ESSER I'!F501,Concordance!$D$2:$D$556,0))</f>
        <v>107153</v>
      </c>
      <c r="E501" s="110" t="s">
        <v>1666</v>
      </c>
      <c r="F501" s="110" t="s">
        <v>3396</v>
      </c>
      <c r="G501" s="110" t="s">
        <v>3397</v>
      </c>
      <c r="H501" s="110" t="s">
        <v>1892</v>
      </c>
      <c r="I501" s="21">
        <v>0</v>
      </c>
      <c r="J501" s="21"/>
      <c r="K501" s="21"/>
      <c r="P501" s="21">
        <v>0</v>
      </c>
      <c r="V501" s="21">
        <v>202723.58</v>
      </c>
      <c r="W501" s="21">
        <v>202192</v>
      </c>
      <c r="X501" s="21">
        <v>531.58000000000004</v>
      </c>
      <c r="Y501" s="21">
        <v>0</v>
      </c>
      <c r="Z501" s="21">
        <v>0</v>
      </c>
      <c r="AA501" s="21">
        <v>0</v>
      </c>
      <c r="AB501" s="21">
        <v>0</v>
      </c>
      <c r="AC501" s="21">
        <v>0</v>
      </c>
      <c r="AD501" s="21">
        <v>0</v>
      </c>
      <c r="AE501" s="21">
        <v>0</v>
      </c>
      <c r="AF501" s="21">
        <v>0</v>
      </c>
      <c r="AG501" s="21">
        <v>0</v>
      </c>
      <c r="AH501" s="21">
        <v>0</v>
      </c>
      <c r="AI501" s="21">
        <v>531.58000000000004</v>
      </c>
      <c r="AJ501" s="21">
        <v>531.58000000000004</v>
      </c>
      <c r="AK501" s="21">
        <v>0</v>
      </c>
      <c r="AL501" s="21">
        <v>0</v>
      </c>
      <c r="AM501" s="21">
        <v>0</v>
      </c>
      <c r="AN501" s="21">
        <v>0</v>
      </c>
      <c r="AO501" s="21">
        <v>0</v>
      </c>
      <c r="AP501" s="21">
        <v>0</v>
      </c>
      <c r="AQ501" s="21">
        <v>0</v>
      </c>
      <c r="AR501" s="21">
        <v>0</v>
      </c>
      <c r="AS501" s="21">
        <v>0</v>
      </c>
      <c r="AT501" s="21">
        <v>0</v>
      </c>
      <c r="AU501" s="21">
        <v>0</v>
      </c>
      <c r="AV501" s="21">
        <v>0</v>
      </c>
      <c r="AW501" s="21">
        <v>0</v>
      </c>
      <c r="AX501" s="21">
        <v>0</v>
      </c>
      <c r="AY501" s="21">
        <v>0</v>
      </c>
      <c r="AZ501" s="21">
        <v>0</v>
      </c>
      <c r="BA501" s="21">
        <v>0</v>
      </c>
      <c r="BB501" s="21">
        <v>0</v>
      </c>
      <c r="BC501" s="21">
        <v>0</v>
      </c>
      <c r="BD501" s="21">
        <v>0</v>
      </c>
      <c r="BE501" s="21">
        <v>0</v>
      </c>
      <c r="BF501" s="21">
        <v>0</v>
      </c>
      <c r="BG501" s="21">
        <v>0</v>
      </c>
      <c r="BH501" s="21">
        <v>0</v>
      </c>
      <c r="BI501" s="21">
        <v>0</v>
      </c>
      <c r="BJ501" s="21">
        <v>0</v>
      </c>
      <c r="BK501" s="21">
        <v>0</v>
      </c>
      <c r="BL501" s="21">
        <v>0</v>
      </c>
      <c r="BM501" s="21">
        <v>0</v>
      </c>
      <c r="BS501" s="156">
        <f>INDEX('ESSER I reallocation'!$H$2:$H$555,MATCH('2021 ESSER I'!$D501,'ESSER I reallocation'!$A$2:$A$555,0))</f>
        <v>202723.58</v>
      </c>
      <c r="BT501" s="156">
        <f>INDEX('2020 Report - NLIU'!$BL$2:$BL$555,MATCH('2021 ESSER I'!D501,'2020 Report - NLIU'!$I$2:$I$555,0))</f>
        <v>202192</v>
      </c>
      <c r="BU501" s="110" t="b">
        <f t="shared" si="7"/>
        <v>1</v>
      </c>
    </row>
    <row r="502" spans="1:73" x14ac:dyDescent="0.3">
      <c r="A502" s="110" t="s">
        <v>162</v>
      </c>
      <c r="B502" s="110">
        <v>2021</v>
      </c>
      <c r="C502" s="110" t="s">
        <v>3398</v>
      </c>
      <c r="D502" s="22">
        <f>INDEX(Concordance!$A$2:$A$556,MATCH('2021 ESSER I'!F502,Concordance!$D$2:$D$556,0))</f>
        <v>50009</v>
      </c>
      <c r="E502" s="110" t="s">
        <v>1669</v>
      </c>
      <c r="F502" s="110" t="s">
        <v>3399</v>
      </c>
      <c r="G502" s="110" t="s">
        <v>3400</v>
      </c>
      <c r="H502" s="110" t="s">
        <v>1892</v>
      </c>
      <c r="I502" s="21">
        <v>0</v>
      </c>
      <c r="J502" s="21"/>
      <c r="K502" s="21"/>
      <c r="P502" s="21">
        <v>0</v>
      </c>
      <c r="V502" s="21">
        <v>55110.98</v>
      </c>
      <c r="W502" s="21">
        <v>54966</v>
      </c>
      <c r="X502" s="21">
        <v>144.97999999999999</v>
      </c>
      <c r="Y502" s="21">
        <v>0</v>
      </c>
      <c r="Z502" s="21">
        <v>0</v>
      </c>
      <c r="AA502" s="21">
        <v>0</v>
      </c>
      <c r="AB502" s="21">
        <v>0</v>
      </c>
      <c r="AC502" s="21">
        <v>0</v>
      </c>
      <c r="AD502" s="21">
        <v>0</v>
      </c>
      <c r="AE502" s="21">
        <v>0</v>
      </c>
      <c r="AF502" s="21">
        <v>0</v>
      </c>
      <c r="AG502" s="21">
        <v>0</v>
      </c>
      <c r="AH502" s="21">
        <v>0</v>
      </c>
      <c r="AI502" s="21">
        <v>144.97999999999999</v>
      </c>
      <c r="AJ502" s="21">
        <v>0</v>
      </c>
      <c r="AK502" s="21">
        <v>144.97999999999999</v>
      </c>
      <c r="AL502" s="21">
        <v>0</v>
      </c>
      <c r="AM502" s="21">
        <v>0</v>
      </c>
      <c r="AN502" s="21">
        <v>0</v>
      </c>
      <c r="AO502" s="21">
        <v>0</v>
      </c>
      <c r="AP502" s="21">
        <v>0</v>
      </c>
      <c r="AQ502" s="21">
        <v>0</v>
      </c>
      <c r="AR502" s="21">
        <v>0</v>
      </c>
      <c r="AS502" s="21">
        <v>0</v>
      </c>
      <c r="AT502" s="21">
        <v>0</v>
      </c>
      <c r="AU502" s="21">
        <v>0</v>
      </c>
      <c r="AV502" s="21">
        <v>0</v>
      </c>
      <c r="AW502" s="21">
        <v>0</v>
      </c>
      <c r="AX502" s="21">
        <v>0</v>
      </c>
      <c r="AY502" s="21">
        <v>0</v>
      </c>
      <c r="AZ502" s="21">
        <v>0</v>
      </c>
      <c r="BA502" s="21">
        <v>0</v>
      </c>
      <c r="BB502" s="21">
        <v>0</v>
      </c>
      <c r="BC502" s="21">
        <v>0</v>
      </c>
      <c r="BD502" s="21">
        <v>0</v>
      </c>
      <c r="BE502" s="21">
        <v>0</v>
      </c>
      <c r="BF502" s="21">
        <v>0</v>
      </c>
      <c r="BG502" s="21">
        <v>0</v>
      </c>
      <c r="BH502" s="21">
        <v>0</v>
      </c>
      <c r="BI502" s="21">
        <v>0</v>
      </c>
      <c r="BJ502" s="21">
        <v>0</v>
      </c>
      <c r="BK502" s="21">
        <v>0</v>
      </c>
      <c r="BL502" s="21">
        <v>0</v>
      </c>
      <c r="BM502" s="21">
        <v>0</v>
      </c>
      <c r="BS502" s="156">
        <f>INDEX('ESSER I reallocation'!$H$2:$H$555,MATCH('2021 ESSER I'!$D502,'ESSER I reallocation'!$A$2:$A$555,0))</f>
        <v>55110.98</v>
      </c>
      <c r="BT502" s="156">
        <f>INDEX('2020 Report - NLIU'!$BL$2:$BL$555,MATCH('2021 ESSER I'!D502,'2020 Report - NLIU'!$I$2:$I$555,0))</f>
        <v>54966</v>
      </c>
      <c r="BU502" s="110" t="b">
        <f t="shared" si="7"/>
        <v>1</v>
      </c>
    </row>
    <row r="503" spans="1:73" x14ac:dyDescent="0.3">
      <c r="A503" s="110" t="s">
        <v>162</v>
      </c>
      <c r="B503" s="110">
        <v>2021</v>
      </c>
      <c r="C503" s="110" t="s">
        <v>3401</v>
      </c>
      <c r="D503" s="22">
        <f>INDEX(Concordance!$A$2:$A$556,MATCH('2021 ESSER I'!F503,Concordance!$D$2:$D$556,0))</f>
        <v>85043</v>
      </c>
      <c r="E503" s="110" t="s">
        <v>1672</v>
      </c>
      <c r="F503" s="110" t="s">
        <v>3402</v>
      </c>
      <c r="G503" s="110" t="s">
        <v>3403</v>
      </c>
      <c r="H503" s="110" t="s">
        <v>1892</v>
      </c>
      <c r="I503" s="21">
        <v>0</v>
      </c>
      <c r="J503" s="21"/>
      <c r="K503" s="21"/>
      <c r="P503" s="21">
        <v>0</v>
      </c>
      <c r="V503" s="21">
        <v>14754.79</v>
      </c>
      <c r="W503" s="21">
        <v>1208.33</v>
      </c>
      <c r="X503" s="21">
        <v>13546.46</v>
      </c>
      <c r="Y503" s="21">
        <v>13546.46</v>
      </c>
      <c r="Z503" s="21">
        <v>13546.46</v>
      </c>
      <c r="AA503" s="21">
        <v>0</v>
      </c>
      <c r="AB503" s="21">
        <v>0</v>
      </c>
      <c r="AC503" s="21">
        <v>0</v>
      </c>
      <c r="AD503" s="21">
        <v>0</v>
      </c>
      <c r="AE503" s="21">
        <v>0</v>
      </c>
      <c r="AF503" s="21">
        <v>0</v>
      </c>
      <c r="AG503" s="21">
        <v>0</v>
      </c>
      <c r="AH503" s="21">
        <v>0</v>
      </c>
      <c r="AI503" s="21">
        <v>0</v>
      </c>
      <c r="AJ503" s="21">
        <v>0</v>
      </c>
      <c r="AK503" s="21">
        <v>0</v>
      </c>
      <c r="AL503" s="21">
        <v>0</v>
      </c>
      <c r="AM503" s="21">
        <v>0</v>
      </c>
      <c r="AN503" s="21">
        <v>0</v>
      </c>
      <c r="AO503" s="21">
        <v>0</v>
      </c>
      <c r="AP503" s="21">
        <v>0</v>
      </c>
      <c r="AQ503" s="21">
        <v>0</v>
      </c>
      <c r="AR503" s="21">
        <v>0</v>
      </c>
      <c r="AS503" s="21">
        <v>0</v>
      </c>
      <c r="AT503" s="21">
        <v>0</v>
      </c>
      <c r="AU503" s="21">
        <v>0</v>
      </c>
      <c r="AV503" s="21">
        <v>0</v>
      </c>
      <c r="AW503" s="21">
        <v>0</v>
      </c>
      <c r="AX503" s="21">
        <v>0</v>
      </c>
      <c r="AY503" s="21">
        <v>0</v>
      </c>
      <c r="AZ503" s="21">
        <v>0</v>
      </c>
      <c r="BA503" s="21">
        <v>0</v>
      </c>
      <c r="BB503" s="21">
        <v>0</v>
      </c>
      <c r="BC503" s="21">
        <v>0</v>
      </c>
      <c r="BD503" s="21">
        <v>0</v>
      </c>
      <c r="BE503" s="21">
        <v>0</v>
      </c>
      <c r="BF503" s="21">
        <v>0</v>
      </c>
      <c r="BG503" s="21">
        <v>0</v>
      </c>
      <c r="BH503" s="21">
        <v>0</v>
      </c>
      <c r="BI503" s="21">
        <v>0</v>
      </c>
      <c r="BJ503" s="21">
        <v>0</v>
      </c>
      <c r="BK503" s="21">
        <v>0</v>
      </c>
      <c r="BL503" s="21">
        <v>0</v>
      </c>
      <c r="BM503" s="21">
        <v>1.8189894035458561E-12</v>
      </c>
      <c r="BS503" s="156">
        <f>INDEX('ESSER I reallocation'!$H$2:$H$555,MATCH('2021 ESSER I'!$D503,'ESSER I reallocation'!$A$2:$A$555,0))</f>
        <v>14754.79</v>
      </c>
      <c r="BT503" s="156">
        <f>INDEX('2020 Report - NLIU'!$BL$2:$BL$555,MATCH('2021 ESSER I'!D503,'2020 Report - NLIU'!$I$2:$I$555,0))</f>
        <v>1208.33</v>
      </c>
      <c r="BU503" s="110" t="b">
        <f t="shared" si="7"/>
        <v>1</v>
      </c>
    </row>
    <row r="504" spans="1:73" x14ac:dyDescent="0.3">
      <c r="A504" s="110" t="s">
        <v>162</v>
      </c>
      <c r="B504" s="110">
        <v>2021</v>
      </c>
      <c r="C504" s="110" t="s">
        <v>3404</v>
      </c>
      <c r="D504" s="22">
        <f>INDEX(Concordance!$A$2:$A$556,MATCH('2021 ESSER I'!F504,Concordance!$D$2:$D$556,0))</f>
        <v>97131</v>
      </c>
      <c r="E504" s="110" t="s">
        <v>1386</v>
      </c>
      <c r="F504" s="110" t="s">
        <v>3405</v>
      </c>
      <c r="G504" s="110" t="s">
        <v>3406</v>
      </c>
      <c r="H504" s="110" t="s">
        <v>1892</v>
      </c>
      <c r="I504" s="21">
        <v>11115</v>
      </c>
      <c r="J504" s="21">
        <v>0</v>
      </c>
      <c r="K504" s="21">
        <v>0</v>
      </c>
      <c r="P504" s="21">
        <v>11115</v>
      </c>
      <c r="Q504" s="110">
        <v>0</v>
      </c>
      <c r="R504" s="110">
        <v>0</v>
      </c>
      <c r="S504" s="110">
        <v>0</v>
      </c>
      <c r="T504" s="110">
        <v>0</v>
      </c>
      <c r="U504" s="110">
        <v>100</v>
      </c>
      <c r="V504" s="21">
        <v>81507.600000000006</v>
      </c>
      <c r="W504" s="21">
        <v>0</v>
      </c>
      <c r="X504" s="21">
        <v>81507.600000000006</v>
      </c>
      <c r="Y504" s="21">
        <v>62696.36</v>
      </c>
      <c r="Z504" s="21">
        <v>0</v>
      </c>
      <c r="AA504" s="21">
        <v>0</v>
      </c>
      <c r="AB504" s="21">
        <v>0</v>
      </c>
      <c r="AC504" s="21">
        <v>0</v>
      </c>
      <c r="AD504" s="21">
        <v>0</v>
      </c>
      <c r="AE504" s="21">
        <v>35962.480000000003</v>
      </c>
      <c r="AF504" s="21">
        <v>0</v>
      </c>
      <c r="AG504" s="21">
        <v>0</v>
      </c>
      <c r="AH504" s="21">
        <v>26733.88</v>
      </c>
      <c r="AI504" s="21">
        <v>18811.240000000002</v>
      </c>
      <c r="AJ504" s="21">
        <v>2669.42</v>
      </c>
      <c r="AK504" s="21">
        <v>351.99</v>
      </c>
      <c r="AL504" s="21">
        <v>15789.83</v>
      </c>
      <c r="AM504" s="21">
        <v>0</v>
      </c>
      <c r="AN504" s="21">
        <v>0</v>
      </c>
      <c r="AO504" s="21">
        <v>0</v>
      </c>
      <c r="AP504" s="21">
        <v>0</v>
      </c>
      <c r="AQ504" s="21">
        <v>0</v>
      </c>
      <c r="AR504" s="21">
        <v>0</v>
      </c>
      <c r="AS504" s="21">
        <v>0</v>
      </c>
      <c r="AT504" s="21">
        <v>0</v>
      </c>
      <c r="AU504" s="21">
        <v>0</v>
      </c>
      <c r="AV504" s="21">
        <v>0</v>
      </c>
      <c r="AW504" s="21">
        <v>0</v>
      </c>
      <c r="AX504" s="21">
        <v>0</v>
      </c>
      <c r="AY504" s="21">
        <v>0</v>
      </c>
      <c r="AZ504" s="21">
        <v>0</v>
      </c>
      <c r="BA504" s="21">
        <v>0</v>
      </c>
      <c r="BB504" s="21">
        <v>0</v>
      </c>
      <c r="BC504" s="21">
        <v>0</v>
      </c>
      <c r="BD504" s="21">
        <v>0</v>
      </c>
      <c r="BE504" s="21">
        <v>0</v>
      </c>
      <c r="BF504" s="21">
        <v>0</v>
      </c>
      <c r="BG504" s="21">
        <v>0</v>
      </c>
      <c r="BH504" s="21">
        <v>0</v>
      </c>
      <c r="BI504" s="21">
        <v>0</v>
      </c>
      <c r="BJ504" s="21">
        <v>0</v>
      </c>
      <c r="BK504" s="21">
        <v>0</v>
      </c>
      <c r="BL504" s="21">
        <v>0</v>
      </c>
      <c r="BM504" s="21">
        <v>0</v>
      </c>
      <c r="BS504" s="156">
        <f>INDEX('ESSER I reallocation'!$H$2:$H$555,MATCH('2021 ESSER I'!$D504,'ESSER I reallocation'!$A$2:$A$555,0))</f>
        <v>81507.600000000006</v>
      </c>
      <c r="BT504" s="156">
        <f>INDEX('2020 Report - NLIU'!$BL$2:$BL$555,MATCH('2021 ESSER I'!D504,'2020 Report - NLIU'!$I$2:$I$555,0))</f>
        <v>0</v>
      </c>
      <c r="BU504" s="110" t="b">
        <f t="shared" si="7"/>
        <v>1</v>
      </c>
    </row>
    <row r="505" spans="1:73" x14ac:dyDescent="0.3">
      <c r="A505" s="110" t="s">
        <v>162</v>
      </c>
      <c r="B505" s="110">
        <v>2021</v>
      </c>
      <c r="C505" s="110" t="s">
        <v>3407</v>
      </c>
      <c r="D505" s="22">
        <f>INDEX(Concordance!$A$2:$A$556,MATCH('2021 ESSER I'!F505,Concordance!$D$2:$D$556,0))</f>
        <v>106002</v>
      </c>
      <c r="E505" s="110" t="s">
        <v>1675</v>
      </c>
      <c r="F505" s="110" t="s">
        <v>3408</v>
      </c>
      <c r="G505" s="110" t="s">
        <v>3409</v>
      </c>
      <c r="H505" s="110" t="s">
        <v>1892</v>
      </c>
      <c r="I505" s="21">
        <v>0</v>
      </c>
      <c r="J505" s="21"/>
      <c r="K505" s="21"/>
      <c r="P505" s="21">
        <v>0</v>
      </c>
      <c r="V505" s="21">
        <v>94229.68</v>
      </c>
      <c r="W505" s="21">
        <v>93982</v>
      </c>
      <c r="X505" s="21">
        <v>247.68</v>
      </c>
      <c r="Y505" s="21">
        <v>247.68</v>
      </c>
      <c r="Z505" s="21">
        <v>247.68</v>
      </c>
      <c r="AA505" s="21">
        <v>0</v>
      </c>
      <c r="AB505" s="21">
        <v>0</v>
      </c>
      <c r="AC505" s="21">
        <v>0</v>
      </c>
      <c r="AD505" s="21">
        <v>0</v>
      </c>
      <c r="AE505" s="21">
        <v>0</v>
      </c>
      <c r="AF505" s="21">
        <v>0</v>
      </c>
      <c r="AG505" s="21">
        <v>0</v>
      </c>
      <c r="AH505" s="21">
        <v>0</v>
      </c>
      <c r="AI505" s="21">
        <v>0</v>
      </c>
      <c r="AJ505" s="21">
        <v>0</v>
      </c>
      <c r="AK505" s="21">
        <v>0</v>
      </c>
      <c r="AL505" s="21">
        <v>0</v>
      </c>
      <c r="AM505" s="21">
        <v>0</v>
      </c>
      <c r="AN505" s="21">
        <v>0</v>
      </c>
      <c r="AO505" s="21">
        <v>0</v>
      </c>
      <c r="AP505" s="21">
        <v>0</v>
      </c>
      <c r="AQ505" s="21">
        <v>0</v>
      </c>
      <c r="AR505" s="21">
        <v>0</v>
      </c>
      <c r="AS505" s="21">
        <v>0</v>
      </c>
      <c r="AT505" s="21">
        <v>0</v>
      </c>
      <c r="AU505" s="21">
        <v>0</v>
      </c>
      <c r="AV505" s="21">
        <v>0</v>
      </c>
      <c r="AW505" s="21">
        <v>0</v>
      </c>
      <c r="AX505" s="21">
        <v>0</v>
      </c>
      <c r="AY505" s="21">
        <v>0</v>
      </c>
      <c r="AZ505" s="21">
        <v>0</v>
      </c>
      <c r="BA505" s="21">
        <v>0</v>
      </c>
      <c r="BB505" s="21">
        <v>0</v>
      </c>
      <c r="BC505" s="21">
        <v>0</v>
      </c>
      <c r="BD505" s="21">
        <v>0</v>
      </c>
      <c r="BE505" s="21">
        <v>0</v>
      </c>
      <c r="BF505" s="21">
        <v>0</v>
      </c>
      <c r="BG505" s="21">
        <v>0</v>
      </c>
      <c r="BH505" s="21">
        <v>0</v>
      </c>
      <c r="BI505" s="21">
        <v>0</v>
      </c>
      <c r="BJ505" s="21">
        <v>0</v>
      </c>
      <c r="BK505" s="21">
        <v>0</v>
      </c>
      <c r="BL505" s="21">
        <v>0</v>
      </c>
      <c r="BM505" s="21">
        <v>0</v>
      </c>
      <c r="BS505" s="156">
        <f>INDEX('ESSER I reallocation'!$H$2:$H$555,MATCH('2021 ESSER I'!$D505,'ESSER I reallocation'!$A$2:$A$555,0))</f>
        <v>94229.68</v>
      </c>
      <c r="BT505" s="156">
        <f>INDEX('2020 Report - NLIU'!$BL$2:$BL$555,MATCH('2021 ESSER I'!D505,'2020 Report - NLIU'!$I$2:$I$555,0))</f>
        <v>93982</v>
      </c>
      <c r="BU505" s="110" t="b">
        <f t="shared" si="7"/>
        <v>1</v>
      </c>
    </row>
    <row r="506" spans="1:73" x14ac:dyDescent="0.3">
      <c r="A506" s="110" t="s">
        <v>162</v>
      </c>
      <c r="B506" s="110">
        <v>2021</v>
      </c>
      <c r="C506" s="110" t="s">
        <v>3410</v>
      </c>
      <c r="D506" s="22">
        <f>INDEX(Concordance!$A$2:$A$556,MATCH('2021 ESSER I'!F506,Concordance!$D$2:$D$556,0))</f>
        <v>3031</v>
      </c>
      <c r="E506" s="110" t="s">
        <v>1678</v>
      </c>
      <c r="F506" s="110" t="s">
        <v>3411</v>
      </c>
      <c r="G506" s="110" t="s">
        <v>3412</v>
      </c>
      <c r="H506" s="110" t="s">
        <v>1892</v>
      </c>
      <c r="I506" s="21">
        <v>9426</v>
      </c>
      <c r="J506" s="21">
        <v>0</v>
      </c>
      <c r="K506" s="21">
        <v>0</v>
      </c>
      <c r="P506" s="21">
        <v>9426</v>
      </c>
      <c r="Q506" s="110">
        <v>0</v>
      </c>
      <c r="R506" s="110">
        <v>0</v>
      </c>
      <c r="S506" s="110">
        <v>0</v>
      </c>
      <c r="T506" s="110">
        <v>0</v>
      </c>
      <c r="U506" s="110">
        <v>100</v>
      </c>
      <c r="V506" s="21">
        <v>56224.79</v>
      </c>
      <c r="W506" s="21">
        <v>0</v>
      </c>
      <c r="X506" s="21">
        <v>56224.79</v>
      </c>
      <c r="Y506" s="21">
        <v>0</v>
      </c>
      <c r="Z506" s="21">
        <v>0</v>
      </c>
      <c r="AA506" s="21">
        <v>0</v>
      </c>
      <c r="AB506" s="21">
        <v>0</v>
      </c>
      <c r="AC506" s="21">
        <v>0</v>
      </c>
      <c r="AD506" s="21">
        <v>0</v>
      </c>
      <c r="AE506" s="21">
        <v>0</v>
      </c>
      <c r="AF506" s="21">
        <v>0</v>
      </c>
      <c r="AG506" s="21">
        <v>0</v>
      </c>
      <c r="AH506" s="21">
        <v>0</v>
      </c>
      <c r="AI506" s="21">
        <v>56224.79</v>
      </c>
      <c r="AJ506" s="21">
        <v>56224.79</v>
      </c>
      <c r="AK506" s="21">
        <v>0</v>
      </c>
      <c r="AL506" s="21">
        <v>0</v>
      </c>
      <c r="AM506" s="21">
        <v>0</v>
      </c>
      <c r="AN506" s="21">
        <v>0</v>
      </c>
      <c r="AO506" s="21">
        <v>0</v>
      </c>
      <c r="AP506" s="21">
        <v>0</v>
      </c>
      <c r="AQ506" s="21">
        <v>0</v>
      </c>
      <c r="AR506" s="21">
        <v>0</v>
      </c>
      <c r="AS506" s="21">
        <v>0</v>
      </c>
      <c r="AT506" s="21">
        <v>0</v>
      </c>
      <c r="AU506" s="21">
        <v>0</v>
      </c>
      <c r="AV506" s="21">
        <v>0</v>
      </c>
      <c r="AW506" s="21">
        <v>0</v>
      </c>
      <c r="AX506" s="21">
        <v>0</v>
      </c>
      <c r="AY506" s="21">
        <v>0</v>
      </c>
      <c r="AZ506" s="21">
        <v>0</v>
      </c>
      <c r="BA506" s="21">
        <v>0</v>
      </c>
      <c r="BB506" s="21">
        <v>0</v>
      </c>
      <c r="BC506" s="21">
        <v>0</v>
      </c>
      <c r="BD506" s="21">
        <v>0</v>
      </c>
      <c r="BE506" s="21">
        <v>0</v>
      </c>
      <c r="BF506" s="21">
        <v>0</v>
      </c>
      <c r="BG506" s="21">
        <v>0</v>
      </c>
      <c r="BH506" s="21">
        <v>0</v>
      </c>
      <c r="BI506" s="21">
        <v>0</v>
      </c>
      <c r="BJ506" s="21">
        <v>0</v>
      </c>
      <c r="BK506" s="21">
        <v>0</v>
      </c>
      <c r="BL506" s="21">
        <v>0</v>
      </c>
      <c r="BM506" s="21">
        <v>0</v>
      </c>
      <c r="BS506" s="156">
        <f>INDEX('ESSER I reallocation'!$H$2:$H$555,MATCH('2021 ESSER I'!$D506,'ESSER I reallocation'!$A$2:$A$555,0))</f>
        <v>56224.79</v>
      </c>
      <c r="BT506" s="156">
        <f>INDEX('2020 Report - NLIU'!$BL$2:$BL$555,MATCH('2021 ESSER I'!D506,'2020 Report - NLIU'!$I$2:$I$555,0))</f>
        <v>0</v>
      </c>
      <c r="BU506" s="110" t="b">
        <f t="shared" si="7"/>
        <v>1</v>
      </c>
    </row>
    <row r="507" spans="1:73" x14ac:dyDescent="0.3">
      <c r="A507" s="110" t="s">
        <v>162</v>
      </c>
      <c r="B507" s="110">
        <v>2021</v>
      </c>
      <c r="C507" s="110" t="s">
        <v>3413</v>
      </c>
      <c r="D507" s="22">
        <f>INDEX(Concordance!$A$2:$A$556,MATCH('2021 ESSER I'!F507,Concordance!$D$2:$D$556,0))</f>
        <v>75085</v>
      </c>
      <c r="E507" s="110" t="s">
        <v>1681</v>
      </c>
      <c r="F507" s="110" t="s">
        <v>3414</v>
      </c>
      <c r="G507" s="110" t="s">
        <v>3415</v>
      </c>
      <c r="H507" s="110" t="s">
        <v>1892</v>
      </c>
      <c r="I507" s="21">
        <v>0</v>
      </c>
      <c r="J507" s="21"/>
      <c r="K507" s="21"/>
      <c r="P507" s="21">
        <v>0</v>
      </c>
      <c r="V507" s="21">
        <v>181990.22</v>
      </c>
      <c r="W507" s="21">
        <v>181513</v>
      </c>
      <c r="X507" s="21">
        <v>477.22</v>
      </c>
      <c r="Y507" s="21">
        <v>0</v>
      </c>
      <c r="Z507" s="21">
        <v>0</v>
      </c>
      <c r="AA507" s="21">
        <v>0</v>
      </c>
      <c r="AB507" s="21">
        <v>0</v>
      </c>
      <c r="AC507" s="21">
        <v>0</v>
      </c>
      <c r="AD507" s="21">
        <v>0</v>
      </c>
      <c r="AE507" s="21">
        <v>0</v>
      </c>
      <c r="AF507" s="21">
        <v>0</v>
      </c>
      <c r="AG507" s="21">
        <v>0</v>
      </c>
      <c r="AH507" s="21">
        <v>0</v>
      </c>
      <c r="AI507" s="21">
        <v>477.22</v>
      </c>
      <c r="AJ507" s="21">
        <v>477.22</v>
      </c>
      <c r="AK507" s="21">
        <v>0</v>
      </c>
      <c r="AL507" s="21">
        <v>0</v>
      </c>
      <c r="AM507" s="21">
        <v>0</v>
      </c>
      <c r="AN507" s="21">
        <v>0</v>
      </c>
      <c r="AO507" s="21">
        <v>0</v>
      </c>
      <c r="AP507" s="21">
        <v>0</v>
      </c>
      <c r="AQ507" s="21">
        <v>0</v>
      </c>
      <c r="AR507" s="21">
        <v>0</v>
      </c>
      <c r="AS507" s="21">
        <v>0</v>
      </c>
      <c r="AT507" s="21">
        <v>0</v>
      </c>
      <c r="AU507" s="21">
        <v>0</v>
      </c>
      <c r="AV507" s="21">
        <v>0</v>
      </c>
      <c r="AW507" s="21">
        <v>0</v>
      </c>
      <c r="AX507" s="21">
        <v>0</v>
      </c>
      <c r="AY507" s="21">
        <v>0</v>
      </c>
      <c r="AZ507" s="21">
        <v>0</v>
      </c>
      <c r="BA507" s="21">
        <v>0</v>
      </c>
      <c r="BB507" s="21">
        <v>0</v>
      </c>
      <c r="BC507" s="21">
        <v>0</v>
      </c>
      <c r="BD507" s="21">
        <v>0</v>
      </c>
      <c r="BE507" s="21">
        <v>0</v>
      </c>
      <c r="BF507" s="21">
        <v>0</v>
      </c>
      <c r="BG507" s="21">
        <v>0</v>
      </c>
      <c r="BH507" s="21">
        <v>0</v>
      </c>
      <c r="BI507" s="21">
        <v>0</v>
      </c>
      <c r="BJ507" s="21">
        <v>0</v>
      </c>
      <c r="BK507" s="21">
        <v>0</v>
      </c>
      <c r="BL507" s="21">
        <v>0</v>
      </c>
      <c r="BM507" s="21">
        <v>0</v>
      </c>
      <c r="BS507" s="156">
        <f>INDEX('ESSER I reallocation'!$H$2:$H$555,MATCH('2021 ESSER I'!$D507,'ESSER I reallocation'!$A$2:$A$555,0))</f>
        <v>181990.22</v>
      </c>
      <c r="BT507" s="156">
        <f>INDEX('2020 Report - NLIU'!$BL$2:$BL$555,MATCH('2021 ESSER I'!D507,'2020 Report - NLIU'!$I$2:$I$555,0))</f>
        <v>181513</v>
      </c>
      <c r="BU507" s="110" t="b">
        <f t="shared" si="7"/>
        <v>1</v>
      </c>
    </row>
    <row r="508" spans="1:73" x14ac:dyDescent="0.3">
      <c r="A508" s="110" t="s">
        <v>162</v>
      </c>
      <c r="B508" s="110">
        <v>2021</v>
      </c>
      <c r="C508" s="110" t="s">
        <v>3416</v>
      </c>
      <c r="D508" s="22">
        <f>INDEX(Concordance!$A$2:$A$556,MATCH('2021 ESSER I'!F508,Concordance!$D$2:$D$556,0))</f>
        <v>115930</v>
      </c>
      <c r="E508" s="110" t="s">
        <v>1684</v>
      </c>
      <c r="F508" s="110" t="s">
        <v>3417</v>
      </c>
      <c r="G508" s="110" t="s">
        <v>3418</v>
      </c>
      <c r="H508" s="110" t="s">
        <v>1892</v>
      </c>
      <c r="I508" s="21">
        <v>0</v>
      </c>
      <c r="J508" s="21"/>
      <c r="K508" s="21"/>
      <c r="P508" s="21">
        <v>0</v>
      </c>
      <c r="V508" s="21">
        <v>49872.76</v>
      </c>
      <c r="W508" s="21">
        <v>0</v>
      </c>
      <c r="X508" s="21">
        <v>49872.76</v>
      </c>
      <c r="Y508" s="21">
        <v>26256.61</v>
      </c>
      <c r="Z508" s="21">
        <v>0</v>
      </c>
      <c r="AA508" s="21">
        <v>0</v>
      </c>
      <c r="AB508" s="21">
        <v>13088.83</v>
      </c>
      <c r="AC508" s="21">
        <v>8311.5400000000009</v>
      </c>
      <c r="AD508" s="21">
        <v>0</v>
      </c>
      <c r="AE508" s="21">
        <v>4856.24</v>
      </c>
      <c r="AF508" s="21">
        <v>0</v>
      </c>
      <c r="AG508" s="21">
        <v>0</v>
      </c>
      <c r="AH508" s="21">
        <v>0</v>
      </c>
      <c r="AI508" s="21">
        <v>23616.15</v>
      </c>
      <c r="AJ508" s="21">
        <v>0</v>
      </c>
      <c r="AK508" s="21">
        <v>0</v>
      </c>
      <c r="AL508" s="21">
        <v>0</v>
      </c>
      <c r="AM508" s="21">
        <v>0</v>
      </c>
      <c r="AN508" s="21">
        <v>0</v>
      </c>
      <c r="AO508" s="21">
        <v>23616.15</v>
      </c>
      <c r="AP508" s="21">
        <v>0</v>
      </c>
      <c r="AQ508" s="21">
        <v>0</v>
      </c>
      <c r="AR508" s="21">
        <v>0</v>
      </c>
      <c r="AS508" s="21">
        <v>0</v>
      </c>
      <c r="AT508" s="21">
        <v>0</v>
      </c>
      <c r="AU508" s="21">
        <v>0</v>
      </c>
      <c r="AV508" s="21">
        <v>0</v>
      </c>
      <c r="AW508" s="21">
        <v>0</v>
      </c>
      <c r="AX508" s="21">
        <v>0</v>
      </c>
      <c r="AY508" s="21">
        <v>0</v>
      </c>
      <c r="AZ508" s="21">
        <v>0</v>
      </c>
      <c r="BA508" s="21">
        <v>0</v>
      </c>
      <c r="BB508" s="21">
        <v>0</v>
      </c>
      <c r="BC508" s="21">
        <v>0</v>
      </c>
      <c r="BD508" s="21">
        <v>0</v>
      </c>
      <c r="BE508" s="21">
        <v>0</v>
      </c>
      <c r="BF508" s="21">
        <v>0</v>
      </c>
      <c r="BG508" s="21">
        <v>0</v>
      </c>
      <c r="BH508" s="21">
        <v>0</v>
      </c>
      <c r="BI508" s="21">
        <v>0</v>
      </c>
      <c r="BJ508" s="21">
        <v>0</v>
      </c>
      <c r="BK508" s="21">
        <v>0</v>
      </c>
      <c r="BL508" s="21">
        <v>0</v>
      </c>
      <c r="BM508" s="21">
        <v>0</v>
      </c>
      <c r="BS508" s="156">
        <f>INDEX('ESSER I reallocation'!$H$2:$H$555,MATCH('2021 ESSER I'!$D508,'ESSER I reallocation'!$A$2:$A$555,0))</f>
        <v>49872.76</v>
      </c>
      <c r="BT508" s="156">
        <f>INDEX('2020 Report - NLIU'!$BL$2:$BL$555,MATCH('2021 ESSER I'!D508,'2020 Report - NLIU'!$I$2:$I$555,0))</f>
        <v>0</v>
      </c>
      <c r="BU508" s="110" t="b">
        <f t="shared" si="7"/>
        <v>1</v>
      </c>
    </row>
    <row r="509" spans="1:73" x14ac:dyDescent="0.3">
      <c r="A509" s="110" t="s">
        <v>162</v>
      </c>
      <c r="B509" s="110">
        <v>2021</v>
      </c>
      <c r="C509" s="110" t="s">
        <v>3419</v>
      </c>
      <c r="D509" s="22">
        <f>INDEX(Concordance!$A$2:$A$556,MATCH('2021 ESSER I'!F509,Concordance!$D$2:$D$556,0))</f>
        <v>115926</v>
      </c>
      <c r="E509" s="110" t="s">
        <v>258</v>
      </c>
      <c r="F509" s="110" t="s">
        <v>3420</v>
      </c>
      <c r="G509" s="110" t="s">
        <v>3421</v>
      </c>
      <c r="H509" s="110" t="s">
        <v>1892</v>
      </c>
      <c r="I509" s="21">
        <v>0</v>
      </c>
      <c r="J509" s="21"/>
      <c r="K509" s="21"/>
      <c r="P509" s="21">
        <v>0</v>
      </c>
      <c r="V509" s="21">
        <v>67105.8</v>
      </c>
      <c r="W509" s="21">
        <v>0</v>
      </c>
      <c r="X509" s="21">
        <v>67105.8</v>
      </c>
      <c r="Y509" s="21">
        <v>67105.8</v>
      </c>
      <c r="Z509" s="21">
        <v>0</v>
      </c>
      <c r="AA509" s="21">
        <v>0</v>
      </c>
      <c r="AB509" s="21">
        <v>0</v>
      </c>
      <c r="AC509" s="21">
        <v>0</v>
      </c>
      <c r="AD509" s="21">
        <v>0</v>
      </c>
      <c r="AE509" s="21">
        <v>67105.8</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S509" s="156">
        <f>INDEX('ESSER I reallocation'!$H$2:$H$555,MATCH('2021 ESSER I'!$D509,'ESSER I reallocation'!$A$2:$A$555,0))</f>
        <v>67105.8</v>
      </c>
      <c r="BT509" s="156">
        <f>INDEX('2020 Report - NLIU'!$BL$2:$BL$555,MATCH('2021 ESSER I'!D509,'2020 Report - NLIU'!$I$2:$I$555,0))</f>
        <v>0</v>
      </c>
      <c r="BU509" s="110" t="b">
        <f t="shared" si="7"/>
        <v>1</v>
      </c>
    </row>
    <row r="510" spans="1:73" x14ac:dyDescent="0.3">
      <c r="A510" s="110" t="s">
        <v>162</v>
      </c>
      <c r="B510" s="110">
        <v>2021</v>
      </c>
      <c r="C510" s="110" t="s">
        <v>3422</v>
      </c>
      <c r="D510" s="22">
        <f>INDEX(Concordance!$A$2:$A$556,MATCH('2021 ESSER I'!F510,Concordance!$D$2:$D$556,0))</f>
        <v>115932</v>
      </c>
      <c r="E510" s="110" t="s">
        <v>1687</v>
      </c>
      <c r="F510" s="110" t="s">
        <v>3423</v>
      </c>
      <c r="G510" s="110" t="s">
        <v>3424</v>
      </c>
      <c r="H510" s="110" t="s">
        <v>1892</v>
      </c>
      <c r="I510" s="21">
        <v>0</v>
      </c>
      <c r="J510" s="21"/>
      <c r="K510" s="21"/>
      <c r="P510" s="21">
        <v>0</v>
      </c>
      <c r="V510" s="21">
        <v>13170.06</v>
      </c>
      <c r="W510" s="21">
        <v>0</v>
      </c>
      <c r="X510" s="21">
        <v>13170.06</v>
      </c>
      <c r="Y510" s="21">
        <v>0</v>
      </c>
      <c r="Z510" s="21">
        <v>0</v>
      </c>
      <c r="AA510" s="21">
        <v>0</v>
      </c>
      <c r="AB510" s="21">
        <v>0</v>
      </c>
      <c r="AC510" s="21">
        <v>0</v>
      </c>
      <c r="AD510" s="21">
        <v>0</v>
      </c>
      <c r="AE510" s="21">
        <v>0</v>
      </c>
      <c r="AF510" s="21">
        <v>0</v>
      </c>
      <c r="AG510" s="21">
        <v>0</v>
      </c>
      <c r="AH510" s="21">
        <v>0</v>
      </c>
      <c r="AI510" s="21">
        <v>13170.06</v>
      </c>
      <c r="AJ510" s="21">
        <v>13170.06</v>
      </c>
      <c r="AK510" s="21">
        <v>0</v>
      </c>
      <c r="AL510" s="21">
        <v>0</v>
      </c>
      <c r="AM510" s="21">
        <v>0</v>
      </c>
      <c r="AN510" s="21">
        <v>0</v>
      </c>
      <c r="AO510" s="21">
        <v>0</v>
      </c>
      <c r="AP510" s="21">
        <v>0</v>
      </c>
      <c r="AQ510" s="21">
        <v>0</v>
      </c>
      <c r="AR510" s="21">
        <v>0</v>
      </c>
      <c r="AS510" s="21">
        <v>0</v>
      </c>
      <c r="AT510" s="21">
        <v>0</v>
      </c>
      <c r="AU510" s="21">
        <v>0</v>
      </c>
      <c r="AV510" s="21">
        <v>0</v>
      </c>
      <c r="AW510" s="21">
        <v>0</v>
      </c>
      <c r="AX510" s="21">
        <v>0</v>
      </c>
      <c r="AY510" s="21">
        <v>0</v>
      </c>
      <c r="AZ510" s="21">
        <v>0</v>
      </c>
      <c r="BA510" s="21">
        <v>0</v>
      </c>
      <c r="BB510" s="21">
        <v>0</v>
      </c>
      <c r="BC510" s="21">
        <v>0</v>
      </c>
      <c r="BD510" s="21">
        <v>0</v>
      </c>
      <c r="BE510" s="21">
        <v>0</v>
      </c>
      <c r="BF510" s="21">
        <v>0</v>
      </c>
      <c r="BG510" s="21">
        <v>0</v>
      </c>
      <c r="BH510" s="21">
        <v>0</v>
      </c>
      <c r="BI510" s="21">
        <v>0</v>
      </c>
      <c r="BJ510" s="21">
        <v>0</v>
      </c>
      <c r="BK510" s="21">
        <v>0</v>
      </c>
      <c r="BL510" s="21">
        <v>0</v>
      </c>
      <c r="BM510" s="21">
        <v>0</v>
      </c>
      <c r="BS510" s="156">
        <f>INDEX('ESSER I reallocation'!$H$2:$H$555,MATCH('2021 ESSER I'!$D510,'ESSER I reallocation'!$A$2:$A$555,0))</f>
        <v>13170.06</v>
      </c>
      <c r="BT510" s="156">
        <f>INDEX('2020 Report - NLIU'!$BL$2:$BL$555,MATCH('2021 ESSER I'!D510,'2020 Report - NLIU'!$I$2:$I$555,0))</f>
        <v>0</v>
      </c>
      <c r="BU510" s="110" t="b">
        <f t="shared" si="7"/>
        <v>1</v>
      </c>
    </row>
    <row r="511" spans="1:73" x14ac:dyDescent="0.3">
      <c r="A511" s="110" t="s">
        <v>162</v>
      </c>
      <c r="B511" s="110">
        <v>2021</v>
      </c>
      <c r="C511" s="110" t="s">
        <v>3425</v>
      </c>
      <c r="D511" s="22">
        <f>INDEX(Concordance!$A$2:$A$556,MATCH('2021 ESSER I'!F511,Concordance!$D$2:$D$556,0))</f>
        <v>77100</v>
      </c>
      <c r="E511" s="110" t="s">
        <v>1690</v>
      </c>
      <c r="F511" s="110" t="s">
        <v>3426</v>
      </c>
      <c r="G511" s="110" t="s">
        <v>3427</v>
      </c>
      <c r="H511" s="110" t="s">
        <v>1892</v>
      </c>
      <c r="I511" s="21">
        <v>0</v>
      </c>
      <c r="J511" s="21"/>
      <c r="K511" s="21"/>
      <c r="P511" s="21">
        <v>0</v>
      </c>
      <c r="V511" s="21">
        <v>34017.26</v>
      </c>
      <c r="W511" s="21">
        <v>27293.19</v>
      </c>
      <c r="X511" s="21">
        <v>6724.07</v>
      </c>
      <c r="Y511" s="21">
        <v>0</v>
      </c>
      <c r="Z511" s="21">
        <v>0</v>
      </c>
      <c r="AA511" s="21">
        <v>0</v>
      </c>
      <c r="AB511" s="21">
        <v>0</v>
      </c>
      <c r="AC511" s="21">
        <v>0</v>
      </c>
      <c r="AD511" s="21">
        <v>0</v>
      </c>
      <c r="AE511" s="21">
        <v>0</v>
      </c>
      <c r="AF511" s="21">
        <v>0</v>
      </c>
      <c r="AG511" s="21">
        <v>0</v>
      </c>
      <c r="AH511" s="21">
        <v>0</v>
      </c>
      <c r="AI511" s="21">
        <v>6724.07</v>
      </c>
      <c r="AJ511" s="21">
        <v>0</v>
      </c>
      <c r="AK511" s="21">
        <v>0</v>
      </c>
      <c r="AL511" s="21">
        <v>6724.07</v>
      </c>
      <c r="AM511" s="21">
        <v>0</v>
      </c>
      <c r="AN511" s="21">
        <v>0</v>
      </c>
      <c r="AO511" s="21">
        <v>0</v>
      </c>
      <c r="AP511" s="21">
        <v>0</v>
      </c>
      <c r="AQ511" s="21">
        <v>0</v>
      </c>
      <c r="AR511" s="21">
        <v>0</v>
      </c>
      <c r="AS511" s="21">
        <v>0</v>
      </c>
      <c r="AT511" s="21">
        <v>0</v>
      </c>
      <c r="AU511" s="21">
        <v>0</v>
      </c>
      <c r="AV511" s="21">
        <v>0</v>
      </c>
      <c r="AW511" s="21">
        <v>0</v>
      </c>
      <c r="AX511" s="21">
        <v>0</v>
      </c>
      <c r="AY511" s="21">
        <v>0</v>
      </c>
      <c r="AZ511" s="21">
        <v>0</v>
      </c>
      <c r="BA511" s="21">
        <v>0</v>
      </c>
      <c r="BB511" s="21">
        <v>0</v>
      </c>
      <c r="BC511" s="21">
        <v>0</v>
      </c>
      <c r="BD511" s="21">
        <v>0</v>
      </c>
      <c r="BE511" s="21">
        <v>0</v>
      </c>
      <c r="BF511" s="21">
        <v>0</v>
      </c>
      <c r="BG511" s="21">
        <v>0</v>
      </c>
      <c r="BH511" s="21">
        <v>0</v>
      </c>
      <c r="BI511" s="21">
        <v>0</v>
      </c>
      <c r="BJ511" s="21">
        <v>0</v>
      </c>
      <c r="BK511" s="21">
        <v>0</v>
      </c>
      <c r="BL511" s="21">
        <v>0</v>
      </c>
      <c r="BM511" s="21">
        <v>7.2759576141834259E-12</v>
      </c>
      <c r="BS511" s="156">
        <f>INDEX('ESSER I reallocation'!$H$2:$H$555,MATCH('2021 ESSER I'!$D511,'ESSER I reallocation'!$A$2:$A$555,0))</f>
        <v>34017.26</v>
      </c>
      <c r="BT511" s="156">
        <f>INDEX('2020 Report - NLIU'!$BL$2:$BL$555,MATCH('2021 ESSER I'!D511,'2020 Report - NLIU'!$I$2:$I$555,0))</f>
        <v>27293.19</v>
      </c>
      <c r="BU511" s="110" t="b">
        <f t="shared" si="7"/>
        <v>1</v>
      </c>
    </row>
    <row r="512" spans="1:73" x14ac:dyDescent="0.3">
      <c r="A512" s="110" t="s">
        <v>162</v>
      </c>
      <c r="B512" s="110">
        <v>2021</v>
      </c>
      <c r="C512" s="110" t="s">
        <v>3428</v>
      </c>
      <c r="D512" s="22">
        <f>INDEX(Concordance!$A$2:$A$556,MATCH('2021 ESSER I'!F512,Concordance!$D$2:$D$556,0))</f>
        <v>17122</v>
      </c>
      <c r="E512" s="110" t="s">
        <v>1693</v>
      </c>
      <c r="F512" s="110" t="s">
        <v>3429</v>
      </c>
      <c r="G512" s="110" t="s">
        <v>3430</v>
      </c>
      <c r="H512" s="110" t="s">
        <v>1892</v>
      </c>
      <c r="I512" s="21">
        <v>9000</v>
      </c>
      <c r="J512" s="21">
        <v>0</v>
      </c>
      <c r="K512" s="21">
        <v>8526</v>
      </c>
      <c r="L512" s="110" t="s">
        <v>1911</v>
      </c>
      <c r="M512" s="110" t="s">
        <v>1892</v>
      </c>
      <c r="N512" s="110" t="s">
        <v>1911</v>
      </c>
      <c r="O512" s="110" t="s">
        <v>1911</v>
      </c>
      <c r="P512" s="21">
        <v>474</v>
      </c>
      <c r="Q512" s="110">
        <v>0</v>
      </c>
      <c r="R512" s="110">
        <v>100</v>
      </c>
      <c r="S512" s="110">
        <v>0</v>
      </c>
      <c r="T512" s="110">
        <v>0</v>
      </c>
      <c r="U512" s="110">
        <v>0</v>
      </c>
      <c r="V512" s="21">
        <v>22822.59</v>
      </c>
      <c r="W512" s="21">
        <v>2819.6</v>
      </c>
      <c r="X512" s="21">
        <v>18853.55</v>
      </c>
      <c r="Y512" s="21">
        <v>4155.87</v>
      </c>
      <c r="Z512" s="21">
        <v>0</v>
      </c>
      <c r="AA512" s="21">
        <v>0</v>
      </c>
      <c r="AB512" s="21">
        <v>0</v>
      </c>
      <c r="AC512" s="21">
        <v>0</v>
      </c>
      <c r="AD512" s="21">
        <v>0</v>
      </c>
      <c r="AE512" s="21">
        <v>4155.87</v>
      </c>
      <c r="AF512" s="21">
        <v>0</v>
      </c>
      <c r="AG512" s="21">
        <v>0</v>
      </c>
      <c r="AH512" s="21">
        <v>0</v>
      </c>
      <c r="AI512" s="21">
        <v>12291.76</v>
      </c>
      <c r="AJ512" s="21">
        <v>0</v>
      </c>
      <c r="AK512" s="21">
        <v>0</v>
      </c>
      <c r="AL512" s="21">
        <v>0</v>
      </c>
      <c r="AM512" s="21">
        <v>0</v>
      </c>
      <c r="AN512" s="21">
        <v>0</v>
      </c>
      <c r="AO512" s="21">
        <v>12291.76</v>
      </c>
      <c r="AP512" s="21">
        <v>0</v>
      </c>
      <c r="AQ512" s="21">
        <v>0</v>
      </c>
      <c r="AR512" s="21">
        <v>0</v>
      </c>
      <c r="AS512" s="21">
        <v>0</v>
      </c>
      <c r="AT512" s="21">
        <v>0</v>
      </c>
      <c r="AU512" s="21">
        <v>0</v>
      </c>
      <c r="AV512" s="21">
        <v>0</v>
      </c>
      <c r="AW512" s="21">
        <v>0</v>
      </c>
      <c r="AX512" s="21">
        <v>0</v>
      </c>
      <c r="AY512" s="21">
        <v>0</v>
      </c>
      <c r="AZ512" s="21">
        <v>0</v>
      </c>
      <c r="BA512" s="21">
        <v>0</v>
      </c>
      <c r="BB512" s="21">
        <v>0</v>
      </c>
      <c r="BC512" s="21">
        <v>2405.92</v>
      </c>
      <c r="BD512" s="21">
        <v>0</v>
      </c>
      <c r="BE512" s="21">
        <v>0</v>
      </c>
      <c r="BF512" s="21">
        <v>0</v>
      </c>
      <c r="BG512" s="21">
        <v>0</v>
      </c>
      <c r="BH512" s="21">
        <v>0</v>
      </c>
      <c r="BI512" s="21">
        <v>0</v>
      </c>
      <c r="BJ512" s="21">
        <v>2405.92</v>
      </c>
      <c r="BK512" s="21">
        <v>0</v>
      </c>
      <c r="BL512" s="21">
        <v>0</v>
      </c>
      <c r="BM512" s="21">
        <v>1149.4400000000021</v>
      </c>
      <c r="BN512" s="110">
        <v>0</v>
      </c>
      <c r="BO512" s="110">
        <v>100</v>
      </c>
      <c r="BP512" s="110">
        <v>0</v>
      </c>
      <c r="BQ512" s="110">
        <v>0</v>
      </c>
      <c r="BR512" s="110">
        <v>0</v>
      </c>
      <c r="BS512" s="156">
        <f>INDEX('ESSER I reallocation'!$H$2:$H$555,MATCH('2021 ESSER I'!$D512,'ESSER I reallocation'!$A$2:$A$555,0))</f>
        <v>22822.59</v>
      </c>
      <c r="BT512" s="156">
        <f>INDEX('2020 Report - NLIU'!$BL$2:$BL$555,MATCH('2021 ESSER I'!D512,'2020 Report - NLIU'!$I$2:$I$555,0))</f>
        <v>2819.6</v>
      </c>
      <c r="BU512" s="110" t="b">
        <f t="shared" si="7"/>
        <v>1</v>
      </c>
    </row>
    <row r="513" spans="1:73" x14ac:dyDescent="0.3">
      <c r="A513" s="110" t="s">
        <v>162</v>
      </c>
      <c r="B513" s="110">
        <v>2021</v>
      </c>
      <c r="C513" s="110" t="s">
        <v>3431</v>
      </c>
      <c r="D513" s="22">
        <f>INDEX(Concordance!$A$2:$A$556,MATCH('2021 ESSER I'!F513,Concordance!$D$2:$D$556,0))</f>
        <v>68073</v>
      </c>
      <c r="E513" s="110" t="s">
        <v>1696</v>
      </c>
      <c r="F513" s="110" t="s">
        <v>3432</v>
      </c>
      <c r="G513" s="110" t="s">
        <v>3433</v>
      </c>
      <c r="H513" s="110" t="s">
        <v>1892</v>
      </c>
      <c r="I513" s="21">
        <v>37789.89</v>
      </c>
      <c r="J513" s="21">
        <v>0</v>
      </c>
      <c r="K513" s="21">
        <v>35385.760000000002</v>
      </c>
      <c r="L513" s="110" t="s">
        <v>1911</v>
      </c>
      <c r="M513" s="110" t="s">
        <v>1911</v>
      </c>
      <c r="N513" s="110" t="s">
        <v>1911</v>
      </c>
      <c r="O513" s="110" t="s">
        <v>1892</v>
      </c>
      <c r="P513" s="21">
        <v>2404.1299999999969</v>
      </c>
      <c r="Q513" s="110">
        <v>0</v>
      </c>
      <c r="R513" s="110">
        <v>0</v>
      </c>
      <c r="S513" s="110">
        <v>0</v>
      </c>
      <c r="T513" s="110">
        <v>0</v>
      </c>
      <c r="U513" s="110">
        <v>100</v>
      </c>
      <c r="V513" s="21">
        <v>161753.16</v>
      </c>
      <c r="W513" s="21">
        <v>91046.19</v>
      </c>
      <c r="X513" s="21">
        <v>70706.97</v>
      </c>
      <c r="Y513" s="21">
        <v>2308.36</v>
      </c>
      <c r="Z513" s="21">
        <v>725.56</v>
      </c>
      <c r="AA513" s="21">
        <v>105.27</v>
      </c>
      <c r="AB513" s="21">
        <v>0</v>
      </c>
      <c r="AC513" s="21">
        <v>0</v>
      </c>
      <c r="AD513" s="21">
        <v>0</v>
      </c>
      <c r="AE513" s="21">
        <v>1477.53</v>
      </c>
      <c r="AF513" s="21">
        <v>0</v>
      </c>
      <c r="AG513" s="21">
        <v>0</v>
      </c>
      <c r="AH513" s="21">
        <v>0</v>
      </c>
      <c r="AI513" s="21">
        <v>28663.27</v>
      </c>
      <c r="AJ513" s="21">
        <v>8450</v>
      </c>
      <c r="AK513" s="21">
        <v>1344.24</v>
      </c>
      <c r="AL513" s="21">
        <v>5519.63</v>
      </c>
      <c r="AM513" s="21">
        <v>0</v>
      </c>
      <c r="AN513" s="21">
        <v>0</v>
      </c>
      <c r="AO513" s="21">
        <v>13349.4</v>
      </c>
      <c r="AP513" s="21">
        <v>0</v>
      </c>
      <c r="AQ513" s="21">
        <v>0</v>
      </c>
      <c r="AR513" s="21">
        <v>0</v>
      </c>
      <c r="AS513" s="21">
        <v>0</v>
      </c>
      <c r="AT513" s="21">
        <v>0</v>
      </c>
      <c r="AU513" s="21">
        <v>0</v>
      </c>
      <c r="AV513" s="21">
        <v>0</v>
      </c>
      <c r="AW513" s="21">
        <v>0</v>
      </c>
      <c r="AX513" s="21">
        <v>0</v>
      </c>
      <c r="AY513" s="21">
        <v>0</v>
      </c>
      <c r="AZ513" s="21">
        <v>0</v>
      </c>
      <c r="BA513" s="21">
        <v>0</v>
      </c>
      <c r="BB513" s="21">
        <v>0</v>
      </c>
      <c r="BC513" s="21">
        <v>39735.339999999997</v>
      </c>
      <c r="BD513" s="21">
        <v>0</v>
      </c>
      <c r="BE513" s="21">
        <v>0</v>
      </c>
      <c r="BF513" s="21">
        <v>39735.339999999997</v>
      </c>
      <c r="BG513" s="21">
        <v>0</v>
      </c>
      <c r="BH513" s="21">
        <v>0</v>
      </c>
      <c r="BI513" s="21">
        <v>0</v>
      </c>
      <c r="BJ513" s="21">
        <v>0</v>
      </c>
      <c r="BK513" s="21">
        <v>0</v>
      </c>
      <c r="BL513" s="21">
        <v>0</v>
      </c>
      <c r="BM513" s="21">
        <v>0</v>
      </c>
      <c r="BS513" s="156">
        <f>INDEX('ESSER I reallocation'!$H$2:$H$555,MATCH('2021 ESSER I'!$D513,'ESSER I reallocation'!$A$2:$A$555,0))</f>
        <v>180516.16</v>
      </c>
      <c r="BT513" s="156">
        <f>INDEX('2020 Report - NLIU'!$BL$2:$BL$555,MATCH('2021 ESSER I'!D513,'2020 Report - NLIU'!$I$2:$I$555,0))</f>
        <v>91046.19</v>
      </c>
      <c r="BU513" s="110" t="b">
        <f t="shared" si="7"/>
        <v>1</v>
      </c>
    </row>
    <row r="514" spans="1:73" x14ac:dyDescent="0.3">
      <c r="A514" s="110" t="s">
        <v>162</v>
      </c>
      <c r="B514" s="110">
        <v>2021</v>
      </c>
      <c r="C514" s="110" t="s">
        <v>3434</v>
      </c>
      <c r="D514" s="22">
        <f>INDEX(Concordance!$A$2:$A$556,MATCH('2021 ESSER I'!F514,Concordance!$D$2:$D$556,0))</f>
        <v>40107</v>
      </c>
      <c r="E514" s="110" t="s">
        <v>1702</v>
      </c>
      <c r="F514" s="110" t="s">
        <v>3435</v>
      </c>
      <c r="G514" s="110" t="s">
        <v>3436</v>
      </c>
      <c r="H514" s="110" t="s">
        <v>1892</v>
      </c>
      <c r="I514" s="21">
        <v>0</v>
      </c>
      <c r="J514" s="21"/>
      <c r="K514" s="21"/>
      <c r="P514" s="21">
        <v>0</v>
      </c>
      <c r="V514" s="21">
        <v>292145.01</v>
      </c>
      <c r="W514" s="21">
        <v>291379</v>
      </c>
      <c r="X514" s="21">
        <v>766.01</v>
      </c>
      <c r="Y514" s="21">
        <v>766.01</v>
      </c>
      <c r="Z514" s="21">
        <v>766.01</v>
      </c>
      <c r="AA514" s="21">
        <v>0</v>
      </c>
      <c r="AB514" s="21">
        <v>0</v>
      </c>
      <c r="AC514" s="21">
        <v>0</v>
      </c>
      <c r="AD514" s="21">
        <v>0</v>
      </c>
      <c r="AE514" s="21">
        <v>0</v>
      </c>
      <c r="AF514" s="21">
        <v>0</v>
      </c>
      <c r="AG514" s="21">
        <v>0</v>
      </c>
      <c r="AH514" s="21">
        <v>0</v>
      </c>
      <c r="AI514" s="21">
        <v>0</v>
      </c>
      <c r="AJ514" s="21">
        <v>0</v>
      </c>
      <c r="AK514" s="21">
        <v>0</v>
      </c>
      <c r="AL514" s="21">
        <v>0</v>
      </c>
      <c r="AM514" s="21">
        <v>0</v>
      </c>
      <c r="AN514" s="21">
        <v>0</v>
      </c>
      <c r="AO514" s="21">
        <v>0</v>
      </c>
      <c r="AP514" s="21">
        <v>0</v>
      </c>
      <c r="AQ514" s="21">
        <v>0</v>
      </c>
      <c r="AR514" s="21">
        <v>0</v>
      </c>
      <c r="AS514" s="21">
        <v>0</v>
      </c>
      <c r="AT514" s="21">
        <v>0</v>
      </c>
      <c r="AU514" s="21">
        <v>0</v>
      </c>
      <c r="AV514" s="21">
        <v>0</v>
      </c>
      <c r="AW514" s="21">
        <v>0</v>
      </c>
      <c r="AX514" s="21">
        <v>0</v>
      </c>
      <c r="AY514" s="21">
        <v>0</v>
      </c>
      <c r="AZ514" s="21">
        <v>0</v>
      </c>
      <c r="BA514" s="21">
        <v>0</v>
      </c>
      <c r="BB514" s="21">
        <v>0</v>
      </c>
      <c r="BC514" s="21">
        <v>0</v>
      </c>
      <c r="BD514" s="21">
        <v>0</v>
      </c>
      <c r="BE514" s="21">
        <v>0</v>
      </c>
      <c r="BF514" s="21">
        <v>0</v>
      </c>
      <c r="BG514" s="21">
        <v>0</v>
      </c>
      <c r="BH514" s="21">
        <v>0</v>
      </c>
      <c r="BI514" s="21">
        <v>0</v>
      </c>
      <c r="BJ514" s="21">
        <v>0</v>
      </c>
      <c r="BK514" s="21">
        <v>0</v>
      </c>
      <c r="BL514" s="21">
        <v>0</v>
      </c>
      <c r="BM514" s="21">
        <v>0</v>
      </c>
      <c r="BS514" s="156">
        <f>INDEX('ESSER I reallocation'!$H$2:$H$555,MATCH('2021 ESSER I'!$D514,'ESSER I reallocation'!$A$2:$A$555,0))</f>
        <v>292145.01</v>
      </c>
      <c r="BT514" s="156">
        <f>INDEX('2020 Report - NLIU'!$BL$2:$BL$555,MATCH('2021 ESSER I'!D514,'2020 Report - NLIU'!$I$2:$I$555,0))</f>
        <v>291379</v>
      </c>
      <c r="BU514" s="110" t="b">
        <f t="shared" si="7"/>
        <v>1</v>
      </c>
    </row>
    <row r="515" spans="1:73" x14ac:dyDescent="0.3">
      <c r="A515" s="110" t="s">
        <v>162</v>
      </c>
      <c r="B515" s="110">
        <v>2021</v>
      </c>
      <c r="C515" s="110" t="s">
        <v>3437</v>
      </c>
      <c r="D515" s="22">
        <f>INDEX(Concordance!$A$2:$A$556,MATCH('2021 ESSER I'!F515,Concordance!$D$2:$D$556,0))</f>
        <v>31122</v>
      </c>
      <c r="E515" s="110" t="s">
        <v>1705</v>
      </c>
      <c r="F515" s="110" t="s">
        <v>3438</v>
      </c>
      <c r="G515" s="110" t="s">
        <v>3439</v>
      </c>
      <c r="H515" s="110" t="s">
        <v>1892</v>
      </c>
      <c r="I515" s="21">
        <v>0</v>
      </c>
      <c r="J515" s="21"/>
      <c r="K515" s="21"/>
      <c r="P515" s="21">
        <v>0</v>
      </c>
      <c r="V515" s="21">
        <v>157834.32999999999</v>
      </c>
      <c r="W515" s="21">
        <v>149188.21</v>
      </c>
      <c r="X515" s="21">
        <v>8646.1200000000008</v>
      </c>
      <c r="Y515" s="21">
        <v>8646.1200000000008</v>
      </c>
      <c r="Z515" s="21">
        <v>0</v>
      </c>
      <c r="AA515" s="21">
        <v>0</v>
      </c>
      <c r="AB515" s="21">
        <v>0</v>
      </c>
      <c r="AC515" s="21">
        <v>0</v>
      </c>
      <c r="AD515" s="21">
        <v>0</v>
      </c>
      <c r="AE515" s="21">
        <v>8646.1200000000008</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S515" s="156">
        <f>INDEX('ESSER I reallocation'!$H$2:$H$555,MATCH('2021 ESSER I'!$D515,'ESSER I reallocation'!$A$2:$A$555,0))</f>
        <v>157834.32999999999</v>
      </c>
      <c r="BT515" s="156">
        <f>INDEX('2020 Report - NLIU'!$BL$2:$BL$555,MATCH('2021 ESSER I'!D515,'2020 Report - NLIU'!$I$2:$I$555,0))</f>
        <v>149188.21</v>
      </c>
      <c r="BU515" s="110" t="b">
        <f t="shared" ref="BU515:BU556" si="8">EXACT(W515,BT515)</f>
        <v>1</v>
      </c>
    </row>
    <row r="516" spans="1:73" x14ac:dyDescent="0.3">
      <c r="A516" s="110" t="s">
        <v>162</v>
      </c>
      <c r="B516" s="110">
        <v>2021</v>
      </c>
      <c r="C516" s="110" t="s">
        <v>3440</v>
      </c>
      <c r="D516" s="22">
        <f>INDEX(Concordance!$A$2:$A$556,MATCH('2021 ESSER I'!F516,Concordance!$D$2:$D$556,0))</f>
        <v>57003</v>
      </c>
      <c r="E516" s="110" t="s">
        <v>1708</v>
      </c>
      <c r="F516" s="110" t="s">
        <v>3441</v>
      </c>
      <c r="G516" s="110" t="s">
        <v>3442</v>
      </c>
      <c r="H516" s="110" t="s">
        <v>1892</v>
      </c>
      <c r="I516" s="21">
        <v>24095</v>
      </c>
      <c r="J516" s="21">
        <v>0</v>
      </c>
      <c r="K516" s="21">
        <v>24095</v>
      </c>
      <c r="L516" s="110" t="s">
        <v>1892</v>
      </c>
      <c r="M516" s="110" t="s">
        <v>1911</v>
      </c>
      <c r="N516" s="110" t="s">
        <v>1911</v>
      </c>
      <c r="O516" s="110" t="s">
        <v>1911</v>
      </c>
      <c r="P516" s="21">
        <v>0</v>
      </c>
      <c r="V516" s="21">
        <v>753942.27</v>
      </c>
      <c r="W516" s="21">
        <v>183682.5</v>
      </c>
      <c r="X516" s="21">
        <v>570259.77</v>
      </c>
      <c r="Y516" s="21">
        <v>441395.48</v>
      </c>
      <c r="Z516" s="21">
        <v>0</v>
      </c>
      <c r="AA516" s="21">
        <v>0</v>
      </c>
      <c r="AB516" s="21">
        <v>0</v>
      </c>
      <c r="AC516" s="21">
        <v>0</v>
      </c>
      <c r="AD516" s="21">
        <v>0</v>
      </c>
      <c r="AE516" s="21">
        <v>441395.48</v>
      </c>
      <c r="AF516" s="21">
        <v>0</v>
      </c>
      <c r="AG516" s="21">
        <v>0</v>
      </c>
      <c r="AH516" s="21">
        <v>0</v>
      </c>
      <c r="AI516" s="21">
        <v>0</v>
      </c>
      <c r="AJ516" s="21">
        <v>0</v>
      </c>
      <c r="AK516" s="21">
        <v>0</v>
      </c>
      <c r="AL516" s="21">
        <v>0</v>
      </c>
      <c r="AM516" s="21">
        <v>0</v>
      </c>
      <c r="AN516" s="21">
        <v>0</v>
      </c>
      <c r="AO516" s="21">
        <v>0</v>
      </c>
      <c r="AP516" s="21">
        <v>0</v>
      </c>
      <c r="AQ516" s="21">
        <v>0</v>
      </c>
      <c r="AR516" s="21">
        <v>0</v>
      </c>
      <c r="AS516" s="21">
        <v>0</v>
      </c>
      <c r="AT516" s="21">
        <v>0</v>
      </c>
      <c r="AU516" s="21">
        <v>0</v>
      </c>
      <c r="AV516" s="21">
        <v>0</v>
      </c>
      <c r="AW516" s="21">
        <v>0</v>
      </c>
      <c r="AX516" s="21">
        <v>0</v>
      </c>
      <c r="AY516" s="21">
        <v>0</v>
      </c>
      <c r="AZ516" s="21">
        <v>0</v>
      </c>
      <c r="BA516" s="21">
        <v>0</v>
      </c>
      <c r="BB516" s="21">
        <v>0</v>
      </c>
      <c r="BC516" s="21">
        <v>128864.29</v>
      </c>
      <c r="BD516" s="21">
        <v>101802.79</v>
      </c>
      <c r="BE516" s="21">
        <v>27061.5</v>
      </c>
      <c r="BF516" s="21">
        <v>0</v>
      </c>
      <c r="BG516" s="21">
        <v>0</v>
      </c>
      <c r="BH516" s="21">
        <v>0</v>
      </c>
      <c r="BI516" s="21">
        <v>0</v>
      </c>
      <c r="BJ516" s="21">
        <v>0</v>
      </c>
      <c r="BK516" s="21">
        <v>0</v>
      </c>
      <c r="BL516" s="21">
        <v>0</v>
      </c>
      <c r="BM516" s="21">
        <v>0</v>
      </c>
      <c r="BS516" s="156">
        <f>INDEX('ESSER I reallocation'!$H$2:$H$555,MATCH('2021 ESSER I'!$D516,'ESSER I reallocation'!$A$2:$A$555,0))</f>
        <v>778037.27</v>
      </c>
      <c r="BT516" s="156">
        <f>INDEX('2020 Report - NLIU'!$BL$2:$BL$555,MATCH('2021 ESSER I'!D516,'2020 Report - NLIU'!$I$2:$I$555,0))</f>
        <v>183682.5</v>
      </c>
      <c r="BU516" s="110" t="b">
        <f t="shared" si="8"/>
        <v>1</v>
      </c>
    </row>
    <row r="517" spans="1:73" x14ac:dyDescent="0.3">
      <c r="A517" s="110" t="s">
        <v>162</v>
      </c>
      <c r="B517" s="110">
        <v>2021</v>
      </c>
      <c r="C517" s="110" t="s">
        <v>3443</v>
      </c>
      <c r="D517" s="22">
        <f>INDEX(Concordance!$A$2:$A$556,MATCH('2021 ESSER I'!F517,Concordance!$D$2:$D$556,0))</f>
        <v>12110</v>
      </c>
      <c r="E517" s="110" t="s">
        <v>1711</v>
      </c>
      <c r="F517" s="110" t="s">
        <v>3444</v>
      </c>
      <c r="G517" s="110" t="s">
        <v>3445</v>
      </c>
      <c r="H517" s="110" t="s">
        <v>1892</v>
      </c>
      <c r="I517" s="21">
        <v>0</v>
      </c>
      <c r="J517" s="21"/>
      <c r="K517" s="21"/>
      <c r="P517" s="21">
        <v>0</v>
      </c>
      <c r="V517" s="21">
        <v>339076.81</v>
      </c>
      <c r="W517" s="21">
        <v>338187</v>
      </c>
      <c r="X517" s="21">
        <v>0</v>
      </c>
      <c r="Y517" s="21">
        <v>0</v>
      </c>
      <c r="Z517" s="21">
        <v>0</v>
      </c>
      <c r="AA517" s="21">
        <v>0</v>
      </c>
      <c r="AB517" s="21">
        <v>0</v>
      </c>
      <c r="AC517" s="21">
        <v>0</v>
      </c>
      <c r="AD517" s="21">
        <v>0</v>
      </c>
      <c r="AE517" s="21">
        <v>0</v>
      </c>
      <c r="AF517" s="21">
        <v>0</v>
      </c>
      <c r="AG517" s="21">
        <v>0</v>
      </c>
      <c r="AH517" s="21">
        <v>0</v>
      </c>
      <c r="AI517" s="21">
        <v>0</v>
      </c>
      <c r="AJ517" s="21">
        <v>0</v>
      </c>
      <c r="AK517" s="21">
        <v>0</v>
      </c>
      <c r="AL517" s="21">
        <v>0</v>
      </c>
      <c r="AM517" s="21">
        <v>0</v>
      </c>
      <c r="AN517" s="21">
        <v>0</v>
      </c>
      <c r="AO517" s="21">
        <v>0</v>
      </c>
      <c r="AP517" s="21">
        <v>0</v>
      </c>
      <c r="AQ517" s="21">
        <v>0</v>
      </c>
      <c r="AR517" s="21">
        <v>0</v>
      </c>
      <c r="AS517" s="21">
        <v>0</v>
      </c>
      <c r="AT517" s="21">
        <v>0</v>
      </c>
      <c r="AU517" s="21">
        <v>0</v>
      </c>
      <c r="AV517" s="21">
        <v>0</v>
      </c>
      <c r="AW517" s="21">
        <v>0</v>
      </c>
      <c r="AX517" s="21">
        <v>0</v>
      </c>
      <c r="AY517" s="21">
        <v>0</v>
      </c>
      <c r="AZ517" s="21">
        <v>0</v>
      </c>
      <c r="BA517" s="21">
        <v>0</v>
      </c>
      <c r="BB517" s="21">
        <v>0</v>
      </c>
      <c r="BC517" s="21">
        <v>0</v>
      </c>
      <c r="BD517" s="21">
        <v>0</v>
      </c>
      <c r="BE517" s="21">
        <v>0</v>
      </c>
      <c r="BF517" s="21">
        <v>0</v>
      </c>
      <c r="BG517" s="21">
        <v>0</v>
      </c>
      <c r="BH517" s="21">
        <v>0</v>
      </c>
      <c r="BI517" s="21">
        <v>0</v>
      </c>
      <c r="BJ517" s="21">
        <v>0</v>
      </c>
      <c r="BK517" s="21">
        <v>0</v>
      </c>
      <c r="BL517" s="21">
        <v>0</v>
      </c>
      <c r="BM517" s="21">
        <v>889.80999999999767</v>
      </c>
      <c r="BN517" s="110">
        <v>0</v>
      </c>
      <c r="BO517" s="110">
        <v>0</v>
      </c>
      <c r="BP517" s="110">
        <v>0</v>
      </c>
      <c r="BQ517" s="110">
        <v>100</v>
      </c>
      <c r="BR517" s="110">
        <v>0</v>
      </c>
      <c r="BS517" s="156">
        <f>INDEX('ESSER I reallocation'!$H$2:$H$555,MATCH('2021 ESSER I'!$D517,'ESSER I reallocation'!$A$2:$A$555,0))</f>
        <v>339076.81</v>
      </c>
      <c r="BT517" s="156">
        <f>INDEX('2020 Report - NLIU'!$BL$2:$BL$555,MATCH('2021 ESSER I'!D517,'2020 Report - NLIU'!$I$2:$I$555,0))</f>
        <v>338187</v>
      </c>
      <c r="BU517" s="110" t="b">
        <f t="shared" si="8"/>
        <v>1</v>
      </c>
    </row>
    <row r="518" spans="1:73" x14ac:dyDescent="0.3">
      <c r="A518" s="110" t="s">
        <v>162</v>
      </c>
      <c r="B518" s="110">
        <v>2021</v>
      </c>
      <c r="C518" s="110" t="s">
        <v>3446</v>
      </c>
      <c r="D518" s="22">
        <f>INDEX(Concordance!$A$2:$A$556,MATCH('2021 ESSER I'!F518,Concordance!$D$2:$D$556,0))</f>
        <v>36131</v>
      </c>
      <c r="E518" s="110" t="s">
        <v>1714</v>
      </c>
      <c r="F518" s="110" t="s">
        <v>3447</v>
      </c>
      <c r="G518" s="110" t="s">
        <v>3448</v>
      </c>
      <c r="H518" s="110" t="s">
        <v>1892</v>
      </c>
      <c r="I518" s="21">
        <v>0</v>
      </c>
      <c r="J518" s="21"/>
      <c r="K518" s="21"/>
      <c r="P518" s="21">
        <v>0</v>
      </c>
      <c r="V518" s="21">
        <v>359205.77</v>
      </c>
      <c r="W518" s="21">
        <v>0</v>
      </c>
      <c r="X518" s="21">
        <v>356935.54</v>
      </c>
      <c r="Y518" s="21">
        <v>168180.93</v>
      </c>
      <c r="Z518" s="21">
        <v>0</v>
      </c>
      <c r="AA518" s="21">
        <v>0</v>
      </c>
      <c r="AB518" s="21">
        <v>0</v>
      </c>
      <c r="AC518" s="21">
        <v>2200.13</v>
      </c>
      <c r="AD518" s="21">
        <v>0</v>
      </c>
      <c r="AE518" s="21">
        <v>4356.49</v>
      </c>
      <c r="AF518" s="21">
        <v>161624.31</v>
      </c>
      <c r="AG518" s="21">
        <v>0</v>
      </c>
      <c r="AH518" s="21">
        <v>0</v>
      </c>
      <c r="AI518" s="21">
        <v>188754.61</v>
      </c>
      <c r="AJ518" s="21">
        <v>137256.25</v>
      </c>
      <c r="AK518" s="21">
        <v>21892.99</v>
      </c>
      <c r="AL518" s="21">
        <v>4919.29</v>
      </c>
      <c r="AM518" s="21">
        <v>0</v>
      </c>
      <c r="AN518" s="21">
        <v>0</v>
      </c>
      <c r="AO518" s="21">
        <v>10888.24</v>
      </c>
      <c r="AP518" s="21">
        <v>13797.84</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2270.23000000004</v>
      </c>
      <c r="BN518" s="110">
        <v>100</v>
      </c>
      <c r="BO518" s="110">
        <v>0</v>
      </c>
      <c r="BP518" s="110">
        <v>0</v>
      </c>
      <c r="BQ518" s="110">
        <v>0</v>
      </c>
      <c r="BR518" s="110">
        <v>0</v>
      </c>
      <c r="BS518" s="156">
        <f>INDEX('ESSER I reallocation'!$H$2:$H$555,MATCH('2021 ESSER I'!$D518,'ESSER I reallocation'!$A$2:$A$555,0))</f>
        <v>359205.77</v>
      </c>
      <c r="BT518" s="156">
        <f>INDEX('2020 Report - NLIU'!$BL$2:$BL$555,MATCH('2021 ESSER I'!D518,'2020 Report - NLIU'!$I$2:$I$555,0))</f>
        <v>0</v>
      </c>
      <c r="BU518" s="110" t="b">
        <f t="shared" si="8"/>
        <v>1</v>
      </c>
    </row>
    <row r="519" spans="1:73" x14ac:dyDescent="0.3">
      <c r="A519" s="110" t="s">
        <v>162</v>
      </c>
      <c r="B519" s="110">
        <v>2021</v>
      </c>
      <c r="C519" s="110" t="s">
        <v>3449</v>
      </c>
      <c r="D519" s="22">
        <f>INDEX(Concordance!$A$2:$A$556,MATCH('2021 ESSER I'!F519,Concordance!$D$2:$D$556,0))</f>
        <v>32056</v>
      </c>
      <c r="E519" s="110" t="s">
        <v>1717</v>
      </c>
      <c r="F519" s="110" t="s">
        <v>3450</v>
      </c>
      <c r="G519" s="110" t="s">
        <v>3451</v>
      </c>
      <c r="H519" s="110" t="s">
        <v>1892</v>
      </c>
      <c r="I519" s="21">
        <v>9000</v>
      </c>
      <c r="J519" s="21">
        <v>0</v>
      </c>
      <c r="K519" s="21">
        <v>0</v>
      </c>
      <c r="P519" s="21">
        <v>9000</v>
      </c>
      <c r="Q519" s="110">
        <v>0</v>
      </c>
      <c r="R519" s="110">
        <v>0</v>
      </c>
      <c r="S519" s="110">
        <v>0</v>
      </c>
      <c r="T519" s="110">
        <v>100</v>
      </c>
      <c r="U519" s="110">
        <v>0</v>
      </c>
      <c r="V519" s="21">
        <v>28148.43</v>
      </c>
      <c r="W519" s="21">
        <v>26753.5</v>
      </c>
      <c r="X519" s="21">
        <v>1394.93</v>
      </c>
      <c r="Y519" s="21">
        <v>0</v>
      </c>
      <c r="Z519" s="21">
        <v>0</v>
      </c>
      <c r="AA519" s="21">
        <v>0</v>
      </c>
      <c r="AB519" s="21">
        <v>0</v>
      </c>
      <c r="AC519" s="21">
        <v>0</v>
      </c>
      <c r="AD519" s="21">
        <v>0</v>
      </c>
      <c r="AE519" s="21">
        <v>0</v>
      </c>
      <c r="AF519" s="21">
        <v>0</v>
      </c>
      <c r="AG519" s="21">
        <v>0</v>
      </c>
      <c r="AH519" s="21">
        <v>0</v>
      </c>
      <c r="AI519" s="21">
        <v>0</v>
      </c>
      <c r="AJ519" s="21">
        <v>0</v>
      </c>
      <c r="AK519" s="21">
        <v>0</v>
      </c>
      <c r="AL519" s="21">
        <v>0</v>
      </c>
      <c r="AM519" s="21">
        <v>0</v>
      </c>
      <c r="AN519" s="21">
        <v>0</v>
      </c>
      <c r="AO519" s="21">
        <v>0</v>
      </c>
      <c r="AP519" s="21">
        <v>0</v>
      </c>
      <c r="AQ519" s="21">
        <v>0</v>
      </c>
      <c r="AR519" s="21">
        <v>0</v>
      </c>
      <c r="AS519" s="21">
        <v>1394.93</v>
      </c>
      <c r="AT519" s="21">
        <v>0</v>
      </c>
      <c r="AU519" s="21">
        <v>0</v>
      </c>
      <c r="AV519" s="21">
        <v>0</v>
      </c>
      <c r="AW519" s="21">
        <v>0</v>
      </c>
      <c r="AX519" s="21">
        <v>0</v>
      </c>
      <c r="AY519" s="21">
        <v>0</v>
      </c>
      <c r="AZ519" s="21">
        <v>1394.93</v>
      </c>
      <c r="BA519" s="21">
        <v>0</v>
      </c>
      <c r="BB519" s="21">
        <v>0</v>
      </c>
      <c r="BC519" s="21">
        <v>0</v>
      </c>
      <c r="BD519" s="21">
        <v>0</v>
      </c>
      <c r="BE519" s="21">
        <v>0</v>
      </c>
      <c r="BF519" s="21">
        <v>0</v>
      </c>
      <c r="BG519" s="21">
        <v>0</v>
      </c>
      <c r="BH519" s="21">
        <v>0</v>
      </c>
      <c r="BI519" s="21">
        <v>0</v>
      </c>
      <c r="BJ519" s="21">
        <v>0</v>
      </c>
      <c r="BK519" s="21">
        <v>0</v>
      </c>
      <c r="BL519" s="21">
        <v>0</v>
      </c>
      <c r="BM519" s="21">
        <v>0</v>
      </c>
      <c r="BS519" s="156">
        <f>INDEX('ESSER I reallocation'!$H$2:$H$555,MATCH('2021 ESSER I'!$D519,'ESSER I reallocation'!$A$2:$A$555,0))</f>
        <v>28148.43</v>
      </c>
      <c r="BT519" s="156">
        <f>INDEX('2020 Report - NLIU'!$BL$2:$BL$555,MATCH('2021 ESSER I'!D519,'2020 Report - NLIU'!$I$2:$I$555,0))</f>
        <v>26753.5</v>
      </c>
      <c r="BU519" s="110" t="b">
        <f t="shared" si="8"/>
        <v>1</v>
      </c>
    </row>
    <row r="520" spans="1:73" x14ac:dyDescent="0.3">
      <c r="A520" s="110" t="s">
        <v>162</v>
      </c>
      <c r="B520" s="110">
        <v>2021</v>
      </c>
      <c r="C520" s="110" t="s">
        <v>3452</v>
      </c>
      <c r="D520" s="22">
        <f>INDEX(Concordance!$A$2:$A$556,MATCH('2021 ESSER I'!F520,Concordance!$D$2:$D$556,0))</f>
        <v>48901</v>
      </c>
      <c r="E520" s="110" t="s">
        <v>1720</v>
      </c>
      <c r="F520" s="110" t="s">
        <v>3453</v>
      </c>
      <c r="G520" s="110" t="s">
        <v>3454</v>
      </c>
      <c r="H520" s="110" t="s">
        <v>1892</v>
      </c>
      <c r="I520" s="21">
        <v>0</v>
      </c>
      <c r="J520" s="21"/>
      <c r="K520" s="21"/>
      <c r="P520" s="21">
        <v>0</v>
      </c>
      <c r="V520" s="21">
        <v>395692.26</v>
      </c>
      <c r="W520" s="21">
        <v>394654</v>
      </c>
      <c r="X520" s="21">
        <v>1038.26</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1038.26</v>
      </c>
      <c r="BD520" s="21">
        <v>0</v>
      </c>
      <c r="BE520" s="21">
        <v>0</v>
      </c>
      <c r="BF520" s="21">
        <v>0</v>
      </c>
      <c r="BG520" s="21">
        <v>0</v>
      </c>
      <c r="BH520" s="21">
        <v>1038.26</v>
      </c>
      <c r="BI520" s="21">
        <v>0</v>
      </c>
      <c r="BJ520" s="21">
        <v>0</v>
      </c>
      <c r="BK520" s="21">
        <v>0</v>
      </c>
      <c r="BL520" s="21">
        <v>0</v>
      </c>
      <c r="BM520" s="21">
        <v>0</v>
      </c>
      <c r="BS520" s="156">
        <f>INDEX('ESSER I reallocation'!$H$2:$H$555,MATCH('2021 ESSER I'!$D520,'ESSER I reallocation'!$A$2:$A$555,0))</f>
        <v>395692.26</v>
      </c>
      <c r="BT520" s="156">
        <f>INDEX('2020 Report - NLIU'!$BL$2:$BL$555,MATCH('2021 ESSER I'!D520,'2020 Report - NLIU'!$I$2:$I$555,0))</f>
        <v>394654</v>
      </c>
      <c r="BU520" s="110" t="b">
        <f t="shared" si="8"/>
        <v>1</v>
      </c>
    </row>
    <row r="521" spans="1:73" x14ac:dyDescent="0.3">
      <c r="A521" s="110" t="s">
        <v>162</v>
      </c>
      <c r="B521" s="110">
        <v>2021</v>
      </c>
      <c r="C521" s="110" t="s">
        <v>3455</v>
      </c>
      <c r="D521" s="22">
        <f>INDEX(Concordance!$A$2:$A$556,MATCH('2021 ESSER I'!F521,Concordance!$D$2:$D$556,0))</f>
        <v>96112</v>
      </c>
      <c r="E521" s="110" t="s">
        <v>1480</v>
      </c>
      <c r="F521" s="110" t="s">
        <v>3456</v>
      </c>
      <c r="G521" s="110" t="s">
        <v>3457</v>
      </c>
      <c r="H521" s="110" t="s">
        <v>1892</v>
      </c>
      <c r="I521" s="21">
        <v>3114.5</v>
      </c>
      <c r="J521" s="21">
        <v>0</v>
      </c>
      <c r="K521" s="21">
        <v>0</v>
      </c>
      <c r="P521" s="21">
        <v>3114.5</v>
      </c>
      <c r="Q521" s="110">
        <v>0</v>
      </c>
      <c r="R521" s="110">
        <v>100</v>
      </c>
      <c r="S521" s="110">
        <v>0</v>
      </c>
      <c r="T521" s="110">
        <v>0</v>
      </c>
      <c r="U521" s="110">
        <v>0</v>
      </c>
      <c r="V521" s="21">
        <v>577861.84</v>
      </c>
      <c r="W521" s="21">
        <v>432259.5</v>
      </c>
      <c r="X521" s="21">
        <v>131880</v>
      </c>
      <c r="Y521" s="21">
        <v>0</v>
      </c>
      <c r="Z521" s="21">
        <v>0</v>
      </c>
      <c r="AA521" s="21">
        <v>0</v>
      </c>
      <c r="AB521" s="21">
        <v>0</v>
      </c>
      <c r="AC521" s="21">
        <v>0</v>
      </c>
      <c r="AD521" s="21">
        <v>0</v>
      </c>
      <c r="AE521" s="21">
        <v>0</v>
      </c>
      <c r="AF521" s="21">
        <v>0</v>
      </c>
      <c r="AG521" s="21">
        <v>0</v>
      </c>
      <c r="AH521" s="21">
        <v>0</v>
      </c>
      <c r="AI521" s="21">
        <v>131880</v>
      </c>
      <c r="AJ521" s="21">
        <v>10807.56</v>
      </c>
      <c r="AK521" s="21">
        <v>0</v>
      </c>
      <c r="AL521" s="21">
        <v>0</v>
      </c>
      <c r="AM521" s="21">
        <v>0</v>
      </c>
      <c r="AN521" s="21">
        <v>0</v>
      </c>
      <c r="AO521" s="21">
        <v>121072.44</v>
      </c>
      <c r="AP521" s="21">
        <v>0</v>
      </c>
      <c r="AQ521" s="21">
        <v>0</v>
      </c>
      <c r="AR521" s="21">
        <v>0</v>
      </c>
      <c r="AS521" s="21">
        <v>0</v>
      </c>
      <c r="AT521" s="21">
        <v>0</v>
      </c>
      <c r="AU521" s="21">
        <v>0</v>
      </c>
      <c r="AV521" s="21">
        <v>0</v>
      </c>
      <c r="AW521" s="21">
        <v>0</v>
      </c>
      <c r="AX521" s="21">
        <v>0</v>
      </c>
      <c r="AY521" s="21">
        <v>0</v>
      </c>
      <c r="AZ521" s="21">
        <v>0</v>
      </c>
      <c r="BA521" s="21">
        <v>0</v>
      </c>
      <c r="BB521" s="21">
        <v>0</v>
      </c>
      <c r="BC521" s="21">
        <v>0</v>
      </c>
      <c r="BD521" s="21">
        <v>0</v>
      </c>
      <c r="BE521" s="21">
        <v>0</v>
      </c>
      <c r="BF521" s="21">
        <v>0</v>
      </c>
      <c r="BG521" s="21">
        <v>0</v>
      </c>
      <c r="BH521" s="21">
        <v>0</v>
      </c>
      <c r="BI521" s="21">
        <v>0</v>
      </c>
      <c r="BJ521" s="21">
        <v>0</v>
      </c>
      <c r="BK521" s="21">
        <v>0</v>
      </c>
      <c r="BL521" s="21">
        <v>0</v>
      </c>
      <c r="BM521" s="21">
        <v>13722.339999999969</v>
      </c>
      <c r="BN521" s="110">
        <v>0</v>
      </c>
      <c r="BO521" s="110">
        <v>100</v>
      </c>
      <c r="BP521" s="110">
        <v>0</v>
      </c>
      <c r="BQ521" s="110">
        <v>0</v>
      </c>
      <c r="BR521" s="110">
        <v>0</v>
      </c>
      <c r="BS521" s="156">
        <f>INDEX('ESSER I reallocation'!$H$2:$H$555,MATCH('2021 ESSER I'!$D521,'ESSER I reallocation'!$A$2:$A$555,0))</f>
        <v>580976.32999999996</v>
      </c>
      <c r="BT521" s="156">
        <f>INDEX('2020 Report - NLIU'!$BL$2:$BL$555,MATCH('2021 ESSER I'!D521,'2020 Report - NLIU'!$I$2:$I$555,0))</f>
        <v>432259.5</v>
      </c>
      <c r="BU521" s="110" t="b">
        <f t="shared" si="8"/>
        <v>1</v>
      </c>
    </row>
    <row r="522" spans="1:73" x14ac:dyDescent="0.3">
      <c r="A522" s="110" t="s">
        <v>162</v>
      </c>
      <c r="B522" s="110">
        <v>2021</v>
      </c>
      <c r="C522" s="110" t="s">
        <v>3458</v>
      </c>
      <c r="D522" s="22">
        <f>INDEX(Concordance!$A$2:$A$556,MATCH('2021 ESSER I'!F522,Concordance!$D$2:$D$556,0))</f>
        <v>96113</v>
      </c>
      <c r="E522" s="110" t="s">
        <v>1723</v>
      </c>
      <c r="F522" s="110" t="s">
        <v>3459</v>
      </c>
      <c r="G522" s="110" t="s">
        <v>3460</v>
      </c>
      <c r="H522" s="110" t="s">
        <v>1892</v>
      </c>
      <c r="I522" s="21">
        <v>62719.93</v>
      </c>
      <c r="J522" s="21">
        <v>0</v>
      </c>
      <c r="K522" s="21">
        <v>38215.879999999997</v>
      </c>
      <c r="L522" s="110" t="s">
        <v>1911</v>
      </c>
      <c r="M522" s="110" t="s">
        <v>1911</v>
      </c>
      <c r="N522" s="110" t="s">
        <v>1911</v>
      </c>
      <c r="O522" s="110" t="s">
        <v>1892</v>
      </c>
      <c r="P522" s="21">
        <v>24504.05</v>
      </c>
      <c r="Q522" s="110">
        <v>0</v>
      </c>
      <c r="R522" s="110">
        <v>0</v>
      </c>
      <c r="S522" s="110">
        <v>0</v>
      </c>
      <c r="T522" s="110">
        <v>100</v>
      </c>
      <c r="U522" s="110">
        <v>0</v>
      </c>
      <c r="V522" s="21">
        <v>163902.99</v>
      </c>
      <c r="W522" s="21">
        <v>122600</v>
      </c>
      <c r="X522" s="21">
        <v>41302.99</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41302.99</v>
      </c>
      <c r="BD522" s="21">
        <v>2614.73</v>
      </c>
      <c r="BE522" s="21">
        <v>12838.6</v>
      </c>
      <c r="BF522" s="21">
        <v>0</v>
      </c>
      <c r="BG522" s="21">
        <v>0</v>
      </c>
      <c r="BH522" s="21">
        <v>0</v>
      </c>
      <c r="BI522" s="21">
        <v>25849.66</v>
      </c>
      <c r="BJ522" s="21">
        <v>0</v>
      </c>
      <c r="BK522" s="21">
        <v>0</v>
      </c>
      <c r="BL522" s="21">
        <v>0</v>
      </c>
      <c r="BM522" s="21">
        <v>0</v>
      </c>
      <c r="BS522" s="156">
        <f>INDEX('ESSER I reallocation'!$H$2:$H$555,MATCH('2021 ESSER I'!$D522,'ESSER I reallocation'!$A$2:$A$555,0))</f>
        <v>203127.99</v>
      </c>
      <c r="BT522" s="156">
        <f>INDEX('2020 Report - NLIU'!$BL$2:$BL$555,MATCH('2021 ESSER I'!D522,'2020 Report - NLIU'!$I$2:$I$555,0))</f>
        <v>122600</v>
      </c>
      <c r="BU522" s="110" t="b">
        <f t="shared" si="8"/>
        <v>1</v>
      </c>
    </row>
    <row r="523" spans="1:73" x14ac:dyDescent="0.3">
      <c r="A523" s="110" t="s">
        <v>162</v>
      </c>
      <c r="B523" s="110">
        <v>2021</v>
      </c>
      <c r="C523" s="110" t="s">
        <v>3461</v>
      </c>
      <c r="D523" s="22">
        <f>INDEX(Concordance!$A$2:$A$556,MATCH('2021 ESSER I'!F523,Concordance!$D$2:$D$556,0))</f>
        <v>110031</v>
      </c>
      <c r="E523" s="110" t="s">
        <v>1726</v>
      </c>
      <c r="F523" s="110" t="s">
        <v>3462</v>
      </c>
      <c r="G523" s="110" t="s">
        <v>3463</v>
      </c>
      <c r="H523" s="110" t="s">
        <v>1892</v>
      </c>
      <c r="I523" s="21">
        <v>0</v>
      </c>
      <c r="J523" s="21"/>
      <c r="K523" s="21"/>
      <c r="P523" s="21">
        <v>0</v>
      </c>
      <c r="V523" s="21">
        <v>100923.23</v>
      </c>
      <c r="W523" s="21">
        <v>0</v>
      </c>
      <c r="X523" s="21">
        <v>100923.23</v>
      </c>
      <c r="Y523" s="21">
        <v>0</v>
      </c>
      <c r="Z523" s="21">
        <v>0</v>
      </c>
      <c r="AA523" s="21">
        <v>0</v>
      </c>
      <c r="AB523" s="21">
        <v>0</v>
      </c>
      <c r="AC523" s="21">
        <v>0</v>
      </c>
      <c r="AD523" s="21">
        <v>0</v>
      </c>
      <c r="AE523" s="21">
        <v>0</v>
      </c>
      <c r="AF523" s="21">
        <v>0</v>
      </c>
      <c r="AG523" s="21">
        <v>0</v>
      </c>
      <c r="AH523" s="21">
        <v>0</v>
      </c>
      <c r="AI523" s="21">
        <v>0</v>
      </c>
      <c r="AJ523" s="21">
        <v>0</v>
      </c>
      <c r="AK523" s="21">
        <v>0</v>
      </c>
      <c r="AL523" s="21">
        <v>0</v>
      </c>
      <c r="AM523" s="21">
        <v>0</v>
      </c>
      <c r="AN523" s="21">
        <v>0</v>
      </c>
      <c r="AO523" s="21">
        <v>0</v>
      </c>
      <c r="AP523" s="21">
        <v>0</v>
      </c>
      <c r="AQ523" s="21">
        <v>0</v>
      </c>
      <c r="AR523" s="21">
        <v>0</v>
      </c>
      <c r="AS523" s="21">
        <v>0</v>
      </c>
      <c r="AT523" s="21">
        <v>0</v>
      </c>
      <c r="AU523" s="21">
        <v>0</v>
      </c>
      <c r="AV523" s="21">
        <v>0</v>
      </c>
      <c r="AW523" s="21">
        <v>0</v>
      </c>
      <c r="AX523" s="21">
        <v>0</v>
      </c>
      <c r="AY523" s="21">
        <v>0</v>
      </c>
      <c r="AZ523" s="21">
        <v>0</v>
      </c>
      <c r="BA523" s="21">
        <v>0</v>
      </c>
      <c r="BB523" s="21">
        <v>0</v>
      </c>
      <c r="BC523" s="21">
        <v>100923.23</v>
      </c>
      <c r="BD523" s="21">
        <v>100923.23</v>
      </c>
      <c r="BE523" s="21">
        <v>0</v>
      </c>
      <c r="BF523" s="21">
        <v>0</v>
      </c>
      <c r="BG523" s="21">
        <v>0</v>
      </c>
      <c r="BH523" s="21">
        <v>0</v>
      </c>
      <c r="BI523" s="21">
        <v>0</v>
      </c>
      <c r="BJ523" s="21">
        <v>0</v>
      </c>
      <c r="BK523" s="21">
        <v>0</v>
      </c>
      <c r="BL523" s="21">
        <v>0</v>
      </c>
      <c r="BM523" s="21">
        <v>0</v>
      </c>
      <c r="BS523" s="156">
        <f>INDEX('ESSER I reallocation'!$H$2:$H$555,MATCH('2021 ESSER I'!$D523,'ESSER I reallocation'!$A$2:$A$555,0))</f>
        <v>100923.23</v>
      </c>
      <c r="BT523" s="156">
        <f>INDEX('2020 Report - NLIU'!$BL$2:$BL$555,MATCH('2021 ESSER I'!D523,'2020 Report - NLIU'!$I$2:$I$555,0))</f>
        <v>0</v>
      </c>
      <c r="BU523" s="110" t="b">
        <f t="shared" si="8"/>
        <v>1</v>
      </c>
    </row>
    <row r="524" spans="1:73" x14ac:dyDescent="0.3">
      <c r="A524" s="110" t="s">
        <v>162</v>
      </c>
      <c r="B524" s="110">
        <v>2021</v>
      </c>
      <c r="C524" s="110" t="s">
        <v>3464</v>
      </c>
      <c r="D524" s="22">
        <f>INDEX(Concordance!$A$2:$A$556,MATCH('2021 ESSER I'!F524,Concordance!$D$2:$D$556,0))</f>
        <v>18050</v>
      </c>
      <c r="E524" s="110" t="s">
        <v>3465</v>
      </c>
      <c r="F524" s="110" t="s">
        <v>3466</v>
      </c>
      <c r="G524" s="110" t="s">
        <v>3467</v>
      </c>
      <c r="H524" s="110" t="s">
        <v>1892</v>
      </c>
      <c r="I524" s="21">
        <v>0</v>
      </c>
      <c r="J524" s="21"/>
      <c r="K524" s="21"/>
      <c r="P524" s="21">
        <v>0</v>
      </c>
      <c r="V524" s="21">
        <v>189061.31</v>
      </c>
      <c r="W524" s="21">
        <v>188565</v>
      </c>
      <c r="X524" s="21">
        <v>496.31</v>
      </c>
      <c r="Y524" s="21">
        <v>0</v>
      </c>
      <c r="Z524" s="21">
        <v>0</v>
      </c>
      <c r="AA524" s="21">
        <v>0</v>
      </c>
      <c r="AB524" s="21">
        <v>0</v>
      </c>
      <c r="AC524" s="21">
        <v>0</v>
      </c>
      <c r="AD524" s="21">
        <v>0</v>
      </c>
      <c r="AE524" s="21">
        <v>0</v>
      </c>
      <c r="AF524" s="21">
        <v>0</v>
      </c>
      <c r="AG524" s="21">
        <v>0</v>
      </c>
      <c r="AH524" s="21">
        <v>0</v>
      </c>
      <c r="AI524" s="21">
        <v>0</v>
      </c>
      <c r="AJ524" s="21">
        <v>0</v>
      </c>
      <c r="AK524" s="21">
        <v>0</v>
      </c>
      <c r="AL524" s="21">
        <v>0</v>
      </c>
      <c r="AM524" s="21">
        <v>0</v>
      </c>
      <c r="AN524" s="21">
        <v>0</v>
      </c>
      <c r="AO524" s="21">
        <v>0</v>
      </c>
      <c r="AP524" s="21">
        <v>0</v>
      </c>
      <c r="AQ524" s="21">
        <v>0</v>
      </c>
      <c r="AR524" s="21">
        <v>0</v>
      </c>
      <c r="AS524" s="21">
        <v>0</v>
      </c>
      <c r="AT524" s="21">
        <v>0</v>
      </c>
      <c r="AU524" s="21">
        <v>0</v>
      </c>
      <c r="AV524" s="21">
        <v>0</v>
      </c>
      <c r="AW524" s="21">
        <v>0</v>
      </c>
      <c r="AX524" s="21">
        <v>0</v>
      </c>
      <c r="AY524" s="21">
        <v>0</v>
      </c>
      <c r="AZ524" s="21">
        <v>0</v>
      </c>
      <c r="BA524" s="21">
        <v>0</v>
      </c>
      <c r="BB524" s="21">
        <v>0</v>
      </c>
      <c r="BC524" s="21">
        <v>496.31</v>
      </c>
      <c r="BD524" s="21">
        <v>496.31</v>
      </c>
      <c r="BE524" s="21">
        <v>0</v>
      </c>
      <c r="BF524" s="21">
        <v>0</v>
      </c>
      <c r="BG524" s="21">
        <v>0</v>
      </c>
      <c r="BH524" s="21">
        <v>0</v>
      </c>
      <c r="BI524" s="21">
        <v>0</v>
      </c>
      <c r="BJ524" s="21">
        <v>0</v>
      </c>
      <c r="BK524" s="21">
        <v>0</v>
      </c>
      <c r="BL524" s="21">
        <v>0</v>
      </c>
      <c r="BM524" s="21">
        <v>0</v>
      </c>
      <c r="BS524" s="156">
        <f>INDEX('ESSER I reallocation'!$H$2:$H$555,MATCH('2021 ESSER I'!$D524,'ESSER I reallocation'!$A$2:$A$555,0))</f>
        <v>189061.31</v>
      </c>
      <c r="BT524" s="156">
        <f>INDEX('2020 Report - NLIU'!$BL$2:$BL$555,MATCH('2021 ESSER I'!D524,'2020 Report - NLIU'!$I$2:$I$555,0))</f>
        <v>188565</v>
      </c>
      <c r="BU524" s="110" t="b">
        <f t="shared" si="8"/>
        <v>1</v>
      </c>
    </row>
    <row r="525" spans="1:73" x14ac:dyDescent="0.3">
      <c r="A525" s="110" t="s">
        <v>162</v>
      </c>
      <c r="B525" s="110">
        <v>2021</v>
      </c>
      <c r="C525" s="110" t="s">
        <v>3468</v>
      </c>
      <c r="D525" s="22">
        <f>INDEX(Concordance!$A$2:$A$556,MATCH('2021 ESSER I'!F525,Concordance!$D$2:$D$556,0))</f>
        <v>4109</v>
      </c>
      <c r="E525" s="110" t="s">
        <v>1731</v>
      </c>
      <c r="F525" s="110" t="s">
        <v>3469</v>
      </c>
      <c r="G525" s="110" t="s">
        <v>3470</v>
      </c>
      <c r="H525" s="110" t="s">
        <v>1892</v>
      </c>
      <c r="I525" s="21">
        <v>18060</v>
      </c>
      <c r="J525" s="21">
        <v>0</v>
      </c>
      <c r="K525" s="21">
        <v>18060</v>
      </c>
      <c r="L525" s="110" t="s">
        <v>1892</v>
      </c>
      <c r="M525" s="110" t="s">
        <v>1911</v>
      </c>
      <c r="N525" s="110" t="s">
        <v>1911</v>
      </c>
      <c r="O525" s="110" t="s">
        <v>1892</v>
      </c>
      <c r="P525" s="21">
        <v>0</v>
      </c>
      <c r="V525" s="21">
        <v>180785.49</v>
      </c>
      <c r="W525" s="21">
        <v>44668.52</v>
      </c>
      <c r="X525" s="21">
        <v>81168.58</v>
      </c>
      <c r="Y525" s="21">
        <v>10675.91</v>
      </c>
      <c r="Z525" s="21">
        <v>0</v>
      </c>
      <c r="AA525" s="21">
        <v>0</v>
      </c>
      <c r="AB525" s="21">
        <v>0</v>
      </c>
      <c r="AC525" s="21">
        <v>0</v>
      </c>
      <c r="AD525" s="21">
        <v>0</v>
      </c>
      <c r="AE525" s="21">
        <v>10675.91</v>
      </c>
      <c r="AF525" s="21">
        <v>0</v>
      </c>
      <c r="AG525" s="21">
        <v>0</v>
      </c>
      <c r="AH525" s="21">
        <v>0</v>
      </c>
      <c r="AI525" s="21">
        <v>41613.03</v>
      </c>
      <c r="AJ525" s="21">
        <v>0</v>
      </c>
      <c r="AK525" s="21">
        <v>0</v>
      </c>
      <c r="AL525" s="21">
        <v>24528.44</v>
      </c>
      <c r="AM525" s="21">
        <v>0</v>
      </c>
      <c r="AN525" s="21">
        <v>0</v>
      </c>
      <c r="AO525" s="21">
        <v>17084.59</v>
      </c>
      <c r="AP525" s="21">
        <v>0</v>
      </c>
      <c r="AQ525" s="21">
        <v>0</v>
      </c>
      <c r="AR525" s="21">
        <v>0</v>
      </c>
      <c r="AS525" s="21">
        <v>571.04</v>
      </c>
      <c r="AT525" s="21">
        <v>0</v>
      </c>
      <c r="AU525" s="21">
        <v>0</v>
      </c>
      <c r="AV525" s="21">
        <v>571.04</v>
      </c>
      <c r="AW525" s="21">
        <v>0</v>
      </c>
      <c r="AX525" s="21">
        <v>0</v>
      </c>
      <c r="AY525" s="21">
        <v>0</v>
      </c>
      <c r="AZ525" s="21">
        <v>0</v>
      </c>
      <c r="BA525" s="21">
        <v>0</v>
      </c>
      <c r="BB525" s="21">
        <v>0</v>
      </c>
      <c r="BC525" s="21">
        <v>28308.6</v>
      </c>
      <c r="BD525" s="21">
        <v>24654.3</v>
      </c>
      <c r="BE525" s="21">
        <v>3654.3</v>
      </c>
      <c r="BF525" s="21">
        <v>0</v>
      </c>
      <c r="BG525" s="21">
        <v>0</v>
      </c>
      <c r="BH525" s="21">
        <v>0</v>
      </c>
      <c r="BI525" s="21">
        <v>0</v>
      </c>
      <c r="BJ525" s="21">
        <v>0</v>
      </c>
      <c r="BK525" s="21">
        <v>0</v>
      </c>
      <c r="BL525" s="21">
        <v>0</v>
      </c>
      <c r="BM525" s="21">
        <v>54948.389999999978</v>
      </c>
      <c r="BN525" s="110">
        <v>68</v>
      </c>
      <c r="BO525" s="110">
        <v>0</v>
      </c>
      <c r="BP525" s="110">
        <v>0</v>
      </c>
      <c r="BQ525" s="110">
        <v>32</v>
      </c>
      <c r="BR525" s="110">
        <v>0</v>
      </c>
      <c r="BS525" s="156">
        <f>INDEX('ESSER I reallocation'!$H$2:$H$555,MATCH('2021 ESSER I'!$D525,'ESSER I reallocation'!$A$2:$A$555,0))</f>
        <v>180785.49</v>
      </c>
      <c r="BT525" s="156">
        <f>INDEX('2020 Report - NLIU'!$BL$2:$BL$555,MATCH('2021 ESSER I'!D525,'2020 Report - NLIU'!$I$2:$I$555,0))</f>
        <v>44668.52</v>
      </c>
      <c r="BU525" s="110" t="b">
        <f t="shared" si="8"/>
        <v>1</v>
      </c>
    </row>
    <row r="526" spans="1:73" x14ac:dyDescent="0.3">
      <c r="A526" s="110" t="s">
        <v>162</v>
      </c>
      <c r="B526" s="110">
        <v>2021</v>
      </c>
      <c r="C526" s="110" t="s">
        <v>3471</v>
      </c>
      <c r="D526" s="22">
        <f>INDEX(Concordance!$A$2:$A$556,MATCH('2021 ESSER I'!F526,Concordance!$D$2:$D$556,0))</f>
        <v>55111</v>
      </c>
      <c r="E526" s="110" t="s">
        <v>1734</v>
      </c>
      <c r="F526" s="110" t="s">
        <v>3472</v>
      </c>
      <c r="G526" s="110" t="s">
        <v>3473</v>
      </c>
      <c r="H526" s="110" t="s">
        <v>1892</v>
      </c>
      <c r="I526" s="21">
        <v>0</v>
      </c>
      <c r="J526" s="21"/>
      <c r="K526" s="21"/>
      <c r="P526" s="21">
        <v>0</v>
      </c>
      <c r="V526" s="21">
        <v>253048.42</v>
      </c>
      <c r="W526" s="21">
        <v>0</v>
      </c>
      <c r="X526" s="21">
        <v>253048.42</v>
      </c>
      <c r="Y526" s="21">
        <v>0</v>
      </c>
      <c r="Z526" s="21">
        <v>0</v>
      </c>
      <c r="AA526" s="21">
        <v>0</v>
      </c>
      <c r="AB526" s="21">
        <v>0</v>
      </c>
      <c r="AC526" s="21">
        <v>0</v>
      </c>
      <c r="AD526" s="21">
        <v>0</v>
      </c>
      <c r="AE526" s="21">
        <v>0</v>
      </c>
      <c r="AF526" s="21">
        <v>0</v>
      </c>
      <c r="AG526" s="21">
        <v>0</v>
      </c>
      <c r="AH526" s="21">
        <v>0</v>
      </c>
      <c r="AI526" s="21">
        <v>253048.42</v>
      </c>
      <c r="AJ526" s="21">
        <v>0</v>
      </c>
      <c r="AK526" s="21">
        <v>0</v>
      </c>
      <c r="AL526" s="21">
        <v>0</v>
      </c>
      <c r="AM526" s="21">
        <v>0</v>
      </c>
      <c r="AN526" s="21">
        <v>0</v>
      </c>
      <c r="AO526" s="21">
        <v>253048.42</v>
      </c>
      <c r="AP526" s="21">
        <v>0</v>
      </c>
      <c r="AQ526" s="21">
        <v>0</v>
      </c>
      <c r="AR526" s="21">
        <v>0</v>
      </c>
      <c r="AS526" s="21">
        <v>0</v>
      </c>
      <c r="AT526" s="21">
        <v>0</v>
      </c>
      <c r="AU526" s="21">
        <v>0</v>
      </c>
      <c r="AV526" s="21">
        <v>0</v>
      </c>
      <c r="AW526" s="21">
        <v>0</v>
      </c>
      <c r="AX526" s="21">
        <v>0</v>
      </c>
      <c r="AY526" s="21">
        <v>0</v>
      </c>
      <c r="AZ526" s="21">
        <v>0</v>
      </c>
      <c r="BA526" s="21">
        <v>0</v>
      </c>
      <c r="BB526" s="21">
        <v>0</v>
      </c>
      <c r="BC526" s="21">
        <v>0</v>
      </c>
      <c r="BD526" s="21">
        <v>0</v>
      </c>
      <c r="BE526" s="21">
        <v>0</v>
      </c>
      <c r="BF526" s="21">
        <v>0</v>
      </c>
      <c r="BG526" s="21">
        <v>0</v>
      </c>
      <c r="BH526" s="21">
        <v>0</v>
      </c>
      <c r="BI526" s="21">
        <v>0</v>
      </c>
      <c r="BJ526" s="21">
        <v>0</v>
      </c>
      <c r="BK526" s="21">
        <v>0</v>
      </c>
      <c r="BL526" s="21">
        <v>0</v>
      </c>
      <c r="BM526" s="21">
        <v>0</v>
      </c>
      <c r="BS526" s="156">
        <f>INDEX('ESSER I reallocation'!$H$2:$H$555,MATCH('2021 ESSER I'!$D526,'ESSER I reallocation'!$A$2:$A$555,0))</f>
        <v>253048.42</v>
      </c>
      <c r="BT526" s="156">
        <f>INDEX('2020 Report - NLIU'!$BL$2:$BL$555,MATCH('2021 ESSER I'!D526,'2020 Report - NLIU'!$I$2:$I$555,0))</f>
        <v>0</v>
      </c>
      <c r="BU526" s="110" t="b">
        <f t="shared" si="8"/>
        <v>1</v>
      </c>
    </row>
    <row r="527" spans="1:73" x14ac:dyDescent="0.3">
      <c r="A527" s="110" t="s">
        <v>162</v>
      </c>
      <c r="B527" s="110">
        <v>2021</v>
      </c>
      <c r="C527" s="110" t="s">
        <v>3474</v>
      </c>
      <c r="D527" s="22">
        <f>INDEX(Concordance!$A$2:$A$556,MATCH('2021 ESSER I'!F527,Concordance!$D$2:$D$556,0))</f>
        <v>39136</v>
      </c>
      <c r="E527" s="110" t="s">
        <v>1737</v>
      </c>
      <c r="F527" s="110" t="s">
        <v>3475</v>
      </c>
      <c r="G527" s="110" t="s">
        <v>3476</v>
      </c>
      <c r="H527" s="110" t="s">
        <v>1892</v>
      </c>
      <c r="I527" s="21">
        <v>9000</v>
      </c>
      <c r="J527" s="21">
        <v>0</v>
      </c>
      <c r="K527" s="21">
        <v>0</v>
      </c>
      <c r="P527" s="21">
        <v>9000</v>
      </c>
      <c r="Q527" s="110">
        <v>0</v>
      </c>
      <c r="R527" s="110">
        <v>0</v>
      </c>
      <c r="S527" s="110">
        <v>0</v>
      </c>
      <c r="T527" s="110">
        <v>100</v>
      </c>
      <c r="U527" s="110">
        <v>0</v>
      </c>
      <c r="V527" s="21">
        <v>71795.289999999994</v>
      </c>
      <c r="W527" s="21">
        <v>71607</v>
      </c>
      <c r="X527" s="21">
        <v>188.29</v>
      </c>
      <c r="Y527" s="21">
        <v>0</v>
      </c>
      <c r="Z527" s="21">
        <v>0</v>
      </c>
      <c r="AA527" s="21">
        <v>0</v>
      </c>
      <c r="AB527" s="21">
        <v>0</v>
      </c>
      <c r="AC527" s="21">
        <v>0</v>
      </c>
      <c r="AD527" s="21">
        <v>0</v>
      </c>
      <c r="AE527" s="21">
        <v>0</v>
      </c>
      <c r="AF527" s="21">
        <v>0</v>
      </c>
      <c r="AG527" s="21">
        <v>0</v>
      </c>
      <c r="AH527" s="21">
        <v>0</v>
      </c>
      <c r="AI527" s="21">
        <v>0</v>
      </c>
      <c r="AJ527" s="21">
        <v>0</v>
      </c>
      <c r="AK527" s="21">
        <v>0</v>
      </c>
      <c r="AL527" s="21">
        <v>0</v>
      </c>
      <c r="AM527" s="21">
        <v>0</v>
      </c>
      <c r="AN527" s="21">
        <v>0</v>
      </c>
      <c r="AO527" s="21">
        <v>0</v>
      </c>
      <c r="AP527" s="21">
        <v>0</v>
      </c>
      <c r="AQ527" s="21">
        <v>0</v>
      </c>
      <c r="AR527" s="21">
        <v>0</v>
      </c>
      <c r="AS527" s="21">
        <v>0</v>
      </c>
      <c r="AT527" s="21">
        <v>0</v>
      </c>
      <c r="AU527" s="21">
        <v>0</v>
      </c>
      <c r="AV527" s="21">
        <v>0</v>
      </c>
      <c r="AW527" s="21">
        <v>0</v>
      </c>
      <c r="AX527" s="21">
        <v>0</v>
      </c>
      <c r="AY527" s="21">
        <v>0</v>
      </c>
      <c r="AZ527" s="21">
        <v>0</v>
      </c>
      <c r="BA527" s="21">
        <v>0</v>
      </c>
      <c r="BB527" s="21">
        <v>0</v>
      </c>
      <c r="BC527" s="21">
        <v>188.29</v>
      </c>
      <c r="BD527" s="21">
        <v>188.29</v>
      </c>
      <c r="BE527" s="21">
        <v>0</v>
      </c>
      <c r="BF527" s="21">
        <v>0</v>
      </c>
      <c r="BG527" s="21">
        <v>0</v>
      </c>
      <c r="BH527" s="21">
        <v>0</v>
      </c>
      <c r="BI527" s="21">
        <v>0</v>
      </c>
      <c r="BJ527" s="21">
        <v>0</v>
      </c>
      <c r="BK527" s="21">
        <v>0</v>
      </c>
      <c r="BL527" s="21">
        <v>0</v>
      </c>
      <c r="BM527" s="21">
        <v>0</v>
      </c>
      <c r="BS527" s="156">
        <f>INDEX('ESSER I reallocation'!$H$2:$H$555,MATCH('2021 ESSER I'!$D527,'ESSER I reallocation'!$A$2:$A$555,0))</f>
        <v>71795.289999999994</v>
      </c>
      <c r="BT527" s="156">
        <f>INDEX('2020 Report - NLIU'!$BL$2:$BL$555,MATCH('2021 ESSER I'!D527,'2020 Report - NLIU'!$I$2:$I$555,0))</f>
        <v>71607</v>
      </c>
      <c r="BU527" s="110" t="b">
        <f t="shared" si="8"/>
        <v>1</v>
      </c>
    </row>
    <row r="528" spans="1:73" x14ac:dyDescent="0.3">
      <c r="A528" s="110" t="s">
        <v>162</v>
      </c>
      <c r="B528" s="110">
        <v>2021</v>
      </c>
      <c r="C528" s="110" t="s">
        <v>3477</v>
      </c>
      <c r="D528" s="22">
        <f>INDEX(Concordance!$A$2:$A$556,MATCH('2021 ESSER I'!F528,Concordance!$D$2:$D$556,0))</f>
        <v>109003</v>
      </c>
      <c r="E528" s="110" t="s">
        <v>1740</v>
      </c>
      <c r="F528" s="110" t="s">
        <v>3478</v>
      </c>
      <c r="G528" s="110" t="s">
        <v>3479</v>
      </c>
      <c r="H528" s="110" t="s">
        <v>1892</v>
      </c>
      <c r="I528" s="21">
        <v>103558.91</v>
      </c>
      <c r="J528" s="21">
        <v>0</v>
      </c>
      <c r="K528" s="21">
        <v>99799.61</v>
      </c>
      <c r="L528" s="110" t="s">
        <v>1911</v>
      </c>
      <c r="M528" s="110" t="s">
        <v>1911</v>
      </c>
      <c r="N528" s="110" t="s">
        <v>1911</v>
      </c>
      <c r="O528" s="110" t="s">
        <v>1892</v>
      </c>
      <c r="P528" s="21">
        <v>3759.3000000000029</v>
      </c>
      <c r="Q528" s="110">
        <v>0</v>
      </c>
      <c r="R528" s="110">
        <v>0</v>
      </c>
      <c r="S528" s="110">
        <v>0</v>
      </c>
      <c r="T528" s="110">
        <v>100</v>
      </c>
      <c r="U528" s="110">
        <v>0</v>
      </c>
      <c r="V528" s="21">
        <v>531858.76</v>
      </c>
      <c r="W528" s="21">
        <v>530463</v>
      </c>
      <c r="X528" s="21">
        <v>1395.76</v>
      </c>
      <c r="Y528" s="21">
        <v>0</v>
      </c>
      <c r="Z528" s="21">
        <v>0</v>
      </c>
      <c r="AA528" s="21">
        <v>0</v>
      </c>
      <c r="AB528" s="21">
        <v>0</v>
      </c>
      <c r="AC528" s="21">
        <v>0</v>
      </c>
      <c r="AD528" s="21">
        <v>0</v>
      </c>
      <c r="AE528" s="21">
        <v>0</v>
      </c>
      <c r="AF528" s="21">
        <v>0</v>
      </c>
      <c r="AG528" s="21">
        <v>0</v>
      </c>
      <c r="AH528" s="21">
        <v>0</v>
      </c>
      <c r="AI528" s="21">
        <v>0</v>
      </c>
      <c r="AJ528" s="21">
        <v>0</v>
      </c>
      <c r="AK528" s="21">
        <v>0</v>
      </c>
      <c r="AL528" s="21">
        <v>0</v>
      </c>
      <c r="AM528" s="21">
        <v>0</v>
      </c>
      <c r="AN528" s="21">
        <v>0</v>
      </c>
      <c r="AO528" s="21">
        <v>0</v>
      </c>
      <c r="AP528" s="21">
        <v>0</v>
      </c>
      <c r="AQ528" s="21">
        <v>0</v>
      </c>
      <c r="AR528" s="21">
        <v>0</v>
      </c>
      <c r="AS528" s="21">
        <v>0</v>
      </c>
      <c r="AT528" s="21">
        <v>0</v>
      </c>
      <c r="AU528" s="21">
        <v>0</v>
      </c>
      <c r="AV528" s="21">
        <v>0</v>
      </c>
      <c r="AW528" s="21">
        <v>0</v>
      </c>
      <c r="AX528" s="21">
        <v>0</v>
      </c>
      <c r="AY528" s="21">
        <v>0</v>
      </c>
      <c r="AZ528" s="21">
        <v>0</v>
      </c>
      <c r="BA528" s="21">
        <v>0</v>
      </c>
      <c r="BB528" s="21">
        <v>0</v>
      </c>
      <c r="BC528" s="21">
        <v>1395.76</v>
      </c>
      <c r="BD528" s="21">
        <v>1395.76</v>
      </c>
      <c r="BE528" s="21">
        <v>0</v>
      </c>
      <c r="BF528" s="21">
        <v>0</v>
      </c>
      <c r="BG528" s="21">
        <v>0</v>
      </c>
      <c r="BH528" s="21">
        <v>0</v>
      </c>
      <c r="BI528" s="21">
        <v>0</v>
      </c>
      <c r="BJ528" s="21">
        <v>0</v>
      </c>
      <c r="BK528" s="21">
        <v>0</v>
      </c>
      <c r="BL528" s="21">
        <v>0</v>
      </c>
      <c r="BM528" s="21">
        <v>0</v>
      </c>
      <c r="BS528" s="156">
        <f>INDEX('ESSER I reallocation'!$H$2:$H$555,MATCH('2021 ESSER I'!$D528,'ESSER I reallocation'!$A$2:$A$555,0))</f>
        <v>540531.76</v>
      </c>
      <c r="BT528" s="156">
        <f>INDEX('2020 Report - NLIU'!$BL$2:$BL$555,MATCH('2021 ESSER I'!D528,'2020 Report - NLIU'!$I$2:$I$555,0))</f>
        <v>530463</v>
      </c>
      <c r="BU528" s="110" t="b">
        <f t="shared" si="8"/>
        <v>1</v>
      </c>
    </row>
    <row r="529" spans="1:73" x14ac:dyDescent="0.3">
      <c r="A529" s="110" t="s">
        <v>162</v>
      </c>
      <c r="B529" s="110">
        <v>2021</v>
      </c>
      <c r="C529" s="110" t="s">
        <v>3480</v>
      </c>
      <c r="D529" s="22">
        <f>INDEX(Concordance!$A$2:$A$556,MATCH('2021 ESSER I'!F529,Concordance!$D$2:$D$556,0))</f>
        <v>51159</v>
      </c>
      <c r="E529" s="110" t="s">
        <v>1743</v>
      </c>
      <c r="F529" s="110" t="s">
        <v>3481</v>
      </c>
      <c r="G529" s="110" t="s">
        <v>3482</v>
      </c>
      <c r="H529" s="110" t="s">
        <v>1892</v>
      </c>
      <c r="I529" s="21">
        <v>0</v>
      </c>
      <c r="J529" s="21"/>
      <c r="K529" s="21"/>
      <c r="P529" s="21">
        <v>0</v>
      </c>
      <c r="V529" s="21">
        <v>424623.64</v>
      </c>
      <c r="W529" s="21">
        <v>421862.54</v>
      </c>
      <c r="X529" s="21">
        <v>0</v>
      </c>
      <c r="Y529" s="21">
        <v>0</v>
      </c>
      <c r="Z529" s="21">
        <v>0</v>
      </c>
      <c r="AA529" s="21">
        <v>0</v>
      </c>
      <c r="AB529" s="21">
        <v>0</v>
      </c>
      <c r="AC529" s="21">
        <v>0</v>
      </c>
      <c r="AD529" s="21">
        <v>0</v>
      </c>
      <c r="AE529" s="21">
        <v>0</v>
      </c>
      <c r="AF529" s="21">
        <v>0</v>
      </c>
      <c r="AG529" s="21">
        <v>0</v>
      </c>
      <c r="AH529" s="21">
        <v>0</v>
      </c>
      <c r="AI529" s="21">
        <v>0</v>
      </c>
      <c r="AJ529" s="21">
        <v>0</v>
      </c>
      <c r="AK529" s="21">
        <v>0</v>
      </c>
      <c r="AL529" s="21">
        <v>0</v>
      </c>
      <c r="AM529" s="21">
        <v>0</v>
      </c>
      <c r="AN529" s="21">
        <v>0</v>
      </c>
      <c r="AO529" s="21">
        <v>0</v>
      </c>
      <c r="AP529" s="21">
        <v>0</v>
      </c>
      <c r="AQ529" s="21">
        <v>0</v>
      </c>
      <c r="AR529" s="21">
        <v>0</v>
      </c>
      <c r="AS529" s="21">
        <v>0</v>
      </c>
      <c r="AT529" s="21">
        <v>0</v>
      </c>
      <c r="AU529" s="21">
        <v>0</v>
      </c>
      <c r="AV529" s="21">
        <v>0</v>
      </c>
      <c r="AW529" s="21">
        <v>0</v>
      </c>
      <c r="AX529" s="21">
        <v>0</v>
      </c>
      <c r="AY529" s="21">
        <v>0</v>
      </c>
      <c r="AZ529" s="21">
        <v>0</v>
      </c>
      <c r="BA529" s="21">
        <v>0</v>
      </c>
      <c r="BB529" s="21">
        <v>0</v>
      </c>
      <c r="BC529" s="21">
        <v>0</v>
      </c>
      <c r="BD529" s="21">
        <v>0</v>
      </c>
      <c r="BE529" s="21">
        <v>0</v>
      </c>
      <c r="BF529" s="21">
        <v>0</v>
      </c>
      <c r="BG529" s="21">
        <v>0</v>
      </c>
      <c r="BH529" s="21">
        <v>0</v>
      </c>
      <c r="BI529" s="21">
        <v>0</v>
      </c>
      <c r="BJ529" s="21">
        <v>0</v>
      </c>
      <c r="BK529" s="21">
        <v>0</v>
      </c>
      <c r="BL529" s="21">
        <v>0</v>
      </c>
      <c r="BM529" s="21">
        <v>2761.1000000000349</v>
      </c>
      <c r="BN529" s="110">
        <v>100</v>
      </c>
      <c r="BO529" s="110">
        <v>0</v>
      </c>
      <c r="BP529" s="110">
        <v>0</v>
      </c>
      <c r="BQ529" s="110">
        <v>0</v>
      </c>
      <c r="BR529" s="110">
        <v>0</v>
      </c>
      <c r="BS529" s="156">
        <f>INDEX('ESSER I reallocation'!$H$2:$H$555,MATCH('2021 ESSER I'!$D529,'ESSER I reallocation'!$A$2:$A$555,0))</f>
        <v>424623.64</v>
      </c>
      <c r="BT529" s="156">
        <f>INDEX('2020 Report - NLIU'!$BL$2:$BL$555,MATCH('2021 ESSER I'!D529,'2020 Report - NLIU'!$I$2:$I$555,0))</f>
        <v>421862.54</v>
      </c>
      <c r="BU529" s="110" t="b">
        <f t="shared" si="8"/>
        <v>1</v>
      </c>
    </row>
    <row r="530" spans="1:73" x14ac:dyDescent="0.3">
      <c r="A530" s="110" t="s">
        <v>162</v>
      </c>
      <c r="B530" s="110">
        <v>2021</v>
      </c>
      <c r="C530" s="110" t="s">
        <v>3483</v>
      </c>
      <c r="D530" s="22">
        <f>INDEX(Concordance!$A$2:$A$556,MATCH('2021 ESSER I'!F530,Concordance!$D$2:$D$556,0))</f>
        <v>8107</v>
      </c>
      <c r="E530" s="110" t="s">
        <v>1746</v>
      </c>
      <c r="F530" s="110" t="s">
        <v>3484</v>
      </c>
      <c r="G530" s="110" t="s">
        <v>3485</v>
      </c>
      <c r="H530" s="110" t="s">
        <v>1892</v>
      </c>
      <c r="I530" s="21">
        <v>624</v>
      </c>
      <c r="J530" s="21">
        <v>0</v>
      </c>
      <c r="K530" s="21">
        <v>624</v>
      </c>
      <c r="L530" s="110" t="s">
        <v>1911</v>
      </c>
      <c r="M530" s="110" t="s">
        <v>1911</v>
      </c>
      <c r="N530" s="110" t="s">
        <v>1911</v>
      </c>
      <c r="O530" s="110" t="s">
        <v>1892</v>
      </c>
      <c r="P530" s="21">
        <v>0</v>
      </c>
      <c r="V530" s="21">
        <v>380260.99</v>
      </c>
      <c r="W530" s="21">
        <v>7630.92</v>
      </c>
      <c r="X530" s="21">
        <v>372630.07</v>
      </c>
      <c r="Y530" s="21">
        <v>0</v>
      </c>
      <c r="Z530" s="21">
        <v>0</v>
      </c>
      <c r="AA530" s="21">
        <v>0</v>
      </c>
      <c r="AB530" s="21">
        <v>0</v>
      </c>
      <c r="AC530" s="21">
        <v>0</v>
      </c>
      <c r="AD530" s="21">
        <v>0</v>
      </c>
      <c r="AE530" s="21">
        <v>0</v>
      </c>
      <c r="AF530" s="21">
        <v>0</v>
      </c>
      <c r="AG530" s="21">
        <v>0</v>
      </c>
      <c r="AH530" s="21">
        <v>0</v>
      </c>
      <c r="AI530" s="21">
        <v>0</v>
      </c>
      <c r="AJ530" s="21">
        <v>0</v>
      </c>
      <c r="AK530" s="21">
        <v>0</v>
      </c>
      <c r="AL530" s="21">
        <v>0</v>
      </c>
      <c r="AM530" s="21">
        <v>0</v>
      </c>
      <c r="AN530" s="21">
        <v>0</v>
      </c>
      <c r="AO530" s="21">
        <v>0</v>
      </c>
      <c r="AP530" s="21">
        <v>0</v>
      </c>
      <c r="AQ530" s="21">
        <v>0</v>
      </c>
      <c r="AR530" s="21">
        <v>0</v>
      </c>
      <c r="AS530" s="21">
        <v>0</v>
      </c>
      <c r="AT530" s="21">
        <v>0</v>
      </c>
      <c r="AU530" s="21">
        <v>0</v>
      </c>
      <c r="AV530" s="21">
        <v>0</v>
      </c>
      <c r="AW530" s="21">
        <v>0</v>
      </c>
      <c r="AX530" s="21">
        <v>0</v>
      </c>
      <c r="AY530" s="21">
        <v>0</v>
      </c>
      <c r="AZ530" s="21">
        <v>0</v>
      </c>
      <c r="BA530" s="21">
        <v>0</v>
      </c>
      <c r="BB530" s="21">
        <v>0</v>
      </c>
      <c r="BC530" s="21">
        <v>372630.07</v>
      </c>
      <c r="BD530" s="21">
        <v>361722.17</v>
      </c>
      <c r="BE530" s="21">
        <v>10907.9</v>
      </c>
      <c r="BF530" s="21">
        <v>0</v>
      </c>
      <c r="BG530" s="21">
        <v>0</v>
      </c>
      <c r="BH530" s="21">
        <v>0</v>
      </c>
      <c r="BI530" s="21">
        <v>0</v>
      </c>
      <c r="BJ530" s="21">
        <v>0</v>
      </c>
      <c r="BK530" s="21">
        <v>0</v>
      </c>
      <c r="BL530" s="21">
        <v>0</v>
      </c>
      <c r="BM530" s="21">
        <v>0</v>
      </c>
      <c r="BS530" s="156">
        <f>INDEX('ESSER I reallocation'!$H$2:$H$555,MATCH('2021 ESSER I'!$D530,'ESSER I reallocation'!$A$2:$A$555,0))</f>
        <v>380884.99</v>
      </c>
      <c r="BT530" s="156">
        <f>INDEX('2020 Report - NLIU'!$BL$2:$BL$555,MATCH('2021 ESSER I'!D530,'2020 Report - NLIU'!$I$2:$I$555,0))</f>
        <v>7630.92</v>
      </c>
      <c r="BU530" s="110" t="b">
        <f t="shared" si="8"/>
        <v>1</v>
      </c>
    </row>
    <row r="531" spans="1:73" x14ac:dyDescent="0.3">
      <c r="A531" s="110" t="s">
        <v>162</v>
      </c>
      <c r="B531" s="110">
        <v>2021</v>
      </c>
      <c r="C531" s="110" t="s">
        <v>3486</v>
      </c>
      <c r="D531" s="22">
        <f>INDEX(Concordance!$A$2:$A$556,MATCH('2021 ESSER I'!F531,Concordance!$D$2:$D$556,0))</f>
        <v>36139</v>
      </c>
      <c r="E531" s="110" t="s">
        <v>1483</v>
      </c>
      <c r="F531" s="110" t="s">
        <v>3487</v>
      </c>
      <c r="G531" s="110" t="s">
        <v>3488</v>
      </c>
      <c r="H531" s="110" t="s">
        <v>1892</v>
      </c>
      <c r="I531" s="21">
        <v>54801.68</v>
      </c>
      <c r="J531" s="21">
        <v>0</v>
      </c>
      <c r="K531" s="21">
        <v>44180.77</v>
      </c>
      <c r="L531" s="110" t="s">
        <v>1892</v>
      </c>
      <c r="M531" s="110" t="s">
        <v>1892</v>
      </c>
      <c r="N531" s="110" t="s">
        <v>1911</v>
      </c>
      <c r="O531" s="110" t="s">
        <v>1911</v>
      </c>
      <c r="P531" s="21">
        <v>10620.91</v>
      </c>
      <c r="Q531" s="110">
        <v>23.6</v>
      </c>
      <c r="R531" s="110">
        <v>59.28</v>
      </c>
      <c r="S531" s="110">
        <v>0</v>
      </c>
      <c r="T531" s="110">
        <v>0</v>
      </c>
      <c r="U531" s="110">
        <v>17.12</v>
      </c>
      <c r="V531" s="21">
        <v>410070.32</v>
      </c>
      <c r="W531" s="21">
        <v>291764.99</v>
      </c>
      <c r="X531" s="21">
        <v>118305.33</v>
      </c>
      <c r="Y531" s="21">
        <v>24890.05</v>
      </c>
      <c r="Z531" s="21">
        <v>0</v>
      </c>
      <c r="AA531" s="21">
        <v>0</v>
      </c>
      <c r="AB531" s="21">
        <v>0</v>
      </c>
      <c r="AC531" s="21">
        <v>20775.560000000001</v>
      </c>
      <c r="AD531" s="21">
        <v>0</v>
      </c>
      <c r="AE531" s="21">
        <v>0</v>
      </c>
      <c r="AF531" s="21">
        <v>4114.49</v>
      </c>
      <c r="AG531" s="21">
        <v>0</v>
      </c>
      <c r="AH531" s="21">
        <v>0</v>
      </c>
      <c r="AI531" s="21">
        <v>88467.64</v>
      </c>
      <c r="AJ531" s="21">
        <v>94.44</v>
      </c>
      <c r="AK531" s="21">
        <v>813.07</v>
      </c>
      <c r="AL531" s="21">
        <v>0</v>
      </c>
      <c r="AM531" s="21">
        <v>0</v>
      </c>
      <c r="AN531" s="21">
        <v>6426.15</v>
      </c>
      <c r="AO531" s="21">
        <v>78334.080000000002</v>
      </c>
      <c r="AP531" s="21">
        <v>2799.9</v>
      </c>
      <c r="AQ531" s="21">
        <v>0</v>
      </c>
      <c r="AR531" s="21">
        <v>0</v>
      </c>
      <c r="AS531" s="21">
        <v>0</v>
      </c>
      <c r="AT531" s="21">
        <v>0</v>
      </c>
      <c r="AU531" s="21">
        <v>0</v>
      </c>
      <c r="AV531" s="21">
        <v>0</v>
      </c>
      <c r="AW531" s="21">
        <v>0</v>
      </c>
      <c r="AX531" s="21">
        <v>0</v>
      </c>
      <c r="AY531" s="21">
        <v>0</v>
      </c>
      <c r="AZ531" s="21">
        <v>0</v>
      </c>
      <c r="BA531" s="21">
        <v>0</v>
      </c>
      <c r="BB531" s="21">
        <v>0</v>
      </c>
      <c r="BC531" s="21">
        <v>4947.6399999999994</v>
      </c>
      <c r="BD531" s="21">
        <v>525.4</v>
      </c>
      <c r="BE531" s="21">
        <v>4422.24</v>
      </c>
      <c r="BF531" s="21">
        <v>0</v>
      </c>
      <c r="BG531" s="21">
        <v>0</v>
      </c>
      <c r="BH531" s="21">
        <v>0</v>
      </c>
      <c r="BI531" s="21">
        <v>0</v>
      </c>
      <c r="BJ531" s="21">
        <v>0</v>
      </c>
      <c r="BK531" s="21">
        <v>0</v>
      </c>
      <c r="BL531" s="21">
        <v>0</v>
      </c>
      <c r="BM531" s="21">
        <v>0</v>
      </c>
      <c r="BS531" s="156">
        <f>INDEX('ESSER I reallocation'!$H$2:$H$555,MATCH('2021 ESSER I'!$D531,'ESSER I reallocation'!$A$2:$A$555,0))</f>
        <v>464872</v>
      </c>
      <c r="BT531" s="156">
        <f>INDEX('2020 Report - NLIU'!$BL$2:$BL$555,MATCH('2021 ESSER I'!D531,'2020 Report - NLIU'!$I$2:$I$555,0))</f>
        <v>291764.99</v>
      </c>
      <c r="BU531" s="110" t="b">
        <f t="shared" si="8"/>
        <v>1</v>
      </c>
    </row>
    <row r="532" spans="1:73" x14ac:dyDescent="0.3">
      <c r="A532" s="110" t="s">
        <v>162</v>
      </c>
      <c r="B532" s="110">
        <v>2021</v>
      </c>
      <c r="C532" s="110" t="s">
        <v>3489</v>
      </c>
      <c r="D532" s="22">
        <f>INDEX(Concordance!$A$2:$A$556,MATCH('2021 ESSER I'!F532,Concordance!$D$2:$D$556,0))</f>
        <v>85046</v>
      </c>
      <c r="E532" s="110" t="s">
        <v>1749</v>
      </c>
      <c r="F532" s="110" t="s">
        <v>3490</v>
      </c>
      <c r="G532" s="110" t="s">
        <v>3491</v>
      </c>
      <c r="H532" s="110" t="s">
        <v>1892</v>
      </c>
      <c r="I532" s="21">
        <v>0</v>
      </c>
      <c r="J532" s="21"/>
      <c r="K532" s="21"/>
      <c r="P532" s="21">
        <v>0</v>
      </c>
      <c r="V532" s="21">
        <v>621016.49</v>
      </c>
      <c r="W532" s="21">
        <v>619387</v>
      </c>
      <c r="X532" s="21">
        <v>1579.49</v>
      </c>
      <c r="Y532" s="21">
        <v>0</v>
      </c>
      <c r="Z532" s="21">
        <v>0</v>
      </c>
      <c r="AA532" s="21">
        <v>0</v>
      </c>
      <c r="AB532" s="21">
        <v>0</v>
      </c>
      <c r="AC532" s="21">
        <v>0</v>
      </c>
      <c r="AD532" s="21">
        <v>0</v>
      </c>
      <c r="AE532" s="21">
        <v>0</v>
      </c>
      <c r="AF532" s="21">
        <v>0</v>
      </c>
      <c r="AG532" s="21">
        <v>0</v>
      </c>
      <c r="AH532" s="21">
        <v>0</v>
      </c>
      <c r="AI532" s="21">
        <v>0</v>
      </c>
      <c r="AJ532" s="21">
        <v>0</v>
      </c>
      <c r="AK532" s="21">
        <v>0</v>
      </c>
      <c r="AL532" s="21">
        <v>0</v>
      </c>
      <c r="AM532" s="21">
        <v>0</v>
      </c>
      <c r="AN532" s="21">
        <v>0</v>
      </c>
      <c r="AO532" s="21">
        <v>0</v>
      </c>
      <c r="AP532" s="21">
        <v>0</v>
      </c>
      <c r="AQ532" s="21">
        <v>0</v>
      </c>
      <c r="AR532" s="21">
        <v>0</v>
      </c>
      <c r="AS532" s="21">
        <v>0</v>
      </c>
      <c r="AT532" s="21">
        <v>0</v>
      </c>
      <c r="AU532" s="21">
        <v>0</v>
      </c>
      <c r="AV532" s="21">
        <v>0</v>
      </c>
      <c r="AW532" s="21">
        <v>0</v>
      </c>
      <c r="AX532" s="21">
        <v>0</v>
      </c>
      <c r="AY532" s="21">
        <v>0</v>
      </c>
      <c r="AZ532" s="21">
        <v>0</v>
      </c>
      <c r="BA532" s="21">
        <v>0</v>
      </c>
      <c r="BB532" s="21">
        <v>0</v>
      </c>
      <c r="BC532" s="21">
        <v>1579.49</v>
      </c>
      <c r="BD532" s="21">
        <v>1579.49</v>
      </c>
      <c r="BE532" s="21">
        <v>0</v>
      </c>
      <c r="BF532" s="21">
        <v>0</v>
      </c>
      <c r="BG532" s="21">
        <v>0</v>
      </c>
      <c r="BH532" s="21">
        <v>0</v>
      </c>
      <c r="BI532" s="21">
        <v>0</v>
      </c>
      <c r="BJ532" s="21">
        <v>0</v>
      </c>
      <c r="BK532" s="21">
        <v>0</v>
      </c>
      <c r="BL532" s="21">
        <v>0</v>
      </c>
      <c r="BM532" s="21">
        <v>50</v>
      </c>
      <c r="BN532" s="110">
        <v>0</v>
      </c>
      <c r="BO532" s="110">
        <v>0</v>
      </c>
      <c r="BP532" s="110">
        <v>0</v>
      </c>
      <c r="BQ532" s="110">
        <v>100</v>
      </c>
      <c r="BR532" s="110">
        <v>0</v>
      </c>
      <c r="BS532" s="156">
        <f>INDEX('ESSER I reallocation'!$H$2:$H$555,MATCH('2021 ESSER I'!$D532,'ESSER I reallocation'!$A$2:$A$555,0))</f>
        <v>621016.49</v>
      </c>
      <c r="BT532" s="156">
        <f>INDEX('2020 Report - NLIU'!$BL$2:$BL$555,MATCH('2021 ESSER I'!D532,'2020 Report - NLIU'!$I$2:$I$555,0))</f>
        <v>619387</v>
      </c>
      <c r="BU532" s="110" t="b">
        <f t="shared" si="8"/>
        <v>1</v>
      </c>
    </row>
    <row r="533" spans="1:73" x14ac:dyDescent="0.3">
      <c r="A533" s="110" t="s">
        <v>162</v>
      </c>
      <c r="B533" s="110">
        <v>2021</v>
      </c>
      <c r="C533" s="110" t="s">
        <v>3492</v>
      </c>
      <c r="D533" s="22">
        <f>INDEX(Concordance!$A$2:$A$556,MATCH('2021 ESSER I'!F533,Concordance!$D$2:$D$556,0))</f>
        <v>43003</v>
      </c>
      <c r="E533" s="110" t="s">
        <v>1752</v>
      </c>
      <c r="F533" s="110" t="s">
        <v>3493</v>
      </c>
      <c r="G533" s="110" t="s">
        <v>3494</v>
      </c>
      <c r="H533" s="110" t="s">
        <v>1892</v>
      </c>
      <c r="I533" s="21">
        <v>0</v>
      </c>
      <c r="J533" s="21"/>
      <c r="K533" s="21"/>
      <c r="P533" s="21">
        <v>0</v>
      </c>
      <c r="V533" s="21">
        <v>138721.73000000001</v>
      </c>
      <c r="W533" s="21">
        <v>0</v>
      </c>
      <c r="X533" s="21">
        <v>138721.73000000001</v>
      </c>
      <c r="Y533" s="21">
        <v>0</v>
      </c>
      <c r="Z533" s="21">
        <v>0</v>
      </c>
      <c r="AA533" s="21">
        <v>0</v>
      </c>
      <c r="AB533" s="21">
        <v>0</v>
      </c>
      <c r="AC533" s="21">
        <v>0</v>
      </c>
      <c r="AD533" s="21">
        <v>0</v>
      </c>
      <c r="AE533" s="21">
        <v>0</v>
      </c>
      <c r="AF533" s="21">
        <v>0</v>
      </c>
      <c r="AG533" s="21">
        <v>0</v>
      </c>
      <c r="AH533" s="21">
        <v>0</v>
      </c>
      <c r="AI533" s="21">
        <v>0</v>
      </c>
      <c r="AJ533" s="21">
        <v>0</v>
      </c>
      <c r="AK533" s="21">
        <v>0</v>
      </c>
      <c r="AL533" s="21">
        <v>0</v>
      </c>
      <c r="AM533" s="21">
        <v>0</v>
      </c>
      <c r="AN533" s="21">
        <v>0</v>
      </c>
      <c r="AO533" s="21">
        <v>0</v>
      </c>
      <c r="AP533" s="21">
        <v>0</v>
      </c>
      <c r="AQ533" s="21">
        <v>0</v>
      </c>
      <c r="AR533" s="21">
        <v>0</v>
      </c>
      <c r="AS533" s="21">
        <v>0</v>
      </c>
      <c r="AT533" s="21">
        <v>0</v>
      </c>
      <c r="AU533" s="21">
        <v>0</v>
      </c>
      <c r="AV533" s="21">
        <v>0</v>
      </c>
      <c r="AW533" s="21">
        <v>0</v>
      </c>
      <c r="AX533" s="21">
        <v>0</v>
      </c>
      <c r="AY533" s="21">
        <v>0</v>
      </c>
      <c r="AZ533" s="21">
        <v>0</v>
      </c>
      <c r="BA533" s="21">
        <v>0</v>
      </c>
      <c r="BB533" s="21">
        <v>0</v>
      </c>
      <c r="BC533" s="21">
        <v>138721.73000000001</v>
      </c>
      <c r="BD533" s="21">
        <v>107257.76</v>
      </c>
      <c r="BE533" s="21">
        <v>31463.97</v>
      </c>
      <c r="BF533" s="21">
        <v>0</v>
      </c>
      <c r="BG533" s="21">
        <v>0</v>
      </c>
      <c r="BH533" s="21">
        <v>0</v>
      </c>
      <c r="BI533" s="21">
        <v>0</v>
      </c>
      <c r="BJ533" s="21">
        <v>0</v>
      </c>
      <c r="BK533" s="21">
        <v>0</v>
      </c>
      <c r="BL533" s="21">
        <v>0</v>
      </c>
      <c r="BM533" s="21">
        <v>0</v>
      </c>
      <c r="BS533" s="156">
        <f>INDEX('ESSER I reallocation'!$H$2:$H$555,MATCH('2021 ESSER I'!$D533,'ESSER I reallocation'!$A$2:$A$555,0))</f>
        <v>138721.73000000001</v>
      </c>
      <c r="BT533" s="156">
        <f>INDEX('2020 Report - NLIU'!$BL$2:$BL$555,MATCH('2021 ESSER I'!D533,'2020 Report - NLIU'!$I$2:$I$555,0))</f>
        <v>0</v>
      </c>
      <c r="BU533" s="110" t="b">
        <f t="shared" si="8"/>
        <v>1</v>
      </c>
    </row>
    <row r="534" spans="1:73" x14ac:dyDescent="0.3">
      <c r="A534" s="110" t="s">
        <v>162</v>
      </c>
      <c r="B534" s="110">
        <v>2021</v>
      </c>
      <c r="C534" s="110" t="s">
        <v>3495</v>
      </c>
      <c r="D534" s="22">
        <f>INDEX(Concordance!$A$2:$A$556,MATCH('2021 ESSER I'!F534,Concordance!$D$2:$D$556,0))</f>
        <v>49144</v>
      </c>
      <c r="E534" s="110" t="s">
        <v>1755</v>
      </c>
      <c r="F534" s="110" t="s">
        <v>3496</v>
      </c>
      <c r="G534" s="110" t="s">
        <v>3497</v>
      </c>
      <c r="H534" s="110" t="s">
        <v>1892</v>
      </c>
      <c r="I534" s="21">
        <v>124875</v>
      </c>
      <c r="J534" s="21">
        <v>0</v>
      </c>
      <c r="K534" s="21">
        <v>123442</v>
      </c>
      <c r="L534" s="110" t="s">
        <v>1911</v>
      </c>
      <c r="M534" s="110" t="s">
        <v>1892</v>
      </c>
      <c r="N534" s="110" t="s">
        <v>1911</v>
      </c>
      <c r="O534" s="110" t="s">
        <v>1911</v>
      </c>
      <c r="P534" s="21">
        <v>1433</v>
      </c>
      <c r="Q534" s="110">
        <v>0</v>
      </c>
      <c r="R534" s="110">
        <v>0</v>
      </c>
      <c r="S534" s="110">
        <v>0</v>
      </c>
      <c r="T534" s="110">
        <v>0</v>
      </c>
      <c r="U534" s="110">
        <v>100</v>
      </c>
      <c r="V534" s="21">
        <v>585144.23</v>
      </c>
      <c r="W534" s="21">
        <v>583609</v>
      </c>
      <c r="X534" s="21">
        <v>1535.23</v>
      </c>
      <c r="Y534" s="21">
        <v>0</v>
      </c>
      <c r="Z534" s="21">
        <v>0</v>
      </c>
      <c r="AA534" s="21">
        <v>0</v>
      </c>
      <c r="AB534" s="21">
        <v>0</v>
      </c>
      <c r="AC534" s="21">
        <v>0</v>
      </c>
      <c r="AD534" s="21">
        <v>0</v>
      </c>
      <c r="AE534" s="21">
        <v>0</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1535.23</v>
      </c>
      <c r="BD534" s="21">
        <v>1535.23</v>
      </c>
      <c r="BE534" s="21">
        <v>0</v>
      </c>
      <c r="BF534" s="21">
        <v>0</v>
      </c>
      <c r="BG534" s="21">
        <v>0</v>
      </c>
      <c r="BH534" s="21">
        <v>0</v>
      </c>
      <c r="BI534" s="21">
        <v>0</v>
      </c>
      <c r="BJ534" s="21">
        <v>0</v>
      </c>
      <c r="BK534" s="21">
        <v>0</v>
      </c>
      <c r="BL534" s="21">
        <v>0</v>
      </c>
      <c r="BM534" s="21">
        <v>0</v>
      </c>
      <c r="BS534" s="156">
        <f>INDEX('ESSER I reallocation'!$H$2:$H$555,MATCH('2021 ESSER I'!$D534,'ESSER I reallocation'!$A$2:$A$555,0))</f>
        <v>585144.23</v>
      </c>
      <c r="BT534" s="156">
        <f>INDEX('2020 Report - NLIU'!$BL$2:$BL$555,MATCH('2021 ESSER I'!D534,'2020 Report - NLIU'!$I$2:$I$555,0))</f>
        <v>583609</v>
      </c>
      <c r="BU534" s="110" t="b">
        <f t="shared" si="8"/>
        <v>1</v>
      </c>
    </row>
    <row r="535" spans="1:73" x14ac:dyDescent="0.3">
      <c r="A535" s="110" t="s">
        <v>162</v>
      </c>
      <c r="B535" s="110">
        <v>2021</v>
      </c>
      <c r="C535" s="110" t="s">
        <v>3498</v>
      </c>
      <c r="D535" s="22">
        <f>INDEX(Concordance!$A$2:$A$556,MATCH('2021 ESSER I'!F535,Concordance!$D$2:$D$556,0))</f>
        <v>96114</v>
      </c>
      <c r="E535" s="110" t="s">
        <v>1758</v>
      </c>
      <c r="F535" s="110" t="s">
        <v>3499</v>
      </c>
      <c r="G535" s="110" t="s">
        <v>3500</v>
      </c>
      <c r="H535" s="110" t="s">
        <v>1892</v>
      </c>
      <c r="I535" s="21">
        <v>9731.4599999999991</v>
      </c>
      <c r="J535" s="21">
        <v>0</v>
      </c>
      <c r="K535" s="21">
        <v>0</v>
      </c>
      <c r="P535" s="21">
        <v>9731.4599999999991</v>
      </c>
      <c r="Q535" s="110">
        <v>0</v>
      </c>
      <c r="R535" s="110">
        <v>75</v>
      </c>
      <c r="S535" s="110">
        <v>0</v>
      </c>
      <c r="T535" s="110">
        <v>0</v>
      </c>
      <c r="U535" s="110">
        <v>25</v>
      </c>
      <c r="V535" s="21">
        <v>265012.12</v>
      </c>
      <c r="W535" s="21">
        <v>0</v>
      </c>
      <c r="X535" s="21">
        <v>185382.07</v>
      </c>
      <c r="Y535" s="21">
        <v>51540.06</v>
      </c>
      <c r="Z535" s="21">
        <v>0</v>
      </c>
      <c r="AA535" s="21">
        <v>0</v>
      </c>
      <c r="AB535" s="21">
        <v>2580</v>
      </c>
      <c r="AC535" s="21">
        <v>0</v>
      </c>
      <c r="AD535" s="21">
        <v>0</v>
      </c>
      <c r="AE535" s="21">
        <v>48960.06</v>
      </c>
      <c r="AF535" s="21">
        <v>0</v>
      </c>
      <c r="AG535" s="21">
        <v>0</v>
      </c>
      <c r="AH535" s="21">
        <v>0</v>
      </c>
      <c r="AI535" s="21">
        <v>133842.01</v>
      </c>
      <c r="AJ535" s="21">
        <v>133842.01</v>
      </c>
      <c r="AK535" s="21">
        <v>0</v>
      </c>
      <c r="AL535" s="21">
        <v>0</v>
      </c>
      <c r="AM535" s="21">
        <v>0</v>
      </c>
      <c r="AN535" s="21">
        <v>0</v>
      </c>
      <c r="AO535" s="21">
        <v>0</v>
      </c>
      <c r="AP535" s="21">
        <v>0</v>
      </c>
      <c r="AQ535" s="21">
        <v>0</v>
      </c>
      <c r="AR535" s="21">
        <v>0</v>
      </c>
      <c r="AS535" s="21">
        <v>0</v>
      </c>
      <c r="AT535" s="21">
        <v>0</v>
      </c>
      <c r="AU535" s="21">
        <v>0</v>
      </c>
      <c r="AV535" s="21">
        <v>0</v>
      </c>
      <c r="AW535" s="21">
        <v>0</v>
      </c>
      <c r="AX535" s="21">
        <v>0</v>
      </c>
      <c r="AY535" s="21">
        <v>0</v>
      </c>
      <c r="AZ535" s="21">
        <v>0</v>
      </c>
      <c r="BA535" s="21">
        <v>0</v>
      </c>
      <c r="BB535" s="21">
        <v>0</v>
      </c>
      <c r="BC535" s="21">
        <v>0</v>
      </c>
      <c r="BD535" s="21">
        <v>0</v>
      </c>
      <c r="BE535" s="21">
        <v>0</v>
      </c>
      <c r="BF535" s="21">
        <v>0</v>
      </c>
      <c r="BG535" s="21">
        <v>0</v>
      </c>
      <c r="BH535" s="21">
        <v>0</v>
      </c>
      <c r="BI535" s="21">
        <v>0</v>
      </c>
      <c r="BJ535" s="21">
        <v>0</v>
      </c>
      <c r="BK535" s="21">
        <v>0</v>
      </c>
      <c r="BL535" s="21">
        <v>0</v>
      </c>
      <c r="BM535" s="21">
        <v>79630.049999999988</v>
      </c>
      <c r="BN535" s="110">
        <v>0</v>
      </c>
      <c r="BO535" s="110">
        <v>75</v>
      </c>
      <c r="BP535" s="110">
        <v>0</v>
      </c>
      <c r="BQ535" s="110">
        <v>0</v>
      </c>
      <c r="BR535" s="110">
        <v>25</v>
      </c>
      <c r="BS535" s="156">
        <f>INDEX('ESSER I reallocation'!$H$2:$H$555,MATCH('2021 ESSER I'!$D535,'ESSER I reallocation'!$A$2:$A$555,0))</f>
        <v>274743.58</v>
      </c>
      <c r="BT535" s="156">
        <f>INDEX('2020 Report - NLIU'!$BL$2:$BL$555,MATCH('2021 ESSER I'!D535,'2020 Report - NLIU'!$I$2:$I$555,0))</f>
        <v>0</v>
      </c>
      <c r="BU535" s="110" t="b">
        <f t="shared" si="8"/>
        <v>1</v>
      </c>
    </row>
    <row r="536" spans="1:73" x14ac:dyDescent="0.3">
      <c r="A536" s="110" t="s">
        <v>162</v>
      </c>
      <c r="B536" s="110">
        <v>2021</v>
      </c>
      <c r="C536" s="110" t="s">
        <v>3501</v>
      </c>
      <c r="D536" s="22">
        <f>INDEX(Concordance!$A$2:$A$556,MATCH('2021 ESSER I'!F536,Concordance!$D$2:$D$556,0))</f>
        <v>54043</v>
      </c>
      <c r="E536" s="110" t="s">
        <v>1761</v>
      </c>
      <c r="F536" s="110" t="s">
        <v>3502</v>
      </c>
      <c r="G536" s="110" t="s">
        <v>3503</v>
      </c>
      <c r="H536" s="110" t="s">
        <v>1892</v>
      </c>
      <c r="I536" s="21">
        <v>0</v>
      </c>
      <c r="J536" s="21"/>
      <c r="K536" s="21"/>
      <c r="P536" s="21">
        <v>0</v>
      </c>
      <c r="V536" s="21">
        <v>45211.93</v>
      </c>
      <c r="W536" s="21">
        <v>0</v>
      </c>
      <c r="X536" s="21">
        <v>45211.93</v>
      </c>
      <c r="Y536" s="21">
        <v>45211.93</v>
      </c>
      <c r="Z536" s="21">
        <v>41326.199999999997</v>
      </c>
      <c r="AA536" s="21">
        <v>0</v>
      </c>
      <c r="AB536" s="21">
        <v>0</v>
      </c>
      <c r="AC536" s="21">
        <v>0</v>
      </c>
      <c r="AD536" s="21">
        <v>0</v>
      </c>
      <c r="AE536" s="21">
        <v>3885.73</v>
      </c>
      <c r="AF536" s="21">
        <v>0</v>
      </c>
      <c r="AG536" s="21">
        <v>0</v>
      </c>
      <c r="AH536" s="21">
        <v>0</v>
      </c>
      <c r="AI536" s="21">
        <v>0</v>
      </c>
      <c r="AJ536" s="21">
        <v>0</v>
      </c>
      <c r="AK536" s="21">
        <v>0</v>
      </c>
      <c r="AL536" s="21">
        <v>0</v>
      </c>
      <c r="AM536" s="21">
        <v>0</v>
      </c>
      <c r="AN536" s="21">
        <v>0</v>
      </c>
      <c r="AO536" s="21">
        <v>0</v>
      </c>
      <c r="AP536" s="21">
        <v>0</v>
      </c>
      <c r="AQ536" s="21">
        <v>0</v>
      </c>
      <c r="AR536" s="21">
        <v>0</v>
      </c>
      <c r="AS536" s="21">
        <v>0</v>
      </c>
      <c r="AT536" s="21">
        <v>0</v>
      </c>
      <c r="AU536" s="21">
        <v>0</v>
      </c>
      <c r="AV536" s="21">
        <v>0</v>
      </c>
      <c r="AW536" s="21">
        <v>0</v>
      </c>
      <c r="AX536" s="21">
        <v>0</v>
      </c>
      <c r="AY536" s="21">
        <v>0</v>
      </c>
      <c r="AZ536" s="21">
        <v>0</v>
      </c>
      <c r="BA536" s="21">
        <v>0</v>
      </c>
      <c r="BB536" s="21">
        <v>0</v>
      </c>
      <c r="BC536" s="21">
        <v>0</v>
      </c>
      <c r="BD536" s="21">
        <v>0</v>
      </c>
      <c r="BE536" s="21">
        <v>0</v>
      </c>
      <c r="BF536" s="21">
        <v>0</v>
      </c>
      <c r="BG536" s="21">
        <v>0</v>
      </c>
      <c r="BH536" s="21">
        <v>0</v>
      </c>
      <c r="BI536" s="21">
        <v>0</v>
      </c>
      <c r="BJ536" s="21">
        <v>0</v>
      </c>
      <c r="BK536" s="21">
        <v>0</v>
      </c>
      <c r="BL536" s="21">
        <v>0</v>
      </c>
      <c r="BM536" s="21">
        <v>0</v>
      </c>
      <c r="BS536" s="156">
        <f>INDEX('ESSER I reallocation'!$H$2:$H$555,MATCH('2021 ESSER I'!$D536,'ESSER I reallocation'!$A$2:$A$555,0))</f>
        <v>45211.93</v>
      </c>
      <c r="BT536" s="156">
        <f>INDEX('2020 Report - NLIU'!$BL$2:$BL$555,MATCH('2021 ESSER I'!D536,'2020 Report - NLIU'!$I$2:$I$555,0))</f>
        <v>0</v>
      </c>
      <c r="BU536" s="110" t="b">
        <f t="shared" si="8"/>
        <v>1</v>
      </c>
    </row>
    <row r="537" spans="1:73" x14ac:dyDescent="0.3">
      <c r="A537" s="110" t="s">
        <v>162</v>
      </c>
      <c r="B537" s="110">
        <v>2021</v>
      </c>
      <c r="C537" s="110" t="s">
        <v>3504</v>
      </c>
      <c r="D537" s="22">
        <f>INDEX(Concordance!$A$2:$A$556,MATCH('2021 ESSER I'!F537,Concordance!$D$2:$D$556,0))</f>
        <v>70092</v>
      </c>
      <c r="E537" s="110" t="s">
        <v>1764</v>
      </c>
      <c r="F537" s="110" t="s">
        <v>3505</v>
      </c>
      <c r="G537" s="110" t="s">
        <v>3506</v>
      </c>
      <c r="H537" s="110" t="s">
        <v>1892</v>
      </c>
      <c r="I537" s="21">
        <v>0</v>
      </c>
      <c r="J537" s="21"/>
      <c r="K537" s="21"/>
      <c r="P537" s="21">
        <v>0</v>
      </c>
      <c r="V537" s="21">
        <v>89151.99</v>
      </c>
      <c r="W537" s="21">
        <v>88918</v>
      </c>
      <c r="X537" s="21">
        <v>233.99</v>
      </c>
      <c r="Y537" s="21">
        <v>233.99</v>
      </c>
      <c r="Z537" s="21">
        <v>233.99</v>
      </c>
      <c r="AA537" s="21">
        <v>0</v>
      </c>
      <c r="AB537" s="21">
        <v>0</v>
      </c>
      <c r="AC537" s="21">
        <v>0</v>
      </c>
      <c r="AD537" s="21">
        <v>0</v>
      </c>
      <c r="AE537" s="21">
        <v>0</v>
      </c>
      <c r="AF537" s="21">
        <v>0</v>
      </c>
      <c r="AG537" s="21">
        <v>0</v>
      </c>
      <c r="AH537" s="21">
        <v>0</v>
      </c>
      <c r="AI537" s="21">
        <v>0</v>
      </c>
      <c r="AJ537" s="21">
        <v>0</v>
      </c>
      <c r="AK537" s="21">
        <v>0</v>
      </c>
      <c r="AL537" s="21">
        <v>0</v>
      </c>
      <c r="AM537" s="21">
        <v>0</v>
      </c>
      <c r="AN537" s="21">
        <v>0</v>
      </c>
      <c r="AO537" s="21">
        <v>0</v>
      </c>
      <c r="AP537" s="21">
        <v>0</v>
      </c>
      <c r="AQ537" s="21">
        <v>0</v>
      </c>
      <c r="AR537" s="21">
        <v>0</v>
      </c>
      <c r="AS537" s="21">
        <v>0</v>
      </c>
      <c r="AT537" s="21">
        <v>0</v>
      </c>
      <c r="AU537" s="21">
        <v>0</v>
      </c>
      <c r="AV537" s="21">
        <v>0</v>
      </c>
      <c r="AW537" s="21">
        <v>0</v>
      </c>
      <c r="AX537" s="21">
        <v>0</v>
      </c>
      <c r="AY537" s="21">
        <v>0</v>
      </c>
      <c r="AZ537" s="21">
        <v>0</v>
      </c>
      <c r="BA537" s="21">
        <v>0</v>
      </c>
      <c r="BB537" s="21">
        <v>0</v>
      </c>
      <c r="BC537" s="21">
        <v>0</v>
      </c>
      <c r="BD537" s="21">
        <v>0</v>
      </c>
      <c r="BE537" s="21">
        <v>0</v>
      </c>
      <c r="BF537" s="21">
        <v>0</v>
      </c>
      <c r="BG537" s="21">
        <v>0</v>
      </c>
      <c r="BH537" s="21">
        <v>0</v>
      </c>
      <c r="BI537" s="21">
        <v>0</v>
      </c>
      <c r="BJ537" s="21">
        <v>0</v>
      </c>
      <c r="BK537" s="21">
        <v>0</v>
      </c>
      <c r="BL537" s="21">
        <v>0</v>
      </c>
      <c r="BM537" s="21">
        <v>0</v>
      </c>
      <c r="BS537" s="156">
        <f>INDEX('ESSER I reallocation'!$H$2:$H$555,MATCH('2021 ESSER I'!$D537,'ESSER I reallocation'!$A$2:$A$555,0))</f>
        <v>89151.99</v>
      </c>
      <c r="BT537" s="156">
        <f>INDEX('2020 Report - NLIU'!$BL$2:$BL$555,MATCH('2021 ESSER I'!D537,'2020 Report - NLIU'!$I$2:$I$555,0))</f>
        <v>88918</v>
      </c>
      <c r="BU537" s="110" t="b">
        <f t="shared" si="8"/>
        <v>1</v>
      </c>
    </row>
    <row r="538" spans="1:73" x14ac:dyDescent="0.3">
      <c r="A538" s="110" t="s">
        <v>162</v>
      </c>
      <c r="B538" s="110">
        <v>2021</v>
      </c>
      <c r="C538" s="110" t="s">
        <v>3507</v>
      </c>
      <c r="D538" s="22">
        <f>INDEX(Concordance!$A$2:$A$556,MATCH('2021 ESSER I'!F538,Concordance!$D$2:$D$556,0))</f>
        <v>92089</v>
      </c>
      <c r="E538" s="110" t="s">
        <v>1767</v>
      </c>
      <c r="F538" s="110" t="s">
        <v>3508</v>
      </c>
      <c r="G538" s="110" t="s">
        <v>3509</v>
      </c>
      <c r="H538" s="110" t="s">
        <v>1892</v>
      </c>
      <c r="I538" s="21">
        <v>0</v>
      </c>
      <c r="J538" s="21"/>
      <c r="K538" s="21"/>
      <c r="P538" s="21">
        <v>0</v>
      </c>
      <c r="V538" s="21">
        <v>674547.64</v>
      </c>
      <c r="W538" s="21">
        <v>615915.25</v>
      </c>
      <c r="X538" s="21">
        <v>55797.32</v>
      </c>
      <c r="Y538" s="21">
        <v>20775.3</v>
      </c>
      <c r="Z538" s="21">
        <v>0</v>
      </c>
      <c r="AA538" s="21">
        <v>0</v>
      </c>
      <c r="AB538" s="21">
        <v>0</v>
      </c>
      <c r="AC538" s="21">
        <v>0</v>
      </c>
      <c r="AD538" s="21">
        <v>0</v>
      </c>
      <c r="AE538" s="21">
        <v>20775.3</v>
      </c>
      <c r="AF538" s="21">
        <v>0</v>
      </c>
      <c r="AG538" s="21">
        <v>0</v>
      </c>
      <c r="AH538" s="21">
        <v>0</v>
      </c>
      <c r="AI538" s="21">
        <v>35022.019999999997</v>
      </c>
      <c r="AJ538" s="21">
        <v>0</v>
      </c>
      <c r="AK538" s="21">
        <v>0</v>
      </c>
      <c r="AL538" s="21">
        <v>0</v>
      </c>
      <c r="AM538" s="21">
        <v>0</v>
      </c>
      <c r="AN538" s="21">
        <v>0</v>
      </c>
      <c r="AO538" s="21">
        <v>35022.019999999997</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2835.0700000000652</v>
      </c>
      <c r="BN538" s="110">
        <v>0</v>
      </c>
      <c r="BO538" s="110">
        <v>100</v>
      </c>
      <c r="BP538" s="110">
        <v>0</v>
      </c>
      <c r="BQ538" s="110">
        <v>0</v>
      </c>
      <c r="BR538" s="110">
        <v>0</v>
      </c>
      <c r="BS538" s="156">
        <f>INDEX('ESSER I reallocation'!$H$2:$H$555,MATCH('2021 ESSER I'!$D538,'ESSER I reallocation'!$A$2:$A$555,0))</f>
        <v>674547.64</v>
      </c>
      <c r="BT538" s="156">
        <f>INDEX('2020 Report - NLIU'!$BL$2:$BL$555,MATCH('2021 ESSER I'!D538,'2020 Report - NLIU'!$I$2:$I$555,0))</f>
        <v>615915.25</v>
      </c>
      <c r="BU538" s="110" t="b">
        <f t="shared" si="8"/>
        <v>1</v>
      </c>
    </row>
    <row r="539" spans="1:73" x14ac:dyDescent="0.3">
      <c r="A539" s="110" t="s">
        <v>162</v>
      </c>
      <c r="B539" s="110">
        <v>2021</v>
      </c>
      <c r="C539" s="110" t="s">
        <v>3510</v>
      </c>
      <c r="D539" s="22">
        <f>INDEX(Concordance!$A$2:$A$556,MATCH('2021 ESSER I'!F539,Concordance!$D$2:$D$556,0))</f>
        <v>74190</v>
      </c>
      <c r="E539" s="110" t="s">
        <v>1770</v>
      </c>
      <c r="F539" s="110" t="s">
        <v>3511</v>
      </c>
      <c r="G539" s="110" t="s">
        <v>3512</v>
      </c>
      <c r="H539" s="110" t="s">
        <v>1892</v>
      </c>
      <c r="I539" s="21">
        <v>9000</v>
      </c>
      <c r="J539" s="21">
        <v>0</v>
      </c>
      <c r="K539" s="21">
        <v>0</v>
      </c>
      <c r="P539" s="21">
        <v>9000</v>
      </c>
      <c r="Q539" s="110">
        <v>0</v>
      </c>
      <c r="R539" s="110">
        <v>0</v>
      </c>
      <c r="S539" s="110">
        <v>0</v>
      </c>
      <c r="T539" s="110">
        <v>0</v>
      </c>
      <c r="U539" s="110">
        <v>100</v>
      </c>
      <c r="V539" s="21">
        <v>51529.57</v>
      </c>
      <c r="W539" s="21">
        <v>51394</v>
      </c>
      <c r="X539" s="21">
        <v>135.57</v>
      </c>
      <c r="Y539" s="21">
        <v>0</v>
      </c>
      <c r="Z539" s="21">
        <v>0</v>
      </c>
      <c r="AA539" s="21">
        <v>0</v>
      </c>
      <c r="AB539" s="21">
        <v>0</v>
      </c>
      <c r="AC539" s="21">
        <v>0</v>
      </c>
      <c r="AD539" s="21">
        <v>0</v>
      </c>
      <c r="AE539" s="21">
        <v>0</v>
      </c>
      <c r="AF539" s="21">
        <v>0</v>
      </c>
      <c r="AG539" s="21">
        <v>0</v>
      </c>
      <c r="AH539" s="21">
        <v>0</v>
      </c>
      <c r="AI539" s="21">
        <v>135.57</v>
      </c>
      <c r="AJ539" s="21">
        <v>0</v>
      </c>
      <c r="AK539" s="21">
        <v>0</v>
      </c>
      <c r="AL539" s="21">
        <v>135.57</v>
      </c>
      <c r="AM539" s="21">
        <v>0</v>
      </c>
      <c r="AN539" s="21">
        <v>0</v>
      </c>
      <c r="AO539" s="21">
        <v>0</v>
      </c>
      <c r="AP539" s="21">
        <v>0</v>
      </c>
      <c r="AQ539" s="21">
        <v>0</v>
      </c>
      <c r="AR539" s="21">
        <v>0</v>
      </c>
      <c r="AS539" s="21">
        <v>0</v>
      </c>
      <c r="AT539" s="21">
        <v>0</v>
      </c>
      <c r="AU539" s="21">
        <v>0</v>
      </c>
      <c r="AV539" s="21">
        <v>0</v>
      </c>
      <c r="AW539" s="21">
        <v>0</v>
      </c>
      <c r="AX539" s="21">
        <v>0</v>
      </c>
      <c r="AY539" s="21">
        <v>0</v>
      </c>
      <c r="AZ539" s="21">
        <v>0</v>
      </c>
      <c r="BA539" s="21">
        <v>0</v>
      </c>
      <c r="BB539" s="21">
        <v>0</v>
      </c>
      <c r="BC539" s="21">
        <v>0</v>
      </c>
      <c r="BD539" s="21">
        <v>0</v>
      </c>
      <c r="BE539" s="21">
        <v>0</v>
      </c>
      <c r="BF539" s="21">
        <v>0</v>
      </c>
      <c r="BG539" s="21">
        <v>0</v>
      </c>
      <c r="BH539" s="21">
        <v>0</v>
      </c>
      <c r="BI539" s="21">
        <v>0</v>
      </c>
      <c r="BJ539" s="21">
        <v>0</v>
      </c>
      <c r="BK539" s="21">
        <v>0</v>
      </c>
      <c r="BL539" s="21">
        <v>0</v>
      </c>
      <c r="BM539" s="21">
        <v>0</v>
      </c>
      <c r="BS539" s="156">
        <f>INDEX('ESSER I reallocation'!$H$2:$H$555,MATCH('2021 ESSER I'!$D539,'ESSER I reallocation'!$A$2:$A$555,0))</f>
        <v>51529.57</v>
      </c>
      <c r="BT539" s="156">
        <f>INDEX('2020 Report - NLIU'!$BL$2:$BL$555,MATCH('2021 ESSER I'!D539,'2020 Report - NLIU'!$I$2:$I$555,0))</f>
        <v>51394</v>
      </c>
      <c r="BU539" s="110" t="b">
        <f t="shared" si="8"/>
        <v>1</v>
      </c>
    </row>
    <row r="540" spans="1:73" x14ac:dyDescent="0.3">
      <c r="A540" s="110" t="s">
        <v>162</v>
      </c>
      <c r="B540" s="110">
        <v>2021</v>
      </c>
      <c r="C540" s="110" t="s">
        <v>3513</v>
      </c>
      <c r="D540" s="22">
        <f>INDEX(Concordance!$A$2:$A$556,MATCH('2021 ESSER I'!F540,Concordance!$D$2:$D$556,0))</f>
        <v>46134</v>
      </c>
      <c r="E540" s="110" t="s">
        <v>1773</v>
      </c>
      <c r="F540" s="110" t="s">
        <v>3514</v>
      </c>
      <c r="G540" s="110" t="s">
        <v>3515</v>
      </c>
      <c r="H540" s="110" t="s">
        <v>1892</v>
      </c>
      <c r="I540" s="21">
        <v>0</v>
      </c>
      <c r="J540" s="21"/>
      <c r="K540" s="21"/>
      <c r="P540" s="21">
        <v>0</v>
      </c>
      <c r="V540" s="21">
        <v>798556.35</v>
      </c>
      <c r="W540" s="21">
        <v>0</v>
      </c>
      <c r="X540" s="21">
        <v>52589.74</v>
      </c>
      <c r="Y540" s="21">
        <v>0</v>
      </c>
      <c r="Z540" s="21">
        <v>0</v>
      </c>
      <c r="AA540" s="21">
        <v>0</v>
      </c>
      <c r="AB540" s="21">
        <v>0</v>
      </c>
      <c r="AC540" s="21">
        <v>0</v>
      </c>
      <c r="AD540" s="21">
        <v>0</v>
      </c>
      <c r="AE540" s="21">
        <v>0</v>
      </c>
      <c r="AF540" s="21">
        <v>0</v>
      </c>
      <c r="AG540" s="21">
        <v>0</v>
      </c>
      <c r="AH540" s="21">
        <v>0</v>
      </c>
      <c r="AI540" s="21">
        <v>52589.74</v>
      </c>
      <c r="AJ540" s="21">
        <v>52589.74</v>
      </c>
      <c r="AK540" s="21">
        <v>0</v>
      </c>
      <c r="AL540" s="21">
        <v>0</v>
      </c>
      <c r="AM540" s="21">
        <v>0</v>
      </c>
      <c r="AN540" s="21">
        <v>0</v>
      </c>
      <c r="AO540" s="21">
        <v>0</v>
      </c>
      <c r="AP540" s="21">
        <v>0</v>
      </c>
      <c r="AQ540" s="21">
        <v>0</v>
      </c>
      <c r="AR540" s="21">
        <v>0</v>
      </c>
      <c r="AS540" s="21">
        <v>0</v>
      </c>
      <c r="AT540" s="21">
        <v>0</v>
      </c>
      <c r="AU540" s="21">
        <v>0</v>
      </c>
      <c r="AV540" s="21">
        <v>0</v>
      </c>
      <c r="AW540" s="21">
        <v>0</v>
      </c>
      <c r="AX540" s="21">
        <v>0</v>
      </c>
      <c r="AY540" s="21">
        <v>0</v>
      </c>
      <c r="AZ540" s="21">
        <v>0</v>
      </c>
      <c r="BA540" s="21">
        <v>0</v>
      </c>
      <c r="BB540" s="21">
        <v>0</v>
      </c>
      <c r="BC540" s="21">
        <v>0</v>
      </c>
      <c r="BD540" s="21">
        <v>0</v>
      </c>
      <c r="BE540" s="21">
        <v>0</v>
      </c>
      <c r="BF540" s="21">
        <v>0</v>
      </c>
      <c r="BG540" s="21">
        <v>0</v>
      </c>
      <c r="BH540" s="21">
        <v>0</v>
      </c>
      <c r="BI540" s="21">
        <v>0</v>
      </c>
      <c r="BJ540" s="21">
        <v>0</v>
      </c>
      <c r="BK540" s="21">
        <v>0</v>
      </c>
      <c r="BL540" s="21">
        <v>0</v>
      </c>
      <c r="BM540" s="21">
        <v>745966.61</v>
      </c>
      <c r="BN540" s="110">
        <v>0</v>
      </c>
      <c r="BO540" s="110">
        <v>0</v>
      </c>
      <c r="BP540" s="110">
        <v>0</v>
      </c>
      <c r="BQ540" s="110">
        <v>100</v>
      </c>
      <c r="BR540" s="110">
        <v>0</v>
      </c>
      <c r="BS540" s="156">
        <f>INDEX('ESSER I reallocation'!$H$2:$H$555,MATCH('2021 ESSER I'!$D540,'ESSER I reallocation'!$A$2:$A$555,0))</f>
        <v>798556.35</v>
      </c>
      <c r="BT540" s="156">
        <f>INDEX('2020 Report - NLIU'!$BL$2:$BL$555,MATCH('2021 ESSER I'!D540,'2020 Report - NLIU'!$I$2:$I$555,0))</f>
        <v>0</v>
      </c>
      <c r="BU540" s="110" t="b">
        <f t="shared" si="8"/>
        <v>1</v>
      </c>
    </row>
    <row r="541" spans="1:73" x14ac:dyDescent="0.3">
      <c r="A541" s="110" t="s">
        <v>162</v>
      </c>
      <c r="B541" s="110">
        <v>2021</v>
      </c>
      <c r="C541" s="110" t="s">
        <v>3516</v>
      </c>
      <c r="D541" s="22">
        <f>INDEX(Concordance!$A$2:$A$556,MATCH('2021 ESSER I'!F541,Concordance!$D$2:$D$556,0))</f>
        <v>83002</v>
      </c>
      <c r="E541" s="110" t="s">
        <v>1776</v>
      </c>
      <c r="F541" s="110" t="s">
        <v>3517</v>
      </c>
      <c r="G541" s="110" t="s">
        <v>3518</v>
      </c>
      <c r="H541" s="110" t="s">
        <v>1892</v>
      </c>
      <c r="I541" s="21">
        <v>0</v>
      </c>
      <c r="J541" s="21"/>
      <c r="K541" s="21"/>
      <c r="P541" s="21">
        <v>0</v>
      </c>
      <c r="V541" s="21">
        <v>34399.730000000003</v>
      </c>
      <c r="W541" s="21">
        <v>34309</v>
      </c>
      <c r="X541" s="21">
        <v>90.73</v>
      </c>
      <c r="Y541" s="21">
        <v>0</v>
      </c>
      <c r="Z541" s="21">
        <v>0</v>
      </c>
      <c r="AA541" s="21">
        <v>0</v>
      </c>
      <c r="AB541" s="21">
        <v>0</v>
      </c>
      <c r="AC541" s="21">
        <v>0</v>
      </c>
      <c r="AD541" s="21">
        <v>0</v>
      </c>
      <c r="AE541" s="21">
        <v>0</v>
      </c>
      <c r="AF541" s="21">
        <v>0</v>
      </c>
      <c r="AG541" s="21">
        <v>0</v>
      </c>
      <c r="AH541" s="21">
        <v>0</v>
      </c>
      <c r="AI541" s="21">
        <v>90.73</v>
      </c>
      <c r="AJ541" s="21">
        <v>90.73</v>
      </c>
      <c r="AK541" s="21">
        <v>0</v>
      </c>
      <c r="AL541" s="21">
        <v>0</v>
      </c>
      <c r="AM541" s="21">
        <v>0</v>
      </c>
      <c r="AN541" s="21">
        <v>0</v>
      </c>
      <c r="AO541" s="21">
        <v>0</v>
      </c>
      <c r="AP541" s="21">
        <v>0</v>
      </c>
      <c r="AQ541" s="21">
        <v>0</v>
      </c>
      <c r="AR541" s="21">
        <v>0</v>
      </c>
      <c r="AS541" s="21">
        <v>0</v>
      </c>
      <c r="AT541" s="21">
        <v>0</v>
      </c>
      <c r="AU541" s="21">
        <v>0</v>
      </c>
      <c r="AV541" s="21">
        <v>0</v>
      </c>
      <c r="AW541" s="21">
        <v>0</v>
      </c>
      <c r="AX541" s="21">
        <v>0</v>
      </c>
      <c r="AY541" s="21">
        <v>0</v>
      </c>
      <c r="AZ541" s="21">
        <v>0</v>
      </c>
      <c r="BA541" s="21">
        <v>0</v>
      </c>
      <c r="BB541" s="21">
        <v>0</v>
      </c>
      <c r="BC541" s="21">
        <v>0</v>
      </c>
      <c r="BD541" s="21">
        <v>0</v>
      </c>
      <c r="BE541" s="21">
        <v>0</v>
      </c>
      <c r="BF541" s="21">
        <v>0</v>
      </c>
      <c r="BG541" s="21">
        <v>0</v>
      </c>
      <c r="BH541" s="21">
        <v>0</v>
      </c>
      <c r="BI541" s="21">
        <v>0</v>
      </c>
      <c r="BJ541" s="21">
        <v>0</v>
      </c>
      <c r="BK541" s="21">
        <v>0</v>
      </c>
      <c r="BL541" s="21">
        <v>0</v>
      </c>
      <c r="BM541" s="21">
        <v>0</v>
      </c>
      <c r="BS541" s="156">
        <f>INDEX('ESSER I reallocation'!$H$2:$H$555,MATCH('2021 ESSER I'!$D541,'ESSER I reallocation'!$A$2:$A$555,0))</f>
        <v>34399.730000000003</v>
      </c>
      <c r="BT541" s="156">
        <f>INDEX('2020 Report - NLIU'!$BL$2:$BL$555,MATCH('2021 ESSER I'!D541,'2020 Report - NLIU'!$I$2:$I$555,0))</f>
        <v>34309</v>
      </c>
      <c r="BU541" s="110" t="b">
        <f t="shared" si="8"/>
        <v>1</v>
      </c>
    </row>
    <row r="542" spans="1:73" x14ac:dyDescent="0.3">
      <c r="A542" s="110" t="s">
        <v>162</v>
      </c>
      <c r="B542" s="110">
        <v>2021</v>
      </c>
      <c r="C542" s="110" t="s">
        <v>3519</v>
      </c>
      <c r="D542" s="22">
        <f>INDEX(Concordance!$A$2:$A$556,MATCH('2021 ESSER I'!F542,Concordance!$D$2:$D$556,0))</f>
        <v>94087</v>
      </c>
      <c r="E542" s="110" t="s">
        <v>1779</v>
      </c>
      <c r="F542" s="110" t="s">
        <v>3520</v>
      </c>
      <c r="G542" s="110" t="s">
        <v>3521</v>
      </c>
      <c r="H542" s="110" t="s">
        <v>1892</v>
      </c>
      <c r="I542" s="21">
        <v>0</v>
      </c>
      <c r="J542" s="21"/>
      <c r="K542" s="21"/>
      <c r="P542" s="21">
        <v>0</v>
      </c>
      <c r="V542" s="21">
        <v>307372.36</v>
      </c>
      <c r="W542" s="21">
        <v>306566</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806.35999999998603</v>
      </c>
      <c r="BN542" s="110">
        <v>0</v>
      </c>
      <c r="BO542" s="110">
        <v>0</v>
      </c>
      <c r="BP542" s="110">
        <v>0</v>
      </c>
      <c r="BQ542" s="110">
        <v>100</v>
      </c>
      <c r="BR542" s="110">
        <v>0</v>
      </c>
      <c r="BS542" s="156">
        <f>INDEX('ESSER I reallocation'!$H$2:$H$555,MATCH('2021 ESSER I'!$D542,'ESSER I reallocation'!$A$2:$A$555,0))</f>
        <v>307372.36</v>
      </c>
      <c r="BT542" s="156">
        <f>INDEX('2020 Report - NLIU'!$BL$2:$BL$555,MATCH('2021 ESSER I'!D542,'2020 Report - NLIU'!$I$2:$I$555,0))</f>
        <v>306566</v>
      </c>
      <c r="BU542" s="110" t="b">
        <f t="shared" si="8"/>
        <v>1</v>
      </c>
    </row>
    <row r="543" spans="1:73" x14ac:dyDescent="0.3">
      <c r="A543" s="110" t="s">
        <v>162</v>
      </c>
      <c r="B543" s="110">
        <v>2021</v>
      </c>
      <c r="C543" s="110" t="s">
        <v>3522</v>
      </c>
      <c r="D543" s="22">
        <f>INDEX(Concordance!$A$2:$A$556,MATCH('2021 ESSER I'!F543,Concordance!$D$2:$D$556,0))</f>
        <v>88080</v>
      </c>
      <c r="E543" s="110" t="s">
        <v>1782</v>
      </c>
      <c r="F543" s="110" t="s">
        <v>3523</v>
      </c>
      <c r="G543" s="110" t="s">
        <v>3524</v>
      </c>
      <c r="H543" s="110" t="s">
        <v>1892</v>
      </c>
      <c r="I543" s="21">
        <v>0</v>
      </c>
      <c r="J543" s="21"/>
      <c r="K543" s="21"/>
      <c r="P543" s="21">
        <v>0</v>
      </c>
      <c r="V543" s="21">
        <v>113325.08</v>
      </c>
      <c r="W543" s="21">
        <v>0</v>
      </c>
      <c r="X543" s="21">
        <v>113325.08</v>
      </c>
      <c r="Y543" s="21">
        <v>0</v>
      </c>
      <c r="Z543" s="21">
        <v>0</v>
      </c>
      <c r="AA543" s="21">
        <v>0</v>
      </c>
      <c r="AB543" s="21">
        <v>0</v>
      </c>
      <c r="AC543" s="21">
        <v>0</v>
      </c>
      <c r="AD543" s="21">
        <v>0</v>
      </c>
      <c r="AE543" s="21">
        <v>0</v>
      </c>
      <c r="AF543" s="21">
        <v>0</v>
      </c>
      <c r="AG543" s="21">
        <v>0</v>
      </c>
      <c r="AH543" s="21">
        <v>0</v>
      </c>
      <c r="AI543" s="21">
        <v>0</v>
      </c>
      <c r="AJ543" s="21">
        <v>0</v>
      </c>
      <c r="AK543" s="21">
        <v>0</v>
      </c>
      <c r="AL543" s="21">
        <v>0</v>
      </c>
      <c r="AM543" s="21">
        <v>0</v>
      </c>
      <c r="AN543" s="21">
        <v>0</v>
      </c>
      <c r="AO543" s="21">
        <v>0</v>
      </c>
      <c r="AP543" s="21">
        <v>0</v>
      </c>
      <c r="AQ543" s="21">
        <v>0</v>
      </c>
      <c r="AR543" s="21">
        <v>0</v>
      </c>
      <c r="AS543" s="21">
        <v>0</v>
      </c>
      <c r="AT543" s="21">
        <v>0</v>
      </c>
      <c r="AU543" s="21">
        <v>0</v>
      </c>
      <c r="AV543" s="21">
        <v>0</v>
      </c>
      <c r="AW543" s="21">
        <v>0</v>
      </c>
      <c r="AX543" s="21">
        <v>0</v>
      </c>
      <c r="AY543" s="21">
        <v>0</v>
      </c>
      <c r="AZ543" s="21">
        <v>0</v>
      </c>
      <c r="BA543" s="21">
        <v>0</v>
      </c>
      <c r="BB543" s="21">
        <v>0</v>
      </c>
      <c r="BC543" s="21">
        <v>113325.08</v>
      </c>
      <c r="BD543" s="21">
        <v>0</v>
      </c>
      <c r="BE543" s="21">
        <v>0</v>
      </c>
      <c r="BF543" s="21">
        <v>0</v>
      </c>
      <c r="BG543" s="21">
        <v>0</v>
      </c>
      <c r="BH543" s="21">
        <v>0</v>
      </c>
      <c r="BI543" s="21">
        <v>0</v>
      </c>
      <c r="BJ543" s="21">
        <v>113325.08</v>
      </c>
      <c r="BK543" s="21">
        <v>0</v>
      </c>
      <c r="BL543" s="21">
        <v>0</v>
      </c>
      <c r="BM543" s="21">
        <v>0</v>
      </c>
      <c r="BS543" s="156">
        <f>INDEX('ESSER I reallocation'!$H$2:$H$555,MATCH('2021 ESSER I'!$D543,'ESSER I reallocation'!$A$2:$A$555,0))</f>
        <v>113325.08</v>
      </c>
      <c r="BT543" s="156">
        <f>INDEX('2020 Report - NLIU'!$BL$2:$BL$555,MATCH('2021 ESSER I'!D543,'2020 Report - NLIU'!$I$2:$I$555,0))</f>
        <v>0</v>
      </c>
      <c r="BU543" s="110" t="b">
        <f t="shared" si="8"/>
        <v>1</v>
      </c>
    </row>
    <row r="544" spans="1:73" x14ac:dyDescent="0.3">
      <c r="A544" s="110" t="s">
        <v>162</v>
      </c>
      <c r="B544" s="110">
        <v>2021</v>
      </c>
      <c r="C544" s="110" t="s">
        <v>3525</v>
      </c>
      <c r="D544" s="22">
        <f>INDEX(Concordance!$A$2:$A$556,MATCH('2021 ESSER I'!F544,Concordance!$D$2:$D$556,0))</f>
        <v>73105</v>
      </c>
      <c r="E544" s="110" t="s">
        <v>1785</v>
      </c>
      <c r="F544" s="110" t="s">
        <v>3526</v>
      </c>
      <c r="G544" s="110" t="s">
        <v>3527</v>
      </c>
      <c r="H544" s="110" t="s">
        <v>1892</v>
      </c>
      <c r="I544" s="21">
        <v>0</v>
      </c>
      <c r="J544" s="21"/>
      <c r="K544" s="21"/>
      <c r="P544" s="21">
        <v>0</v>
      </c>
      <c r="V544" s="21">
        <v>41445.43</v>
      </c>
      <c r="W544" s="21">
        <v>0</v>
      </c>
      <c r="X544" s="21">
        <v>41445.43</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41445.43</v>
      </c>
      <c r="BD544" s="21">
        <v>40168.980000000003</v>
      </c>
      <c r="BE544" s="21">
        <v>1276.45</v>
      </c>
      <c r="BF544" s="21">
        <v>0</v>
      </c>
      <c r="BG544" s="21">
        <v>0</v>
      </c>
      <c r="BH544" s="21">
        <v>0</v>
      </c>
      <c r="BI544" s="21">
        <v>0</v>
      </c>
      <c r="BJ544" s="21">
        <v>0</v>
      </c>
      <c r="BK544" s="21">
        <v>0</v>
      </c>
      <c r="BL544" s="21">
        <v>0</v>
      </c>
      <c r="BM544" s="21">
        <v>0</v>
      </c>
      <c r="BS544" s="156">
        <f>INDEX('ESSER I reallocation'!$H$2:$H$555,MATCH('2021 ESSER I'!$D544,'ESSER I reallocation'!$A$2:$A$555,0))</f>
        <v>41445.43</v>
      </c>
      <c r="BT544" s="156">
        <f>INDEX('2020 Report - NLIU'!$BL$2:$BL$555,MATCH('2021 ESSER I'!D544,'2020 Report - NLIU'!$I$2:$I$555,0))</f>
        <v>0</v>
      </c>
      <c r="BU544" s="110" t="b">
        <f t="shared" si="8"/>
        <v>1</v>
      </c>
    </row>
    <row r="545" spans="1:73" x14ac:dyDescent="0.3">
      <c r="A545" s="110" t="s">
        <v>162</v>
      </c>
      <c r="B545" s="110">
        <v>2021</v>
      </c>
      <c r="C545" s="110" t="s">
        <v>3528</v>
      </c>
      <c r="D545" s="22">
        <f>INDEX(Concordance!$A$2:$A$556,MATCH('2021 ESSER I'!F545,Concordance!$D$2:$D$556,0))</f>
        <v>43002</v>
      </c>
      <c r="E545" s="110" t="s">
        <v>1788</v>
      </c>
      <c r="F545" s="110" t="s">
        <v>3529</v>
      </c>
      <c r="G545" s="110" t="s">
        <v>3530</v>
      </c>
      <c r="H545" s="110" t="s">
        <v>1892</v>
      </c>
      <c r="I545" s="21">
        <v>0</v>
      </c>
      <c r="J545" s="21"/>
      <c r="K545" s="21"/>
      <c r="P545" s="21">
        <v>0</v>
      </c>
      <c r="V545" s="21">
        <v>145568.42000000001</v>
      </c>
      <c r="W545" s="21">
        <v>0</v>
      </c>
      <c r="X545" s="21">
        <v>140368.87</v>
      </c>
      <c r="Y545" s="21">
        <v>0</v>
      </c>
      <c r="Z545" s="21">
        <v>0</v>
      </c>
      <c r="AA545" s="21">
        <v>0</v>
      </c>
      <c r="AB545" s="21">
        <v>0</v>
      </c>
      <c r="AC545" s="21">
        <v>0</v>
      </c>
      <c r="AD545" s="21">
        <v>0</v>
      </c>
      <c r="AE545" s="21">
        <v>0</v>
      </c>
      <c r="AF545" s="21">
        <v>0</v>
      </c>
      <c r="AG545" s="21">
        <v>0</v>
      </c>
      <c r="AH545" s="21">
        <v>0</v>
      </c>
      <c r="AI545" s="21">
        <v>56902.45</v>
      </c>
      <c r="AJ545" s="21">
        <v>44111.12</v>
      </c>
      <c r="AK545" s="21">
        <v>12791.33</v>
      </c>
      <c r="AL545" s="21">
        <v>0</v>
      </c>
      <c r="AM545" s="21">
        <v>0</v>
      </c>
      <c r="AN545" s="21">
        <v>0</v>
      </c>
      <c r="AO545" s="21">
        <v>0</v>
      </c>
      <c r="AP545" s="21">
        <v>0</v>
      </c>
      <c r="AQ545" s="21">
        <v>0</v>
      </c>
      <c r="AR545" s="21">
        <v>0</v>
      </c>
      <c r="AS545" s="21">
        <v>0</v>
      </c>
      <c r="AT545" s="21">
        <v>0</v>
      </c>
      <c r="AU545" s="21">
        <v>0</v>
      </c>
      <c r="AV545" s="21">
        <v>0</v>
      </c>
      <c r="AW545" s="21">
        <v>0</v>
      </c>
      <c r="AX545" s="21">
        <v>0</v>
      </c>
      <c r="AY545" s="21">
        <v>0</v>
      </c>
      <c r="AZ545" s="21">
        <v>0</v>
      </c>
      <c r="BA545" s="21">
        <v>0</v>
      </c>
      <c r="BB545" s="21">
        <v>0</v>
      </c>
      <c r="BC545" s="21">
        <v>83466.42</v>
      </c>
      <c r="BD545" s="21">
        <v>57395.040000000001</v>
      </c>
      <c r="BE545" s="21">
        <v>26071.38</v>
      </c>
      <c r="BF545" s="21">
        <v>0</v>
      </c>
      <c r="BG545" s="21">
        <v>0</v>
      </c>
      <c r="BH545" s="21">
        <v>0</v>
      </c>
      <c r="BI545" s="21">
        <v>0</v>
      </c>
      <c r="BJ545" s="21">
        <v>0</v>
      </c>
      <c r="BK545" s="21">
        <v>0</v>
      </c>
      <c r="BL545" s="21">
        <v>0</v>
      </c>
      <c r="BM545" s="21">
        <v>5199.5500000000166</v>
      </c>
      <c r="BN545" s="110">
        <v>0</v>
      </c>
      <c r="BO545" s="110">
        <v>100</v>
      </c>
      <c r="BP545" s="110">
        <v>0</v>
      </c>
      <c r="BQ545" s="110">
        <v>0</v>
      </c>
      <c r="BR545" s="110">
        <v>0</v>
      </c>
      <c r="BS545" s="156">
        <f>INDEX('ESSER I reallocation'!$H$2:$H$555,MATCH('2021 ESSER I'!$D545,'ESSER I reallocation'!$A$2:$A$555,0))</f>
        <v>145568.42000000001</v>
      </c>
      <c r="BT545" s="156">
        <f>INDEX('2020 Report - NLIU'!$BL$2:$BL$555,MATCH('2021 ESSER I'!D545,'2020 Report - NLIU'!$I$2:$I$555,0))</f>
        <v>0</v>
      </c>
      <c r="BU545" s="110" t="b">
        <f t="shared" si="8"/>
        <v>1</v>
      </c>
    </row>
    <row r="546" spans="1:73" x14ac:dyDescent="0.3">
      <c r="A546" s="110" t="s">
        <v>162</v>
      </c>
      <c r="B546" s="110">
        <v>2021</v>
      </c>
      <c r="C546" s="110" t="s">
        <v>3531</v>
      </c>
      <c r="D546" s="22">
        <f>INDEX(Concordance!$A$2:$A$556,MATCH('2021 ESSER I'!F546,Concordance!$D$2:$D$556,0))</f>
        <v>5120</v>
      </c>
      <c r="E546" s="110" t="s">
        <v>1791</v>
      </c>
      <c r="F546" s="110" t="s">
        <v>3532</v>
      </c>
      <c r="G546" s="110" t="s">
        <v>3533</v>
      </c>
      <c r="H546" s="110" t="s">
        <v>1892</v>
      </c>
      <c r="I546" s="21">
        <v>0</v>
      </c>
      <c r="J546" s="21"/>
      <c r="K546" s="21"/>
      <c r="P546" s="21">
        <v>0</v>
      </c>
      <c r="V546" s="21">
        <v>210249.21</v>
      </c>
      <c r="W546" s="21">
        <v>209698</v>
      </c>
      <c r="X546" s="21">
        <v>551.21</v>
      </c>
      <c r="Y546" s="21">
        <v>0</v>
      </c>
      <c r="Z546" s="21">
        <v>0</v>
      </c>
      <c r="AA546" s="21">
        <v>0</v>
      </c>
      <c r="AB546" s="21">
        <v>0</v>
      </c>
      <c r="AC546" s="21">
        <v>0</v>
      </c>
      <c r="AD546" s="21">
        <v>0</v>
      </c>
      <c r="AE546" s="21">
        <v>0</v>
      </c>
      <c r="AF546" s="21">
        <v>0</v>
      </c>
      <c r="AG546" s="21">
        <v>0</v>
      </c>
      <c r="AH546" s="21">
        <v>0</v>
      </c>
      <c r="AI546" s="21">
        <v>0</v>
      </c>
      <c r="AJ546" s="21">
        <v>0</v>
      </c>
      <c r="AK546" s="21">
        <v>0</v>
      </c>
      <c r="AL546" s="21">
        <v>0</v>
      </c>
      <c r="AM546" s="21">
        <v>0</v>
      </c>
      <c r="AN546" s="21">
        <v>0</v>
      </c>
      <c r="AO546" s="21">
        <v>0</v>
      </c>
      <c r="AP546" s="21">
        <v>0</v>
      </c>
      <c r="AQ546" s="21">
        <v>0</v>
      </c>
      <c r="AR546" s="21">
        <v>0</v>
      </c>
      <c r="AS546" s="21">
        <v>551.21</v>
      </c>
      <c r="AT546" s="21">
        <v>0</v>
      </c>
      <c r="AU546" s="21">
        <v>0</v>
      </c>
      <c r="AV546" s="21">
        <v>0</v>
      </c>
      <c r="AW546" s="21">
        <v>0</v>
      </c>
      <c r="AX546" s="21">
        <v>0</v>
      </c>
      <c r="AY546" s="21">
        <v>551.21</v>
      </c>
      <c r="AZ546" s="21">
        <v>0</v>
      </c>
      <c r="BA546" s="21">
        <v>0</v>
      </c>
      <c r="BB546" s="21">
        <v>0</v>
      </c>
      <c r="BC546" s="21">
        <v>0</v>
      </c>
      <c r="BD546" s="21">
        <v>0</v>
      </c>
      <c r="BE546" s="21">
        <v>0</v>
      </c>
      <c r="BF546" s="21">
        <v>0</v>
      </c>
      <c r="BG546" s="21">
        <v>0</v>
      </c>
      <c r="BH546" s="21">
        <v>0</v>
      </c>
      <c r="BI546" s="21">
        <v>0</v>
      </c>
      <c r="BJ546" s="21">
        <v>0</v>
      </c>
      <c r="BK546" s="21">
        <v>0</v>
      </c>
      <c r="BL546" s="21">
        <v>0</v>
      </c>
      <c r="BM546" s="21">
        <v>0</v>
      </c>
      <c r="BS546" s="156">
        <f>INDEX('ESSER I reallocation'!$H$2:$H$555,MATCH('2021 ESSER I'!$D546,'ESSER I reallocation'!$A$2:$A$555,0))</f>
        <v>210249.21</v>
      </c>
      <c r="BT546" s="156">
        <f>INDEX('2020 Report - NLIU'!$BL$2:$BL$555,MATCH('2021 ESSER I'!D546,'2020 Report - NLIU'!$I$2:$I$555,0))</f>
        <v>209698</v>
      </c>
      <c r="BU546" s="110" t="b">
        <f t="shared" si="8"/>
        <v>1</v>
      </c>
    </row>
    <row r="547" spans="1:73" x14ac:dyDescent="0.3">
      <c r="A547" s="110" t="s">
        <v>162</v>
      </c>
      <c r="B547" s="110">
        <v>2021</v>
      </c>
      <c r="C547" s="110" t="s">
        <v>3534</v>
      </c>
      <c r="D547" s="22">
        <f>INDEX(Concordance!$A$2:$A$556,MATCH('2021 ESSER I'!F547,Concordance!$D$2:$D$556,0))</f>
        <v>39133</v>
      </c>
      <c r="E547" s="110" t="s">
        <v>1794</v>
      </c>
      <c r="F547" s="110" t="s">
        <v>3535</v>
      </c>
      <c r="G547" s="110" t="s">
        <v>3536</v>
      </c>
      <c r="H547" s="110" t="s">
        <v>1892</v>
      </c>
      <c r="I547" s="21">
        <v>0</v>
      </c>
      <c r="J547" s="21"/>
      <c r="K547" s="21"/>
      <c r="P547" s="21">
        <v>0</v>
      </c>
      <c r="V547" s="21">
        <v>581847</v>
      </c>
      <c r="W547" s="21">
        <v>580320</v>
      </c>
      <c r="X547" s="21">
        <v>1527</v>
      </c>
      <c r="Y547" s="21">
        <v>1527</v>
      </c>
      <c r="Z547" s="21">
        <v>0</v>
      </c>
      <c r="AA547" s="21">
        <v>0</v>
      </c>
      <c r="AB547" s="21">
        <v>0</v>
      </c>
      <c r="AC547" s="21">
        <v>0</v>
      </c>
      <c r="AD547" s="21">
        <v>1527</v>
      </c>
      <c r="AE547" s="21">
        <v>0</v>
      </c>
      <c r="AF547" s="21">
        <v>0</v>
      </c>
      <c r="AG547" s="21">
        <v>0</v>
      </c>
      <c r="AH547" s="21">
        <v>0</v>
      </c>
      <c r="AI547" s="21">
        <v>0</v>
      </c>
      <c r="AJ547" s="21">
        <v>0</v>
      </c>
      <c r="AK547" s="21">
        <v>0</v>
      </c>
      <c r="AL547" s="21">
        <v>0</v>
      </c>
      <c r="AM547" s="21">
        <v>0</v>
      </c>
      <c r="AN547" s="21">
        <v>0</v>
      </c>
      <c r="AO547" s="21">
        <v>0</v>
      </c>
      <c r="AP547" s="21">
        <v>0</v>
      </c>
      <c r="AQ547" s="21">
        <v>0</v>
      </c>
      <c r="AR547" s="21">
        <v>0</v>
      </c>
      <c r="AS547" s="21">
        <v>0</v>
      </c>
      <c r="AT547" s="21">
        <v>0</v>
      </c>
      <c r="AU547" s="21">
        <v>0</v>
      </c>
      <c r="AV547" s="21">
        <v>0</v>
      </c>
      <c r="AW547" s="21">
        <v>0</v>
      </c>
      <c r="AX547" s="21">
        <v>0</v>
      </c>
      <c r="AY547" s="21">
        <v>0</v>
      </c>
      <c r="AZ547" s="21">
        <v>0</v>
      </c>
      <c r="BA547" s="21">
        <v>0</v>
      </c>
      <c r="BB547" s="21">
        <v>0</v>
      </c>
      <c r="BC547" s="21">
        <v>0</v>
      </c>
      <c r="BD547" s="21">
        <v>0</v>
      </c>
      <c r="BE547" s="21">
        <v>0</v>
      </c>
      <c r="BF547" s="21">
        <v>0</v>
      </c>
      <c r="BG547" s="21">
        <v>0</v>
      </c>
      <c r="BH547" s="21">
        <v>0</v>
      </c>
      <c r="BI547" s="21">
        <v>0</v>
      </c>
      <c r="BJ547" s="21">
        <v>0</v>
      </c>
      <c r="BK547" s="21">
        <v>0</v>
      </c>
      <c r="BL547" s="21">
        <v>0</v>
      </c>
      <c r="BM547" s="21">
        <v>0</v>
      </c>
      <c r="BS547" s="156">
        <f>INDEX('ESSER I reallocation'!$H$2:$H$555,MATCH('2021 ESSER I'!$D547,'ESSER I reallocation'!$A$2:$A$555,0))</f>
        <v>581847</v>
      </c>
      <c r="BT547" s="156">
        <f>INDEX('2020 Report - NLIU'!$BL$2:$BL$555,MATCH('2021 ESSER I'!D547,'2020 Report - NLIU'!$I$2:$I$555,0))</f>
        <v>580320</v>
      </c>
      <c r="BU547" s="110" t="b">
        <f t="shared" si="8"/>
        <v>1</v>
      </c>
    </row>
    <row r="548" spans="1:73" x14ac:dyDescent="0.3">
      <c r="A548" s="110" t="s">
        <v>162</v>
      </c>
      <c r="B548" s="110">
        <v>2021</v>
      </c>
      <c r="C548" s="110" t="s">
        <v>3537</v>
      </c>
      <c r="D548" s="22">
        <f>INDEX(Concordance!$A$2:$A$556,MATCH('2021 ESSER I'!F548,Concordance!$D$2:$D$556,0))</f>
        <v>46131</v>
      </c>
      <c r="E548" s="110" t="s">
        <v>1797</v>
      </c>
      <c r="F548" s="110" t="s">
        <v>3538</v>
      </c>
      <c r="G548" s="110" t="s">
        <v>3539</v>
      </c>
      <c r="H548" s="110" t="s">
        <v>1892</v>
      </c>
      <c r="I548" s="21">
        <v>0</v>
      </c>
      <c r="J548" s="21"/>
      <c r="K548" s="21"/>
      <c r="P548" s="21">
        <v>0</v>
      </c>
      <c r="V548" s="21">
        <v>340699.22</v>
      </c>
      <c r="W548" s="21">
        <v>339805</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0</v>
      </c>
      <c r="AY548" s="21">
        <v>0</v>
      </c>
      <c r="AZ548" s="21">
        <v>0</v>
      </c>
      <c r="BA548" s="21">
        <v>0</v>
      </c>
      <c r="BB548" s="21">
        <v>0</v>
      </c>
      <c r="BC548" s="21">
        <v>0</v>
      </c>
      <c r="BD548" s="21">
        <v>0</v>
      </c>
      <c r="BE548" s="21">
        <v>0</v>
      </c>
      <c r="BF548" s="21">
        <v>0</v>
      </c>
      <c r="BG548" s="21">
        <v>0</v>
      </c>
      <c r="BH548" s="21">
        <v>0</v>
      </c>
      <c r="BI548" s="21">
        <v>0</v>
      </c>
      <c r="BJ548" s="21">
        <v>0</v>
      </c>
      <c r="BK548" s="21">
        <v>0</v>
      </c>
      <c r="BL548" s="21">
        <v>0</v>
      </c>
      <c r="BM548" s="21">
        <v>894.21999999997206</v>
      </c>
      <c r="BN548" s="110">
        <v>0</v>
      </c>
      <c r="BO548" s="110">
        <v>0</v>
      </c>
      <c r="BP548" s="110">
        <v>0</v>
      </c>
      <c r="BQ548" s="110">
        <v>100</v>
      </c>
      <c r="BR548" s="110">
        <v>0</v>
      </c>
      <c r="BS548" s="156">
        <f>INDEX('ESSER I reallocation'!$H$2:$H$555,MATCH('2021 ESSER I'!$D548,'ESSER I reallocation'!$A$2:$A$555,0))</f>
        <v>340699.22</v>
      </c>
      <c r="BT548" s="156">
        <f>INDEX('2020 Report - NLIU'!$BL$2:$BL$555,MATCH('2021 ESSER I'!D548,'2020 Report - NLIU'!$I$2:$I$555,0))</f>
        <v>339805</v>
      </c>
      <c r="BU548" s="110" t="b">
        <f t="shared" si="8"/>
        <v>1</v>
      </c>
    </row>
    <row r="549" spans="1:73" x14ac:dyDescent="0.3">
      <c r="A549" s="110" t="s">
        <v>162</v>
      </c>
      <c r="B549" s="110">
        <v>2021</v>
      </c>
      <c r="C549" s="110" t="s">
        <v>3540</v>
      </c>
      <c r="D549" s="22">
        <f>INDEX(Concordance!$A$2:$A$556,MATCH('2021 ESSER I'!F549,Concordance!$D$2:$D$556,0))</f>
        <v>50010</v>
      </c>
      <c r="E549" s="110" t="s">
        <v>1800</v>
      </c>
      <c r="F549" s="110" t="s">
        <v>3541</v>
      </c>
      <c r="G549" s="110" t="s">
        <v>3542</v>
      </c>
      <c r="H549" s="110" t="s">
        <v>1892</v>
      </c>
      <c r="I549" s="21">
        <v>15303</v>
      </c>
      <c r="J549" s="21">
        <v>0</v>
      </c>
      <c r="K549" s="21">
        <v>15303</v>
      </c>
      <c r="L549" s="110" t="s">
        <v>1911</v>
      </c>
      <c r="M549" s="110" t="s">
        <v>1911</v>
      </c>
      <c r="N549" s="110" t="s">
        <v>1911</v>
      </c>
      <c r="O549" s="110" t="s">
        <v>1892</v>
      </c>
      <c r="P549" s="21">
        <v>0</v>
      </c>
      <c r="V549" s="21">
        <v>283692.3</v>
      </c>
      <c r="W549" s="21">
        <v>266834</v>
      </c>
      <c r="X549" s="21">
        <v>16858.3</v>
      </c>
      <c r="Y549" s="21">
        <v>1781.95</v>
      </c>
      <c r="Z549" s="21">
        <v>0</v>
      </c>
      <c r="AA549" s="21">
        <v>0</v>
      </c>
      <c r="AB549" s="21">
        <v>0</v>
      </c>
      <c r="AC549" s="21">
        <v>0</v>
      </c>
      <c r="AD549" s="21">
        <v>0</v>
      </c>
      <c r="AE549" s="21">
        <v>1781.95</v>
      </c>
      <c r="AF549" s="21">
        <v>0</v>
      </c>
      <c r="AG549" s="21">
        <v>0</v>
      </c>
      <c r="AH549" s="21">
        <v>0</v>
      </c>
      <c r="AI549" s="21">
        <v>0</v>
      </c>
      <c r="AJ549" s="21">
        <v>0</v>
      </c>
      <c r="AK549" s="21">
        <v>0</v>
      </c>
      <c r="AL549" s="21">
        <v>0</v>
      </c>
      <c r="AM549" s="21">
        <v>0</v>
      </c>
      <c r="AN549" s="21">
        <v>0</v>
      </c>
      <c r="AO549" s="21">
        <v>0</v>
      </c>
      <c r="AP549" s="21">
        <v>0</v>
      </c>
      <c r="AQ549" s="21">
        <v>0</v>
      </c>
      <c r="AR549" s="21">
        <v>0</v>
      </c>
      <c r="AS549" s="21">
        <v>0</v>
      </c>
      <c r="AT549" s="21">
        <v>0</v>
      </c>
      <c r="AU549" s="21">
        <v>0</v>
      </c>
      <c r="AV549" s="21">
        <v>0</v>
      </c>
      <c r="AW549" s="21">
        <v>0</v>
      </c>
      <c r="AX549" s="21">
        <v>0</v>
      </c>
      <c r="AY549" s="21">
        <v>0</v>
      </c>
      <c r="AZ549" s="21">
        <v>0</v>
      </c>
      <c r="BA549" s="21">
        <v>0</v>
      </c>
      <c r="BB549" s="21">
        <v>0</v>
      </c>
      <c r="BC549" s="21">
        <v>15076.35</v>
      </c>
      <c r="BD549" s="21">
        <v>9404.35</v>
      </c>
      <c r="BE549" s="21">
        <v>0</v>
      </c>
      <c r="BF549" s="21">
        <v>0</v>
      </c>
      <c r="BG549" s="21">
        <v>0</v>
      </c>
      <c r="BH549" s="21">
        <v>0</v>
      </c>
      <c r="BI549" s="21">
        <v>5672</v>
      </c>
      <c r="BJ549" s="21">
        <v>0</v>
      </c>
      <c r="BK549" s="21">
        <v>0</v>
      </c>
      <c r="BL549" s="21">
        <v>0</v>
      </c>
      <c r="BM549" s="21">
        <v>0</v>
      </c>
      <c r="BS549" s="156">
        <f>INDEX('ESSER I reallocation'!$H$2:$H$555,MATCH('2021 ESSER I'!$D549,'ESSER I reallocation'!$A$2:$A$555,0))</f>
        <v>298995.3</v>
      </c>
      <c r="BT549" s="156">
        <f>INDEX('2020 Report - NLIU'!$BL$2:$BL$555,MATCH('2021 ESSER I'!D549,'2020 Report - NLIU'!$I$2:$I$555,0))</f>
        <v>266834</v>
      </c>
      <c r="BU549" s="110" t="b">
        <f t="shared" si="8"/>
        <v>1</v>
      </c>
    </row>
    <row r="550" spans="1:73" x14ac:dyDescent="0.3">
      <c r="A550" s="110" t="s">
        <v>162</v>
      </c>
      <c r="B550" s="110">
        <v>2021</v>
      </c>
      <c r="C550" s="110" t="s">
        <v>3543</v>
      </c>
      <c r="D550" s="22">
        <f>INDEX(Concordance!$A$2:$A$556,MATCH('2021 ESSER I'!F550,Concordance!$D$2:$D$556,0))</f>
        <v>57004</v>
      </c>
      <c r="E550" s="110" t="s">
        <v>968</v>
      </c>
      <c r="F550" s="110" t="s">
        <v>3544</v>
      </c>
      <c r="G550" s="110" t="s">
        <v>3545</v>
      </c>
      <c r="H550" s="110" t="s">
        <v>1892</v>
      </c>
      <c r="I550" s="21">
        <v>27645</v>
      </c>
      <c r="J550" s="21">
        <v>0</v>
      </c>
      <c r="K550" s="21">
        <v>27298.9</v>
      </c>
      <c r="L550" s="110" t="s">
        <v>1892</v>
      </c>
      <c r="M550" s="110" t="s">
        <v>1892</v>
      </c>
      <c r="N550" s="110" t="s">
        <v>1911</v>
      </c>
      <c r="O550" s="110" t="s">
        <v>1911</v>
      </c>
      <c r="P550" s="21">
        <v>346.09999999999849</v>
      </c>
      <c r="Q550" s="110">
        <v>100</v>
      </c>
      <c r="R550" s="110">
        <v>0</v>
      </c>
      <c r="S550" s="110">
        <v>0</v>
      </c>
      <c r="T550" s="110">
        <v>0</v>
      </c>
      <c r="U550" s="110">
        <v>0</v>
      </c>
      <c r="V550" s="21">
        <v>258238.32</v>
      </c>
      <c r="W550" s="21">
        <v>229864.59</v>
      </c>
      <c r="X550" s="21">
        <v>28373.73</v>
      </c>
      <c r="Y550" s="21">
        <v>0</v>
      </c>
      <c r="Z550" s="21">
        <v>0</v>
      </c>
      <c r="AA550" s="21">
        <v>0</v>
      </c>
      <c r="AB550" s="21">
        <v>0</v>
      </c>
      <c r="AC550" s="21">
        <v>0</v>
      </c>
      <c r="AD550" s="21">
        <v>0</v>
      </c>
      <c r="AE550" s="21">
        <v>0</v>
      </c>
      <c r="AF550" s="21">
        <v>0</v>
      </c>
      <c r="AG550" s="21">
        <v>0</v>
      </c>
      <c r="AH550" s="21">
        <v>0</v>
      </c>
      <c r="AI550" s="21">
        <v>20722.599999999999</v>
      </c>
      <c r="AJ550" s="21">
        <v>0</v>
      </c>
      <c r="AK550" s="21">
        <v>0</v>
      </c>
      <c r="AL550" s="21">
        <v>11114</v>
      </c>
      <c r="AM550" s="21">
        <v>0</v>
      </c>
      <c r="AN550" s="21">
        <v>0</v>
      </c>
      <c r="AO550" s="21">
        <v>9608.6</v>
      </c>
      <c r="AP550" s="21">
        <v>0</v>
      </c>
      <c r="AQ550" s="21">
        <v>0</v>
      </c>
      <c r="AR550" s="21">
        <v>0</v>
      </c>
      <c r="AS550" s="21">
        <v>0</v>
      </c>
      <c r="AT550" s="21">
        <v>0</v>
      </c>
      <c r="AU550" s="21">
        <v>0</v>
      </c>
      <c r="AV550" s="21">
        <v>0</v>
      </c>
      <c r="AW550" s="21">
        <v>0</v>
      </c>
      <c r="AX550" s="21">
        <v>0</v>
      </c>
      <c r="AY550" s="21">
        <v>0</v>
      </c>
      <c r="AZ550" s="21">
        <v>0</v>
      </c>
      <c r="BA550" s="21">
        <v>0</v>
      </c>
      <c r="BB550" s="21">
        <v>0</v>
      </c>
      <c r="BC550" s="21">
        <v>7651.13</v>
      </c>
      <c r="BD550" s="21">
        <v>6933.22</v>
      </c>
      <c r="BE550" s="21">
        <v>717.91</v>
      </c>
      <c r="BF550" s="21">
        <v>0</v>
      </c>
      <c r="BG550" s="21">
        <v>0</v>
      </c>
      <c r="BH550" s="21">
        <v>0</v>
      </c>
      <c r="BI550" s="21">
        <v>0</v>
      </c>
      <c r="BJ550" s="21">
        <v>0</v>
      </c>
      <c r="BK550" s="21">
        <v>0</v>
      </c>
      <c r="BL550" s="21">
        <v>0</v>
      </c>
      <c r="BM550" s="21">
        <v>0</v>
      </c>
      <c r="BS550" s="156">
        <f>INDEX('ESSER I reallocation'!$H$2:$H$555,MATCH('2021 ESSER I'!$D550,'ESSER I reallocation'!$A$2:$A$555,0))</f>
        <v>285883.32</v>
      </c>
      <c r="BT550" s="156">
        <f>INDEX('2020 Report - NLIU'!$BL$2:$BL$555,MATCH('2021 ESSER I'!D550,'2020 Report - NLIU'!$I$2:$I$555,0))</f>
        <v>229864.59</v>
      </c>
      <c r="BU550" s="110" t="b">
        <f t="shared" si="8"/>
        <v>1</v>
      </c>
    </row>
    <row r="551" spans="1:73" x14ac:dyDescent="0.3">
      <c r="A551" s="110" t="s">
        <v>162</v>
      </c>
      <c r="B551" s="110">
        <v>2021</v>
      </c>
      <c r="C551" s="110" t="s">
        <v>3546</v>
      </c>
      <c r="D551" s="22">
        <f>INDEX(Concordance!$A$2:$A$556,MATCH('2021 ESSER I'!F551,Concordance!$D$2:$D$556,0))</f>
        <v>101105</v>
      </c>
      <c r="E551" s="110" t="s">
        <v>1803</v>
      </c>
      <c r="F551" s="110" t="s">
        <v>3547</v>
      </c>
      <c r="G551" s="110" t="s">
        <v>3548</v>
      </c>
      <c r="H551" s="110" t="s">
        <v>1892</v>
      </c>
      <c r="I551" s="21">
        <v>0</v>
      </c>
      <c r="J551" s="21"/>
      <c r="K551" s="21"/>
      <c r="P551" s="21">
        <v>0</v>
      </c>
      <c r="V551" s="21">
        <v>309459.13</v>
      </c>
      <c r="W551" s="21">
        <v>233472.94</v>
      </c>
      <c r="X551" s="21">
        <v>75986.19</v>
      </c>
      <c r="Y551" s="21">
        <v>3755.5</v>
      </c>
      <c r="Z551" s="21">
        <v>2891.18</v>
      </c>
      <c r="AA551" s="21">
        <v>864.32</v>
      </c>
      <c r="AB551" s="21">
        <v>0</v>
      </c>
      <c r="AC551" s="21">
        <v>0</v>
      </c>
      <c r="AD551" s="21">
        <v>0</v>
      </c>
      <c r="AE551" s="21">
        <v>0</v>
      </c>
      <c r="AF551" s="21">
        <v>0</v>
      </c>
      <c r="AG551" s="21">
        <v>0</v>
      </c>
      <c r="AH551" s="21">
        <v>0</v>
      </c>
      <c r="AI551" s="21">
        <v>67559.92</v>
      </c>
      <c r="AJ551" s="21">
        <v>47971.86</v>
      </c>
      <c r="AK551" s="21">
        <v>19588.060000000001</v>
      </c>
      <c r="AL551" s="21">
        <v>0</v>
      </c>
      <c r="AM551" s="21">
        <v>0</v>
      </c>
      <c r="AN551" s="21">
        <v>0</v>
      </c>
      <c r="AO551" s="21">
        <v>0</v>
      </c>
      <c r="AP551" s="21">
        <v>0</v>
      </c>
      <c r="AQ551" s="21">
        <v>0</v>
      </c>
      <c r="AR551" s="21">
        <v>0</v>
      </c>
      <c r="AS551" s="21">
        <v>0</v>
      </c>
      <c r="AT551" s="21">
        <v>0</v>
      </c>
      <c r="AU551" s="21">
        <v>0</v>
      </c>
      <c r="AV551" s="21">
        <v>0</v>
      </c>
      <c r="AW551" s="21">
        <v>0</v>
      </c>
      <c r="AX551" s="21">
        <v>0</v>
      </c>
      <c r="AY551" s="21">
        <v>0</v>
      </c>
      <c r="AZ551" s="21">
        <v>0</v>
      </c>
      <c r="BA551" s="21">
        <v>0</v>
      </c>
      <c r="BB551" s="21">
        <v>0</v>
      </c>
      <c r="BC551" s="21">
        <v>4670.7700000000004</v>
      </c>
      <c r="BD551" s="21">
        <v>2982.31</v>
      </c>
      <c r="BE551" s="21">
        <v>876.33</v>
      </c>
      <c r="BF551" s="21">
        <v>0</v>
      </c>
      <c r="BG551" s="21">
        <v>0</v>
      </c>
      <c r="BH551" s="21">
        <v>0</v>
      </c>
      <c r="BI551" s="21">
        <v>812.13</v>
      </c>
      <c r="BJ551" s="21">
        <v>0</v>
      </c>
      <c r="BK551" s="21">
        <v>0</v>
      </c>
      <c r="BL551" s="21">
        <v>0</v>
      </c>
      <c r="BM551" s="21">
        <v>0</v>
      </c>
      <c r="BS551" s="156">
        <f>INDEX('ESSER I reallocation'!$H$2:$H$555,MATCH('2021 ESSER I'!$D551,'ESSER I reallocation'!$A$2:$A$555,0))</f>
        <v>309459.13</v>
      </c>
      <c r="BT551" s="156">
        <f>INDEX('2020 Report - NLIU'!$BL$2:$BL$555,MATCH('2021 ESSER I'!D551,'2020 Report - NLIU'!$I$2:$I$555,0))</f>
        <v>233472.94</v>
      </c>
      <c r="BU551" s="110" t="b">
        <f t="shared" si="8"/>
        <v>1</v>
      </c>
    </row>
    <row r="552" spans="1:73" x14ac:dyDescent="0.3">
      <c r="A552" s="110" t="s">
        <v>162</v>
      </c>
      <c r="B552" s="110">
        <v>2021</v>
      </c>
      <c r="C552" s="110" t="s">
        <v>3549</v>
      </c>
      <c r="D552" s="22">
        <f>INDEX(Concordance!$A$2:$A$556,MATCH('2021 ESSER I'!F552,Concordance!$D$2:$D$556,0))</f>
        <v>31117</v>
      </c>
      <c r="E552" s="110" t="s">
        <v>1806</v>
      </c>
      <c r="F552" s="110" t="s">
        <v>3550</v>
      </c>
      <c r="G552" s="110" t="s">
        <v>3551</v>
      </c>
      <c r="H552" s="110" t="s">
        <v>1892</v>
      </c>
      <c r="I552" s="21">
        <v>9000</v>
      </c>
      <c r="J552" s="21">
        <v>0</v>
      </c>
      <c r="K552" s="21">
        <v>0</v>
      </c>
      <c r="P552" s="21">
        <v>9000</v>
      </c>
      <c r="Q552" s="110">
        <v>0</v>
      </c>
      <c r="R552" s="110">
        <v>0</v>
      </c>
      <c r="S552" s="110">
        <v>0</v>
      </c>
      <c r="T552" s="110">
        <v>0</v>
      </c>
      <c r="U552" s="110">
        <v>100</v>
      </c>
      <c r="V552" s="21">
        <v>45284.82</v>
      </c>
      <c r="W552" s="21">
        <v>45166</v>
      </c>
      <c r="X552" s="21">
        <v>118.82</v>
      </c>
      <c r="Y552" s="21">
        <v>118.82</v>
      </c>
      <c r="Z552" s="21">
        <v>118.82</v>
      </c>
      <c r="AA552" s="21">
        <v>0</v>
      </c>
      <c r="AB552" s="21">
        <v>0</v>
      </c>
      <c r="AC552" s="21">
        <v>0</v>
      </c>
      <c r="AD552" s="21">
        <v>0</v>
      </c>
      <c r="AE552" s="21">
        <v>0</v>
      </c>
      <c r="AF552" s="21">
        <v>0</v>
      </c>
      <c r="AG552" s="21">
        <v>0</v>
      </c>
      <c r="AH552" s="21">
        <v>0</v>
      </c>
      <c r="AI552" s="21">
        <v>0</v>
      </c>
      <c r="AJ552" s="21">
        <v>0</v>
      </c>
      <c r="AK552" s="21">
        <v>0</v>
      </c>
      <c r="AL552" s="21">
        <v>0</v>
      </c>
      <c r="AM552" s="21">
        <v>0</v>
      </c>
      <c r="AN552" s="21">
        <v>0</v>
      </c>
      <c r="AO552" s="21">
        <v>0</v>
      </c>
      <c r="AP552" s="21">
        <v>0</v>
      </c>
      <c r="AQ552" s="21">
        <v>0</v>
      </c>
      <c r="AR552" s="21">
        <v>0</v>
      </c>
      <c r="AS552" s="21">
        <v>0</v>
      </c>
      <c r="AT552" s="21">
        <v>0</v>
      </c>
      <c r="AU552" s="21">
        <v>0</v>
      </c>
      <c r="AV552" s="21">
        <v>0</v>
      </c>
      <c r="AW552" s="21">
        <v>0</v>
      </c>
      <c r="AX552" s="21">
        <v>0</v>
      </c>
      <c r="AY552" s="21">
        <v>0</v>
      </c>
      <c r="AZ552" s="21">
        <v>0</v>
      </c>
      <c r="BA552" s="21">
        <v>0</v>
      </c>
      <c r="BB552" s="21">
        <v>0</v>
      </c>
      <c r="BC552" s="21">
        <v>0</v>
      </c>
      <c r="BD552" s="21">
        <v>0</v>
      </c>
      <c r="BE552" s="21">
        <v>0</v>
      </c>
      <c r="BF552" s="21">
        <v>0</v>
      </c>
      <c r="BG552" s="21">
        <v>0</v>
      </c>
      <c r="BH552" s="21">
        <v>0</v>
      </c>
      <c r="BI552" s="21">
        <v>0</v>
      </c>
      <c r="BJ552" s="21">
        <v>0</v>
      </c>
      <c r="BK552" s="21">
        <v>0</v>
      </c>
      <c r="BL552" s="21">
        <v>0</v>
      </c>
      <c r="BM552" s="21">
        <v>0</v>
      </c>
      <c r="BS552" s="156">
        <f>INDEX('ESSER I reallocation'!$H$2:$H$555,MATCH('2021 ESSER I'!$D552,'ESSER I reallocation'!$A$2:$A$555,0))</f>
        <v>45284.82</v>
      </c>
      <c r="BT552" s="156">
        <f>INDEX('2020 Report - NLIU'!$BL$2:$BL$555,MATCH('2021 ESSER I'!D552,'2020 Report - NLIU'!$I$2:$I$555,0))</f>
        <v>45166</v>
      </c>
      <c r="BU552" s="110" t="b">
        <f t="shared" si="8"/>
        <v>1</v>
      </c>
    </row>
    <row r="553" spans="1:73" x14ac:dyDescent="0.3">
      <c r="A553" s="110" t="s">
        <v>162</v>
      </c>
      <c r="B553" s="110">
        <v>2021</v>
      </c>
      <c r="C553" s="110" t="s">
        <v>3552</v>
      </c>
      <c r="D553" s="22">
        <f>INDEX(Concordance!$A$2:$A$556,MATCH('2021 ESSER I'!F553,Concordance!$D$2:$D$556,0))</f>
        <v>9080</v>
      </c>
      <c r="E553" s="110" t="s">
        <v>1809</v>
      </c>
      <c r="F553" s="110" t="s">
        <v>3553</v>
      </c>
      <c r="G553" s="110" t="s">
        <v>3554</v>
      </c>
      <c r="H553" s="110" t="s">
        <v>1892</v>
      </c>
      <c r="I553" s="21">
        <v>0</v>
      </c>
      <c r="J553" s="21"/>
      <c r="K553" s="21"/>
      <c r="P553" s="21">
        <v>0</v>
      </c>
      <c r="V553" s="21">
        <v>298799.25</v>
      </c>
      <c r="W553" s="21">
        <v>296726.90000000002</v>
      </c>
      <c r="X553" s="21">
        <v>2072.35</v>
      </c>
      <c r="Y553" s="21">
        <v>0</v>
      </c>
      <c r="Z553" s="21">
        <v>0</v>
      </c>
      <c r="AA553" s="21">
        <v>0</v>
      </c>
      <c r="AB553" s="21">
        <v>0</v>
      </c>
      <c r="AC553" s="21">
        <v>0</v>
      </c>
      <c r="AD553" s="21">
        <v>0</v>
      </c>
      <c r="AE553" s="21">
        <v>0</v>
      </c>
      <c r="AF553" s="21">
        <v>0</v>
      </c>
      <c r="AG553" s="21">
        <v>0</v>
      </c>
      <c r="AH553" s="21">
        <v>0</v>
      </c>
      <c r="AI553" s="21">
        <v>2072.35</v>
      </c>
      <c r="AJ553" s="21">
        <v>0</v>
      </c>
      <c r="AK553" s="21">
        <v>0</v>
      </c>
      <c r="AL553" s="21">
        <v>0</v>
      </c>
      <c r="AM553" s="21">
        <v>0</v>
      </c>
      <c r="AN553" s="21">
        <v>0</v>
      </c>
      <c r="AO553" s="21">
        <v>2072.35</v>
      </c>
      <c r="AP553" s="21">
        <v>0</v>
      </c>
      <c r="AQ553" s="21">
        <v>0</v>
      </c>
      <c r="AR553" s="21">
        <v>0</v>
      </c>
      <c r="AS553" s="21">
        <v>0</v>
      </c>
      <c r="AT553" s="21">
        <v>0</v>
      </c>
      <c r="AU553" s="21">
        <v>0</v>
      </c>
      <c r="AV553" s="21">
        <v>0</v>
      </c>
      <c r="AW553" s="21">
        <v>0</v>
      </c>
      <c r="AX553" s="21">
        <v>0</v>
      </c>
      <c r="AY553" s="21">
        <v>0</v>
      </c>
      <c r="AZ553" s="21">
        <v>0</v>
      </c>
      <c r="BA553" s="21">
        <v>0</v>
      </c>
      <c r="BB553" s="21">
        <v>0</v>
      </c>
      <c r="BC553" s="21">
        <v>0</v>
      </c>
      <c r="BD553" s="21">
        <v>0</v>
      </c>
      <c r="BE553" s="21">
        <v>0</v>
      </c>
      <c r="BF553" s="21">
        <v>0</v>
      </c>
      <c r="BG553" s="21">
        <v>0</v>
      </c>
      <c r="BH553" s="21">
        <v>0</v>
      </c>
      <c r="BI553" s="21">
        <v>0</v>
      </c>
      <c r="BJ553" s="21">
        <v>0</v>
      </c>
      <c r="BK553" s="21">
        <v>0</v>
      </c>
      <c r="BL553" s="21">
        <v>0</v>
      </c>
      <c r="BM553" s="21">
        <v>0</v>
      </c>
      <c r="BS553" s="156">
        <f>INDEX('ESSER I reallocation'!$H$2:$H$555,MATCH('2021 ESSER I'!$D553,'ESSER I reallocation'!$A$2:$A$555,0))</f>
        <v>298799.25</v>
      </c>
      <c r="BT553" s="156">
        <f>INDEX('2020 Report - NLIU'!$BL$2:$BL$555,MATCH('2021 ESSER I'!D553,'2020 Report - NLIU'!$I$2:$I$555,0))</f>
        <v>296726.90000000002</v>
      </c>
      <c r="BU553" s="110" t="b">
        <f t="shared" si="8"/>
        <v>1</v>
      </c>
    </row>
    <row r="554" spans="1:73" x14ac:dyDescent="0.3">
      <c r="A554" s="110" t="s">
        <v>162</v>
      </c>
      <c r="B554" s="110">
        <v>2021</v>
      </c>
      <c r="C554" s="110" t="s">
        <v>3555</v>
      </c>
      <c r="D554" s="22">
        <f>INDEX(Concordance!$A$2:$A$556,MATCH('2021 ESSER I'!F554,Concordance!$D$2:$D$556,0))</f>
        <v>113001</v>
      </c>
      <c r="E554" s="110" t="s">
        <v>1812</v>
      </c>
      <c r="F554" s="110" t="s">
        <v>3556</v>
      </c>
      <c r="G554" s="110" t="s">
        <v>3557</v>
      </c>
      <c r="H554" s="110" t="s">
        <v>1892</v>
      </c>
      <c r="I554" s="21">
        <v>0</v>
      </c>
      <c r="J554" s="21"/>
      <c r="K554" s="21"/>
      <c r="P554" s="21">
        <v>0</v>
      </c>
      <c r="V554" s="21">
        <v>67067.3</v>
      </c>
      <c r="W554" s="21">
        <v>66891</v>
      </c>
      <c r="X554" s="21">
        <v>176.3</v>
      </c>
      <c r="Y554" s="21">
        <v>0</v>
      </c>
      <c r="Z554" s="21">
        <v>0</v>
      </c>
      <c r="AA554" s="21">
        <v>0</v>
      </c>
      <c r="AB554" s="21">
        <v>0</v>
      </c>
      <c r="AC554" s="21">
        <v>0</v>
      </c>
      <c r="AD554" s="21">
        <v>0</v>
      </c>
      <c r="AE554" s="21">
        <v>0</v>
      </c>
      <c r="AF554" s="21">
        <v>0</v>
      </c>
      <c r="AG554" s="21">
        <v>0</v>
      </c>
      <c r="AH554" s="21">
        <v>0</v>
      </c>
      <c r="AI554" s="21">
        <v>0</v>
      </c>
      <c r="AJ554" s="21">
        <v>0</v>
      </c>
      <c r="AK554" s="21">
        <v>0</v>
      </c>
      <c r="AL554" s="21">
        <v>0</v>
      </c>
      <c r="AM554" s="21">
        <v>0</v>
      </c>
      <c r="AN554" s="21">
        <v>0</v>
      </c>
      <c r="AO554" s="21">
        <v>0</v>
      </c>
      <c r="AP554" s="21">
        <v>0</v>
      </c>
      <c r="AQ554" s="21">
        <v>0</v>
      </c>
      <c r="AR554" s="21">
        <v>0</v>
      </c>
      <c r="AS554" s="21">
        <v>0</v>
      </c>
      <c r="AT554" s="21">
        <v>0</v>
      </c>
      <c r="AU554" s="21">
        <v>0</v>
      </c>
      <c r="AV554" s="21">
        <v>0</v>
      </c>
      <c r="AW554" s="21">
        <v>0</v>
      </c>
      <c r="AX554" s="21">
        <v>0</v>
      </c>
      <c r="AY554" s="21">
        <v>0</v>
      </c>
      <c r="AZ554" s="21">
        <v>0</v>
      </c>
      <c r="BA554" s="21">
        <v>0</v>
      </c>
      <c r="BB554" s="21">
        <v>0</v>
      </c>
      <c r="BC554" s="21">
        <v>176.3</v>
      </c>
      <c r="BD554" s="21">
        <v>153.96</v>
      </c>
      <c r="BE554" s="21">
        <v>22.34</v>
      </c>
      <c r="BF554" s="21">
        <v>0</v>
      </c>
      <c r="BG554" s="21">
        <v>0</v>
      </c>
      <c r="BH554" s="21">
        <v>0</v>
      </c>
      <c r="BI554" s="21">
        <v>0</v>
      </c>
      <c r="BJ554" s="21">
        <v>0</v>
      </c>
      <c r="BK554" s="21">
        <v>0</v>
      </c>
      <c r="BL554" s="21">
        <v>0</v>
      </c>
      <c r="BM554" s="21">
        <v>0</v>
      </c>
      <c r="BS554" s="156">
        <f>INDEX('ESSER I reallocation'!$H$2:$H$555,MATCH('2021 ESSER I'!$D554,'ESSER I reallocation'!$A$2:$A$555,0))</f>
        <v>67067.3</v>
      </c>
      <c r="BT554" s="156">
        <f>INDEX('2020 Report - NLIU'!$BL$2:$BL$555,MATCH('2021 ESSER I'!D554,'2020 Report - NLIU'!$I$2:$I$555,0))</f>
        <v>66891</v>
      </c>
      <c r="BU554" s="110" t="b">
        <f t="shared" si="8"/>
        <v>1</v>
      </c>
    </row>
    <row r="555" spans="1:73" x14ac:dyDescent="0.3">
      <c r="A555" s="110" t="s">
        <v>162</v>
      </c>
      <c r="B555" s="110">
        <v>2021</v>
      </c>
      <c r="C555" s="110" t="s">
        <v>3558</v>
      </c>
      <c r="D555" s="22">
        <f>INDEX(Concordance!$A$2:$A$556,MATCH('2021 ESSER I'!F555,Concordance!$D$2:$D$556,0))</f>
        <v>109002</v>
      </c>
      <c r="E555" s="110" t="s">
        <v>1815</v>
      </c>
      <c r="F555" s="110" t="s">
        <v>3559</v>
      </c>
      <c r="G555" s="110" t="s">
        <v>3560</v>
      </c>
      <c r="H555" s="110" t="s">
        <v>1892</v>
      </c>
      <c r="I555" s="21">
        <v>44572.89</v>
      </c>
      <c r="J555" s="21">
        <v>0</v>
      </c>
      <c r="K555" s="21">
        <v>44572.79</v>
      </c>
      <c r="L555" s="110" t="s">
        <v>1911</v>
      </c>
      <c r="M555" s="110" t="s">
        <v>1911</v>
      </c>
      <c r="N555" s="110" t="s">
        <v>1911</v>
      </c>
      <c r="O555" s="110" t="s">
        <v>1892</v>
      </c>
      <c r="P555" s="21">
        <v>9.9999999998544808E-2</v>
      </c>
      <c r="Q555" s="110">
        <v>0</v>
      </c>
      <c r="R555" s="110">
        <v>0</v>
      </c>
      <c r="S555" s="110">
        <v>0</v>
      </c>
      <c r="T555" s="110">
        <v>100</v>
      </c>
      <c r="U555" s="110">
        <v>0</v>
      </c>
      <c r="V555" s="21">
        <v>251261.4</v>
      </c>
      <c r="W555" s="21">
        <v>231981.85</v>
      </c>
      <c r="X555" s="21">
        <v>2805.81</v>
      </c>
      <c r="Y555" s="21">
        <v>0</v>
      </c>
      <c r="Z555" s="21">
        <v>0</v>
      </c>
      <c r="AA555" s="21">
        <v>0</v>
      </c>
      <c r="AB555" s="21">
        <v>0</v>
      </c>
      <c r="AC555" s="21">
        <v>0</v>
      </c>
      <c r="AD555" s="21">
        <v>0</v>
      </c>
      <c r="AE555" s="21">
        <v>0</v>
      </c>
      <c r="AF555" s="21">
        <v>0</v>
      </c>
      <c r="AG555" s="21">
        <v>0</v>
      </c>
      <c r="AH555" s="21">
        <v>0</v>
      </c>
      <c r="AI555" s="21">
        <v>0</v>
      </c>
      <c r="AJ555" s="21">
        <v>0</v>
      </c>
      <c r="AK555" s="21">
        <v>0</v>
      </c>
      <c r="AL555" s="21">
        <v>0</v>
      </c>
      <c r="AM555" s="21">
        <v>0</v>
      </c>
      <c r="AN555" s="21">
        <v>0</v>
      </c>
      <c r="AO555" s="21">
        <v>0</v>
      </c>
      <c r="AP555" s="21">
        <v>0</v>
      </c>
      <c r="AQ555" s="21">
        <v>0</v>
      </c>
      <c r="AR555" s="21">
        <v>0</v>
      </c>
      <c r="AS555" s="21">
        <v>0</v>
      </c>
      <c r="AT555" s="21">
        <v>0</v>
      </c>
      <c r="AU555" s="21">
        <v>0</v>
      </c>
      <c r="AV555" s="21">
        <v>0</v>
      </c>
      <c r="AW555" s="21">
        <v>0</v>
      </c>
      <c r="AX555" s="21">
        <v>0</v>
      </c>
      <c r="AY555" s="21">
        <v>0</v>
      </c>
      <c r="AZ555" s="21">
        <v>0</v>
      </c>
      <c r="BA555" s="21">
        <v>0</v>
      </c>
      <c r="BB555" s="21">
        <v>0</v>
      </c>
      <c r="BC555" s="21">
        <v>2805.81</v>
      </c>
      <c r="BD555" s="21">
        <v>288.48</v>
      </c>
      <c r="BE555" s="21">
        <v>46.01</v>
      </c>
      <c r="BF555" s="21">
        <v>0</v>
      </c>
      <c r="BG555" s="21">
        <v>0</v>
      </c>
      <c r="BH555" s="21">
        <v>0</v>
      </c>
      <c r="BI555" s="21">
        <v>34.04</v>
      </c>
      <c r="BJ555" s="21">
        <v>2437.2800000000002</v>
      </c>
      <c r="BK555" s="21">
        <v>0</v>
      </c>
      <c r="BL555" s="21">
        <v>0</v>
      </c>
      <c r="BM555" s="21">
        <v>16473.739999999991</v>
      </c>
      <c r="BN555" s="110">
        <v>0</v>
      </c>
      <c r="BO555" s="110">
        <v>0</v>
      </c>
      <c r="BP555" s="110">
        <v>0</v>
      </c>
      <c r="BQ555" s="110">
        <v>100</v>
      </c>
      <c r="BR555" s="110">
        <v>0</v>
      </c>
      <c r="BS555" s="156">
        <f>INDEX('ESSER I reallocation'!$H$2:$H$555,MATCH('2021 ESSER I'!$D555,'ESSER I reallocation'!$A$2:$A$555,0))</f>
        <v>251261.4</v>
      </c>
      <c r="BT555" s="156">
        <f>INDEX('2020 Report - NLIU'!$BL$2:$BL$555,MATCH('2021 ESSER I'!D555,'2020 Report - NLIU'!$I$2:$I$555,0))</f>
        <v>231981.85</v>
      </c>
      <c r="BU555" s="110" t="b">
        <f t="shared" si="8"/>
        <v>1</v>
      </c>
    </row>
    <row r="556" spans="1:73" x14ac:dyDescent="0.3">
      <c r="A556" s="110" t="s">
        <v>162</v>
      </c>
      <c r="B556" s="110">
        <v>2021</v>
      </c>
      <c r="C556" s="110" t="s">
        <v>3561</v>
      </c>
      <c r="D556" s="22">
        <f>INDEX(Concordance!$A$2:$A$556,MATCH('2021 ESSER I'!F556,Concordance!$D$2:$D$556,0))</f>
        <v>9079</v>
      </c>
      <c r="E556" s="110" t="s">
        <v>1818</v>
      </c>
      <c r="F556" s="110" t="s">
        <v>3562</v>
      </c>
      <c r="G556" s="110" t="s">
        <v>3563</v>
      </c>
      <c r="H556" s="110" t="s">
        <v>1892</v>
      </c>
      <c r="I556" s="21">
        <v>0</v>
      </c>
      <c r="J556" s="21"/>
      <c r="K556" s="21"/>
      <c r="P556" s="21">
        <v>0</v>
      </c>
      <c r="V556" s="21">
        <v>60116.6</v>
      </c>
      <c r="W556" s="21">
        <v>59959</v>
      </c>
      <c r="X556" s="21">
        <v>157.6</v>
      </c>
      <c r="Y556" s="21">
        <v>0</v>
      </c>
      <c r="Z556" s="21">
        <v>0</v>
      </c>
      <c r="AA556" s="21">
        <v>0</v>
      </c>
      <c r="AB556" s="21">
        <v>0</v>
      </c>
      <c r="AC556" s="21">
        <v>0</v>
      </c>
      <c r="AD556" s="21">
        <v>0</v>
      </c>
      <c r="AE556" s="21">
        <v>0</v>
      </c>
      <c r="AF556" s="21">
        <v>0</v>
      </c>
      <c r="AG556" s="21">
        <v>0</v>
      </c>
      <c r="AH556" s="21">
        <v>0</v>
      </c>
      <c r="AI556" s="21">
        <v>0</v>
      </c>
      <c r="AJ556" s="21">
        <v>0</v>
      </c>
      <c r="AK556" s="21">
        <v>0</v>
      </c>
      <c r="AL556" s="21">
        <v>0</v>
      </c>
      <c r="AM556" s="21">
        <v>0</v>
      </c>
      <c r="AN556" s="21">
        <v>0</v>
      </c>
      <c r="AO556" s="21">
        <v>0</v>
      </c>
      <c r="AP556" s="21">
        <v>0</v>
      </c>
      <c r="AQ556" s="21">
        <v>0</v>
      </c>
      <c r="AR556" s="21">
        <v>0</v>
      </c>
      <c r="AS556" s="21">
        <v>0</v>
      </c>
      <c r="AT556" s="21">
        <v>0</v>
      </c>
      <c r="AU556" s="21">
        <v>0</v>
      </c>
      <c r="AV556" s="21">
        <v>0</v>
      </c>
      <c r="AW556" s="21">
        <v>0</v>
      </c>
      <c r="AX556" s="21">
        <v>0</v>
      </c>
      <c r="AY556" s="21">
        <v>0</v>
      </c>
      <c r="AZ556" s="21">
        <v>0</v>
      </c>
      <c r="BA556" s="21">
        <v>0</v>
      </c>
      <c r="BB556" s="21">
        <v>0</v>
      </c>
      <c r="BC556" s="21">
        <v>157.6</v>
      </c>
      <c r="BD556" s="21">
        <v>157.6</v>
      </c>
      <c r="BE556" s="21">
        <v>0</v>
      </c>
      <c r="BF556" s="21">
        <v>0</v>
      </c>
      <c r="BG556" s="21">
        <v>0</v>
      </c>
      <c r="BH556" s="21">
        <v>0</v>
      </c>
      <c r="BI556" s="21">
        <v>0</v>
      </c>
      <c r="BJ556" s="21">
        <v>0</v>
      </c>
      <c r="BK556" s="21">
        <v>0</v>
      </c>
      <c r="BL556" s="21">
        <v>0</v>
      </c>
      <c r="BM556" s="21">
        <v>0</v>
      </c>
      <c r="BS556" s="156">
        <f>INDEX('ESSER I reallocation'!$H$2:$H$555,MATCH('2021 ESSER I'!$D556,'ESSER I reallocation'!$A$2:$A$555,0))</f>
        <v>60116.6</v>
      </c>
      <c r="BT556" s="156">
        <f>INDEX('2020 Report - NLIU'!$BL$2:$BL$555,MATCH('2021 ESSER I'!D556,'2020 Report - NLIU'!$I$2:$I$555,0))</f>
        <v>59959</v>
      </c>
      <c r="BU556" s="110" t="b">
        <f t="shared" si="8"/>
        <v>1</v>
      </c>
    </row>
    <row r="557" spans="1:73" x14ac:dyDescent="0.3">
      <c r="W557" s="21"/>
      <c r="X557" s="21"/>
    </row>
  </sheetData>
  <sheetProtection algorithmName="SHA-512" hashValue="xi9fE+KkUsrikIpmXg/WzNtMgSrRNg0MuBneYVKpAS06TChOJIMSmRcS91lXfgPK4rcjUjHITqGe3ptdxjozZw==" saltValue="d4bubjiiCT461Z9Zr0YO2Q==" spinCount="100000" sheet="1" objects="1" scenarios="1" selectLockedCells="1" selectUnlockedCells="1"/>
  <autoFilter ref="A1:BU556"/>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557"/>
  <sheetViews>
    <sheetView topLeftCell="AO1" workbookViewId="0">
      <selection activeCell="BQ2" sqref="BQ2"/>
    </sheetView>
  </sheetViews>
  <sheetFormatPr defaultRowHeight="14.4" x14ac:dyDescent="0.3"/>
  <cols>
    <col min="3" max="3" width="20" customWidth="1"/>
    <col min="21" max="21" width="13.44140625" bestFit="1" customWidth="1"/>
    <col min="22" max="22" width="16.44140625" customWidth="1"/>
    <col min="23" max="23" width="11.21875" customWidth="1"/>
    <col min="69" max="69" width="11.44140625" customWidth="1"/>
  </cols>
  <sheetData>
    <row r="1" spans="1:69" s="16" customFormat="1" ht="72" x14ac:dyDescent="0.3">
      <c r="A1" s="19" t="s">
        <v>17</v>
      </c>
      <c r="B1" s="19" t="s">
        <v>22</v>
      </c>
      <c r="C1" s="19" t="s">
        <v>1823</v>
      </c>
      <c r="D1" s="19" t="s">
        <v>1822</v>
      </c>
      <c r="E1" s="19" t="s">
        <v>25</v>
      </c>
      <c r="F1" s="19" t="s">
        <v>1824</v>
      </c>
      <c r="G1" s="19" t="s">
        <v>1825</v>
      </c>
      <c r="H1" s="19" t="s">
        <v>1826</v>
      </c>
      <c r="I1" s="20" t="s">
        <v>3564</v>
      </c>
      <c r="J1" s="20" t="s">
        <v>3565</v>
      </c>
      <c r="K1" s="19" t="s">
        <v>3566</v>
      </c>
      <c r="L1" s="19" t="s">
        <v>3567</v>
      </c>
      <c r="M1" s="19" t="s">
        <v>3568</v>
      </c>
      <c r="N1" s="19" t="s">
        <v>3569</v>
      </c>
      <c r="O1" s="20" t="s">
        <v>3570</v>
      </c>
      <c r="P1" s="19" t="s">
        <v>3571</v>
      </c>
      <c r="Q1" s="19" t="s">
        <v>3572</v>
      </c>
      <c r="R1" s="19" t="s">
        <v>3573</v>
      </c>
      <c r="S1" s="19" t="s">
        <v>3574</v>
      </c>
      <c r="T1" s="19" t="s">
        <v>3575</v>
      </c>
      <c r="U1" s="20" t="s">
        <v>3576</v>
      </c>
      <c r="V1" s="20" t="s">
        <v>3577</v>
      </c>
      <c r="W1" s="20" t="s">
        <v>3578</v>
      </c>
      <c r="X1" s="20" t="s">
        <v>3579</v>
      </c>
      <c r="Y1" s="20" t="s">
        <v>3580</v>
      </c>
      <c r="Z1" s="20" t="s">
        <v>3581</v>
      </c>
      <c r="AA1" s="20" t="s">
        <v>3582</v>
      </c>
      <c r="AB1" s="20" t="s">
        <v>3583</v>
      </c>
      <c r="AC1" s="20" t="s">
        <v>3584</v>
      </c>
      <c r="AD1" s="20" t="s">
        <v>3585</v>
      </c>
      <c r="AE1" s="20" t="s">
        <v>3586</v>
      </c>
      <c r="AF1" s="20" t="s">
        <v>3587</v>
      </c>
      <c r="AG1" s="20" t="s">
        <v>3588</v>
      </c>
      <c r="AH1" s="20" t="s">
        <v>3589</v>
      </c>
      <c r="AI1" s="20" t="s">
        <v>3590</v>
      </c>
      <c r="AJ1" s="20" t="s">
        <v>3591</v>
      </c>
      <c r="AK1" s="20" t="s">
        <v>3592</v>
      </c>
      <c r="AL1" s="20" t="s">
        <v>3593</v>
      </c>
      <c r="AM1" s="20" t="s">
        <v>3594</v>
      </c>
      <c r="AN1" s="20" t="s">
        <v>3595</v>
      </c>
      <c r="AO1" s="20" t="s">
        <v>3596</v>
      </c>
      <c r="AP1" s="20" t="s">
        <v>3597</v>
      </c>
      <c r="AQ1" s="20" t="s">
        <v>3598</v>
      </c>
      <c r="AR1" s="20" t="s">
        <v>3599</v>
      </c>
      <c r="AS1" s="20" t="s">
        <v>3600</v>
      </c>
      <c r="AT1" s="20" t="s">
        <v>3601</v>
      </c>
      <c r="AU1" s="20" t="s">
        <v>3602</v>
      </c>
      <c r="AV1" s="20" t="s">
        <v>3603</v>
      </c>
      <c r="AW1" s="20" t="s">
        <v>3604</v>
      </c>
      <c r="AX1" s="20" t="s">
        <v>3605</v>
      </c>
      <c r="AY1" s="20" t="s">
        <v>3606</v>
      </c>
      <c r="AZ1" s="20" t="s">
        <v>3607</v>
      </c>
      <c r="BA1" s="20" t="s">
        <v>3608</v>
      </c>
      <c r="BB1" s="20" t="s">
        <v>3609</v>
      </c>
      <c r="BC1" s="20" t="s">
        <v>3610</v>
      </c>
      <c r="BD1" s="20" t="s">
        <v>3611</v>
      </c>
      <c r="BE1" s="20" t="s">
        <v>3612</v>
      </c>
      <c r="BF1" s="20" t="s">
        <v>3613</v>
      </c>
      <c r="BG1" s="20" t="s">
        <v>3614</v>
      </c>
      <c r="BH1" s="20" t="s">
        <v>3615</v>
      </c>
      <c r="BI1" s="20" t="s">
        <v>3616</v>
      </c>
      <c r="BJ1" s="20" t="s">
        <v>3617</v>
      </c>
      <c r="BK1" s="20" t="s">
        <v>3618</v>
      </c>
      <c r="BL1" s="19" t="s">
        <v>3619</v>
      </c>
      <c r="BM1" s="19" t="s">
        <v>3620</v>
      </c>
      <c r="BN1" s="19" t="s">
        <v>3621</v>
      </c>
      <c r="BO1" s="19" t="s">
        <v>3622</v>
      </c>
      <c r="BP1" s="19" t="s">
        <v>3623</v>
      </c>
      <c r="BQ1" s="157" t="s">
        <v>4581</v>
      </c>
    </row>
    <row r="2" spans="1:69" x14ac:dyDescent="0.3">
      <c r="A2" t="s">
        <v>162</v>
      </c>
      <c r="B2">
        <v>2021</v>
      </c>
      <c r="C2" t="s">
        <v>1889</v>
      </c>
      <c r="D2" s="22">
        <f>INDEX(Concordance!$A$2:$A$556,MATCH('2021 ESSER II'!F2,Concordance!$D$2:$D$556,0))</f>
        <v>48914</v>
      </c>
      <c r="E2" t="s">
        <v>167</v>
      </c>
      <c r="F2" t="s">
        <v>1890</v>
      </c>
      <c r="G2" t="s">
        <v>1891</v>
      </c>
      <c r="H2" t="s">
        <v>1892</v>
      </c>
      <c r="I2" s="21">
        <v>27433.71</v>
      </c>
      <c r="J2" s="21">
        <v>0</v>
      </c>
      <c r="O2" s="21">
        <v>27433.71</v>
      </c>
      <c r="P2">
        <v>0</v>
      </c>
      <c r="Q2">
        <v>0</v>
      </c>
      <c r="R2">
        <v>0</v>
      </c>
      <c r="S2">
        <v>100</v>
      </c>
      <c r="T2">
        <v>0</v>
      </c>
      <c r="U2" s="21">
        <v>414509</v>
      </c>
      <c r="V2" s="21">
        <v>183551.86</v>
      </c>
      <c r="W2" s="21">
        <v>154871.66</v>
      </c>
      <c r="X2" s="21">
        <v>0</v>
      </c>
      <c r="Y2" s="21">
        <v>0</v>
      </c>
      <c r="Z2" s="21">
        <v>0</v>
      </c>
      <c r="AA2" s="21">
        <v>0</v>
      </c>
      <c r="AB2" s="21">
        <v>25275</v>
      </c>
      <c r="AC2" s="21">
        <v>129596.66</v>
      </c>
      <c r="AD2" s="21">
        <v>0</v>
      </c>
      <c r="AE2" s="21">
        <v>0</v>
      </c>
      <c r="AF2" s="21">
        <v>0</v>
      </c>
      <c r="AG2" s="21">
        <v>28680.2</v>
      </c>
      <c r="AH2" s="21">
        <v>0</v>
      </c>
      <c r="AI2" s="21">
        <v>0</v>
      </c>
      <c r="AJ2" s="21">
        <v>28680.2</v>
      </c>
      <c r="AK2" s="21">
        <v>0</v>
      </c>
      <c r="AL2" s="21">
        <v>0</v>
      </c>
      <c r="AM2" s="21">
        <v>0</v>
      </c>
      <c r="AN2" s="21">
        <v>0</v>
      </c>
      <c r="AO2" s="21">
        <v>0</v>
      </c>
      <c r="AP2" s="21">
        <v>0</v>
      </c>
      <c r="AQ2" s="21">
        <v>0</v>
      </c>
      <c r="AR2" s="21">
        <v>0</v>
      </c>
      <c r="AS2" s="21">
        <v>0</v>
      </c>
      <c r="AT2" s="21">
        <v>0</v>
      </c>
      <c r="AU2" s="21">
        <v>0</v>
      </c>
      <c r="AV2" s="21">
        <v>0</v>
      </c>
      <c r="AW2" s="21">
        <v>0</v>
      </c>
      <c r="AX2" s="21">
        <v>0</v>
      </c>
      <c r="AY2" s="21">
        <v>0</v>
      </c>
      <c r="AZ2" s="21">
        <v>0</v>
      </c>
      <c r="BA2" s="21">
        <v>0</v>
      </c>
      <c r="BB2" s="21">
        <v>0</v>
      </c>
      <c r="BC2" s="21">
        <v>0</v>
      </c>
      <c r="BD2" s="21">
        <v>0</v>
      </c>
      <c r="BE2" s="21">
        <v>0</v>
      </c>
      <c r="BF2" s="21">
        <v>0</v>
      </c>
      <c r="BG2" s="21">
        <v>0</v>
      </c>
      <c r="BH2" s="21">
        <v>0</v>
      </c>
      <c r="BI2" s="21">
        <v>0</v>
      </c>
      <c r="BJ2" s="21">
        <v>0</v>
      </c>
      <c r="BK2" s="21">
        <v>230957.14</v>
      </c>
      <c r="BL2">
        <v>35</v>
      </c>
      <c r="BM2">
        <v>0</v>
      </c>
      <c r="BN2">
        <v>0</v>
      </c>
      <c r="BO2">
        <v>65</v>
      </c>
      <c r="BP2">
        <v>0</v>
      </c>
      <c r="BQ2" s="156">
        <f>INDEX('ESSER II reallocation'!$G$2:$G$555,MATCH('2021 ESSER II'!$D2,'ESSER II reallocation'!$A$2:$A$555,0))</f>
        <v>414559</v>
      </c>
    </row>
    <row r="3" spans="1:69" x14ac:dyDescent="0.3">
      <c r="A3" t="s">
        <v>162</v>
      </c>
      <c r="B3">
        <v>2021</v>
      </c>
      <c r="C3" t="s">
        <v>1893</v>
      </c>
      <c r="D3" s="22">
        <f>INDEX(Concordance!$A$2:$A$556,MATCH('2021 ESSER II'!F3,Concordance!$D$2:$D$556,0))</f>
        <v>48927</v>
      </c>
      <c r="E3" t="s">
        <v>171</v>
      </c>
      <c r="F3" t="s">
        <v>1894</v>
      </c>
      <c r="G3" t="s">
        <v>1895</v>
      </c>
      <c r="H3" t="s">
        <v>1892</v>
      </c>
      <c r="I3" s="21">
        <v>19730.439999999999</v>
      </c>
      <c r="J3" s="21">
        <v>0</v>
      </c>
      <c r="O3" s="21">
        <v>19730.439999999999</v>
      </c>
      <c r="P3">
        <v>0</v>
      </c>
      <c r="Q3">
        <v>0</v>
      </c>
      <c r="R3">
        <v>0</v>
      </c>
      <c r="S3">
        <v>100</v>
      </c>
      <c r="T3">
        <v>0</v>
      </c>
      <c r="U3" s="21">
        <v>542744</v>
      </c>
      <c r="V3" s="21">
        <v>39532.99</v>
      </c>
      <c r="W3" s="21">
        <v>25552.85</v>
      </c>
      <c r="X3" s="21">
        <v>0</v>
      </c>
      <c r="Y3" s="21">
        <v>0</v>
      </c>
      <c r="Z3" s="21">
        <v>4892.13</v>
      </c>
      <c r="AA3" s="21">
        <v>0</v>
      </c>
      <c r="AB3" s="21">
        <v>0</v>
      </c>
      <c r="AC3" s="21">
        <v>20660.72</v>
      </c>
      <c r="AD3" s="21">
        <v>0</v>
      </c>
      <c r="AE3" s="21">
        <v>0</v>
      </c>
      <c r="AF3" s="21">
        <v>0</v>
      </c>
      <c r="AG3" s="21">
        <v>12993.61</v>
      </c>
      <c r="AH3" s="21">
        <v>0</v>
      </c>
      <c r="AI3" s="21">
        <v>0</v>
      </c>
      <c r="AJ3" s="21">
        <v>2429.59</v>
      </c>
      <c r="AK3" s="21">
        <v>0</v>
      </c>
      <c r="AL3" s="21">
        <v>0</v>
      </c>
      <c r="AM3" s="21">
        <v>10564.02</v>
      </c>
      <c r="AN3" s="21">
        <v>0</v>
      </c>
      <c r="AO3" s="21">
        <v>0</v>
      </c>
      <c r="AP3" s="21">
        <v>0</v>
      </c>
      <c r="AQ3" s="21">
        <v>0</v>
      </c>
      <c r="AR3" s="21">
        <v>0</v>
      </c>
      <c r="AS3" s="21">
        <v>0</v>
      </c>
      <c r="AT3" s="21">
        <v>0</v>
      </c>
      <c r="AU3" s="21">
        <v>0</v>
      </c>
      <c r="AV3" s="21">
        <v>0</v>
      </c>
      <c r="AW3" s="21">
        <v>0</v>
      </c>
      <c r="AX3" s="21">
        <v>0</v>
      </c>
      <c r="AY3" s="21">
        <v>0</v>
      </c>
      <c r="AZ3" s="21">
        <v>0</v>
      </c>
      <c r="BA3" s="21">
        <v>986.53</v>
      </c>
      <c r="BB3" s="21">
        <v>0</v>
      </c>
      <c r="BC3" s="21">
        <v>0</v>
      </c>
      <c r="BD3" s="21">
        <v>484.13</v>
      </c>
      <c r="BE3" s="21">
        <v>0</v>
      </c>
      <c r="BF3" s="21">
        <v>0</v>
      </c>
      <c r="BG3" s="21">
        <v>502.4</v>
      </c>
      <c r="BH3" s="21">
        <v>0</v>
      </c>
      <c r="BI3" s="21">
        <v>0</v>
      </c>
      <c r="BJ3" s="21">
        <v>0</v>
      </c>
      <c r="BK3" s="21">
        <v>503211.01</v>
      </c>
      <c r="BL3">
        <v>20</v>
      </c>
      <c r="BM3">
        <v>43</v>
      </c>
      <c r="BN3">
        <v>0</v>
      </c>
      <c r="BO3">
        <v>37</v>
      </c>
      <c r="BP3">
        <v>0</v>
      </c>
      <c r="BQ3" s="156">
        <f>INDEX('ESSER II reallocation'!$G$2:$G$555,MATCH('2021 ESSER II'!$D3,'ESSER II reallocation'!$A$2:$A$555,0))</f>
        <v>542810</v>
      </c>
    </row>
    <row r="4" spans="1:69" x14ac:dyDescent="0.3">
      <c r="A4" t="s">
        <v>162</v>
      </c>
      <c r="B4">
        <v>2021</v>
      </c>
      <c r="C4" t="s">
        <v>1896</v>
      </c>
      <c r="D4" s="22">
        <f>INDEX(Concordance!$A$2:$A$556,MATCH('2021 ESSER II'!F4,Concordance!$D$2:$D$556,0))</f>
        <v>1090</v>
      </c>
      <c r="E4" t="s">
        <v>174</v>
      </c>
      <c r="F4" t="s">
        <v>1897</v>
      </c>
      <c r="G4" t="s">
        <v>1898</v>
      </c>
      <c r="H4" t="s">
        <v>1892</v>
      </c>
      <c r="I4" s="21">
        <v>15067.94</v>
      </c>
      <c r="J4" s="21">
        <v>0</v>
      </c>
      <c r="O4" s="21">
        <v>15067.94</v>
      </c>
      <c r="P4">
        <v>0</v>
      </c>
      <c r="Q4">
        <v>0</v>
      </c>
      <c r="R4">
        <v>0</v>
      </c>
      <c r="S4">
        <v>100</v>
      </c>
      <c r="T4">
        <v>0</v>
      </c>
      <c r="U4" s="21">
        <v>479588</v>
      </c>
      <c r="V4" s="21">
        <v>479588</v>
      </c>
      <c r="W4" s="21">
        <v>0</v>
      </c>
      <c r="X4" s="21">
        <v>0</v>
      </c>
      <c r="Y4" s="21">
        <v>0</v>
      </c>
      <c r="Z4" s="21">
        <v>0</v>
      </c>
      <c r="AA4" s="21">
        <v>0</v>
      </c>
      <c r="AB4" s="21">
        <v>0</v>
      </c>
      <c r="AC4" s="21">
        <v>0</v>
      </c>
      <c r="AD4" s="21">
        <v>0</v>
      </c>
      <c r="AE4" s="21">
        <v>0</v>
      </c>
      <c r="AF4" s="21">
        <v>0</v>
      </c>
      <c r="AG4" s="21">
        <v>0</v>
      </c>
      <c r="AH4" s="21">
        <v>0</v>
      </c>
      <c r="AI4" s="21">
        <v>0</v>
      </c>
      <c r="AJ4" s="21">
        <v>0</v>
      </c>
      <c r="AK4" s="21">
        <v>0</v>
      </c>
      <c r="AL4" s="21">
        <v>0</v>
      </c>
      <c r="AM4" s="21">
        <v>0</v>
      </c>
      <c r="AN4" s="21">
        <v>0</v>
      </c>
      <c r="AO4" s="21">
        <v>0</v>
      </c>
      <c r="AP4" s="21">
        <v>0</v>
      </c>
      <c r="AQ4" s="21">
        <v>0</v>
      </c>
      <c r="AR4" s="21">
        <v>0</v>
      </c>
      <c r="AS4" s="21">
        <v>0</v>
      </c>
      <c r="AT4" s="21">
        <v>0</v>
      </c>
      <c r="AU4" s="21">
        <v>0</v>
      </c>
      <c r="AV4" s="21">
        <v>0</v>
      </c>
      <c r="AW4" s="21">
        <v>0</v>
      </c>
      <c r="AX4" s="21">
        <v>0</v>
      </c>
      <c r="AY4" s="21">
        <v>0</v>
      </c>
      <c r="AZ4" s="21">
        <v>0</v>
      </c>
      <c r="BA4" s="21">
        <v>479588</v>
      </c>
      <c r="BB4" s="21">
        <v>479588</v>
      </c>
      <c r="BC4" s="21">
        <v>0</v>
      </c>
      <c r="BD4" s="21">
        <v>0</v>
      </c>
      <c r="BE4" s="21">
        <v>0</v>
      </c>
      <c r="BF4" s="21">
        <v>0</v>
      </c>
      <c r="BG4" s="21">
        <v>0</v>
      </c>
      <c r="BH4" s="21">
        <v>0</v>
      </c>
      <c r="BI4" s="21">
        <v>0</v>
      </c>
      <c r="BJ4" s="21">
        <v>0</v>
      </c>
      <c r="BK4" s="21">
        <v>0</v>
      </c>
      <c r="BQ4" s="156">
        <f>INDEX('ESSER II reallocation'!$G$2:$G$555,MATCH('2021 ESSER II'!$D4,'ESSER II reallocation'!$A$2:$A$555,0))</f>
        <v>479647</v>
      </c>
    </row>
    <row r="5" spans="1:69" x14ac:dyDescent="0.3">
      <c r="A5" t="s">
        <v>162</v>
      </c>
      <c r="B5">
        <v>2021</v>
      </c>
      <c r="C5" t="s">
        <v>1899</v>
      </c>
      <c r="D5" s="22">
        <f>INDEX(Concordance!$A$2:$A$556,MATCH('2021 ESSER II'!F5,Concordance!$D$2:$D$556,0))</f>
        <v>1092</v>
      </c>
      <c r="E5" t="s">
        <v>177</v>
      </c>
      <c r="F5" t="s">
        <v>1900</v>
      </c>
      <c r="G5" t="s">
        <v>1901</v>
      </c>
      <c r="H5" t="s">
        <v>1892</v>
      </c>
      <c r="I5" s="21">
        <v>14662.5</v>
      </c>
      <c r="J5" s="21">
        <v>0</v>
      </c>
      <c r="O5" s="21">
        <v>14662.5</v>
      </c>
      <c r="P5">
        <v>0</v>
      </c>
      <c r="Q5">
        <v>0</v>
      </c>
      <c r="R5">
        <v>0</v>
      </c>
      <c r="S5">
        <v>100</v>
      </c>
      <c r="T5">
        <v>0</v>
      </c>
      <c r="U5" s="21">
        <v>382327</v>
      </c>
      <c r="V5" s="21">
        <v>382327</v>
      </c>
      <c r="W5" s="21">
        <v>382327</v>
      </c>
      <c r="X5" s="21">
        <v>0</v>
      </c>
      <c r="Y5" s="21">
        <v>0</v>
      </c>
      <c r="Z5" s="21">
        <v>0</v>
      </c>
      <c r="AA5" s="21">
        <v>0</v>
      </c>
      <c r="AB5" s="21">
        <v>0</v>
      </c>
      <c r="AC5" s="21">
        <v>0</v>
      </c>
      <c r="AD5" s="21">
        <v>382327</v>
      </c>
      <c r="AE5" s="21">
        <v>0</v>
      </c>
      <c r="AF5" s="21">
        <v>0</v>
      </c>
      <c r="AG5" s="21">
        <v>0</v>
      </c>
      <c r="AH5" s="21">
        <v>0</v>
      </c>
      <c r="AI5" s="21">
        <v>0</v>
      </c>
      <c r="AJ5" s="21">
        <v>0</v>
      </c>
      <c r="AK5" s="21">
        <v>0</v>
      </c>
      <c r="AL5" s="21">
        <v>0</v>
      </c>
      <c r="AM5" s="21">
        <v>0</v>
      </c>
      <c r="AN5" s="21">
        <v>0</v>
      </c>
      <c r="AO5" s="21">
        <v>0</v>
      </c>
      <c r="AP5" s="21">
        <v>0</v>
      </c>
      <c r="AQ5" s="21">
        <v>0</v>
      </c>
      <c r="AR5" s="21">
        <v>0</v>
      </c>
      <c r="AS5" s="21">
        <v>0</v>
      </c>
      <c r="AT5" s="21">
        <v>0</v>
      </c>
      <c r="AU5" s="21">
        <v>0</v>
      </c>
      <c r="AV5" s="21">
        <v>0</v>
      </c>
      <c r="AW5" s="21">
        <v>0</v>
      </c>
      <c r="AX5" s="21">
        <v>0</v>
      </c>
      <c r="AY5" s="21">
        <v>0</v>
      </c>
      <c r="AZ5" s="21">
        <v>0</v>
      </c>
      <c r="BA5" s="21">
        <v>0</v>
      </c>
      <c r="BB5" s="21">
        <v>0</v>
      </c>
      <c r="BC5" s="21">
        <v>0</v>
      </c>
      <c r="BD5" s="21">
        <v>0</v>
      </c>
      <c r="BE5" s="21">
        <v>0</v>
      </c>
      <c r="BF5" s="21">
        <v>0</v>
      </c>
      <c r="BG5" s="21">
        <v>0</v>
      </c>
      <c r="BH5" s="21">
        <v>0</v>
      </c>
      <c r="BI5" s="21">
        <v>0</v>
      </c>
      <c r="BJ5" s="21">
        <v>0</v>
      </c>
      <c r="BK5" s="21">
        <v>0</v>
      </c>
      <c r="BQ5" s="156">
        <f>INDEX('ESSER II reallocation'!$G$2:$G$555,MATCH('2021 ESSER II'!$D5,'ESSER II reallocation'!$A$2:$A$555,0))</f>
        <v>382374</v>
      </c>
    </row>
    <row r="6" spans="1:69" x14ac:dyDescent="0.3">
      <c r="A6" t="s">
        <v>162</v>
      </c>
      <c r="B6">
        <v>2021</v>
      </c>
      <c r="C6" t="s">
        <v>1902</v>
      </c>
      <c r="D6" s="22">
        <f>INDEX(Concordance!$A$2:$A$556,MATCH('2021 ESSER II'!F6,Concordance!$D$2:$D$556,0))</f>
        <v>7123</v>
      </c>
      <c r="E6" t="s">
        <v>180</v>
      </c>
      <c r="F6" t="s">
        <v>1903</v>
      </c>
      <c r="G6" t="s">
        <v>1904</v>
      </c>
      <c r="H6" t="s">
        <v>1892</v>
      </c>
      <c r="I6" s="21">
        <v>21757.62</v>
      </c>
      <c r="J6" s="21">
        <v>0</v>
      </c>
      <c r="O6" s="21">
        <v>21757.62</v>
      </c>
      <c r="P6">
        <v>0</v>
      </c>
      <c r="Q6">
        <v>0</v>
      </c>
      <c r="R6">
        <v>0</v>
      </c>
      <c r="S6">
        <v>100</v>
      </c>
      <c r="T6">
        <v>0</v>
      </c>
      <c r="U6" s="21">
        <v>504445</v>
      </c>
      <c r="V6" s="21">
        <v>504445</v>
      </c>
      <c r="W6" s="21">
        <v>0</v>
      </c>
      <c r="X6" s="21">
        <v>0</v>
      </c>
      <c r="Y6" s="21">
        <v>0</v>
      </c>
      <c r="Z6" s="21">
        <v>0</v>
      </c>
      <c r="AA6" s="21">
        <v>0</v>
      </c>
      <c r="AB6" s="21">
        <v>0</v>
      </c>
      <c r="AC6" s="21">
        <v>0</v>
      </c>
      <c r="AD6" s="21">
        <v>0</v>
      </c>
      <c r="AE6" s="21">
        <v>0</v>
      </c>
      <c r="AF6" s="21">
        <v>0</v>
      </c>
      <c r="AG6" s="21">
        <v>504445</v>
      </c>
      <c r="AH6" s="21">
        <v>504445</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Q6" s="156">
        <f>INDEX('ESSER II reallocation'!$G$2:$G$555,MATCH('2021 ESSER II'!$D6,'ESSER II reallocation'!$A$2:$A$555,0))</f>
        <v>504507</v>
      </c>
    </row>
    <row r="7" spans="1:69" x14ac:dyDescent="0.3">
      <c r="A7" t="s">
        <v>162</v>
      </c>
      <c r="B7">
        <v>2021</v>
      </c>
      <c r="C7" t="s">
        <v>1905</v>
      </c>
      <c r="D7" s="22">
        <f>INDEX(Concordance!$A$2:$A$556,MATCH('2021 ESSER II'!F7,Concordance!$D$2:$D$556,0))</f>
        <v>103129</v>
      </c>
      <c r="E7" t="s">
        <v>183</v>
      </c>
      <c r="F7" t="s">
        <v>1906</v>
      </c>
      <c r="G7" t="s">
        <v>1907</v>
      </c>
      <c r="H7" t="s">
        <v>1892</v>
      </c>
      <c r="I7" s="21">
        <v>17297.830000000002</v>
      </c>
      <c r="J7" s="21">
        <v>0</v>
      </c>
      <c r="O7" s="21">
        <v>17297.830000000002</v>
      </c>
      <c r="P7">
        <v>0</v>
      </c>
      <c r="Q7">
        <v>0</v>
      </c>
      <c r="R7">
        <v>0</v>
      </c>
      <c r="S7">
        <v>100</v>
      </c>
      <c r="T7">
        <v>0</v>
      </c>
      <c r="U7" s="21">
        <v>300478</v>
      </c>
      <c r="V7" s="21">
        <v>300478</v>
      </c>
      <c r="W7" s="21">
        <v>0</v>
      </c>
      <c r="X7" s="21">
        <v>0</v>
      </c>
      <c r="Y7" s="21">
        <v>0</v>
      </c>
      <c r="Z7" s="21">
        <v>0</v>
      </c>
      <c r="AA7" s="21">
        <v>0</v>
      </c>
      <c r="AB7" s="21">
        <v>0</v>
      </c>
      <c r="AC7" s="21">
        <v>0</v>
      </c>
      <c r="AD7" s="21">
        <v>0</v>
      </c>
      <c r="AE7" s="21">
        <v>0</v>
      </c>
      <c r="AF7" s="21">
        <v>0</v>
      </c>
      <c r="AG7" s="21">
        <v>0</v>
      </c>
      <c r="AH7" s="21">
        <v>0</v>
      </c>
      <c r="AI7" s="21">
        <v>0</v>
      </c>
      <c r="AJ7" s="21">
        <v>0</v>
      </c>
      <c r="AK7" s="21">
        <v>0</v>
      </c>
      <c r="AL7" s="21">
        <v>0</v>
      </c>
      <c r="AM7" s="21">
        <v>0</v>
      </c>
      <c r="AN7" s="21">
        <v>0</v>
      </c>
      <c r="AO7" s="21">
        <v>0</v>
      </c>
      <c r="AP7" s="21">
        <v>0</v>
      </c>
      <c r="AQ7" s="21">
        <v>0</v>
      </c>
      <c r="AR7" s="21">
        <v>0</v>
      </c>
      <c r="AS7" s="21">
        <v>0</v>
      </c>
      <c r="AT7" s="21">
        <v>0</v>
      </c>
      <c r="AU7" s="21">
        <v>0</v>
      </c>
      <c r="AV7" s="21">
        <v>0</v>
      </c>
      <c r="AW7" s="21">
        <v>0</v>
      </c>
      <c r="AX7" s="21">
        <v>0</v>
      </c>
      <c r="AY7" s="21">
        <v>0</v>
      </c>
      <c r="AZ7" s="21">
        <v>0</v>
      </c>
      <c r="BA7" s="21">
        <v>300478</v>
      </c>
      <c r="BB7" s="21">
        <v>300478</v>
      </c>
      <c r="BC7" s="21">
        <v>0</v>
      </c>
      <c r="BD7" s="21">
        <v>0</v>
      </c>
      <c r="BE7" s="21">
        <v>0</v>
      </c>
      <c r="BF7" s="21">
        <v>0</v>
      </c>
      <c r="BG7" s="21">
        <v>0</v>
      </c>
      <c r="BH7" s="21">
        <v>0</v>
      </c>
      <c r="BI7" s="21">
        <v>0</v>
      </c>
      <c r="BJ7" s="21">
        <v>0</v>
      </c>
      <c r="BK7" s="21">
        <v>0</v>
      </c>
      <c r="BQ7" s="156">
        <f>INDEX('ESSER II reallocation'!$G$2:$G$555,MATCH('2021 ESSER II'!$D7,'ESSER II reallocation'!$A$2:$A$555,0))</f>
        <v>300515</v>
      </c>
    </row>
    <row r="8" spans="1:69" x14ac:dyDescent="0.3">
      <c r="A8" t="s">
        <v>162</v>
      </c>
      <c r="B8">
        <v>2021</v>
      </c>
      <c r="C8" t="s">
        <v>1908</v>
      </c>
      <c r="D8" s="22">
        <f>INDEX(Concordance!$A$2:$A$556,MATCH('2021 ESSER II'!F8,Concordance!$D$2:$D$556,0))</f>
        <v>96098</v>
      </c>
      <c r="E8" t="s">
        <v>186</v>
      </c>
      <c r="F8" t="s">
        <v>1909</v>
      </c>
      <c r="G8" t="s">
        <v>1910</v>
      </c>
      <c r="H8" t="s">
        <v>1892</v>
      </c>
      <c r="I8" s="21">
        <v>45475.56</v>
      </c>
      <c r="J8" s="21">
        <v>0</v>
      </c>
      <c r="O8" s="21">
        <v>45475.56</v>
      </c>
      <c r="P8">
        <v>0</v>
      </c>
      <c r="Q8">
        <v>0</v>
      </c>
      <c r="R8">
        <v>0</v>
      </c>
      <c r="S8">
        <v>100</v>
      </c>
      <c r="T8">
        <v>0</v>
      </c>
      <c r="U8" s="21">
        <v>1025650</v>
      </c>
      <c r="V8" s="21">
        <v>0</v>
      </c>
      <c r="W8" s="21">
        <v>0</v>
      </c>
      <c r="X8" s="21">
        <v>0</v>
      </c>
      <c r="Y8" s="21">
        <v>0</v>
      </c>
      <c r="Z8" s="21">
        <v>0</v>
      </c>
      <c r="AA8" s="21">
        <v>0</v>
      </c>
      <c r="AB8" s="21">
        <v>0</v>
      </c>
      <c r="AC8" s="21">
        <v>0</v>
      </c>
      <c r="AD8" s="21">
        <v>0</v>
      </c>
      <c r="AE8" s="21">
        <v>0</v>
      </c>
      <c r="AF8" s="21">
        <v>0</v>
      </c>
      <c r="AG8" s="21">
        <v>0</v>
      </c>
      <c r="AH8" s="21">
        <v>0</v>
      </c>
      <c r="AI8" s="21">
        <v>0</v>
      </c>
      <c r="AJ8" s="21">
        <v>0</v>
      </c>
      <c r="AK8" s="21">
        <v>0</v>
      </c>
      <c r="AL8" s="21">
        <v>0</v>
      </c>
      <c r="AM8" s="21">
        <v>0</v>
      </c>
      <c r="AN8" s="21">
        <v>0</v>
      </c>
      <c r="AO8" s="21">
        <v>0</v>
      </c>
      <c r="AP8" s="21">
        <v>0</v>
      </c>
      <c r="AQ8" s="21">
        <v>0</v>
      </c>
      <c r="AR8" s="21">
        <v>0</v>
      </c>
      <c r="AS8" s="21">
        <v>0</v>
      </c>
      <c r="AT8" s="21">
        <v>0</v>
      </c>
      <c r="AU8" s="21">
        <v>0</v>
      </c>
      <c r="AV8" s="21">
        <v>0</v>
      </c>
      <c r="AW8" s="21">
        <v>0</v>
      </c>
      <c r="AX8" s="21">
        <v>0</v>
      </c>
      <c r="AY8" s="21">
        <v>0</v>
      </c>
      <c r="AZ8" s="21">
        <v>0</v>
      </c>
      <c r="BA8" s="21">
        <v>0</v>
      </c>
      <c r="BB8" s="21">
        <v>0</v>
      </c>
      <c r="BC8" s="21">
        <v>0</v>
      </c>
      <c r="BD8" s="21">
        <v>0</v>
      </c>
      <c r="BE8" s="21">
        <v>0</v>
      </c>
      <c r="BF8" s="21">
        <v>0</v>
      </c>
      <c r="BG8" s="21">
        <v>0</v>
      </c>
      <c r="BH8" s="21">
        <v>0</v>
      </c>
      <c r="BI8" s="21">
        <v>0</v>
      </c>
      <c r="BJ8" s="21">
        <v>0</v>
      </c>
      <c r="BK8" s="21">
        <v>1025650</v>
      </c>
      <c r="BL8">
        <v>100</v>
      </c>
      <c r="BM8">
        <v>0</v>
      </c>
      <c r="BN8">
        <v>0</v>
      </c>
      <c r="BO8">
        <v>0</v>
      </c>
      <c r="BP8">
        <v>0</v>
      </c>
      <c r="BQ8" s="156">
        <f>INDEX('ESSER II reallocation'!$G$2:$G$555,MATCH('2021 ESSER II'!$D8,'ESSER II reallocation'!$A$2:$A$555,0))</f>
        <v>1025776</v>
      </c>
    </row>
    <row r="9" spans="1:69" x14ac:dyDescent="0.3">
      <c r="A9" t="s">
        <v>162</v>
      </c>
      <c r="B9">
        <v>2021</v>
      </c>
      <c r="C9" t="s">
        <v>1912</v>
      </c>
      <c r="D9" s="22">
        <f>INDEX(Concordance!$A$2:$A$556,MATCH('2021 ESSER II'!F9,Concordance!$D$2:$D$556,0))</f>
        <v>38046</v>
      </c>
      <c r="E9" t="s">
        <v>189</v>
      </c>
      <c r="F9" t="s">
        <v>1913</v>
      </c>
      <c r="G9" t="s">
        <v>1914</v>
      </c>
      <c r="H9" t="s">
        <v>1892</v>
      </c>
      <c r="I9" s="21">
        <v>17703.27</v>
      </c>
      <c r="J9" s="21">
        <v>0</v>
      </c>
      <c r="O9" s="21">
        <v>17703.27</v>
      </c>
      <c r="P9">
        <v>0</v>
      </c>
      <c r="Q9">
        <v>0</v>
      </c>
      <c r="R9">
        <v>0</v>
      </c>
      <c r="S9">
        <v>100</v>
      </c>
      <c r="T9">
        <v>0</v>
      </c>
      <c r="U9" s="21">
        <v>419072</v>
      </c>
      <c r="V9" s="21">
        <v>419072</v>
      </c>
      <c r="W9" s="21">
        <v>0</v>
      </c>
      <c r="X9" s="21">
        <v>0</v>
      </c>
      <c r="Y9" s="21">
        <v>0</v>
      </c>
      <c r="Z9" s="21">
        <v>0</v>
      </c>
      <c r="AA9" s="21">
        <v>0</v>
      </c>
      <c r="AB9" s="21">
        <v>0</v>
      </c>
      <c r="AC9" s="21">
        <v>0</v>
      </c>
      <c r="AD9" s="21">
        <v>0</v>
      </c>
      <c r="AE9" s="21">
        <v>0</v>
      </c>
      <c r="AF9" s="21">
        <v>0</v>
      </c>
      <c r="AG9" s="21">
        <v>384072</v>
      </c>
      <c r="AH9" s="21">
        <v>247615</v>
      </c>
      <c r="AI9" s="21">
        <v>35000</v>
      </c>
      <c r="AJ9" s="21">
        <v>56457</v>
      </c>
      <c r="AK9" s="21">
        <v>0</v>
      </c>
      <c r="AL9" s="21">
        <v>0</v>
      </c>
      <c r="AM9" s="21">
        <v>45000</v>
      </c>
      <c r="AN9" s="21">
        <v>0</v>
      </c>
      <c r="AO9" s="21">
        <v>0</v>
      </c>
      <c r="AP9" s="21">
        <v>0</v>
      </c>
      <c r="AQ9" s="21">
        <v>0</v>
      </c>
      <c r="AR9" s="21">
        <v>0</v>
      </c>
      <c r="AS9" s="21">
        <v>0</v>
      </c>
      <c r="AT9" s="21">
        <v>0</v>
      </c>
      <c r="AU9" s="21">
        <v>0</v>
      </c>
      <c r="AV9" s="21">
        <v>0</v>
      </c>
      <c r="AW9" s="21">
        <v>0</v>
      </c>
      <c r="AX9" s="21">
        <v>0</v>
      </c>
      <c r="AY9" s="21">
        <v>0</v>
      </c>
      <c r="AZ9" s="21">
        <v>0</v>
      </c>
      <c r="BA9" s="21">
        <v>35000</v>
      </c>
      <c r="BB9" s="21">
        <v>0</v>
      </c>
      <c r="BC9" s="21">
        <v>35000</v>
      </c>
      <c r="BD9" s="21">
        <v>0</v>
      </c>
      <c r="BE9" s="21">
        <v>0</v>
      </c>
      <c r="BF9" s="21">
        <v>0</v>
      </c>
      <c r="BG9" s="21">
        <v>0</v>
      </c>
      <c r="BH9" s="21">
        <v>0</v>
      </c>
      <c r="BI9" s="21">
        <v>0</v>
      </c>
      <c r="BJ9" s="21">
        <v>0</v>
      </c>
      <c r="BK9" s="21">
        <v>0</v>
      </c>
      <c r="BQ9" s="156">
        <f>INDEX('ESSER II reallocation'!$G$2:$G$555,MATCH('2021 ESSER II'!$D9,'ESSER II reallocation'!$A$2:$A$555,0))</f>
        <v>419123</v>
      </c>
    </row>
    <row r="10" spans="1:69" x14ac:dyDescent="0.3">
      <c r="A10" t="s">
        <v>162</v>
      </c>
      <c r="B10">
        <v>2021</v>
      </c>
      <c r="C10" t="s">
        <v>1917</v>
      </c>
      <c r="D10" s="22">
        <f>INDEX(Concordance!$A$2:$A$556,MATCH('2021 ESSER II'!F10,Concordance!$D$2:$D$556,0))</f>
        <v>48909</v>
      </c>
      <c r="E10" t="s">
        <v>192</v>
      </c>
      <c r="F10" t="s">
        <v>1918</v>
      </c>
      <c r="G10" t="s">
        <v>1919</v>
      </c>
      <c r="H10" t="s">
        <v>1892</v>
      </c>
      <c r="I10" s="21">
        <v>30920.45</v>
      </c>
      <c r="J10" s="21">
        <v>0</v>
      </c>
      <c r="O10" s="21">
        <v>30920.45</v>
      </c>
      <c r="P10">
        <v>0</v>
      </c>
      <c r="Q10">
        <v>0</v>
      </c>
      <c r="R10">
        <v>0</v>
      </c>
      <c r="S10">
        <v>100</v>
      </c>
      <c r="T10">
        <v>0</v>
      </c>
      <c r="U10" s="21">
        <v>980795</v>
      </c>
      <c r="V10" s="21">
        <v>190099.96</v>
      </c>
      <c r="W10" s="21">
        <v>12078</v>
      </c>
      <c r="X10" s="21">
        <v>0</v>
      </c>
      <c r="Y10" s="21">
        <v>0</v>
      </c>
      <c r="Z10" s="21">
        <v>0</v>
      </c>
      <c r="AA10" s="21">
        <v>0</v>
      </c>
      <c r="AB10" s="21">
        <v>0</v>
      </c>
      <c r="AC10" s="21">
        <v>12078</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178021.96</v>
      </c>
      <c r="BB10" s="21">
        <v>0</v>
      </c>
      <c r="BC10" s="21">
        <v>0</v>
      </c>
      <c r="BD10" s="21">
        <v>0</v>
      </c>
      <c r="BE10" s="21">
        <v>0</v>
      </c>
      <c r="BF10" s="21">
        <v>6244</v>
      </c>
      <c r="BG10" s="21">
        <v>0</v>
      </c>
      <c r="BH10" s="21">
        <v>0</v>
      </c>
      <c r="BI10" s="21">
        <v>0</v>
      </c>
      <c r="BJ10" s="21">
        <v>171777.96</v>
      </c>
      <c r="BK10" s="21">
        <v>790695.04</v>
      </c>
      <c r="BL10">
        <v>10</v>
      </c>
      <c r="BM10">
        <v>10</v>
      </c>
      <c r="BN10">
        <v>10</v>
      </c>
      <c r="BO10">
        <v>60</v>
      </c>
      <c r="BP10">
        <v>10</v>
      </c>
      <c r="BQ10" s="156">
        <f>INDEX('ESSER II reallocation'!$G$2:$G$555,MATCH('2021 ESSER II'!$D10,'ESSER II reallocation'!$A$2:$A$555,0))</f>
        <v>980915</v>
      </c>
    </row>
    <row r="11" spans="1:69" x14ac:dyDescent="0.3">
      <c r="A11" t="s">
        <v>162</v>
      </c>
      <c r="B11">
        <v>2021</v>
      </c>
      <c r="C11" t="s">
        <v>1920</v>
      </c>
      <c r="D11" s="22">
        <f>INDEX(Concordance!$A$2:$A$556,MATCH('2021 ESSER II'!F11,Concordance!$D$2:$D$556,0))</f>
        <v>79078</v>
      </c>
      <c r="E11" t="s">
        <v>195</v>
      </c>
      <c r="F11" t="s">
        <v>1921</v>
      </c>
      <c r="G11" t="s">
        <v>1922</v>
      </c>
      <c r="H11" t="s">
        <v>1892</v>
      </c>
      <c r="I11" s="21">
        <v>12838.05</v>
      </c>
      <c r="J11" s="21">
        <v>0</v>
      </c>
      <c r="O11" s="21">
        <v>12838.05</v>
      </c>
      <c r="P11">
        <v>0</v>
      </c>
      <c r="Q11">
        <v>0</v>
      </c>
      <c r="R11">
        <v>0</v>
      </c>
      <c r="S11">
        <v>100</v>
      </c>
      <c r="T11">
        <v>0</v>
      </c>
      <c r="U11" s="21">
        <v>225455</v>
      </c>
      <c r="V11" s="21">
        <v>0</v>
      </c>
      <c r="W11" s="21">
        <v>0</v>
      </c>
      <c r="X11" s="21">
        <v>0</v>
      </c>
      <c r="Y11" s="21">
        <v>0</v>
      </c>
      <c r="Z11" s="21">
        <v>0</v>
      </c>
      <c r="AA11" s="21">
        <v>0</v>
      </c>
      <c r="AB11" s="21">
        <v>0</v>
      </c>
      <c r="AC11" s="21">
        <v>0</v>
      </c>
      <c r="AD11" s="21">
        <v>0</v>
      </c>
      <c r="AE11" s="21">
        <v>0</v>
      </c>
      <c r="AF11" s="21">
        <v>0</v>
      </c>
      <c r="AG11" s="21">
        <v>0</v>
      </c>
      <c r="AH11" s="21">
        <v>0</v>
      </c>
      <c r="AI11" s="21">
        <v>0</v>
      </c>
      <c r="AJ11" s="21">
        <v>0</v>
      </c>
      <c r="AK11" s="21">
        <v>0</v>
      </c>
      <c r="AL11" s="21">
        <v>0</v>
      </c>
      <c r="AM11" s="21">
        <v>0</v>
      </c>
      <c r="AN11" s="21">
        <v>0</v>
      </c>
      <c r="AO11" s="21">
        <v>0</v>
      </c>
      <c r="AP11" s="21">
        <v>0</v>
      </c>
      <c r="AQ11" s="21">
        <v>0</v>
      </c>
      <c r="AR11" s="21">
        <v>0</v>
      </c>
      <c r="AS11" s="21">
        <v>0</v>
      </c>
      <c r="AT11" s="21">
        <v>0</v>
      </c>
      <c r="AU11" s="21">
        <v>0</v>
      </c>
      <c r="AV11" s="21">
        <v>0</v>
      </c>
      <c r="AW11" s="21">
        <v>0</v>
      </c>
      <c r="AX11" s="21">
        <v>0</v>
      </c>
      <c r="AY11" s="21">
        <v>0</v>
      </c>
      <c r="AZ11" s="21">
        <v>0</v>
      </c>
      <c r="BA11" s="21">
        <v>0</v>
      </c>
      <c r="BB11" s="21">
        <v>0</v>
      </c>
      <c r="BC11" s="21">
        <v>0</v>
      </c>
      <c r="BD11" s="21">
        <v>0</v>
      </c>
      <c r="BE11" s="21">
        <v>0</v>
      </c>
      <c r="BF11" s="21">
        <v>0</v>
      </c>
      <c r="BG11" s="21">
        <v>0</v>
      </c>
      <c r="BH11" s="21">
        <v>0</v>
      </c>
      <c r="BI11" s="21">
        <v>0</v>
      </c>
      <c r="BJ11" s="21">
        <v>0</v>
      </c>
      <c r="BK11" s="21">
        <v>225455</v>
      </c>
      <c r="BL11">
        <v>50</v>
      </c>
      <c r="BM11">
        <v>50</v>
      </c>
      <c r="BN11">
        <v>0</v>
      </c>
      <c r="BO11">
        <v>0</v>
      </c>
      <c r="BP11">
        <v>0</v>
      </c>
      <c r="BQ11" s="156">
        <f>INDEX('ESSER II reallocation'!$G$2:$G$555,MATCH('2021 ESSER II'!$D11,'ESSER II reallocation'!$A$2:$A$555,0))</f>
        <v>225483</v>
      </c>
    </row>
    <row r="12" spans="1:69" x14ac:dyDescent="0.3">
      <c r="A12" t="s">
        <v>162</v>
      </c>
      <c r="B12">
        <v>2021</v>
      </c>
      <c r="C12" t="s">
        <v>1923</v>
      </c>
      <c r="D12" s="22">
        <f>INDEX(Concordance!$A$2:$A$556,MATCH('2021 ESSER II'!F12,Concordance!$D$2:$D$556,0))</f>
        <v>75087</v>
      </c>
      <c r="E12" t="s">
        <v>198</v>
      </c>
      <c r="F12" t="s">
        <v>1924</v>
      </c>
      <c r="G12" t="s">
        <v>1925</v>
      </c>
      <c r="H12" t="s">
        <v>1892</v>
      </c>
      <c r="I12" s="21">
        <v>21757.62</v>
      </c>
      <c r="J12" s="21">
        <v>0</v>
      </c>
      <c r="O12" s="21">
        <v>21757.62</v>
      </c>
      <c r="P12">
        <v>0</v>
      </c>
      <c r="Q12">
        <v>0</v>
      </c>
      <c r="R12">
        <v>0</v>
      </c>
      <c r="S12">
        <v>100</v>
      </c>
      <c r="T12">
        <v>0</v>
      </c>
      <c r="U12" s="21">
        <v>1734581</v>
      </c>
      <c r="V12" s="21">
        <v>1734581</v>
      </c>
      <c r="W12" s="21">
        <v>0</v>
      </c>
      <c r="X12" s="21">
        <v>0</v>
      </c>
      <c r="Y12" s="21">
        <v>0</v>
      </c>
      <c r="Z12" s="21">
        <v>0</v>
      </c>
      <c r="AA12" s="21">
        <v>0</v>
      </c>
      <c r="AB12" s="21">
        <v>0</v>
      </c>
      <c r="AC12" s="21">
        <v>0</v>
      </c>
      <c r="AD12" s="21">
        <v>0</v>
      </c>
      <c r="AE12" s="21">
        <v>0</v>
      </c>
      <c r="AF12" s="21">
        <v>0</v>
      </c>
      <c r="AG12" s="21">
        <v>0</v>
      </c>
      <c r="AH12" s="21">
        <v>0</v>
      </c>
      <c r="AI12" s="21">
        <v>0</v>
      </c>
      <c r="AJ12" s="21">
        <v>0</v>
      </c>
      <c r="AK12" s="21">
        <v>0</v>
      </c>
      <c r="AL12" s="21">
        <v>0</v>
      </c>
      <c r="AM12" s="21">
        <v>0</v>
      </c>
      <c r="AN12" s="21">
        <v>0</v>
      </c>
      <c r="AO12" s="21">
        <v>0</v>
      </c>
      <c r="AP12" s="21">
        <v>0</v>
      </c>
      <c r="AQ12" s="21">
        <v>0</v>
      </c>
      <c r="AR12" s="21">
        <v>0</v>
      </c>
      <c r="AS12" s="21">
        <v>0</v>
      </c>
      <c r="AT12" s="21">
        <v>0</v>
      </c>
      <c r="AU12" s="21">
        <v>0</v>
      </c>
      <c r="AV12" s="21">
        <v>0</v>
      </c>
      <c r="AW12" s="21">
        <v>0</v>
      </c>
      <c r="AX12" s="21">
        <v>0</v>
      </c>
      <c r="AY12" s="21">
        <v>0</v>
      </c>
      <c r="AZ12" s="21">
        <v>0</v>
      </c>
      <c r="BA12" s="21">
        <v>1734581</v>
      </c>
      <c r="BB12" s="21">
        <v>1734581</v>
      </c>
      <c r="BC12" s="21">
        <v>0</v>
      </c>
      <c r="BD12" s="21">
        <v>0</v>
      </c>
      <c r="BE12" s="21">
        <v>0</v>
      </c>
      <c r="BF12" s="21">
        <v>0</v>
      </c>
      <c r="BG12" s="21">
        <v>0</v>
      </c>
      <c r="BH12" s="21">
        <v>0</v>
      </c>
      <c r="BI12" s="21">
        <v>0</v>
      </c>
      <c r="BJ12" s="21">
        <v>0</v>
      </c>
      <c r="BK12" s="21">
        <v>0</v>
      </c>
      <c r="BQ12" s="156">
        <f>INDEX('ESSER II reallocation'!$G$2:$G$555,MATCH('2021 ESSER II'!$D12,'ESSER II reallocation'!$A$2:$A$555,0))</f>
        <v>1734793</v>
      </c>
    </row>
    <row r="13" spans="1:69" x14ac:dyDescent="0.3">
      <c r="A13" t="s">
        <v>162</v>
      </c>
      <c r="B13">
        <v>2021</v>
      </c>
      <c r="C13" t="s">
        <v>1926</v>
      </c>
      <c r="D13" s="22">
        <f>INDEX(Concordance!$A$2:$A$556,MATCH('2021 ESSER II'!F13,Concordance!$D$2:$D$556,0))</f>
        <v>93120</v>
      </c>
      <c r="E13" t="s">
        <v>201</v>
      </c>
      <c r="F13" t="s">
        <v>1927</v>
      </c>
      <c r="G13" t="s">
        <v>1928</v>
      </c>
      <c r="H13" t="s">
        <v>1892</v>
      </c>
      <c r="I13" s="21">
        <v>17095.11</v>
      </c>
      <c r="J13" s="21">
        <v>0</v>
      </c>
      <c r="O13" s="21">
        <v>17095.11</v>
      </c>
      <c r="P13">
        <v>0</v>
      </c>
      <c r="Q13">
        <v>0</v>
      </c>
      <c r="R13">
        <v>0</v>
      </c>
      <c r="S13">
        <v>100</v>
      </c>
      <c r="T13">
        <v>0</v>
      </c>
      <c r="U13" s="21">
        <v>351622</v>
      </c>
      <c r="V13" s="21">
        <v>149071.32</v>
      </c>
      <c r="W13" s="21">
        <v>2382.9299999999998</v>
      </c>
      <c r="X13" s="21">
        <v>0</v>
      </c>
      <c r="Y13" s="21">
        <v>0</v>
      </c>
      <c r="Z13" s="21">
        <v>0</v>
      </c>
      <c r="AA13" s="21">
        <v>0</v>
      </c>
      <c r="AB13" s="21">
        <v>0</v>
      </c>
      <c r="AC13" s="21">
        <v>2382.9299999999998</v>
      </c>
      <c r="AD13" s="21">
        <v>0</v>
      </c>
      <c r="AE13" s="21">
        <v>0</v>
      </c>
      <c r="AF13" s="21">
        <v>0</v>
      </c>
      <c r="AG13" s="21">
        <v>146688.39000000001</v>
      </c>
      <c r="AH13" s="21">
        <v>74419.520000000004</v>
      </c>
      <c r="AI13" s="21">
        <v>25053.91</v>
      </c>
      <c r="AJ13" s="21">
        <v>0</v>
      </c>
      <c r="AK13" s="21">
        <v>0</v>
      </c>
      <c r="AL13" s="21">
        <v>0</v>
      </c>
      <c r="AM13" s="21">
        <v>47214.96</v>
      </c>
      <c r="AN13" s="21">
        <v>0</v>
      </c>
      <c r="AO13" s="21">
        <v>0</v>
      </c>
      <c r="AP13" s="21">
        <v>0</v>
      </c>
      <c r="AQ13" s="21">
        <v>0</v>
      </c>
      <c r="AR13" s="21">
        <v>0</v>
      </c>
      <c r="AS13" s="21">
        <v>0</v>
      </c>
      <c r="AT13" s="21">
        <v>0</v>
      </c>
      <c r="AU13" s="21">
        <v>0</v>
      </c>
      <c r="AV13" s="21">
        <v>0</v>
      </c>
      <c r="AW13" s="21">
        <v>0</v>
      </c>
      <c r="AX13" s="21">
        <v>0</v>
      </c>
      <c r="AY13" s="21">
        <v>0</v>
      </c>
      <c r="AZ13" s="21">
        <v>0</v>
      </c>
      <c r="BA13" s="21">
        <v>0</v>
      </c>
      <c r="BB13" s="21">
        <v>0</v>
      </c>
      <c r="BC13" s="21">
        <v>0</v>
      </c>
      <c r="BD13" s="21">
        <v>0</v>
      </c>
      <c r="BE13" s="21">
        <v>0</v>
      </c>
      <c r="BF13" s="21">
        <v>0</v>
      </c>
      <c r="BG13" s="21">
        <v>0</v>
      </c>
      <c r="BH13" s="21">
        <v>0</v>
      </c>
      <c r="BI13" s="21">
        <v>0</v>
      </c>
      <c r="BJ13" s="21">
        <v>0</v>
      </c>
      <c r="BK13" s="21">
        <v>202550.68</v>
      </c>
      <c r="BL13">
        <v>91.34</v>
      </c>
      <c r="BM13">
        <v>8.66</v>
      </c>
      <c r="BN13">
        <v>0</v>
      </c>
      <c r="BO13">
        <v>0</v>
      </c>
      <c r="BP13">
        <v>0</v>
      </c>
      <c r="BQ13" s="156">
        <f>INDEX('ESSER II reallocation'!$G$2:$G$555,MATCH('2021 ESSER II'!$D13,'ESSER II reallocation'!$A$2:$A$555,0))</f>
        <v>351665</v>
      </c>
    </row>
    <row r="14" spans="1:69" x14ac:dyDescent="0.3">
      <c r="A14" t="s">
        <v>162</v>
      </c>
      <c r="B14">
        <v>2021</v>
      </c>
      <c r="C14" t="s">
        <v>1929</v>
      </c>
      <c r="D14" s="22">
        <f>INDEX(Concordance!$A$2:$A$556,MATCH('2021 ESSER II'!F14,Concordance!$D$2:$D$556,0))</f>
        <v>47062</v>
      </c>
      <c r="E14" t="s">
        <v>204</v>
      </c>
      <c r="F14" t="s">
        <v>1930</v>
      </c>
      <c r="G14" t="s">
        <v>1931</v>
      </c>
      <c r="H14" t="s">
        <v>1892</v>
      </c>
      <c r="I14" s="21">
        <v>25001.1</v>
      </c>
      <c r="J14" s="21">
        <v>0</v>
      </c>
      <c r="O14" s="21">
        <v>25001.1</v>
      </c>
      <c r="P14">
        <v>0</v>
      </c>
      <c r="Q14">
        <v>0</v>
      </c>
      <c r="R14">
        <v>0</v>
      </c>
      <c r="S14">
        <v>100</v>
      </c>
      <c r="T14">
        <v>0</v>
      </c>
      <c r="U14" s="21">
        <v>1480616</v>
      </c>
      <c r="V14" s="21">
        <v>791237.97</v>
      </c>
      <c r="W14" s="21">
        <v>480855.53</v>
      </c>
      <c r="X14" s="21">
        <v>335002.58</v>
      </c>
      <c r="Y14" s="21">
        <v>126433.14</v>
      </c>
      <c r="Z14" s="21">
        <v>0</v>
      </c>
      <c r="AA14" s="21">
        <v>0</v>
      </c>
      <c r="AB14" s="21">
        <v>0</v>
      </c>
      <c r="AC14" s="21">
        <v>19419.810000000001</v>
      </c>
      <c r="AD14" s="21">
        <v>0</v>
      </c>
      <c r="AE14" s="21">
        <v>0</v>
      </c>
      <c r="AF14" s="21">
        <v>0</v>
      </c>
      <c r="AG14" s="21">
        <v>82308.3</v>
      </c>
      <c r="AH14" s="21">
        <v>0</v>
      </c>
      <c r="AI14" s="21">
        <v>0</v>
      </c>
      <c r="AJ14" s="21">
        <v>0</v>
      </c>
      <c r="AK14" s="21">
        <v>0</v>
      </c>
      <c r="AL14" s="21">
        <v>53181.9</v>
      </c>
      <c r="AM14" s="21">
        <v>29126.400000000001</v>
      </c>
      <c r="AN14" s="21">
        <v>0</v>
      </c>
      <c r="AO14" s="21">
        <v>0</v>
      </c>
      <c r="AP14" s="21">
        <v>0</v>
      </c>
      <c r="AQ14" s="21">
        <v>0</v>
      </c>
      <c r="AR14" s="21">
        <v>0</v>
      </c>
      <c r="AS14" s="21">
        <v>0</v>
      </c>
      <c r="AT14" s="21">
        <v>0</v>
      </c>
      <c r="AU14" s="21">
        <v>0</v>
      </c>
      <c r="AV14" s="21">
        <v>0</v>
      </c>
      <c r="AW14" s="21">
        <v>0</v>
      </c>
      <c r="AX14" s="21">
        <v>0</v>
      </c>
      <c r="AY14" s="21">
        <v>0</v>
      </c>
      <c r="AZ14" s="21">
        <v>0</v>
      </c>
      <c r="BA14" s="21">
        <v>228074.14</v>
      </c>
      <c r="BB14" s="21">
        <v>179876.79</v>
      </c>
      <c r="BC14" s="21">
        <v>48197.35</v>
      </c>
      <c r="BD14" s="21">
        <v>0</v>
      </c>
      <c r="BE14" s="21">
        <v>0</v>
      </c>
      <c r="BF14" s="21">
        <v>0</v>
      </c>
      <c r="BG14" s="21">
        <v>0</v>
      </c>
      <c r="BH14" s="21">
        <v>0</v>
      </c>
      <c r="BI14" s="21">
        <v>0</v>
      </c>
      <c r="BJ14" s="21">
        <v>0</v>
      </c>
      <c r="BK14" s="21">
        <v>689378.03</v>
      </c>
      <c r="BL14">
        <v>10</v>
      </c>
      <c r="BM14">
        <v>20</v>
      </c>
      <c r="BN14">
        <v>20</v>
      </c>
      <c r="BO14">
        <v>50</v>
      </c>
      <c r="BP14">
        <v>0</v>
      </c>
      <c r="BQ14" s="156">
        <f>INDEX('ESSER II reallocation'!$G$2:$G$555,MATCH('2021 ESSER II'!$D14,'ESSER II reallocation'!$A$2:$A$555,0))</f>
        <v>1480798</v>
      </c>
    </row>
    <row r="15" spans="1:69" x14ac:dyDescent="0.3">
      <c r="A15" t="s">
        <v>162</v>
      </c>
      <c r="B15">
        <v>2021</v>
      </c>
      <c r="C15" t="s">
        <v>1932</v>
      </c>
      <c r="D15" s="22">
        <f>INDEX(Concordance!$A$2:$A$556,MATCH('2021 ESSER II'!F15,Concordance!$D$2:$D$556,0))</f>
        <v>19139</v>
      </c>
      <c r="E15" t="s">
        <v>207</v>
      </c>
      <c r="F15" t="s">
        <v>1933</v>
      </c>
      <c r="G15" t="s">
        <v>1934</v>
      </c>
      <c r="H15" t="s">
        <v>1892</v>
      </c>
      <c r="I15" s="21">
        <v>18716.849999999999</v>
      </c>
      <c r="J15" s="21">
        <v>0</v>
      </c>
      <c r="O15" s="21">
        <v>18716.849999999999</v>
      </c>
      <c r="P15">
        <v>0</v>
      </c>
      <c r="Q15">
        <v>0</v>
      </c>
      <c r="R15">
        <v>0</v>
      </c>
      <c r="S15">
        <v>100</v>
      </c>
      <c r="T15">
        <v>0</v>
      </c>
      <c r="U15" s="21">
        <v>251964</v>
      </c>
      <c r="V15" s="21">
        <v>251964</v>
      </c>
      <c r="W15" s="21">
        <v>0</v>
      </c>
      <c r="X15" s="21">
        <v>0</v>
      </c>
      <c r="Y15" s="21">
        <v>0</v>
      </c>
      <c r="Z15" s="21">
        <v>0</v>
      </c>
      <c r="AA15" s="21">
        <v>0</v>
      </c>
      <c r="AB15" s="21">
        <v>0</v>
      </c>
      <c r="AC15" s="21">
        <v>0</v>
      </c>
      <c r="AD15" s="21">
        <v>0</v>
      </c>
      <c r="AE15" s="21">
        <v>0</v>
      </c>
      <c r="AF15" s="21">
        <v>0</v>
      </c>
      <c r="AG15" s="21">
        <v>251964</v>
      </c>
      <c r="AH15" s="21">
        <v>251964</v>
      </c>
      <c r="AI15" s="21">
        <v>0</v>
      </c>
      <c r="AJ15" s="21">
        <v>0</v>
      </c>
      <c r="AK15" s="21">
        <v>0</v>
      </c>
      <c r="AL15" s="21">
        <v>0</v>
      </c>
      <c r="AM15" s="21">
        <v>0</v>
      </c>
      <c r="AN15" s="21">
        <v>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Q15" s="156">
        <f>INDEX('ESSER II reallocation'!$G$2:$G$555,MATCH('2021 ESSER II'!$D15,'ESSER II reallocation'!$A$2:$A$555,0))</f>
        <v>251995</v>
      </c>
    </row>
    <row r="16" spans="1:69" x14ac:dyDescent="0.3">
      <c r="A16" t="s">
        <v>162</v>
      </c>
      <c r="B16">
        <v>2021</v>
      </c>
      <c r="C16" t="s">
        <v>1935</v>
      </c>
      <c r="D16" s="22">
        <f>INDEX(Concordance!$A$2:$A$556,MATCH('2021 ESSER II'!F16,Concordance!$D$2:$D$556,0))</f>
        <v>39135</v>
      </c>
      <c r="E16" t="s">
        <v>210</v>
      </c>
      <c r="F16" t="s">
        <v>1936</v>
      </c>
      <c r="G16" t="s">
        <v>1937</v>
      </c>
      <c r="H16" t="s">
        <v>1892</v>
      </c>
      <c r="I16" s="21">
        <v>21149.46</v>
      </c>
      <c r="J16" s="21">
        <v>0</v>
      </c>
      <c r="O16" s="21">
        <v>21149.46</v>
      </c>
      <c r="P16">
        <v>0</v>
      </c>
      <c r="Q16">
        <v>0</v>
      </c>
      <c r="R16">
        <v>0</v>
      </c>
      <c r="S16">
        <v>100</v>
      </c>
      <c r="T16">
        <v>0</v>
      </c>
      <c r="U16" s="21">
        <v>524955</v>
      </c>
      <c r="V16" s="21">
        <v>524955</v>
      </c>
      <c r="W16" s="21">
        <v>0</v>
      </c>
      <c r="X16" s="21">
        <v>0</v>
      </c>
      <c r="Y16" s="21">
        <v>0</v>
      </c>
      <c r="Z16" s="21">
        <v>0</v>
      </c>
      <c r="AA16" s="21">
        <v>0</v>
      </c>
      <c r="AB16" s="21">
        <v>0</v>
      </c>
      <c r="AC16" s="21">
        <v>0</v>
      </c>
      <c r="AD16" s="21">
        <v>0</v>
      </c>
      <c r="AE16" s="21">
        <v>0</v>
      </c>
      <c r="AF16" s="21">
        <v>0</v>
      </c>
      <c r="AG16" s="21">
        <v>349970</v>
      </c>
      <c r="AH16" s="21">
        <v>349970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174985</v>
      </c>
      <c r="BB16" s="21">
        <v>174985</v>
      </c>
      <c r="BC16" s="21">
        <v>0</v>
      </c>
      <c r="BD16" s="21">
        <v>0</v>
      </c>
      <c r="BE16" s="21">
        <v>0</v>
      </c>
      <c r="BF16" s="21">
        <v>0</v>
      </c>
      <c r="BG16" s="21">
        <v>0</v>
      </c>
      <c r="BH16" s="21">
        <v>0</v>
      </c>
      <c r="BI16" s="21">
        <v>0</v>
      </c>
      <c r="BJ16" s="21">
        <v>0</v>
      </c>
      <c r="BK16" s="21">
        <v>0</v>
      </c>
      <c r="BQ16" s="156">
        <f>INDEX('ESSER II reallocation'!$G$2:$G$555,MATCH('2021 ESSER II'!$D16,'ESSER II reallocation'!$A$2:$A$555,0))</f>
        <v>525019</v>
      </c>
    </row>
    <row r="17" spans="1:69" x14ac:dyDescent="0.3">
      <c r="A17" t="s">
        <v>162</v>
      </c>
      <c r="B17">
        <v>2021</v>
      </c>
      <c r="C17" t="s">
        <v>1938</v>
      </c>
      <c r="D17" s="22">
        <f>INDEX(Concordance!$A$2:$A$556,MATCH('2021 ESSER II'!F17,Concordance!$D$2:$D$556,0))</f>
        <v>61150</v>
      </c>
      <c r="E17" t="s">
        <v>213</v>
      </c>
      <c r="F17" t="s">
        <v>1939</v>
      </c>
      <c r="G17" t="s">
        <v>1940</v>
      </c>
      <c r="H17" t="s">
        <v>1892</v>
      </c>
      <c r="I17" s="21">
        <v>15067.94</v>
      </c>
      <c r="J17" s="21">
        <v>0</v>
      </c>
      <c r="O17" s="21">
        <v>15067.94</v>
      </c>
      <c r="P17">
        <v>0</v>
      </c>
      <c r="Q17">
        <v>0</v>
      </c>
      <c r="R17">
        <v>0</v>
      </c>
      <c r="S17">
        <v>100</v>
      </c>
      <c r="T17">
        <v>0</v>
      </c>
      <c r="U17" s="21">
        <v>145805</v>
      </c>
      <c r="V17" s="21">
        <v>0</v>
      </c>
      <c r="W17" s="21">
        <v>0</v>
      </c>
      <c r="X17" s="21">
        <v>0</v>
      </c>
      <c r="Y17" s="21">
        <v>0</v>
      </c>
      <c r="Z17" s="21">
        <v>0</v>
      </c>
      <c r="AA17" s="21">
        <v>0</v>
      </c>
      <c r="AB17" s="21">
        <v>0</v>
      </c>
      <c r="AC17" s="21">
        <v>0</v>
      </c>
      <c r="AD17" s="21">
        <v>0</v>
      </c>
      <c r="AE17" s="21">
        <v>0</v>
      </c>
      <c r="AF17" s="21">
        <v>0</v>
      </c>
      <c r="AG17" s="21">
        <v>0</v>
      </c>
      <c r="AH17" s="21">
        <v>0</v>
      </c>
      <c r="AI17" s="21">
        <v>0</v>
      </c>
      <c r="AJ17" s="21">
        <v>0</v>
      </c>
      <c r="AK17" s="21">
        <v>0</v>
      </c>
      <c r="AL17" s="21">
        <v>0</v>
      </c>
      <c r="AM17" s="21">
        <v>0</v>
      </c>
      <c r="AN17" s="21">
        <v>0</v>
      </c>
      <c r="AO17" s="21">
        <v>0</v>
      </c>
      <c r="AP17" s="21">
        <v>0</v>
      </c>
      <c r="AQ17" s="21">
        <v>0</v>
      </c>
      <c r="AR17" s="21">
        <v>0</v>
      </c>
      <c r="AS17" s="21">
        <v>0</v>
      </c>
      <c r="AT17" s="21">
        <v>0</v>
      </c>
      <c r="AU17" s="21">
        <v>0</v>
      </c>
      <c r="AV17" s="21">
        <v>0</v>
      </c>
      <c r="AW17" s="21">
        <v>0</v>
      </c>
      <c r="AX17" s="21">
        <v>0</v>
      </c>
      <c r="AY17" s="21">
        <v>0</v>
      </c>
      <c r="AZ17" s="21">
        <v>0</v>
      </c>
      <c r="BA17" s="21">
        <v>0</v>
      </c>
      <c r="BB17" s="21">
        <v>0</v>
      </c>
      <c r="BC17" s="21">
        <v>0</v>
      </c>
      <c r="BD17" s="21">
        <v>0</v>
      </c>
      <c r="BE17" s="21">
        <v>0</v>
      </c>
      <c r="BF17" s="21">
        <v>0</v>
      </c>
      <c r="BG17" s="21">
        <v>0</v>
      </c>
      <c r="BH17" s="21">
        <v>0</v>
      </c>
      <c r="BI17" s="21">
        <v>0</v>
      </c>
      <c r="BJ17" s="21">
        <v>0</v>
      </c>
      <c r="BK17" s="21">
        <v>145805</v>
      </c>
      <c r="BL17">
        <v>0</v>
      </c>
      <c r="BM17">
        <v>25</v>
      </c>
      <c r="BN17">
        <v>0</v>
      </c>
      <c r="BO17">
        <v>75</v>
      </c>
      <c r="BP17">
        <v>0</v>
      </c>
      <c r="BQ17" s="156">
        <f>INDEX('ESSER II reallocation'!$G$2:$G$555,MATCH('2021 ESSER II'!$D17,'ESSER II reallocation'!$A$2:$A$555,0))</f>
        <v>145823</v>
      </c>
    </row>
    <row r="18" spans="1:69" x14ac:dyDescent="0.3">
      <c r="A18" t="s">
        <v>162</v>
      </c>
      <c r="B18">
        <v>2021</v>
      </c>
      <c r="C18" t="s">
        <v>1941</v>
      </c>
      <c r="D18" s="22">
        <f>INDEX(Concordance!$A$2:$A$556,MATCH('2021 ESSER II'!F18,Concordance!$D$2:$D$556,0))</f>
        <v>115933</v>
      </c>
      <c r="E18" t="s">
        <v>1942</v>
      </c>
      <c r="F18" t="s">
        <v>1943</v>
      </c>
      <c r="G18" t="s">
        <v>1944</v>
      </c>
      <c r="H18" t="s">
        <v>1892</v>
      </c>
      <c r="I18" s="21">
        <v>0</v>
      </c>
      <c r="J18" s="21">
        <v>0</v>
      </c>
      <c r="O18" s="21">
        <v>0</v>
      </c>
      <c r="U18" s="21">
        <v>0</v>
      </c>
      <c r="V18" s="21">
        <v>0</v>
      </c>
      <c r="W18" s="21">
        <v>0</v>
      </c>
      <c r="X18" s="21">
        <v>0</v>
      </c>
      <c r="Y18" s="21">
        <v>0</v>
      </c>
      <c r="Z18" s="21">
        <v>0</v>
      </c>
      <c r="AA18" s="21">
        <v>0</v>
      </c>
      <c r="AB18" s="21">
        <v>0</v>
      </c>
      <c r="AC18" s="21">
        <v>0</v>
      </c>
      <c r="AD18" s="21">
        <v>0</v>
      </c>
      <c r="AE18" s="21">
        <v>0</v>
      </c>
      <c r="AF18" s="21">
        <v>0</v>
      </c>
      <c r="AG18" s="21">
        <v>0</v>
      </c>
      <c r="AH18" s="21">
        <v>0</v>
      </c>
      <c r="AI18" s="21">
        <v>0</v>
      </c>
      <c r="AJ18" s="21">
        <v>0</v>
      </c>
      <c r="AK18" s="21">
        <v>0</v>
      </c>
      <c r="AL18" s="21">
        <v>0</v>
      </c>
      <c r="AM18" s="21">
        <v>0</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Q18" s="156" t="e">
        <f>INDEX('ESSER II reallocation'!$G$2:$G$555,MATCH('2021 ESSER II'!$D18,'ESSER II reallocation'!$A$2:$A$555,0))</f>
        <v>#N/A</v>
      </c>
    </row>
    <row r="19" spans="1:69" x14ac:dyDescent="0.3">
      <c r="A19" t="s">
        <v>162</v>
      </c>
      <c r="B19">
        <v>2021</v>
      </c>
      <c r="C19" t="s">
        <v>1945</v>
      </c>
      <c r="D19" s="22">
        <f>INDEX(Concordance!$A$2:$A$556,MATCH('2021 ESSER II'!F19,Concordance!$D$2:$D$556,0))</f>
        <v>55110</v>
      </c>
      <c r="E19" t="s">
        <v>216</v>
      </c>
      <c r="F19" t="s">
        <v>1946</v>
      </c>
      <c r="G19" t="s">
        <v>1947</v>
      </c>
      <c r="H19" t="s">
        <v>1892</v>
      </c>
      <c r="I19" s="21">
        <v>38380.449999999997</v>
      </c>
      <c r="J19" s="21">
        <v>0</v>
      </c>
      <c r="O19" s="21">
        <v>38380.449999999997</v>
      </c>
      <c r="P19">
        <v>0</v>
      </c>
      <c r="Q19">
        <v>0</v>
      </c>
      <c r="R19">
        <v>0</v>
      </c>
      <c r="S19">
        <v>100</v>
      </c>
      <c r="T19">
        <v>0</v>
      </c>
      <c r="U19" s="21">
        <v>1953946</v>
      </c>
      <c r="V19" s="21">
        <v>1953946</v>
      </c>
      <c r="W19" s="21">
        <v>380296.95</v>
      </c>
      <c r="X19" s="21">
        <v>0</v>
      </c>
      <c r="Y19" s="21">
        <v>0</v>
      </c>
      <c r="Z19" s="21">
        <v>0</v>
      </c>
      <c r="AA19" s="21">
        <v>0</v>
      </c>
      <c r="AB19" s="21">
        <v>380296.95</v>
      </c>
      <c r="AC19" s="21">
        <v>0</v>
      </c>
      <c r="AD19" s="21">
        <v>0</v>
      </c>
      <c r="AE19" s="21">
        <v>0</v>
      </c>
      <c r="AF19" s="21">
        <v>0</v>
      </c>
      <c r="AG19" s="21">
        <v>273230</v>
      </c>
      <c r="AH19" s="21">
        <v>0</v>
      </c>
      <c r="AI19" s="21">
        <v>0</v>
      </c>
      <c r="AJ19" s="21">
        <v>0</v>
      </c>
      <c r="AK19" s="21">
        <v>0</v>
      </c>
      <c r="AL19" s="21">
        <v>0</v>
      </c>
      <c r="AM19" s="21">
        <v>273230</v>
      </c>
      <c r="AN19" s="21">
        <v>0</v>
      </c>
      <c r="AO19" s="21">
        <v>0</v>
      </c>
      <c r="AP19" s="21">
        <v>0</v>
      </c>
      <c r="AQ19" s="21">
        <v>0</v>
      </c>
      <c r="AR19" s="21">
        <v>0</v>
      </c>
      <c r="AS19" s="21">
        <v>0</v>
      </c>
      <c r="AT19" s="21">
        <v>0</v>
      </c>
      <c r="AU19" s="21">
        <v>0</v>
      </c>
      <c r="AV19" s="21">
        <v>0</v>
      </c>
      <c r="AW19" s="21">
        <v>0</v>
      </c>
      <c r="AX19" s="21">
        <v>0</v>
      </c>
      <c r="AY19" s="21">
        <v>0</v>
      </c>
      <c r="AZ19" s="21">
        <v>0</v>
      </c>
      <c r="BA19" s="21">
        <v>1300419.05</v>
      </c>
      <c r="BB19" s="21">
        <v>964200.76</v>
      </c>
      <c r="BC19" s="21">
        <v>336218.29</v>
      </c>
      <c r="BD19" s="21">
        <v>0</v>
      </c>
      <c r="BE19" s="21">
        <v>0</v>
      </c>
      <c r="BF19" s="21">
        <v>0</v>
      </c>
      <c r="BG19" s="21">
        <v>0</v>
      </c>
      <c r="BH19" s="21">
        <v>0</v>
      </c>
      <c r="BI19" s="21">
        <v>0</v>
      </c>
      <c r="BJ19" s="21">
        <v>0</v>
      </c>
      <c r="BK19" s="21">
        <v>0</v>
      </c>
      <c r="BQ19" s="156">
        <f>INDEX('ESSER II reallocation'!$G$2:$G$555,MATCH('2021 ESSER II'!$D19,'ESSER II reallocation'!$A$2:$A$555,0))</f>
        <v>1954186</v>
      </c>
    </row>
    <row r="20" spans="1:69" x14ac:dyDescent="0.3">
      <c r="A20" t="s">
        <v>162</v>
      </c>
      <c r="B20">
        <v>2021</v>
      </c>
      <c r="C20" t="s">
        <v>1948</v>
      </c>
      <c r="D20" s="22">
        <f>INDEX(Concordance!$A$2:$A$556,MATCH('2021 ESSER II'!F20,Concordance!$D$2:$D$556,0))</f>
        <v>34124</v>
      </c>
      <c r="E20" t="s">
        <v>1486</v>
      </c>
      <c r="F20" t="s">
        <v>1949</v>
      </c>
      <c r="G20" t="s">
        <v>1950</v>
      </c>
      <c r="H20" t="s">
        <v>1892</v>
      </c>
      <c r="I20" s="21">
        <v>29866.32</v>
      </c>
      <c r="J20" s="21">
        <v>0</v>
      </c>
      <c r="O20" s="21">
        <v>29866.32</v>
      </c>
      <c r="P20">
        <v>0</v>
      </c>
      <c r="Q20">
        <v>0</v>
      </c>
      <c r="R20">
        <v>0</v>
      </c>
      <c r="S20">
        <v>100</v>
      </c>
      <c r="T20">
        <v>0</v>
      </c>
      <c r="U20" s="21">
        <v>1792296</v>
      </c>
      <c r="V20" s="21">
        <v>1173822.25</v>
      </c>
      <c r="W20" s="21">
        <v>105694</v>
      </c>
      <c r="X20" s="21">
        <v>0</v>
      </c>
      <c r="Y20" s="21">
        <v>0</v>
      </c>
      <c r="Z20" s="21">
        <v>0</v>
      </c>
      <c r="AA20" s="21">
        <v>0</v>
      </c>
      <c r="AB20" s="21">
        <v>0</v>
      </c>
      <c r="AC20" s="21">
        <v>0</v>
      </c>
      <c r="AD20" s="21">
        <v>105694</v>
      </c>
      <c r="AE20" s="21">
        <v>0</v>
      </c>
      <c r="AF20" s="21">
        <v>0</v>
      </c>
      <c r="AG20" s="21">
        <v>198347.08</v>
      </c>
      <c r="AH20" s="21">
        <v>0</v>
      </c>
      <c r="AI20" s="21">
        <v>0</v>
      </c>
      <c r="AJ20" s="21">
        <v>25008.13</v>
      </c>
      <c r="AK20" s="21">
        <v>0</v>
      </c>
      <c r="AL20" s="21">
        <v>0</v>
      </c>
      <c r="AM20" s="21">
        <v>90038.95</v>
      </c>
      <c r="AN20" s="21">
        <v>83300</v>
      </c>
      <c r="AO20" s="21">
        <v>0</v>
      </c>
      <c r="AP20" s="21">
        <v>0</v>
      </c>
      <c r="AQ20" s="21">
        <v>0</v>
      </c>
      <c r="AR20" s="21">
        <v>0</v>
      </c>
      <c r="AS20" s="21">
        <v>0</v>
      </c>
      <c r="AT20" s="21">
        <v>0</v>
      </c>
      <c r="AU20" s="21">
        <v>0</v>
      </c>
      <c r="AV20" s="21">
        <v>0</v>
      </c>
      <c r="AW20" s="21">
        <v>0</v>
      </c>
      <c r="AX20" s="21">
        <v>0</v>
      </c>
      <c r="AY20" s="21">
        <v>0</v>
      </c>
      <c r="AZ20" s="21">
        <v>0</v>
      </c>
      <c r="BA20" s="21">
        <v>869781.17</v>
      </c>
      <c r="BB20" s="21">
        <v>869781.17</v>
      </c>
      <c r="BC20" s="21">
        <v>0</v>
      </c>
      <c r="BD20" s="21">
        <v>0</v>
      </c>
      <c r="BE20" s="21">
        <v>0</v>
      </c>
      <c r="BF20" s="21">
        <v>0</v>
      </c>
      <c r="BG20" s="21">
        <v>0</v>
      </c>
      <c r="BH20" s="21">
        <v>0</v>
      </c>
      <c r="BI20" s="21">
        <v>0</v>
      </c>
      <c r="BJ20" s="21">
        <v>0</v>
      </c>
      <c r="BK20" s="21">
        <v>618473.75</v>
      </c>
      <c r="BL20">
        <v>0</v>
      </c>
      <c r="BM20">
        <v>0</v>
      </c>
      <c r="BN20">
        <v>0</v>
      </c>
      <c r="BO20">
        <v>100</v>
      </c>
      <c r="BP20">
        <v>0</v>
      </c>
      <c r="BQ20" s="156">
        <f>INDEX('ESSER II reallocation'!$G$2:$G$555,MATCH('2021 ESSER II'!$D20,'ESSER II reallocation'!$A$2:$A$555,0))</f>
        <v>1792515</v>
      </c>
    </row>
    <row r="21" spans="1:69" x14ac:dyDescent="0.3">
      <c r="A21" t="s">
        <v>162</v>
      </c>
      <c r="B21">
        <v>2021</v>
      </c>
      <c r="C21" t="s">
        <v>1951</v>
      </c>
      <c r="D21" s="22">
        <f>INDEX(Concordance!$A$2:$A$556,MATCH('2021 ESSER II'!F21,Concordance!$D$2:$D$556,0))</f>
        <v>2090</v>
      </c>
      <c r="E21" t="s">
        <v>219</v>
      </c>
      <c r="F21" t="s">
        <v>1952</v>
      </c>
      <c r="G21" t="s">
        <v>1953</v>
      </c>
      <c r="H21" t="s">
        <v>1892</v>
      </c>
      <c r="I21" s="21">
        <v>13851.63</v>
      </c>
      <c r="J21" s="21">
        <v>0</v>
      </c>
      <c r="O21" s="21">
        <v>13851.63</v>
      </c>
      <c r="P21">
        <v>0</v>
      </c>
      <c r="Q21">
        <v>0</v>
      </c>
      <c r="R21">
        <v>0</v>
      </c>
      <c r="S21">
        <v>100</v>
      </c>
      <c r="T21">
        <v>0</v>
      </c>
      <c r="U21" s="21">
        <v>41678</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0</v>
      </c>
      <c r="BG21" s="21">
        <v>0</v>
      </c>
      <c r="BH21" s="21">
        <v>0</v>
      </c>
      <c r="BI21" s="21">
        <v>0</v>
      </c>
      <c r="BJ21" s="21">
        <v>0</v>
      </c>
      <c r="BK21" s="21">
        <v>41678</v>
      </c>
      <c r="BL21">
        <v>0</v>
      </c>
      <c r="BM21">
        <v>100</v>
      </c>
      <c r="BN21">
        <v>0</v>
      </c>
      <c r="BO21">
        <v>0</v>
      </c>
      <c r="BP21">
        <v>0</v>
      </c>
      <c r="BQ21" s="156">
        <f>INDEX('ESSER II reallocation'!$G$2:$G$555,MATCH('2021 ESSER II'!$D21,'ESSER II reallocation'!$A$2:$A$555,0))</f>
        <v>41683</v>
      </c>
    </row>
    <row r="22" spans="1:69" x14ac:dyDescent="0.3">
      <c r="A22" t="s">
        <v>162</v>
      </c>
      <c r="B22">
        <v>2021</v>
      </c>
      <c r="C22" t="s">
        <v>1954</v>
      </c>
      <c r="D22" s="22">
        <f>INDEX(Concordance!$A$2:$A$556,MATCH('2021 ESSER II'!F22,Concordance!$D$2:$D$556,0))</f>
        <v>49135</v>
      </c>
      <c r="E22" t="s">
        <v>222</v>
      </c>
      <c r="F22" t="s">
        <v>1955</v>
      </c>
      <c r="G22" t="s">
        <v>1956</v>
      </c>
      <c r="H22" t="s">
        <v>1892</v>
      </c>
      <c r="I22" s="21">
        <v>13040.76</v>
      </c>
      <c r="J22" s="21">
        <v>0</v>
      </c>
      <c r="O22" s="21">
        <v>13040.76</v>
      </c>
      <c r="P22">
        <v>0</v>
      </c>
      <c r="Q22">
        <v>0</v>
      </c>
      <c r="R22">
        <v>0</v>
      </c>
      <c r="S22">
        <v>100</v>
      </c>
      <c r="T22">
        <v>0</v>
      </c>
      <c r="U22" s="21">
        <v>194784</v>
      </c>
      <c r="V22" s="21">
        <v>194784</v>
      </c>
      <c r="W22" s="21">
        <v>194784</v>
      </c>
      <c r="X22" s="21">
        <v>194784</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Q22" s="156">
        <f>INDEX('ESSER II reallocation'!$G$2:$G$555,MATCH('2021 ESSER II'!$D22,'ESSER II reallocation'!$A$2:$A$555,0))</f>
        <v>194807</v>
      </c>
    </row>
    <row r="23" spans="1:69" x14ac:dyDescent="0.3">
      <c r="A23" t="s">
        <v>162</v>
      </c>
      <c r="B23">
        <v>2021</v>
      </c>
      <c r="C23" t="s">
        <v>1957</v>
      </c>
      <c r="D23" s="22">
        <f>INDEX(Concordance!$A$2:$A$556,MATCH('2021 ESSER II'!F23,Concordance!$D$2:$D$556,0))</f>
        <v>77101</v>
      </c>
      <c r="E23" t="s">
        <v>225</v>
      </c>
      <c r="F23" t="s">
        <v>1958</v>
      </c>
      <c r="G23" t="s">
        <v>1959</v>
      </c>
      <c r="H23" t="s">
        <v>1892</v>
      </c>
      <c r="I23" s="21">
        <v>16689.68</v>
      </c>
      <c r="J23" s="21">
        <v>0</v>
      </c>
      <c r="O23" s="21">
        <v>16689.68</v>
      </c>
      <c r="P23">
        <v>0</v>
      </c>
      <c r="Q23">
        <v>0</v>
      </c>
      <c r="R23">
        <v>0</v>
      </c>
      <c r="S23">
        <v>100</v>
      </c>
      <c r="T23">
        <v>0</v>
      </c>
      <c r="U23" s="21">
        <v>304402</v>
      </c>
      <c r="V23" s="21">
        <v>0</v>
      </c>
      <c r="W23" s="21">
        <v>0</v>
      </c>
      <c r="X23" s="21">
        <v>0</v>
      </c>
      <c r="Y23" s="21">
        <v>0</v>
      </c>
      <c r="Z23" s="21">
        <v>0</v>
      </c>
      <c r="AA23" s="21">
        <v>0</v>
      </c>
      <c r="AB23" s="21">
        <v>0</v>
      </c>
      <c r="AC23" s="21">
        <v>0</v>
      </c>
      <c r="AD23" s="21">
        <v>0</v>
      </c>
      <c r="AE23" s="21">
        <v>0</v>
      </c>
      <c r="AF23" s="21">
        <v>0</v>
      </c>
      <c r="AG23" s="21">
        <v>0</v>
      </c>
      <c r="AH23" s="21">
        <v>0</v>
      </c>
      <c r="AI23" s="21">
        <v>0</v>
      </c>
      <c r="AJ23" s="21">
        <v>0</v>
      </c>
      <c r="AK23" s="21">
        <v>0</v>
      </c>
      <c r="AL23" s="21">
        <v>0</v>
      </c>
      <c r="AM23" s="21">
        <v>0</v>
      </c>
      <c r="AN23" s="21">
        <v>0</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304402</v>
      </c>
      <c r="BL23">
        <v>0</v>
      </c>
      <c r="BM23">
        <v>0</v>
      </c>
      <c r="BN23">
        <v>0</v>
      </c>
      <c r="BO23">
        <v>100</v>
      </c>
      <c r="BP23">
        <v>0</v>
      </c>
      <c r="BQ23" s="156">
        <f>INDEX('ESSER II reallocation'!$G$2:$G$555,MATCH('2021 ESSER II'!$D23,'ESSER II reallocation'!$A$2:$A$555,0))</f>
        <v>304440</v>
      </c>
    </row>
    <row r="24" spans="1:69" x14ac:dyDescent="0.3">
      <c r="A24" t="s">
        <v>162</v>
      </c>
      <c r="B24">
        <v>2021</v>
      </c>
      <c r="C24" t="s">
        <v>1960</v>
      </c>
      <c r="D24" s="22">
        <f>INDEX(Concordance!$A$2:$A$556,MATCH('2021 ESSER II'!F24,Concordance!$D$2:$D$556,0))</f>
        <v>7122</v>
      </c>
      <c r="E24" t="s">
        <v>228</v>
      </c>
      <c r="F24" t="s">
        <v>1961</v>
      </c>
      <c r="G24" t="s">
        <v>1962</v>
      </c>
      <c r="H24" t="s">
        <v>1892</v>
      </c>
      <c r="I24" s="21">
        <v>14054.35</v>
      </c>
      <c r="J24" s="21">
        <v>0</v>
      </c>
      <c r="O24" s="21">
        <v>14054.35</v>
      </c>
      <c r="P24">
        <v>0</v>
      </c>
      <c r="Q24">
        <v>0</v>
      </c>
      <c r="R24">
        <v>0</v>
      </c>
      <c r="S24">
        <v>100</v>
      </c>
      <c r="T24">
        <v>0</v>
      </c>
      <c r="U24" s="21">
        <v>101363</v>
      </c>
      <c r="V24" s="21">
        <v>101363</v>
      </c>
      <c r="W24" s="21">
        <v>9856.3100000000013</v>
      </c>
      <c r="X24" s="21">
        <v>7021</v>
      </c>
      <c r="Y24" s="21">
        <v>1753.19</v>
      </c>
      <c r="Z24" s="21">
        <v>0</v>
      </c>
      <c r="AA24" s="21">
        <v>0</v>
      </c>
      <c r="AB24" s="21">
        <v>0</v>
      </c>
      <c r="AC24" s="21">
        <v>1082.1199999999999</v>
      </c>
      <c r="AD24" s="21">
        <v>0</v>
      </c>
      <c r="AE24" s="21">
        <v>0</v>
      </c>
      <c r="AF24" s="21">
        <v>0</v>
      </c>
      <c r="AG24" s="21">
        <v>91506.69</v>
      </c>
      <c r="AH24" s="21">
        <v>88855.34</v>
      </c>
      <c r="AI24" s="21">
        <v>2651.35</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Q24" s="156">
        <f>INDEX('ESSER II reallocation'!$G$2:$G$555,MATCH('2021 ESSER II'!$D24,'ESSER II reallocation'!$A$2:$A$555,0))</f>
        <v>101376</v>
      </c>
    </row>
    <row r="25" spans="1:69" x14ac:dyDescent="0.3">
      <c r="A25" t="s">
        <v>162</v>
      </c>
      <c r="B25">
        <v>2021</v>
      </c>
      <c r="C25" t="s">
        <v>1963</v>
      </c>
      <c r="D25" s="22">
        <f>INDEX(Concordance!$A$2:$A$556,MATCH('2021 ESSER II'!F25,Concordance!$D$2:$D$556,0))</f>
        <v>96099</v>
      </c>
      <c r="E25" t="s">
        <v>231</v>
      </c>
      <c r="F25" t="s">
        <v>1964</v>
      </c>
      <c r="G25" t="s">
        <v>1965</v>
      </c>
      <c r="H25" t="s">
        <v>1892</v>
      </c>
      <c r="I25" s="21">
        <v>32907.08</v>
      </c>
      <c r="J25" s="21">
        <v>0</v>
      </c>
      <c r="O25" s="21">
        <v>32907.08</v>
      </c>
      <c r="P25">
        <v>0</v>
      </c>
      <c r="Q25">
        <v>0</v>
      </c>
      <c r="R25">
        <v>0</v>
      </c>
      <c r="S25">
        <v>100</v>
      </c>
      <c r="T25">
        <v>0</v>
      </c>
      <c r="U25" s="21">
        <v>1302166</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21">
        <v>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1302166</v>
      </c>
      <c r="BL25">
        <v>4</v>
      </c>
      <c r="BM25">
        <v>14</v>
      </c>
      <c r="BN25">
        <v>0</v>
      </c>
      <c r="BO25">
        <v>64</v>
      </c>
      <c r="BP25">
        <v>18</v>
      </c>
      <c r="BQ25" s="156">
        <f>INDEX('ESSER II reallocation'!$G$2:$G$555,MATCH('2021 ESSER II'!$D25,'ESSER II reallocation'!$A$2:$A$555,0))</f>
        <v>1302325</v>
      </c>
    </row>
    <row r="26" spans="1:69" x14ac:dyDescent="0.3">
      <c r="A26" t="s">
        <v>162</v>
      </c>
      <c r="B26">
        <v>2021</v>
      </c>
      <c r="C26" t="s">
        <v>1966</v>
      </c>
      <c r="D26" s="22">
        <f>INDEX(Concordance!$A$2:$A$556,MATCH('2021 ESSER II'!F26,Concordance!$D$2:$D$556,0))</f>
        <v>103128</v>
      </c>
      <c r="E26" t="s">
        <v>234</v>
      </c>
      <c r="F26" t="s">
        <v>1967</v>
      </c>
      <c r="G26" t="s">
        <v>1968</v>
      </c>
      <c r="H26" t="s">
        <v>1892</v>
      </c>
      <c r="I26" s="21">
        <v>15067.94</v>
      </c>
      <c r="J26" s="21">
        <v>0</v>
      </c>
      <c r="O26" s="21">
        <v>15067.94</v>
      </c>
      <c r="P26">
        <v>0</v>
      </c>
      <c r="Q26">
        <v>0</v>
      </c>
      <c r="R26">
        <v>0</v>
      </c>
      <c r="S26">
        <v>100</v>
      </c>
      <c r="T26">
        <v>0</v>
      </c>
      <c r="U26" s="21">
        <v>392896</v>
      </c>
      <c r="V26" s="21">
        <v>88849.27</v>
      </c>
      <c r="W26" s="21">
        <v>87014.739999999991</v>
      </c>
      <c r="X26" s="21">
        <v>73287.78</v>
      </c>
      <c r="Y26" s="21">
        <v>13726.96</v>
      </c>
      <c r="Z26" s="21">
        <v>0</v>
      </c>
      <c r="AA26" s="21">
        <v>0</v>
      </c>
      <c r="AB26" s="21">
        <v>0</v>
      </c>
      <c r="AC26" s="21">
        <v>0</v>
      </c>
      <c r="AD26" s="21">
        <v>0</v>
      </c>
      <c r="AE26" s="21">
        <v>0</v>
      </c>
      <c r="AF26" s="21">
        <v>0</v>
      </c>
      <c r="AG26" s="21">
        <v>1834.53</v>
      </c>
      <c r="AH26" s="21">
        <v>0</v>
      </c>
      <c r="AI26" s="21">
        <v>0</v>
      </c>
      <c r="AJ26" s="21">
        <v>0</v>
      </c>
      <c r="AK26" s="21">
        <v>0</v>
      </c>
      <c r="AL26" s="21">
        <v>0</v>
      </c>
      <c r="AM26" s="21">
        <v>1834.53</v>
      </c>
      <c r="AN26" s="21">
        <v>0</v>
      </c>
      <c r="AO26" s="21">
        <v>0</v>
      </c>
      <c r="AP26" s="21">
        <v>0</v>
      </c>
      <c r="AQ26" s="21">
        <v>0</v>
      </c>
      <c r="AR26" s="21">
        <v>0</v>
      </c>
      <c r="AS26" s="21">
        <v>0</v>
      </c>
      <c r="AT26" s="21">
        <v>0</v>
      </c>
      <c r="AU26" s="21">
        <v>0</v>
      </c>
      <c r="AV26" s="21">
        <v>0</v>
      </c>
      <c r="AW26" s="21">
        <v>0</v>
      </c>
      <c r="AX26" s="21">
        <v>0</v>
      </c>
      <c r="AY26" s="21">
        <v>0</v>
      </c>
      <c r="AZ26" s="21">
        <v>0</v>
      </c>
      <c r="BA26" s="21">
        <v>0</v>
      </c>
      <c r="BB26" s="21">
        <v>0</v>
      </c>
      <c r="BC26" s="21">
        <v>0</v>
      </c>
      <c r="BD26" s="21">
        <v>0</v>
      </c>
      <c r="BE26" s="21">
        <v>0</v>
      </c>
      <c r="BF26" s="21">
        <v>0</v>
      </c>
      <c r="BG26" s="21">
        <v>0</v>
      </c>
      <c r="BH26" s="21">
        <v>0</v>
      </c>
      <c r="BI26" s="21">
        <v>0</v>
      </c>
      <c r="BJ26" s="21">
        <v>0</v>
      </c>
      <c r="BK26" s="21">
        <v>304046.73</v>
      </c>
      <c r="BL26">
        <v>68</v>
      </c>
      <c r="BM26">
        <v>32</v>
      </c>
      <c r="BN26">
        <v>0</v>
      </c>
      <c r="BO26">
        <v>0</v>
      </c>
      <c r="BP26">
        <v>0</v>
      </c>
      <c r="BQ26" s="156">
        <f>INDEX('ESSER II reallocation'!$G$2:$G$555,MATCH('2021 ESSER II'!$D26,'ESSER II reallocation'!$A$2:$A$555,0))</f>
        <v>392944</v>
      </c>
    </row>
    <row r="27" spans="1:69" x14ac:dyDescent="0.3">
      <c r="A27" t="s">
        <v>162</v>
      </c>
      <c r="B27">
        <v>2021</v>
      </c>
      <c r="C27" t="s">
        <v>1969</v>
      </c>
      <c r="D27" s="22">
        <f>INDEX(Concordance!$A$2:$A$556,MATCH('2021 ESSER II'!F27,Concordance!$D$2:$D$556,0))</f>
        <v>47064</v>
      </c>
      <c r="E27" t="s">
        <v>237</v>
      </c>
      <c r="F27" t="s">
        <v>1970</v>
      </c>
      <c r="G27" t="s">
        <v>1971</v>
      </c>
      <c r="H27" t="s">
        <v>1892</v>
      </c>
      <c r="I27" s="21">
        <v>11824.46</v>
      </c>
      <c r="J27" s="21">
        <v>0</v>
      </c>
      <c r="O27" s="21">
        <v>11824.46</v>
      </c>
      <c r="P27">
        <v>0</v>
      </c>
      <c r="Q27">
        <v>0</v>
      </c>
      <c r="R27">
        <v>0</v>
      </c>
      <c r="S27">
        <v>100</v>
      </c>
      <c r="T27">
        <v>0</v>
      </c>
      <c r="U27" s="21">
        <v>159673</v>
      </c>
      <c r="V27" s="21">
        <v>159673</v>
      </c>
      <c r="W27" s="21">
        <v>0</v>
      </c>
      <c r="X27" s="21">
        <v>0</v>
      </c>
      <c r="Y27" s="21">
        <v>0</v>
      </c>
      <c r="Z27" s="21">
        <v>0</v>
      </c>
      <c r="AA27" s="21">
        <v>0</v>
      </c>
      <c r="AB27" s="21">
        <v>0</v>
      </c>
      <c r="AC27" s="21">
        <v>0</v>
      </c>
      <c r="AD27" s="21">
        <v>0</v>
      </c>
      <c r="AE27" s="21">
        <v>0</v>
      </c>
      <c r="AF27" s="21">
        <v>0</v>
      </c>
      <c r="AG27" s="21">
        <v>0</v>
      </c>
      <c r="AH27" s="21">
        <v>0</v>
      </c>
      <c r="AI27" s="21">
        <v>0</v>
      </c>
      <c r="AJ27" s="21">
        <v>0</v>
      </c>
      <c r="AK27" s="21">
        <v>0</v>
      </c>
      <c r="AL27" s="21">
        <v>0</v>
      </c>
      <c r="AM27" s="21">
        <v>0</v>
      </c>
      <c r="AN27" s="21">
        <v>0</v>
      </c>
      <c r="AO27" s="21">
        <v>0</v>
      </c>
      <c r="AP27" s="21">
        <v>0</v>
      </c>
      <c r="AQ27" s="21">
        <v>0</v>
      </c>
      <c r="AR27" s="21">
        <v>0</v>
      </c>
      <c r="AS27" s="21">
        <v>0</v>
      </c>
      <c r="AT27" s="21">
        <v>0</v>
      </c>
      <c r="AU27" s="21">
        <v>0</v>
      </c>
      <c r="AV27" s="21">
        <v>0</v>
      </c>
      <c r="AW27" s="21">
        <v>0</v>
      </c>
      <c r="AX27" s="21">
        <v>0</v>
      </c>
      <c r="AY27" s="21">
        <v>0</v>
      </c>
      <c r="AZ27" s="21">
        <v>0</v>
      </c>
      <c r="BA27" s="21">
        <v>159673</v>
      </c>
      <c r="BB27" s="21">
        <v>117863.02</v>
      </c>
      <c r="BC27" s="21">
        <v>41809.980000000003</v>
      </c>
      <c r="BD27" s="21">
        <v>0</v>
      </c>
      <c r="BE27" s="21">
        <v>0</v>
      </c>
      <c r="BF27" s="21">
        <v>0</v>
      </c>
      <c r="BG27" s="21">
        <v>0</v>
      </c>
      <c r="BH27" s="21">
        <v>0</v>
      </c>
      <c r="BI27" s="21">
        <v>0</v>
      </c>
      <c r="BJ27" s="21">
        <v>0</v>
      </c>
      <c r="BK27" s="21">
        <v>0</v>
      </c>
      <c r="BQ27" s="156">
        <f>INDEX('ESSER II reallocation'!$G$2:$G$555,MATCH('2021 ESSER II'!$D27,'ESSER II reallocation'!$A$2:$A$555,0))</f>
        <v>159693</v>
      </c>
    </row>
    <row r="28" spans="1:69" x14ac:dyDescent="0.3">
      <c r="A28" t="s">
        <v>162</v>
      </c>
      <c r="B28">
        <v>2021</v>
      </c>
      <c r="C28" t="s">
        <v>1972</v>
      </c>
      <c r="D28" s="22">
        <f>INDEX(Concordance!$A$2:$A$556,MATCH('2021 ESSER II'!F28,Concordance!$D$2:$D$556,0))</f>
        <v>19152</v>
      </c>
      <c r="E28" t="s">
        <v>240</v>
      </c>
      <c r="F28" t="s">
        <v>1973</v>
      </c>
      <c r="G28" t="s">
        <v>1974</v>
      </c>
      <c r="H28" t="s">
        <v>1892</v>
      </c>
      <c r="I28" s="21">
        <v>68179.92</v>
      </c>
      <c r="J28" s="21">
        <v>0</v>
      </c>
      <c r="O28" s="21">
        <v>68179.92</v>
      </c>
      <c r="P28">
        <v>0</v>
      </c>
      <c r="Q28">
        <v>0</v>
      </c>
      <c r="R28">
        <v>0</v>
      </c>
      <c r="S28">
        <v>100</v>
      </c>
      <c r="T28">
        <v>0</v>
      </c>
      <c r="U28" s="21">
        <v>2422087</v>
      </c>
      <c r="V28" s="21">
        <v>292408.49</v>
      </c>
      <c r="W28" s="21">
        <v>3418.26</v>
      </c>
      <c r="X28" s="21">
        <v>0</v>
      </c>
      <c r="Y28" s="21">
        <v>0</v>
      </c>
      <c r="Z28" s="21">
        <v>0</v>
      </c>
      <c r="AA28" s="21">
        <v>0</v>
      </c>
      <c r="AB28" s="21">
        <v>0</v>
      </c>
      <c r="AC28" s="21">
        <v>3418.26</v>
      </c>
      <c r="AD28" s="21">
        <v>0</v>
      </c>
      <c r="AE28" s="21">
        <v>0</v>
      </c>
      <c r="AF28" s="21">
        <v>0</v>
      </c>
      <c r="AG28" s="21">
        <v>23765.5</v>
      </c>
      <c r="AH28" s="21">
        <v>0</v>
      </c>
      <c r="AI28" s="21">
        <v>0</v>
      </c>
      <c r="AJ28" s="21">
        <v>0</v>
      </c>
      <c r="AK28" s="21">
        <v>0</v>
      </c>
      <c r="AL28" s="21">
        <v>0</v>
      </c>
      <c r="AM28" s="21">
        <v>23765.5</v>
      </c>
      <c r="AN28" s="21">
        <v>0</v>
      </c>
      <c r="AO28" s="21">
        <v>0</v>
      </c>
      <c r="AP28" s="21">
        <v>0</v>
      </c>
      <c r="AQ28" s="21">
        <v>0</v>
      </c>
      <c r="AR28" s="21">
        <v>0</v>
      </c>
      <c r="AS28" s="21">
        <v>0</v>
      </c>
      <c r="AT28" s="21">
        <v>0</v>
      </c>
      <c r="AU28" s="21">
        <v>0</v>
      </c>
      <c r="AV28" s="21">
        <v>0</v>
      </c>
      <c r="AW28" s="21">
        <v>0</v>
      </c>
      <c r="AX28" s="21">
        <v>0</v>
      </c>
      <c r="AY28" s="21">
        <v>0</v>
      </c>
      <c r="AZ28" s="21">
        <v>0</v>
      </c>
      <c r="BA28" s="21">
        <v>265224.73</v>
      </c>
      <c r="BB28" s="21">
        <v>78517.990000000005</v>
      </c>
      <c r="BC28" s="21">
        <v>13503.34</v>
      </c>
      <c r="BD28" s="21">
        <v>50776.480000000003</v>
      </c>
      <c r="BE28" s="21">
        <v>0</v>
      </c>
      <c r="BF28" s="21">
        <v>94049.73</v>
      </c>
      <c r="BG28" s="21">
        <v>28377.19</v>
      </c>
      <c r="BH28" s="21">
        <v>0</v>
      </c>
      <c r="BI28" s="21">
        <v>0</v>
      </c>
      <c r="BJ28" s="21">
        <v>0</v>
      </c>
      <c r="BK28" s="21">
        <v>2129678.5099999998</v>
      </c>
      <c r="BL28">
        <v>3</v>
      </c>
      <c r="BM28">
        <v>67</v>
      </c>
      <c r="BN28">
        <v>0</v>
      </c>
      <c r="BO28">
        <v>30</v>
      </c>
      <c r="BP28">
        <v>0</v>
      </c>
      <c r="BQ28" s="156">
        <f>INDEX('ESSER II reallocation'!$G$2:$G$555,MATCH('2021 ESSER II'!$D28,'ESSER II reallocation'!$A$2:$A$555,0))</f>
        <v>2422384</v>
      </c>
    </row>
    <row r="29" spans="1:69" x14ac:dyDescent="0.3">
      <c r="A29" t="s">
        <v>162</v>
      </c>
      <c r="B29">
        <v>2021</v>
      </c>
      <c r="C29" t="s">
        <v>1975</v>
      </c>
      <c r="D29" s="22">
        <f>INDEX(Concordance!$A$2:$A$556,MATCH('2021 ESSER II'!F29,Concordance!$D$2:$D$556,0))</f>
        <v>103135</v>
      </c>
      <c r="E29" t="s">
        <v>249</v>
      </c>
      <c r="F29" t="s">
        <v>1976</v>
      </c>
      <c r="G29" t="s">
        <v>1977</v>
      </c>
      <c r="H29" t="s">
        <v>1892</v>
      </c>
      <c r="I29" s="21">
        <v>18919.57</v>
      </c>
      <c r="J29" s="21">
        <v>0</v>
      </c>
      <c r="O29" s="21">
        <v>18919.57</v>
      </c>
      <c r="P29">
        <v>0</v>
      </c>
      <c r="Q29">
        <v>0</v>
      </c>
      <c r="R29">
        <v>0</v>
      </c>
      <c r="S29">
        <v>100</v>
      </c>
      <c r="T29">
        <v>0</v>
      </c>
      <c r="U29" s="21">
        <v>787753</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787753</v>
      </c>
      <c r="BL29">
        <v>0</v>
      </c>
      <c r="BM29">
        <v>0</v>
      </c>
      <c r="BN29">
        <v>0</v>
      </c>
      <c r="BO29">
        <v>100</v>
      </c>
      <c r="BP29">
        <v>0</v>
      </c>
      <c r="BQ29" s="156">
        <f>INDEX('ESSER II reallocation'!$G$2:$G$555,MATCH('2021 ESSER II'!$D29,'ESSER II reallocation'!$A$2:$A$555,0))</f>
        <v>787850</v>
      </c>
    </row>
    <row r="30" spans="1:69" x14ac:dyDescent="0.3">
      <c r="A30" t="s">
        <v>162</v>
      </c>
      <c r="B30">
        <v>2021</v>
      </c>
      <c r="C30" t="s">
        <v>1978</v>
      </c>
      <c r="D30" s="22">
        <f>INDEX(Concordance!$A$2:$A$556,MATCH('2021 ESSER II'!F30,Concordance!$D$2:$D$556,0))</f>
        <v>61151</v>
      </c>
      <c r="E30" t="s">
        <v>252</v>
      </c>
      <c r="F30" t="s">
        <v>1979</v>
      </c>
      <c r="G30" t="s">
        <v>1980</v>
      </c>
      <c r="H30" t="s">
        <v>1892</v>
      </c>
      <c r="I30" s="21">
        <v>14459.79</v>
      </c>
      <c r="J30" s="21">
        <v>0</v>
      </c>
      <c r="O30" s="21">
        <v>14459.79</v>
      </c>
      <c r="P30">
        <v>0</v>
      </c>
      <c r="Q30">
        <v>0</v>
      </c>
      <c r="R30">
        <v>0</v>
      </c>
      <c r="S30">
        <v>100</v>
      </c>
      <c r="T30">
        <v>0</v>
      </c>
      <c r="U30" s="21">
        <v>189312</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21">
        <v>0</v>
      </c>
      <c r="AR30" s="21">
        <v>0</v>
      </c>
      <c r="AS30" s="21">
        <v>0</v>
      </c>
      <c r="AT30" s="21">
        <v>0</v>
      </c>
      <c r="AU30" s="21">
        <v>0</v>
      </c>
      <c r="AV30" s="21">
        <v>0</v>
      </c>
      <c r="AW30" s="21">
        <v>0</v>
      </c>
      <c r="AX30" s="21">
        <v>0</v>
      </c>
      <c r="AY30" s="21">
        <v>0</v>
      </c>
      <c r="AZ30" s="21">
        <v>0</v>
      </c>
      <c r="BA30" s="21">
        <v>0</v>
      </c>
      <c r="BB30" s="21">
        <v>0</v>
      </c>
      <c r="BC30" s="21">
        <v>0</v>
      </c>
      <c r="BD30" s="21">
        <v>0</v>
      </c>
      <c r="BE30" s="21">
        <v>0</v>
      </c>
      <c r="BF30" s="21">
        <v>0</v>
      </c>
      <c r="BG30" s="21">
        <v>0</v>
      </c>
      <c r="BH30" s="21">
        <v>0</v>
      </c>
      <c r="BI30" s="21">
        <v>0</v>
      </c>
      <c r="BJ30" s="21">
        <v>0</v>
      </c>
      <c r="BK30" s="21">
        <v>189312</v>
      </c>
      <c r="BL30">
        <v>0</v>
      </c>
      <c r="BM30">
        <v>0</v>
      </c>
      <c r="BN30">
        <v>0</v>
      </c>
      <c r="BO30">
        <v>100</v>
      </c>
      <c r="BP30">
        <v>0</v>
      </c>
      <c r="BQ30" s="156">
        <f>INDEX('ESSER II reallocation'!$G$2:$G$555,MATCH('2021 ESSER II'!$D30,'ESSER II reallocation'!$A$2:$A$555,0))</f>
        <v>189336</v>
      </c>
    </row>
    <row r="31" spans="1:69" x14ac:dyDescent="0.3">
      <c r="A31" t="s">
        <v>162</v>
      </c>
      <c r="B31">
        <v>2021</v>
      </c>
      <c r="C31" t="s">
        <v>1981</v>
      </c>
      <c r="D31" s="22">
        <f>INDEX(Concordance!$A$2:$A$556,MATCH('2021 ESSER II'!F31,Concordance!$D$2:$D$556,0))</f>
        <v>22091</v>
      </c>
      <c r="E31" t="s">
        <v>255</v>
      </c>
      <c r="F31" t="s">
        <v>1982</v>
      </c>
      <c r="G31" t="s">
        <v>1983</v>
      </c>
      <c r="H31" t="s">
        <v>1892</v>
      </c>
      <c r="I31" s="21">
        <v>15878.81</v>
      </c>
      <c r="J31" s="21">
        <v>0</v>
      </c>
      <c r="O31" s="21">
        <v>15878.81</v>
      </c>
      <c r="P31">
        <v>0</v>
      </c>
      <c r="Q31">
        <v>0</v>
      </c>
      <c r="R31">
        <v>0</v>
      </c>
      <c r="S31">
        <v>100</v>
      </c>
      <c r="T31">
        <v>0</v>
      </c>
      <c r="U31" s="21">
        <v>215616</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215616</v>
      </c>
      <c r="BL31">
        <v>0</v>
      </c>
      <c r="BM31">
        <v>100</v>
      </c>
      <c r="BN31">
        <v>0</v>
      </c>
      <c r="BO31">
        <v>0</v>
      </c>
      <c r="BP31">
        <v>0</v>
      </c>
      <c r="BQ31" s="156">
        <f>INDEX('ESSER II reallocation'!$G$2:$G$555,MATCH('2021 ESSER II'!$D31,'ESSER II reallocation'!$A$2:$A$555,0))</f>
        <v>215642</v>
      </c>
    </row>
    <row r="32" spans="1:69" x14ac:dyDescent="0.3">
      <c r="A32" t="s">
        <v>162</v>
      </c>
      <c r="B32">
        <v>2021</v>
      </c>
      <c r="C32" t="s">
        <v>1984</v>
      </c>
      <c r="D32" s="22">
        <f>INDEX(Concordance!$A$2:$A$556,MATCH('2021 ESSER II'!F32,Concordance!$D$2:$D$556,0))</f>
        <v>94076</v>
      </c>
      <c r="E32" t="s">
        <v>261</v>
      </c>
      <c r="F32" t="s">
        <v>1985</v>
      </c>
      <c r="G32" t="s">
        <v>1986</v>
      </c>
      <c r="H32" t="s">
        <v>1892</v>
      </c>
      <c r="I32" s="21">
        <v>22325.22</v>
      </c>
      <c r="J32" s="21">
        <v>0</v>
      </c>
      <c r="O32" s="21">
        <v>22325.22</v>
      </c>
      <c r="P32">
        <v>0</v>
      </c>
      <c r="Q32">
        <v>0</v>
      </c>
      <c r="R32">
        <v>0</v>
      </c>
      <c r="S32">
        <v>100</v>
      </c>
      <c r="T32">
        <v>0</v>
      </c>
      <c r="U32" s="21">
        <v>797455</v>
      </c>
      <c r="V32" s="21">
        <v>797455</v>
      </c>
      <c r="W32" s="21">
        <v>61117.85</v>
      </c>
      <c r="X32" s="21">
        <v>0</v>
      </c>
      <c r="Y32" s="21">
        <v>0</v>
      </c>
      <c r="Z32" s="21">
        <v>44230</v>
      </c>
      <c r="AA32" s="21">
        <v>0</v>
      </c>
      <c r="AB32" s="21">
        <v>0</v>
      </c>
      <c r="AC32" s="21">
        <v>8917.85</v>
      </c>
      <c r="AD32" s="21">
        <v>0</v>
      </c>
      <c r="AE32" s="21">
        <v>0</v>
      </c>
      <c r="AF32" s="21">
        <v>7970</v>
      </c>
      <c r="AG32" s="21">
        <v>133145</v>
      </c>
      <c r="AH32" s="21">
        <v>55520</v>
      </c>
      <c r="AI32" s="21">
        <v>9005</v>
      </c>
      <c r="AJ32" s="21">
        <v>0</v>
      </c>
      <c r="AK32" s="21">
        <v>0</v>
      </c>
      <c r="AL32" s="21">
        <v>0</v>
      </c>
      <c r="AM32" s="21">
        <v>68620</v>
      </c>
      <c r="AN32" s="21">
        <v>0</v>
      </c>
      <c r="AO32" s="21">
        <v>0</v>
      </c>
      <c r="AP32" s="21">
        <v>0</v>
      </c>
      <c r="AQ32" s="21">
        <v>0</v>
      </c>
      <c r="AR32" s="21">
        <v>0</v>
      </c>
      <c r="AS32" s="21">
        <v>0</v>
      </c>
      <c r="AT32" s="21">
        <v>0</v>
      </c>
      <c r="AU32" s="21">
        <v>0</v>
      </c>
      <c r="AV32" s="21">
        <v>0</v>
      </c>
      <c r="AW32" s="21">
        <v>0</v>
      </c>
      <c r="AX32" s="21">
        <v>0</v>
      </c>
      <c r="AY32" s="21">
        <v>0</v>
      </c>
      <c r="AZ32" s="21">
        <v>0</v>
      </c>
      <c r="BA32" s="21">
        <v>603192.15</v>
      </c>
      <c r="BB32" s="21">
        <v>477552.15</v>
      </c>
      <c r="BC32" s="21">
        <v>125640</v>
      </c>
      <c r="BD32" s="21">
        <v>0</v>
      </c>
      <c r="BE32" s="21">
        <v>0</v>
      </c>
      <c r="BF32" s="21">
        <v>0</v>
      </c>
      <c r="BG32" s="21">
        <v>0</v>
      </c>
      <c r="BH32" s="21">
        <v>0</v>
      </c>
      <c r="BI32" s="21">
        <v>0</v>
      </c>
      <c r="BJ32" s="21">
        <v>0</v>
      </c>
      <c r="BK32" s="21">
        <v>0</v>
      </c>
      <c r="BQ32" s="156">
        <f>INDEX('ESSER II reallocation'!$G$2:$G$555,MATCH('2021 ESSER II'!$D32,'ESSER II reallocation'!$A$2:$A$555,0))</f>
        <v>797552</v>
      </c>
    </row>
    <row r="33" spans="1:69" x14ac:dyDescent="0.3">
      <c r="A33" t="s">
        <v>162</v>
      </c>
      <c r="B33">
        <v>2021</v>
      </c>
      <c r="C33" t="s">
        <v>1987</v>
      </c>
      <c r="D33" s="22">
        <f>INDEX(Concordance!$A$2:$A$556,MATCH('2021 ESSER II'!F33,Concordance!$D$2:$D$556,0))</f>
        <v>27055</v>
      </c>
      <c r="E33" t="s">
        <v>264</v>
      </c>
      <c r="F33" t="s">
        <v>1988</v>
      </c>
      <c r="G33" t="s">
        <v>1989</v>
      </c>
      <c r="H33" t="s">
        <v>1892</v>
      </c>
      <c r="I33" s="21">
        <v>13040.76</v>
      </c>
      <c r="J33" s="21">
        <v>0</v>
      </c>
      <c r="O33" s="21">
        <v>13040.76</v>
      </c>
      <c r="P33">
        <v>0</v>
      </c>
      <c r="Q33">
        <v>0</v>
      </c>
      <c r="R33">
        <v>0</v>
      </c>
      <c r="S33">
        <v>100</v>
      </c>
      <c r="T33">
        <v>0</v>
      </c>
      <c r="U33" s="21">
        <v>132990</v>
      </c>
      <c r="V33" s="21">
        <v>101588.56</v>
      </c>
      <c r="W33" s="21">
        <v>10528.14</v>
      </c>
      <c r="X33" s="21">
        <v>0</v>
      </c>
      <c r="Y33" s="21">
        <v>0</v>
      </c>
      <c r="Z33" s="21">
        <v>0</v>
      </c>
      <c r="AA33" s="21">
        <v>0</v>
      </c>
      <c r="AB33" s="21">
        <v>0</v>
      </c>
      <c r="AC33" s="21">
        <v>10528.14</v>
      </c>
      <c r="AD33" s="21">
        <v>0</v>
      </c>
      <c r="AE33" s="21">
        <v>0</v>
      </c>
      <c r="AF33" s="21">
        <v>0</v>
      </c>
      <c r="AG33" s="21">
        <v>91060.42</v>
      </c>
      <c r="AH33" s="21">
        <v>9742.09</v>
      </c>
      <c r="AI33" s="21">
        <v>1414.01</v>
      </c>
      <c r="AJ33" s="21">
        <v>0</v>
      </c>
      <c r="AK33" s="21">
        <v>0</v>
      </c>
      <c r="AL33" s="21">
        <v>37123.089999999997</v>
      </c>
      <c r="AM33" s="21">
        <v>42781.23</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31401.439999999999</v>
      </c>
      <c r="BL33">
        <v>0</v>
      </c>
      <c r="BM33">
        <v>0</v>
      </c>
      <c r="BN33">
        <v>0</v>
      </c>
      <c r="BO33">
        <v>100</v>
      </c>
      <c r="BP33">
        <v>0</v>
      </c>
      <c r="BQ33" s="156">
        <f>INDEX('ESSER II reallocation'!$G$2:$G$555,MATCH('2021 ESSER II'!$D33,'ESSER II reallocation'!$A$2:$A$555,0))</f>
        <v>133006</v>
      </c>
    </row>
    <row r="34" spans="1:69" x14ac:dyDescent="0.3">
      <c r="A34" t="s">
        <v>162</v>
      </c>
      <c r="B34">
        <v>2021</v>
      </c>
      <c r="C34" t="s">
        <v>1990</v>
      </c>
      <c r="D34" s="22">
        <f>INDEX(Concordance!$A$2:$A$556,MATCH('2021 ESSER II'!F34,Concordance!$D$2:$D$556,0))</f>
        <v>26002</v>
      </c>
      <c r="E34" t="s">
        <v>432</v>
      </c>
      <c r="F34" t="s">
        <v>1991</v>
      </c>
      <c r="G34" t="s">
        <v>1992</v>
      </c>
      <c r="H34" t="s">
        <v>1892</v>
      </c>
      <c r="I34" s="21">
        <v>26622.84</v>
      </c>
      <c r="J34" s="21">
        <v>0</v>
      </c>
      <c r="O34" s="21">
        <v>26622.84</v>
      </c>
      <c r="P34">
        <v>0</v>
      </c>
      <c r="Q34">
        <v>0</v>
      </c>
      <c r="R34">
        <v>0</v>
      </c>
      <c r="S34">
        <v>100</v>
      </c>
      <c r="T34">
        <v>0</v>
      </c>
      <c r="U34" s="21">
        <v>96988</v>
      </c>
      <c r="V34" s="21">
        <v>96988</v>
      </c>
      <c r="W34" s="21">
        <v>0</v>
      </c>
      <c r="X34" s="21">
        <v>0</v>
      </c>
      <c r="Y34" s="21">
        <v>0</v>
      </c>
      <c r="Z34" s="21">
        <v>0</v>
      </c>
      <c r="AA34" s="21">
        <v>0</v>
      </c>
      <c r="AB34" s="21">
        <v>0</v>
      </c>
      <c r="AC34" s="21">
        <v>0</v>
      </c>
      <c r="AD34" s="21">
        <v>0</v>
      </c>
      <c r="AE34" s="21">
        <v>0</v>
      </c>
      <c r="AF34" s="21">
        <v>0</v>
      </c>
      <c r="AG34" s="21">
        <v>96988</v>
      </c>
      <c r="AH34" s="21">
        <v>96988</v>
      </c>
      <c r="AI34" s="21">
        <v>0</v>
      </c>
      <c r="AJ34" s="21">
        <v>0</v>
      </c>
      <c r="AK34" s="21">
        <v>0</v>
      </c>
      <c r="AL34" s="21">
        <v>0</v>
      </c>
      <c r="AM34" s="21">
        <v>0</v>
      </c>
      <c r="AN34" s="21">
        <v>0</v>
      </c>
      <c r="AO34" s="21">
        <v>0</v>
      </c>
      <c r="AP34" s="21">
        <v>0</v>
      </c>
      <c r="AQ34" s="21">
        <v>0</v>
      </c>
      <c r="AR34" s="21">
        <v>0</v>
      </c>
      <c r="AS34" s="21">
        <v>0</v>
      </c>
      <c r="AT34" s="21">
        <v>0</v>
      </c>
      <c r="AU34" s="21">
        <v>0</v>
      </c>
      <c r="AV34" s="21">
        <v>0</v>
      </c>
      <c r="AW34" s="21">
        <v>0</v>
      </c>
      <c r="AX34" s="21">
        <v>0</v>
      </c>
      <c r="AY34" s="21">
        <v>0</v>
      </c>
      <c r="AZ34" s="21">
        <v>0</v>
      </c>
      <c r="BA34" s="21">
        <v>0</v>
      </c>
      <c r="BB34" s="21">
        <v>0</v>
      </c>
      <c r="BC34" s="21">
        <v>0</v>
      </c>
      <c r="BD34" s="21">
        <v>0</v>
      </c>
      <c r="BE34" s="21">
        <v>0</v>
      </c>
      <c r="BF34" s="21">
        <v>0</v>
      </c>
      <c r="BG34" s="21">
        <v>0</v>
      </c>
      <c r="BH34" s="21">
        <v>0</v>
      </c>
      <c r="BI34" s="21">
        <v>0</v>
      </c>
      <c r="BJ34" s="21">
        <v>0</v>
      </c>
      <c r="BK34" s="21">
        <v>0</v>
      </c>
      <c r="BQ34" s="156">
        <f>INDEX('ESSER II reallocation'!$G$2:$G$555,MATCH('2021 ESSER II'!$D34,'ESSER II reallocation'!$A$2:$A$555,0))</f>
        <v>97000</v>
      </c>
    </row>
    <row r="35" spans="1:69" x14ac:dyDescent="0.3">
      <c r="A35" t="s">
        <v>162</v>
      </c>
      <c r="B35">
        <v>2021</v>
      </c>
      <c r="C35" t="s">
        <v>1993</v>
      </c>
      <c r="D35" s="22">
        <f>INDEX(Concordance!$A$2:$A$556,MATCH('2021 ESSER II'!F35,Concordance!$D$2:$D$556,0))</f>
        <v>103131</v>
      </c>
      <c r="E35" t="s">
        <v>267</v>
      </c>
      <c r="F35" t="s">
        <v>1994</v>
      </c>
      <c r="G35" t="s">
        <v>1995</v>
      </c>
      <c r="H35" t="s">
        <v>1892</v>
      </c>
      <c r="I35" s="21">
        <v>20135.88</v>
      </c>
      <c r="J35" s="21">
        <v>0</v>
      </c>
      <c r="O35" s="21">
        <v>20135.88</v>
      </c>
      <c r="P35">
        <v>0</v>
      </c>
      <c r="Q35">
        <v>0</v>
      </c>
      <c r="R35">
        <v>0</v>
      </c>
      <c r="S35">
        <v>100</v>
      </c>
      <c r="T35">
        <v>0</v>
      </c>
      <c r="U35" s="21">
        <v>566908</v>
      </c>
      <c r="V35" s="21">
        <v>563908</v>
      </c>
      <c r="W35" s="21">
        <v>0</v>
      </c>
      <c r="X35" s="21">
        <v>0</v>
      </c>
      <c r="Y35" s="21">
        <v>0</v>
      </c>
      <c r="Z35" s="21">
        <v>0</v>
      </c>
      <c r="AA35" s="21">
        <v>0</v>
      </c>
      <c r="AB35" s="21">
        <v>0</v>
      </c>
      <c r="AC35" s="21">
        <v>0</v>
      </c>
      <c r="AD35" s="21">
        <v>0</v>
      </c>
      <c r="AE35" s="21">
        <v>0</v>
      </c>
      <c r="AF35" s="21">
        <v>0</v>
      </c>
      <c r="AG35" s="21">
        <v>563908</v>
      </c>
      <c r="AH35" s="21">
        <v>437960.39</v>
      </c>
      <c r="AI35" s="21">
        <v>125947.61</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3000</v>
      </c>
      <c r="BL35">
        <v>0</v>
      </c>
      <c r="BM35">
        <v>100</v>
      </c>
      <c r="BN35">
        <v>0</v>
      </c>
      <c r="BO35">
        <v>0</v>
      </c>
      <c r="BP35">
        <v>0</v>
      </c>
      <c r="BQ35" s="156">
        <f>INDEX('ESSER II reallocation'!$G$2:$G$555,MATCH('2021 ESSER II'!$D35,'ESSER II reallocation'!$A$2:$A$555,0))</f>
        <v>566978</v>
      </c>
    </row>
    <row r="36" spans="1:69" x14ac:dyDescent="0.3">
      <c r="A36" t="s">
        <v>162</v>
      </c>
      <c r="B36">
        <v>2021</v>
      </c>
      <c r="C36" t="s">
        <v>1996</v>
      </c>
      <c r="D36" s="22">
        <f>INDEX(Concordance!$A$2:$A$556,MATCH('2021 ESSER II'!F36,Concordance!$D$2:$D$556,0))</f>
        <v>104045</v>
      </c>
      <c r="E36" t="s">
        <v>270</v>
      </c>
      <c r="F36" t="s">
        <v>1997</v>
      </c>
      <c r="G36" t="s">
        <v>1998</v>
      </c>
      <c r="H36" t="s">
        <v>1892</v>
      </c>
      <c r="I36" s="21">
        <v>20135.88</v>
      </c>
      <c r="J36" s="21">
        <v>0</v>
      </c>
      <c r="O36" s="21">
        <v>20135.88</v>
      </c>
      <c r="P36">
        <v>0</v>
      </c>
      <c r="Q36">
        <v>0</v>
      </c>
      <c r="R36">
        <v>0</v>
      </c>
      <c r="S36">
        <v>100</v>
      </c>
      <c r="T36">
        <v>0</v>
      </c>
      <c r="U36" s="21">
        <v>489262</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489262</v>
      </c>
      <c r="BL36">
        <v>100</v>
      </c>
      <c r="BM36">
        <v>0</v>
      </c>
      <c r="BN36">
        <v>0</v>
      </c>
      <c r="BO36">
        <v>0</v>
      </c>
      <c r="BP36">
        <v>0</v>
      </c>
      <c r="BQ36" s="156">
        <f>INDEX('ESSER II reallocation'!$G$2:$G$555,MATCH('2021 ESSER II'!$D36,'ESSER II reallocation'!$A$2:$A$555,0))</f>
        <v>489322</v>
      </c>
    </row>
    <row r="37" spans="1:69" x14ac:dyDescent="0.3">
      <c r="A37" t="s">
        <v>162</v>
      </c>
      <c r="B37">
        <v>2021</v>
      </c>
      <c r="C37" t="s">
        <v>1999</v>
      </c>
      <c r="D37" s="22">
        <f>INDEX(Concordance!$A$2:$A$556,MATCH('2021 ESSER II'!F37,Concordance!$D$2:$D$556,0))</f>
        <v>48068</v>
      </c>
      <c r="E37" t="s">
        <v>273</v>
      </c>
      <c r="F37" t="s">
        <v>2000</v>
      </c>
      <c r="G37" t="s">
        <v>2001</v>
      </c>
      <c r="H37" t="s">
        <v>1892</v>
      </c>
      <c r="I37" s="21">
        <v>195689.23</v>
      </c>
      <c r="J37" s="21">
        <v>0</v>
      </c>
      <c r="O37" s="21">
        <v>195689.23</v>
      </c>
      <c r="P37">
        <v>0</v>
      </c>
      <c r="Q37">
        <v>0</v>
      </c>
      <c r="R37">
        <v>0</v>
      </c>
      <c r="S37">
        <v>100</v>
      </c>
      <c r="T37">
        <v>0</v>
      </c>
      <c r="U37" s="21">
        <v>5169109</v>
      </c>
      <c r="V37" s="21">
        <v>5169109</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5169109</v>
      </c>
      <c r="BB37" s="21">
        <v>5169109</v>
      </c>
      <c r="BC37" s="21">
        <v>0</v>
      </c>
      <c r="BD37" s="21">
        <v>0</v>
      </c>
      <c r="BE37" s="21">
        <v>0</v>
      </c>
      <c r="BF37" s="21">
        <v>0</v>
      </c>
      <c r="BG37" s="21">
        <v>0</v>
      </c>
      <c r="BH37" s="21">
        <v>0</v>
      </c>
      <c r="BI37" s="21">
        <v>0</v>
      </c>
      <c r="BJ37" s="21">
        <v>0</v>
      </c>
      <c r="BK37" s="21">
        <v>0</v>
      </c>
      <c r="BQ37" s="156">
        <f>INDEX('ESSER II reallocation'!$G$2:$G$555,MATCH('2021 ESSER II'!$D37,'ESSER II reallocation'!$A$2:$A$555,0))</f>
        <v>5169743</v>
      </c>
    </row>
    <row r="38" spans="1:69" x14ac:dyDescent="0.3">
      <c r="A38" t="s">
        <v>162</v>
      </c>
      <c r="B38">
        <v>2021</v>
      </c>
      <c r="C38" t="s">
        <v>2002</v>
      </c>
      <c r="D38" s="22">
        <f>INDEX(Concordance!$A$2:$A$556,MATCH('2021 ESSER II'!F38,Concordance!$D$2:$D$556,0))</f>
        <v>84001</v>
      </c>
      <c r="E38" t="s">
        <v>1351</v>
      </c>
      <c r="F38" t="s">
        <v>2003</v>
      </c>
      <c r="G38" t="s">
        <v>2004</v>
      </c>
      <c r="H38" t="s">
        <v>1892</v>
      </c>
      <c r="I38" s="21">
        <v>51557.09</v>
      </c>
      <c r="J38" s="21">
        <v>0</v>
      </c>
      <c r="O38" s="21">
        <v>51557.09</v>
      </c>
      <c r="P38">
        <v>0</v>
      </c>
      <c r="Q38">
        <v>0</v>
      </c>
      <c r="R38">
        <v>0</v>
      </c>
      <c r="S38">
        <v>100</v>
      </c>
      <c r="T38">
        <v>0</v>
      </c>
      <c r="U38" s="21">
        <v>2031367</v>
      </c>
      <c r="V38" s="21">
        <v>297569.26</v>
      </c>
      <c r="W38" s="21">
        <v>0</v>
      </c>
      <c r="X38" s="21">
        <v>0</v>
      </c>
      <c r="Y38" s="21">
        <v>0</v>
      </c>
      <c r="Z38" s="21">
        <v>0</v>
      </c>
      <c r="AA38" s="21">
        <v>0</v>
      </c>
      <c r="AB38" s="21">
        <v>0</v>
      </c>
      <c r="AC38" s="21">
        <v>0</v>
      </c>
      <c r="AD38" s="21">
        <v>0</v>
      </c>
      <c r="AE38" s="21">
        <v>0</v>
      </c>
      <c r="AF38" s="21">
        <v>0</v>
      </c>
      <c r="AG38" s="21">
        <v>297569.26</v>
      </c>
      <c r="AH38" s="21">
        <v>0</v>
      </c>
      <c r="AI38" s="21">
        <v>0</v>
      </c>
      <c r="AJ38" s="21">
        <v>0</v>
      </c>
      <c r="AK38" s="21">
        <v>0</v>
      </c>
      <c r="AL38" s="21">
        <v>0</v>
      </c>
      <c r="AM38" s="21">
        <v>297569.26</v>
      </c>
      <c r="AN38" s="21">
        <v>0</v>
      </c>
      <c r="AO38" s="21">
        <v>0</v>
      </c>
      <c r="AP38" s="21">
        <v>0</v>
      </c>
      <c r="AQ38" s="21">
        <v>0</v>
      </c>
      <c r="AR38" s="21">
        <v>0</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1733797.74</v>
      </c>
      <c r="BL38">
        <v>0</v>
      </c>
      <c r="BM38">
        <v>0</v>
      </c>
      <c r="BN38">
        <v>0</v>
      </c>
      <c r="BO38">
        <v>100</v>
      </c>
      <c r="BP38">
        <v>0</v>
      </c>
      <c r="BQ38" s="156">
        <f>INDEX('ESSER II reallocation'!$G$2:$G$555,MATCH('2021 ESSER II'!$D38,'ESSER II reallocation'!$A$2:$A$555,0))</f>
        <v>2031616</v>
      </c>
    </row>
    <row r="39" spans="1:69" x14ac:dyDescent="0.3">
      <c r="A39" t="s">
        <v>162</v>
      </c>
      <c r="B39">
        <v>2021</v>
      </c>
      <c r="C39" t="s">
        <v>2005</v>
      </c>
      <c r="D39" s="22">
        <f>INDEX(Concordance!$A$2:$A$556,MATCH('2021 ESSER II'!F39,Concordance!$D$2:$D$556,0))</f>
        <v>82105</v>
      </c>
      <c r="E39" t="s">
        <v>279</v>
      </c>
      <c r="F39" t="s">
        <v>2006</v>
      </c>
      <c r="G39" t="s">
        <v>2007</v>
      </c>
      <c r="H39" t="s">
        <v>1892</v>
      </c>
      <c r="I39" s="21">
        <v>12027.18</v>
      </c>
      <c r="J39" s="21">
        <v>0</v>
      </c>
      <c r="O39" s="21">
        <v>12027.18</v>
      </c>
      <c r="P39">
        <v>0</v>
      </c>
      <c r="Q39">
        <v>0</v>
      </c>
      <c r="R39">
        <v>0</v>
      </c>
      <c r="S39">
        <v>100</v>
      </c>
      <c r="T39">
        <v>0</v>
      </c>
      <c r="U39" s="21">
        <v>5562</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5562</v>
      </c>
      <c r="BL39">
        <v>0</v>
      </c>
      <c r="BM39">
        <v>0</v>
      </c>
      <c r="BN39">
        <v>0</v>
      </c>
      <c r="BO39">
        <v>100</v>
      </c>
      <c r="BP39">
        <v>0</v>
      </c>
      <c r="BQ39" s="156">
        <f>INDEX('ESSER II reallocation'!$G$2:$G$555,MATCH('2021 ESSER II'!$D39,'ESSER II reallocation'!$A$2:$A$555,0))</f>
        <v>5563</v>
      </c>
    </row>
    <row r="40" spans="1:69" x14ac:dyDescent="0.3">
      <c r="A40" t="s">
        <v>162</v>
      </c>
      <c r="B40">
        <v>2021</v>
      </c>
      <c r="C40" t="s">
        <v>2008</v>
      </c>
      <c r="D40" s="22">
        <f>INDEX(Concordance!$A$2:$A$556,MATCH('2021 ESSER II'!F40,Concordance!$D$2:$D$556,0))</f>
        <v>27061</v>
      </c>
      <c r="E40" t="s">
        <v>282</v>
      </c>
      <c r="F40" t="s">
        <v>2009</v>
      </c>
      <c r="G40" t="s">
        <v>2010</v>
      </c>
      <c r="H40" t="s">
        <v>1892</v>
      </c>
      <c r="I40" s="21">
        <v>54111.33</v>
      </c>
      <c r="J40" s="21">
        <v>0</v>
      </c>
      <c r="O40" s="21">
        <v>54111.33</v>
      </c>
      <c r="P40">
        <v>0</v>
      </c>
      <c r="Q40">
        <v>0</v>
      </c>
      <c r="R40">
        <v>0</v>
      </c>
      <c r="S40">
        <v>100</v>
      </c>
      <c r="T40">
        <v>0</v>
      </c>
      <c r="U40" s="21">
        <v>1053897</v>
      </c>
      <c r="V40" s="21">
        <v>359044.38</v>
      </c>
      <c r="W40" s="21">
        <v>98898</v>
      </c>
      <c r="X40" s="21">
        <v>0</v>
      </c>
      <c r="Y40" s="21">
        <v>0</v>
      </c>
      <c r="Z40" s="21">
        <v>0</v>
      </c>
      <c r="AA40" s="21">
        <v>0</v>
      </c>
      <c r="AB40" s="21">
        <v>0</v>
      </c>
      <c r="AC40" s="21">
        <v>0</v>
      </c>
      <c r="AD40" s="21">
        <v>0</v>
      </c>
      <c r="AE40" s="21">
        <v>0</v>
      </c>
      <c r="AF40" s="21">
        <v>98898</v>
      </c>
      <c r="AG40" s="21">
        <v>260146.38</v>
      </c>
      <c r="AH40" s="21">
        <v>225700</v>
      </c>
      <c r="AI40" s="21">
        <v>34446.379999999997</v>
      </c>
      <c r="AJ40" s="21">
        <v>0</v>
      </c>
      <c r="AK40" s="21">
        <v>0</v>
      </c>
      <c r="AL40" s="21">
        <v>0</v>
      </c>
      <c r="AM40" s="21">
        <v>0</v>
      </c>
      <c r="AN40" s="21">
        <v>0</v>
      </c>
      <c r="AO40" s="21">
        <v>0</v>
      </c>
      <c r="AP40" s="21">
        <v>0</v>
      </c>
      <c r="AQ40" s="21">
        <v>0</v>
      </c>
      <c r="AR40" s="21">
        <v>0</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694852.62</v>
      </c>
      <c r="BL40">
        <v>72</v>
      </c>
      <c r="BM40">
        <v>28</v>
      </c>
      <c r="BN40">
        <v>0</v>
      </c>
      <c r="BO40">
        <v>0</v>
      </c>
      <c r="BP40">
        <v>0</v>
      </c>
      <c r="BQ40" s="156">
        <f>INDEX('ESSER II reallocation'!$G$2:$G$555,MATCH('2021 ESSER II'!$D40,'ESSER II reallocation'!$A$2:$A$555,0))</f>
        <v>1054027</v>
      </c>
    </row>
    <row r="41" spans="1:69" x14ac:dyDescent="0.3">
      <c r="A41" t="s">
        <v>162</v>
      </c>
      <c r="B41">
        <v>2021</v>
      </c>
      <c r="C41" t="s">
        <v>2011</v>
      </c>
      <c r="D41" s="22">
        <f>INDEX(Concordance!$A$2:$A$556,MATCH('2021 ESSER II'!F41,Concordance!$D$2:$D$556,0))</f>
        <v>17124</v>
      </c>
      <c r="E41" t="s">
        <v>285</v>
      </c>
      <c r="F41" t="s">
        <v>2012</v>
      </c>
      <c r="G41" t="s">
        <v>2013</v>
      </c>
      <c r="H41" t="s">
        <v>1892</v>
      </c>
      <c r="I41" s="21">
        <v>14865.22</v>
      </c>
      <c r="J41" s="21">
        <v>0</v>
      </c>
      <c r="O41" s="21">
        <v>14865.22</v>
      </c>
      <c r="P41">
        <v>0</v>
      </c>
      <c r="Q41">
        <v>0</v>
      </c>
      <c r="R41">
        <v>0</v>
      </c>
      <c r="S41">
        <v>100</v>
      </c>
      <c r="T41">
        <v>0</v>
      </c>
      <c r="U41" s="21">
        <v>97119</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97119</v>
      </c>
      <c r="BL41">
        <v>0</v>
      </c>
      <c r="BM41">
        <v>100</v>
      </c>
      <c r="BN41">
        <v>0</v>
      </c>
      <c r="BO41">
        <v>0</v>
      </c>
      <c r="BP41">
        <v>0</v>
      </c>
      <c r="BQ41" s="156">
        <f>INDEX('ESSER II reallocation'!$G$2:$G$555,MATCH('2021 ESSER II'!$D41,'ESSER II reallocation'!$A$2:$A$555,0))</f>
        <v>97131</v>
      </c>
    </row>
    <row r="42" spans="1:69" x14ac:dyDescent="0.3">
      <c r="A42" t="s">
        <v>162</v>
      </c>
      <c r="B42">
        <v>2021</v>
      </c>
      <c r="C42" t="s">
        <v>2014</v>
      </c>
      <c r="D42" s="22">
        <f>INDEX(Concordance!$A$2:$A$556,MATCH('2021 ESSER II'!F42,Concordance!$D$2:$D$556,0))</f>
        <v>82100</v>
      </c>
      <c r="E42" t="s">
        <v>276</v>
      </c>
      <c r="F42" t="s">
        <v>2015</v>
      </c>
      <c r="G42" t="s">
        <v>2016</v>
      </c>
      <c r="H42" t="s">
        <v>1892</v>
      </c>
      <c r="I42" s="21">
        <v>31488.06</v>
      </c>
      <c r="J42" s="21">
        <v>0</v>
      </c>
      <c r="O42" s="21">
        <v>31488.06</v>
      </c>
      <c r="P42">
        <v>0</v>
      </c>
      <c r="Q42">
        <v>0</v>
      </c>
      <c r="R42">
        <v>0</v>
      </c>
      <c r="S42">
        <v>100</v>
      </c>
      <c r="T42">
        <v>0</v>
      </c>
      <c r="U42" s="21">
        <v>1360573</v>
      </c>
      <c r="V42" s="21">
        <v>613282.62</v>
      </c>
      <c r="W42" s="21">
        <v>198493.55</v>
      </c>
      <c r="X42" s="21">
        <v>0</v>
      </c>
      <c r="Y42" s="21">
        <v>0</v>
      </c>
      <c r="Z42" s="21">
        <v>0</v>
      </c>
      <c r="AA42" s="21">
        <v>198493.55</v>
      </c>
      <c r="AB42" s="21">
        <v>0</v>
      </c>
      <c r="AC42" s="21">
        <v>0</v>
      </c>
      <c r="AD42" s="21">
        <v>0</v>
      </c>
      <c r="AE42" s="21">
        <v>0</v>
      </c>
      <c r="AF42" s="21">
        <v>0</v>
      </c>
      <c r="AG42" s="21">
        <v>160789.07</v>
      </c>
      <c r="AH42" s="21">
        <v>0</v>
      </c>
      <c r="AI42" s="21">
        <v>0</v>
      </c>
      <c r="AJ42" s="21">
        <v>0</v>
      </c>
      <c r="AK42" s="21">
        <v>160789.07</v>
      </c>
      <c r="AL42" s="21">
        <v>0</v>
      </c>
      <c r="AM42" s="21">
        <v>0</v>
      </c>
      <c r="AN42" s="21">
        <v>0</v>
      </c>
      <c r="AO42" s="21">
        <v>0</v>
      </c>
      <c r="AP42" s="21">
        <v>0</v>
      </c>
      <c r="AQ42" s="21">
        <v>0</v>
      </c>
      <c r="AR42" s="21">
        <v>0</v>
      </c>
      <c r="AS42" s="21">
        <v>0</v>
      </c>
      <c r="AT42" s="21">
        <v>0</v>
      </c>
      <c r="AU42" s="21">
        <v>0</v>
      </c>
      <c r="AV42" s="21">
        <v>0</v>
      </c>
      <c r="AW42" s="21">
        <v>0</v>
      </c>
      <c r="AX42" s="21">
        <v>0</v>
      </c>
      <c r="AY42" s="21">
        <v>0</v>
      </c>
      <c r="AZ42" s="21">
        <v>0</v>
      </c>
      <c r="BA42" s="21">
        <v>254000</v>
      </c>
      <c r="BB42" s="21">
        <v>200000</v>
      </c>
      <c r="BC42" s="21">
        <v>54000</v>
      </c>
      <c r="BD42" s="21">
        <v>0</v>
      </c>
      <c r="BE42" s="21">
        <v>0</v>
      </c>
      <c r="BF42" s="21">
        <v>0</v>
      </c>
      <c r="BG42" s="21">
        <v>0</v>
      </c>
      <c r="BH42" s="21">
        <v>0</v>
      </c>
      <c r="BI42" s="21">
        <v>0</v>
      </c>
      <c r="BJ42" s="21">
        <v>0</v>
      </c>
      <c r="BK42" s="21">
        <v>747290.38</v>
      </c>
      <c r="BL42">
        <v>69.099999999999994</v>
      </c>
      <c r="BM42">
        <v>12.3</v>
      </c>
      <c r="BN42">
        <v>0</v>
      </c>
      <c r="BO42">
        <v>18.600000000000001</v>
      </c>
      <c r="BP42">
        <v>0</v>
      </c>
      <c r="BQ42" s="156">
        <f>INDEX('ESSER II reallocation'!$G$2:$G$555,MATCH('2021 ESSER II'!$D42,'ESSER II reallocation'!$A$2:$A$555,0))</f>
        <v>1360740</v>
      </c>
    </row>
    <row r="43" spans="1:69" x14ac:dyDescent="0.3">
      <c r="A43" t="s">
        <v>162</v>
      </c>
      <c r="B43">
        <v>2021</v>
      </c>
      <c r="C43" t="s">
        <v>2017</v>
      </c>
      <c r="D43" s="22">
        <f>INDEX(Concordance!$A$2:$A$556,MATCH('2021 ESSER II'!F43,Concordance!$D$2:$D$556,0))</f>
        <v>106001</v>
      </c>
      <c r="E43" t="s">
        <v>288</v>
      </c>
      <c r="F43" t="s">
        <v>2018</v>
      </c>
      <c r="G43" t="s">
        <v>2019</v>
      </c>
      <c r="H43" t="s">
        <v>1892</v>
      </c>
      <c r="I43" s="21">
        <v>17135.66</v>
      </c>
      <c r="J43" s="21">
        <v>0</v>
      </c>
      <c r="O43" s="21">
        <v>17135.66</v>
      </c>
      <c r="P43">
        <v>0</v>
      </c>
      <c r="Q43">
        <v>0</v>
      </c>
      <c r="R43">
        <v>0</v>
      </c>
      <c r="S43">
        <v>100</v>
      </c>
      <c r="T43">
        <v>0</v>
      </c>
      <c r="U43" s="21">
        <v>173087</v>
      </c>
      <c r="V43" s="21">
        <v>173087</v>
      </c>
      <c r="W43" s="21">
        <v>173087</v>
      </c>
      <c r="X43" s="21">
        <v>50000</v>
      </c>
      <c r="Y43" s="21">
        <v>0</v>
      </c>
      <c r="Z43" s="21">
        <v>0</v>
      </c>
      <c r="AA43" s="21">
        <v>0</v>
      </c>
      <c r="AB43" s="21">
        <v>0</v>
      </c>
      <c r="AC43" s="21">
        <v>123087</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Q43" s="156">
        <f>INDEX('ESSER II reallocation'!$G$2:$G$555,MATCH('2021 ESSER II'!$D43,'ESSER II reallocation'!$A$2:$A$555,0))</f>
        <v>173108</v>
      </c>
    </row>
    <row r="44" spans="1:69" x14ac:dyDescent="0.3">
      <c r="A44" t="s">
        <v>162</v>
      </c>
      <c r="B44">
        <v>2021</v>
      </c>
      <c r="C44" t="s">
        <v>2020</v>
      </c>
      <c r="D44" s="22">
        <f>INDEX(Concordance!$A$2:$A$556,MATCH('2021 ESSER II'!F44,Concordance!$D$2:$D$556,0))</f>
        <v>106004</v>
      </c>
      <c r="E44" t="s">
        <v>291</v>
      </c>
      <c r="F44" t="s">
        <v>2021</v>
      </c>
      <c r="G44" t="s">
        <v>2022</v>
      </c>
      <c r="H44" t="s">
        <v>1892</v>
      </c>
      <c r="I44" s="21">
        <v>76085.91</v>
      </c>
      <c r="J44" s="21">
        <v>0</v>
      </c>
      <c r="O44" s="21">
        <v>76085.91</v>
      </c>
      <c r="P44">
        <v>0</v>
      </c>
      <c r="Q44">
        <v>0</v>
      </c>
      <c r="R44">
        <v>0</v>
      </c>
      <c r="S44">
        <v>100</v>
      </c>
      <c r="T44">
        <v>0</v>
      </c>
      <c r="U44" s="21">
        <v>3836195</v>
      </c>
      <c r="V44" s="21">
        <v>0</v>
      </c>
      <c r="W44" s="21">
        <v>0</v>
      </c>
      <c r="X44" s="21">
        <v>0</v>
      </c>
      <c r="Y44" s="21">
        <v>0</v>
      </c>
      <c r="Z44" s="21">
        <v>0</v>
      </c>
      <c r="AA44" s="21">
        <v>0</v>
      </c>
      <c r="AB44" s="21">
        <v>0</v>
      </c>
      <c r="AC44" s="21">
        <v>0</v>
      </c>
      <c r="AD44" s="21">
        <v>0</v>
      </c>
      <c r="AE44" s="21">
        <v>0</v>
      </c>
      <c r="AF44" s="21">
        <v>0</v>
      </c>
      <c r="AG44" s="21">
        <v>0</v>
      </c>
      <c r="AH44" s="21">
        <v>0</v>
      </c>
      <c r="AI44" s="21">
        <v>0</v>
      </c>
      <c r="AJ44" s="21">
        <v>0</v>
      </c>
      <c r="AK44" s="21">
        <v>0</v>
      </c>
      <c r="AL44" s="21">
        <v>0</v>
      </c>
      <c r="AM44" s="21">
        <v>0</v>
      </c>
      <c r="AN44" s="21">
        <v>0</v>
      </c>
      <c r="AO44" s="21">
        <v>0</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0</v>
      </c>
      <c r="BG44" s="21">
        <v>0</v>
      </c>
      <c r="BH44" s="21">
        <v>0</v>
      </c>
      <c r="BI44" s="21">
        <v>0</v>
      </c>
      <c r="BJ44" s="21">
        <v>0</v>
      </c>
      <c r="BK44" s="21">
        <v>3836195</v>
      </c>
      <c r="BL44">
        <v>5</v>
      </c>
      <c r="BM44">
        <v>86.5</v>
      </c>
      <c r="BN44">
        <v>0</v>
      </c>
      <c r="BO44">
        <v>8.5</v>
      </c>
      <c r="BP44">
        <v>0</v>
      </c>
      <c r="BQ44" s="156">
        <f>INDEX('ESSER II reallocation'!$G$2:$G$555,MATCH('2021 ESSER II'!$D44,'ESSER II reallocation'!$A$2:$A$555,0))</f>
        <v>3836665</v>
      </c>
    </row>
    <row r="45" spans="1:69" x14ac:dyDescent="0.3">
      <c r="A45" t="s">
        <v>162</v>
      </c>
      <c r="B45">
        <v>2021</v>
      </c>
      <c r="C45" t="s">
        <v>2023</v>
      </c>
      <c r="D45" s="22">
        <f>INDEX(Concordance!$A$2:$A$556,MATCH('2021 ESSER II'!F45,Concordance!$D$2:$D$556,0))</f>
        <v>13061</v>
      </c>
      <c r="E45" t="s">
        <v>294</v>
      </c>
      <c r="F45" t="s">
        <v>2024</v>
      </c>
      <c r="G45" t="s">
        <v>2025</v>
      </c>
      <c r="H45" t="s">
        <v>1892</v>
      </c>
      <c r="I45" s="21">
        <v>15270.66</v>
      </c>
      <c r="J45" s="21">
        <v>0</v>
      </c>
      <c r="O45" s="21">
        <v>15270.66</v>
      </c>
      <c r="P45">
        <v>0</v>
      </c>
      <c r="Q45">
        <v>0</v>
      </c>
      <c r="R45">
        <v>0</v>
      </c>
      <c r="S45">
        <v>100</v>
      </c>
      <c r="T45">
        <v>0</v>
      </c>
      <c r="U45" s="21">
        <v>315809</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315809</v>
      </c>
      <c r="BL45">
        <v>0</v>
      </c>
      <c r="BM45">
        <v>0</v>
      </c>
      <c r="BN45">
        <v>0</v>
      </c>
      <c r="BO45">
        <v>100</v>
      </c>
      <c r="BP45">
        <v>0</v>
      </c>
      <c r="BQ45" s="156">
        <f>INDEX('ESSER II reallocation'!$G$2:$G$555,MATCH('2021 ESSER II'!$D45,'ESSER II reallocation'!$A$2:$A$555,0))</f>
        <v>315847</v>
      </c>
    </row>
    <row r="46" spans="1:69" x14ac:dyDescent="0.3">
      <c r="A46" t="s">
        <v>162</v>
      </c>
      <c r="B46">
        <v>2021</v>
      </c>
      <c r="C46" t="s">
        <v>2026</v>
      </c>
      <c r="D46" s="22">
        <f>INDEX(Concordance!$A$2:$A$556,MATCH('2021 ESSER II'!F46,Concordance!$D$2:$D$556,0))</f>
        <v>13054</v>
      </c>
      <c r="E46" t="s">
        <v>297</v>
      </c>
      <c r="F46" t="s">
        <v>2027</v>
      </c>
      <c r="G46" t="s">
        <v>2028</v>
      </c>
      <c r="H46" t="s">
        <v>1892</v>
      </c>
      <c r="I46" s="21">
        <v>15189.57</v>
      </c>
      <c r="J46" s="21">
        <v>0</v>
      </c>
      <c r="O46" s="21">
        <v>15189.57</v>
      </c>
      <c r="P46">
        <v>0</v>
      </c>
      <c r="Q46">
        <v>0</v>
      </c>
      <c r="R46">
        <v>0</v>
      </c>
      <c r="S46">
        <v>100</v>
      </c>
      <c r="T46">
        <v>0</v>
      </c>
      <c r="U46" s="21">
        <v>107043</v>
      </c>
      <c r="V46" s="21">
        <v>103757.68</v>
      </c>
      <c r="W46" s="21">
        <v>0</v>
      </c>
      <c r="X46" s="21">
        <v>0</v>
      </c>
      <c r="Y46" s="21">
        <v>0</v>
      </c>
      <c r="Z46" s="21">
        <v>0</v>
      </c>
      <c r="AA46" s="21">
        <v>0</v>
      </c>
      <c r="AB46" s="21">
        <v>0</v>
      </c>
      <c r="AC46" s="21">
        <v>0</v>
      </c>
      <c r="AD46" s="21">
        <v>0</v>
      </c>
      <c r="AE46" s="21">
        <v>0</v>
      </c>
      <c r="AF46" s="21">
        <v>0</v>
      </c>
      <c r="AG46" s="21">
        <v>64382.68</v>
      </c>
      <c r="AH46" s="21">
        <v>0</v>
      </c>
      <c r="AI46" s="21">
        <v>0</v>
      </c>
      <c r="AJ46" s="21">
        <v>0</v>
      </c>
      <c r="AK46" s="21">
        <v>0</v>
      </c>
      <c r="AL46" s="21">
        <v>61624.85</v>
      </c>
      <c r="AM46" s="21">
        <v>2253.83</v>
      </c>
      <c r="AN46" s="21">
        <v>0</v>
      </c>
      <c r="AO46" s="21">
        <v>0</v>
      </c>
      <c r="AP46" s="21">
        <v>504</v>
      </c>
      <c r="AQ46" s="21">
        <v>0</v>
      </c>
      <c r="AR46" s="21">
        <v>0</v>
      </c>
      <c r="AS46" s="21">
        <v>0</v>
      </c>
      <c r="AT46" s="21">
        <v>0</v>
      </c>
      <c r="AU46" s="21">
        <v>0</v>
      </c>
      <c r="AV46" s="21">
        <v>0</v>
      </c>
      <c r="AW46" s="21">
        <v>0</v>
      </c>
      <c r="AX46" s="21">
        <v>0</v>
      </c>
      <c r="AY46" s="21">
        <v>0</v>
      </c>
      <c r="AZ46" s="21">
        <v>0</v>
      </c>
      <c r="BA46" s="21">
        <v>39375</v>
      </c>
      <c r="BB46" s="21">
        <v>0</v>
      </c>
      <c r="BC46" s="21">
        <v>0</v>
      </c>
      <c r="BD46" s="21">
        <v>0</v>
      </c>
      <c r="BE46" s="21">
        <v>39375</v>
      </c>
      <c r="BF46" s="21">
        <v>0</v>
      </c>
      <c r="BG46" s="21">
        <v>0</v>
      </c>
      <c r="BH46" s="21">
        <v>0</v>
      </c>
      <c r="BI46" s="21">
        <v>0</v>
      </c>
      <c r="BJ46" s="21">
        <v>0</v>
      </c>
      <c r="BK46" s="21">
        <v>3285.320000000007</v>
      </c>
      <c r="BL46">
        <v>25</v>
      </c>
      <c r="BM46">
        <v>50</v>
      </c>
      <c r="BN46">
        <v>0</v>
      </c>
      <c r="BO46">
        <v>25</v>
      </c>
      <c r="BP46">
        <v>0</v>
      </c>
      <c r="BQ46" s="156">
        <f>INDEX('ESSER II reallocation'!$G$2:$G$555,MATCH('2021 ESSER II'!$D46,'ESSER II reallocation'!$A$2:$A$555,0))</f>
        <v>107056</v>
      </c>
    </row>
    <row r="47" spans="1:69" x14ac:dyDescent="0.3">
      <c r="A47" t="s">
        <v>162</v>
      </c>
      <c r="B47">
        <v>2021</v>
      </c>
      <c r="C47" t="s">
        <v>2029</v>
      </c>
      <c r="D47" s="22">
        <f>INDEX(Concordance!$A$2:$A$556,MATCH('2021 ESSER II'!F47,Concordance!$D$2:$D$556,0))</f>
        <v>96101</v>
      </c>
      <c r="E47" t="s">
        <v>300</v>
      </c>
      <c r="F47" t="s">
        <v>2030</v>
      </c>
      <c r="G47" t="s">
        <v>2031</v>
      </c>
      <c r="H47" t="s">
        <v>1892</v>
      </c>
      <c r="I47" s="21">
        <v>26825.55</v>
      </c>
      <c r="J47" s="21">
        <v>0</v>
      </c>
      <c r="O47" s="21">
        <v>26825.55</v>
      </c>
      <c r="P47">
        <v>0</v>
      </c>
      <c r="Q47">
        <v>0</v>
      </c>
      <c r="R47">
        <v>0</v>
      </c>
      <c r="S47">
        <v>100</v>
      </c>
      <c r="T47">
        <v>0</v>
      </c>
      <c r="U47" s="21">
        <v>255585</v>
      </c>
      <c r="V47" s="21">
        <v>255585</v>
      </c>
      <c r="W47" s="21">
        <v>28100.95</v>
      </c>
      <c r="X47" s="21">
        <v>0</v>
      </c>
      <c r="Y47" s="21">
        <v>0</v>
      </c>
      <c r="Z47" s="21">
        <v>0</v>
      </c>
      <c r="AA47" s="21">
        <v>0</v>
      </c>
      <c r="AB47" s="21">
        <v>27287.5</v>
      </c>
      <c r="AC47" s="21">
        <v>813.45</v>
      </c>
      <c r="AD47" s="21">
        <v>0</v>
      </c>
      <c r="AE47" s="21">
        <v>0</v>
      </c>
      <c r="AF47" s="21">
        <v>0</v>
      </c>
      <c r="AG47" s="21">
        <v>227484.05</v>
      </c>
      <c r="AH47" s="21">
        <v>122465.88</v>
      </c>
      <c r="AI47" s="21">
        <v>36468.17</v>
      </c>
      <c r="AJ47" s="21">
        <v>68550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Q47" s="156">
        <f>INDEX('ESSER II reallocation'!$G$2:$G$555,MATCH('2021 ESSER II'!$D47,'ESSER II reallocation'!$A$2:$A$555,0))</f>
        <v>255617</v>
      </c>
    </row>
    <row r="48" spans="1:69" x14ac:dyDescent="0.3">
      <c r="A48" t="s">
        <v>162</v>
      </c>
      <c r="B48">
        <v>2021</v>
      </c>
      <c r="C48" t="s">
        <v>2032</v>
      </c>
      <c r="D48" s="22">
        <f>INDEX(Concordance!$A$2:$A$556,MATCH('2021 ESSER II'!F48,Concordance!$D$2:$D$556,0))</f>
        <v>108143</v>
      </c>
      <c r="E48" t="s">
        <v>303</v>
      </c>
      <c r="F48" t="s">
        <v>2033</v>
      </c>
      <c r="G48" t="s">
        <v>2034</v>
      </c>
      <c r="H48" t="s">
        <v>1892</v>
      </c>
      <c r="I48" s="21">
        <v>14054.35</v>
      </c>
      <c r="J48" s="21">
        <v>0</v>
      </c>
      <c r="O48" s="21">
        <v>14054.35</v>
      </c>
      <c r="P48">
        <v>0</v>
      </c>
      <c r="Q48">
        <v>0</v>
      </c>
      <c r="R48">
        <v>0</v>
      </c>
      <c r="S48">
        <v>100</v>
      </c>
      <c r="T48">
        <v>0</v>
      </c>
      <c r="U48" s="21">
        <v>243634</v>
      </c>
      <c r="V48" s="21">
        <v>243634</v>
      </c>
      <c r="W48" s="21">
        <v>0</v>
      </c>
      <c r="X48" s="21">
        <v>0</v>
      </c>
      <c r="Y48" s="21">
        <v>0</v>
      </c>
      <c r="Z48" s="21">
        <v>0</v>
      </c>
      <c r="AA48" s="21">
        <v>0</v>
      </c>
      <c r="AB48" s="21">
        <v>0</v>
      </c>
      <c r="AC48" s="21">
        <v>0</v>
      </c>
      <c r="AD48" s="21">
        <v>0</v>
      </c>
      <c r="AE48" s="21">
        <v>0</v>
      </c>
      <c r="AF48" s="21">
        <v>0</v>
      </c>
      <c r="AG48" s="21">
        <v>0</v>
      </c>
      <c r="AH48" s="21">
        <v>0</v>
      </c>
      <c r="AI48" s="21">
        <v>0</v>
      </c>
      <c r="AJ48" s="21">
        <v>0</v>
      </c>
      <c r="AK48" s="21">
        <v>0</v>
      </c>
      <c r="AL48" s="21">
        <v>0</v>
      </c>
      <c r="AM48" s="21">
        <v>0</v>
      </c>
      <c r="AN48" s="21">
        <v>0</v>
      </c>
      <c r="AO48" s="21">
        <v>0</v>
      </c>
      <c r="AP48" s="21">
        <v>0</v>
      </c>
      <c r="AQ48" s="21">
        <v>0</v>
      </c>
      <c r="AR48" s="21">
        <v>0</v>
      </c>
      <c r="AS48" s="21">
        <v>0</v>
      </c>
      <c r="AT48" s="21">
        <v>0</v>
      </c>
      <c r="AU48" s="21">
        <v>0</v>
      </c>
      <c r="AV48" s="21">
        <v>0</v>
      </c>
      <c r="AW48" s="21">
        <v>0</v>
      </c>
      <c r="AX48" s="21">
        <v>0</v>
      </c>
      <c r="AY48" s="21">
        <v>0</v>
      </c>
      <c r="AZ48" s="21">
        <v>0</v>
      </c>
      <c r="BA48" s="21">
        <v>243634</v>
      </c>
      <c r="BB48" s="21">
        <v>243634</v>
      </c>
      <c r="BC48" s="21">
        <v>0</v>
      </c>
      <c r="BD48" s="21">
        <v>0</v>
      </c>
      <c r="BE48" s="21">
        <v>0</v>
      </c>
      <c r="BF48" s="21">
        <v>0</v>
      </c>
      <c r="BG48" s="21">
        <v>0</v>
      </c>
      <c r="BH48" s="21">
        <v>0</v>
      </c>
      <c r="BI48" s="21">
        <v>0</v>
      </c>
      <c r="BJ48" s="21">
        <v>0</v>
      </c>
      <c r="BK48" s="21">
        <v>0</v>
      </c>
      <c r="BQ48" s="156">
        <f>INDEX('ESSER II reallocation'!$G$2:$G$555,MATCH('2021 ESSER II'!$D48,'ESSER II reallocation'!$A$2:$A$555,0))</f>
        <v>243664</v>
      </c>
    </row>
    <row r="49" spans="1:69" x14ac:dyDescent="0.3">
      <c r="A49" t="s">
        <v>162</v>
      </c>
      <c r="B49">
        <v>2021</v>
      </c>
      <c r="C49" t="s">
        <v>2035</v>
      </c>
      <c r="D49" s="22">
        <f>INDEX(Concordance!$A$2:$A$556,MATCH('2021 ESSER II'!F49,Concordance!$D$2:$D$556,0))</f>
        <v>58112</v>
      </c>
      <c r="E49" t="s">
        <v>306</v>
      </c>
      <c r="F49" t="s">
        <v>2036</v>
      </c>
      <c r="G49" t="s">
        <v>2037</v>
      </c>
      <c r="H49" t="s">
        <v>1892</v>
      </c>
      <c r="I49" s="21">
        <v>26622.84</v>
      </c>
      <c r="J49" s="21">
        <v>0</v>
      </c>
      <c r="O49" s="21">
        <v>26622.84</v>
      </c>
      <c r="P49">
        <v>0</v>
      </c>
      <c r="Q49">
        <v>0</v>
      </c>
      <c r="R49">
        <v>0</v>
      </c>
      <c r="S49">
        <v>100</v>
      </c>
      <c r="T49">
        <v>0</v>
      </c>
      <c r="U49" s="21">
        <v>1142835</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1142835</v>
      </c>
      <c r="BL49">
        <v>100</v>
      </c>
      <c r="BM49">
        <v>0</v>
      </c>
      <c r="BN49">
        <v>0</v>
      </c>
      <c r="BO49">
        <v>0</v>
      </c>
      <c r="BP49">
        <v>0</v>
      </c>
      <c r="BQ49" s="156">
        <f>INDEX('ESSER II reallocation'!$G$2:$G$555,MATCH('2021 ESSER II'!$D49,'ESSER II reallocation'!$A$2:$A$555,0))</f>
        <v>1142975</v>
      </c>
    </row>
    <row r="50" spans="1:69" x14ac:dyDescent="0.3">
      <c r="A50" t="s">
        <v>162</v>
      </c>
      <c r="B50">
        <v>2021</v>
      </c>
      <c r="C50" t="s">
        <v>2038</v>
      </c>
      <c r="D50" s="22">
        <f>INDEX(Concordance!$A$2:$A$556,MATCH('2021 ESSER II'!F50,Concordance!$D$2:$D$556,0))</f>
        <v>48916</v>
      </c>
      <c r="E50" t="s">
        <v>309</v>
      </c>
      <c r="F50" t="s">
        <v>2039</v>
      </c>
      <c r="G50" t="s">
        <v>2040</v>
      </c>
      <c r="H50" t="s">
        <v>1892</v>
      </c>
      <c r="I50" s="21">
        <v>40650.89</v>
      </c>
      <c r="J50" s="21">
        <v>0</v>
      </c>
      <c r="O50" s="21">
        <v>40650.89</v>
      </c>
      <c r="P50">
        <v>0</v>
      </c>
      <c r="Q50">
        <v>0</v>
      </c>
      <c r="R50">
        <v>0</v>
      </c>
      <c r="S50">
        <v>100</v>
      </c>
      <c r="T50">
        <v>0</v>
      </c>
      <c r="U50" s="21">
        <v>1203005</v>
      </c>
      <c r="V50" s="21">
        <v>126457.08</v>
      </c>
      <c r="W50" s="21">
        <v>968.85</v>
      </c>
      <c r="X50" s="21">
        <v>968.85</v>
      </c>
      <c r="Y50" s="21">
        <v>0</v>
      </c>
      <c r="Z50" s="21">
        <v>0</v>
      </c>
      <c r="AA50" s="21">
        <v>0</v>
      </c>
      <c r="AB50" s="21">
        <v>0</v>
      </c>
      <c r="AC50" s="21">
        <v>0</v>
      </c>
      <c r="AD50" s="21">
        <v>0</v>
      </c>
      <c r="AE50" s="21">
        <v>0</v>
      </c>
      <c r="AF50" s="21">
        <v>0</v>
      </c>
      <c r="AG50" s="21">
        <v>111196.61</v>
      </c>
      <c r="AH50" s="21">
        <v>92134.94</v>
      </c>
      <c r="AI50" s="21">
        <v>19061.669999999998</v>
      </c>
      <c r="AJ50" s="21">
        <v>0</v>
      </c>
      <c r="AK50" s="21">
        <v>0</v>
      </c>
      <c r="AL50" s="21">
        <v>0</v>
      </c>
      <c r="AM50" s="21">
        <v>0</v>
      </c>
      <c r="AN50" s="21">
        <v>0</v>
      </c>
      <c r="AO50" s="21">
        <v>0</v>
      </c>
      <c r="AP50" s="21">
        <v>0</v>
      </c>
      <c r="AQ50" s="21">
        <v>0</v>
      </c>
      <c r="AR50" s="21">
        <v>0</v>
      </c>
      <c r="AS50" s="21">
        <v>0</v>
      </c>
      <c r="AT50" s="21">
        <v>0</v>
      </c>
      <c r="AU50" s="21">
        <v>0</v>
      </c>
      <c r="AV50" s="21">
        <v>0</v>
      </c>
      <c r="AW50" s="21">
        <v>0</v>
      </c>
      <c r="AX50" s="21">
        <v>0</v>
      </c>
      <c r="AY50" s="21">
        <v>0</v>
      </c>
      <c r="AZ50" s="21">
        <v>0</v>
      </c>
      <c r="BA50" s="21">
        <v>14291.62</v>
      </c>
      <c r="BB50" s="21">
        <v>13966.95</v>
      </c>
      <c r="BC50" s="21">
        <v>0</v>
      </c>
      <c r="BD50" s="21">
        <v>0</v>
      </c>
      <c r="BE50" s="21">
        <v>0</v>
      </c>
      <c r="BF50" s="21">
        <v>0</v>
      </c>
      <c r="BG50" s="21">
        <v>324.67</v>
      </c>
      <c r="BH50" s="21">
        <v>0</v>
      </c>
      <c r="BI50" s="21">
        <v>0</v>
      </c>
      <c r="BJ50" s="21">
        <v>0</v>
      </c>
      <c r="BK50" s="21">
        <v>1076547.92</v>
      </c>
      <c r="BL50">
        <v>0</v>
      </c>
      <c r="BM50">
        <v>85</v>
      </c>
      <c r="BN50">
        <v>0</v>
      </c>
      <c r="BO50">
        <v>15</v>
      </c>
      <c r="BP50">
        <v>0</v>
      </c>
      <c r="BQ50" s="156">
        <f>INDEX('ESSER II reallocation'!$G$2:$G$555,MATCH('2021 ESSER II'!$D50,'ESSER II reallocation'!$A$2:$A$555,0))</f>
        <v>1203152</v>
      </c>
    </row>
    <row r="51" spans="1:69" x14ac:dyDescent="0.3">
      <c r="A51" t="s">
        <v>162</v>
      </c>
      <c r="B51">
        <v>2021</v>
      </c>
      <c r="C51" t="s">
        <v>2041</v>
      </c>
      <c r="D51" s="22">
        <f>INDEX(Concordance!$A$2:$A$556,MATCH('2021 ESSER II'!F51,Concordance!$D$2:$D$556,0))</f>
        <v>21149</v>
      </c>
      <c r="E51" t="s">
        <v>312</v>
      </c>
      <c r="F51" t="s">
        <v>2042</v>
      </c>
      <c r="G51" t="s">
        <v>2043</v>
      </c>
      <c r="H51" t="s">
        <v>1892</v>
      </c>
      <c r="I51" s="21">
        <v>15473.37</v>
      </c>
      <c r="J51" s="21">
        <v>0</v>
      </c>
      <c r="O51" s="21">
        <v>15473.37</v>
      </c>
      <c r="P51">
        <v>0</v>
      </c>
      <c r="Q51">
        <v>0</v>
      </c>
      <c r="R51">
        <v>0</v>
      </c>
      <c r="S51">
        <v>100</v>
      </c>
      <c r="T51">
        <v>0</v>
      </c>
      <c r="U51" s="21">
        <v>213854</v>
      </c>
      <c r="V51" s="21">
        <v>213854</v>
      </c>
      <c r="W51" s="21">
        <v>8008.4</v>
      </c>
      <c r="X51" s="21">
        <v>0</v>
      </c>
      <c r="Y51" s="21">
        <v>0</v>
      </c>
      <c r="Z51" s="21">
        <v>0</v>
      </c>
      <c r="AA51" s="21">
        <v>0</v>
      </c>
      <c r="AB51" s="21">
        <v>0</v>
      </c>
      <c r="AC51" s="21">
        <v>8008.4</v>
      </c>
      <c r="AD51" s="21">
        <v>0</v>
      </c>
      <c r="AE51" s="21">
        <v>0</v>
      </c>
      <c r="AF51" s="21">
        <v>0</v>
      </c>
      <c r="AG51" s="21">
        <v>52604.08</v>
      </c>
      <c r="AH51" s="21">
        <v>37128.879999999997</v>
      </c>
      <c r="AI51" s="21">
        <v>0</v>
      </c>
      <c r="AJ51" s="21">
        <v>0</v>
      </c>
      <c r="AK51" s="21">
        <v>0</v>
      </c>
      <c r="AL51" s="21">
        <v>0</v>
      </c>
      <c r="AM51" s="21">
        <v>15475.2</v>
      </c>
      <c r="AN51" s="21">
        <v>0</v>
      </c>
      <c r="AO51" s="21">
        <v>0</v>
      </c>
      <c r="AP51" s="21">
        <v>0</v>
      </c>
      <c r="AQ51" s="21">
        <v>0</v>
      </c>
      <c r="AR51" s="21">
        <v>0</v>
      </c>
      <c r="AS51" s="21">
        <v>0</v>
      </c>
      <c r="AT51" s="21">
        <v>0</v>
      </c>
      <c r="AU51" s="21">
        <v>0</v>
      </c>
      <c r="AV51" s="21">
        <v>0</v>
      </c>
      <c r="AW51" s="21">
        <v>0</v>
      </c>
      <c r="AX51" s="21">
        <v>0</v>
      </c>
      <c r="AY51" s="21">
        <v>0</v>
      </c>
      <c r="AZ51" s="21">
        <v>0</v>
      </c>
      <c r="BA51" s="21">
        <v>153241.51999999999</v>
      </c>
      <c r="BB51" s="21">
        <v>0</v>
      </c>
      <c r="BC51" s="21">
        <v>0</v>
      </c>
      <c r="BD51" s="21">
        <v>0</v>
      </c>
      <c r="BE51" s="21">
        <v>0</v>
      </c>
      <c r="BF51" s="21">
        <v>0</v>
      </c>
      <c r="BG51" s="21">
        <v>0</v>
      </c>
      <c r="BH51" s="21">
        <v>0</v>
      </c>
      <c r="BI51" s="21">
        <v>0</v>
      </c>
      <c r="BJ51" s="21">
        <v>153241.51999999999</v>
      </c>
      <c r="BK51" s="21">
        <v>0</v>
      </c>
      <c r="BQ51" s="156">
        <f>INDEX('ESSER II reallocation'!$G$2:$G$555,MATCH('2021 ESSER II'!$D51,'ESSER II reallocation'!$A$2:$A$555,0))</f>
        <v>213880</v>
      </c>
    </row>
    <row r="52" spans="1:69" x14ac:dyDescent="0.3">
      <c r="A52" t="s">
        <v>162</v>
      </c>
      <c r="B52">
        <v>2021</v>
      </c>
      <c r="C52" t="s">
        <v>2044</v>
      </c>
      <c r="D52" s="22">
        <f>INDEX(Concordance!$A$2:$A$556,MATCH('2021 ESSER II'!F52,Concordance!$D$2:$D$556,0))</f>
        <v>11079</v>
      </c>
      <c r="E52" t="s">
        <v>1409</v>
      </c>
      <c r="F52" t="s">
        <v>2045</v>
      </c>
      <c r="G52" t="s">
        <v>2046</v>
      </c>
      <c r="H52" t="s">
        <v>1892</v>
      </c>
      <c r="I52" s="21">
        <v>16486.96</v>
      </c>
      <c r="J52" s="21">
        <v>0</v>
      </c>
      <c r="O52" s="21">
        <v>16486.96</v>
      </c>
      <c r="P52">
        <v>0</v>
      </c>
      <c r="Q52">
        <v>0</v>
      </c>
      <c r="R52">
        <v>0</v>
      </c>
      <c r="S52">
        <v>100</v>
      </c>
      <c r="T52">
        <v>0</v>
      </c>
      <c r="U52" s="21">
        <v>163406</v>
      </c>
      <c r="V52" s="21">
        <v>0</v>
      </c>
      <c r="W52" s="21">
        <v>0</v>
      </c>
      <c r="X52" s="21">
        <v>0</v>
      </c>
      <c r="Y52" s="21">
        <v>0</v>
      </c>
      <c r="Z52" s="21">
        <v>0</v>
      </c>
      <c r="AA52" s="21">
        <v>0</v>
      </c>
      <c r="AB52" s="21">
        <v>0</v>
      </c>
      <c r="AC52" s="21">
        <v>0</v>
      </c>
      <c r="AD52" s="21">
        <v>0</v>
      </c>
      <c r="AE52" s="21">
        <v>0</v>
      </c>
      <c r="AF52" s="21">
        <v>0</v>
      </c>
      <c r="AG52" s="21">
        <v>0</v>
      </c>
      <c r="AH52" s="21">
        <v>0</v>
      </c>
      <c r="AI52" s="21">
        <v>0</v>
      </c>
      <c r="AJ52" s="21">
        <v>0</v>
      </c>
      <c r="AK52" s="21">
        <v>0</v>
      </c>
      <c r="AL52" s="21">
        <v>0</v>
      </c>
      <c r="AM52" s="21">
        <v>0</v>
      </c>
      <c r="AN52" s="21">
        <v>0</v>
      </c>
      <c r="AO52" s="21">
        <v>0</v>
      </c>
      <c r="AP52" s="21">
        <v>0</v>
      </c>
      <c r="AQ52" s="21">
        <v>0</v>
      </c>
      <c r="AR52" s="21">
        <v>0</v>
      </c>
      <c r="AS52" s="21">
        <v>0</v>
      </c>
      <c r="AT52" s="21">
        <v>0</v>
      </c>
      <c r="AU52" s="21">
        <v>0</v>
      </c>
      <c r="AV52" s="21">
        <v>0</v>
      </c>
      <c r="AW52" s="21">
        <v>0</v>
      </c>
      <c r="AX52" s="21">
        <v>0</v>
      </c>
      <c r="AY52" s="21">
        <v>0</v>
      </c>
      <c r="AZ52" s="21">
        <v>0</v>
      </c>
      <c r="BA52" s="21">
        <v>0</v>
      </c>
      <c r="BB52" s="21">
        <v>0</v>
      </c>
      <c r="BC52" s="21">
        <v>0</v>
      </c>
      <c r="BD52" s="21">
        <v>0</v>
      </c>
      <c r="BE52" s="21">
        <v>0</v>
      </c>
      <c r="BF52" s="21">
        <v>0</v>
      </c>
      <c r="BG52" s="21">
        <v>0</v>
      </c>
      <c r="BH52" s="21">
        <v>0</v>
      </c>
      <c r="BI52" s="21">
        <v>0</v>
      </c>
      <c r="BJ52" s="21">
        <v>0</v>
      </c>
      <c r="BK52" s="21">
        <v>163406</v>
      </c>
      <c r="BL52">
        <v>0</v>
      </c>
      <c r="BM52">
        <v>0</v>
      </c>
      <c r="BN52">
        <v>0</v>
      </c>
      <c r="BO52">
        <v>100</v>
      </c>
      <c r="BP52">
        <v>0</v>
      </c>
      <c r="BQ52" s="156">
        <f>INDEX('ESSER II reallocation'!$G$2:$G$555,MATCH('2021 ESSER II'!$D52,'ESSER II reallocation'!$A$2:$A$555,0))</f>
        <v>163426</v>
      </c>
    </row>
    <row r="53" spans="1:69" x14ac:dyDescent="0.3">
      <c r="A53" t="s">
        <v>162</v>
      </c>
      <c r="B53">
        <v>2021</v>
      </c>
      <c r="C53" t="s">
        <v>2047</v>
      </c>
      <c r="D53" s="22">
        <f>INDEX(Concordance!$A$2:$A$556,MATCH('2021 ESSER II'!F53,Concordance!$D$2:$D$556,0))</f>
        <v>58107</v>
      </c>
      <c r="E53" t="s">
        <v>315</v>
      </c>
      <c r="F53" t="s">
        <v>2048</v>
      </c>
      <c r="G53" t="s">
        <v>2049</v>
      </c>
      <c r="H53" t="s">
        <v>1892</v>
      </c>
      <c r="I53" s="21">
        <v>14257.07</v>
      </c>
      <c r="J53" s="21">
        <v>0</v>
      </c>
      <c r="O53" s="21">
        <v>14257.07</v>
      </c>
      <c r="P53">
        <v>0</v>
      </c>
      <c r="Q53">
        <v>0</v>
      </c>
      <c r="R53">
        <v>0</v>
      </c>
      <c r="S53">
        <v>100</v>
      </c>
      <c r="T53">
        <v>0</v>
      </c>
      <c r="U53" s="21">
        <v>166587</v>
      </c>
      <c r="V53" s="21">
        <v>166587</v>
      </c>
      <c r="W53" s="21">
        <v>0</v>
      </c>
      <c r="X53" s="21">
        <v>0</v>
      </c>
      <c r="Y53" s="21">
        <v>0</v>
      </c>
      <c r="Z53" s="21">
        <v>0</v>
      </c>
      <c r="AA53" s="21">
        <v>0</v>
      </c>
      <c r="AB53" s="21">
        <v>0</v>
      </c>
      <c r="AC53" s="21">
        <v>0</v>
      </c>
      <c r="AD53" s="21">
        <v>0</v>
      </c>
      <c r="AE53" s="21">
        <v>0</v>
      </c>
      <c r="AF53" s="21">
        <v>0</v>
      </c>
      <c r="AG53" s="21">
        <v>166587</v>
      </c>
      <c r="AH53" s="21">
        <v>166587</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Q53" s="156">
        <f>INDEX('ESSER II reallocation'!$G$2:$G$555,MATCH('2021 ESSER II'!$D53,'ESSER II reallocation'!$A$2:$A$555,0))</f>
        <v>166607</v>
      </c>
    </row>
    <row r="54" spans="1:69" x14ac:dyDescent="0.3">
      <c r="A54" t="s">
        <v>162</v>
      </c>
      <c r="B54">
        <v>2021</v>
      </c>
      <c r="C54" t="s">
        <v>2050</v>
      </c>
      <c r="D54" s="22">
        <f>INDEX(Concordance!$A$2:$A$556,MATCH('2021 ESSER II'!F54,Concordance!$D$2:$D$556,0))</f>
        <v>90077</v>
      </c>
      <c r="E54" t="s">
        <v>318</v>
      </c>
      <c r="F54" t="s">
        <v>2051</v>
      </c>
      <c r="G54" t="s">
        <v>2052</v>
      </c>
      <c r="H54" t="s">
        <v>1892</v>
      </c>
      <c r="I54" s="21">
        <v>14257.07</v>
      </c>
      <c r="J54" s="21">
        <v>0</v>
      </c>
      <c r="O54" s="21">
        <v>14257.07</v>
      </c>
      <c r="P54">
        <v>0</v>
      </c>
      <c r="Q54">
        <v>0</v>
      </c>
      <c r="R54">
        <v>0</v>
      </c>
      <c r="S54">
        <v>100</v>
      </c>
      <c r="T54">
        <v>0</v>
      </c>
      <c r="U54" s="21">
        <v>374149</v>
      </c>
      <c r="V54" s="21">
        <v>374149</v>
      </c>
      <c r="W54" s="21">
        <v>0</v>
      </c>
      <c r="X54" s="21">
        <v>0</v>
      </c>
      <c r="Y54" s="21">
        <v>0</v>
      </c>
      <c r="Z54" s="21">
        <v>0</v>
      </c>
      <c r="AA54" s="21">
        <v>0</v>
      </c>
      <c r="AB54" s="21">
        <v>0</v>
      </c>
      <c r="AC54" s="21">
        <v>0</v>
      </c>
      <c r="AD54" s="21">
        <v>0</v>
      </c>
      <c r="AE54" s="21">
        <v>0</v>
      </c>
      <c r="AF54" s="21">
        <v>0</v>
      </c>
      <c r="AG54" s="21">
        <v>0</v>
      </c>
      <c r="AH54" s="21">
        <v>0</v>
      </c>
      <c r="AI54" s="21">
        <v>0</v>
      </c>
      <c r="AJ54" s="21">
        <v>0</v>
      </c>
      <c r="AK54" s="21">
        <v>0</v>
      </c>
      <c r="AL54" s="21">
        <v>0</v>
      </c>
      <c r="AM54" s="21">
        <v>0</v>
      </c>
      <c r="AN54" s="21">
        <v>0</v>
      </c>
      <c r="AO54" s="21">
        <v>0</v>
      </c>
      <c r="AP54" s="21">
        <v>0</v>
      </c>
      <c r="AQ54" s="21">
        <v>0</v>
      </c>
      <c r="AR54" s="21">
        <v>0</v>
      </c>
      <c r="AS54" s="21">
        <v>0</v>
      </c>
      <c r="AT54" s="21">
        <v>0</v>
      </c>
      <c r="AU54" s="21">
        <v>0</v>
      </c>
      <c r="AV54" s="21">
        <v>0</v>
      </c>
      <c r="AW54" s="21">
        <v>0</v>
      </c>
      <c r="AX54" s="21">
        <v>0</v>
      </c>
      <c r="AY54" s="21">
        <v>0</v>
      </c>
      <c r="AZ54" s="21">
        <v>0</v>
      </c>
      <c r="BA54" s="21">
        <v>374149</v>
      </c>
      <c r="BB54" s="21">
        <v>275438.78000000003</v>
      </c>
      <c r="BC54" s="21">
        <v>98710.22</v>
      </c>
      <c r="BD54" s="21">
        <v>0</v>
      </c>
      <c r="BE54" s="21">
        <v>0</v>
      </c>
      <c r="BF54" s="21">
        <v>0</v>
      </c>
      <c r="BG54" s="21">
        <v>0</v>
      </c>
      <c r="BH54" s="21">
        <v>0</v>
      </c>
      <c r="BI54" s="21">
        <v>0</v>
      </c>
      <c r="BJ54" s="21">
        <v>0</v>
      </c>
      <c r="BK54" s="21">
        <v>0</v>
      </c>
      <c r="BQ54" s="156">
        <f>INDEX('ESSER II reallocation'!$G$2:$G$555,MATCH('2021 ESSER II'!$D54,'ESSER II reallocation'!$A$2:$A$555,0))</f>
        <v>374195</v>
      </c>
    </row>
    <row r="55" spans="1:69" x14ac:dyDescent="0.3">
      <c r="A55" t="s">
        <v>162</v>
      </c>
      <c r="B55">
        <v>2021</v>
      </c>
      <c r="C55" t="s">
        <v>2053</v>
      </c>
      <c r="D55" s="22">
        <f>INDEX(Concordance!$A$2:$A$556,MATCH('2021 ESSER II'!F55,Concordance!$D$2:$D$556,0))</f>
        <v>7129</v>
      </c>
      <c r="E55" t="s">
        <v>321</v>
      </c>
      <c r="F55" t="s">
        <v>2054</v>
      </c>
      <c r="G55" t="s">
        <v>2055</v>
      </c>
      <c r="H55" t="s">
        <v>1892</v>
      </c>
      <c r="I55" s="21">
        <v>26014.68</v>
      </c>
      <c r="J55" s="21">
        <v>0</v>
      </c>
      <c r="O55" s="21">
        <v>26014.68</v>
      </c>
      <c r="P55">
        <v>0</v>
      </c>
      <c r="Q55">
        <v>0</v>
      </c>
      <c r="R55">
        <v>0</v>
      </c>
      <c r="S55">
        <v>100</v>
      </c>
      <c r="T55">
        <v>0</v>
      </c>
      <c r="U55" s="21">
        <v>1036906</v>
      </c>
      <c r="V55" s="21">
        <v>1036906</v>
      </c>
      <c r="W55" s="21">
        <v>0</v>
      </c>
      <c r="X55" s="21">
        <v>0</v>
      </c>
      <c r="Y55" s="21">
        <v>0</v>
      </c>
      <c r="Z55" s="21">
        <v>0</v>
      </c>
      <c r="AA55" s="21">
        <v>0</v>
      </c>
      <c r="AB55" s="21">
        <v>0</v>
      </c>
      <c r="AC55" s="21">
        <v>0</v>
      </c>
      <c r="AD55" s="21">
        <v>0</v>
      </c>
      <c r="AE55" s="21">
        <v>0</v>
      </c>
      <c r="AF55" s="21">
        <v>0</v>
      </c>
      <c r="AG55" s="21">
        <v>0</v>
      </c>
      <c r="AH55" s="21">
        <v>0</v>
      </c>
      <c r="AI55" s="21">
        <v>0</v>
      </c>
      <c r="AJ55" s="21">
        <v>0</v>
      </c>
      <c r="AK55" s="21">
        <v>0</v>
      </c>
      <c r="AL55" s="21">
        <v>0</v>
      </c>
      <c r="AM55" s="21">
        <v>0</v>
      </c>
      <c r="AN55" s="21">
        <v>0</v>
      </c>
      <c r="AO55" s="21">
        <v>0</v>
      </c>
      <c r="AP55" s="21">
        <v>0</v>
      </c>
      <c r="AQ55" s="21">
        <v>0</v>
      </c>
      <c r="AR55" s="21">
        <v>0</v>
      </c>
      <c r="AS55" s="21">
        <v>0</v>
      </c>
      <c r="AT55" s="21">
        <v>0</v>
      </c>
      <c r="AU55" s="21">
        <v>0</v>
      </c>
      <c r="AV55" s="21">
        <v>0</v>
      </c>
      <c r="AW55" s="21">
        <v>0</v>
      </c>
      <c r="AX55" s="21">
        <v>0</v>
      </c>
      <c r="AY55" s="21">
        <v>0</v>
      </c>
      <c r="AZ55" s="21">
        <v>0</v>
      </c>
      <c r="BA55" s="21">
        <v>1036906</v>
      </c>
      <c r="BB55" s="21">
        <v>1036906</v>
      </c>
      <c r="BC55" s="21">
        <v>0</v>
      </c>
      <c r="BD55" s="21">
        <v>0</v>
      </c>
      <c r="BE55" s="21">
        <v>0</v>
      </c>
      <c r="BF55" s="21">
        <v>0</v>
      </c>
      <c r="BG55" s="21">
        <v>0</v>
      </c>
      <c r="BH55" s="21">
        <v>0</v>
      </c>
      <c r="BI55" s="21">
        <v>0</v>
      </c>
      <c r="BJ55" s="21">
        <v>0</v>
      </c>
      <c r="BK55" s="21">
        <v>0</v>
      </c>
      <c r="BQ55" s="156">
        <f>INDEX('ESSER II reallocation'!$G$2:$G$555,MATCH('2021 ESSER II'!$D55,'ESSER II reallocation'!$A$2:$A$555,0))</f>
        <v>1037033</v>
      </c>
    </row>
    <row r="56" spans="1:69" x14ac:dyDescent="0.3">
      <c r="A56" t="s">
        <v>162</v>
      </c>
      <c r="B56">
        <v>2021</v>
      </c>
      <c r="C56" t="s">
        <v>2056</v>
      </c>
      <c r="D56" s="22">
        <f>INDEX(Concordance!$A$2:$A$556,MATCH('2021 ESSER II'!F56,Concordance!$D$2:$D$556,0))</f>
        <v>107155</v>
      </c>
      <c r="E56" t="s">
        <v>324</v>
      </c>
      <c r="F56" t="s">
        <v>2057</v>
      </c>
      <c r="G56" t="s">
        <v>2058</v>
      </c>
      <c r="H56" t="s">
        <v>1892</v>
      </c>
      <c r="I56" s="21">
        <v>32704.36</v>
      </c>
      <c r="J56" s="21">
        <v>0</v>
      </c>
      <c r="O56" s="21">
        <v>32704.36</v>
      </c>
      <c r="P56">
        <v>0</v>
      </c>
      <c r="Q56">
        <v>0</v>
      </c>
      <c r="R56">
        <v>0</v>
      </c>
      <c r="S56">
        <v>100</v>
      </c>
      <c r="T56">
        <v>0</v>
      </c>
      <c r="U56" s="21">
        <v>1460874</v>
      </c>
      <c r="V56" s="21">
        <v>1460874</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1460874</v>
      </c>
      <c r="BB56" s="21">
        <v>944831</v>
      </c>
      <c r="BC56" s="21">
        <v>516043</v>
      </c>
      <c r="BD56" s="21">
        <v>0</v>
      </c>
      <c r="BE56" s="21">
        <v>0</v>
      </c>
      <c r="BF56" s="21">
        <v>0</v>
      </c>
      <c r="BG56" s="21">
        <v>0</v>
      </c>
      <c r="BH56" s="21">
        <v>0</v>
      </c>
      <c r="BI56" s="21">
        <v>0</v>
      </c>
      <c r="BJ56" s="21">
        <v>0</v>
      </c>
      <c r="BK56" s="21">
        <v>0</v>
      </c>
      <c r="BQ56" s="156">
        <f>INDEX('ESSER II reallocation'!$G$2:$G$555,MATCH('2021 ESSER II'!$D56,'ESSER II reallocation'!$A$2:$A$555,0))</f>
        <v>1461053</v>
      </c>
    </row>
    <row r="57" spans="1:69" x14ac:dyDescent="0.3">
      <c r="A57" t="s">
        <v>162</v>
      </c>
      <c r="B57">
        <v>2021</v>
      </c>
      <c r="C57" t="s">
        <v>2059</v>
      </c>
      <c r="D57" s="22">
        <f>INDEX(Concordance!$A$2:$A$556,MATCH('2021 ESSER II'!F57,Concordance!$D$2:$D$556,0))</f>
        <v>41001</v>
      </c>
      <c r="E57" t="s">
        <v>327</v>
      </c>
      <c r="F57" t="s">
        <v>2060</v>
      </c>
      <c r="G57" t="s">
        <v>2061</v>
      </c>
      <c r="H57" t="s">
        <v>1892</v>
      </c>
      <c r="I57" s="21">
        <v>13243.48</v>
      </c>
      <c r="J57" s="21">
        <v>0</v>
      </c>
      <c r="O57" s="21">
        <v>13243.48</v>
      </c>
      <c r="P57">
        <v>0</v>
      </c>
      <c r="Q57">
        <v>0</v>
      </c>
      <c r="R57">
        <v>0</v>
      </c>
      <c r="S57">
        <v>100</v>
      </c>
      <c r="T57">
        <v>0</v>
      </c>
      <c r="U57" s="21">
        <v>93303</v>
      </c>
      <c r="V57" s="21">
        <v>93303</v>
      </c>
      <c r="W57" s="21">
        <v>93303</v>
      </c>
      <c r="X57" s="21">
        <v>93303</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Q57" s="156">
        <f>INDEX('ESSER II reallocation'!$G$2:$G$555,MATCH('2021 ESSER II'!$D57,'ESSER II reallocation'!$A$2:$A$555,0))</f>
        <v>93314</v>
      </c>
    </row>
    <row r="58" spans="1:69" x14ac:dyDescent="0.3">
      <c r="A58" t="s">
        <v>162</v>
      </c>
      <c r="B58">
        <v>2021</v>
      </c>
      <c r="C58" t="s">
        <v>2062</v>
      </c>
      <c r="D58" s="22">
        <f>INDEX(Concordance!$A$2:$A$556,MATCH('2021 ESSER II'!F58,Concordance!$D$2:$D$556,0))</f>
        <v>42117</v>
      </c>
      <c r="E58" t="s">
        <v>330</v>
      </c>
      <c r="F58" t="s">
        <v>2063</v>
      </c>
      <c r="G58" t="s">
        <v>2064</v>
      </c>
      <c r="H58" t="s">
        <v>1892</v>
      </c>
      <c r="I58" s="21">
        <v>15838.26</v>
      </c>
      <c r="J58" s="21">
        <v>0</v>
      </c>
      <c r="O58" s="21">
        <v>15838.26</v>
      </c>
      <c r="P58">
        <v>0</v>
      </c>
      <c r="Q58">
        <v>0</v>
      </c>
      <c r="R58">
        <v>0</v>
      </c>
      <c r="S58">
        <v>100</v>
      </c>
      <c r="T58">
        <v>0</v>
      </c>
      <c r="U58" s="21">
        <v>192564</v>
      </c>
      <c r="V58" s="21">
        <v>192564</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192564</v>
      </c>
      <c r="BB58" s="21">
        <v>192564</v>
      </c>
      <c r="BC58" s="21">
        <v>0</v>
      </c>
      <c r="BD58" s="21">
        <v>0</v>
      </c>
      <c r="BE58" s="21">
        <v>0</v>
      </c>
      <c r="BF58" s="21">
        <v>0</v>
      </c>
      <c r="BG58" s="21">
        <v>0</v>
      </c>
      <c r="BH58" s="21">
        <v>0</v>
      </c>
      <c r="BI58" s="21">
        <v>0</v>
      </c>
      <c r="BJ58" s="21">
        <v>0</v>
      </c>
      <c r="BK58" s="21">
        <v>0</v>
      </c>
      <c r="BQ58" s="156">
        <f>INDEX('ESSER II reallocation'!$G$2:$G$555,MATCH('2021 ESSER II'!$D58,'ESSER II reallocation'!$A$2:$A$555,0))</f>
        <v>192588</v>
      </c>
    </row>
    <row r="59" spans="1:69" x14ac:dyDescent="0.3">
      <c r="A59" t="s">
        <v>162</v>
      </c>
      <c r="B59">
        <v>2021</v>
      </c>
      <c r="C59" t="s">
        <v>2065</v>
      </c>
      <c r="D59" s="22">
        <f>INDEX(Concordance!$A$2:$A$556,MATCH('2021 ESSER II'!F59,Concordance!$D$2:$D$556,0))</f>
        <v>61157</v>
      </c>
      <c r="E59" t="s">
        <v>333</v>
      </c>
      <c r="F59" t="s">
        <v>2066</v>
      </c>
      <c r="G59" t="s">
        <v>2067</v>
      </c>
      <c r="H59" t="s">
        <v>1892</v>
      </c>
      <c r="I59" s="21">
        <v>11824.46</v>
      </c>
      <c r="J59" s="21">
        <v>0</v>
      </c>
      <c r="O59" s="21">
        <v>11824.46</v>
      </c>
      <c r="P59">
        <v>0</v>
      </c>
      <c r="Q59">
        <v>0</v>
      </c>
      <c r="R59">
        <v>0</v>
      </c>
      <c r="S59">
        <v>100</v>
      </c>
      <c r="T59">
        <v>0</v>
      </c>
      <c r="U59" s="21">
        <v>96067</v>
      </c>
      <c r="V59" s="21">
        <v>0</v>
      </c>
      <c r="W59" s="21">
        <v>0</v>
      </c>
      <c r="X59" s="21">
        <v>0</v>
      </c>
      <c r="Y59" s="21">
        <v>0</v>
      </c>
      <c r="Z59" s="21">
        <v>0</v>
      </c>
      <c r="AA59" s="21">
        <v>0</v>
      </c>
      <c r="AB59" s="21">
        <v>0</v>
      </c>
      <c r="AC59" s="21">
        <v>0</v>
      </c>
      <c r="AD59" s="21">
        <v>0</v>
      </c>
      <c r="AE59" s="21">
        <v>0</v>
      </c>
      <c r="AF59" s="21">
        <v>0</v>
      </c>
      <c r="AG59" s="21">
        <v>0</v>
      </c>
      <c r="AH59" s="21">
        <v>0</v>
      </c>
      <c r="AI59" s="21">
        <v>0</v>
      </c>
      <c r="AJ59" s="21">
        <v>0</v>
      </c>
      <c r="AK59" s="21">
        <v>0</v>
      </c>
      <c r="AL59" s="21">
        <v>0</v>
      </c>
      <c r="AM59" s="21">
        <v>0</v>
      </c>
      <c r="AN59" s="21">
        <v>0</v>
      </c>
      <c r="AO59" s="21">
        <v>0</v>
      </c>
      <c r="AP59" s="21">
        <v>0</v>
      </c>
      <c r="AQ59" s="21">
        <v>0</v>
      </c>
      <c r="AR59" s="21">
        <v>0</v>
      </c>
      <c r="AS59" s="21">
        <v>0</v>
      </c>
      <c r="AT59" s="21">
        <v>0</v>
      </c>
      <c r="AU59" s="21">
        <v>0</v>
      </c>
      <c r="AV59" s="21">
        <v>0</v>
      </c>
      <c r="AW59" s="21">
        <v>0</v>
      </c>
      <c r="AX59" s="21">
        <v>0</v>
      </c>
      <c r="AY59" s="21">
        <v>0</v>
      </c>
      <c r="AZ59" s="21">
        <v>0</v>
      </c>
      <c r="BA59" s="21">
        <v>0</v>
      </c>
      <c r="BB59" s="21">
        <v>0</v>
      </c>
      <c r="BC59" s="21">
        <v>0</v>
      </c>
      <c r="BD59" s="21">
        <v>0</v>
      </c>
      <c r="BE59" s="21">
        <v>0</v>
      </c>
      <c r="BF59" s="21">
        <v>0</v>
      </c>
      <c r="BG59" s="21">
        <v>0</v>
      </c>
      <c r="BH59" s="21">
        <v>0</v>
      </c>
      <c r="BI59" s="21">
        <v>0</v>
      </c>
      <c r="BJ59" s="21">
        <v>0</v>
      </c>
      <c r="BK59" s="21">
        <v>96067</v>
      </c>
      <c r="BL59">
        <v>0</v>
      </c>
      <c r="BM59">
        <v>0</v>
      </c>
      <c r="BN59">
        <v>0</v>
      </c>
      <c r="BO59">
        <v>2</v>
      </c>
      <c r="BP59">
        <v>98</v>
      </c>
      <c r="BQ59" s="156" t="str">
        <f>INDEX('ESSER II reallocation'!$G$2:$G$555,MATCH('2021 ESSER II'!$D59,'ESSER II reallocation'!$A$2:$A$555,0))</f>
        <v>*</v>
      </c>
    </row>
    <row r="60" spans="1:69" x14ac:dyDescent="0.3">
      <c r="A60" t="s">
        <v>162</v>
      </c>
      <c r="B60">
        <v>2021</v>
      </c>
      <c r="C60" t="s">
        <v>2068</v>
      </c>
      <c r="D60" s="22">
        <f>INDEX(Concordance!$A$2:$A$556,MATCH('2021 ESSER II'!F60,Concordance!$D$2:$D$556,0))</f>
        <v>15002</v>
      </c>
      <c r="E60" t="s">
        <v>336</v>
      </c>
      <c r="F60" t="s">
        <v>2069</v>
      </c>
      <c r="G60" t="s">
        <v>2070</v>
      </c>
      <c r="H60" t="s">
        <v>1892</v>
      </c>
      <c r="I60" s="21">
        <v>73247.86</v>
      </c>
      <c r="J60" s="21">
        <v>0</v>
      </c>
      <c r="O60" s="21">
        <v>73247.86</v>
      </c>
      <c r="P60">
        <v>0</v>
      </c>
      <c r="Q60">
        <v>0</v>
      </c>
      <c r="R60">
        <v>0</v>
      </c>
      <c r="S60">
        <v>100</v>
      </c>
      <c r="T60">
        <v>0</v>
      </c>
      <c r="U60" s="21">
        <v>3675769</v>
      </c>
      <c r="V60" s="21">
        <v>358542.37</v>
      </c>
      <c r="W60" s="21">
        <v>2454.3200000000002</v>
      </c>
      <c r="X60" s="21">
        <v>750</v>
      </c>
      <c r="Y60" s="21">
        <v>57.38</v>
      </c>
      <c r="Z60" s="21">
        <v>0</v>
      </c>
      <c r="AA60" s="21">
        <v>0</v>
      </c>
      <c r="AB60" s="21">
        <v>0</v>
      </c>
      <c r="AC60" s="21">
        <v>1646.94</v>
      </c>
      <c r="AD60" s="21">
        <v>0</v>
      </c>
      <c r="AE60" s="21">
        <v>0</v>
      </c>
      <c r="AF60" s="21">
        <v>0</v>
      </c>
      <c r="AG60" s="21">
        <v>326695.99</v>
      </c>
      <c r="AH60" s="21">
        <v>90811</v>
      </c>
      <c r="AI60" s="21">
        <v>14423.17</v>
      </c>
      <c r="AJ60" s="21">
        <v>130344.25</v>
      </c>
      <c r="AK60" s="21">
        <v>0</v>
      </c>
      <c r="AL60" s="21">
        <v>0</v>
      </c>
      <c r="AM60" s="21">
        <v>91117.57</v>
      </c>
      <c r="AN60" s="21">
        <v>0</v>
      </c>
      <c r="AO60" s="21">
        <v>0</v>
      </c>
      <c r="AP60" s="21">
        <v>0</v>
      </c>
      <c r="AQ60" s="21">
        <v>807.38</v>
      </c>
      <c r="AR60" s="21">
        <v>750</v>
      </c>
      <c r="AS60" s="21">
        <v>57.38</v>
      </c>
      <c r="AT60" s="21">
        <v>0</v>
      </c>
      <c r="AU60" s="21">
        <v>0</v>
      </c>
      <c r="AV60" s="21">
        <v>0</v>
      </c>
      <c r="AW60" s="21">
        <v>0</v>
      </c>
      <c r="AX60" s="21">
        <v>0</v>
      </c>
      <c r="AY60" s="21">
        <v>0</v>
      </c>
      <c r="AZ60" s="21">
        <v>0</v>
      </c>
      <c r="BA60" s="21">
        <v>28584.68</v>
      </c>
      <c r="BB60" s="21">
        <v>1535.21</v>
      </c>
      <c r="BC60" s="21">
        <v>190.06</v>
      </c>
      <c r="BD60" s="21">
        <v>0</v>
      </c>
      <c r="BE60" s="21">
        <v>0</v>
      </c>
      <c r="BF60" s="21">
        <v>1259.01</v>
      </c>
      <c r="BG60" s="21">
        <v>25600.400000000001</v>
      </c>
      <c r="BH60" s="21">
        <v>0</v>
      </c>
      <c r="BI60" s="21">
        <v>0</v>
      </c>
      <c r="BJ60" s="21">
        <v>0</v>
      </c>
      <c r="BK60" s="21">
        <v>3317226.63</v>
      </c>
      <c r="BL60">
        <v>24</v>
      </c>
      <c r="BM60">
        <v>62</v>
      </c>
      <c r="BN60">
        <v>0</v>
      </c>
      <c r="BO60">
        <v>14</v>
      </c>
      <c r="BP60">
        <v>0</v>
      </c>
      <c r="BQ60" s="156">
        <f>INDEX('ESSER II reallocation'!$G$2:$G$555,MATCH('2021 ESSER II'!$D60,'ESSER II reallocation'!$A$2:$A$555,0))</f>
        <v>3676219</v>
      </c>
    </row>
    <row r="61" spans="1:69" x14ac:dyDescent="0.3">
      <c r="A61" t="s">
        <v>162</v>
      </c>
      <c r="B61">
        <v>2021</v>
      </c>
      <c r="C61" t="s">
        <v>2071</v>
      </c>
      <c r="D61" s="22">
        <f>INDEX(Concordance!$A$2:$A$556,MATCH('2021 ESSER II'!F61,Concordance!$D$2:$D$556,0))</f>
        <v>25001</v>
      </c>
      <c r="E61" t="s">
        <v>339</v>
      </c>
      <c r="F61" t="s">
        <v>2072</v>
      </c>
      <c r="G61" t="s">
        <v>2073</v>
      </c>
      <c r="H61" t="s">
        <v>1892</v>
      </c>
      <c r="I61" s="21">
        <v>35947.839999999997</v>
      </c>
      <c r="J61" s="21">
        <v>0</v>
      </c>
      <c r="O61" s="21">
        <v>35947.839999999997</v>
      </c>
      <c r="P61">
        <v>0</v>
      </c>
      <c r="Q61">
        <v>0</v>
      </c>
      <c r="R61">
        <v>0</v>
      </c>
      <c r="S61">
        <v>100</v>
      </c>
      <c r="T61">
        <v>0</v>
      </c>
      <c r="U61" s="21">
        <v>1190190</v>
      </c>
      <c r="V61" s="21">
        <v>14188.25</v>
      </c>
      <c r="W61" s="21">
        <v>14188.25</v>
      </c>
      <c r="X61" s="21">
        <v>0</v>
      </c>
      <c r="Y61" s="21">
        <v>0</v>
      </c>
      <c r="Z61" s="21">
        <v>3990</v>
      </c>
      <c r="AA61" s="21">
        <v>0</v>
      </c>
      <c r="AB61" s="21">
        <v>0</v>
      </c>
      <c r="AC61" s="21">
        <v>10198.25</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1176001.75</v>
      </c>
      <c r="BL61">
        <v>15</v>
      </c>
      <c r="BM61">
        <v>5</v>
      </c>
      <c r="BN61">
        <v>0</v>
      </c>
      <c r="BO61">
        <v>80</v>
      </c>
      <c r="BP61">
        <v>0</v>
      </c>
      <c r="BQ61" s="156">
        <f>INDEX('ESSER II reallocation'!$G$2:$G$555,MATCH('2021 ESSER II'!$D61,'ESSER II reallocation'!$A$2:$A$555,0))</f>
        <v>1190335</v>
      </c>
    </row>
    <row r="62" spans="1:69" x14ac:dyDescent="0.3">
      <c r="A62" t="s">
        <v>162</v>
      </c>
      <c r="B62">
        <v>2021</v>
      </c>
      <c r="C62" t="s">
        <v>2074</v>
      </c>
      <c r="D62" s="22">
        <f>INDEX(Concordance!$A$2:$A$556,MATCH('2021 ESSER II'!F62,Concordance!$D$2:$D$556,0))</f>
        <v>35093</v>
      </c>
      <c r="E62" t="s">
        <v>342</v>
      </c>
      <c r="F62" t="s">
        <v>2075</v>
      </c>
      <c r="G62" t="s">
        <v>2076</v>
      </c>
      <c r="H62" t="s">
        <v>1892</v>
      </c>
      <c r="I62" s="21">
        <v>18716.849999999999</v>
      </c>
      <c r="J62" s="21">
        <v>0</v>
      </c>
      <c r="O62" s="21">
        <v>18716.849999999999</v>
      </c>
      <c r="P62">
        <v>0</v>
      </c>
      <c r="Q62">
        <v>0</v>
      </c>
      <c r="R62">
        <v>0</v>
      </c>
      <c r="S62">
        <v>100</v>
      </c>
      <c r="T62">
        <v>0</v>
      </c>
      <c r="U62" s="21">
        <v>1216227</v>
      </c>
      <c r="V62" s="21">
        <v>226782.25</v>
      </c>
      <c r="W62" s="21">
        <v>68189.5</v>
      </c>
      <c r="X62" s="21">
        <v>60000</v>
      </c>
      <c r="Y62" s="21">
        <v>8189.5</v>
      </c>
      <c r="Z62" s="21">
        <v>0</v>
      </c>
      <c r="AA62" s="21">
        <v>0</v>
      </c>
      <c r="AB62" s="21">
        <v>0</v>
      </c>
      <c r="AC62" s="21">
        <v>0</v>
      </c>
      <c r="AD62" s="21">
        <v>0</v>
      </c>
      <c r="AE62" s="21">
        <v>0</v>
      </c>
      <c r="AF62" s="21">
        <v>0</v>
      </c>
      <c r="AG62" s="21">
        <v>158592.75</v>
      </c>
      <c r="AH62" s="21">
        <v>137500</v>
      </c>
      <c r="AI62" s="21">
        <v>21092.75</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989444.75</v>
      </c>
      <c r="BL62">
        <v>50</v>
      </c>
      <c r="BM62">
        <v>25</v>
      </c>
      <c r="BN62">
        <v>0</v>
      </c>
      <c r="BO62">
        <v>10</v>
      </c>
      <c r="BP62">
        <v>15</v>
      </c>
      <c r="BQ62" s="156">
        <f>INDEX('ESSER II reallocation'!$G$2:$G$555,MATCH('2021 ESSER II'!$D62,'ESSER II reallocation'!$A$2:$A$555,0))</f>
        <v>1216376</v>
      </c>
    </row>
    <row r="63" spans="1:69" x14ac:dyDescent="0.3">
      <c r="A63" t="s">
        <v>162</v>
      </c>
      <c r="B63">
        <v>2021</v>
      </c>
      <c r="C63" t="s">
        <v>2077</v>
      </c>
      <c r="D63" s="22">
        <f>INDEX(Concordance!$A$2:$A$556,MATCH('2021 ESSER II'!F63,Concordance!$D$2:$D$556,0))</f>
        <v>56015</v>
      </c>
      <c r="E63" t="s">
        <v>345</v>
      </c>
      <c r="F63" t="s">
        <v>2078</v>
      </c>
      <c r="G63" t="s">
        <v>2079</v>
      </c>
      <c r="H63" t="s">
        <v>1892</v>
      </c>
      <c r="I63" s="21">
        <v>18919.57</v>
      </c>
      <c r="J63" s="21">
        <v>0</v>
      </c>
      <c r="O63" s="21">
        <v>18919.57</v>
      </c>
      <c r="P63">
        <v>0</v>
      </c>
      <c r="Q63">
        <v>0</v>
      </c>
      <c r="R63">
        <v>0</v>
      </c>
      <c r="S63">
        <v>100</v>
      </c>
      <c r="T63">
        <v>0</v>
      </c>
      <c r="U63" s="21">
        <v>604208</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604208</v>
      </c>
      <c r="BL63">
        <v>0</v>
      </c>
      <c r="BM63">
        <v>100</v>
      </c>
      <c r="BN63">
        <v>0</v>
      </c>
      <c r="BO63">
        <v>0</v>
      </c>
      <c r="BP63">
        <v>0</v>
      </c>
      <c r="BQ63" s="156">
        <f>INDEX('ESSER II reallocation'!$G$2:$G$555,MATCH('2021 ESSER II'!$D63,'ESSER II reallocation'!$A$2:$A$555,0))</f>
        <v>604282</v>
      </c>
    </row>
    <row r="64" spans="1:69" x14ac:dyDescent="0.3">
      <c r="A64" t="s">
        <v>162</v>
      </c>
      <c r="B64">
        <v>2021</v>
      </c>
      <c r="C64" t="s">
        <v>2080</v>
      </c>
      <c r="D64" s="22">
        <f>INDEX(Concordance!$A$2:$A$556,MATCH('2021 ESSER II'!F64,Concordance!$D$2:$D$556,0))</f>
        <v>16096</v>
      </c>
      <c r="E64" t="s">
        <v>348</v>
      </c>
      <c r="F64" t="s">
        <v>2081</v>
      </c>
      <c r="G64" t="s">
        <v>2082</v>
      </c>
      <c r="H64" t="s">
        <v>1892</v>
      </c>
      <c r="I64" s="21">
        <v>134225.28</v>
      </c>
      <c r="J64" s="21">
        <v>0</v>
      </c>
      <c r="O64" s="21">
        <v>134225.28</v>
      </c>
      <c r="P64">
        <v>0</v>
      </c>
      <c r="Q64">
        <v>0</v>
      </c>
      <c r="R64">
        <v>0</v>
      </c>
      <c r="S64">
        <v>100</v>
      </c>
      <c r="T64">
        <v>0</v>
      </c>
      <c r="U64" s="21">
        <v>4374180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4374180</v>
      </c>
      <c r="BL64">
        <v>0</v>
      </c>
      <c r="BM64">
        <v>0</v>
      </c>
      <c r="BN64">
        <v>0</v>
      </c>
      <c r="BO64">
        <v>100</v>
      </c>
      <c r="BP64">
        <v>0</v>
      </c>
      <c r="BQ64" s="156">
        <f>INDEX('ESSER II reallocation'!$G$2:$G$555,MATCH('2021 ESSER II'!$D64,'ESSER II reallocation'!$A$2:$A$555,0))</f>
        <v>4374716</v>
      </c>
    </row>
    <row r="65" spans="1:69" x14ac:dyDescent="0.3">
      <c r="A65" t="s">
        <v>162</v>
      </c>
      <c r="B65">
        <v>2021</v>
      </c>
      <c r="C65" t="s">
        <v>2083</v>
      </c>
      <c r="D65" s="22">
        <f>INDEX(Concordance!$A$2:$A$556,MATCH('2021 ESSER II'!F65,Concordance!$D$2:$D$556,0))</f>
        <v>49132</v>
      </c>
      <c r="E65" t="s">
        <v>351</v>
      </c>
      <c r="F65" t="s">
        <v>2084</v>
      </c>
      <c r="G65" t="s">
        <v>2085</v>
      </c>
      <c r="H65" t="s">
        <v>1892</v>
      </c>
      <c r="I65" s="21">
        <v>54192.42</v>
      </c>
      <c r="J65" s="21">
        <v>0</v>
      </c>
      <c r="O65" s="21">
        <v>54192.42</v>
      </c>
      <c r="P65">
        <v>0</v>
      </c>
      <c r="Q65">
        <v>0</v>
      </c>
      <c r="R65">
        <v>0</v>
      </c>
      <c r="S65">
        <v>100</v>
      </c>
      <c r="T65">
        <v>0</v>
      </c>
      <c r="U65" s="21">
        <v>2239944</v>
      </c>
      <c r="V65" s="21">
        <v>2239944</v>
      </c>
      <c r="W65" s="21">
        <v>2239944</v>
      </c>
      <c r="X65" s="21">
        <v>2000000</v>
      </c>
      <c r="Y65" s="21">
        <v>239944</v>
      </c>
      <c r="Z65" s="21">
        <v>0</v>
      </c>
      <c r="AA65" s="21">
        <v>0</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c r="AX65" s="21">
        <v>0</v>
      </c>
      <c r="AY65" s="21">
        <v>0</v>
      </c>
      <c r="AZ65" s="21">
        <v>0</v>
      </c>
      <c r="BA65" s="21">
        <v>0</v>
      </c>
      <c r="BB65" s="21">
        <v>0</v>
      </c>
      <c r="BC65" s="21">
        <v>0</v>
      </c>
      <c r="BD65" s="21">
        <v>0</v>
      </c>
      <c r="BE65" s="21">
        <v>0</v>
      </c>
      <c r="BF65" s="21">
        <v>0</v>
      </c>
      <c r="BG65" s="21">
        <v>0</v>
      </c>
      <c r="BH65" s="21">
        <v>0</v>
      </c>
      <c r="BI65" s="21">
        <v>0</v>
      </c>
      <c r="BJ65" s="21">
        <v>0</v>
      </c>
      <c r="BK65" s="21">
        <v>0</v>
      </c>
      <c r="BQ65" s="156">
        <f>INDEX('ESSER II reallocation'!$G$2:$G$555,MATCH('2021 ESSER II'!$D65,'ESSER II reallocation'!$A$2:$A$555,0))</f>
        <v>2240219</v>
      </c>
    </row>
    <row r="66" spans="1:69" x14ac:dyDescent="0.3">
      <c r="A66" t="s">
        <v>162</v>
      </c>
      <c r="B66">
        <v>2021</v>
      </c>
      <c r="C66" t="s">
        <v>2086</v>
      </c>
      <c r="D66" s="22">
        <f>INDEX(Concordance!$A$2:$A$556,MATCH('2021 ESSER II'!F66,Concordance!$D$2:$D$556,0))</f>
        <v>17125</v>
      </c>
      <c r="E66" t="s">
        <v>354</v>
      </c>
      <c r="F66" t="s">
        <v>2087</v>
      </c>
      <c r="G66" t="s">
        <v>2088</v>
      </c>
      <c r="H66" t="s">
        <v>1892</v>
      </c>
      <c r="I66" s="21">
        <v>25609.25</v>
      </c>
      <c r="J66" s="21">
        <v>0</v>
      </c>
      <c r="O66" s="21">
        <v>25609.25</v>
      </c>
      <c r="P66">
        <v>0</v>
      </c>
      <c r="Q66">
        <v>0</v>
      </c>
      <c r="R66">
        <v>0</v>
      </c>
      <c r="S66">
        <v>100</v>
      </c>
      <c r="T66">
        <v>0</v>
      </c>
      <c r="U66" s="21">
        <v>715262</v>
      </c>
      <c r="V66" s="21">
        <v>715262</v>
      </c>
      <c r="W66" s="21">
        <v>0</v>
      </c>
      <c r="X66" s="21">
        <v>0</v>
      </c>
      <c r="Y66" s="21">
        <v>0</v>
      </c>
      <c r="Z66" s="21">
        <v>0</v>
      </c>
      <c r="AA66" s="21">
        <v>0</v>
      </c>
      <c r="AB66" s="21">
        <v>0</v>
      </c>
      <c r="AC66" s="21">
        <v>0</v>
      </c>
      <c r="AD66" s="21">
        <v>0</v>
      </c>
      <c r="AE66" s="21">
        <v>0</v>
      </c>
      <c r="AF66" s="21">
        <v>0</v>
      </c>
      <c r="AG66" s="21">
        <v>715262</v>
      </c>
      <c r="AH66" s="21">
        <v>715262</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Q66" s="156">
        <f>INDEX('ESSER II reallocation'!$G$2:$G$555,MATCH('2021 ESSER II'!$D66,'ESSER II reallocation'!$A$2:$A$555,0))</f>
        <v>715350</v>
      </c>
    </row>
    <row r="67" spans="1:69" x14ac:dyDescent="0.3">
      <c r="A67" t="s">
        <v>162</v>
      </c>
      <c r="B67">
        <v>2021</v>
      </c>
      <c r="C67" t="s">
        <v>2089</v>
      </c>
      <c r="D67" s="22">
        <f>INDEX(Concordance!$A$2:$A$556,MATCH('2021 ESSER II'!F67,Concordance!$D$2:$D$556,0))</f>
        <v>49142</v>
      </c>
      <c r="E67" t="s">
        <v>357</v>
      </c>
      <c r="F67" t="s">
        <v>2090</v>
      </c>
      <c r="G67" t="s">
        <v>2091</v>
      </c>
      <c r="H67" t="s">
        <v>1892</v>
      </c>
      <c r="I67" s="21">
        <v>87235.37</v>
      </c>
      <c r="J67" s="21">
        <v>0</v>
      </c>
      <c r="O67" s="21">
        <v>87235.37</v>
      </c>
      <c r="P67">
        <v>0</v>
      </c>
      <c r="Q67">
        <v>0</v>
      </c>
      <c r="R67">
        <v>0</v>
      </c>
      <c r="S67">
        <v>100</v>
      </c>
      <c r="T67">
        <v>0</v>
      </c>
      <c r="U67" s="21">
        <v>4640607</v>
      </c>
      <c r="V67" s="21">
        <v>4640607</v>
      </c>
      <c r="W67" s="21">
        <v>0</v>
      </c>
      <c r="X67" s="21">
        <v>0</v>
      </c>
      <c r="Y67" s="21">
        <v>0</v>
      </c>
      <c r="Z67" s="21">
        <v>0</v>
      </c>
      <c r="AA67" s="21">
        <v>0</v>
      </c>
      <c r="AB67" s="21">
        <v>0</v>
      </c>
      <c r="AC67" s="21">
        <v>0</v>
      </c>
      <c r="AD67" s="21">
        <v>0</v>
      </c>
      <c r="AE67" s="21">
        <v>0</v>
      </c>
      <c r="AF67" s="21">
        <v>0</v>
      </c>
      <c r="AG67" s="21">
        <v>0</v>
      </c>
      <c r="AH67" s="21">
        <v>0</v>
      </c>
      <c r="AI67" s="21">
        <v>0</v>
      </c>
      <c r="AJ67" s="21">
        <v>0</v>
      </c>
      <c r="AK67" s="21">
        <v>0</v>
      </c>
      <c r="AL67" s="21">
        <v>0</v>
      </c>
      <c r="AM67" s="21">
        <v>0</v>
      </c>
      <c r="AN67" s="21">
        <v>0</v>
      </c>
      <c r="AO67" s="21">
        <v>0</v>
      </c>
      <c r="AP67" s="21">
        <v>0</v>
      </c>
      <c r="AQ67" s="21">
        <v>0</v>
      </c>
      <c r="AR67" s="21">
        <v>0</v>
      </c>
      <c r="AS67" s="21">
        <v>0</v>
      </c>
      <c r="AT67" s="21">
        <v>0</v>
      </c>
      <c r="AU67" s="21">
        <v>0</v>
      </c>
      <c r="AV67" s="21">
        <v>0</v>
      </c>
      <c r="AW67" s="21">
        <v>0</v>
      </c>
      <c r="AX67" s="21">
        <v>0</v>
      </c>
      <c r="AY67" s="21">
        <v>0</v>
      </c>
      <c r="AZ67" s="21">
        <v>0</v>
      </c>
      <c r="BA67" s="21">
        <v>4640607</v>
      </c>
      <c r="BB67" s="21">
        <v>4640607</v>
      </c>
      <c r="BC67" s="21">
        <v>0</v>
      </c>
      <c r="BD67" s="21">
        <v>0</v>
      </c>
      <c r="BE67" s="21">
        <v>0</v>
      </c>
      <c r="BF67" s="21">
        <v>0</v>
      </c>
      <c r="BG67" s="21">
        <v>0</v>
      </c>
      <c r="BH67" s="21">
        <v>0</v>
      </c>
      <c r="BI67" s="21">
        <v>0</v>
      </c>
      <c r="BJ67" s="21">
        <v>0</v>
      </c>
      <c r="BK67" s="21">
        <v>0</v>
      </c>
      <c r="BQ67" s="156">
        <f>INDEX('ESSER II reallocation'!$G$2:$G$555,MATCH('2021 ESSER II'!$D67,'ESSER II reallocation'!$A$2:$A$555,0))</f>
        <v>4641176</v>
      </c>
    </row>
    <row r="68" spans="1:69" x14ac:dyDescent="0.3">
      <c r="A68" t="s">
        <v>162</v>
      </c>
      <c r="B68">
        <v>2021</v>
      </c>
      <c r="C68" t="s">
        <v>2092</v>
      </c>
      <c r="D68" s="22">
        <f>INDEX(Concordance!$A$2:$A$556,MATCH('2021 ESSER II'!F68,Concordance!$D$2:$D$556,0))</f>
        <v>78012</v>
      </c>
      <c r="E68" t="s">
        <v>360</v>
      </c>
      <c r="F68" t="s">
        <v>2093</v>
      </c>
      <c r="G68" t="s">
        <v>2094</v>
      </c>
      <c r="H68" t="s">
        <v>1892</v>
      </c>
      <c r="I68" s="21">
        <v>42596.97</v>
      </c>
      <c r="J68" s="21">
        <v>0</v>
      </c>
      <c r="O68" s="21">
        <v>42596.97</v>
      </c>
      <c r="P68">
        <v>0</v>
      </c>
      <c r="Q68">
        <v>0</v>
      </c>
      <c r="R68">
        <v>0</v>
      </c>
      <c r="S68">
        <v>100</v>
      </c>
      <c r="T68">
        <v>0</v>
      </c>
      <c r="U68" s="21">
        <v>2723046</v>
      </c>
      <c r="V68" s="21">
        <v>238596.2</v>
      </c>
      <c r="W68" s="21">
        <v>5152.95</v>
      </c>
      <c r="X68" s="21">
        <v>4500</v>
      </c>
      <c r="Y68" s="21">
        <v>652.95000000000005</v>
      </c>
      <c r="Z68" s="21">
        <v>0</v>
      </c>
      <c r="AA68" s="21">
        <v>0</v>
      </c>
      <c r="AB68" s="21">
        <v>0</v>
      </c>
      <c r="AC68" s="21">
        <v>0</v>
      </c>
      <c r="AD68" s="21">
        <v>0</v>
      </c>
      <c r="AE68" s="21">
        <v>0</v>
      </c>
      <c r="AF68" s="21">
        <v>0</v>
      </c>
      <c r="AG68" s="21">
        <v>190994.1</v>
      </c>
      <c r="AH68" s="21">
        <v>165537.5</v>
      </c>
      <c r="AI68" s="21">
        <v>25456.6</v>
      </c>
      <c r="AJ68" s="21">
        <v>0</v>
      </c>
      <c r="AK68" s="21">
        <v>0</v>
      </c>
      <c r="AL68" s="21">
        <v>0</v>
      </c>
      <c r="AM68" s="21">
        <v>0</v>
      </c>
      <c r="AN68" s="21">
        <v>0</v>
      </c>
      <c r="AO68" s="21">
        <v>0</v>
      </c>
      <c r="AP68" s="21">
        <v>0</v>
      </c>
      <c r="AQ68" s="21">
        <v>2400</v>
      </c>
      <c r="AR68" s="21">
        <v>0</v>
      </c>
      <c r="AS68" s="21">
        <v>0</v>
      </c>
      <c r="AT68" s="21">
        <v>0</v>
      </c>
      <c r="AU68" s="21">
        <v>0</v>
      </c>
      <c r="AV68" s="21">
        <v>0</v>
      </c>
      <c r="AW68" s="21">
        <v>0</v>
      </c>
      <c r="AX68" s="21">
        <v>2400</v>
      </c>
      <c r="AY68" s="21">
        <v>0</v>
      </c>
      <c r="AZ68" s="21">
        <v>0</v>
      </c>
      <c r="BA68" s="21">
        <v>40049.15</v>
      </c>
      <c r="BB68" s="21">
        <v>34500</v>
      </c>
      <c r="BC68" s="21">
        <v>5049.1499999999996</v>
      </c>
      <c r="BD68" s="21">
        <v>500</v>
      </c>
      <c r="BE68" s="21">
        <v>0</v>
      </c>
      <c r="BF68" s="21">
        <v>0</v>
      </c>
      <c r="BG68" s="21">
        <v>0</v>
      </c>
      <c r="BH68" s="21">
        <v>0</v>
      </c>
      <c r="BI68" s="21">
        <v>0</v>
      </c>
      <c r="BJ68" s="21">
        <v>0</v>
      </c>
      <c r="BK68" s="21">
        <v>2484449.7999999998</v>
      </c>
      <c r="BL68">
        <v>66</v>
      </c>
      <c r="BM68">
        <v>4</v>
      </c>
      <c r="BN68">
        <v>0</v>
      </c>
      <c r="BO68">
        <v>30</v>
      </c>
      <c r="BP68">
        <v>0</v>
      </c>
      <c r="BQ68" s="156">
        <f>INDEX('ESSER II reallocation'!$G$2:$G$555,MATCH('2021 ESSER II'!$D68,'ESSER II reallocation'!$A$2:$A$555,0))</f>
        <v>2723380</v>
      </c>
    </row>
    <row r="69" spans="1:69" x14ac:dyDescent="0.3">
      <c r="A69" t="s">
        <v>162</v>
      </c>
      <c r="B69">
        <v>2021</v>
      </c>
      <c r="C69" t="s">
        <v>2095</v>
      </c>
      <c r="D69" s="22">
        <f>INDEX(Concordance!$A$2:$A$556,MATCH('2021 ESSER II'!F69,Concordance!$D$2:$D$556,0))</f>
        <v>5123</v>
      </c>
      <c r="E69" t="s">
        <v>366</v>
      </c>
      <c r="F69" t="s">
        <v>2096</v>
      </c>
      <c r="G69" t="s">
        <v>2097</v>
      </c>
      <c r="H69" t="s">
        <v>1892</v>
      </c>
      <c r="I69" s="21">
        <v>36758.71</v>
      </c>
      <c r="J69" s="21">
        <v>0</v>
      </c>
      <c r="O69" s="21">
        <v>36758.71</v>
      </c>
      <c r="P69">
        <v>0</v>
      </c>
      <c r="Q69">
        <v>0</v>
      </c>
      <c r="R69">
        <v>0</v>
      </c>
      <c r="S69">
        <v>100</v>
      </c>
      <c r="T69">
        <v>0</v>
      </c>
      <c r="U69" s="21">
        <v>1940371</v>
      </c>
      <c r="V69" s="21">
        <v>916918</v>
      </c>
      <c r="W69" s="21">
        <v>916918</v>
      </c>
      <c r="X69" s="21">
        <v>916918</v>
      </c>
      <c r="Y69" s="21">
        <v>0</v>
      </c>
      <c r="Z69" s="21">
        <v>0</v>
      </c>
      <c r="AA69" s="21">
        <v>0</v>
      </c>
      <c r="AB69" s="21">
        <v>0</v>
      </c>
      <c r="AC69" s="21">
        <v>0</v>
      </c>
      <c r="AD69" s="21">
        <v>0</v>
      </c>
      <c r="AE69" s="21">
        <v>0</v>
      </c>
      <c r="AF69" s="21">
        <v>0</v>
      </c>
      <c r="AG69" s="21">
        <v>0</v>
      </c>
      <c r="AH69" s="21">
        <v>0</v>
      </c>
      <c r="AI69" s="21">
        <v>0</v>
      </c>
      <c r="AJ69" s="21">
        <v>0</v>
      </c>
      <c r="AK69" s="21">
        <v>0</v>
      </c>
      <c r="AL69" s="21">
        <v>0</v>
      </c>
      <c r="AM69" s="21">
        <v>0</v>
      </c>
      <c r="AN69" s="21">
        <v>0</v>
      </c>
      <c r="AO69" s="21">
        <v>0</v>
      </c>
      <c r="AP69" s="21">
        <v>0</v>
      </c>
      <c r="AQ69" s="21">
        <v>0</v>
      </c>
      <c r="AR69" s="21">
        <v>0</v>
      </c>
      <c r="AS69" s="21">
        <v>0</v>
      </c>
      <c r="AT69" s="21">
        <v>0</v>
      </c>
      <c r="AU69" s="21">
        <v>0</v>
      </c>
      <c r="AV69" s="21">
        <v>0</v>
      </c>
      <c r="AW69" s="21">
        <v>0</v>
      </c>
      <c r="AX69" s="21">
        <v>0</v>
      </c>
      <c r="AY69" s="21">
        <v>0</v>
      </c>
      <c r="AZ69" s="21">
        <v>0</v>
      </c>
      <c r="BA69" s="21">
        <v>0</v>
      </c>
      <c r="BB69" s="21">
        <v>0</v>
      </c>
      <c r="BC69" s="21">
        <v>0</v>
      </c>
      <c r="BD69" s="21">
        <v>0</v>
      </c>
      <c r="BE69" s="21">
        <v>0</v>
      </c>
      <c r="BF69" s="21">
        <v>0</v>
      </c>
      <c r="BG69" s="21">
        <v>0</v>
      </c>
      <c r="BH69" s="21">
        <v>0</v>
      </c>
      <c r="BI69" s="21">
        <v>0</v>
      </c>
      <c r="BJ69" s="21">
        <v>0</v>
      </c>
      <c r="BK69" s="21">
        <v>1023453</v>
      </c>
      <c r="BL69">
        <v>100</v>
      </c>
      <c r="BM69">
        <v>0</v>
      </c>
      <c r="BN69">
        <v>0</v>
      </c>
      <c r="BO69">
        <v>0</v>
      </c>
      <c r="BP69">
        <v>0</v>
      </c>
      <c r="BQ69" s="156">
        <f>INDEX('ESSER II reallocation'!$G$2:$G$555,MATCH('2021 ESSER II'!$D69,'ESSER II reallocation'!$A$2:$A$555,0))</f>
        <v>1940609</v>
      </c>
    </row>
    <row r="70" spans="1:69" x14ac:dyDescent="0.3">
      <c r="A70" t="s">
        <v>162</v>
      </c>
      <c r="B70">
        <v>2021</v>
      </c>
      <c r="C70" t="s">
        <v>2098</v>
      </c>
      <c r="D70" s="22">
        <f>INDEX(Concordance!$A$2:$A$556,MATCH('2021 ESSER II'!F70,Concordance!$D$2:$D$556,0))</f>
        <v>48080</v>
      </c>
      <c r="E70" t="s">
        <v>369</v>
      </c>
      <c r="F70" t="s">
        <v>2099</v>
      </c>
      <c r="G70" t="s">
        <v>2100</v>
      </c>
      <c r="H70" t="s">
        <v>1892</v>
      </c>
      <c r="I70" s="21">
        <v>119467.45</v>
      </c>
      <c r="J70" s="21">
        <v>0</v>
      </c>
      <c r="O70" s="21">
        <v>119467.45</v>
      </c>
      <c r="P70">
        <v>0</v>
      </c>
      <c r="Q70">
        <v>0</v>
      </c>
      <c r="R70">
        <v>0</v>
      </c>
      <c r="S70">
        <v>100</v>
      </c>
      <c r="T70">
        <v>0</v>
      </c>
      <c r="U70" s="21">
        <v>2485747</v>
      </c>
      <c r="V70" s="21">
        <v>2485747</v>
      </c>
      <c r="W70" s="21">
        <v>0</v>
      </c>
      <c r="X70" s="21">
        <v>0</v>
      </c>
      <c r="Y70" s="21">
        <v>0</v>
      </c>
      <c r="Z70" s="21">
        <v>0</v>
      </c>
      <c r="AA70" s="21">
        <v>0</v>
      </c>
      <c r="AB70" s="21">
        <v>0</v>
      </c>
      <c r="AC70" s="21">
        <v>0</v>
      </c>
      <c r="AD70" s="21">
        <v>0</v>
      </c>
      <c r="AE70" s="21">
        <v>0</v>
      </c>
      <c r="AF70" s="21">
        <v>0</v>
      </c>
      <c r="AG70" s="21">
        <v>2485747</v>
      </c>
      <c r="AH70" s="21">
        <v>2485747</v>
      </c>
      <c r="AI70" s="21">
        <v>0</v>
      </c>
      <c r="AJ70" s="21">
        <v>0</v>
      </c>
      <c r="AK70" s="21">
        <v>0</v>
      </c>
      <c r="AL70" s="21">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1">
        <v>0</v>
      </c>
      <c r="BD70" s="21">
        <v>0</v>
      </c>
      <c r="BE70" s="21">
        <v>0</v>
      </c>
      <c r="BF70" s="21">
        <v>0</v>
      </c>
      <c r="BG70" s="21">
        <v>0</v>
      </c>
      <c r="BH70" s="21">
        <v>0</v>
      </c>
      <c r="BI70" s="21">
        <v>0</v>
      </c>
      <c r="BJ70" s="21">
        <v>0</v>
      </c>
      <c r="BK70" s="21">
        <v>0</v>
      </c>
      <c r="BQ70" s="156">
        <f>INDEX('ESSER II reallocation'!$G$2:$G$555,MATCH('2021 ESSER II'!$D70,'ESSER II reallocation'!$A$2:$A$555,0))</f>
        <v>2486052</v>
      </c>
    </row>
    <row r="71" spans="1:69" x14ac:dyDescent="0.3">
      <c r="A71" t="s">
        <v>162</v>
      </c>
      <c r="B71">
        <v>2021</v>
      </c>
      <c r="C71" t="s">
        <v>2101</v>
      </c>
      <c r="D71" s="22">
        <f>INDEX(Concordance!$A$2:$A$556,MATCH('2021 ESSER II'!F71,Concordance!$D$2:$D$556,0))</f>
        <v>90075</v>
      </c>
      <c r="E71" t="s">
        <v>372</v>
      </c>
      <c r="F71" t="s">
        <v>2102</v>
      </c>
      <c r="G71" t="s">
        <v>2103</v>
      </c>
      <c r="H71" t="s">
        <v>1892</v>
      </c>
      <c r="I71" s="21">
        <v>12594.78</v>
      </c>
      <c r="J71" s="21">
        <v>0</v>
      </c>
      <c r="O71" s="21">
        <v>12594.78</v>
      </c>
      <c r="P71">
        <v>0</v>
      </c>
      <c r="Q71">
        <v>0</v>
      </c>
      <c r="R71">
        <v>0</v>
      </c>
      <c r="S71">
        <v>100</v>
      </c>
      <c r="T71">
        <v>0</v>
      </c>
      <c r="U71" s="21">
        <v>201583</v>
      </c>
      <c r="V71" s="21">
        <v>2567.15</v>
      </c>
      <c r="W71" s="21">
        <v>452.15</v>
      </c>
      <c r="X71" s="21">
        <v>0</v>
      </c>
      <c r="Y71" s="21">
        <v>0</v>
      </c>
      <c r="Z71" s="21">
        <v>0</v>
      </c>
      <c r="AA71" s="21">
        <v>0</v>
      </c>
      <c r="AB71" s="21">
        <v>0</v>
      </c>
      <c r="AC71" s="21">
        <v>452.15</v>
      </c>
      <c r="AD71" s="21">
        <v>0</v>
      </c>
      <c r="AE71" s="21">
        <v>0</v>
      </c>
      <c r="AF71" s="21">
        <v>0</v>
      </c>
      <c r="AG71" s="21">
        <v>2115</v>
      </c>
      <c r="AH71" s="21">
        <v>0</v>
      </c>
      <c r="AI71" s="21">
        <v>0</v>
      </c>
      <c r="AJ71" s="21">
        <v>1350</v>
      </c>
      <c r="AK71" s="21">
        <v>0</v>
      </c>
      <c r="AL71" s="21">
        <v>0</v>
      </c>
      <c r="AM71" s="21">
        <v>765</v>
      </c>
      <c r="AN71" s="21">
        <v>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199015.85</v>
      </c>
      <c r="BL71">
        <v>0</v>
      </c>
      <c r="BM71">
        <v>18</v>
      </c>
      <c r="BN71">
        <v>0</v>
      </c>
      <c r="BO71">
        <v>0</v>
      </c>
      <c r="BP71">
        <v>82</v>
      </c>
      <c r="BQ71" s="156">
        <f>INDEX('ESSER II reallocation'!$G$2:$G$555,MATCH('2021 ESSER II'!$D71,'ESSER II reallocation'!$A$2:$A$555,0))</f>
        <v>201608</v>
      </c>
    </row>
    <row r="72" spans="1:69" x14ac:dyDescent="0.3">
      <c r="A72" t="s">
        <v>162</v>
      </c>
      <c r="B72">
        <v>2021</v>
      </c>
      <c r="C72" t="s">
        <v>2104</v>
      </c>
      <c r="D72" s="22">
        <f>INDEX(Concordance!$A$2:$A$556,MATCH('2021 ESSER II'!F72,Concordance!$D$2:$D$556,0))</f>
        <v>94086</v>
      </c>
      <c r="E72" t="s">
        <v>375</v>
      </c>
      <c r="F72" t="s">
        <v>2105</v>
      </c>
      <c r="G72" t="s">
        <v>2106</v>
      </c>
      <c r="H72" t="s">
        <v>1892</v>
      </c>
      <c r="I72" s="21">
        <v>38380.449999999997</v>
      </c>
      <c r="J72" s="21">
        <v>0</v>
      </c>
      <c r="O72" s="21">
        <v>38380.449999999997</v>
      </c>
      <c r="P72">
        <v>0</v>
      </c>
      <c r="Q72">
        <v>0</v>
      </c>
      <c r="R72">
        <v>0</v>
      </c>
      <c r="S72">
        <v>100</v>
      </c>
      <c r="T72">
        <v>0</v>
      </c>
      <c r="U72" s="21">
        <v>2746400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2746400</v>
      </c>
      <c r="BL72">
        <v>22.68</v>
      </c>
      <c r="BM72">
        <v>15.87</v>
      </c>
      <c r="BN72">
        <v>0</v>
      </c>
      <c r="BO72">
        <v>61.45</v>
      </c>
      <c r="BP72">
        <v>0</v>
      </c>
      <c r="BQ72" s="156">
        <f>INDEX('ESSER II reallocation'!$G$2:$G$555,MATCH('2021 ESSER II'!$D72,'ESSER II reallocation'!$A$2:$A$555,0))</f>
        <v>2746737</v>
      </c>
    </row>
    <row r="73" spans="1:69" x14ac:dyDescent="0.3">
      <c r="A73" t="s">
        <v>162</v>
      </c>
      <c r="B73">
        <v>2021</v>
      </c>
      <c r="C73" t="s">
        <v>2107</v>
      </c>
      <c r="D73" s="22">
        <f>INDEX(Concordance!$A$2:$A$556,MATCH('2021 ESSER II'!F73,Concordance!$D$2:$D$556,0))</f>
        <v>10091</v>
      </c>
      <c r="E73" t="s">
        <v>378</v>
      </c>
      <c r="F73" t="s">
        <v>2108</v>
      </c>
      <c r="G73" t="s">
        <v>2109</v>
      </c>
      <c r="H73" t="s">
        <v>1892</v>
      </c>
      <c r="I73" s="21">
        <v>29663.599999999999</v>
      </c>
      <c r="J73" s="21">
        <v>0</v>
      </c>
      <c r="O73" s="21">
        <v>29663.599999999999</v>
      </c>
      <c r="P73">
        <v>0</v>
      </c>
      <c r="Q73">
        <v>0</v>
      </c>
      <c r="R73">
        <v>0</v>
      </c>
      <c r="S73">
        <v>100</v>
      </c>
      <c r="T73">
        <v>0</v>
      </c>
      <c r="U73" s="21">
        <v>808225</v>
      </c>
      <c r="V73" s="21">
        <v>0</v>
      </c>
      <c r="W73" s="21">
        <v>0</v>
      </c>
      <c r="X73" s="21">
        <v>0</v>
      </c>
      <c r="Y73" s="21">
        <v>0</v>
      </c>
      <c r="Z73" s="21">
        <v>0</v>
      </c>
      <c r="AA73" s="21">
        <v>0</v>
      </c>
      <c r="AB73" s="21">
        <v>0</v>
      </c>
      <c r="AC73" s="21">
        <v>0</v>
      </c>
      <c r="AD73" s="21">
        <v>0</v>
      </c>
      <c r="AE73" s="21">
        <v>0</v>
      </c>
      <c r="AF73" s="21">
        <v>0</v>
      </c>
      <c r="AG73" s="21">
        <v>0</v>
      </c>
      <c r="AH73" s="21">
        <v>0</v>
      </c>
      <c r="AI73" s="21">
        <v>0</v>
      </c>
      <c r="AJ73" s="21">
        <v>0</v>
      </c>
      <c r="AK73" s="21">
        <v>0</v>
      </c>
      <c r="AL73" s="21">
        <v>0</v>
      </c>
      <c r="AM73" s="21">
        <v>0</v>
      </c>
      <c r="AN73" s="21">
        <v>0</v>
      </c>
      <c r="AO73" s="21">
        <v>0</v>
      </c>
      <c r="AP73" s="21">
        <v>0</v>
      </c>
      <c r="AQ73" s="21">
        <v>0</v>
      </c>
      <c r="AR73" s="21">
        <v>0</v>
      </c>
      <c r="AS73" s="21">
        <v>0</v>
      </c>
      <c r="AT73" s="21">
        <v>0</v>
      </c>
      <c r="AU73" s="21">
        <v>0</v>
      </c>
      <c r="AV73" s="21">
        <v>0</v>
      </c>
      <c r="AW73" s="21">
        <v>0</v>
      </c>
      <c r="AX73" s="21">
        <v>0</v>
      </c>
      <c r="AY73" s="21">
        <v>0</v>
      </c>
      <c r="AZ73" s="21">
        <v>0</v>
      </c>
      <c r="BA73" s="21">
        <v>0</v>
      </c>
      <c r="BB73" s="21">
        <v>0</v>
      </c>
      <c r="BC73" s="21">
        <v>0</v>
      </c>
      <c r="BD73" s="21">
        <v>0</v>
      </c>
      <c r="BE73" s="21">
        <v>0</v>
      </c>
      <c r="BF73" s="21">
        <v>0</v>
      </c>
      <c r="BG73" s="21">
        <v>0</v>
      </c>
      <c r="BH73" s="21">
        <v>0</v>
      </c>
      <c r="BI73" s="21">
        <v>0</v>
      </c>
      <c r="BJ73" s="21">
        <v>0</v>
      </c>
      <c r="BK73" s="21">
        <v>808225</v>
      </c>
      <c r="BL73">
        <v>0</v>
      </c>
      <c r="BM73">
        <v>0</v>
      </c>
      <c r="BN73">
        <v>0</v>
      </c>
      <c r="BO73">
        <v>100</v>
      </c>
      <c r="BP73">
        <v>0</v>
      </c>
      <c r="BQ73" s="156">
        <f>INDEX('ESSER II reallocation'!$G$2:$G$555,MATCH('2021 ESSER II'!$D73,'ESSER II reallocation'!$A$2:$A$555,0))</f>
        <v>808325</v>
      </c>
    </row>
    <row r="74" spans="1:69" x14ac:dyDescent="0.3">
      <c r="A74" t="s">
        <v>162</v>
      </c>
      <c r="B74">
        <v>2021</v>
      </c>
      <c r="C74" t="s">
        <v>2110</v>
      </c>
      <c r="D74" s="22">
        <f>INDEX(Concordance!$A$2:$A$556,MATCH('2021 ESSER II'!F74,Concordance!$D$2:$D$556,0))</f>
        <v>22088</v>
      </c>
      <c r="E74" t="s">
        <v>381</v>
      </c>
      <c r="F74" t="s">
        <v>2111</v>
      </c>
      <c r="G74" t="s">
        <v>2112</v>
      </c>
      <c r="H74" t="s">
        <v>1892</v>
      </c>
      <c r="I74" s="21">
        <v>14865.22</v>
      </c>
      <c r="J74" s="21">
        <v>0</v>
      </c>
      <c r="O74" s="21">
        <v>14865.22</v>
      </c>
      <c r="P74">
        <v>0</v>
      </c>
      <c r="Q74">
        <v>0</v>
      </c>
      <c r="R74">
        <v>0</v>
      </c>
      <c r="S74">
        <v>100</v>
      </c>
      <c r="T74">
        <v>0</v>
      </c>
      <c r="U74" s="21">
        <v>151717</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151717</v>
      </c>
      <c r="BL74">
        <v>0</v>
      </c>
      <c r="BM74">
        <v>100</v>
      </c>
      <c r="BN74">
        <v>0</v>
      </c>
      <c r="BO74">
        <v>0</v>
      </c>
      <c r="BP74">
        <v>0</v>
      </c>
      <c r="BQ74" s="156">
        <f>INDEX('ESSER II reallocation'!$G$2:$G$555,MATCH('2021 ESSER II'!$D74,'ESSER II reallocation'!$A$2:$A$555,0))</f>
        <v>151736</v>
      </c>
    </row>
    <row r="75" spans="1:69" x14ac:dyDescent="0.3">
      <c r="A75" t="s">
        <v>162</v>
      </c>
      <c r="B75">
        <v>2021</v>
      </c>
      <c r="C75" t="s">
        <v>2113</v>
      </c>
      <c r="D75" s="22">
        <f>INDEX(Concordance!$A$2:$A$556,MATCH('2021 ESSER II'!F75,Concordance!$D$2:$D$556,0))</f>
        <v>100060</v>
      </c>
      <c r="E75" t="s">
        <v>384</v>
      </c>
      <c r="F75" t="s">
        <v>2114</v>
      </c>
      <c r="G75" t="s">
        <v>2115</v>
      </c>
      <c r="H75" t="s">
        <v>1892</v>
      </c>
      <c r="I75" s="21">
        <v>27839.14</v>
      </c>
      <c r="J75" s="21">
        <v>0</v>
      </c>
      <c r="O75" s="21">
        <v>27839.14</v>
      </c>
      <c r="P75">
        <v>0</v>
      </c>
      <c r="Q75">
        <v>0</v>
      </c>
      <c r="R75">
        <v>0</v>
      </c>
      <c r="S75">
        <v>100</v>
      </c>
      <c r="T75">
        <v>0</v>
      </c>
      <c r="U75" s="21">
        <v>682745</v>
      </c>
      <c r="V75" s="21">
        <v>682745</v>
      </c>
      <c r="W75" s="21">
        <v>0</v>
      </c>
      <c r="X75" s="21">
        <v>0</v>
      </c>
      <c r="Y75" s="21">
        <v>0</v>
      </c>
      <c r="Z75" s="21">
        <v>0</v>
      </c>
      <c r="AA75" s="21">
        <v>0</v>
      </c>
      <c r="AB75" s="21">
        <v>0</v>
      </c>
      <c r="AC75" s="21">
        <v>0</v>
      </c>
      <c r="AD75" s="21">
        <v>0</v>
      </c>
      <c r="AE75" s="21">
        <v>0</v>
      </c>
      <c r="AF75" s="21">
        <v>0</v>
      </c>
      <c r="AG75" s="21">
        <v>682745</v>
      </c>
      <c r="AH75" s="21">
        <v>682745</v>
      </c>
      <c r="AI75" s="21">
        <v>0</v>
      </c>
      <c r="AJ75" s="21">
        <v>0</v>
      </c>
      <c r="AK75" s="21">
        <v>0</v>
      </c>
      <c r="AL75" s="21">
        <v>0</v>
      </c>
      <c r="AM75" s="21">
        <v>0</v>
      </c>
      <c r="AN75" s="21">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Q75" s="156">
        <f>INDEX('ESSER II reallocation'!$G$2:$G$555,MATCH('2021 ESSER II'!$D75,'ESSER II reallocation'!$A$2:$A$555,0))</f>
        <v>682828</v>
      </c>
    </row>
    <row r="76" spans="1:69" x14ac:dyDescent="0.3">
      <c r="A76" t="s">
        <v>162</v>
      </c>
      <c r="B76">
        <v>2021</v>
      </c>
      <c r="C76" t="s">
        <v>2116</v>
      </c>
      <c r="D76" s="22">
        <f>INDEX(Concordance!$A$2:$A$556,MATCH('2021 ESSER II'!F76,Concordance!$D$2:$D$556,0))</f>
        <v>67061</v>
      </c>
      <c r="E76" t="s">
        <v>387</v>
      </c>
      <c r="F76" t="s">
        <v>2117</v>
      </c>
      <c r="G76" t="s">
        <v>2118</v>
      </c>
      <c r="H76" t="s">
        <v>1892</v>
      </c>
      <c r="I76" s="21">
        <v>46489.15</v>
      </c>
      <c r="J76" s="21">
        <v>0</v>
      </c>
      <c r="O76" s="21">
        <v>46489.15</v>
      </c>
      <c r="P76">
        <v>0</v>
      </c>
      <c r="Q76">
        <v>0</v>
      </c>
      <c r="R76">
        <v>0</v>
      </c>
      <c r="S76">
        <v>100</v>
      </c>
      <c r="T76">
        <v>0</v>
      </c>
      <c r="U76" s="21">
        <v>2340426</v>
      </c>
      <c r="V76" s="21">
        <v>1528414.55</v>
      </c>
      <c r="W76" s="21">
        <v>277841.84999999998</v>
      </c>
      <c r="X76" s="21">
        <v>206384.49</v>
      </c>
      <c r="Y76" s="21">
        <v>52652.06</v>
      </c>
      <c r="Z76" s="21">
        <v>5571.55</v>
      </c>
      <c r="AA76" s="21">
        <v>0</v>
      </c>
      <c r="AB76" s="21">
        <v>0</v>
      </c>
      <c r="AC76" s="21">
        <v>13233.75</v>
      </c>
      <c r="AD76" s="21">
        <v>0</v>
      </c>
      <c r="AE76" s="21">
        <v>0</v>
      </c>
      <c r="AF76" s="21">
        <v>0</v>
      </c>
      <c r="AG76" s="21">
        <v>1240266.6200000001</v>
      </c>
      <c r="AH76" s="21">
        <v>953915.7</v>
      </c>
      <c r="AI76" s="21">
        <v>253033.06</v>
      </c>
      <c r="AJ76" s="21">
        <v>9825</v>
      </c>
      <c r="AK76" s="21">
        <v>0</v>
      </c>
      <c r="AL76" s="21">
        <v>0</v>
      </c>
      <c r="AM76" s="21">
        <v>23492.86</v>
      </c>
      <c r="AN76" s="21">
        <v>0</v>
      </c>
      <c r="AO76" s="21">
        <v>0</v>
      </c>
      <c r="AP76" s="21">
        <v>0</v>
      </c>
      <c r="AQ76" s="21">
        <v>0</v>
      </c>
      <c r="AR76" s="21">
        <v>0</v>
      </c>
      <c r="AS76" s="21">
        <v>0</v>
      </c>
      <c r="AT76" s="21">
        <v>0</v>
      </c>
      <c r="AU76" s="21">
        <v>0</v>
      </c>
      <c r="AV76" s="21">
        <v>0</v>
      </c>
      <c r="AW76" s="21">
        <v>0</v>
      </c>
      <c r="AX76" s="21">
        <v>0</v>
      </c>
      <c r="AY76" s="21">
        <v>0</v>
      </c>
      <c r="AZ76" s="21">
        <v>0</v>
      </c>
      <c r="BA76" s="21">
        <v>10306.08</v>
      </c>
      <c r="BB76" s="21">
        <v>9000</v>
      </c>
      <c r="BC76" s="21">
        <v>1306.08</v>
      </c>
      <c r="BD76" s="21">
        <v>0</v>
      </c>
      <c r="BE76" s="21">
        <v>0</v>
      </c>
      <c r="BF76" s="21">
        <v>0</v>
      </c>
      <c r="BG76" s="21">
        <v>0</v>
      </c>
      <c r="BH76" s="21">
        <v>0</v>
      </c>
      <c r="BI76" s="21">
        <v>0</v>
      </c>
      <c r="BJ76" s="21">
        <v>0</v>
      </c>
      <c r="BK76" s="21">
        <v>812011.45</v>
      </c>
      <c r="BL76">
        <v>30</v>
      </c>
      <c r="BM76">
        <v>60</v>
      </c>
      <c r="BN76">
        <v>0</v>
      </c>
      <c r="BO76">
        <v>0</v>
      </c>
      <c r="BP76">
        <v>10</v>
      </c>
      <c r="BQ76" s="156">
        <f>INDEX('ESSER II reallocation'!$G$2:$G$555,MATCH('2021 ESSER II'!$D76,'ESSER II reallocation'!$A$2:$A$555,0))</f>
        <v>2340713</v>
      </c>
    </row>
    <row r="77" spans="1:69" x14ac:dyDescent="0.3">
      <c r="A77" t="s">
        <v>162</v>
      </c>
      <c r="B77">
        <v>2021</v>
      </c>
      <c r="C77" t="s">
        <v>2119</v>
      </c>
      <c r="D77" s="22">
        <f>INDEX(Concordance!$A$2:$A$556,MATCH('2021 ESSER II'!F77,Concordance!$D$2:$D$556,0))</f>
        <v>51153</v>
      </c>
      <c r="E77" t="s">
        <v>390</v>
      </c>
      <c r="F77" t="s">
        <v>2120</v>
      </c>
      <c r="G77" t="s">
        <v>2121</v>
      </c>
      <c r="H77" t="s">
        <v>1892</v>
      </c>
      <c r="I77" s="21">
        <v>13446.2</v>
      </c>
      <c r="J77" s="21">
        <v>0</v>
      </c>
      <c r="O77" s="21">
        <v>13446.2</v>
      </c>
      <c r="P77">
        <v>0</v>
      </c>
      <c r="Q77">
        <v>0</v>
      </c>
      <c r="R77">
        <v>0</v>
      </c>
      <c r="S77">
        <v>100</v>
      </c>
      <c r="T77">
        <v>0</v>
      </c>
      <c r="U77" s="21">
        <v>229820</v>
      </c>
      <c r="V77" s="21">
        <v>229820</v>
      </c>
      <c r="W77" s="21">
        <v>51280</v>
      </c>
      <c r="X77" s="21">
        <v>51280</v>
      </c>
      <c r="Y77" s="21">
        <v>0</v>
      </c>
      <c r="Z77" s="21">
        <v>0</v>
      </c>
      <c r="AA77" s="21">
        <v>0</v>
      </c>
      <c r="AB77" s="21">
        <v>0</v>
      </c>
      <c r="AC77" s="21">
        <v>0</v>
      </c>
      <c r="AD77" s="21">
        <v>0</v>
      </c>
      <c r="AE77" s="21">
        <v>0</v>
      </c>
      <c r="AF77" s="21">
        <v>0</v>
      </c>
      <c r="AG77" s="21">
        <v>0</v>
      </c>
      <c r="AH77" s="21">
        <v>0</v>
      </c>
      <c r="AI77" s="21">
        <v>0</v>
      </c>
      <c r="AJ77" s="21">
        <v>0</v>
      </c>
      <c r="AK77" s="21">
        <v>0</v>
      </c>
      <c r="AL77" s="21">
        <v>0</v>
      </c>
      <c r="AM77" s="21">
        <v>0</v>
      </c>
      <c r="AN77" s="21">
        <v>0</v>
      </c>
      <c r="AO77" s="21">
        <v>0</v>
      </c>
      <c r="AP77" s="21">
        <v>0</v>
      </c>
      <c r="AQ77" s="21">
        <v>39000</v>
      </c>
      <c r="AR77" s="21">
        <v>39000</v>
      </c>
      <c r="AS77" s="21">
        <v>0</v>
      </c>
      <c r="AT77" s="21">
        <v>0</v>
      </c>
      <c r="AU77" s="21">
        <v>0</v>
      </c>
      <c r="AV77" s="21">
        <v>0</v>
      </c>
      <c r="AW77" s="21">
        <v>0</v>
      </c>
      <c r="AX77" s="21">
        <v>0</v>
      </c>
      <c r="AY77" s="21">
        <v>0</v>
      </c>
      <c r="AZ77" s="21">
        <v>0</v>
      </c>
      <c r="BA77" s="21">
        <v>139540</v>
      </c>
      <c r="BB77" s="21">
        <v>139540</v>
      </c>
      <c r="BC77" s="21">
        <v>0</v>
      </c>
      <c r="BD77" s="21">
        <v>0</v>
      </c>
      <c r="BE77" s="21">
        <v>0</v>
      </c>
      <c r="BF77" s="21">
        <v>0</v>
      </c>
      <c r="BG77" s="21">
        <v>0</v>
      </c>
      <c r="BH77" s="21">
        <v>0</v>
      </c>
      <c r="BI77" s="21">
        <v>0</v>
      </c>
      <c r="BJ77" s="21">
        <v>0</v>
      </c>
      <c r="BK77" s="21">
        <v>0</v>
      </c>
      <c r="BQ77" s="156">
        <f>INDEX('ESSER II reallocation'!$G$2:$G$555,MATCH('2021 ESSER II'!$D77,'ESSER II reallocation'!$A$2:$A$555,0))</f>
        <v>229848</v>
      </c>
    </row>
    <row r="78" spans="1:69" x14ac:dyDescent="0.3">
      <c r="A78" t="s">
        <v>162</v>
      </c>
      <c r="B78">
        <v>2021</v>
      </c>
      <c r="C78" t="s">
        <v>2122</v>
      </c>
      <c r="D78" s="22">
        <f>INDEX(Concordance!$A$2:$A$556,MATCH('2021 ESSER II'!F78,Concordance!$D$2:$D$556,0))</f>
        <v>59117</v>
      </c>
      <c r="E78" t="s">
        <v>393</v>
      </c>
      <c r="F78" t="s">
        <v>2123</v>
      </c>
      <c r="G78" t="s">
        <v>2124</v>
      </c>
      <c r="H78" t="s">
        <v>1892</v>
      </c>
      <c r="I78" s="21">
        <v>40002.19</v>
      </c>
      <c r="J78" s="21">
        <v>0</v>
      </c>
      <c r="O78" s="21">
        <v>40002.19</v>
      </c>
      <c r="P78">
        <v>0</v>
      </c>
      <c r="Q78">
        <v>0</v>
      </c>
      <c r="R78">
        <v>0</v>
      </c>
      <c r="S78">
        <v>100</v>
      </c>
      <c r="T78">
        <v>0</v>
      </c>
      <c r="U78" s="21">
        <v>1552360</v>
      </c>
      <c r="V78" s="21">
        <v>1542205.96</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1542205.96</v>
      </c>
      <c r="BB78" s="21">
        <v>1314504.3</v>
      </c>
      <c r="BC78" s="21">
        <v>227701.66</v>
      </c>
      <c r="BD78" s="21">
        <v>0</v>
      </c>
      <c r="BE78" s="21">
        <v>0</v>
      </c>
      <c r="BF78" s="21">
        <v>0</v>
      </c>
      <c r="BG78" s="21">
        <v>0</v>
      </c>
      <c r="BH78" s="21">
        <v>0</v>
      </c>
      <c r="BI78" s="21">
        <v>0</v>
      </c>
      <c r="BJ78" s="21">
        <v>0</v>
      </c>
      <c r="BK78" s="21">
        <v>10154.040000000041</v>
      </c>
      <c r="BL78">
        <v>100</v>
      </c>
      <c r="BM78">
        <v>0</v>
      </c>
      <c r="BN78">
        <v>0</v>
      </c>
      <c r="BO78">
        <v>0</v>
      </c>
      <c r="BP78">
        <v>0</v>
      </c>
      <c r="BQ78" s="156">
        <f>INDEX('ESSER II reallocation'!$G$2:$G$555,MATCH('2021 ESSER II'!$D78,'ESSER II reallocation'!$A$2:$A$555,0))</f>
        <v>1552551</v>
      </c>
    </row>
    <row r="79" spans="1:69" x14ac:dyDescent="0.3">
      <c r="A79" t="s">
        <v>162</v>
      </c>
      <c r="B79">
        <v>2021</v>
      </c>
      <c r="C79" t="s">
        <v>2125</v>
      </c>
      <c r="D79" s="22">
        <f>INDEX(Concordance!$A$2:$A$556,MATCH('2021 ESSER II'!F79,Concordance!$D$2:$D$556,0))</f>
        <v>48928</v>
      </c>
      <c r="E79" t="s">
        <v>2126</v>
      </c>
      <c r="F79" t="s">
        <v>2127</v>
      </c>
      <c r="G79" t="s">
        <v>2128</v>
      </c>
      <c r="H79" t="s">
        <v>1892</v>
      </c>
      <c r="I79" s="21">
        <v>17297.830000000002</v>
      </c>
      <c r="J79" s="21">
        <v>0</v>
      </c>
      <c r="O79" s="21">
        <v>17297.830000000002</v>
      </c>
      <c r="P79">
        <v>0</v>
      </c>
      <c r="Q79">
        <v>0</v>
      </c>
      <c r="R79">
        <v>0</v>
      </c>
      <c r="S79">
        <v>100</v>
      </c>
      <c r="T79">
        <v>0</v>
      </c>
      <c r="U79" s="21">
        <v>410581</v>
      </c>
      <c r="V79" s="21">
        <v>410581</v>
      </c>
      <c r="W79" s="21">
        <v>6814.73</v>
      </c>
      <c r="X79" s="21">
        <v>0</v>
      </c>
      <c r="Y79" s="21">
        <v>0</v>
      </c>
      <c r="Z79" s="21">
        <v>340.99</v>
      </c>
      <c r="AA79" s="21">
        <v>0</v>
      </c>
      <c r="AB79" s="21">
        <v>0</v>
      </c>
      <c r="AC79" s="21">
        <v>6473.74</v>
      </c>
      <c r="AD79" s="21">
        <v>0</v>
      </c>
      <c r="AE79" s="21">
        <v>0</v>
      </c>
      <c r="AF79" s="21">
        <v>0</v>
      </c>
      <c r="AG79" s="21">
        <v>8987.16</v>
      </c>
      <c r="AH79" s="21">
        <v>0</v>
      </c>
      <c r="AI79" s="21">
        <v>0</v>
      </c>
      <c r="AJ79" s="21">
        <v>0</v>
      </c>
      <c r="AK79" s="21">
        <v>0</v>
      </c>
      <c r="AL79" s="21">
        <v>0</v>
      </c>
      <c r="AM79" s="21">
        <v>8987.16</v>
      </c>
      <c r="AN79" s="21">
        <v>0</v>
      </c>
      <c r="AO79" s="21">
        <v>0</v>
      </c>
      <c r="AP79" s="21">
        <v>0</v>
      </c>
      <c r="AQ79" s="21">
        <v>394779.11</v>
      </c>
      <c r="AR79" s="21">
        <v>314400</v>
      </c>
      <c r="AS79" s="21">
        <v>80326.12</v>
      </c>
      <c r="AT79" s="21">
        <v>0</v>
      </c>
      <c r="AU79" s="21">
        <v>0</v>
      </c>
      <c r="AV79" s="21">
        <v>0</v>
      </c>
      <c r="AW79" s="21">
        <v>52.99</v>
      </c>
      <c r="AX79" s="21">
        <v>0</v>
      </c>
      <c r="AY79" s="21">
        <v>0</v>
      </c>
      <c r="AZ79" s="21">
        <v>0</v>
      </c>
      <c r="BA79" s="21">
        <v>0</v>
      </c>
      <c r="BB79" s="21">
        <v>0</v>
      </c>
      <c r="BC79" s="21">
        <v>0</v>
      </c>
      <c r="BD79" s="21">
        <v>0</v>
      </c>
      <c r="BE79" s="21">
        <v>0</v>
      </c>
      <c r="BF79" s="21">
        <v>0</v>
      </c>
      <c r="BG79" s="21">
        <v>0</v>
      </c>
      <c r="BH79" s="21">
        <v>0</v>
      </c>
      <c r="BI79" s="21">
        <v>0</v>
      </c>
      <c r="BJ79" s="21">
        <v>0</v>
      </c>
      <c r="BK79" s="21">
        <v>0</v>
      </c>
      <c r="BQ79" s="156">
        <f>INDEX('ESSER II reallocation'!$G$2:$G$555,MATCH('2021 ESSER II'!$D79,'ESSER II reallocation'!$A$2:$A$555,0))</f>
        <v>410631</v>
      </c>
    </row>
    <row r="80" spans="1:69" x14ac:dyDescent="0.3">
      <c r="A80" t="s">
        <v>162</v>
      </c>
      <c r="B80">
        <v>2021</v>
      </c>
      <c r="C80" t="s">
        <v>2129</v>
      </c>
      <c r="D80" s="22">
        <f>INDEX(Concordance!$A$2:$A$556,MATCH('2021 ESSER II'!F80,Concordance!$D$2:$D$556,0))</f>
        <v>115911</v>
      </c>
      <c r="E80" t="s">
        <v>399</v>
      </c>
      <c r="F80" t="s">
        <v>2130</v>
      </c>
      <c r="G80" t="s">
        <v>2131</v>
      </c>
      <c r="H80" t="s">
        <v>1892</v>
      </c>
      <c r="I80" s="21">
        <v>12838.05</v>
      </c>
      <c r="J80" s="21">
        <v>0</v>
      </c>
      <c r="O80" s="21">
        <v>12838.05</v>
      </c>
      <c r="P80">
        <v>0</v>
      </c>
      <c r="Q80">
        <v>0</v>
      </c>
      <c r="R80">
        <v>0</v>
      </c>
      <c r="S80">
        <v>100</v>
      </c>
      <c r="T80">
        <v>0</v>
      </c>
      <c r="U80" s="21">
        <v>215660</v>
      </c>
      <c r="V80" s="21">
        <v>215660</v>
      </c>
      <c r="W80" s="21">
        <v>28700.93</v>
      </c>
      <c r="X80" s="21">
        <v>0</v>
      </c>
      <c r="Y80" s="21">
        <v>0</v>
      </c>
      <c r="Z80" s="21">
        <v>0</v>
      </c>
      <c r="AA80" s="21">
        <v>10000</v>
      </c>
      <c r="AB80" s="21">
        <v>0</v>
      </c>
      <c r="AC80" s="21">
        <v>13093.93</v>
      </c>
      <c r="AD80" s="21">
        <v>5607</v>
      </c>
      <c r="AE80" s="21">
        <v>0</v>
      </c>
      <c r="AF80" s="21">
        <v>0</v>
      </c>
      <c r="AG80" s="21">
        <v>84103.06</v>
      </c>
      <c r="AH80" s="21">
        <v>0</v>
      </c>
      <c r="AI80" s="21">
        <v>0</v>
      </c>
      <c r="AJ80" s="21">
        <v>65200</v>
      </c>
      <c r="AK80" s="21">
        <v>0</v>
      </c>
      <c r="AL80" s="21">
        <v>0</v>
      </c>
      <c r="AM80" s="21">
        <v>18903.060000000001</v>
      </c>
      <c r="AN80" s="21">
        <v>0</v>
      </c>
      <c r="AO80" s="21">
        <v>0</v>
      </c>
      <c r="AP80" s="21">
        <v>0</v>
      </c>
      <c r="AQ80" s="21">
        <v>58000</v>
      </c>
      <c r="AR80" s="21">
        <v>0</v>
      </c>
      <c r="AS80" s="21">
        <v>0</v>
      </c>
      <c r="AT80" s="21">
        <v>58000</v>
      </c>
      <c r="AU80" s="21">
        <v>0</v>
      </c>
      <c r="AV80" s="21">
        <v>0</v>
      </c>
      <c r="AW80" s="21">
        <v>0</v>
      </c>
      <c r="AX80" s="21">
        <v>0</v>
      </c>
      <c r="AY80" s="21">
        <v>0</v>
      </c>
      <c r="AZ80" s="21">
        <v>0</v>
      </c>
      <c r="BA80" s="21">
        <v>44856.01</v>
      </c>
      <c r="BB80" s="21">
        <v>0</v>
      </c>
      <c r="BC80" s="21">
        <v>0</v>
      </c>
      <c r="BD80" s="21">
        <v>0</v>
      </c>
      <c r="BE80" s="21">
        <v>0</v>
      </c>
      <c r="BF80" s="21">
        <v>0</v>
      </c>
      <c r="BG80" s="21">
        <v>0</v>
      </c>
      <c r="BH80" s="21">
        <v>0</v>
      </c>
      <c r="BI80" s="21">
        <v>0</v>
      </c>
      <c r="BJ80" s="21">
        <v>44856.01</v>
      </c>
      <c r="BK80" s="21">
        <v>0</v>
      </c>
      <c r="BQ80" s="156">
        <f>INDEX('ESSER II reallocation'!$G$2:$G$555,MATCH('2021 ESSER II'!$D80,'ESSER II reallocation'!$A$2:$A$555,0))</f>
        <v>215686</v>
      </c>
    </row>
    <row r="81" spans="1:69" x14ac:dyDescent="0.3">
      <c r="A81" t="s">
        <v>162</v>
      </c>
      <c r="B81">
        <v>2021</v>
      </c>
      <c r="C81" t="s">
        <v>2132</v>
      </c>
      <c r="D81" s="22">
        <f>INDEX(Concordance!$A$2:$A$556,MATCH('2021 ESSER II'!F81,Concordance!$D$2:$D$556,0))</f>
        <v>23101</v>
      </c>
      <c r="E81" t="s">
        <v>402</v>
      </c>
      <c r="F81" t="s">
        <v>2133</v>
      </c>
      <c r="G81" t="s">
        <v>2134</v>
      </c>
      <c r="H81" t="s">
        <v>1892</v>
      </c>
      <c r="I81" s="21">
        <v>27230.99</v>
      </c>
      <c r="J81" s="21">
        <v>0</v>
      </c>
      <c r="O81" s="21">
        <v>27230.99</v>
      </c>
      <c r="P81">
        <v>0</v>
      </c>
      <c r="Q81">
        <v>0</v>
      </c>
      <c r="R81">
        <v>0</v>
      </c>
      <c r="S81">
        <v>100</v>
      </c>
      <c r="T81">
        <v>0</v>
      </c>
      <c r="U81" s="21">
        <v>1132922</v>
      </c>
      <c r="V81" s="21">
        <v>0</v>
      </c>
      <c r="W81" s="21">
        <v>0</v>
      </c>
      <c r="X81" s="21">
        <v>0</v>
      </c>
      <c r="Y81" s="21">
        <v>0</v>
      </c>
      <c r="Z81" s="21">
        <v>0</v>
      </c>
      <c r="AA81" s="21">
        <v>0</v>
      </c>
      <c r="AB81" s="21">
        <v>0</v>
      </c>
      <c r="AC81" s="21">
        <v>0</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0</v>
      </c>
      <c r="AT81" s="21">
        <v>0</v>
      </c>
      <c r="AU81" s="21">
        <v>0</v>
      </c>
      <c r="AV81" s="21">
        <v>0</v>
      </c>
      <c r="AW81" s="21">
        <v>0</v>
      </c>
      <c r="AX81" s="21">
        <v>0</v>
      </c>
      <c r="AY81" s="21">
        <v>0</v>
      </c>
      <c r="AZ81" s="21">
        <v>0</v>
      </c>
      <c r="BA81" s="21">
        <v>0</v>
      </c>
      <c r="BB81" s="21">
        <v>0</v>
      </c>
      <c r="BC81" s="21">
        <v>0</v>
      </c>
      <c r="BD81" s="21">
        <v>0</v>
      </c>
      <c r="BE81" s="21">
        <v>0</v>
      </c>
      <c r="BF81" s="21">
        <v>0</v>
      </c>
      <c r="BG81" s="21">
        <v>0</v>
      </c>
      <c r="BH81" s="21">
        <v>0</v>
      </c>
      <c r="BI81" s="21">
        <v>0</v>
      </c>
      <c r="BJ81" s="21">
        <v>0</v>
      </c>
      <c r="BK81" s="21">
        <v>1132922</v>
      </c>
      <c r="BL81">
        <v>0</v>
      </c>
      <c r="BM81">
        <v>0</v>
      </c>
      <c r="BN81">
        <v>0</v>
      </c>
      <c r="BO81">
        <v>100</v>
      </c>
      <c r="BP81">
        <v>0</v>
      </c>
      <c r="BQ81" s="156">
        <f>INDEX('ESSER II reallocation'!$G$2:$G$555,MATCH('2021 ESSER II'!$D81,'ESSER II reallocation'!$A$2:$A$555,0))</f>
        <v>1133061</v>
      </c>
    </row>
    <row r="82" spans="1:69" x14ac:dyDescent="0.3">
      <c r="A82" t="s">
        <v>162</v>
      </c>
      <c r="B82">
        <v>2021</v>
      </c>
      <c r="C82" t="s">
        <v>2135</v>
      </c>
      <c r="D82" s="22">
        <f>INDEX(Concordance!$A$2:$A$556,MATCH('2021 ESSER II'!F82,Concordance!$D$2:$D$556,0))</f>
        <v>68075</v>
      </c>
      <c r="E82" t="s">
        <v>405</v>
      </c>
      <c r="F82" t="s">
        <v>2136</v>
      </c>
      <c r="G82" t="s">
        <v>2137</v>
      </c>
      <c r="H82" t="s">
        <v>1892</v>
      </c>
      <c r="I82" s="21">
        <v>12229.89</v>
      </c>
      <c r="J82" s="21">
        <v>0</v>
      </c>
      <c r="O82" s="21">
        <v>12229.89</v>
      </c>
      <c r="P82">
        <v>0</v>
      </c>
      <c r="Q82">
        <v>0</v>
      </c>
      <c r="R82">
        <v>0</v>
      </c>
      <c r="S82">
        <v>100</v>
      </c>
      <c r="T82">
        <v>0</v>
      </c>
      <c r="U82" s="21">
        <v>126900</v>
      </c>
      <c r="V82" s="21">
        <v>55700</v>
      </c>
      <c r="W82" s="21">
        <v>55700</v>
      </c>
      <c r="X82" s="21">
        <v>55700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71200</v>
      </c>
      <c r="BL82">
        <v>0</v>
      </c>
      <c r="BM82">
        <v>0</v>
      </c>
      <c r="BN82">
        <v>0</v>
      </c>
      <c r="BO82">
        <v>100</v>
      </c>
      <c r="BP82">
        <v>0</v>
      </c>
      <c r="BQ82" s="156">
        <f>INDEX('ESSER II reallocation'!$G$2:$G$555,MATCH('2021 ESSER II'!$D82,'ESSER II reallocation'!$A$2:$A$555,0))</f>
        <v>126915</v>
      </c>
    </row>
    <row r="83" spans="1:69" x14ac:dyDescent="0.3">
      <c r="A83" t="s">
        <v>162</v>
      </c>
      <c r="B83">
        <v>2021</v>
      </c>
      <c r="C83" t="s">
        <v>2138</v>
      </c>
      <c r="D83" s="22">
        <f>INDEX(Concordance!$A$2:$A$556,MATCH('2021 ESSER II'!F83,Concordance!$D$2:$D$556,0))</f>
        <v>35097</v>
      </c>
      <c r="E83" t="s">
        <v>408</v>
      </c>
      <c r="F83" t="s">
        <v>2139</v>
      </c>
      <c r="G83" t="s">
        <v>2140</v>
      </c>
      <c r="H83" t="s">
        <v>1892</v>
      </c>
      <c r="I83" s="21">
        <v>18757.400000000001</v>
      </c>
      <c r="J83" s="21">
        <v>0</v>
      </c>
      <c r="O83" s="21">
        <v>18757.400000000001</v>
      </c>
      <c r="P83">
        <v>0</v>
      </c>
      <c r="Q83">
        <v>0</v>
      </c>
      <c r="R83">
        <v>0</v>
      </c>
      <c r="S83">
        <v>100</v>
      </c>
      <c r="T83">
        <v>0</v>
      </c>
      <c r="U83" s="21">
        <v>737423</v>
      </c>
      <c r="V83" s="21">
        <v>107662.75</v>
      </c>
      <c r="W83" s="21">
        <v>16899.48</v>
      </c>
      <c r="X83" s="21">
        <v>10497.55</v>
      </c>
      <c r="Y83" s="21">
        <v>4460.9799999999996</v>
      </c>
      <c r="Z83" s="21">
        <v>0</v>
      </c>
      <c r="AA83" s="21">
        <v>0</v>
      </c>
      <c r="AB83" s="21">
        <v>0</v>
      </c>
      <c r="AC83" s="21">
        <v>1940.95</v>
      </c>
      <c r="AD83" s="21">
        <v>0</v>
      </c>
      <c r="AE83" s="21">
        <v>0</v>
      </c>
      <c r="AF83" s="21">
        <v>0</v>
      </c>
      <c r="AG83" s="21">
        <v>69500</v>
      </c>
      <c r="AH83" s="21">
        <v>0</v>
      </c>
      <c r="AI83" s="21">
        <v>0</v>
      </c>
      <c r="AJ83" s="21">
        <v>69500</v>
      </c>
      <c r="AK83" s="21">
        <v>0</v>
      </c>
      <c r="AL83" s="21">
        <v>0</v>
      </c>
      <c r="AM83" s="21">
        <v>0</v>
      </c>
      <c r="AN83" s="21">
        <v>0</v>
      </c>
      <c r="AO83" s="21">
        <v>0</v>
      </c>
      <c r="AP83" s="21">
        <v>0</v>
      </c>
      <c r="AQ83" s="21">
        <v>0</v>
      </c>
      <c r="AR83" s="21">
        <v>0</v>
      </c>
      <c r="AS83" s="21">
        <v>0</v>
      </c>
      <c r="AT83" s="21">
        <v>0</v>
      </c>
      <c r="AU83" s="21">
        <v>0</v>
      </c>
      <c r="AV83" s="21">
        <v>0</v>
      </c>
      <c r="AW83" s="21">
        <v>0</v>
      </c>
      <c r="AX83" s="21">
        <v>0</v>
      </c>
      <c r="AY83" s="21">
        <v>0</v>
      </c>
      <c r="AZ83" s="21">
        <v>0</v>
      </c>
      <c r="BA83" s="21">
        <v>21263.27</v>
      </c>
      <c r="BB83" s="21">
        <v>19716.5</v>
      </c>
      <c r="BC83" s="21">
        <v>1546.77</v>
      </c>
      <c r="BD83" s="21">
        <v>0</v>
      </c>
      <c r="BE83" s="21">
        <v>0</v>
      </c>
      <c r="BF83" s="21">
        <v>0</v>
      </c>
      <c r="BG83" s="21">
        <v>0</v>
      </c>
      <c r="BH83" s="21">
        <v>0</v>
      </c>
      <c r="BI83" s="21">
        <v>0</v>
      </c>
      <c r="BJ83" s="21">
        <v>0</v>
      </c>
      <c r="BK83" s="21">
        <v>629760.25</v>
      </c>
      <c r="BL83">
        <v>15</v>
      </c>
      <c r="BM83">
        <v>25</v>
      </c>
      <c r="BN83">
        <v>0</v>
      </c>
      <c r="BO83">
        <v>60</v>
      </c>
      <c r="BP83">
        <v>0</v>
      </c>
      <c r="BQ83" s="156">
        <f>INDEX('ESSER II reallocation'!$G$2:$G$555,MATCH('2021 ESSER II'!$D83,'ESSER II reallocation'!$A$2:$A$555,0))</f>
        <v>737513</v>
      </c>
    </row>
    <row r="84" spans="1:69" x14ac:dyDescent="0.3">
      <c r="A84" t="s">
        <v>162</v>
      </c>
      <c r="B84">
        <v>2021</v>
      </c>
      <c r="C84" t="s">
        <v>2141</v>
      </c>
      <c r="D84" s="22">
        <f>INDEX(Concordance!$A$2:$A$556,MATCH('2021 ESSER II'!F84,Concordance!$D$2:$D$556,0))</f>
        <v>96102</v>
      </c>
      <c r="E84" t="s">
        <v>1474</v>
      </c>
      <c r="F84" t="s">
        <v>2142</v>
      </c>
      <c r="G84" t="s">
        <v>2143</v>
      </c>
      <c r="H84" t="s">
        <v>1892</v>
      </c>
      <c r="I84" s="21">
        <v>59260.35</v>
      </c>
      <c r="J84" s="21">
        <v>0</v>
      </c>
      <c r="O84" s="21">
        <v>59260.35</v>
      </c>
      <c r="P84">
        <v>0</v>
      </c>
      <c r="Q84">
        <v>0</v>
      </c>
      <c r="R84">
        <v>0</v>
      </c>
      <c r="S84">
        <v>100</v>
      </c>
      <c r="T84">
        <v>0</v>
      </c>
      <c r="U84" s="21">
        <v>373581</v>
      </c>
      <c r="V84" s="21">
        <v>373581</v>
      </c>
      <c r="W84" s="21">
        <v>0</v>
      </c>
      <c r="X84" s="21">
        <v>0</v>
      </c>
      <c r="Y84" s="21">
        <v>0</v>
      </c>
      <c r="Z84" s="21">
        <v>0</v>
      </c>
      <c r="AA84" s="21">
        <v>0</v>
      </c>
      <c r="AB84" s="21">
        <v>0</v>
      </c>
      <c r="AC84" s="21">
        <v>0</v>
      </c>
      <c r="AD84" s="21">
        <v>0</v>
      </c>
      <c r="AE84" s="21">
        <v>0</v>
      </c>
      <c r="AF84" s="21">
        <v>0</v>
      </c>
      <c r="AG84" s="21">
        <v>373581</v>
      </c>
      <c r="AH84" s="21">
        <v>373581</v>
      </c>
      <c r="AI84" s="21">
        <v>0</v>
      </c>
      <c r="AJ84" s="21">
        <v>0</v>
      </c>
      <c r="AK84" s="21">
        <v>0</v>
      </c>
      <c r="AL84" s="21">
        <v>0</v>
      </c>
      <c r="AM84" s="21">
        <v>0</v>
      </c>
      <c r="AN84" s="21">
        <v>0</v>
      </c>
      <c r="AO84" s="21">
        <v>0</v>
      </c>
      <c r="AP84" s="21">
        <v>0</v>
      </c>
      <c r="AQ84" s="21">
        <v>0</v>
      </c>
      <c r="AR84" s="21">
        <v>0</v>
      </c>
      <c r="AS84" s="21">
        <v>0</v>
      </c>
      <c r="AT84" s="21">
        <v>0</v>
      </c>
      <c r="AU84" s="21">
        <v>0</v>
      </c>
      <c r="AV84" s="21">
        <v>0</v>
      </c>
      <c r="AW84" s="21">
        <v>0</v>
      </c>
      <c r="AX84" s="21">
        <v>0</v>
      </c>
      <c r="AY84" s="21">
        <v>0</v>
      </c>
      <c r="AZ84" s="21">
        <v>0</v>
      </c>
      <c r="BA84" s="21">
        <v>0</v>
      </c>
      <c r="BB84" s="21">
        <v>0</v>
      </c>
      <c r="BC84" s="21">
        <v>0</v>
      </c>
      <c r="BD84" s="21">
        <v>0</v>
      </c>
      <c r="BE84" s="21">
        <v>0</v>
      </c>
      <c r="BF84" s="21">
        <v>0</v>
      </c>
      <c r="BG84" s="21">
        <v>0</v>
      </c>
      <c r="BH84" s="21">
        <v>0</v>
      </c>
      <c r="BI84" s="21">
        <v>0</v>
      </c>
      <c r="BJ84" s="21">
        <v>0</v>
      </c>
      <c r="BK84" s="21">
        <v>0</v>
      </c>
      <c r="BQ84" s="156">
        <f>INDEX('ESSER II reallocation'!$G$2:$G$555,MATCH('2021 ESSER II'!$D84,'ESSER II reallocation'!$A$2:$A$555,0))</f>
        <v>373627</v>
      </c>
    </row>
    <row r="85" spans="1:69" x14ac:dyDescent="0.3">
      <c r="A85" t="s">
        <v>162</v>
      </c>
      <c r="B85">
        <v>2021</v>
      </c>
      <c r="C85" t="s">
        <v>2144</v>
      </c>
      <c r="D85" s="22">
        <f>INDEX(Concordance!$A$2:$A$556,MATCH('2021 ESSER II'!F85,Concordance!$D$2:$D$556,0))</f>
        <v>111087</v>
      </c>
      <c r="E85" t="s">
        <v>411</v>
      </c>
      <c r="F85" t="s">
        <v>2145</v>
      </c>
      <c r="G85" t="s">
        <v>2146</v>
      </c>
      <c r="H85" t="s">
        <v>1892</v>
      </c>
      <c r="I85" s="21">
        <v>24595.66</v>
      </c>
      <c r="J85" s="21">
        <v>0</v>
      </c>
      <c r="O85" s="21">
        <v>24595.66</v>
      </c>
      <c r="P85">
        <v>0</v>
      </c>
      <c r="Q85">
        <v>0</v>
      </c>
      <c r="R85">
        <v>0</v>
      </c>
      <c r="S85">
        <v>100</v>
      </c>
      <c r="T85">
        <v>0</v>
      </c>
      <c r="U85" s="21">
        <v>1543624</v>
      </c>
      <c r="V85" s="21">
        <v>1543624</v>
      </c>
      <c r="W85" s="21">
        <v>1543624</v>
      </c>
      <c r="X85" s="21">
        <v>0</v>
      </c>
      <c r="Y85" s="21">
        <v>0</v>
      </c>
      <c r="Z85" s="21">
        <v>0</v>
      </c>
      <c r="AA85" s="21">
        <v>0</v>
      </c>
      <c r="AB85" s="21">
        <v>1543624</v>
      </c>
      <c r="AC85" s="21">
        <v>0</v>
      </c>
      <c r="AD85" s="21">
        <v>0</v>
      </c>
      <c r="AE85" s="21">
        <v>0</v>
      </c>
      <c r="AF85" s="21">
        <v>0</v>
      </c>
      <c r="AG85" s="21">
        <v>0</v>
      </c>
      <c r="AH85" s="21">
        <v>0</v>
      </c>
      <c r="AI85" s="21">
        <v>0</v>
      </c>
      <c r="AJ85" s="21">
        <v>0</v>
      </c>
      <c r="AK85" s="21">
        <v>0</v>
      </c>
      <c r="AL85" s="21">
        <v>0</v>
      </c>
      <c r="AM85" s="21">
        <v>0</v>
      </c>
      <c r="AN85" s="21">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Q85" s="156">
        <f>INDEX('ESSER II reallocation'!$G$2:$G$555,MATCH('2021 ESSER II'!$D85,'ESSER II reallocation'!$A$2:$A$555,0))</f>
        <v>1543813</v>
      </c>
    </row>
    <row r="86" spans="1:69" x14ac:dyDescent="0.3">
      <c r="A86" t="s">
        <v>162</v>
      </c>
      <c r="B86">
        <v>2021</v>
      </c>
      <c r="C86" t="s">
        <v>2147</v>
      </c>
      <c r="D86" s="22">
        <f>INDEX(Concordance!$A$2:$A$556,MATCH('2021 ESSER II'!F86,Concordance!$D$2:$D$556,0))</f>
        <v>22092</v>
      </c>
      <c r="E86" t="s">
        <v>414</v>
      </c>
      <c r="F86" t="s">
        <v>2148</v>
      </c>
      <c r="G86" t="s">
        <v>2149</v>
      </c>
      <c r="H86" t="s">
        <v>1892</v>
      </c>
      <c r="I86" s="21">
        <v>27839.14</v>
      </c>
      <c r="J86" s="21">
        <v>0</v>
      </c>
      <c r="O86" s="21">
        <v>27839.14</v>
      </c>
      <c r="P86">
        <v>0</v>
      </c>
      <c r="Q86">
        <v>0</v>
      </c>
      <c r="R86">
        <v>0</v>
      </c>
      <c r="S86">
        <v>100</v>
      </c>
      <c r="T86">
        <v>0</v>
      </c>
      <c r="U86" s="21">
        <v>586873</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586873</v>
      </c>
      <c r="BL86">
        <v>0</v>
      </c>
      <c r="BM86">
        <v>0</v>
      </c>
      <c r="BN86">
        <v>0</v>
      </c>
      <c r="BO86">
        <v>100</v>
      </c>
      <c r="BP86">
        <v>0</v>
      </c>
      <c r="BQ86" s="156">
        <f>INDEX('ESSER II reallocation'!$G$2:$G$555,MATCH('2021 ESSER II'!$D86,'ESSER II reallocation'!$A$2:$A$555,0))</f>
        <v>586945</v>
      </c>
    </row>
    <row r="87" spans="1:69" x14ac:dyDescent="0.3">
      <c r="A87" t="s">
        <v>162</v>
      </c>
      <c r="B87">
        <v>2021</v>
      </c>
      <c r="C87" t="s">
        <v>2150</v>
      </c>
      <c r="D87" s="22">
        <f>INDEX(Concordance!$A$2:$A$556,MATCH('2021 ESSER II'!F87,Concordance!$D$2:$D$556,0))</f>
        <v>15003</v>
      </c>
      <c r="E87" t="s">
        <v>417</v>
      </c>
      <c r="F87" t="s">
        <v>2151</v>
      </c>
      <c r="G87" t="s">
        <v>2152</v>
      </c>
      <c r="H87" t="s">
        <v>1892</v>
      </c>
      <c r="I87" s="21">
        <v>15067.94</v>
      </c>
      <c r="J87" s="21">
        <v>0</v>
      </c>
      <c r="O87" s="21">
        <v>15067.94</v>
      </c>
      <c r="P87">
        <v>0</v>
      </c>
      <c r="Q87">
        <v>0</v>
      </c>
      <c r="R87">
        <v>0</v>
      </c>
      <c r="S87">
        <v>100</v>
      </c>
      <c r="T87">
        <v>0</v>
      </c>
      <c r="U87" s="21">
        <v>512684</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1">
        <v>0</v>
      </c>
      <c r="AM87" s="21">
        <v>0</v>
      </c>
      <c r="AN87" s="21">
        <v>0</v>
      </c>
      <c r="AO87" s="21">
        <v>0</v>
      </c>
      <c r="AP87" s="21">
        <v>0</v>
      </c>
      <c r="AQ87" s="21">
        <v>0</v>
      </c>
      <c r="AR87" s="21">
        <v>0</v>
      </c>
      <c r="AS87" s="21">
        <v>0</v>
      </c>
      <c r="AT87" s="21">
        <v>0</v>
      </c>
      <c r="AU87" s="21">
        <v>0</v>
      </c>
      <c r="AV87" s="21">
        <v>0</v>
      </c>
      <c r="AW87" s="21">
        <v>0</v>
      </c>
      <c r="AX87" s="21">
        <v>0</v>
      </c>
      <c r="AY87" s="21">
        <v>0</v>
      </c>
      <c r="AZ87" s="21">
        <v>0</v>
      </c>
      <c r="BA87" s="21">
        <v>0</v>
      </c>
      <c r="BB87" s="21">
        <v>0</v>
      </c>
      <c r="BC87" s="21">
        <v>0</v>
      </c>
      <c r="BD87" s="21">
        <v>0</v>
      </c>
      <c r="BE87" s="21">
        <v>0</v>
      </c>
      <c r="BF87" s="21">
        <v>0</v>
      </c>
      <c r="BG87" s="21">
        <v>0</v>
      </c>
      <c r="BH87" s="21">
        <v>0</v>
      </c>
      <c r="BI87" s="21">
        <v>0</v>
      </c>
      <c r="BJ87" s="21">
        <v>0</v>
      </c>
      <c r="BK87" s="21">
        <v>512684</v>
      </c>
      <c r="BL87">
        <v>53</v>
      </c>
      <c r="BM87">
        <v>47</v>
      </c>
      <c r="BN87">
        <v>0</v>
      </c>
      <c r="BO87">
        <v>0</v>
      </c>
      <c r="BP87">
        <v>0</v>
      </c>
      <c r="BQ87" s="156">
        <f>INDEX('ESSER II reallocation'!$G$2:$G$555,MATCH('2021 ESSER II'!$D87,'ESSER II reallocation'!$A$2:$A$555,0))</f>
        <v>512747</v>
      </c>
    </row>
    <row r="88" spans="1:69" x14ac:dyDescent="0.3">
      <c r="A88" t="s">
        <v>162</v>
      </c>
      <c r="B88">
        <v>2021</v>
      </c>
      <c r="C88" t="s">
        <v>2153</v>
      </c>
      <c r="D88" s="22">
        <f>INDEX(Concordance!$A$2:$A$556,MATCH('2021 ESSER II'!F88,Concordance!$D$2:$D$556,0))</f>
        <v>42124</v>
      </c>
      <c r="E88" t="s">
        <v>423</v>
      </c>
      <c r="F88" t="s">
        <v>2154</v>
      </c>
      <c r="G88" t="s">
        <v>2155</v>
      </c>
      <c r="H88" t="s">
        <v>1892</v>
      </c>
      <c r="I88" s="21">
        <v>37772.300000000003</v>
      </c>
      <c r="J88" s="21">
        <v>0</v>
      </c>
      <c r="O88" s="21">
        <v>37772.300000000003</v>
      </c>
      <c r="P88">
        <v>0</v>
      </c>
      <c r="Q88">
        <v>0</v>
      </c>
      <c r="R88">
        <v>0</v>
      </c>
      <c r="S88">
        <v>100</v>
      </c>
      <c r="T88">
        <v>0</v>
      </c>
      <c r="U88" s="21">
        <v>1541270</v>
      </c>
      <c r="V88" s="21">
        <v>593659.32999999996</v>
      </c>
      <c r="W88" s="21">
        <v>4525</v>
      </c>
      <c r="X88" s="21">
        <v>0</v>
      </c>
      <c r="Y88" s="21">
        <v>0</v>
      </c>
      <c r="Z88" s="21">
        <v>0</v>
      </c>
      <c r="AA88" s="21">
        <v>0</v>
      </c>
      <c r="AB88" s="21">
        <v>825</v>
      </c>
      <c r="AC88" s="21">
        <v>0</v>
      </c>
      <c r="AD88" s="21">
        <v>0</v>
      </c>
      <c r="AE88" s="21">
        <v>0</v>
      </c>
      <c r="AF88" s="21">
        <v>3700</v>
      </c>
      <c r="AG88" s="21">
        <v>588140.64</v>
      </c>
      <c r="AH88" s="21">
        <v>107762.82</v>
      </c>
      <c r="AI88" s="21">
        <v>6347.24</v>
      </c>
      <c r="AJ88" s="21">
        <v>348635.13</v>
      </c>
      <c r="AK88" s="21">
        <v>0</v>
      </c>
      <c r="AL88" s="21">
        <v>0</v>
      </c>
      <c r="AM88" s="21">
        <v>125395.45</v>
      </c>
      <c r="AN88" s="21">
        <v>0</v>
      </c>
      <c r="AO88" s="21">
        <v>0</v>
      </c>
      <c r="AP88" s="21">
        <v>0</v>
      </c>
      <c r="AQ88" s="21">
        <v>0</v>
      </c>
      <c r="AR88" s="21">
        <v>0</v>
      </c>
      <c r="AS88" s="21">
        <v>0</v>
      </c>
      <c r="AT88" s="21">
        <v>0</v>
      </c>
      <c r="AU88" s="21">
        <v>0</v>
      </c>
      <c r="AV88" s="21">
        <v>0</v>
      </c>
      <c r="AW88" s="21">
        <v>0</v>
      </c>
      <c r="AX88" s="21">
        <v>0</v>
      </c>
      <c r="AY88" s="21">
        <v>0</v>
      </c>
      <c r="AZ88" s="21">
        <v>0</v>
      </c>
      <c r="BA88" s="21">
        <v>993.69</v>
      </c>
      <c r="BB88" s="21">
        <v>0</v>
      </c>
      <c r="BC88" s="21">
        <v>0</v>
      </c>
      <c r="BD88" s="21">
        <v>0</v>
      </c>
      <c r="BE88" s="21">
        <v>993.69</v>
      </c>
      <c r="BF88" s="21">
        <v>0</v>
      </c>
      <c r="BG88" s="21">
        <v>0</v>
      </c>
      <c r="BH88" s="21">
        <v>0</v>
      </c>
      <c r="BI88" s="21">
        <v>0</v>
      </c>
      <c r="BJ88" s="21">
        <v>0</v>
      </c>
      <c r="BK88" s="21">
        <v>947610.67</v>
      </c>
      <c r="BL88">
        <v>58</v>
      </c>
      <c r="BM88">
        <v>42</v>
      </c>
      <c r="BN88">
        <v>0</v>
      </c>
      <c r="BO88">
        <v>0</v>
      </c>
      <c r="BP88">
        <v>0</v>
      </c>
      <c r="BQ88" s="156">
        <f>INDEX('ESSER II reallocation'!$G$2:$G$555,MATCH('2021 ESSER II'!$D88,'ESSER II reallocation'!$A$2:$A$555,0))</f>
        <v>1541459</v>
      </c>
    </row>
    <row r="89" spans="1:69" x14ac:dyDescent="0.3">
      <c r="A89" t="s">
        <v>162</v>
      </c>
      <c r="B89">
        <v>2021</v>
      </c>
      <c r="C89" t="s">
        <v>2156</v>
      </c>
      <c r="D89" s="22">
        <f>INDEX(Concordance!$A$2:$A$556,MATCH('2021 ESSER II'!F89,Concordance!$D$2:$D$556,0))</f>
        <v>25003</v>
      </c>
      <c r="E89" t="s">
        <v>420</v>
      </c>
      <c r="F89" t="s">
        <v>2157</v>
      </c>
      <c r="G89" t="s">
        <v>2158</v>
      </c>
      <c r="H89" t="s">
        <v>1892</v>
      </c>
      <c r="I89" s="21">
        <v>22163.05</v>
      </c>
      <c r="J89" s="21">
        <v>0</v>
      </c>
      <c r="O89" s="21">
        <v>22163.05</v>
      </c>
      <c r="P89">
        <v>0</v>
      </c>
      <c r="Q89">
        <v>0</v>
      </c>
      <c r="R89">
        <v>0</v>
      </c>
      <c r="S89">
        <v>100</v>
      </c>
      <c r="T89">
        <v>0</v>
      </c>
      <c r="U89" s="21">
        <v>467549</v>
      </c>
      <c r="V89" s="21">
        <v>467549</v>
      </c>
      <c r="W89" s="21">
        <v>0</v>
      </c>
      <c r="X89" s="21">
        <v>0</v>
      </c>
      <c r="Y89" s="21">
        <v>0</v>
      </c>
      <c r="Z89" s="21">
        <v>0</v>
      </c>
      <c r="AA89" s="21">
        <v>0</v>
      </c>
      <c r="AB89" s="21">
        <v>0</v>
      </c>
      <c r="AC89" s="21">
        <v>0</v>
      </c>
      <c r="AD89" s="21">
        <v>0</v>
      </c>
      <c r="AE89" s="21">
        <v>0</v>
      </c>
      <c r="AF89" s="21">
        <v>0</v>
      </c>
      <c r="AG89" s="21">
        <v>467549</v>
      </c>
      <c r="AH89" s="21">
        <v>467549</v>
      </c>
      <c r="AI89" s="21">
        <v>0</v>
      </c>
      <c r="AJ89" s="21">
        <v>0</v>
      </c>
      <c r="AK89" s="21">
        <v>0</v>
      </c>
      <c r="AL89" s="21">
        <v>0</v>
      </c>
      <c r="AM89" s="21">
        <v>0</v>
      </c>
      <c r="AN89" s="21">
        <v>0</v>
      </c>
      <c r="AO89" s="21">
        <v>0</v>
      </c>
      <c r="AP89" s="21">
        <v>0</v>
      </c>
      <c r="AQ89" s="21">
        <v>0</v>
      </c>
      <c r="AR89" s="21">
        <v>0</v>
      </c>
      <c r="AS89" s="21">
        <v>0</v>
      </c>
      <c r="AT89" s="21">
        <v>0</v>
      </c>
      <c r="AU89" s="21">
        <v>0</v>
      </c>
      <c r="AV89" s="21">
        <v>0</v>
      </c>
      <c r="AW89" s="21">
        <v>0</v>
      </c>
      <c r="AX89" s="21">
        <v>0</v>
      </c>
      <c r="AY89" s="21">
        <v>0</v>
      </c>
      <c r="AZ89" s="21">
        <v>0</v>
      </c>
      <c r="BA89" s="21">
        <v>0</v>
      </c>
      <c r="BB89" s="21">
        <v>0</v>
      </c>
      <c r="BC89" s="21">
        <v>0</v>
      </c>
      <c r="BD89" s="21">
        <v>0</v>
      </c>
      <c r="BE89" s="21">
        <v>0</v>
      </c>
      <c r="BF89" s="21">
        <v>0</v>
      </c>
      <c r="BG89" s="21">
        <v>0</v>
      </c>
      <c r="BH89" s="21">
        <v>0</v>
      </c>
      <c r="BI89" s="21">
        <v>0</v>
      </c>
      <c r="BJ89" s="21">
        <v>0</v>
      </c>
      <c r="BK89" s="21">
        <v>0</v>
      </c>
      <c r="BQ89" s="156">
        <f>INDEX('ESSER II reallocation'!$G$2:$G$555,MATCH('2021 ESSER II'!$D89,'ESSER II reallocation'!$A$2:$A$555,0))</f>
        <v>467607</v>
      </c>
    </row>
    <row r="90" spans="1:69" x14ac:dyDescent="0.3">
      <c r="A90" t="s">
        <v>162</v>
      </c>
      <c r="B90">
        <v>2021</v>
      </c>
      <c r="C90" t="s">
        <v>2159</v>
      </c>
      <c r="D90" s="22">
        <f>INDEX(Concordance!$A$2:$A$556,MATCH('2021 ESSER II'!F90,Concordance!$D$2:$D$556,0))</f>
        <v>8111</v>
      </c>
      <c r="E90" t="s">
        <v>243</v>
      </c>
      <c r="F90" t="s">
        <v>2160</v>
      </c>
      <c r="G90" t="s">
        <v>2161</v>
      </c>
      <c r="H90" t="s">
        <v>1892</v>
      </c>
      <c r="I90" s="21">
        <v>21757.62</v>
      </c>
      <c r="J90" s="21">
        <v>0</v>
      </c>
      <c r="O90" s="21">
        <v>21757.62</v>
      </c>
      <c r="P90">
        <v>0</v>
      </c>
      <c r="Q90">
        <v>0</v>
      </c>
      <c r="R90">
        <v>0</v>
      </c>
      <c r="S90">
        <v>100</v>
      </c>
      <c r="T90">
        <v>0</v>
      </c>
      <c r="U90" s="21">
        <v>918809</v>
      </c>
      <c r="V90" s="21">
        <v>918809</v>
      </c>
      <c r="W90" s="21">
        <v>0</v>
      </c>
      <c r="X90" s="21">
        <v>0</v>
      </c>
      <c r="Y90" s="21">
        <v>0</v>
      </c>
      <c r="Z90" s="21">
        <v>0</v>
      </c>
      <c r="AA90" s="21">
        <v>0</v>
      </c>
      <c r="AB90" s="21">
        <v>0</v>
      </c>
      <c r="AC90" s="21">
        <v>0</v>
      </c>
      <c r="AD90" s="21">
        <v>0</v>
      </c>
      <c r="AE90" s="21">
        <v>0</v>
      </c>
      <c r="AF90" s="21">
        <v>0</v>
      </c>
      <c r="AG90" s="21">
        <v>308651</v>
      </c>
      <c r="AH90" s="21">
        <v>0</v>
      </c>
      <c r="AI90" s="21">
        <v>0</v>
      </c>
      <c r="AJ90" s="21">
        <v>0</v>
      </c>
      <c r="AK90" s="21">
        <v>0</v>
      </c>
      <c r="AL90" s="21">
        <v>0</v>
      </c>
      <c r="AM90" s="21">
        <v>308651</v>
      </c>
      <c r="AN90" s="21">
        <v>0</v>
      </c>
      <c r="AO90" s="21">
        <v>0</v>
      </c>
      <c r="AP90" s="21">
        <v>0</v>
      </c>
      <c r="AQ90" s="21">
        <v>0</v>
      </c>
      <c r="AR90" s="21">
        <v>0</v>
      </c>
      <c r="AS90" s="21">
        <v>0</v>
      </c>
      <c r="AT90" s="21">
        <v>0</v>
      </c>
      <c r="AU90" s="21">
        <v>0</v>
      </c>
      <c r="AV90" s="21">
        <v>0</v>
      </c>
      <c r="AW90" s="21">
        <v>0</v>
      </c>
      <c r="AX90" s="21">
        <v>0</v>
      </c>
      <c r="AY90" s="21">
        <v>0</v>
      </c>
      <c r="AZ90" s="21">
        <v>0</v>
      </c>
      <c r="BA90" s="21">
        <v>610158</v>
      </c>
      <c r="BB90" s="21">
        <v>610158</v>
      </c>
      <c r="BC90" s="21">
        <v>0</v>
      </c>
      <c r="BD90" s="21">
        <v>0</v>
      </c>
      <c r="BE90" s="21">
        <v>0</v>
      </c>
      <c r="BF90" s="21">
        <v>0</v>
      </c>
      <c r="BG90" s="21">
        <v>0</v>
      </c>
      <c r="BH90" s="21">
        <v>0</v>
      </c>
      <c r="BI90" s="21">
        <v>0</v>
      </c>
      <c r="BJ90" s="21">
        <v>0</v>
      </c>
      <c r="BK90" s="21">
        <v>0</v>
      </c>
      <c r="BQ90" s="156">
        <f>INDEX('ESSER II reallocation'!$G$2:$G$555,MATCH('2021 ESSER II'!$D90,'ESSER II reallocation'!$A$2:$A$555,0))</f>
        <v>918922</v>
      </c>
    </row>
    <row r="91" spans="1:69" x14ac:dyDescent="0.3">
      <c r="A91" t="s">
        <v>162</v>
      </c>
      <c r="B91">
        <v>2021</v>
      </c>
      <c r="C91" t="s">
        <v>2162</v>
      </c>
      <c r="D91" s="22">
        <f>INDEX(Concordance!$A$2:$A$556,MATCH('2021 ESSER II'!F91,Concordance!$D$2:$D$556,0))</f>
        <v>26001</v>
      </c>
      <c r="E91" t="s">
        <v>426</v>
      </c>
      <c r="F91" t="s">
        <v>2163</v>
      </c>
      <c r="G91" t="s">
        <v>2164</v>
      </c>
      <c r="H91" t="s">
        <v>1892</v>
      </c>
      <c r="I91" s="21">
        <v>20135.88</v>
      </c>
      <c r="J91" s="21">
        <v>0</v>
      </c>
      <c r="O91" s="21">
        <v>20135.88</v>
      </c>
      <c r="P91">
        <v>0</v>
      </c>
      <c r="Q91">
        <v>0</v>
      </c>
      <c r="R91">
        <v>0</v>
      </c>
      <c r="S91">
        <v>100</v>
      </c>
      <c r="T91">
        <v>0</v>
      </c>
      <c r="U91" s="21">
        <v>352991</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352991</v>
      </c>
      <c r="BL91">
        <v>0</v>
      </c>
      <c r="BM91">
        <v>0</v>
      </c>
      <c r="BN91">
        <v>0</v>
      </c>
      <c r="BO91">
        <v>100</v>
      </c>
      <c r="BP91">
        <v>0</v>
      </c>
      <c r="BQ91" s="156">
        <f>INDEX('ESSER II reallocation'!$G$2:$G$555,MATCH('2021 ESSER II'!$D91,'ESSER II reallocation'!$A$2:$A$555,0))</f>
        <v>353034</v>
      </c>
    </row>
    <row r="92" spans="1:69" x14ac:dyDescent="0.3">
      <c r="A92" t="s">
        <v>162</v>
      </c>
      <c r="B92">
        <v>2021</v>
      </c>
      <c r="C92" t="s">
        <v>2165</v>
      </c>
      <c r="D92" s="22">
        <f>INDEX(Concordance!$A$2:$A$556,MATCH('2021 ESSER II'!F92,Concordance!$D$2:$D$556,0))</f>
        <v>26005</v>
      </c>
      <c r="E92" t="s">
        <v>429</v>
      </c>
      <c r="F92" t="s">
        <v>2166</v>
      </c>
      <c r="G92" t="s">
        <v>2167</v>
      </c>
      <c r="H92" t="s">
        <v>1892</v>
      </c>
      <c r="I92" s="21">
        <v>20338.59</v>
      </c>
      <c r="J92" s="21">
        <v>0</v>
      </c>
      <c r="O92" s="21">
        <v>20338.59</v>
      </c>
      <c r="P92">
        <v>0</v>
      </c>
      <c r="Q92">
        <v>0</v>
      </c>
      <c r="R92">
        <v>0</v>
      </c>
      <c r="S92">
        <v>100</v>
      </c>
      <c r="T92">
        <v>0</v>
      </c>
      <c r="U92" s="21">
        <v>403314</v>
      </c>
      <c r="V92" s="21">
        <v>27247</v>
      </c>
      <c r="W92" s="21">
        <v>1274.6500000000001</v>
      </c>
      <c r="X92" s="21">
        <v>0</v>
      </c>
      <c r="Y92" s="21">
        <v>0</v>
      </c>
      <c r="Z92" s="21">
        <v>0</v>
      </c>
      <c r="AA92" s="21">
        <v>0</v>
      </c>
      <c r="AB92" s="21">
        <v>0</v>
      </c>
      <c r="AC92" s="21">
        <v>1274.6500000000001</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0</v>
      </c>
      <c r="AW92" s="21">
        <v>0</v>
      </c>
      <c r="AX92" s="21">
        <v>0</v>
      </c>
      <c r="AY92" s="21">
        <v>0</v>
      </c>
      <c r="AZ92" s="21">
        <v>0</v>
      </c>
      <c r="BA92" s="21">
        <v>25972.35</v>
      </c>
      <c r="BB92" s="21">
        <v>0</v>
      </c>
      <c r="BC92" s="21">
        <v>0</v>
      </c>
      <c r="BD92" s="21">
        <v>0</v>
      </c>
      <c r="BE92" s="21">
        <v>0</v>
      </c>
      <c r="BF92" s="21">
        <v>25972.35</v>
      </c>
      <c r="BG92" s="21">
        <v>0</v>
      </c>
      <c r="BH92" s="21">
        <v>0</v>
      </c>
      <c r="BI92" s="21">
        <v>0</v>
      </c>
      <c r="BJ92" s="21">
        <v>0</v>
      </c>
      <c r="BK92" s="21">
        <v>376067</v>
      </c>
      <c r="BL92">
        <v>100</v>
      </c>
      <c r="BM92">
        <v>0</v>
      </c>
      <c r="BN92">
        <v>0</v>
      </c>
      <c r="BO92">
        <v>0</v>
      </c>
      <c r="BP92">
        <v>0</v>
      </c>
      <c r="BQ92" s="156">
        <f>INDEX('ESSER II reallocation'!$G$2:$G$555,MATCH('2021 ESSER II'!$D92,'ESSER II reallocation'!$A$2:$A$555,0))</f>
        <v>403364</v>
      </c>
    </row>
    <row r="93" spans="1:69" x14ac:dyDescent="0.3">
      <c r="A93" t="s">
        <v>162</v>
      </c>
      <c r="B93">
        <v>2021</v>
      </c>
      <c r="C93" t="s">
        <v>2168</v>
      </c>
      <c r="D93" s="22">
        <f>INDEX(Concordance!$A$2:$A$556,MATCH('2021 ESSER II'!F93,Concordance!$D$2:$D$556,0))</f>
        <v>10093</v>
      </c>
      <c r="E93" t="s">
        <v>435</v>
      </c>
      <c r="F93" t="s">
        <v>2169</v>
      </c>
      <c r="G93" t="s">
        <v>2170</v>
      </c>
      <c r="H93" t="s">
        <v>1892</v>
      </c>
      <c r="I93" s="21">
        <v>311238.21000000002</v>
      </c>
      <c r="J93" s="21">
        <v>0</v>
      </c>
      <c r="O93" s="21">
        <v>311238.21000000002</v>
      </c>
      <c r="P93">
        <v>0</v>
      </c>
      <c r="Q93">
        <v>0</v>
      </c>
      <c r="R93">
        <v>0</v>
      </c>
      <c r="S93">
        <v>100</v>
      </c>
      <c r="T93">
        <v>0</v>
      </c>
      <c r="U93" s="21">
        <v>10614976</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10614976</v>
      </c>
      <c r="BL93">
        <v>54.64</v>
      </c>
      <c r="BM93">
        <v>44.23</v>
      </c>
      <c r="BN93">
        <v>1.1299999999999999</v>
      </c>
      <c r="BO93">
        <v>0</v>
      </c>
      <c r="BP93">
        <v>0</v>
      </c>
      <c r="BQ93" s="156">
        <f>INDEX('ESSER II reallocation'!$G$2:$G$555,MATCH('2021 ESSER II'!$D93,'ESSER II reallocation'!$A$2:$A$555,0))</f>
        <v>10616277</v>
      </c>
    </row>
    <row r="94" spans="1:69" x14ac:dyDescent="0.3">
      <c r="A94" t="s">
        <v>162</v>
      </c>
      <c r="B94">
        <v>2021</v>
      </c>
      <c r="C94" t="s">
        <v>2171</v>
      </c>
      <c r="D94" s="22">
        <f>INDEX(Concordance!$A$2:$A$556,MATCH('2021 ESSER II'!F94,Concordance!$D$2:$D$556,0))</f>
        <v>4106</v>
      </c>
      <c r="E94" t="s">
        <v>438</v>
      </c>
      <c r="F94" t="s">
        <v>2172</v>
      </c>
      <c r="G94" t="s">
        <v>2173</v>
      </c>
      <c r="H94" t="s">
        <v>1892</v>
      </c>
      <c r="I94" s="21">
        <v>16081.53</v>
      </c>
      <c r="J94" s="21">
        <v>0</v>
      </c>
      <c r="O94" s="21">
        <v>16081.53</v>
      </c>
      <c r="P94">
        <v>0</v>
      </c>
      <c r="Q94">
        <v>0</v>
      </c>
      <c r="R94">
        <v>0</v>
      </c>
      <c r="S94">
        <v>100</v>
      </c>
      <c r="T94">
        <v>0</v>
      </c>
      <c r="U94" s="21">
        <v>396864</v>
      </c>
      <c r="V94" s="21">
        <v>0</v>
      </c>
      <c r="W94" s="21">
        <v>0</v>
      </c>
      <c r="X94" s="21">
        <v>0</v>
      </c>
      <c r="Y94" s="21">
        <v>0</v>
      </c>
      <c r="Z94" s="21">
        <v>0</v>
      </c>
      <c r="AA94" s="21">
        <v>0</v>
      </c>
      <c r="AB94" s="21">
        <v>0</v>
      </c>
      <c r="AC94" s="21">
        <v>0</v>
      </c>
      <c r="AD94" s="21">
        <v>0</v>
      </c>
      <c r="AE94" s="21">
        <v>0</v>
      </c>
      <c r="AF94" s="21">
        <v>0</v>
      </c>
      <c r="AG94" s="21">
        <v>0</v>
      </c>
      <c r="AH94" s="21">
        <v>0</v>
      </c>
      <c r="AI94" s="21">
        <v>0</v>
      </c>
      <c r="AJ94" s="21">
        <v>0</v>
      </c>
      <c r="AK94" s="21">
        <v>0</v>
      </c>
      <c r="AL94" s="21">
        <v>0</v>
      </c>
      <c r="AM94" s="21">
        <v>0</v>
      </c>
      <c r="AN94" s="21">
        <v>0</v>
      </c>
      <c r="AO94" s="21">
        <v>0</v>
      </c>
      <c r="AP94" s="21">
        <v>0</v>
      </c>
      <c r="AQ94" s="21">
        <v>0</v>
      </c>
      <c r="AR94" s="21">
        <v>0</v>
      </c>
      <c r="AS94" s="21">
        <v>0</v>
      </c>
      <c r="AT94" s="21">
        <v>0</v>
      </c>
      <c r="AU94" s="21">
        <v>0</v>
      </c>
      <c r="AV94" s="21">
        <v>0</v>
      </c>
      <c r="AW94" s="21">
        <v>0</v>
      </c>
      <c r="AX94" s="21">
        <v>0</v>
      </c>
      <c r="AY94" s="21">
        <v>0</v>
      </c>
      <c r="AZ94" s="21">
        <v>0</v>
      </c>
      <c r="BA94" s="21">
        <v>0</v>
      </c>
      <c r="BB94" s="21">
        <v>0</v>
      </c>
      <c r="BC94" s="21">
        <v>0</v>
      </c>
      <c r="BD94" s="21">
        <v>0</v>
      </c>
      <c r="BE94" s="21">
        <v>0</v>
      </c>
      <c r="BF94" s="21">
        <v>0</v>
      </c>
      <c r="BG94" s="21">
        <v>0</v>
      </c>
      <c r="BH94" s="21">
        <v>0</v>
      </c>
      <c r="BI94" s="21">
        <v>0</v>
      </c>
      <c r="BJ94" s="21">
        <v>0</v>
      </c>
      <c r="BK94" s="21">
        <v>396864</v>
      </c>
      <c r="BL94">
        <v>90</v>
      </c>
      <c r="BM94">
        <v>10</v>
      </c>
      <c r="BN94">
        <v>0</v>
      </c>
      <c r="BO94">
        <v>0</v>
      </c>
      <c r="BP94">
        <v>0</v>
      </c>
      <c r="BQ94" s="156">
        <f>INDEX('ESSER II reallocation'!$G$2:$G$555,MATCH('2021 ESSER II'!$D94,'ESSER II reallocation'!$A$2:$A$555,0))</f>
        <v>396913</v>
      </c>
    </row>
    <row r="95" spans="1:69" x14ac:dyDescent="0.3">
      <c r="A95" t="s">
        <v>162</v>
      </c>
      <c r="B95">
        <v>2021</v>
      </c>
      <c r="C95" t="s">
        <v>2174</v>
      </c>
      <c r="D95" s="22">
        <f>INDEX(Concordance!$A$2:$A$556,MATCH('2021 ESSER II'!F95,Concordance!$D$2:$D$556,0))</f>
        <v>54037</v>
      </c>
      <c r="E95" t="s">
        <v>441</v>
      </c>
      <c r="F95" t="s">
        <v>2175</v>
      </c>
      <c r="G95" t="s">
        <v>2176</v>
      </c>
      <c r="H95" t="s">
        <v>1892</v>
      </c>
      <c r="I95" s="21">
        <v>18919.57</v>
      </c>
      <c r="J95" s="21">
        <v>0</v>
      </c>
      <c r="O95" s="21">
        <v>18919.57</v>
      </c>
      <c r="P95">
        <v>0</v>
      </c>
      <c r="Q95">
        <v>0</v>
      </c>
      <c r="R95">
        <v>0</v>
      </c>
      <c r="S95">
        <v>100</v>
      </c>
      <c r="T95">
        <v>0</v>
      </c>
      <c r="U95" s="21">
        <v>364293</v>
      </c>
      <c r="V95" s="21">
        <v>364293</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364293</v>
      </c>
      <c r="BB95" s="21">
        <v>316943</v>
      </c>
      <c r="BC95" s="21">
        <v>47350</v>
      </c>
      <c r="BD95" s="21">
        <v>0</v>
      </c>
      <c r="BE95" s="21">
        <v>0</v>
      </c>
      <c r="BF95" s="21">
        <v>0</v>
      </c>
      <c r="BG95" s="21">
        <v>0</v>
      </c>
      <c r="BH95" s="21">
        <v>0</v>
      </c>
      <c r="BI95" s="21">
        <v>0</v>
      </c>
      <c r="BJ95" s="21">
        <v>0</v>
      </c>
      <c r="BK95" s="21">
        <v>0</v>
      </c>
      <c r="BQ95" s="156">
        <f>INDEX('ESSER II reallocation'!$G$2:$G$555,MATCH('2021 ESSER II'!$D95,'ESSER II reallocation'!$A$2:$A$555,0))</f>
        <v>364337</v>
      </c>
    </row>
    <row r="96" spans="1:69" x14ac:dyDescent="0.3">
      <c r="A96" t="s">
        <v>162</v>
      </c>
      <c r="B96">
        <v>2021</v>
      </c>
      <c r="C96" t="s">
        <v>2177</v>
      </c>
      <c r="D96" s="22">
        <f>INDEX(Concordance!$A$2:$A$556,MATCH('2021 ESSER II'!F96,Concordance!$D$2:$D$556,0))</f>
        <v>115906</v>
      </c>
      <c r="E96" t="s">
        <v>444</v>
      </c>
      <c r="F96" t="s">
        <v>2178</v>
      </c>
      <c r="G96" t="s">
        <v>2179</v>
      </c>
      <c r="H96" t="s">
        <v>1892</v>
      </c>
      <c r="I96" s="21">
        <v>120927.02</v>
      </c>
      <c r="J96" s="21">
        <v>0</v>
      </c>
      <c r="O96" s="21">
        <v>120927.02</v>
      </c>
      <c r="P96">
        <v>0</v>
      </c>
      <c r="Q96">
        <v>0</v>
      </c>
      <c r="R96">
        <v>0</v>
      </c>
      <c r="S96">
        <v>100</v>
      </c>
      <c r="T96">
        <v>0</v>
      </c>
      <c r="U96" s="21">
        <v>8461653</v>
      </c>
      <c r="V96" s="21">
        <v>428600.58</v>
      </c>
      <c r="W96" s="21">
        <v>6987.66</v>
      </c>
      <c r="X96" s="21">
        <v>0</v>
      </c>
      <c r="Y96" s="21">
        <v>0</v>
      </c>
      <c r="Z96" s="21">
        <v>0</v>
      </c>
      <c r="AA96" s="21">
        <v>6987.66</v>
      </c>
      <c r="AB96" s="21">
        <v>0</v>
      </c>
      <c r="AC96" s="21">
        <v>0</v>
      </c>
      <c r="AD96" s="21">
        <v>0</v>
      </c>
      <c r="AE96" s="21">
        <v>0</v>
      </c>
      <c r="AF96" s="21">
        <v>0</v>
      </c>
      <c r="AG96" s="21">
        <v>246918.61</v>
      </c>
      <c r="AH96" s="21">
        <v>0</v>
      </c>
      <c r="AI96" s="21">
        <v>0</v>
      </c>
      <c r="AJ96" s="21">
        <v>23768.400000000001</v>
      </c>
      <c r="AK96" s="21">
        <v>0</v>
      </c>
      <c r="AL96" s="21">
        <v>0</v>
      </c>
      <c r="AM96" s="21">
        <v>223150.21</v>
      </c>
      <c r="AN96" s="21">
        <v>0</v>
      </c>
      <c r="AO96" s="21">
        <v>0</v>
      </c>
      <c r="AP96" s="21">
        <v>0</v>
      </c>
      <c r="AQ96" s="21">
        <v>0</v>
      </c>
      <c r="AR96" s="21">
        <v>0</v>
      </c>
      <c r="AS96" s="21">
        <v>0</v>
      </c>
      <c r="AT96" s="21">
        <v>0</v>
      </c>
      <c r="AU96" s="21">
        <v>0</v>
      </c>
      <c r="AV96" s="21">
        <v>0</v>
      </c>
      <c r="AW96" s="21">
        <v>0</v>
      </c>
      <c r="AX96" s="21">
        <v>0</v>
      </c>
      <c r="AY96" s="21">
        <v>0</v>
      </c>
      <c r="AZ96" s="21">
        <v>0</v>
      </c>
      <c r="BA96" s="21">
        <v>174694.31</v>
      </c>
      <c r="BB96" s="21">
        <v>0</v>
      </c>
      <c r="BC96" s="21">
        <v>0</v>
      </c>
      <c r="BD96" s="21">
        <v>65494.31</v>
      </c>
      <c r="BE96" s="21">
        <v>0</v>
      </c>
      <c r="BF96" s="21">
        <v>109200</v>
      </c>
      <c r="BG96" s="21">
        <v>0</v>
      </c>
      <c r="BH96" s="21">
        <v>0</v>
      </c>
      <c r="BI96" s="21">
        <v>0</v>
      </c>
      <c r="BJ96" s="21">
        <v>0</v>
      </c>
      <c r="BK96" s="21">
        <v>8033052.4199999999</v>
      </c>
      <c r="BL96">
        <v>10</v>
      </c>
      <c r="BM96">
        <v>28.2</v>
      </c>
      <c r="BN96">
        <v>1</v>
      </c>
      <c r="BO96">
        <v>60.8</v>
      </c>
      <c r="BP96">
        <v>0</v>
      </c>
      <c r="BQ96" s="156">
        <f>INDEX('ESSER II reallocation'!$G$2:$G$555,MATCH('2021 ESSER II'!$D96,'ESSER II reallocation'!$A$2:$A$555,0))</f>
        <v>8462690</v>
      </c>
    </row>
    <row r="97" spans="1:69" x14ac:dyDescent="0.3">
      <c r="A97" t="s">
        <v>162</v>
      </c>
      <c r="B97">
        <v>2021</v>
      </c>
      <c r="C97" t="s">
        <v>2180</v>
      </c>
      <c r="D97" s="22">
        <f>INDEX(Concordance!$A$2:$A$556,MATCH('2021 ESSER II'!F97,Concordance!$D$2:$D$556,0))</f>
        <v>27056</v>
      </c>
      <c r="E97" t="s">
        <v>453</v>
      </c>
      <c r="F97" t="s">
        <v>2181</v>
      </c>
      <c r="G97" t="s">
        <v>2182</v>
      </c>
      <c r="H97" t="s">
        <v>1892</v>
      </c>
      <c r="I97" s="21">
        <v>13648.92</v>
      </c>
      <c r="J97" s="21">
        <v>0</v>
      </c>
      <c r="O97" s="21">
        <v>13648.92</v>
      </c>
      <c r="P97">
        <v>0</v>
      </c>
      <c r="Q97">
        <v>0</v>
      </c>
      <c r="R97">
        <v>0</v>
      </c>
      <c r="S97">
        <v>100</v>
      </c>
      <c r="T97">
        <v>0</v>
      </c>
      <c r="U97" s="21">
        <v>106797</v>
      </c>
      <c r="V97" s="21">
        <v>106797</v>
      </c>
      <c r="W97" s="21">
        <v>106797</v>
      </c>
      <c r="X97" s="21">
        <v>0</v>
      </c>
      <c r="Y97" s="21">
        <v>0</v>
      </c>
      <c r="Z97" s="21">
        <v>106797</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Q97" s="156">
        <f>INDEX('ESSER II reallocation'!$G$2:$G$555,MATCH('2021 ESSER II'!$D97,'ESSER II reallocation'!$A$2:$A$555,0))</f>
        <v>106810</v>
      </c>
    </row>
    <row r="98" spans="1:69" x14ac:dyDescent="0.3">
      <c r="A98" t="s">
        <v>162</v>
      </c>
      <c r="B98">
        <v>2021</v>
      </c>
      <c r="C98" t="s">
        <v>2183</v>
      </c>
      <c r="D98" s="22">
        <f>INDEX(Concordance!$A$2:$A$556,MATCH('2021 ESSER II'!F98,Concordance!$D$2:$D$556,0))</f>
        <v>78004</v>
      </c>
      <c r="E98" t="s">
        <v>456</v>
      </c>
      <c r="F98" t="s">
        <v>2184</v>
      </c>
      <c r="G98" t="s">
        <v>2185</v>
      </c>
      <c r="H98" t="s">
        <v>1892</v>
      </c>
      <c r="I98" s="21">
        <v>13648.92</v>
      </c>
      <c r="J98" s="21">
        <v>0</v>
      </c>
      <c r="O98" s="21">
        <v>13648.92</v>
      </c>
      <c r="P98">
        <v>0</v>
      </c>
      <c r="Q98">
        <v>0</v>
      </c>
      <c r="R98">
        <v>0</v>
      </c>
      <c r="S98">
        <v>100</v>
      </c>
      <c r="T98">
        <v>0</v>
      </c>
      <c r="U98" s="21">
        <v>177270</v>
      </c>
      <c r="V98" s="21">
        <v>177270</v>
      </c>
      <c r="W98" s="21">
        <v>0</v>
      </c>
      <c r="X98" s="21">
        <v>0</v>
      </c>
      <c r="Y98" s="21">
        <v>0</v>
      </c>
      <c r="Z98" s="21">
        <v>0</v>
      </c>
      <c r="AA98" s="21">
        <v>0</v>
      </c>
      <c r="AB98" s="21">
        <v>0</v>
      </c>
      <c r="AC98" s="21">
        <v>0</v>
      </c>
      <c r="AD98" s="21">
        <v>0</v>
      </c>
      <c r="AE98" s="21">
        <v>0</v>
      </c>
      <c r="AF98" s="21">
        <v>0</v>
      </c>
      <c r="AG98" s="21">
        <v>70000</v>
      </c>
      <c r="AH98" s="21">
        <v>70000</v>
      </c>
      <c r="AI98" s="21">
        <v>0</v>
      </c>
      <c r="AJ98" s="21">
        <v>0</v>
      </c>
      <c r="AK98" s="21">
        <v>0</v>
      </c>
      <c r="AL98" s="21">
        <v>0</v>
      </c>
      <c r="AM98" s="21">
        <v>0</v>
      </c>
      <c r="AN98" s="21">
        <v>0</v>
      </c>
      <c r="AO98" s="21">
        <v>0</v>
      </c>
      <c r="AP98" s="21">
        <v>0</v>
      </c>
      <c r="AQ98" s="21">
        <v>1000</v>
      </c>
      <c r="AR98" s="21">
        <v>0</v>
      </c>
      <c r="AS98" s="21">
        <v>0</v>
      </c>
      <c r="AT98" s="21">
        <v>0</v>
      </c>
      <c r="AU98" s="21">
        <v>0</v>
      </c>
      <c r="AV98" s="21">
        <v>0</v>
      </c>
      <c r="AW98" s="21">
        <v>1000</v>
      </c>
      <c r="AX98" s="21">
        <v>0</v>
      </c>
      <c r="AY98" s="21">
        <v>0</v>
      </c>
      <c r="AZ98" s="21">
        <v>0</v>
      </c>
      <c r="BA98" s="21">
        <v>106270</v>
      </c>
      <c r="BB98" s="21">
        <v>0</v>
      </c>
      <c r="BC98" s="21">
        <v>0</v>
      </c>
      <c r="BD98" s="21">
        <v>0</v>
      </c>
      <c r="BE98" s="21">
        <v>0</v>
      </c>
      <c r="BF98" s="21">
        <v>0</v>
      </c>
      <c r="BG98" s="21">
        <v>0</v>
      </c>
      <c r="BH98" s="21">
        <v>88515</v>
      </c>
      <c r="BI98" s="21">
        <v>0</v>
      </c>
      <c r="BJ98" s="21">
        <v>17755</v>
      </c>
      <c r="BK98" s="21">
        <v>0</v>
      </c>
      <c r="BQ98" s="156">
        <f>INDEX('ESSER II reallocation'!$G$2:$G$555,MATCH('2021 ESSER II'!$D98,'ESSER II reallocation'!$A$2:$A$555,0))</f>
        <v>177292</v>
      </c>
    </row>
    <row r="99" spans="1:69" x14ac:dyDescent="0.3">
      <c r="A99" t="s">
        <v>162</v>
      </c>
      <c r="B99">
        <v>2021</v>
      </c>
      <c r="C99" t="s">
        <v>2186</v>
      </c>
      <c r="D99" s="22">
        <f>INDEX(Concordance!$A$2:$A$556,MATCH('2021 ESSER II'!F99,Concordance!$D$2:$D$556,0))</f>
        <v>75084</v>
      </c>
      <c r="E99" t="s">
        <v>459</v>
      </c>
      <c r="F99" t="s">
        <v>2187</v>
      </c>
      <c r="G99" t="s">
        <v>2188</v>
      </c>
      <c r="H99" t="s">
        <v>1892</v>
      </c>
      <c r="I99" s="21">
        <v>17135.66</v>
      </c>
      <c r="J99" s="21">
        <v>0</v>
      </c>
      <c r="O99" s="21">
        <v>17135.66</v>
      </c>
      <c r="P99">
        <v>0</v>
      </c>
      <c r="Q99">
        <v>0</v>
      </c>
      <c r="R99">
        <v>0</v>
      </c>
      <c r="S99">
        <v>100</v>
      </c>
      <c r="T99">
        <v>0</v>
      </c>
      <c r="U99" s="21">
        <v>457811</v>
      </c>
      <c r="V99" s="21">
        <v>285624.89</v>
      </c>
      <c r="W99" s="21">
        <v>45524.7</v>
      </c>
      <c r="X99" s="21">
        <v>31189.05</v>
      </c>
      <c r="Y99" s="21">
        <v>14335.65</v>
      </c>
      <c r="Z99" s="21">
        <v>0</v>
      </c>
      <c r="AA99" s="21">
        <v>0</v>
      </c>
      <c r="AB99" s="21">
        <v>0</v>
      </c>
      <c r="AC99" s="21">
        <v>0</v>
      </c>
      <c r="AD99" s="21">
        <v>0</v>
      </c>
      <c r="AE99" s="21">
        <v>0</v>
      </c>
      <c r="AF99" s="21">
        <v>0</v>
      </c>
      <c r="AG99" s="21">
        <v>240100.19</v>
      </c>
      <c r="AH99" s="21">
        <v>188173.76</v>
      </c>
      <c r="AI99" s="21">
        <v>51926.43</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172186.11</v>
      </c>
      <c r="BL99">
        <v>0</v>
      </c>
      <c r="BM99">
        <v>0</v>
      </c>
      <c r="BN99">
        <v>0</v>
      </c>
      <c r="BO99">
        <v>100</v>
      </c>
      <c r="BP99">
        <v>0</v>
      </c>
      <c r="BQ99" s="156">
        <f>INDEX('ESSER II reallocation'!$G$2:$G$555,MATCH('2021 ESSER II'!$D99,'ESSER II reallocation'!$A$2:$A$555,0))</f>
        <v>457867</v>
      </c>
    </row>
    <row r="100" spans="1:69" x14ac:dyDescent="0.3">
      <c r="A100" t="s">
        <v>162</v>
      </c>
      <c r="B100">
        <v>2021</v>
      </c>
      <c r="C100" t="s">
        <v>2189</v>
      </c>
      <c r="D100" s="22">
        <f>INDEX(Concordance!$A$2:$A$556,MATCH('2021 ESSER II'!F100,Concordance!$D$2:$D$556,0))</f>
        <v>13058</v>
      </c>
      <c r="E100" t="s">
        <v>468</v>
      </c>
      <c r="F100" t="s">
        <v>2190</v>
      </c>
      <c r="G100" t="s">
        <v>2191</v>
      </c>
      <c r="H100" t="s">
        <v>1892</v>
      </c>
      <c r="I100" s="21">
        <v>11824.46</v>
      </c>
      <c r="J100" s="21">
        <v>0</v>
      </c>
      <c r="O100" s="21">
        <v>11824.46</v>
      </c>
      <c r="P100">
        <v>0</v>
      </c>
      <c r="Q100">
        <v>0</v>
      </c>
      <c r="R100">
        <v>0</v>
      </c>
      <c r="S100">
        <v>100</v>
      </c>
      <c r="T100">
        <v>0</v>
      </c>
      <c r="U100" s="21">
        <v>68748</v>
      </c>
      <c r="V100" s="21">
        <v>0</v>
      </c>
      <c r="W100" s="21">
        <v>0</v>
      </c>
      <c r="X100" s="21">
        <v>0</v>
      </c>
      <c r="Y100" s="21">
        <v>0</v>
      </c>
      <c r="Z100" s="21">
        <v>0</v>
      </c>
      <c r="AA100" s="21">
        <v>0</v>
      </c>
      <c r="AB100" s="21">
        <v>0</v>
      </c>
      <c r="AC100" s="21">
        <v>0</v>
      </c>
      <c r="AD100" s="21">
        <v>0</v>
      </c>
      <c r="AE100" s="21">
        <v>0</v>
      </c>
      <c r="AF100" s="21">
        <v>0</v>
      </c>
      <c r="AG100" s="21">
        <v>0</v>
      </c>
      <c r="AH100" s="21">
        <v>0</v>
      </c>
      <c r="AI100" s="21">
        <v>0</v>
      </c>
      <c r="AJ100" s="21">
        <v>0</v>
      </c>
      <c r="AK100" s="21">
        <v>0</v>
      </c>
      <c r="AL100" s="21">
        <v>0</v>
      </c>
      <c r="AM100" s="21">
        <v>0</v>
      </c>
      <c r="AN100" s="21">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68748</v>
      </c>
      <c r="BL100">
        <v>32</v>
      </c>
      <c r="BM100">
        <v>68</v>
      </c>
      <c r="BN100">
        <v>0</v>
      </c>
      <c r="BO100">
        <v>0</v>
      </c>
      <c r="BP100">
        <v>0</v>
      </c>
      <c r="BQ100" s="156">
        <f>INDEX('ESSER II reallocation'!$G$2:$G$555,MATCH('2021 ESSER II'!$D100,'ESSER II reallocation'!$A$2:$A$555,0))</f>
        <v>68756</v>
      </c>
    </row>
    <row r="101" spans="1:69" x14ac:dyDescent="0.3">
      <c r="A101" t="s">
        <v>162</v>
      </c>
      <c r="B101">
        <v>2021</v>
      </c>
      <c r="C101" t="s">
        <v>2192</v>
      </c>
      <c r="D101" s="22">
        <f>INDEX(Concordance!$A$2:$A$556,MATCH('2021 ESSER II'!F101,Concordance!$D$2:$D$556,0))</f>
        <v>44078</v>
      </c>
      <c r="E101" t="s">
        <v>471</v>
      </c>
      <c r="F101" t="s">
        <v>2193</v>
      </c>
      <c r="G101" t="s">
        <v>2194</v>
      </c>
      <c r="H101" t="s">
        <v>1892</v>
      </c>
      <c r="I101" s="21">
        <v>14216.52</v>
      </c>
      <c r="J101" s="21">
        <v>0</v>
      </c>
      <c r="O101" s="21">
        <v>14216.52</v>
      </c>
      <c r="P101">
        <v>0</v>
      </c>
      <c r="Q101">
        <v>0</v>
      </c>
      <c r="R101">
        <v>0</v>
      </c>
      <c r="S101">
        <v>100</v>
      </c>
      <c r="T101">
        <v>0</v>
      </c>
      <c r="U101" s="21">
        <v>116489</v>
      </c>
      <c r="V101" s="21">
        <v>0</v>
      </c>
      <c r="W101" s="21">
        <v>0</v>
      </c>
      <c r="X101" s="21">
        <v>0</v>
      </c>
      <c r="Y101" s="21">
        <v>0</v>
      </c>
      <c r="Z101" s="21">
        <v>0</v>
      </c>
      <c r="AA101" s="21">
        <v>0</v>
      </c>
      <c r="AB101" s="21">
        <v>0</v>
      </c>
      <c r="AC101" s="21">
        <v>0</v>
      </c>
      <c r="AD101" s="21">
        <v>0</v>
      </c>
      <c r="AE101" s="21">
        <v>0</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116489</v>
      </c>
      <c r="BL101">
        <v>0</v>
      </c>
      <c r="BM101">
        <v>100</v>
      </c>
      <c r="BN101">
        <v>0</v>
      </c>
      <c r="BO101">
        <v>0</v>
      </c>
      <c r="BP101">
        <v>0</v>
      </c>
      <c r="BQ101" s="156">
        <f>INDEX('ESSER II reallocation'!$G$2:$G$555,MATCH('2021 ESSER II'!$D101,'ESSER II reallocation'!$A$2:$A$555,0))</f>
        <v>116503</v>
      </c>
    </row>
    <row r="102" spans="1:69" x14ac:dyDescent="0.3">
      <c r="A102" t="s">
        <v>162</v>
      </c>
      <c r="B102">
        <v>2021</v>
      </c>
      <c r="C102" t="s">
        <v>2195</v>
      </c>
      <c r="D102" s="22">
        <f>INDEX(Concordance!$A$2:$A$556,MATCH('2021 ESSER II'!F102,Concordance!$D$2:$D$556,0))</f>
        <v>104043</v>
      </c>
      <c r="E102" t="s">
        <v>474</v>
      </c>
      <c r="F102" t="s">
        <v>2196</v>
      </c>
      <c r="G102" t="s">
        <v>2197</v>
      </c>
      <c r="H102" t="s">
        <v>1892</v>
      </c>
      <c r="I102" s="21">
        <v>19325.009999999998</v>
      </c>
      <c r="J102" s="21">
        <v>0</v>
      </c>
      <c r="O102" s="21">
        <v>19325.009999999998</v>
      </c>
      <c r="P102">
        <v>0</v>
      </c>
      <c r="Q102">
        <v>0</v>
      </c>
      <c r="R102">
        <v>0</v>
      </c>
      <c r="S102">
        <v>100</v>
      </c>
      <c r="T102">
        <v>0</v>
      </c>
      <c r="U102" s="21">
        <v>537622</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537622</v>
      </c>
      <c r="BL102">
        <v>0</v>
      </c>
      <c r="BM102">
        <v>100</v>
      </c>
      <c r="BN102">
        <v>0</v>
      </c>
      <c r="BO102">
        <v>0</v>
      </c>
      <c r="BP102">
        <v>0</v>
      </c>
      <c r="BQ102" s="156">
        <f>INDEX('ESSER II reallocation'!$G$2:$G$555,MATCH('2021 ESSER II'!$D102,'ESSER II reallocation'!$A$2:$A$555,0))</f>
        <v>537688</v>
      </c>
    </row>
    <row r="103" spans="1:69" x14ac:dyDescent="0.3">
      <c r="A103" t="s">
        <v>162</v>
      </c>
      <c r="B103">
        <v>2021</v>
      </c>
      <c r="C103" t="s">
        <v>2198</v>
      </c>
      <c r="D103" s="22">
        <f>INDEX(Concordance!$A$2:$A$556,MATCH('2021 ESSER II'!F103,Concordance!$D$2:$D$556,0))</f>
        <v>28101</v>
      </c>
      <c r="E103" t="s">
        <v>465</v>
      </c>
      <c r="F103" t="s">
        <v>2199</v>
      </c>
      <c r="G103" t="s">
        <v>2200</v>
      </c>
      <c r="H103" t="s">
        <v>1892</v>
      </c>
      <c r="I103" s="21">
        <v>23987.51</v>
      </c>
      <c r="J103" s="21">
        <v>0</v>
      </c>
      <c r="O103" s="21">
        <v>23987.51</v>
      </c>
      <c r="P103">
        <v>0</v>
      </c>
      <c r="Q103">
        <v>0</v>
      </c>
      <c r="R103">
        <v>0</v>
      </c>
      <c r="S103">
        <v>100</v>
      </c>
      <c r="T103">
        <v>0</v>
      </c>
      <c r="U103" s="21">
        <v>814056</v>
      </c>
      <c r="V103" s="21">
        <v>814056</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814056</v>
      </c>
      <c r="BB103" s="21">
        <v>814056</v>
      </c>
      <c r="BC103" s="21">
        <v>0</v>
      </c>
      <c r="BD103" s="21">
        <v>0</v>
      </c>
      <c r="BE103" s="21">
        <v>0</v>
      </c>
      <c r="BF103" s="21">
        <v>0</v>
      </c>
      <c r="BG103" s="21">
        <v>0</v>
      </c>
      <c r="BH103" s="21">
        <v>0</v>
      </c>
      <c r="BI103" s="21">
        <v>0</v>
      </c>
      <c r="BJ103" s="21">
        <v>0</v>
      </c>
      <c r="BK103" s="21">
        <v>0</v>
      </c>
      <c r="BQ103" s="156">
        <f>INDEX('ESSER II reallocation'!$G$2:$G$555,MATCH('2021 ESSER II'!$D103,'ESSER II reallocation'!$A$2:$A$555,0))</f>
        <v>814156</v>
      </c>
    </row>
    <row r="104" spans="1:69" x14ac:dyDescent="0.3">
      <c r="A104" t="s">
        <v>162</v>
      </c>
      <c r="B104">
        <v>2021</v>
      </c>
      <c r="C104" t="s">
        <v>2201</v>
      </c>
      <c r="D104" s="22">
        <f>INDEX(Concordance!$A$2:$A$556,MATCH('2021 ESSER II'!F104,Concordance!$D$2:$D$556,0))</f>
        <v>28102</v>
      </c>
      <c r="E104" t="s">
        <v>477</v>
      </c>
      <c r="F104" t="s">
        <v>2202</v>
      </c>
      <c r="G104" t="s">
        <v>2203</v>
      </c>
      <c r="H104" t="s">
        <v>1892</v>
      </c>
      <c r="I104" s="21">
        <v>30069.03</v>
      </c>
      <c r="J104" s="21">
        <v>0</v>
      </c>
      <c r="O104" s="21">
        <v>30069.03</v>
      </c>
      <c r="P104">
        <v>0</v>
      </c>
      <c r="Q104">
        <v>0</v>
      </c>
      <c r="R104">
        <v>0</v>
      </c>
      <c r="S104">
        <v>100</v>
      </c>
      <c r="T104">
        <v>0</v>
      </c>
      <c r="U104" s="21">
        <v>1886153</v>
      </c>
      <c r="V104" s="21">
        <v>0</v>
      </c>
      <c r="W104" s="21">
        <v>0</v>
      </c>
      <c r="X104" s="21">
        <v>0</v>
      </c>
      <c r="Y104" s="21">
        <v>0</v>
      </c>
      <c r="Z104" s="21">
        <v>0</v>
      </c>
      <c r="AA104" s="21">
        <v>0</v>
      </c>
      <c r="AB104" s="21">
        <v>0</v>
      </c>
      <c r="AC104" s="21">
        <v>0</v>
      </c>
      <c r="AD104" s="21">
        <v>0</v>
      </c>
      <c r="AE104" s="21">
        <v>0</v>
      </c>
      <c r="AF104" s="21">
        <v>0</v>
      </c>
      <c r="AG104" s="21">
        <v>0</v>
      </c>
      <c r="AH104" s="21">
        <v>0</v>
      </c>
      <c r="AI104" s="21">
        <v>0</v>
      </c>
      <c r="AJ104" s="21">
        <v>0</v>
      </c>
      <c r="AK104" s="21">
        <v>0</v>
      </c>
      <c r="AL104" s="21">
        <v>0</v>
      </c>
      <c r="AM104" s="21">
        <v>0</v>
      </c>
      <c r="AN104" s="21">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1">
        <v>0</v>
      </c>
      <c r="BD104" s="21">
        <v>0</v>
      </c>
      <c r="BE104" s="21">
        <v>0</v>
      </c>
      <c r="BF104" s="21">
        <v>0</v>
      </c>
      <c r="BG104" s="21">
        <v>0</v>
      </c>
      <c r="BH104" s="21">
        <v>0</v>
      </c>
      <c r="BI104" s="21">
        <v>0</v>
      </c>
      <c r="BJ104" s="21">
        <v>0</v>
      </c>
      <c r="BK104" s="21">
        <v>1886153</v>
      </c>
      <c r="BL104">
        <v>0</v>
      </c>
      <c r="BM104">
        <v>0</v>
      </c>
      <c r="BN104">
        <v>0</v>
      </c>
      <c r="BO104">
        <v>100</v>
      </c>
      <c r="BP104">
        <v>0</v>
      </c>
      <c r="BQ104" s="156">
        <f>INDEX('ESSER II reallocation'!$G$2:$G$555,MATCH('2021 ESSER II'!$D104,'ESSER II reallocation'!$A$2:$A$555,0))</f>
        <v>1886384</v>
      </c>
    </row>
    <row r="105" spans="1:69" x14ac:dyDescent="0.3">
      <c r="A105" t="s">
        <v>162</v>
      </c>
      <c r="B105">
        <v>2021</v>
      </c>
      <c r="C105" t="s">
        <v>2204</v>
      </c>
      <c r="D105" s="22">
        <f>INDEX(Concordance!$A$2:$A$556,MATCH('2021 ESSER II'!F105,Concordance!$D$2:$D$556,0))</f>
        <v>85049</v>
      </c>
      <c r="E105" t="s">
        <v>480</v>
      </c>
      <c r="F105" t="s">
        <v>2205</v>
      </c>
      <c r="G105" t="s">
        <v>2206</v>
      </c>
      <c r="H105" t="s">
        <v>1892</v>
      </c>
      <c r="I105" s="21">
        <v>23298.27</v>
      </c>
      <c r="J105" s="21">
        <v>0</v>
      </c>
      <c r="O105" s="21">
        <v>23298.27</v>
      </c>
      <c r="P105">
        <v>0</v>
      </c>
      <c r="Q105">
        <v>0</v>
      </c>
      <c r="R105">
        <v>0</v>
      </c>
      <c r="S105">
        <v>100</v>
      </c>
      <c r="T105">
        <v>0</v>
      </c>
      <c r="U105" s="21">
        <v>658620</v>
      </c>
      <c r="V105" s="21">
        <v>658620</v>
      </c>
      <c r="W105" s="21">
        <v>0</v>
      </c>
      <c r="X105" s="21">
        <v>0</v>
      </c>
      <c r="Y105" s="21">
        <v>0</v>
      </c>
      <c r="Z105" s="21">
        <v>0</v>
      </c>
      <c r="AA105" s="21">
        <v>0</v>
      </c>
      <c r="AB105" s="21">
        <v>0</v>
      </c>
      <c r="AC105" s="21">
        <v>0</v>
      </c>
      <c r="AD105" s="21">
        <v>0</v>
      </c>
      <c r="AE105" s="21">
        <v>0</v>
      </c>
      <c r="AF105" s="21">
        <v>0</v>
      </c>
      <c r="AG105" s="21">
        <v>658620</v>
      </c>
      <c r="AH105" s="21">
        <v>447590.35</v>
      </c>
      <c r="AI105" s="21">
        <v>44000</v>
      </c>
      <c r="AJ105" s="21">
        <v>0</v>
      </c>
      <c r="AK105" s="21">
        <v>0</v>
      </c>
      <c r="AL105" s="21">
        <v>9870</v>
      </c>
      <c r="AM105" s="21">
        <v>80000</v>
      </c>
      <c r="AN105" s="21">
        <v>0</v>
      </c>
      <c r="AO105" s="21">
        <v>0</v>
      </c>
      <c r="AP105" s="21">
        <v>77159.649999999994</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Q105" s="156">
        <f>INDEX('ESSER II reallocation'!$G$2:$G$555,MATCH('2021 ESSER II'!$D105,'ESSER II reallocation'!$A$2:$A$555,0))</f>
        <v>658701</v>
      </c>
    </row>
    <row r="106" spans="1:69" x14ac:dyDescent="0.3">
      <c r="A106" t="s">
        <v>162</v>
      </c>
      <c r="B106">
        <v>2021</v>
      </c>
      <c r="C106" t="s">
        <v>2207</v>
      </c>
      <c r="D106" s="22">
        <f>INDEX(Concordance!$A$2:$A$556,MATCH('2021 ESSER II'!F106,Concordance!$D$2:$D$556,0))</f>
        <v>48926</v>
      </c>
      <c r="E106" t="s">
        <v>483</v>
      </c>
      <c r="F106" t="s">
        <v>2208</v>
      </c>
      <c r="G106" t="s">
        <v>2209</v>
      </c>
      <c r="H106" t="s">
        <v>1892</v>
      </c>
      <c r="I106" s="21">
        <v>28650.01</v>
      </c>
      <c r="J106" s="21">
        <v>0</v>
      </c>
      <c r="O106" s="21">
        <v>28650.01</v>
      </c>
      <c r="P106">
        <v>0</v>
      </c>
      <c r="Q106">
        <v>0</v>
      </c>
      <c r="R106">
        <v>0</v>
      </c>
      <c r="S106">
        <v>100</v>
      </c>
      <c r="T106">
        <v>0</v>
      </c>
      <c r="U106" s="21">
        <v>1155836</v>
      </c>
      <c r="V106" s="21">
        <v>1155836</v>
      </c>
      <c r="W106" s="21">
        <v>29000.54</v>
      </c>
      <c r="X106" s="21">
        <v>0</v>
      </c>
      <c r="Y106" s="21">
        <v>0</v>
      </c>
      <c r="Z106" s="21">
        <v>0</v>
      </c>
      <c r="AA106" s="21">
        <v>23718.79</v>
      </c>
      <c r="AB106" s="21">
        <v>0</v>
      </c>
      <c r="AC106" s="21">
        <v>5281.75</v>
      </c>
      <c r="AD106" s="21">
        <v>0</v>
      </c>
      <c r="AE106" s="21">
        <v>0</v>
      </c>
      <c r="AF106" s="21">
        <v>0</v>
      </c>
      <c r="AG106" s="21">
        <v>748527.91</v>
      </c>
      <c r="AH106" s="21">
        <v>119811.28</v>
      </c>
      <c r="AI106" s="21">
        <v>37633.51</v>
      </c>
      <c r="AJ106" s="21">
        <v>0</v>
      </c>
      <c r="AK106" s="21">
        <v>0</v>
      </c>
      <c r="AL106" s="21">
        <v>461093.28</v>
      </c>
      <c r="AM106" s="21">
        <v>129989.84</v>
      </c>
      <c r="AN106" s="21">
        <v>0</v>
      </c>
      <c r="AO106" s="21">
        <v>0</v>
      </c>
      <c r="AP106" s="21">
        <v>0</v>
      </c>
      <c r="AQ106" s="21">
        <v>0</v>
      </c>
      <c r="AR106" s="21">
        <v>0</v>
      </c>
      <c r="AS106" s="21">
        <v>0</v>
      </c>
      <c r="AT106" s="21">
        <v>0</v>
      </c>
      <c r="AU106" s="21">
        <v>0</v>
      </c>
      <c r="AV106" s="21">
        <v>0</v>
      </c>
      <c r="AW106" s="21">
        <v>0</v>
      </c>
      <c r="AX106" s="21">
        <v>0</v>
      </c>
      <c r="AY106" s="21">
        <v>0</v>
      </c>
      <c r="AZ106" s="21">
        <v>0</v>
      </c>
      <c r="BA106" s="21">
        <v>378307.55</v>
      </c>
      <c r="BB106" s="21">
        <v>299862.76</v>
      </c>
      <c r="BC106" s="21">
        <v>78444.789999999994</v>
      </c>
      <c r="BD106" s="21">
        <v>0</v>
      </c>
      <c r="BE106" s="21">
        <v>0</v>
      </c>
      <c r="BF106" s="21">
        <v>0</v>
      </c>
      <c r="BG106" s="21">
        <v>0</v>
      </c>
      <c r="BH106" s="21">
        <v>0</v>
      </c>
      <c r="BI106" s="21">
        <v>0</v>
      </c>
      <c r="BJ106" s="21">
        <v>0</v>
      </c>
      <c r="BK106" s="21">
        <v>0</v>
      </c>
      <c r="BQ106" s="156">
        <f>INDEX('ESSER II reallocation'!$G$2:$G$555,MATCH('2021 ESSER II'!$D106,'ESSER II reallocation'!$A$2:$A$555,0))</f>
        <v>1155977</v>
      </c>
    </row>
    <row r="107" spans="1:69" x14ac:dyDescent="0.3">
      <c r="A107" t="s">
        <v>162</v>
      </c>
      <c r="B107">
        <v>2021</v>
      </c>
      <c r="C107" t="s">
        <v>2210</v>
      </c>
      <c r="D107" s="22">
        <f>INDEX(Concordance!$A$2:$A$556,MATCH('2021 ESSER II'!F107,Concordance!$D$2:$D$556,0))</f>
        <v>50013</v>
      </c>
      <c r="E107" t="s">
        <v>486</v>
      </c>
      <c r="F107" t="s">
        <v>2211</v>
      </c>
      <c r="G107" t="s">
        <v>2212</v>
      </c>
      <c r="H107" t="s">
        <v>1892</v>
      </c>
      <c r="I107" s="21">
        <v>19325.009999999998</v>
      </c>
      <c r="J107" s="21">
        <v>0</v>
      </c>
      <c r="O107" s="21">
        <v>19325.009999999998</v>
      </c>
      <c r="P107">
        <v>0</v>
      </c>
      <c r="Q107">
        <v>0</v>
      </c>
      <c r="R107">
        <v>0</v>
      </c>
      <c r="S107">
        <v>100</v>
      </c>
      <c r="T107">
        <v>0</v>
      </c>
      <c r="U107" s="21">
        <v>318126</v>
      </c>
      <c r="V107" s="21">
        <v>318126</v>
      </c>
      <c r="W107" s="21">
        <v>318126</v>
      </c>
      <c r="X107" s="21">
        <v>318126</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Q107" s="156">
        <f>INDEX('ESSER II reallocation'!$G$2:$G$555,MATCH('2021 ESSER II'!$D107,'ESSER II reallocation'!$A$2:$A$555,0))</f>
        <v>318165</v>
      </c>
    </row>
    <row r="108" spans="1:69" x14ac:dyDescent="0.3">
      <c r="A108" t="s">
        <v>162</v>
      </c>
      <c r="B108">
        <v>2021</v>
      </c>
      <c r="C108" t="s">
        <v>2213</v>
      </c>
      <c r="D108" s="22">
        <f>INDEX(Concordance!$A$2:$A$556,MATCH('2021 ESSER II'!F108,Concordance!$D$2:$D$556,0))</f>
        <v>29002</v>
      </c>
      <c r="E108" t="s">
        <v>489</v>
      </c>
      <c r="F108" t="s">
        <v>2214</v>
      </c>
      <c r="G108" t="s">
        <v>2215</v>
      </c>
      <c r="H108" t="s">
        <v>1892</v>
      </c>
      <c r="I108" s="21">
        <v>14662.5</v>
      </c>
      <c r="J108" s="21">
        <v>0</v>
      </c>
      <c r="O108" s="21">
        <v>14662.5</v>
      </c>
      <c r="P108">
        <v>0</v>
      </c>
      <c r="Q108">
        <v>0</v>
      </c>
      <c r="R108">
        <v>0</v>
      </c>
      <c r="S108">
        <v>100</v>
      </c>
      <c r="T108">
        <v>0</v>
      </c>
      <c r="U108" s="21">
        <v>155490</v>
      </c>
      <c r="V108" s="21">
        <v>155490</v>
      </c>
      <c r="W108" s="21">
        <v>3800</v>
      </c>
      <c r="X108" s="21">
        <v>0</v>
      </c>
      <c r="Y108" s="21">
        <v>0</v>
      </c>
      <c r="Z108" s="21">
        <v>0</v>
      </c>
      <c r="AA108" s="21">
        <v>0</v>
      </c>
      <c r="AB108" s="21">
        <v>3800</v>
      </c>
      <c r="AC108" s="21">
        <v>0</v>
      </c>
      <c r="AD108" s="21">
        <v>0</v>
      </c>
      <c r="AE108" s="21">
        <v>0</v>
      </c>
      <c r="AF108" s="21">
        <v>0</v>
      </c>
      <c r="AG108" s="21">
        <v>19490</v>
      </c>
      <c r="AH108" s="21">
        <v>0</v>
      </c>
      <c r="AI108" s="21">
        <v>0</v>
      </c>
      <c r="AJ108" s="21">
        <v>0</v>
      </c>
      <c r="AK108" s="21">
        <v>0</v>
      </c>
      <c r="AL108" s="21">
        <v>0</v>
      </c>
      <c r="AM108" s="21">
        <v>19490</v>
      </c>
      <c r="AN108" s="21">
        <v>0</v>
      </c>
      <c r="AO108" s="21">
        <v>0</v>
      </c>
      <c r="AP108" s="21">
        <v>0</v>
      </c>
      <c r="AQ108" s="21">
        <v>0</v>
      </c>
      <c r="AR108" s="21">
        <v>0</v>
      </c>
      <c r="AS108" s="21">
        <v>0</v>
      </c>
      <c r="AT108" s="21">
        <v>0</v>
      </c>
      <c r="AU108" s="21">
        <v>0</v>
      </c>
      <c r="AV108" s="21">
        <v>0</v>
      </c>
      <c r="AW108" s="21">
        <v>0</v>
      </c>
      <c r="AX108" s="21">
        <v>0</v>
      </c>
      <c r="AY108" s="21">
        <v>0</v>
      </c>
      <c r="AZ108" s="21">
        <v>0</v>
      </c>
      <c r="BA108" s="21">
        <v>132200</v>
      </c>
      <c r="BB108" s="21">
        <v>132200</v>
      </c>
      <c r="BC108" s="21">
        <v>0</v>
      </c>
      <c r="BD108" s="21">
        <v>0</v>
      </c>
      <c r="BE108" s="21">
        <v>0</v>
      </c>
      <c r="BF108" s="21">
        <v>0</v>
      </c>
      <c r="BG108" s="21">
        <v>0</v>
      </c>
      <c r="BH108" s="21">
        <v>0</v>
      </c>
      <c r="BI108" s="21">
        <v>0</v>
      </c>
      <c r="BJ108" s="21">
        <v>0</v>
      </c>
      <c r="BK108" s="21">
        <v>0</v>
      </c>
      <c r="BQ108" s="156">
        <f>INDEX('ESSER II reallocation'!$G$2:$G$555,MATCH('2021 ESSER II'!$D108,'ESSER II reallocation'!$A$2:$A$555,0))</f>
        <v>155509</v>
      </c>
    </row>
    <row r="109" spans="1:69" x14ac:dyDescent="0.3">
      <c r="A109" t="s">
        <v>162</v>
      </c>
      <c r="B109">
        <v>2021</v>
      </c>
      <c r="C109" t="s">
        <v>2216</v>
      </c>
      <c r="D109" s="22">
        <f>INDEX(Concordance!$A$2:$A$556,MATCH('2021 ESSER II'!F109,Concordance!$D$2:$D$556,0))</f>
        <v>30093</v>
      </c>
      <c r="E109" t="s">
        <v>492</v>
      </c>
      <c r="F109" t="s">
        <v>2217</v>
      </c>
      <c r="G109" t="s">
        <v>2218</v>
      </c>
      <c r="H109" t="s">
        <v>1892</v>
      </c>
      <c r="I109" s="21">
        <v>36758.71</v>
      </c>
      <c r="J109" s="21">
        <v>0</v>
      </c>
      <c r="O109" s="21">
        <v>36758.71</v>
      </c>
      <c r="P109">
        <v>0</v>
      </c>
      <c r="Q109">
        <v>0</v>
      </c>
      <c r="R109">
        <v>0</v>
      </c>
      <c r="S109">
        <v>100</v>
      </c>
      <c r="T109">
        <v>0</v>
      </c>
      <c r="U109" s="21">
        <v>2358511</v>
      </c>
      <c r="V109" s="21">
        <v>958438.51</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958438.51</v>
      </c>
      <c r="BB109" s="21">
        <v>958438.51</v>
      </c>
      <c r="BC109" s="21">
        <v>0</v>
      </c>
      <c r="BD109" s="21">
        <v>0</v>
      </c>
      <c r="BE109" s="21">
        <v>0</v>
      </c>
      <c r="BF109" s="21">
        <v>0</v>
      </c>
      <c r="BG109" s="21">
        <v>0</v>
      </c>
      <c r="BH109" s="21">
        <v>0</v>
      </c>
      <c r="BI109" s="21">
        <v>0</v>
      </c>
      <c r="BJ109" s="21">
        <v>0</v>
      </c>
      <c r="BK109" s="21">
        <v>1400072.49</v>
      </c>
      <c r="BL109">
        <v>0</v>
      </c>
      <c r="BM109">
        <v>0</v>
      </c>
      <c r="BN109">
        <v>0</v>
      </c>
      <c r="BO109">
        <v>100</v>
      </c>
      <c r="BP109">
        <v>0</v>
      </c>
      <c r="BQ109" s="156">
        <f>INDEX('ESSER II reallocation'!$G$2:$G$555,MATCH('2021 ESSER II'!$D109,'ESSER II reallocation'!$A$2:$A$555,0))</f>
        <v>2358800</v>
      </c>
    </row>
    <row r="110" spans="1:69" x14ac:dyDescent="0.3">
      <c r="A110" t="s">
        <v>162</v>
      </c>
      <c r="B110">
        <v>2021</v>
      </c>
      <c r="C110" t="s">
        <v>2219</v>
      </c>
      <c r="D110" s="22">
        <f>INDEX(Concordance!$A$2:$A$556,MATCH('2021 ESSER II'!F110,Concordance!$D$2:$D$556,0))</f>
        <v>42119</v>
      </c>
      <c r="E110" t="s">
        <v>495</v>
      </c>
      <c r="F110" t="s">
        <v>2220</v>
      </c>
      <c r="G110" t="s">
        <v>2221</v>
      </c>
      <c r="H110" t="s">
        <v>1892</v>
      </c>
      <c r="I110" s="21">
        <v>11419.02</v>
      </c>
      <c r="J110" s="21">
        <v>0</v>
      </c>
      <c r="O110" s="21">
        <v>11419.02</v>
      </c>
      <c r="P110">
        <v>0</v>
      </c>
      <c r="Q110">
        <v>0</v>
      </c>
      <c r="R110">
        <v>0</v>
      </c>
      <c r="S110">
        <v>100</v>
      </c>
      <c r="T110">
        <v>0</v>
      </c>
      <c r="U110" s="21">
        <v>2199</v>
      </c>
      <c r="V110" s="21">
        <v>2199</v>
      </c>
      <c r="W110" s="21">
        <v>2199</v>
      </c>
      <c r="X110" s="21">
        <v>0</v>
      </c>
      <c r="Y110" s="21">
        <v>0</v>
      </c>
      <c r="Z110" s="21">
        <v>0</v>
      </c>
      <c r="AA110" s="21">
        <v>0</v>
      </c>
      <c r="AB110" s="21">
        <v>0</v>
      </c>
      <c r="AC110" s="21">
        <v>2199</v>
      </c>
      <c r="AD110" s="21">
        <v>0</v>
      </c>
      <c r="AE110" s="21">
        <v>0</v>
      </c>
      <c r="AF110" s="21">
        <v>0</v>
      </c>
      <c r="AG110" s="21">
        <v>0</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Q110" s="156">
        <f>INDEX('ESSER II reallocation'!$G$2:$G$555,MATCH('2021 ESSER II'!$D110,'ESSER II reallocation'!$A$2:$A$555,0))</f>
        <v>2200</v>
      </c>
    </row>
    <row r="111" spans="1:69" x14ac:dyDescent="0.3">
      <c r="A111" t="s">
        <v>162</v>
      </c>
      <c r="B111">
        <v>2021</v>
      </c>
      <c r="C111" t="s">
        <v>2222</v>
      </c>
      <c r="D111" s="22">
        <f>INDEX(Concordance!$A$2:$A$556,MATCH('2021 ESSER II'!F111,Concordance!$D$2:$D$556,0))</f>
        <v>48923</v>
      </c>
      <c r="E111" t="s">
        <v>501</v>
      </c>
      <c r="F111" t="s">
        <v>2223</v>
      </c>
      <c r="G111" t="s">
        <v>2224</v>
      </c>
      <c r="H111" t="s">
        <v>1892</v>
      </c>
      <c r="I111" s="21">
        <v>15351.74</v>
      </c>
      <c r="J111" s="21">
        <v>0</v>
      </c>
      <c r="O111" s="21">
        <v>15351.74</v>
      </c>
      <c r="P111">
        <v>0</v>
      </c>
      <c r="Q111">
        <v>0</v>
      </c>
      <c r="R111">
        <v>0</v>
      </c>
      <c r="S111">
        <v>100</v>
      </c>
      <c r="T111">
        <v>0</v>
      </c>
      <c r="U111" s="21">
        <v>394961</v>
      </c>
      <c r="V111" s="21">
        <v>359242.04</v>
      </c>
      <c r="W111" s="21">
        <v>21549.9</v>
      </c>
      <c r="X111" s="21">
        <v>0</v>
      </c>
      <c r="Y111" s="21">
        <v>0</v>
      </c>
      <c r="Z111" s="21">
        <v>0</v>
      </c>
      <c r="AA111" s="21">
        <v>0</v>
      </c>
      <c r="AB111" s="21">
        <v>2127</v>
      </c>
      <c r="AC111" s="21">
        <v>19422.900000000001</v>
      </c>
      <c r="AD111" s="21">
        <v>0</v>
      </c>
      <c r="AE111" s="21">
        <v>0</v>
      </c>
      <c r="AF111" s="21">
        <v>0</v>
      </c>
      <c r="AG111" s="21">
        <v>94849.06</v>
      </c>
      <c r="AH111" s="21">
        <v>12263.57</v>
      </c>
      <c r="AI111" s="21">
        <v>938.19</v>
      </c>
      <c r="AJ111" s="21">
        <v>0</v>
      </c>
      <c r="AK111" s="21">
        <v>0</v>
      </c>
      <c r="AL111" s="21">
        <v>24444.75</v>
      </c>
      <c r="AM111" s="21">
        <v>57202.55</v>
      </c>
      <c r="AN111" s="21">
        <v>0</v>
      </c>
      <c r="AO111" s="21">
        <v>0</v>
      </c>
      <c r="AP111" s="21">
        <v>0</v>
      </c>
      <c r="AQ111" s="21">
        <v>0</v>
      </c>
      <c r="AR111" s="21">
        <v>0</v>
      </c>
      <c r="AS111" s="21">
        <v>0</v>
      </c>
      <c r="AT111" s="21">
        <v>0</v>
      </c>
      <c r="AU111" s="21">
        <v>0</v>
      </c>
      <c r="AV111" s="21">
        <v>0</v>
      </c>
      <c r="AW111" s="21">
        <v>0</v>
      </c>
      <c r="AX111" s="21">
        <v>0</v>
      </c>
      <c r="AY111" s="21">
        <v>0</v>
      </c>
      <c r="AZ111" s="21">
        <v>0</v>
      </c>
      <c r="BA111" s="21">
        <v>242843.08</v>
      </c>
      <c r="BB111" s="21">
        <v>191851.3</v>
      </c>
      <c r="BC111" s="21">
        <v>50991.78</v>
      </c>
      <c r="BD111" s="21">
        <v>0</v>
      </c>
      <c r="BE111" s="21">
        <v>0</v>
      </c>
      <c r="BF111" s="21">
        <v>0</v>
      </c>
      <c r="BG111" s="21">
        <v>0</v>
      </c>
      <c r="BH111" s="21">
        <v>0</v>
      </c>
      <c r="BI111" s="21">
        <v>0</v>
      </c>
      <c r="BJ111" s="21">
        <v>0</v>
      </c>
      <c r="BK111" s="21">
        <v>35718.960000000021</v>
      </c>
      <c r="BL111">
        <v>0</v>
      </c>
      <c r="BM111">
        <v>10</v>
      </c>
      <c r="BN111">
        <v>0</v>
      </c>
      <c r="BO111">
        <v>90</v>
      </c>
      <c r="BP111">
        <v>0</v>
      </c>
      <c r="BQ111" s="156">
        <f>INDEX('ESSER II reallocation'!$G$2:$G$555,MATCH('2021 ESSER II'!$D111,'ESSER II reallocation'!$A$2:$A$555,0))</f>
        <v>395009</v>
      </c>
    </row>
    <row r="112" spans="1:69" x14ac:dyDescent="0.3">
      <c r="A112" t="s">
        <v>162</v>
      </c>
      <c r="B112">
        <v>2021</v>
      </c>
      <c r="C112" t="s">
        <v>2225</v>
      </c>
      <c r="D112" s="22">
        <f>INDEX(Concordance!$A$2:$A$556,MATCH('2021 ESSER II'!F112,Concordance!$D$2:$D$556,0))</f>
        <v>78009</v>
      </c>
      <c r="E112" t="s">
        <v>504</v>
      </c>
      <c r="F112" t="s">
        <v>2226</v>
      </c>
      <c r="G112" t="s">
        <v>2227</v>
      </c>
      <c r="H112" t="s">
        <v>1892</v>
      </c>
      <c r="I112" s="21">
        <v>17135.66</v>
      </c>
      <c r="J112" s="21">
        <v>0</v>
      </c>
      <c r="O112" s="21">
        <v>17135.66</v>
      </c>
      <c r="P112">
        <v>0</v>
      </c>
      <c r="Q112">
        <v>0</v>
      </c>
      <c r="R112">
        <v>0</v>
      </c>
      <c r="S112">
        <v>100</v>
      </c>
      <c r="T112">
        <v>0</v>
      </c>
      <c r="U112" s="21">
        <v>257405</v>
      </c>
      <c r="V112" s="21">
        <v>257405</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257405</v>
      </c>
      <c r="BB112" s="21">
        <v>11965</v>
      </c>
      <c r="BC112" s="21">
        <v>0</v>
      </c>
      <c r="BD112" s="21">
        <v>0</v>
      </c>
      <c r="BE112" s="21">
        <v>0</v>
      </c>
      <c r="BF112" s="21">
        <v>245440</v>
      </c>
      <c r="BG112" s="21">
        <v>0</v>
      </c>
      <c r="BH112" s="21">
        <v>0</v>
      </c>
      <c r="BI112" s="21">
        <v>0</v>
      </c>
      <c r="BJ112" s="21">
        <v>0</v>
      </c>
      <c r="BK112" s="21">
        <v>0</v>
      </c>
      <c r="BQ112" s="156">
        <f>INDEX('ESSER II reallocation'!$G$2:$G$555,MATCH('2021 ESSER II'!$D112,'ESSER II reallocation'!$A$2:$A$555,0))</f>
        <v>257436</v>
      </c>
    </row>
    <row r="113" spans="1:69" x14ac:dyDescent="0.3">
      <c r="A113" t="s">
        <v>162</v>
      </c>
      <c r="B113">
        <v>2021</v>
      </c>
      <c r="C113" t="s">
        <v>2228</v>
      </c>
      <c r="D113" s="22">
        <f>INDEX(Concordance!$A$2:$A$556,MATCH('2021 ESSER II'!F113,Concordance!$D$2:$D$556,0))</f>
        <v>16092</v>
      </c>
      <c r="E113" t="s">
        <v>507</v>
      </c>
      <c r="F113" t="s">
        <v>2229</v>
      </c>
      <c r="G113" t="s">
        <v>2230</v>
      </c>
      <c r="H113" t="s">
        <v>1892</v>
      </c>
      <c r="I113" s="21">
        <v>14865.22</v>
      </c>
      <c r="J113" s="21">
        <v>0</v>
      </c>
      <c r="O113" s="21">
        <v>14865.22</v>
      </c>
      <c r="P113">
        <v>0</v>
      </c>
      <c r="Q113">
        <v>0</v>
      </c>
      <c r="R113">
        <v>0</v>
      </c>
      <c r="S113">
        <v>100</v>
      </c>
      <c r="T113">
        <v>0</v>
      </c>
      <c r="U113" s="21">
        <v>252424</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252424</v>
      </c>
      <c r="BL113">
        <v>0</v>
      </c>
      <c r="BM113">
        <v>0</v>
      </c>
      <c r="BN113">
        <v>0</v>
      </c>
      <c r="BO113">
        <v>100</v>
      </c>
      <c r="BP113">
        <v>0</v>
      </c>
      <c r="BQ113" s="156">
        <f>INDEX('ESSER II reallocation'!$G$2:$G$555,MATCH('2021 ESSER II'!$D113,'ESSER II reallocation'!$A$2:$A$555,0))</f>
        <v>252455</v>
      </c>
    </row>
    <row r="114" spans="1:69" x14ac:dyDescent="0.3">
      <c r="A114" t="s">
        <v>162</v>
      </c>
      <c r="B114">
        <v>2021</v>
      </c>
      <c r="C114" t="s">
        <v>2231</v>
      </c>
      <c r="D114" s="22">
        <f>INDEX(Concordance!$A$2:$A$556,MATCH('2021 ESSER II'!F114,Concordance!$D$2:$D$556,0))</f>
        <v>33093</v>
      </c>
      <c r="E114" t="s">
        <v>510</v>
      </c>
      <c r="F114" t="s">
        <v>2232</v>
      </c>
      <c r="G114" t="s">
        <v>2233</v>
      </c>
      <c r="H114" t="s">
        <v>1892</v>
      </c>
      <c r="I114" s="21">
        <v>15270.66</v>
      </c>
      <c r="J114" s="21">
        <v>0</v>
      </c>
      <c r="O114" s="21">
        <v>15270.66</v>
      </c>
      <c r="P114">
        <v>0</v>
      </c>
      <c r="Q114">
        <v>0</v>
      </c>
      <c r="R114">
        <v>0</v>
      </c>
      <c r="S114">
        <v>100</v>
      </c>
      <c r="T114">
        <v>0</v>
      </c>
      <c r="U114" s="21">
        <v>804348</v>
      </c>
      <c r="V114" s="21">
        <v>0</v>
      </c>
      <c r="W114" s="21">
        <v>0</v>
      </c>
      <c r="X114" s="21">
        <v>0</v>
      </c>
      <c r="Y114" s="21">
        <v>0</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804348</v>
      </c>
      <c r="BL114">
        <v>6</v>
      </c>
      <c r="BM114">
        <v>17</v>
      </c>
      <c r="BN114">
        <v>0</v>
      </c>
      <c r="BO114">
        <v>77</v>
      </c>
      <c r="BP114">
        <v>0</v>
      </c>
      <c r="BQ114" s="156">
        <f>INDEX('ESSER II reallocation'!$G$2:$G$555,MATCH('2021 ESSER II'!$D114,'ESSER II reallocation'!$A$2:$A$555,0))</f>
        <v>804447</v>
      </c>
    </row>
    <row r="115" spans="1:69" x14ac:dyDescent="0.3">
      <c r="A115" t="s">
        <v>162</v>
      </c>
      <c r="B115">
        <v>2021</v>
      </c>
      <c r="C115" t="s">
        <v>2234</v>
      </c>
      <c r="D115" s="22">
        <f>INDEX(Concordance!$A$2:$A$556,MATCH('2021 ESSER II'!F115,Concordance!$D$2:$D$556,0))</f>
        <v>50014</v>
      </c>
      <c r="E115" t="s">
        <v>498</v>
      </c>
      <c r="F115" t="s">
        <v>2235</v>
      </c>
      <c r="G115" t="s">
        <v>2236</v>
      </c>
      <c r="H115" t="s">
        <v>1892</v>
      </c>
      <c r="I115" s="21">
        <v>47908.17</v>
      </c>
      <c r="J115" s="21">
        <v>0</v>
      </c>
      <c r="O115" s="21">
        <v>47908.17</v>
      </c>
      <c r="P115">
        <v>0</v>
      </c>
      <c r="Q115">
        <v>0</v>
      </c>
      <c r="R115">
        <v>0</v>
      </c>
      <c r="S115">
        <v>100</v>
      </c>
      <c r="T115">
        <v>0</v>
      </c>
      <c r="U115" s="21">
        <v>1708604</v>
      </c>
      <c r="V115" s="21">
        <v>1708604</v>
      </c>
      <c r="W115" s="21">
        <v>1708604</v>
      </c>
      <c r="X115" s="21">
        <v>1188158.46</v>
      </c>
      <c r="Y115" s="21">
        <v>512934.04</v>
      </c>
      <c r="Z115" s="21">
        <v>0</v>
      </c>
      <c r="AA115" s="21">
        <v>0</v>
      </c>
      <c r="AB115" s="21">
        <v>0</v>
      </c>
      <c r="AC115" s="21">
        <v>7511.5</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Q115" s="156">
        <f>INDEX('ESSER II reallocation'!$G$2:$G$555,MATCH('2021 ESSER II'!$D115,'ESSER II reallocation'!$A$2:$A$555,0))</f>
        <v>1708813</v>
      </c>
    </row>
    <row r="116" spans="1:69" x14ac:dyDescent="0.3">
      <c r="A116" t="s">
        <v>162</v>
      </c>
      <c r="B116">
        <v>2021</v>
      </c>
      <c r="C116" t="s">
        <v>2237</v>
      </c>
      <c r="D116" s="22">
        <f>INDEX(Concordance!$A$2:$A$556,MATCH('2021 ESSER II'!F116,Concordance!$D$2:$D$556,0))</f>
        <v>103132</v>
      </c>
      <c r="E116" t="s">
        <v>513</v>
      </c>
      <c r="F116" t="s">
        <v>2238</v>
      </c>
      <c r="G116" t="s">
        <v>2239</v>
      </c>
      <c r="H116" t="s">
        <v>1892</v>
      </c>
      <c r="I116" s="21">
        <v>42029.37</v>
      </c>
      <c r="J116" s="21">
        <v>0</v>
      </c>
      <c r="O116" s="21">
        <v>42029.37</v>
      </c>
      <c r="P116">
        <v>0</v>
      </c>
      <c r="Q116">
        <v>0</v>
      </c>
      <c r="R116">
        <v>0</v>
      </c>
      <c r="S116">
        <v>100</v>
      </c>
      <c r="T116">
        <v>0</v>
      </c>
      <c r="U116" s="21">
        <v>1699561</v>
      </c>
      <c r="V116" s="21">
        <v>1699561</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1699561</v>
      </c>
      <c r="BB116" s="21">
        <v>1507494.67</v>
      </c>
      <c r="BC116" s="21">
        <v>192066.33</v>
      </c>
      <c r="BD116" s="21">
        <v>0</v>
      </c>
      <c r="BE116" s="21">
        <v>0</v>
      </c>
      <c r="BF116" s="21">
        <v>0</v>
      </c>
      <c r="BG116" s="21">
        <v>0</v>
      </c>
      <c r="BH116" s="21">
        <v>0</v>
      </c>
      <c r="BI116" s="21">
        <v>0</v>
      </c>
      <c r="BJ116" s="21">
        <v>0</v>
      </c>
      <c r="BK116" s="21">
        <v>0</v>
      </c>
      <c r="BQ116" s="156">
        <f>INDEX('ESSER II reallocation'!$G$2:$G$555,MATCH('2021 ESSER II'!$D116,'ESSER II reallocation'!$A$2:$A$555,0))</f>
        <v>1699770</v>
      </c>
    </row>
    <row r="117" spans="1:69" x14ac:dyDescent="0.3">
      <c r="A117" t="s">
        <v>162</v>
      </c>
      <c r="B117">
        <v>2021</v>
      </c>
      <c r="C117" t="s">
        <v>2240</v>
      </c>
      <c r="D117" s="22">
        <f>INDEX(Concordance!$A$2:$A$556,MATCH('2021 ESSER II'!F117,Concordance!$D$2:$D$556,0))</f>
        <v>73102</v>
      </c>
      <c r="E117" t="s">
        <v>516</v>
      </c>
      <c r="F117" t="s">
        <v>2241</v>
      </c>
      <c r="G117" t="s">
        <v>2242</v>
      </c>
      <c r="H117" t="s">
        <v>1892</v>
      </c>
      <c r="I117" s="21">
        <v>21757.62</v>
      </c>
      <c r="J117" s="21">
        <v>0</v>
      </c>
      <c r="O117" s="21">
        <v>21757.62</v>
      </c>
      <c r="P117">
        <v>0</v>
      </c>
      <c r="Q117">
        <v>0</v>
      </c>
      <c r="R117">
        <v>0</v>
      </c>
      <c r="S117">
        <v>100</v>
      </c>
      <c r="T117">
        <v>0</v>
      </c>
      <c r="U117" s="21">
        <v>688693</v>
      </c>
      <c r="V117" s="21">
        <v>688693</v>
      </c>
      <c r="W117" s="21">
        <v>0</v>
      </c>
      <c r="X117" s="21">
        <v>0</v>
      </c>
      <c r="Y117" s="21">
        <v>0</v>
      </c>
      <c r="Z117" s="21">
        <v>0</v>
      </c>
      <c r="AA117" s="21">
        <v>0</v>
      </c>
      <c r="AB117" s="21">
        <v>0</v>
      </c>
      <c r="AC117" s="21">
        <v>0</v>
      </c>
      <c r="AD117" s="21">
        <v>0</v>
      </c>
      <c r="AE117" s="21">
        <v>0</v>
      </c>
      <c r="AF117" s="21">
        <v>0</v>
      </c>
      <c r="AG117" s="21">
        <v>688693</v>
      </c>
      <c r="AH117" s="21">
        <v>688693</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Q117" s="156">
        <f>INDEX('ESSER II reallocation'!$G$2:$G$555,MATCH('2021 ESSER II'!$D117,'ESSER II reallocation'!$A$2:$A$555,0))</f>
        <v>688778</v>
      </c>
    </row>
    <row r="118" spans="1:69" x14ac:dyDescent="0.3">
      <c r="A118" t="s">
        <v>162</v>
      </c>
      <c r="B118">
        <v>2021</v>
      </c>
      <c r="C118" t="s">
        <v>2243</v>
      </c>
      <c r="D118" s="22">
        <f>INDEX(Concordance!$A$2:$A$556,MATCH('2021 ESSER II'!F118,Concordance!$D$2:$D$556,0))</f>
        <v>85048</v>
      </c>
      <c r="E118" t="s">
        <v>519</v>
      </c>
      <c r="F118" t="s">
        <v>2244</v>
      </c>
      <c r="G118" t="s">
        <v>2245</v>
      </c>
      <c r="H118" t="s">
        <v>1892</v>
      </c>
      <c r="I118" s="21">
        <v>23379.360000000001</v>
      </c>
      <c r="J118" s="21">
        <v>0</v>
      </c>
      <c r="O118" s="21">
        <v>23379.360000000001</v>
      </c>
      <c r="P118">
        <v>0</v>
      </c>
      <c r="Q118">
        <v>0</v>
      </c>
      <c r="R118">
        <v>0</v>
      </c>
      <c r="S118">
        <v>100</v>
      </c>
      <c r="T118">
        <v>0</v>
      </c>
      <c r="U118" s="21">
        <v>1185936</v>
      </c>
      <c r="V118" s="21">
        <v>0</v>
      </c>
      <c r="W118" s="21">
        <v>0</v>
      </c>
      <c r="X118" s="21">
        <v>0</v>
      </c>
      <c r="Y118" s="21">
        <v>0</v>
      </c>
      <c r="Z118" s="21">
        <v>0</v>
      </c>
      <c r="AA118" s="21">
        <v>0</v>
      </c>
      <c r="AB118" s="21">
        <v>0</v>
      </c>
      <c r="AC118" s="21">
        <v>0</v>
      </c>
      <c r="AD118" s="21">
        <v>0</v>
      </c>
      <c r="AE118" s="21">
        <v>0</v>
      </c>
      <c r="AF118" s="21">
        <v>0</v>
      </c>
      <c r="AG118" s="21">
        <v>0</v>
      </c>
      <c r="AH118" s="21">
        <v>0</v>
      </c>
      <c r="AI118" s="21">
        <v>0</v>
      </c>
      <c r="AJ118" s="21">
        <v>0</v>
      </c>
      <c r="AK118" s="21">
        <v>0</v>
      </c>
      <c r="AL118" s="21">
        <v>0</v>
      </c>
      <c r="AM118" s="21">
        <v>0</v>
      </c>
      <c r="AN118" s="21">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1">
        <v>0</v>
      </c>
      <c r="BD118" s="21">
        <v>0</v>
      </c>
      <c r="BE118" s="21">
        <v>0</v>
      </c>
      <c r="BF118" s="21">
        <v>0</v>
      </c>
      <c r="BG118" s="21">
        <v>0</v>
      </c>
      <c r="BH118" s="21">
        <v>0</v>
      </c>
      <c r="BI118" s="21">
        <v>0</v>
      </c>
      <c r="BJ118" s="21">
        <v>0</v>
      </c>
      <c r="BK118" s="21">
        <v>1185936</v>
      </c>
      <c r="BL118">
        <v>0</v>
      </c>
      <c r="BM118">
        <v>0</v>
      </c>
      <c r="BN118">
        <v>0</v>
      </c>
      <c r="BO118">
        <v>100</v>
      </c>
      <c r="BP118">
        <v>0</v>
      </c>
      <c r="BQ118" s="156">
        <f>INDEX('ESSER II reallocation'!$G$2:$G$555,MATCH('2021 ESSER II'!$D118,'ESSER II reallocation'!$A$2:$A$555,0))</f>
        <v>1186081</v>
      </c>
    </row>
    <row r="119" spans="1:69" x14ac:dyDescent="0.3">
      <c r="A119" t="s">
        <v>162</v>
      </c>
      <c r="B119">
        <v>2021</v>
      </c>
      <c r="C119" t="s">
        <v>2246</v>
      </c>
      <c r="D119" s="22">
        <f>INDEX(Concordance!$A$2:$A$556,MATCH('2021 ESSER II'!F119,Concordance!$D$2:$D$556,0))</f>
        <v>91092</v>
      </c>
      <c r="E119" t="s">
        <v>522</v>
      </c>
      <c r="F119" t="s">
        <v>2247</v>
      </c>
      <c r="G119" t="s">
        <v>2248</v>
      </c>
      <c r="H119" t="s">
        <v>1892</v>
      </c>
      <c r="I119" s="21">
        <v>47948.72</v>
      </c>
      <c r="J119" s="21">
        <v>0</v>
      </c>
      <c r="O119" s="21">
        <v>47948.72</v>
      </c>
      <c r="P119">
        <v>0</v>
      </c>
      <c r="Q119">
        <v>0</v>
      </c>
      <c r="R119">
        <v>0</v>
      </c>
      <c r="S119">
        <v>100</v>
      </c>
      <c r="T119">
        <v>0</v>
      </c>
      <c r="U119" s="21">
        <v>2869497</v>
      </c>
      <c r="V119" s="21">
        <v>2869497</v>
      </c>
      <c r="W119" s="21">
        <v>2578750.3199999998</v>
      </c>
      <c r="X119" s="21">
        <v>1249275.1399999999</v>
      </c>
      <c r="Y119" s="21">
        <v>0</v>
      </c>
      <c r="Z119" s="21">
        <v>0</v>
      </c>
      <c r="AA119" s="21">
        <v>0</v>
      </c>
      <c r="AB119" s="21">
        <v>817944.12</v>
      </c>
      <c r="AC119" s="21">
        <v>511531.06</v>
      </c>
      <c r="AD119" s="21">
        <v>0</v>
      </c>
      <c r="AE119" s="21">
        <v>0</v>
      </c>
      <c r="AF119" s="21">
        <v>0</v>
      </c>
      <c r="AG119" s="21">
        <v>290746.68</v>
      </c>
      <c r="AH119" s="21">
        <v>0</v>
      </c>
      <c r="AI119" s="21">
        <v>0</v>
      </c>
      <c r="AJ119" s="21">
        <v>0</v>
      </c>
      <c r="AK119" s="21">
        <v>0</v>
      </c>
      <c r="AL119" s="21">
        <v>0</v>
      </c>
      <c r="AM119" s="21">
        <v>290746.68</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Q119" s="156">
        <f>INDEX('ESSER II reallocation'!$G$2:$G$555,MATCH('2021 ESSER II'!$D119,'ESSER II reallocation'!$A$2:$A$555,0))</f>
        <v>2869849</v>
      </c>
    </row>
    <row r="120" spans="1:69" x14ac:dyDescent="0.3">
      <c r="A120" t="s">
        <v>162</v>
      </c>
      <c r="B120">
        <v>2021</v>
      </c>
      <c r="C120" t="s">
        <v>2249</v>
      </c>
      <c r="D120" s="22">
        <f>INDEX(Concordance!$A$2:$A$556,MATCH('2021 ESSER II'!F120,Concordance!$D$2:$D$556,0))</f>
        <v>77103</v>
      </c>
      <c r="E120" t="s">
        <v>1291</v>
      </c>
      <c r="F120" t="s">
        <v>2250</v>
      </c>
      <c r="G120" t="s">
        <v>2251</v>
      </c>
      <c r="H120" t="s">
        <v>1892</v>
      </c>
      <c r="I120" s="21">
        <v>15473.37</v>
      </c>
      <c r="J120" s="21">
        <v>0</v>
      </c>
      <c r="O120" s="21">
        <v>15473.37</v>
      </c>
      <c r="P120">
        <v>0</v>
      </c>
      <c r="Q120">
        <v>0</v>
      </c>
      <c r="R120">
        <v>0</v>
      </c>
      <c r="S120">
        <v>100</v>
      </c>
      <c r="T120">
        <v>0</v>
      </c>
      <c r="U120" s="21">
        <v>685267</v>
      </c>
      <c r="V120" s="21">
        <v>685267</v>
      </c>
      <c r="W120" s="21">
        <v>685267</v>
      </c>
      <c r="X120" s="21">
        <v>550000</v>
      </c>
      <c r="Y120" s="21">
        <v>135267</v>
      </c>
      <c r="Z120" s="21">
        <v>0</v>
      </c>
      <c r="AA120" s="21">
        <v>0</v>
      </c>
      <c r="AB120" s="21">
        <v>0</v>
      </c>
      <c r="AC120" s="21">
        <v>0</v>
      </c>
      <c r="AD120" s="21">
        <v>0</v>
      </c>
      <c r="AE120" s="21">
        <v>0</v>
      </c>
      <c r="AF120" s="21">
        <v>0</v>
      </c>
      <c r="AG120" s="21">
        <v>0</v>
      </c>
      <c r="AH120" s="21">
        <v>0</v>
      </c>
      <c r="AI120" s="21">
        <v>0</v>
      </c>
      <c r="AJ120" s="21">
        <v>0</v>
      </c>
      <c r="AK120" s="21">
        <v>0</v>
      </c>
      <c r="AL120" s="21">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0</v>
      </c>
      <c r="BG120" s="21">
        <v>0</v>
      </c>
      <c r="BH120" s="21">
        <v>0</v>
      </c>
      <c r="BI120" s="21">
        <v>0</v>
      </c>
      <c r="BJ120" s="21">
        <v>0</v>
      </c>
      <c r="BK120" s="21">
        <v>0</v>
      </c>
      <c r="BQ120" s="156">
        <f>INDEX('ESSER II reallocation'!$G$2:$G$555,MATCH('2021 ESSER II'!$D120,'ESSER II reallocation'!$A$2:$A$555,0))</f>
        <v>685351</v>
      </c>
    </row>
    <row r="121" spans="1:69" x14ac:dyDescent="0.3">
      <c r="A121" t="s">
        <v>162</v>
      </c>
      <c r="B121">
        <v>2021</v>
      </c>
      <c r="C121" t="s">
        <v>2252</v>
      </c>
      <c r="D121" s="22">
        <f>INDEX(Concordance!$A$2:$A$556,MATCH('2021 ESSER II'!F121,Concordance!$D$2:$D$556,0))</f>
        <v>19150</v>
      </c>
      <c r="E121" t="s">
        <v>525</v>
      </c>
      <c r="F121" t="s">
        <v>2253</v>
      </c>
      <c r="G121" t="s">
        <v>2254</v>
      </c>
      <c r="H121" t="s">
        <v>1892</v>
      </c>
      <c r="I121" s="21">
        <v>16081.53</v>
      </c>
      <c r="J121" s="21">
        <v>0</v>
      </c>
      <c r="O121" s="21">
        <v>16081.53</v>
      </c>
      <c r="P121">
        <v>0</v>
      </c>
      <c r="Q121">
        <v>0</v>
      </c>
      <c r="R121">
        <v>0</v>
      </c>
      <c r="S121">
        <v>100</v>
      </c>
      <c r="T121">
        <v>0</v>
      </c>
      <c r="U121" s="21">
        <v>141948</v>
      </c>
      <c r="V121" s="21">
        <v>141948</v>
      </c>
      <c r="W121" s="21">
        <v>15891.54</v>
      </c>
      <c r="X121" s="21">
        <v>10466.17</v>
      </c>
      <c r="Y121" s="21">
        <v>5425.37</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126056.46</v>
      </c>
      <c r="BB121" s="21">
        <v>115718.18</v>
      </c>
      <c r="BC121" s="21">
        <v>0</v>
      </c>
      <c r="BD121" s="21">
        <v>0</v>
      </c>
      <c r="BE121" s="21">
        <v>10338.280000000001</v>
      </c>
      <c r="BF121" s="21">
        <v>0</v>
      </c>
      <c r="BG121" s="21">
        <v>0</v>
      </c>
      <c r="BH121" s="21">
        <v>0</v>
      </c>
      <c r="BI121" s="21">
        <v>0</v>
      </c>
      <c r="BJ121" s="21">
        <v>0</v>
      </c>
      <c r="BK121" s="21">
        <v>0</v>
      </c>
      <c r="BQ121" s="156">
        <f>INDEX('ESSER II reallocation'!$G$2:$G$555,MATCH('2021 ESSER II'!$D121,'ESSER II reallocation'!$A$2:$A$555,0))</f>
        <v>141966</v>
      </c>
    </row>
    <row r="122" spans="1:69" x14ac:dyDescent="0.3">
      <c r="A122" t="s">
        <v>162</v>
      </c>
      <c r="B122">
        <v>2021</v>
      </c>
      <c r="C122" t="s">
        <v>2255</v>
      </c>
      <c r="D122" s="22">
        <f>INDEX(Concordance!$A$2:$A$556,MATCH('2021 ESSER II'!F122,Concordance!$D$2:$D$556,0))</f>
        <v>50005</v>
      </c>
      <c r="E122" t="s">
        <v>528</v>
      </c>
      <c r="F122" t="s">
        <v>2256</v>
      </c>
      <c r="G122" t="s">
        <v>2257</v>
      </c>
      <c r="H122" t="s">
        <v>1892</v>
      </c>
      <c r="I122" s="21">
        <v>32704.36</v>
      </c>
      <c r="J122" s="21">
        <v>0</v>
      </c>
      <c r="O122" s="21">
        <v>32704.36</v>
      </c>
      <c r="P122">
        <v>0</v>
      </c>
      <c r="Q122">
        <v>0</v>
      </c>
      <c r="R122">
        <v>0</v>
      </c>
      <c r="S122">
        <v>100</v>
      </c>
      <c r="T122">
        <v>0</v>
      </c>
      <c r="U122" s="21">
        <v>815028</v>
      </c>
      <c r="V122" s="21">
        <v>815028</v>
      </c>
      <c r="W122" s="21">
        <v>815028</v>
      </c>
      <c r="X122" s="21">
        <v>815028</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Q122" s="156">
        <f>INDEX('ESSER II reallocation'!$G$2:$G$555,MATCH('2021 ESSER II'!$D122,'ESSER II reallocation'!$A$2:$A$555,0))</f>
        <v>815128</v>
      </c>
    </row>
    <row r="123" spans="1:69" x14ac:dyDescent="0.3">
      <c r="A123" t="s">
        <v>162</v>
      </c>
      <c r="B123">
        <v>2021</v>
      </c>
      <c r="C123" t="s">
        <v>2258</v>
      </c>
      <c r="D123" s="22">
        <f>INDEX(Concordance!$A$2:$A$556,MATCH('2021 ESSER II'!F123,Concordance!$D$2:$D$556,0))</f>
        <v>115923</v>
      </c>
      <c r="E123" t="s">
        <v>531</v>
      </c>
      <c r="F123" t="s">
        <v>2259</v>
      </c>
      <c r="G123" t="s">
        <v>2260</v>
      </c>
      <c r="H123" t="s">
        <v>1892</v>
      </c>
      <c r="I123" s="21">
        <v>34812.620000000003</v>
      </c>
      <c r="J123" s="21">
        <v>0</v>
      </c>
      <c r="O123" s="21">
        <v>34812.620000000003</v>
      </c>
      <c r="P123">
        <v>0</v>
      </c>
      <c r="Q123">
        <v>0</v>
      </c>
      <c r="R123">
        <v>0</v>
      </c>
      <c r="S123">
        <v>100</v>
      </c>
      <c r="T123">
        <v>0</v>
      </c>
      <c r="U123" s="21">
        <v>2010144</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2010144</v>
      </c>
      <c r="BL123">
        <v>10.119999999999999</v>
      </c>
      <c r="BM123">
        <v>25.78</v>
      </c>
      <c r="BN123">
        <v>0</v>
      </c>
      <c r="BO123">
        <v>39.51</v>
      </c>
      <c r="BP123">
        <v>24.59</v>
      </c>
      <c r="BQ123" s="156">
        <f>INDEX('ESSER II reallocation'!$G$2:$G$555,MATCH('2021 ESSER II'!$D123,'ESSER II reallocation'!$A$2:$A$555,0))</f>
        <v>2010391</v>
      </c>
    </row>
    <row r="124" spans="1:69" x14ac:dyDescent="0.3">
      <c r="A124" t="s">
        <v>162</v>
      </c>
      <c r="B124">
        <v>2021</v>
      </c>
      <c r="C124" t="s">
        <v>2261</v>
      </c>
      <c r="D124" s="22">
        <f>INDEX(Concordance!$A$2:$A$556,MATCH('2021 ESSER II'!F124,Concordance!$D$2:$D$556,0))</f>
        <v>11076</v>
      </c>
      <c r="E124" t="s">
        <v>534</v>
      </c>
      <c r="F124" t="s">
        <v>2262</v>
      </c>
      <c r="G124" t="s">
        <v>2263</v>
      </c>
      <c r="H124" t="s">
        <v>1892</v>
      </c>
      <c r="I124" s="21">
        <v>21960.33</v>
      </c>
      <c r="J124" s="21">
        <v>0</v>
      </c>
      <c r="O124" s="21">
        <v>21960.33</v>
      </c>
      <c r="P124">
        <v>0</v>
      </c>
      <c r="Q124">
        <v>0</v>
      </c>
      <c r="R124">
        <v>0</v>
      </c>
      <c r="S124">
        <v>100</v>
      </c>
      <c r="T124">
        <v>0</v>
      </c>
      <c r="U124" s="21">
        <v>255767</v>
      </c>
      <c r="V124" s="21">
        <v>255767</v>
      </c>
      <c r="W124" s="21">
        <v>0</v>
      </c>
      <c r="X124" s="21">
        <v>0</v>
      </c>
      <c r="Y124" s="21">
        <v>0</v>
      </c>
      <c r="Z124" s="21">
        <v>0</v>
      </c>
      <c r="AA124" s="21">
        <v>0</v>
      </c>
      <c r="AB124" s="21">
        <v>0</v>
      </c>
      <c r="AC124" s="21">
        <v>0</v>
      </c>
      <c r="AD124" s="21">
        <v>0</v>
      </c>
      <c r="AE124" s="21">
        <v>0</v>
      </c>
      <c r="AF124" s="21">
        <v>0</v>
      </c>
      <c r="AG124" s="21">
        <v>255767</v>
      </c>
      <c r="AH124" s="21">
        <v>0</v>
      </c>
      <c r="AI124" s="21">
        <v>0</v>
      </c>
      <c r="AJ124" s="21">
        <v>0</v>
      </c>
      <c r="AK124" s="21">
        <v>0</v>
      </c>
      <c r="AL124" s="21">
        <v>0</v>
      </c>
      <c r="AM124" s="21">
        <v>0</v>
      </c>
      <c r="AN124" s="21">
        <v>0</v>
      </c>
      <c r="AO124" s="21">
        <v>0</v>
      </c>
      <c r="AP124" s="21">
        <v>255767</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Q124" s="156">
        <f>INDEX('ESSER II reallocation'!$G$2:$G$555,MATCH('2021 ESSER II'!$D124,'ESSER II reallocation'!$A$2:$A$555,0))</f>
        <v>255798</v>
      </c>
    </row>
    <row r="125" spans="1:69" x14ac:dyDescent="0.3">
      <c r="A125" t="s">
        <v>162</v>
      </c>
      <c r="B125">
        <v>2021</v>
      </c>
      <c r="C125" t="s">
        <v>2264</v>
      </c>
      <c r="D125" s="22">
        <f>INDEX(Concordance!$A$2:$A$556,MATCH('2021 ESSER II'!F125,Concordance!$D$2:$D$556,0))</f>
        <v>18047</v>
      </c>
      <c r="E125" t="s">
        <v>537</v>
      </c>
      <c r="F125" t="s">
        <v>2265</v>
      </c>
      <c r="G125" t="s">
        <v>2266</v>
      </c>
      <c r="H125" t="s">
        <v>1892</v>
      </c>
      <c r="I125" s="21">
        <v>20541.310000000001</v>
      </c>
      <c r="J125" s="21">
        <v>0</v>
      </c>
      <c r="O125" s="21">
        <v>20541.310000000001</v>
      </c>
      <c r="P125">
        <v>0</v>
      </c>
      <c r="Q125">
        <v>0</v>
      </c>
      <c r="R125">
        <v>0</v>
      </c>
      <c r="S125">
        <v>100</v>
      </c>
      <c r="T125">
        <v>0</v>
      </c>
      <c r="U125" s="21">
        <v>1483734</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1483734</v>
      </c>
      <c r="BL125">
        <v>9</v>
      </c>
      <c r="BM125">
        <v>47</v>
      </c>
      <c r="BN125">
        <v>2</v>
      </c>
      <c r="BO125">
        <v>25</v>
      </c>
      <c r="BP125">
        <v>17</v>
      </c>
      <c r="BQ125" s="156">
        <f>INDEX('ESSER II reallocation'!$G$2:$G$555,MATCH('2021 ESSER II'!$D125,'ESSER II reallocation'!$A$2:$A$555,0))</f>
        <v>1483915</v>
      </c>
    </row>
    <row r="126" spans="1:69" x14ac:dyDescent="0.3">
      <c r="A126" t="s">
        <v>162</v>
      </c>
      <c r="B126">
        <v>2021</v>
      </c>
      <c r="C126" t="s">
        <v>2267</v>
      </c>
      <c r="D126" s="22">
        <f>INDEX(Concordance!$A$2:$A$556,MATCH('2021 ESSER II'!F126,Concordance!$D$2:$D$556,0))</f>
        <v>19147</v>
      </c>
      <c r="E126" t="s">
        <v>540</v>
      </c>
      <c r="F126" t="s">
        <v>2268</v>
      </c>
      <c r="G126" t="s">
        <v>2269</v>
      </c>
      <c r="H126" t="s">
        <v>1892</v>
      </c>
      <c r="I126" s="21">
        <v>13243.48</v>
      </c>
      <c r="J126" s="21">
        <v>0</v>
      </c>
      <c r="O126" s="21">
        <v>13243.48</v>
      </c>
      <c r="P126">
        <v>0</v>
      </c>
      <c r="Q126">
        <v>0</v>
      </c>
      <c r="R126">
        <v>0</v>
      </c>
      <c r="S126">
        <v>100</v>
      </c>
      <c r="T126">
        <v>0</v>
      </c>
      <c r="U126" s="21">
        <v>92459</v>
      </c>
      <c r="V126" s="21">
        <v>92459</v>
      </c>
      <c r="W126" s="21">
        <v>74771.63</v>
      </c>
      <c r="X126" s="21">
        <v>49982</v>
      </c>
      <c r="Y126" s="21">
        <v>0</v>
      </c>
      <c r="Z126" s="21">
        <v>0</v>
      </c>
      <c r="AA126" s="21">
        <v>0</v>
      </c>
      <c r="AB126" s="21">
        <v>9218.26</v>
      </c>
      <c r="AC126" s="21">
        <v>15571.37</v>
      </c>
      <c r="AD126" s="21">
        <v>0</v>
      </c>
      <c r="AE126" s="21">
        <v>0</v>
      </c>
      <c r="AF126" s="21">
        <v>0</v>
      </c>
      <c r="AG126" s="21">
        <v>17687.37</v>
      </c>
      <c r="AH126" s="21">
        <v>0</v>
      </c>
      <c r="AI126" s="21">
        <v>0</v>
      </c>
      <c r="AJ126" s="21">
        <v>7125.45</v>
      </c>
      <c r="AK126" s="21">
        <v>0</v>
      </c>
      <c r="AL126" s="21">
        <v>0</v>
      </c>
      <c r="AM126" s="21">
        <v>10561.92</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Q126" s="156">
        <f>INDEX('ESSER II reallocation'!$G$2:$G$555,MATCH('2021 ESSER II'!$D126,'ESSER II reallocation'!$A$2:$A$555,0))</f>
        <v>92470</v>
      </c>
    </row>
    <row r="127" spans="1:69" x14ac:dyDescent="0.3">
      <c r="A127" t="s">
        <v>162</v>
      </c>
      <c r="B127">
        <v>2021</v>
      </c>
      <c r="C127" t="s">
        <v>2270</v>
      </c>
      <c r="D127" s="22">
        <f>INDEX(Concordance!$A$2:$A$556,MATCH('2021 ESSER II'!F127,Concordance!$D$2:$D$556,0))</f>
        <v>73099</v>
      </c>
      <c r="E127" t="s">
        <v>543</v>
      </c>
      <c r="F127" t="s">
        <v>2271</v>
      </c>
      <c r="G127" t="s">
        <v>2272</v>
      </c>
      <c r="H127" t="s">
        <v>1892</v>
      </c>
      <c r="I127" s="21">
        <v>31893.49</v>
      </c>
      <c r="J127" s="21">
        <v>0</v>
      </c>
      <c r="O127" s="21">
        <v>31893.49</v>
      </c>
      <c r="P127">
        <v>0</v>
      </c>
      <c r="Q127">
        <v>0</v>
      </c>
      <c r="R127">
        <v>0</v>
      </c>
      <c r="S127">
        <v>100</v>
      </c>
      <c r="T127">
        <v>0</v>
      </c>
      <c r="U127" s="21">
        <v>1533536</v>
      </c>
      <c r="V127" s="21">
        <v>1533536</v>
      </c>
      <c r="W127" s="21">
        <v>86862.399999999994</v>
      </c>
      <c r="X127" s="21">
        <v>86862.399999999994</v>
      </c>
      <c r="Y127" s="21">
        <v>0</v>
      </c>
      <c r="Z127" s="21">
        <v>0</v>
      </c>
      <c r="AA127" s="21">
        <v>0</v>
      </c>
      <c r="AB127" s="21">
        <v>0</v>
      </c>
      <c r="AC127" s="21">
        <v>0</v>
      </c>
      <c r="AD127" s="21">
        <v>0</v>
      </c>
      <c r="AE127" s="21">
        <v>0</v>
      </c>
      <c r="AF127" s="21">
        <v>0</v>
      </c>
      <c r="AG127" s="21">
        <v>0</v>
      </c>
      <c r="AH127" s="21">
        <v>0</v>
      </c>
      <c r="AI127" s="21">
        <v>0</v>
      </c>
      <c r="AJ127" s="21">
        <v>0</v>
      </c>
      <c r="AK127" s="21">
        <v>0</v>
      </c>
      <c r="AL127" s="21">
        <v>0</v>
      </c>
      <c r="AM127" s="21">
        <v>0</v>
      </c>
      <c r="AN127" s="21">
        <v>0</v>
      </c>
      <c r="AO127" s="21">
        <v>0</v>
      </c>
      <c r="AP127" s="21">
        <v>0</v>
      </c>
      <c r="AQ127" s="21">
        <v>0</v>
      </c>
      <c r="AR127" s="21">
        <v>0</v>
      </c>
      <c r="AS127" s="21">
        <v>0</v>
      </c>
      <c r="AT127" s="21">
        <v>0</v>
      </c>
      <c r="AU127" s="21">
        <v>0</v>
      </c>
      <c r="AV127" s="21">
        <v>0</v>
      </c>
      <c r="AW127" s="21">
        <v>0</v>
      </c>
      <c r="AX127" s="21">
        <v>0</v>
      </c>
      <c r="AY127" s="21">
        <v>0</v>
      </c>
      <c r="AZ127" s="21">
        <v>0</v>
      </c>
      <c r="BA127" s="21">
        <v>1446673.6</v>
      </c>
      <c r="BB127" s="21">
        <v>1446673.6</v>
      </c>
      <c r="BC127" s="21">
        <v>0</v>
      </c>
      <c r="BD127" s="21">
        <v>0</v>
      </c>
      <c r="BE127" s="21">
        <v>0</v>
      </c>
      <c r="BF127" s="21">
        <v>0</v>
      </c>
      <c r="BG127" s="21">
        <v>0</v>
      </c>
      <c r="BH127" s="21">
        <v>0</v>
      </c>
      <c r="BI127" s="21">
        <v>0</v>
      </c>
      <c r="BJ127" s="21">
        <v>0</v>
      </c>
      <c r="BK127" s="21">
        <v>0</v>
      </c>
      <c r="BQ127" s="156">
        <f>INDEX('ESSER II reallocation'!$G$2:$G$555,MATCH('2021 ESSER II'!$D127,'ESSER II reallocation'!$A$2:$A$555,0))</f>
        <v>1533724</v>
      </c>
    </row>
    <row r="128" spans="1:69" x14ac:dyDescent="0.3">
      <c r="A128" t="s">
        <v>162</v>
      </c>
      <c r="B128">
        <v>2021</v>
      </c>
      <c r="C128" t="s">
        <v>2273</v>
      </c>
      <c r="D128" s="22">
        <f>INDEX(Concordance!$A$2:$A$556,MATCH('2021 ESSER II'!F128,Concordance!$D$2:$D$556,0))</f>
        <v>67055</v>
      </c>
      <c r="E128" t="s">
        <v>546</v>
      </c>
      <c r="F128" t="s">
        <v>2274</v>
      </c>
      <c r="G128" t="s">
        <v>2275</v>
      </c>
      <c r="H128" t="s">
        <v>1892</v>
      </c>
      <c r="I128" s="21">
        <v>29055.45</v>
      </c>
      <c r="J128" s="21">
        <v>0</v>
      </c>
      <c r="O128" s="21">
        <v>29055.45</v>
      </c>
      <c r="P128">
        <v>0</v>
      </c>
      <c r="Q128">
        <v>0</v>
      </c>
      <c r="R128">
        <v>0</v>
      </c>
      <c r="S128">
        <v>100</v>
      </c>
      <c r="T128">
        <v>0</v>
      </c>
      <c r="U128" s="21">
        <v>1573092</v>
      </c>
      <c r="V128" s="21">
        <v>1573092</v>
      </c>
      <c r="W128" s="21">
        <v>0</v>
      </c>
      <c r="X128" s="21">
        <v>0</v>
      </c>
      <c r="Y128" s="21">
        <v>0</v>
      </c>
      <c r="Z128" s="21">
        <v>0</v>
      </c>
      <c r="AA128" s="21">
        <v>0</v>
      </c>
      <c r="AB128" s="21">
        <v>0</v>
      </c>
      <c r="AC128" s="21">
        <v>0</v>
      </c>
      <c r="AD128" s="21">
        <v>0</v>
      </c>
      <c r="AE128" s="21">
        <v>0</v>
      </c>
      <c r="AF128" s="21">
        <v>0</v>
      </c>
      <c r="AG128" s="21">
        <v>1073260</v>
      </c>
      <c r="AH128" s="21">
        <v>1073260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499832</v>
      </c>
      <c r="BB128" s="21">
        <v>435000</v>
      </c>
      <c r="BC128" s="21">
        <v>64832</v>
      </c>
      <c r="BD128" s="21">
        <v>0</v>
      </c>
      <c r="BE128" s="21">
        <v>0</v>
      </c>
      <c r="BF128" s="21">
        <v>0</v>
      </c>
      <c r="BG128" s="21">
        <v>0</v>
      </c>
      <c r="BH128" s="21">
        <v>0</v>
      </c>
      <c r="BI128" s="21">
        <v>0</v>
      </c>
      <c r="BJ128" s="21">
        <v>0</v>
      </c>
      <c r="BK128" s="21">
        <v>0</v>
      </c>
      <c r="BQ128" s="156">
        <f>INDEX('ESSER II reallocation'!$G$2:$G$555,MATCH('2021 ESSER II'!$D128,'ESSER II reallocation'!$A$2:$A$555,0))</f>
        <v>1573285</v>
      </c>
    </row>
    <row r="129" spans="1:69" x14ac:dyDescent="0.3">
      <c r="A129" t="s">
        <v>162</v>
      </c>
      <c r="B129">
        <v>2021</v>
      </c>
      <c r="C129" t="s">
        <v>2276</v>
      </c>
      <c r="D129" s="22">
        <f>INDEX(Concordance!$A$2:$A$556,MATCH('2021 ESSER II'!F129,Concordance!$D$2:$D$556,0))</f>
        <v>20002</v>
      </c>
      <c r="E129" t="s">
        <v>549</v>
      </c>
      <c r="F129" t="s">
        <v>2277</v>
      </c>
      <c r="G129" t="s">
        <v>2278</v>
      </c>
      <c r="H129" t="s">
        <v>1892</v>
      </c>
      <c r="I129" s="21">
        <v>30474.47</v>
      </c>
      <c r="J129" s="21">
        <v>0</v>
      </c>
      <c r="O129" s="21">
        <v>30474.47</v>
      </c>
      <c r="P129">
        <v>0</v>
      </c>
      <c r="Q129">
        <v>0</v>
      </c>
      <c r="R129">
        <v>0</v>
      </c>
      <c r="S129">
        <v>100</v>
      </c>
      <c r="T129">
        <v>0</v>
      </c>
      <c r="U129" s="21">
        <v>1955325</v>
      </c>
      <c r="V129" s="21">
        <v>353812.6</v>
      </c>
      <c r="W129" s="21">
        <v>0</v>
      </c>
      <c r="X129" s="21">
        <v>0</v>
      </c>
      <c r="Y129" s="21">
        <v>0</v>
      </c>
      <c r="Z129" s="21">
        <v>0</v>
      </c>
      <c r="AA129" s="21">
        <v>0</v>
      </c>
      <c r="AB129" s="21">
        <v>0</v>
      </c>
      <c r="AC129" s="21">
        <v>0</v>
      </c>
      <c r="AD129" s="21">
        <v>0</v>
      </c>
      <c r="AE129" s="21">
        <v>0</v>
      </c>
      <c r="AF129" s="21">
        <v>0</v>
      </c>
      <c r="AG129" s="21">
        <v>353812.6</v>
      </c>
      <c r="AH129" s="21">
        <v>353812.6</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1601512.4</v>
      </c>
      <c r="BL129">
        <v>0</v>
      </c>
      <c r="BM129">
        <v>100</v>
      </c>
      <c r="BN129">
        <v>0</v>
      </c>
      <c r="BO129">
        <v>0</v>
      </c>
      <c r="BP129">
        <v>0</v>
      </c>
      <c r="BQ129" s="156">
        <f>INDEX('ESSER II reallocation'!$G$2:$G$555,MATCH('2021 ESSER II'!$D129,'ESSER II reallocation'!$A$2:$A$555,0))</f>
        <v>1955564</v>
      </c>
    </row>
    <row r="130" spans="1:69" x14ac:dyDescent="0.3">
      <c r="A130" t="s">
        <v>162</v>
      </c>
      <c r="B130">
        <v>2021</v>
      </c>
      <c r="C130" t="s">
        <v>2279</v>
      </c>
      <c r="D130" s="22">
        <f>INDEX(Concordance!$A$2:$A$556,MATCH('2021 ESSER II'!F130,Concordance!$D$2:$D$556,0))</f>
        <v>66102</v>
      </c>
      <c r="E130" t="s">
        <v>552</v>
      </c>
      <c r="F130" t="s">
        <v>2280</v>
      </c>
      <c r="G130" t="s">
        <v>2281</v>
      </c>
      <c r="H130" t="s">
        <v>1892</v>
      </c>
      <c r="I130" s="21">
        <v>39191.32</v>
      </c>
      <c r="J130" s="21">
        <v>0</v>
      </c>
      <c r="O130" s="21">
        <v>39191.32</v>
      </c>
      <c r="P130">
        <v>0</v>
      </c>
      <c r="Q130">
        <v>0</v>
      </c>
      <c r="R130">
        <v>0</v>
      </c>
      <c r="S130">
        <v>100</v>
      </c>
      <c r="T130">
        <v>0</v>
      </c>
      <c r="U130" s="21">
        <v>2208761</v>
      </c>
      <c r="V130" s="21">
        <v>1983747.81</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1983747.81</v>
      </c>
      <c r="BB130" s="21">
        <v>1983747.81</v>
      </c>
      <c r="BC130" s="21">
        <v>0</v>
      </c>
      <c r="BD130" s="21">
        <v>0</v>
      </c>
      <c r="BE130" s="21">
        <v>0</v>
      </c>
      <c r="BF130" s="21">
        <v>0</v>
      </c>
      <c r="BG130" s="21">
        <v>0</v>
      </c>
      <c r="BH130" s="21">
        <v>0</v>
      </c>
      <c r="BI130" s="21">
        <v>0</v>
      </c>
      <c r="BJ130" s="21">
        <v>0</v>
      </c>
      <c r="BK130" s="21">
        <v>225013.18999999989</v>
      </c>
      <c r="BL130">
        <v>0</v>
      </c>
      <c r="BM130">
        <v>0</v>
      </c>
      <c r="BN130">
        <v>0</v>
      </c>
      <c r="BO130">
        <v>100</v>
      </c>
      <c r="BP130">
        <v>0</v>
      </c>
      <c r="BQ130" s="156">
        <f>INDEX('ESSER II reallocation'!$G$2:$G$555,MATCH('2021 ESSER II'!$D130,'ESSER II reallocation'!$A$2:$A$555,0))</f>
        <v>2209032</v>
      </c>
    </row>
    <row r="131" spans="1:69" x14ac:dyDescent="0.3">
      <c r="A131" t="s">
        <v>162</v>
      </c>
      <c r="B131">
        <v>2021</v>
      </c>
      <c r="C131" t="s">
        <v>2282</v>
      </c>
      <c r="D131" s="22">
        <f>INDEX(Concordance!$A$2:$A$556,MATCH('2021 ESSER II'!F131,Concordance!$D$2:$D$556,0))</f>
        <v>57002</v>
      </c>
      <c r="E131" t="s">
        <v>971</v>
      </c>
      <c r="F131" t="s">
        <v>2283</v>
      </c>
      <c r="G131" t="s">
        <v>2284</v>
      </c>
      <c r="H131" t="s">
        <v>1892</v>
      </c>
      <c r="I131" s="21">
        <v>22973.919999999998</v>
      </c>
      <c r="J131" s="21">
        <v>0</v>
      </c>
      <c r="O131" s="21">
        <v>22973.919999999998</v>
      </c>
      <c r="P131">
        <v>0</v>
      </c>
      <c r="Q131">
        <v>0</v>
      </c>
      <c r="R131">
        <v>0</v>
      </c>
      <c r="S131">
        <v>100</v>
      </c>
      <c r="T131">
        <v>0</v>
      </c>
      <c r="U131" s="21">
        <v>696909</v>
      </c>
      <c r="V131" s="21">
        <v>696909</v>
      </c>
      <c r="W131" s="21">
        <v>0</v>
      </c>
      <c r="X131" s="21">
        <v>0</v>
      </c>
      <c r="Y131" s="21">
        <v>0</v>
      </c>
      <c r="Z131" s="21">
        <v>0</v>
      </c>
      <c r="AA131" s="21">
        <v>0</v>
      </c>
      <c r="AB131" s="21">
        <v>0</v>
      </c>
      <c r="AC131" s="21">
        <v>0</v>
      </c>
      <c r="AD131" s="21">
        <v>0</v>
      </c>
      <c r="AE131" s="21">
        <v>0</v>
      </c>
      <c r="AF131" s="21">
        <v>0</v>
      </c>
      <c r="AG131" s="21">
        <v>696909</v>
      </c>
      <c r="AH131" s="21">
        <v>646773</v>
      </c>
      <c r="AI131" s="21">
        <v>0</v>
      </c>
      <c r="AJ131" s="21">
        <v>0</v>
      </c>
      <c r="AK131" s="21">
        <v>0</v>
      </c>
      <c r="AL131" s="21">
        <v>0</v>
      </c>
      <c r="AM131" s="21">
        <v>50136</v>
      </c>
      <c r="AN131" s="21">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1">
        <v>0</v>
      </c>
      <c r="BD131" s="21">
        <v>0</v>
      </c>
      <c r="BE131" s="21">
        <v>0</v>
      </c>
      <c r="BF131" s="21">
        <v>0</v>
      </c>
      <c r="BG131" s="21">
        <v>0</v>
      </c>
      <c r="BH131" s="21">
        <v>0</v>
      </c>
      <c r="BI131" s="21">
        <v>0</v>
      </c>
      <c r="BJ131" s="21">
        <v>0</v>
      </c>
      <c r="BK131" s="21">
        <v>0</v>
      </c>
      <c r="BQ131" s="156">
        <f>INDEX('ESSER II reallocation'!$G$2:$G$555,MATCH('2021 ESSER II'!$D131,'ESSER II reallocation'!$A$2:$A$555,0))</f>
        <v>696994</v>
      </c>
    </row>
    <row r="132" spans="1:69" x14ac:dyDescent="0.3">
      <c r="A132" t="s">
        <v>162</v>
      </c>
      <c r="B132">
        <v>2021</v>
      </c>
      <c r="C132" t="s">
        <v>2285</v>
      </c>
      <c r="D132" s="22">
        <f>INDEX(Concordance!$A$2:$A$556,MATCH('2021 ESSER II'!F132,Concordance!$D$2:$D$556,0))</f>
        <v>101107</v>
      </c>
      <c r="E132" t="s">
        <v>555</v>
      </c>
      <c r="F132" t="s">
        <v>2286</v>
      </c>
      <c r="G132" t="s">
        <v>2287</v>
      </c>
      <c r="H132" t="s">
        <v>1892</v>
      </c>
      <c r="I132" s="21">
        <v>16811.310000000001</v>
      </c>
      <c r="J132" s="21">
        <v>0</v>
      </c>
      <c r="O132" s="21">
        <v>16811.310000000001</v>
      </c>
      <c r="P132">
        <v>0</v>
      </c>
      <c r="Q132">
        <v>0</v>
      </c>
      <c r="R132">
        <v>0</v>
      </c>
      <c r="S132">
        <v>100</v>
      </c>
      <c r="T132">
        <v>0</v>
      </c>
      <c r="U132" s="21">
        <v>722338</v>
      </c>
      <c r="V132" s="21">
        <v>0</v>
      </c>
      <c r="W132" s="21">
        <v>0</v>
      </c>
      <c r="X132" s="21">
        <v>0</v>
      </c>
      <c r="Y132" s="21">
        <v>0</v>
      </c>
      <c r="Z132" s="21">
        <v>0</v>
      </c>
      <c r="AA132" s="21">
        <v>0</v>
      </c>
      <c r="AB132" s="21">
        <v>0</v>
      </c>
      <c r="AC132" s="21">
        <v>0</v>
      </c>
      <c r="AD132" s="21">
        <v>0</v>
      </c>
      <c r="AE132" s="21">
        <v>0</v>
      </c>
      <c r="AF132" s="21">
        <v>0</v>
      </c>
      <c r="AG132" s="21">
        <v>0</v>
      </c>
      <c r="AH132" s="21">
        <v>0</v>
      </c>
      <c r="AI132" s="21">
        <v>0</v>
      </c>
      <c r="AJ132" s="21">
        <v>0</v>
      </c>
      <c r="AK132" s="21">
        <v>0</v>
      </c>
      <c r="AL132" s="21">
        <v>0</v>
      </c>
      <c r="AM132" s="21">
        <v>0</v>
      </c>
      <c r="AN132" s="21">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722338</v>
      </c>
      <c r="BL132">
        <v>0</v>
      </c>
      <c r="BM132">
        <v>0</v>
      </c>
      <c r="BN132">
        <v>0</v>
      </c>
      <c r="BO132">
        <v>100</v>
      </c>
      <c r="BP132">
        <v>0</v>
      </c>
      <c r="BQ132" s="156">
        <f>INDEX('ESSER II reallocation'!$G$2:$G$555,MATCH('2021 ESSER II'!$D132,'ESSER II reallocation'!$A$2:$A$555,0))</f>
        <v>722426</v>
      </c>
    </row>
    <row r="133" spans="1:69" x14ac:dyDescent="0.3">
      <c r="A133" t="s">
        <v>162</v>
      </c>
      <c r="B133">
        <v>2021</v>
      </c>
      <c r="C133" t="s">
        <v>2288</v>
      </c>
      <c r="D133" s="22">
        <f>INDEX(Concordance!$A$2:$A$556,MATCH('2021 ESSER II'!F133,Concordance!$D$2:$D$556,0))</f>
        <v>29003</v>
      </c>
      <c r="E133" t="s">
        <v>558</v>
      </c>
      <c r="F133" t="s">
        <v>2289</v>
      </c>
      <c r="G133" t="s">
        <v>2290</v>
      </c>
      <c r="H133" t="s">
        <v>1892</v>
      </c>
      <c r="I133" s="21">
        <v>17135.66</v>
      </c>
      <c r="J133" s="21">
        <v>0</v>
      </c>
      <c r="O133" s="21">
        <v>17135.66</v>
      </c>
      <c r="P133">
        <v>0</v>
      </c>
      <c r="Q133">
        <v>0</v>
      </c>
      <c r="R133">
        <v>0</v>
      </c>
      <c r="S133">
        <v>100</v>
      </c>
      <c r="T133">
        <v>0</v>
      </c>
      <c r="U133" s="21">
        <v>186720</v>
      </c>
      <c r="V133" s="21">
        <v>0</v>
      </c>
      <c r="W133" s="21">
        <v>0</v>
      </c>
      <c r="X133" s="21">
        <v>0</v>
      </c>
      <c r="Y133" s="21">
        <v>0</v>
      </c>
      <c r="Z133" s="21">
        <v>0</v>
      </c>
      <c r="AA133" s="21">
        <v>0</v>
      </c>
      <c r="AB133" s="21">
        <v>0</v>
      </c>
      <c r="AC133" s="21">
        <v>0</v>
      </c>
      <c r="AD133" s="21">
        <v>0</v>
      </c>
      <c r="AE133" s="21">
        <v>0</v>
      </c>
      <c r="AF133" s="21">
        <v>0</v>
      </c>
      <c r="AG133" s="21">
        <v>0</v>
      </c>
      <c r="AH133" s="21">
        <v>0</v>
      </c>
      <c r="AI133" s="21">
        <v>0</v>
      </c>
      <c r="AJ133" s="21">
        <v>0</v>
      </c>
      <c r="AK133" s="21">
        <v>0</v>
      </c>
      <c r="AL133" s="21">
        <v>0</v>
      </c>
      <c r="AM133" s="21">
        <v>0</v>
      </c>
      <c r="AN133" s="21">
        <v>0</v>
      </c>
      <c r="AO133" s="21">
        <v>0</v>
      </c>
      <c r="AP133" s="21">
        <v>0</v>
      </c>
      <c r="AQ133" s="21">
        <v>0</v>
      </c>
      <c r="AR133" s="21">
        <v>0</v>
      </c>
      <c r="AS133" s="21">
        <v>0</v>
      </c>
      <c r="AT133" s="21">
        <v>0</v>
      </c>
      <c r="AU133" s="21">
        <v>0</v>
      </c>
      <c r="AV133" s="21">
        <v>0</v>
      </c>
      <c r="AW133" s="21">
        <v>0</v>
      </c>
      <c r="AX133" s="21">
        <v>0</v>
      </c>
      <c r="AY133" s="21">
        <v>0</v>
      </c>
      <c r="AZ133" s="21">
        <v>0</v>
      </c>
      <c r="BA133" s="21">
        <v>0</v>
      </c>
      <c r="BB133" s="21">
        <v>0</v>
      </c>
      <c r="BC133" s="21">
        <v>0</v>
      </c>
      <c r="BD133" s="21">
        <v>0</v>
      </c>
      <c r="BE133" s="21">
        <v>0</v>
      </c>
      <c r="BF133" s="21">
        <v>0</v>
      </c>
      <c r="BG133" s="21">
        <v>0</v>
      </c>
      <c r="BH133" s="21">
        <v>0</v>
      </c>
      <c r="BI133" s="21">
        <v>0</v>
      </c>
      <c r="BJ133" s="21">
        <v>0</v>
      </c>
      <c r="BK133" s="21">
        <v>186720</v>
      </c>
      <c r="BL133">
        <v>0</v>
      </c>
      <c r="BM133">
        <v>0</v>
      </c>
      <c r="BN133">
        <v>0</v>
      </c>
      <c r="BO133">
        <v>0</v>
      </c>
      <c r="BP133">
        <v>100</v>
      </c>
      <c r="BQ133" s="156">
        <f>INDEX('ESSER II reallocation'!$G$2:$G$555,MATCH('2021 ESSER II'!$D133,'ESSER II reallocation'!$A$2:$A$555,0))</f>
        <v>186743</v>
      </c>
    </row>
    <row r="134" spans="1:69" x14ac:dyDescent="0.3">
      <c r="A134" t="s">
        <v>162</v>
      </c>
      <c r="B134">
        <v>2021</v>
      </c>
      <c r="C134" t="s">
        <v>2291</v>
      </c>
      <c r="D134" s="22">
        <f>INDEX(Concordance!$A$2:$A$556,MATCH('2021 ESSER II'!F134,Concordance!$D$2:$D$556,0))</f>
        <v>48924</v>
      </c>
      <c r="E134" t="s">
        <v>561</v>
      </c>
      <c r="F134" t="s">
        <v>2292</v>
      </c>
      <c r="G134" t="s">
        <v>2293</v>
      </c>
      <c r="H134" t="s">
        <v>1892</v>
      </c>
      <c r="I134" s="21">
        <v>59625.24</v>
      </c>
      <c r="J134" s="21">
        <v>0</v>
      </c>
      <c r="O134" s="21">
        <v>59625.24</v>
      </c>
      <c r="P134">
        <v>0</v>
      </c>
      <c r="Q134">
        <v>0</v>
      </c>
      <c r="R134">
        <v>0</v>
      </c>
      <c r="S134">
        <v>100</v>
      </c>
      <c r="T134">
        <v>0</v>
      </c>
      <c r="U134" s="21">
        <v>1785375</v>
      </c>
      <c r="V134" s="21">
        <v>0</v>
      </c>
      <c r="W134" s="21">
        <v>0</v>
      </c>
      <c r="X134" s="21">
        <v>0</v>
      </c>
      <c r="Y134" s="21">
        <v>0</v>
      </c>
      <c r="Z134" s="21">
        <v>0</v>
      </c>
      <c r="AA134" s="21">
        <v>0</v>
      </c>
      <c r="AB134" s="21">
        <v>0</v>
      </c>
      <c r="AC134" s="21">
        <v>0</v>
      </c>
      <c r="AD134" s="21">
        <v>0</v>
      </c>
      <c r="AE134" s="21">
        <v>0</v>
      </c>
      <c r="AF134" s="21">
        <v>0</v>
      </c>
      <c r="AG134" s="21">
        <v>0</v>
      </c>
      <c r="AH134" s="21">
        <v>0</v>
      </c>
      <c r="AI134" s="21">
        <v>0</v>
      </c>
      <c r="AJ134" s="21">
        <v>0</v>
      </c>
      <c r="AK134" s="21">
        <v>0</v>
      </c>
      <c r="AL134" s="21">
        <v>0</v>
      </c>
      <c r="AM134" s="21">
        <v>0</v>
      </c>
      <c r="AN134" s="21">
        <v>0</v>
      </c>
      <c r="AO134" s="21">
        <v>0</v>
      </c>
      <c r="AP134" s="21">
        <v>0</v>
      </c>
      <c r="AQ134" s="21">
        <v>0</v>
      </c>
      <c r="AR134" s="21">
        <v>0</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1785375</v>
      </c>
      <c r="BL134">
        <v>5</v>
      </c>
      <c r="BM134">
        <v>65</v>
      </c>
      <c r="BN134">
        <v>5</v>
      </c>
      <c r="BO134">
        <v>20</v>
      </c>
      <c r="BP134">
        <v>5</v>
      </c>
      <c r="BQ134" s="156">
        <f>INDEX('ESSER II reallocation'!$G$2:$G$555,MATCH('2021 ESSER II'!$D134,'ESSER II reallocation'!$A$2:$A$555,0))</f>
        <v>1785594</v>
      </c>
    </row>
    <row r="135" spans="1:69" x14ac:dyDescent="0.3">
      <c r="A135" t="s">
        <v>162</v>
      </c>
      <c r="B135">
        <v>2021</v>
      </c>
      <c r="C135" t="s">
        <v>2294</v>
      </c>
      <c r="D135" s="22">
        <f>INDEX(Concordance!$A$2:$A$556,MATCH('2021 ESSER II'!F135,Concordance!$D$2:$D$556,0))</f>
        <v>24089</v>
      </c>
      <c r="E135" t="s">
        <v>564</v>
      </c>
      <c r="F135" t="s">
        <v>2295</v>
      </c>
      <c r="G135" t="s">
        <v>2296</v>
      </c>
      <c r="H135" t="s">
        <v>1892</v>
      </c>
      <c r="I135" s="21">
        <v>56422.31</v>
      </c>
      <c r="J135" s="21">
        <v>0</v>
      </c>
      <c r="O135" s="21">
        <v>56422.31</v>
      </c>
      <c r="P135">
        <v>0</v>
      </c>
      <c r="Q135">
        <v>0</v>
      </c>
      <c r="R135">
        <v>0</v>
      </c>
      <c r="S135">
        <v>100</v>
      </c>
      <c r="T135">
        <v>0</v>
      </c>
      <c r="U135" s="21">
        <v>1336284</v>
      </c>
      <c r="V135" s="21">
        <v>1336283.7</v>
      </c>
      <c r="W135" s="21">
        <v>691324</v>
      </c>
      <c r="X135" s="21">
        <v>0</v>
      </c>
      <c r="Y135" s="21">
        <v>0</v>
      </c>
      <c r="Z135" s="21">
        <v>0</v>
      </c>
      <c r="AA135" s="21">
        <v>0</v>
      </c>
      <c r="AB135" s="21">
        <v>0</v>
      </c>
      <c r="AC135" s="21">
        <v>71275</v>
      </c>
      <c r="AD135" s="21">
        <v>620049</v>
      </c>
      <c r="AE135" s="21">
        <v>0</v>
      </c>
      <c r="AF135" s="21">
        <v>0</v>
      </c>
      <c r="AG135" s="21">
        <v>579759.69999999995</v>
      </c>
      <c r="AH135" s="21">
        <v>501150</v>
      </c>
      <c r="AI135" s="21">
        <v>78609.7</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65200</v>
      </c>
      <c r="BB135" s="21">
        <v>57250</v>
      </c>
      <c r="BC135" s="21">
        <v>7950</v>
      </c>
      <c r="BD135" s="21">
        <v>0</v>
      </c>
      <c r="BE135" s="21">
        <v>0</v>
      </c>
      <c r="BF135" s="21">
        <v>0</v>
      </c>
      <c r="BG135" s="21">
        <v>0</v>
      </c>
      <c r="BH135" s="21">
        <v>0</v>
      </c>
      <c r="BI135" s="21">
        <v>0</v>
      </c>
      <c r="BJ135" s="21">
        <v>0</v>
      </c>
      <c r="BK135" s="21">
        <v>0.30000000004656607</v>
      </c>
      <c r="BL135">
        <v>100</v>
      </c>
      <c r="BM135">
        <v>0</v>
      </c>
      <c r="BN135">
        <v>0</v>
      </c>
      <c r="BO135">
        <v>0</v>
      </c>
      <c r="BP135">
        <v>0</v>
      </c>
      <c r="BQ135" s="156">
        <f>INDEX('ESSER II reallocation'!$G$2:$G$555,MATCH('2021 ESSER II'!$D135,'ESSER II reallocation'!$A$2:$A$555,0))</f>
        <v>1336448</v>
      </c>
    </row>
    <row r="136" spans="1:69" x14ac:dyDescent="0.3">
      <c r="A136" t="s">
        <v>162</v>
      </c>
      <c r="B136">
        <v>2021</v>
      </c>
      <c r="C136" t="s">
        <v>2297</v>
      </c>
      <c r="D136" s="22">
        <f>INDEX(Concordance!$A$2:$A$556,MATCH('2021 ESSER II'!F136,Concordance!$D$2:$D$556,0))</f>
        <v>5122</v>
      </c>
      <c r="E136" t="s">
        <v>567</v>
      </c>
      <c r="F136" t="s">
        <v>2298</v>
      </c>
      <c r="G136" t="s">
        <v>2299</v>
      </c>
      <c r="H136" t="s">
        <v>1892</v>
      </c>
      <c r="I136" s="21">
        <v>14865.22</v>
      </c>
      <c r="J136" s="21">
        <v>0</v>
      </c>
      <c r="O136" s="21">
        <v>14865.22</v>
      </c>
      <c r="P136">
        <v>0</v>
      </c>
      <c r="Q136">
        <v>0</v>
      </c>
      <c r="R136">
        <v>0</v>
      </c>
      <c r="S136">
        <v>100</v>
      </c>
      <c r="T136">
        <v>0</v>
      </c>
      <c r="U136" s="21">
        <v>376644</v>
      </c>
      <c r="V136" s="21">
        <v>376644</v>
      </c>
      <c r="W136" s="21">
        <v>376644</v>
      </c>
      <c r="X136" s="21">
        <v>376644</v>
      </c>
      <c r="Y136" s="21">
        <v>0</v>
      </c>
      <c r="Z136" s="21">
        <v>0</v>
      </c>
      <c r="AA136" s="21">
        <v>0</v>
      </c>
      <c r="AB136" s="21">
        <v>0</v>
      </c>
      <c r="AC136" s="21">
        <v>0</v>
      </c>
      <c r="AD136" s="21">
        <v>0</v>
      </c>
      <c r="AE136" s="21">
        <v>0</v>
      </c>
      <c r="AF136" s="21">
        <v>0</v>
      </c>
      <c r="AG136" s="21">
        <v>0</v>
      </c>
      <c r="AH136" s="21">
        <v>0</v>
      </c>
      <c r="AI136" s="21">
        <v>0</v>
      </c>
      <c r="AJ136" s="21">
        <v>0</v>
      </c>
      <c r="AK136" s="21">
        <v>0</v>
      </c>
      <c r="AL136" s="21">
        <v>0</v>
      </c>
      <c r="AM136" s="21">
        <v>0</v>
      </c>
      <c r="AN136" s="21">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0</v>
      </c>
      <c r="BG136" s="21">
        <v>0</v>
      </c>
      <c r="BH136" s="21">
        <v>0</v>
      </c>
      <c r="BI136" s="21">
        <v>0</v>
      </c>
      <c r="BJ136" s="21">
        <v>0</v>
      </c>
      <c r="BK136" s="21">
        <v>0</v>
      </c>
      <c r="BQ136" s="156">
        <f>INDEX('ESSER II reallocation'!$G$2:$G$555,MATCH('2021 ESSER II'!$D136,'ESSER II reallocation'!$A$2:$A$555,0))</f>
        <v>376690</v>
      </c>
    </row>
    <row r="137" spans="1:69" x14ac:dyDescent="0.3">
      <c r="A137" t="s">
        <v>162</v>
      </c>
      <c r="B137">
        <v>2021</v>
      </c>
      <c r="C137" t="s">
        <v>2300</v>
      </c>
      <c r="D137" s="22">
        <f>INDEX(Concordance!$A$2:$A$556,MATCH('2021 ESSER II'!F137,Concordance!$D$2:$D$556,0))</f>
        <v>39142</v>
      </c>
      <c r="E137" t="s">
        <v>570</v>
      </c>
      <c r="F137" t="s">
        <v>2301</v>
      </c>
      <c r="G137" t="s">
        <v>2302</v>
      </c>
      <c r="H137" t="s">
        <v>1892</v>
      </c>
      <c r="I137" s="21">
        <v>28244.58</v>
      </c>
      <c r="J137" s="21">
        <v>0</v>
      </c>
      <c r="O137" s="21">
        <v>28244.58</v>
      </c>
      <c r="P137">
        <v>0</v>
      </c>
      <c r="Q137">
        <v>0</v>
      </c>
      <c r="R137">
        <v>0</v>
      </c>
      <c r="S137">
        <v>100</v>
      </c>
      <c r="T137">
        <v>0</v>
      </c>
      <c r="U137" s="21">
        <v>544704</v>
      </c>
      <c r="V137" s="21">
        <v>544704</v>
      </c>
      <c r="W137" s="21">
        <v>0</v>
      </c>
      <c r="X137" s="21">
        <v>0</v>
      </c>
      <c r="Y137" s="21">
        <v>0</v>
      </c>
      <c r="Z137" s="21">
        <v>0</v>
      </c>
      <c r="AA137" s="21">
        <v>0</v>
      </c>
      <c r="AB137" s="21">
        <v>0</v>
      </c>
      <c r="AC137" s="21">
        <v>0</v>
      </c>
      <c r="AD137" s="21">
        <v>0</v>
      </c>
      <c r="AE137" s="21">
        <v>0</v>
      </c>
      <c r="AF137" s="21">
        <v>0</v>
      </c>
      <c r="AG137" s="21">
        <v>544704</v>
      </c>
      <c r="AH137" s="21">
        <v>544704</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0</v>
      </c>
      <c r="BG137" s="21">
        <v>0</v>
      </c>
      <c r="BH137" s="21">
        <v>0</v>
      </c>
      <c r="BI137" s="21">
        <v>0</v>
      </c>
      <c r="BJ137" s="21">
        <v>0</v>
      </c>
      <c r="BK137" s="21">
        <v>0</v>
      </c>
      <c r="BQ137" s="156">
        <f>INDEX('ESSER II reallocation'!$G$2:$G$555,MATCH('2021 ESSER II'!$D137,'ESSER II reallocation'!$A$2:$A$555,0))</f>
        <v>544771</v>
      </c>
    </row>
    <row r="138" spans="1:69" x14ac:dyDescent="0.3">
      <c r="A138" t="s">
        <v>162</v>
      </c>
      <c r="B138">
        <v>2021</v>
      </c>
      <c r="C138" t="s">
        <v>2303</v>
      </c>
      <c r="D138" s="22">
        <f>INDEX(Concordance!$A$2:$A$556,MATCH('2021 ESSER II'!F138,Concordance!$D$2:$D$556,0))</f>
        <v>84002</v>
      </c>
      <c r="E138" t="s">
        <v>573</v>
      </c>
      <c r="F138" t="s">
        <v>2304</v>
      </c>
      <c r="G138" t="s">
        <v>2305</v>
      </c>
      <c r="H138" t="s">
        <v>1892</v>
      </c>
      <c r="I138" s="21">
        <v>20379.14</v>
      </c>
      <c r="J138" s="21">
        <v>0</v>
      </c>
      <c r="O138" s="21">
        <v>20379.14</v>
      </c>
      <c r="P138">
        <v>0</v>
      </c>
      <c r="Q138">
        <v>0</v>
      </c>
      <c r="R138">
        <v>0</v>
      </c>
      <c r="S138">
        <v>100</v>
      </c>
      <c r="T138">
        <v>0</v>
      </c>
      <c r="U138" s="21">
        <v>652608</v>
      </c>
      <c r="V138" s="21">
        <v>614869</v>
      </c>
      <c r="W138" s="21">
        <v>0</v>
      </c>
      <c r="X138" s="21">
        <v>0</v>
      </c>
      <c r="Y138" s="21">
        <v>0</v>
      </c>
      <c r="Z138" s="21">
        <v>0</v>
      </c>
      <c r="AA138" s="21">
        <v>0</v>
      </c>
      <c r="AB138" s="21">
        <v>0</v>
      </c>
      <c r="AC138" s="21">
        <v>0</v>
      </c>
      <c r="AD138" s="21">
        <v>0</v>
      </c>
      <c r="AE138" s="21">
        <v>0</v>
      </c>
      <c r="AF138" s="21">
        <v>0</v>
      </c>
      <c r="AG138" s="21">
        <v>614869</v>
      </c>
      <c r="AH138" s="21">
        <v>458968</v>
      </c>
      <c r="AI138" s="21">
        <v>155901</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37739</v>
      </c>
      <c r="BL138">
        <v>0</v>
      </c>
      <c r="BM138">
        <v>100</v>
      </c>
      <c r="BN138">
        <v>0</v>
      </c>
      <c r="BO138">
        <v>0</v>
      </c>
      <c r="BP138">
        <v>0</v>
      </c>
      <c r="BQ138" s="156">
        <f>INDEX('ESSER II reallocation'!$G$2:$G$555,MATCH('2021 ESSER II'!$D138,'ESSER II reallocation'!$A$2:$A$555,0))</f>
        <v>652688</v>
      </c>
    </row>
    <row r="139" spans="1:69" x14ac:dyDescent="0.3">
      <c r="A139" t="s">
        <v>162</v>
      </c>
      <c r="B139">
        <v>2021</v>
      </c>
      <c r="C139" t="s">
        <v>2306</v>
      </c>
      <c r="D139" s="22">
        <f>INDEX(Concordance!$A$2:$A$556,MATCH('2021 ESSER II'!F139,Concordance!$D$2:$D$556,0))</f>
        <v>3033</v>
      </c>
      <c r="E139" t="s">
        <v>576</v>
      </c>
      <c r="F139" t="s">
        <v>2307</v>
      </c>
      <c r="G139" t="s">
        <v>2308</v>
      </c>
      <c r="H139" t="s">
        <v>1892</v>
      </c>
      <c r="I139" s="21">
        <v>14459.79</v>
      </c>
      <c r="J139" s="21">
        <v>0</v>
      </c>
      <c r="O139" s="21">
        <v>14459.79</v>
      </c>
      <c r="P139">
        <v>0</v>
      </c>
      <c r="Q139">
        <v>0</v>
      </c>
      <c r="R139">
        <v>0</v>
      </c>
      <c r="S139">
        <v>100</v>
      </c>
      <c r="T139">
        <v>0</v>
      </c>
      <c r="U139" s="21">
        <v>100842</v>
      </c>
      <c r="V139" s="21">
        <v>67170.02</v>
      </c>
      <c r="W139" s="21">
        <v>0</v>
      </c>
      <c r="X139" s="21">
        <v>0</v>
      </c>
      <c r="Y139" s="21">
        <v>0</v>
      </c>
      <c r="Z139" s="21">
        <v>0</v>
      </c>
      <c r="AA139" s="21">
        <v>0</v>
      </c>
      <c r="AB139" s="21">
        <v>0</v>
      </c>
      <c r="AC139" s="21">
        <v>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1">
        <v>0</v>
      </c>
      <c r="AV139" s="21">
        <v>0</v>
      </c>
      <c r="AW139" s="21">
        <v>0</v>
      </c>
      <c r="AX139" s="21">
        <v>0</v>
      </c>
      <c r="AY139" s="21">
        <v>0</v>
      </c>
      <c r="AZ139" s="21">
        <v>0</v>
      </c>
      <c r="BA139" s="21">
        <v>67170.01999999999</v>
      </c>
      <c r="BB139" s="21">
        <v>44762.63</v>
      </c>
      <c r="BC139" s="21">
        <v>22407.39</v>
      </c>
      <c r="BD139" s="21">
        <v>0</v>
      </c>
      <c r="BE139" s="21">
        <v>0</v>
      </c>
      <c r="BF139" s="21">
        <v>0</v>
      </c>
      <c r="BG139" s="21">
        <v>0</v>
      </c>
      <c r="BH139" s="21">
        <v>0</v>
      </c>
      <c r="BI139" s="21">
        <v>0</v>
      </c>
      <c r="BJ139" s="21">
        <v>0</v>
      </c>
      <c r="BK139" s="21">
        <v>33671.980000000003</v>
      </c>
      <c r="BL139">
        <v>0</v>
      </c>
      <c r="BM139">
        <v>0</v>
      </c>
      <c r="BN139">
        <v>0</v>
      </c>
      <c r="BO139">
        <v>100</v>
      </c>
      <c r="BP139">
        <v>0</v>
      </c>
      <c r="BQ139" s="156">
        <f>INDEX('ESSER II reallocation'!$G$2:$G$555,MATCH('2021 ESSER II'!$D139,'ESSER II reallocation'!$A$2:$A$555,0))</f>
        <v>100854</v>
      </c>
    </row>
    <row r="140" spans="1:69" x14ac:dyDescent="0.3">
      <c r="A140" t="s">
        <v>162</v>
      </c>
      <c r="B140">
        <v>2021</v>
      </c>
      <c r="C140" t="s">
        <v>2309</v>
      </c>
      <c r="D140" s="22">
        <f>INDEX(Concordance!$A$2:$A$556,MATCH('2021 ESSER II'!F140,Concordance!$D$2:$D$556,0))</f>
        <v>46140</v>
      </c>
      <c r="E140" t="s">
        <v>579</v>
      </c>
      <c r="F140" t="s">
        <v>2310</v>
      </c>
      <c r="G140" t="s">
        <v>2311</v>
      </c>
      <c r="H140" t="s">
        <v>1892</v>
      </c>
      <c r="I140" s="21">
        <v>18311.419999999998</v>
      </c>
      <c r="J140" s="21">
        <v>0</v>
      </c>
      <c r="O140" s="21">
        <v>18311.419999999998</v>
      </c>
      <c r="P140">
        <v>0</v>
      </c>
      <c r="Q140">
        <v>0</v>
      </c>
      <c r="R140">
        <v>0</v>
      </c>
      <c r="S140">
        <v>100</v>
      </c>
      <c r="T140">
        <v>0</v>
      </c>
      <c r="U140" s="21">
        <v>634069</v>
      </c>
      <c r="V140" s="21">
        <v>159030</v>
      </c>
      <c r="W140" s="21">
        <v>159030</v>
      </c>
      <c r="X140" s="21">
        <v>142718.37</v>
      </c>
      <c r="Y140" s="21">
        <v>0</v>
      </c>
      <c r="Z140" s="21">
        <v>3725</v>
      </c>
      <c r="AA140" s="21">
        <v>0</v>
      </c>
      <c r="AB140" s="21">
        <v>0</v>
      </c>
      <c r="AC140" s="21">
        <v>3995.96</v>
      </c>
      <c r="AD140" s="21">
        <v>0</v>
      </c>
      <c r="AE140" s="21">
        <v>0</v>
      </c>
      <c r="AF140" s="21">
        <v>8590.67</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475039</v>
      </c>
      <c r="BL140">
        <v>0</v>
      </c>
      <c r="BM140">
        <v>0</v>
      </c>
      <c r="BN140">
        <v>0</v>
      </c>
      <c r="BO140">
        <v>100</v>
      </c>
      <c r="BP140">
        <v>0</v>
      </c>
      <c r="BQ140" s="156">
        <f>INDEX('ESSER II reallocation'!$G$2:$G$555,MATCH('2021 ESSER II'!$D140,'ESSER II reallocation'!$A$2:$A$555,0))</f>
        <v>634147</v>
      </c>
    </row>
    <row r="141" spans="1:69" x14ac:dyDescent="0.3">
      <c r="A141" t="s">
        <v>162</v>
      </c>
      <c r="B141">
        <v>2021</v>
      </c>
      <c r="C141" t="s">
        <v>2312</v>
      </c>
      <c r="D141" s="22">
        <f>INDEX(Concordance!$A$2:$A$556,MATCH('2021 ESSER II'!F141,Concordance!$D$2:$D$556,0))</f>
        <v>94078</v>
      </c>
      <c r="E141" t="s">
        <v>582</v>
      </c>
      <c r="F141" t="s">
        <v>2313</v>
      </c>
      <c r="G141" t="s">
        <v>2314</v>
      </c>
      <c r="H141" t="s">
        <v>1892</v>
      </c>
      <c r="I141" s="21">
        <v>64125.57</v>
      </c>
      <c r="J141" s="21">
        <v>0</v>
      </c>
      <c r="O141" s="21">
        <v>64125.57</v>
      </c>
      <c r="P141">
        <v>0</v>
      </c>
      <c r="Q141">
        <v>0</v>
      </c>
      <c r="R141">
        <v>0</v>
      </c>
      <c r="S141">
        <v>100</v>
      </c>
      <c r="T141">
        <v>0</v>
      </c>
      <c r="U141" s="21">
        <v>2731318</v>
      </c>
      <c r="V141" s="21">
        <v>0</v>
      </c>
      <c r="W141" s="21">
        <v>0</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2731318</v>
      </c>
      <c r="BL141">
        <v>28.4</v>
      </c>
      <c r="BM141">
        <v>24</v>
      </c>
      <c r="BN141">
        <v>2.5</v>
      </c>
      <c r="BO141">
        <v>45.1</v>
      </c>
      <c r="BP141">
        <v>0</v>
      </c>
      <c r="BQ141" s="156">
        <f>INDEX('ESSER II reallocation'!$G$2:$G$555,MATCH('2021 ESSER II'!$D141,'ESSER II reallocation'!$A$2:$A$555,0))</f>
        <v>2731653</v>
      </c>
    </row>
    <row r="142" spans="1:69" x14ac:dyDescent="0.3">
      <c r="A142" t="s">
        <v>162</v>
      </c>
      <c r="B142">
        <v>2021</v>
      </c>
      <c r="C142" t="s">
        <v>2315</v>
      </c>
      <c r="D142" s="22">
        <f>INDEX(Concordance!$A$2:$A$556,MATCH('2021 ESSER II'!F142,Concordance!$D$2:$D$556,0))</f>
        <v>45077</v>
      </c>
      <c r="E142" t="s">
        <v>585</v>
      </c>
      <c r="F142" t="s">
        <v>2316</v>
      </c>
      <c r="G142" t="s">
        <v>2317</v>
      </c>
      <c r="H142" t="s">
        <v>1892</v>
      </c>
      <c r="I142" s="21">
        <v>21554.9</v>
      </c>
      <c r="J142" s="21">
        <v>0</v>
      </c>
      <c r="O142" s="21">
        <v>21554.9</v>
      </c>
      <c r="P142">
        <v>0</v>
      </c>
      <c r="Q142">
        <v>0</v>
      </c>
      <c r="R142">
        <v>0</v>
      </c>
      <c r="S142">
        <v>100</v>
      </c>
      <c r="T142">
        <v>0</v>
      </c>
      <c r="U142" s="21">
        <v>560573</v>
      </c>
      <c r="V142" s="21">
        <v>560573</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560573</v>
      </c>
      <c r="BB142" s="21">
        <v>560573</v>
      </c>
      <c r="BC142" s="21">
        <v>0</v>
      </c>
      <c r="BD142" s="21">
        <v>0</v>
      </c>
      <c r="BE142" s="21">
        <v>0</v>
      </c>
      <c r="BF142" s="21">
        <v>0</v>
      </c>
      <c r="BG142" s="21">
        <v>0</v>
      </c>
      <c r="BH142" s="21">
        <v>0</v>
      </c>
      <c r="BI142" s="21">
        <v>0</v>
      </c>
      <c r="BJ142" s="21">
        <v>0</v>
      </c>
      <c r="BK142" s="21">
        <v>0</v>
      </c>
      <c r="BQ142" s="156">
        <f>INDEX('ESSER II reallocation'!$G$2:$G$555,MATCH('2021 ESSER II'!$D142,'ESSER II reallocation'!$A$2:$A$555,0))</f>
        <v>560642</v>
      </c>
    </row>
    <row r="143" spans="1:69" x14ac:dyDescent="0.3">
      <c r="A143" t="s">
        <v>162</v>
      </c>
      <c r="B143">
        <v>2021</v>
      </c>
      <c r="C143" t="s">
        <v>2318</v>
      </c>
      <c r="D143" s="22">
        <f>INDEX(Concordance!$A$2:$A$556,MATCH('2021 ESSER II'!F143,Concordance!$D$2:$D$556,0))</f>
        <v>96089</v>
      </c>
      <c r="E143" t="s">
        <v>588</v>
      </c>
      <c r="F143" t="s">
        <v>2319</v>
      </c>
      <c r="G143" t="s">
        <v>2320</v>
      </c>
      <c r="H143" t="s">
        <v>1892</v>
      </c>
      <c r="I143" s="21">
        <v>339861.92</v>
      </c>
      <c r="J143" s="21">
        <v>0</v>
      </c>
      <c r="O143" s="21">
        <v>339861.92</v>
      </c>
      <c r="P143">
        <v>0</v>
      </c>
      <c r="Q143">
        <v>0</v>
      </c>
      <c r="R143">
        <v>0</v>
      </c>
      <c r="S143">
        <v>100</v>
      </c>
      <c r="T143">
        <v>0</v>
      </c>
      <c r="U143" s="21">
        <v>14477320</v>
      </c>
      <c r="V143" s="21">
        <v>6194559.2199999997</v>
      </c>
      <c r="W143" s="21">
        <v>4319411.9300000006</v>
      </c>
      <c r="X143" s="21">
        <v>3658144.73</v>
      </c>
      <c r="Y143" s="21">
        <v>593583.51</v>
      </c>
      <c r="Z143" s="21">
        <v>67683.69</v>
      </c>
      <c r="AA143" s="21">
        <v>0</v>
      </c>
      <c r="AB143" s="21">
        <v>0</v>
      </c>
      <c r="AC143" s="21">
        <v>0</v>
      </c>
      <c r="AD143" s="21">
        <v>0</v>
      </c>
      <c r="AE143" s="21">
        <v>0</v>
      </c>
      <c r="AF143" s="21">
        <v>0</v>
      </c>
      <c r="AG143" s="21">
        <v>606216.57999999996</v>
      </c>
      <c r="AH143" s="21">
        <v>0</v>
      </c>
      <c r="AI143" s="21">
        <v>0</v>
      </c>
      <c r="AJ143" s="21">
        <v>560525.57999999996</v>
      </c>
      <c r="AK143" s="21">
        <v>0</v>
      </c>
      <c r="AL143" s="21">
        <v>44595</v>
      </c>
      <c r="AM143" s="21">
        <v>1096</v>
      </c>
      <c r="AN143" s="21">
        <v>0</v>
      </c>
      <c r="AO143" s="21">
        <v>0</v>
      </c>
      <c r="AP143" s="21">
        <v>0</v>
      </c>
      <c r="AQ143" s="21">
        <v>0</v>
      </c>
      <c r="AR143" s="21">
        <v>0</v>
      </c>
      <c r="AS143" s="21">
        <v>0</v>
      </c>
      <c r="AT143" s="21">
        <v>0</v>
      </c>
      <c r="AU143" s="21">
        <v>0</v>
      </c>
      <c r="AV143" s="21">
        <v>0</v>
      </c>
      <c r="AW143" s="21">
        <v>0</v>
      </c>
      <c r="AX143" s="21">
        <v>0</v>
      </c>
      <c r="AY143" s="21">
        <v>0</v>
      </c>
      <c r="AZ143" s="21">
        <v>0</v>
      </c>
      <c r="BA143" s="21">
        <v>1268930.71</v>
      </c>
      <c r="BB143" s="21">
        <v>1068776.71</v>
      </c>
      <c r="BC143" s="21">
        <v>19099.34</v>
      </c>
      <c r="BD143" s="21">
        <v>0</v>
      </c>
      <c r="BE143" s="21">
        <v>0</v>
      </c>
      <c r="BF143" s="21">
        <v>17127.86</v>
      </c>
      <c r="BG143" s="21">
        <v>163926.79999999999</v>
      </c>
      <c r="BH143" s="21">
        <v>0</v>
      </c>
      <c r="BI143" s="21">
        <v>0</v>
      </c>
      <c r="BJ143" s="21">
        <v>0</v>
      </c>
      <c r="BK143" s="21">
        <v>8282760.7800000003</v>
      </c>
      <c r="BL143">
        <v>0</v>
      </c>
      <c r="BM143">
        <v>0</v>
      </c>
      <c r="BN143">
        <v>0</v>
      </c>
      <c r="BO143">
        <v>100</v>
      </c>
      <c r="BP143">
        <v>0</v>
      </c>
      <c r="BQ143" s="156">
        <f>INDEX('ESSER II reallocation'!$G$2:$G$555,MATCH('2021 ESSER II'!$D143,'ESSER II reallocation'!$A$2:$A$555,0))</f>
        <v>14479094</v>
      </c>
    </row>
    <row r="144" spans="1:69" x14ac:dyDescent="0.3">
      <c r="A144" t="s">
        <v>162</v>
      </c>
      <c r="B144">
        <v>2021</v>
      </c>
      <c r="C144" t="s">
        <v>2321</v>
      </c>
      <c r="D144" s="22">
        <f>INDEX(Concordance!$A$2:$A$556,MATCH('2021 ESSER II'!F144,Concordance!$D$2:$D$556,0))</f>
        <v>50006</v>
      </c>
      <c r="E144" t="s">
        <v>591</v>
      </c>
      <c r="F144" t="s">
        <v>2322</v>
      </c>
      <c r="G144" t="s">
        <v>2323</v>
      </c>
      <c r="H144" t="s">
        <v>1892</v>
      </c>
      <c r="I144" s="21">
        <v>49529.91</v>
      </c>
      <c r="J144" s="21">
        <v>0</v>
      </c>
      <c r="O144" s="21">
        <v>49529.91</v>
      </c>
      <c r="P144">
        <v>0</v>
      </c>
      <c r="Q144">
        <v>0</v>
      </c>
      <c r="R144">
        <v>0</v>
      </c>
      <c r="S144">
        <v>100</v>
      </c>
      <c r="T144">
        <v>0</v>
      </c>
      <c r="U144" s="21">
        <v>1333399</v>
      </c>
      <c r="V144" s="21">
        <v>1333399</v>
      </c>
      <c r="W144" s="21">
        <v>0</v>
      </c>
      <c r="X144" s="21">
        <v>0</v>
      </c>
      <c r="Y144" s="21">
        <v>0</v>
      </c>
      <c r="Z144" s="21">
        <v>0</v>
      </c>
      <c r="AA144" s="21">
        <v>0</v>
      </c>
      <c r="AB144" s="21">
        <v>0</v>
      </c>
      <c r="AC144" s="21">
        <v>0</v>
      </c>
      <c r="AD144" s="21">
        <v>0</v>
      </c>
      <c r="AE144" s="21">
        <v>0</v>
      </c>
      <c r="AF144" s="21">
        <v>0</v>
      </c>
      <c r="AG144" s="21">
        <v>1333399</v>
      </c>
      <c r="AH144" s="21">
        <v>1333399</v>
      </c>
      <c r="AI144" s="21">
        <v>0</v>
      </c>
      <c r="AJ144" s="21">
        <v>0</v>
      </c>
      <c r="AK144" s="21">
        <v>0</v>
      </c>
      <c r="AL144" s="21">
        <v>0</v>
      </c>
      <c r="AM144" s="21">
        <v>0</v>
      </c>
      <c r="AN144" s="21">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Q144" s="156">
        <f>INDEX('ESSER II reallocation'!$G$2:$G$555,MATCH('2021 ESSER II'!$D144,'ESSER II reallocation'!$A$2:$A$555,0))</f>
        <v>1333562</v>
      </c>
    </row>
    <row r="145" spans="1:69" x14ac:dyDescent="0.3">
      <c r="A145" t="s">
        <v>162</v>
      </c>
      <c r="B145">
        <v>2021</v>
      </c>
      <c r="C145" t="s">
        <v>2324</v>
      </c>
      <c r="D145" s="22">
        <f>INDEX(Concordance!$A$2:$A$556,MATCH('2021 ESSER II'!F145,Concordance!$D$2:$D$556,0))</f>
        <v>112101</v>
      </c>
      <c r="E145" t="s">
        <v>594</v>
      </c>
      <c r="F145" t="s">
        <v>2325</v>
      </c>
      <c r="G145" t="s">
        <v>2326</v>
      </c>
      <c r="H145" t="s">
        <v>1892</v>
      </c>
      <c r="I145" s="21">
        <v>19730.439999999999</v>
      </c>
      <c r="J145" s="21">
        <v>0</v>
      </c>
      <c r="O145" s="21">
        <v>19730.439999999999</v>
      </c>
      <c r="P145">
        <v>0</v>
      </c>
      <c r="Q145">
        <v>0</v>
      </c>
      <c r="R145">
        <v>0</v>
      </c>
      <c r="S145">
        <v>100</v>
      </c>
      <c r="T145">
        <v>0</v>
      </c>
      <c r="U145" s="21">
        <v>1197759</v>
      </c>
      <c r="V145" s="21">
        <v>0</v>
      </c>
      <c r="W145" s="21">
        <v>0</v>
      </c>
      <c r="X145" s="21">
        <v>0</v>
      </c>
      <c r="Y145" s="21">
        <v>0</v>
      </c>
      <c r="Z145" s="21">
        <v>0</v>
      </c>
      <c r="AA145" s="21">
        <v>0</v>
      </c>
      <c r="AB145" s="21">
        <v>0</v>
      </c>
      <c r="AC145" s="21">
        <v>0</v>
      </c>
      <c r="AD145" s="21">
        <v>0</v>
      </c>
      <c r="AE145" s="21">
        <v>0</v>
      </c>
      <c r="AF145" s="21">
        <v>0</v>
      </c>
      <c r="AG145" s="21">
        <v>0</v>
      </c>
      <c r="AH145" s="21">
        <v>0</v>
      </c>
      <c r="AI145" s="21">
        <v>0</v>
      </c>
      <c r="AJ145" s="21">
        <v>0</v>
      </c>
      <c r="AK145" s="21">
        <v>0</v>
      </c>
      <c r="AL145" s="21">
        <v>0</v>
      </c>
      <c r="AM145" s="21">
        <v>0</v>
      </c>
      <c r="AN145" s="21">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1">
        <v>0</v>
      </c>
      <c r="BD145" s="21">
        <v>0</v>
      </c>
      <c r="BE145" s="21">
        <v>0</v>
      </c>
      <c r="BF145" s="21">
        <v>0</v>
      </c>
      <c r="BG145" s="21">
        <v>0</v>
      </c>
      <c r="BH145" s="21">
        <v>0</v>
      </c>
      <c r="BI145" s="21">
        <v>0</v>
      </c>
      <c r="BJ145" s="21">
        <v>0</v>
      </c>
      <c r="BK145" s="21">
        <v>1197759</v>
      </c>
      <c r="BL145">
        <v>100</v>
      </c>
      <c r="BM145">
        <v>0</v>
      </c>
      <c r="BN145">
        <v>0</v>
      </c>
      <c r="BO145">
        <v>0</v>
      </c>
      <c r="BP145">
        <v>0</v>
      </c>
      <c r="BQ145" s="156">
        <f>INDEX('ESSER II reallocation'!$G$2:$G$555,MATCH('2021 ESSER II'!$D145,'ESSER II reallocation'!$A$2:$A$555,0))</f>
        <v>1197906</v>
      </c>
    </row>
    <row r="146" spans="1:69" x14ac:dyDescent="0.3">
      <c r="A146" t="s">
        <v>162</v>
      </c>
      <c r="B146">
        <v>2021</v>
      </c>
      <c r="C146" t="s">
        <v>2327</v>
      </c>
      <c r="D146" s="22">
        <f>INDEX(Concordance!$A$2:$A$556,MATCH('2021 ESSER II'!F146,Concordance!$D$2:$D$556,0))</f>
        <v>106003</v>
      </c>
      <c r="E146" t="s">
        <v>597</v>
      </c>
      <c r="F146" t="s">
        <v>2328</v>
      </c>
      <c r="G146" t="s">
        <v>2329</v>
      </c>
      <c r="H146" t="s">
        <v>1892</v>
      </c>
      <c r="I146" s="21">
        <v>30271.75</v>
      </c>
      <c r="J146" s="21">
        <v>0</v>
      </c>
      <c r="O146" s="21">
        <v>30271.75</v>
      </c>
      <c r="P146">
        <v>0</v>
      </c>
      <c r="Q146">
        <v>0</v>
      </c>
      <c r="R146">
        <v>0</v>
      </c>
      <c r="S146">
        <v>100</v>
      </c>
      <c r="T146">
        <v>0</v>
      </c>
      <c r="U146" s="21">
        <v>1408506</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1408506</v>
      </c>
      <c r="BL146">
        <v>36</v>
      </c>
      <c r="BM146">
        <v>14</v>
      </c>
      <c r="BN146">
        <v>0</v>
      </c>
      <c r="BO146">
        <v>50</v>
      </c>
      <c r="BP146">
        <v>0</v>
      </c>
      <c r="BQ146" s="156">
        <f>INDEX('ESSER II reallocation'!$G$2:$G$555,MATCH('2021 ESSER II'!$D146,'ESSER II reallocation'!$A$2:$A$555,0))</f>
        <v>1408678</v>
      </c>
    </row>
    <row r="147" spans="1:69" x14ac:dyDescent="0.3">
      <c r="A147" t="s">
        <v>162</v>
      </c>
      <c r="B147">
        <v>2021</v>
      </c>
      <c r="C147" t="s">
        <v>2330</v>
      </c>
      <c r="D147" s="22">
        <f>INDEX(Concordance!$A$2:$A$556,MATCH('2021 ESSER II'!F147,Concordance!$D$2:$D$556,0))</f>
        <v>48066</v>
      </c>
      <c r="E147" t="s">
        <v>600</v>
      </c>
      <c r="F147" t="s">
        <v>2331</v>
      </c>
      <c r="G147" t="s">
        <v>2332</v>
      </c>
      <c r="H147" t="s">
        <v>1892</v>
      </c>
      <c r="I147" s="21">
        <v>80951.13</v>
      </c>
      <c r="J147" s="21">
        <v>0</v>
      </c>
      <c r="O147" s="21">
        <v>80951.13</v>
      </c>
      <c r="P147">
        <v>0</v>
      </c>
      <c r="Q147">
        <v>0</v>
      </c>
      <c r="R147">
        <v>0</v>
      </c>
      <c r="S147">
        <v>100</v>
      </c>
      <c r="T147">
        <v>0</v>
      </c>
      <c r="U147" s="21">
        <v>3583397</v>
      </c>
      <c r="V147" s="21">
        <v>0</v>
      </c>
      <c r="W147" s="21">
        <v>0</v>
      </c>
      <c r="X147" s="21">
        <v>0</v>
      </c>
      <c r="Y147" s="21">
        <v>0</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0</v>
      </c>
      <c r="BD147" s="21">
        <v>0</v>
      </c>
      <c r="BE147" s="21">
        <v>0</v>
      </c>
      <c r="BF147" s="21">
        <v>0</v>
      </c>
      <c r="BG147" s="21">
        <v>0</v>
      </c>
      <c r="BH147" s="21">
        <v>0</v>
      </c>
      <c r="BI147" s="21">
        <v>0</v>
      </c>
      <c r="BJ147" s="21">
        <v>0</v>
      </c>
      <c r="BK147" s="21">
        <v>3583397</v>
      </c>
      <c r="BL147">
        <v>0</v>
      </c>
      <c r="BM147">
        <v>0</v>
      </c>
      <c r="BN147">
        <v>0</v>
      </c>
      <c r="BO147">
        <v>100</v>
      </c>
      <c r="BP147">
        <v>0</v>
      </c>
      <c r="BQ147" s="156">
        <f>INDEX('ESSER II reallocation'!$G$2:$G$555,MATCH('2021 ESSER II'!$D147,'ESSER II reallocation'!$A$2:$A$555,0))</f>
        <v>3583837</v>
      </c>
    </row>
    <row r="148" spans="1:69" x14ac:dyDescent="0.3">
      <c r="A148" t="s">
        <v>162</v>
      </c>
      <c r="B148">
        <v>2021</v>
      </c>
      <c r="C148" t="s">
        <v>2333</v>
      </c>
      <c r="D148" s="22">
        <f>INDEX(Concordance!$A$2:$A$556,MATCH('2021 ESSER II'!F148,Concordance!$D$2:$D$556,0))</f>
        <v>50012</v>
      </c>
      <c r="E148" t="s">
        <v>603</v>
      </c>
      <c r="F148" t="s">
        <v>2334</v>
      </c>
      <c r="G148" t="s">
        <v>2335</v>
      </c>
      <c r="H148" t="s">
        <v>1892</v>
      </c>
      <c r="I148" s="21">
        <v>168727.8</v>
      </c>
      <c r="J148" s="21">
        <v>0</v>
      </c>
      <c r="O148" s="21">
        <v>168727.8</v>
      </c>
      <c r="P148">
        <v>0</v>
      </c>
      <c r="Q148">
        <v>0</v>
      </c>
      <c r="R148">
        <v>0</v>
      </c>
      <c r="S148">
        <v>100</v>
      </c>
      <c r="T148">
        <v>0</v>
      </c>
      <c r="U148" s="21">
        <v>4024919</v>
      </c>
      <c r="V148" s="21">
        <v>391130.58</v>
      </c>
      <c r="W148" s="21">
        <v>0</v>
      </c>
      <c r="X148" s="21">
        <v>0</v>
      </c>
      <c r="Y148" s="21">
        <v>0</v>
      </c>
      <c r="Z148" s="21">
        <v>0</v>
      </c>
      <c r="AA148" s="21">
        <v>0</v>
      </c>
      <c r="AB148" s="21">
        <v>0</v>
      </c>
      <c r="AC148" s="21">
        <v>0</v>
      </c>
      <c r="AD148" s="21">
        <v>0</v>
      </c>
      <c r="AE148" s="21">
        <v>0</v>
      </c>
      <c r="AF148" s="21">
        <v>0</v>
      </c>
      <c r="AG148" s="21">
        <v>391130.58</v>
      </c>
      <c r="AH148" s="21">
        <v>0</v>
      </c>
      <c r="AI148" s="21">
        <v>0</v>
      </c>
      <c r="AJ148" s="21">
        <v>0</v>
      </c>
      <c r="AK148" s="21">
        <v>0</v>
      </c>
      <c r="AL148" s="21">
        <v>6000</v>
      </c>
      <c r="AM148" s="21">
        <v>385130.58</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3633788.42</v>
      </c>
      <c r="BL148">
        <v>5</v>
      </c>
      <c r="BM148">
        <v>60</v>
      </c>
      <c r="BN148">
        <v>15</v>
      </c>
      <c r="BO148">
        <v>20</v>
      </c>
      <c r="BP148">
        <v>0</v>
      </c>
      <c r="BQ148" s="156">
        <f>INDEX('ESSER II reallocation'!$G$2:$G$555,MATCH('2021 ESSER II'!$D148,'ESSER II reallocation'!$A$2:$A$555,0))</f>
        <v>4025412</v>
      </c>
    </row>
    <row r="149" spans="1:69" x14ac:dyDescent="0.3">
      <c r="A149" t="s">
        <v>162</v>
      </c>
      <c r="B149">
        <v>2021</v>
      </c>
      <c r="C149" t="s">
        <v>2336</v>
      </c>
      <c r="D149" s="22">
        <f>INDEX(Concordance!$A$2:$A$556,MATCH('2021 ESSER II'!F149,Concordance!$D$2:$D$556,0))</f>
        <v>92088</v>
      </c>
      <c r="E149" t="s">
        <v>2337</v>
      </c>
      <c r="F149" t="s">
        <v>2338</v>
      </c>
      <c r="G149" t="s">
        <v>2339</v>
      </c>
      <c r="H149" t="s">
        <v>1892</v>
      </c>
      <c r="I149" s="21">
        <v>252450.13</v>
      </c>
      <c r="J149" s="21">
        <v>0</v>
      </c>
      <c r="O149" s="21">
        <v>252450.13</v>
      </c>
      <c r="P149">
        <v>0</v>
      </c>
      <c r="Q149">
        <v>0</v>
      </c>
      <c r="R149">
        <v>0</v>
      </c>
      <c r="S149">
        <v>100</v>
      </c>
      <c r="T149">
        <v>0</v>
      </c>
      <c r="U149" s="21">
        <v>3891690</v>
      </c>
      <c r="V149" s="21">
        <v>0</v>
      </c>
      <c r="W149" s="21">
        <v>0</v>
      </c>
      <c r="X149" s="21">
        <v>0</v>
      </c>
      <c r="Y149" s="21">
        <v>0</v>
      </c>
      <c r="Z149" s="21">
        <v>0</v>
      </c>
      <c r="AA149" s="21">
        <v>0</v>
      </c>
      <c r="AB149" s="21">
        <v>0</v>
      </c>
      <c r="AC149" s="21">
        <v>0</v>
      </c>
      <c r="AD149" s="21">
        <v>0</v>
      </c>
      <c r="AE149" s="21">
        <v>0</v>
      </c>
      <c r="AF149" s="21">
        <v>0</v>
      </c>
      <c r="AG149" s="21">
        <v>0</v>
      </c>
      <c r="AH149" s="21">
        <v>0</v>
      </c>
      <c r="AI149" s="21">
        <v>0</v>
      </c>
      <c r="AJ149" s="21">
        <v>0</v>
      </c>
      <c r="AK149" s="21">
        <v>0</v>
      </c>
      <c r="AL149" s="21">
        <v>0</v>
      </c>
      <c r="AM149" s="21">
        <v>0</v>
      </c>
      <c r="AN149" s="21">
        <v>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3891690</v>
      </c>
      <c r="BL149">
        <v>0</v>
      </c>
      <c r="BM149">
        <v>0</v>
      </c>
      <c r="BN149">
        <v>0</v>
      </c>
      <c r="BO149">
        <v>100</v>
      </c>
      <c r="BP149">
        <v>0</v>
      </c>
      <c r="BQ149" s="156">
        <f>INDEX('ESSER II reallocation'!$G$2:$G$555,MATCH('2021 ESSER II'!$D149,'ESSER II reallocation'!$A$2:$A$555,0))</f>
        <v>3892167</v>
      </c>
    </row>
    <row r="150" spans="1:69" x14ac:dyDescent="0.3">
      <c r="A150" t="s">
        <v>162</v>
      </c>
      <c r="B150">
        <v>2021</v>
      </c>
      <c r="C150" t="s">
        <v>2340</v>
      </c>
      <c r="D150" s="22">
        <f>INDEX(Concordance!$A$2:$A$556,MATCH('2021 ESSER II'!F150,Concordance!$D$2:$D$556,0))</f>
        <v>36123</v>
      </c>
      <c r="E150" t="s">
        <v>608</v>
      </c>
      <c r="F150" t="s">
        <v>2341</v>
      </c>
      <c r="G150" t="s">
        <v>2342</v>
      </c>
      <c r="H150" t="s">
        <v>1892</v>
      </c>
      <c r="I150" s="21">
        <v>12838.05</v>
      </c>
      <c r="J150" s="21">
        <v>0</v>
      </c>
      <c r="O150" s="21">
        <v>12838.05</v>
      </c>
      <c r="P150">
        <v>0</v>
      </c>
      <c r="Q150">
        <v>0</v>
      </c>
      <c r="R150">
        <v>0</v>
      </c>
      <c r="S150">
        <v>100</v>
      </c>
      <c r="T150">
        <v>0</v>
      </c>
      <c r="U150" s="21">
        <v>79374</v>
      </c>
      <c r="V150" s="21">
        <v>79374</v>
      </c>
      <c r="W150" s="21">
        <v>0</v>
      </c>
      <c r="X150" s="21">
        <v>0</v>
      </c>
      <c r="Y150" s="21">
        <v>0</v>
      </c>
      <c r="Z150" s="21">
        <v>0</v>
      </c>
      <c r="AA150" s="21">
        <v>0</v>
      </c>
      <c r="AB150" s="21">
        <v>0</v>
      </c>
      <c r="AC150" s="21">
        <v>0</v>
      </c>
      <c r="AD150" s="21">
        <v>0</v>
      </c>
      <c r="AE150" s="21">
        <v>0</v>
      </c>
      <c r="AF150" s="21">
        <v>0</v>
      </c>
      <c r="AG150" s="21">
        <v>79374</v>
      </c>
      <c r="AH150" s="21">
        <v>68455.37</v>
      </c>
      <c r="AI150" s="21">
        <v>10918.63</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Q150" s="156">
        <f>INDEX('ESSER II reallocation'!$G$2:$G$555,MATCH('2021 ESSER II'!$D150,'ESSER II reallocation'!$A$2:$A$555,0))</f>
        <v>79384</v>
      </c>
    </row>
    <row r="151" spans="1:69" x14ac:dyDescent="0.3">
      <c r="A151" t="s">
        <v>162</v>
      </c>
      <c r="B151">
        <v>2021</v>
      </c>
      <c r="C151" t="s">
        <v>2343</v>
      </c>
      <c r="D151" s="22">
        <f>INDEX(Concordance!$A$2:$A$556,MATCH('2021 ESSER II'!F151,Concordance!$D$2:$D$556,0))</f>
        <v>62072</v>
      </c>
      <c r="E151" t="s">
        <v>611</v>
      </c>
      <c r="F151" t="s">
        <v>2344</v>
      </c>
      <c r="G151" t="s">
        <v>2345</v>
      </c>
      <c r="H151" t="s">
        <v>1892</v>
      </c>
      <c r="I151" s="21">
        <v>38380.449999999997</v>
      </c>
      <c r="J151" s="21">
        <v>0</v>
      </c>
      <c r="O151" s="21">
        <v>38380.449999999997</v>
      </c>
      <c r="P151">
        <v>0</v>
      </c>
      <c r="Q151">
        <v>0</v>
      </c>
      <c r="R151">
        <v>0</v>
      </c>
      <c r="S151">
        <v>100</v>
      </c>
      <c r="T151">
        <v>0</v>
      </c>
      <c r="U151" s="21">
        <v>2401611</v>
      </c>
      <c r="V151" s="21">
        <v>1067250.8799999999</v>
      </c>
      <c r="W151" s="21">
        <v>194335.53</v>
      </c>
      <c r="X151" s="21">
        <v>143452.46</v>
      </c>
      <c r="Y151" s="21">
        <v>50644.47</v>
      </c>
      <c r="Z151" s="21">
        <v>0</v>
      </c>
      <c r="AA151" s="21">
        <v>0</v>
      </c>
      <c r="AB151" s="21">
        <v>0</v>
      </c>
      <c r="AC151" s="21">
        <v>238.6</v>
      </c>
      <c r="AD151" s="21">
        <v>0</v>
      </c>
      <c r="AE151" s="21">
        <v>0</v>
      </c>
      <c r="AF151" s="21">
        <v>0</v>
      </c>
      <c r="AG151" s="21">
        <v>285043.45</v>
      </c>
      <c r="AH151" s="21">
        <v>50350</v>
      </c>
      <c r="AI151" s="21">
        <v>16758.8</v>
      </c>
      <c r="AJ151" s="21">
        <v>75230.880000000005</v>
      </c>
      <c r="AK151" s="21">
        <v>0</v>
      </c>
      <c r="AL151" s="21">
        <v>0</v>
      </c>
      <c r="AM151" s="21">
        <v>142703.76999999999</v>
      </c>
      <c r="AN151" s="21">
        <v>0</v>
      </c>
      <c r="AO151" s="21">
        <v>0</v>
      </c>
      <c r="AP151" s="21">
        <v>0</v>
      </c>
      <c r="AQ151" s="21">
        <v>154505.57999999999</v>
      </c>
      <c r="AR151" s="21">
        <v>0</v>
      </c>
      <c r="AS151" s="21">
        <v>113210.42</v>
      </c>
      <c r="AT151" s="21">
        <v>41295.160000000003</v>
      </c>
      <c r="AU151" s="21">
        <v>0</v>
      </c>
      <c r="AV151" s="21">
        <v>0</v>
      </c>
      <c r="AW151" s="21">
        <v>0</v>
      </c>
      <c r="AX151" s="21">
        <v>0</v>
      </c>
      <c r="AY151" s="21">
        <v>0</v>
      </c>
      <c r="AZ151" s="21">
        <v>0</v>
      </c>
      <c r="BA151" s="21">
        <v>433366.32</v>
      </c>
      <c r="BB151" s="21">
        <v>336822.46</v>
      </c>
      <c r="BC151" s="21">
        <v>95826.9</v>
      </c>
      <c r="BD151" s="21">
        <v>0</v>
      </c>
      <c r="BE151" s="21">
        <v>0</v>
      </c>
      <c r="BF151" s="21">
        <v>0</v>
      </c>
      <c r="BG151" s="21">
        <v>716.96</v>
      </c>
      <c r="BH151" s="21">
        <v>0</v>
      </c>
      <c r="BI151" s="21">
        <v>0</v>
      </c>
      <c r="BJ151" s="21">
        <v>0</v>
      </c>
      <c r="BK151" s="21">
        <v>1334360.1200000001</v>
      </c>
      <c r="BL151">
        <v>20</v>
      </c>
      <c r="BM151">
        <v>24</v>
      </c>
      <c r="BN151">
        <v>12</v>
      </c>
      <c r="BO151">
        <v>44</v>
      </c>
      <c r="BP151">
        <v>0</v>
      </c>
      <c r="BQ151" s="156">
        <f>INDEX('ESSER II reallocation'!$G$2:$G$555,MATCH('2021 ESSER II'!$D151,'ESSER II reallocation'!$A$2:$A$555,0))</f>
        <v>2401906</v>
      </c>
    </row>
    <row r="152" spans="1:69" x14ac:dyDescent="0.3">
      <c r="A152" t="s">
        <v>162</v>
      </c>
      <c r="B152">
        <v>2021</v>
      </c>
      <c r="C152" t="s">
        <v>2346</v>
      </c>
      <c r="D152" s="22">
        <f>INDEX(Concordance!$A$2:$A$556,MATCH('2021 ESSER II'!F152,Concordance!$D$2:$D$556,0))</f>
        <v>48922</v>
      </c>
      <c r="E152" t="s">
        <v>614</v>
      </c>
      <c r="F152" t="s">
        <v>2347</v>
      </c>
      <c r="G152" t="s">
        <v>2348</v>
      </c>
      <c r="H152" t="s">
        <v>1892</v>
      </c>
      <c r="I152" s="21">
        <v>82491.78</v>
      </c>
      <c r="J152" s="21">
        <v>0</v>
      </c>
      <c r="O152" s="21">
        <v>82491.78</v>
      </c>
      <c r="P152">
        <v>0</v>
      </c>
      <c r="Q152">
        <v>0</v>
      </c>
      <c r="R152">
        <v>0</v>
      </c>
      <c r="S152">
        <v>100</v>
      </c>
      <c r="T152">
        <v>0</v>
      </c>
      <c r="U152" s="21">
        <v>3011822</v>
      </c>
      <c r="V152" s="21">
        <v>126458.51</v>
      </c>
      <c r="W152" s="21">
        <v>0</v>
      </c>
      <c r="X152" s="21">
        <v>0</v>
      </c>
      <c r="Y152" s="21">
        <v>0</v>
      </c>
      <c r="Z152" s="21">
        <v>0</v>
      </c>
      <c r="AA152" s="21">
        <v>0</v>
      </c>
      <c r="AB152" s="21">
        <v>0</v>
      </c>
      <c r="AC152" s="21">
        <v>0</v>
      </c>
      <c r="AD152" s="21">
        <v>0</v>
      </c>
      <c r="AE152" s="21">
        <v>0</v>
      </c>
      <c r="AF152" s="21">
        <v>0</v>
      </c>
      <c r="AG152" s="21">
        <v>126458.51</v>
      </c>
      <c r="AH152" s="21">
        <v>0</v>
      </c>
      <c r="AI152" s="21">
        <v>0</v>
      </c>
      <c r="AJ152" s="21">
        <v>0</v>
      </c>
      <c r="AK152" s="21">
        <v>0</v>
      </c>
      <c r="AL152" s="21">
        <v>0</v>
      </c>
      <c r="AM152" s="21">
        <v>126458.51</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0</v>
      </c>
      <c r="BG152" s="21">
        <v>0</v>
      </c>
      <c r="BH152" s="21">
        <v>0</v>
      </c>
      <c r="BI152" s="21">
        <v>0</v>
      </c>
      <c r="BJ152" s="21">
        <v>0</v>
      </c>
      <c r="BK152" s="21">
        <v>2885363.49</v>
      </c>
      <c r="BL152">
        <v>27.48</v>
      </c>
      <c r="BM152">
        <v>11.99</v>
      </c>
      <c r="BN152">
        <v>7.26</v>
      </c>
      <c r="BO152">
        <v>53.27</v>
      </c>
      <c r="BP152">
        <v>0</v>
      </c>
      <c r="BQ152" s="156">
        <f>INDEX('ESSER II reallocation'!$G$2:$G$555,MATCH('2021 ESSER II'!$D152,'ESSER II reallocation'!$A$2:$A$555,0))</f>
        <v>3012191</v>
      </c>
    </row>
    <row r="153" spans="1:69" x14ac:dyDescent="0.3">
      <c r="A153" t="s">
        <v>162</v>
      </c>
      <c r="B153">
        <v>2021</v>
      </c>
      <c r="C153" t="s">
        <v>2349</v>
      </c>
      <c r="D153" s="22">
        <f>INDEX(Concordance!$A$2:$A$556,MATCH('2021 ESSER II'!F153,Concordance!$D$2:$D$556,0))</f>
        <v>92087</v>
      </c>
      <c r="E153" t="s">
        <v>617</v>
      </c>
      <c r="F153" t="s">
        <v>2350</v>
      </c>
      <c r="G153" t="s">
        <v>2351</v>
      </c>
      <c r="H153" t="s">
        <v>1892</v>
      </c>
      <c r="I153" s="21">
        <v>298264.28999999998</v>
      </c>
      <c r="J153" s="21">
        <v>0</v>
      </c>
      <c r="O153" s="21">
        <v>298264.28999999998</v>
      </c>
      <c r="P153">
        <v>0</v>
      </c>
      <c r="Q153">
        <v>0</v>
      </c>
      <c r="R153">
        <v>0</v>
      </c>
      <c r="S153">
        <v>100</v>
      </c>
      <c r="T153">
        <v>0</v>
      </c>
      <c r="U153" s="21">
        <v>4849117</v>
      </c>
      <c r="V153" s="21">
        <v>4849117</v>
      </c>
      <c r="W153" s="21">
        <v>450000</v>
      </c>
      <c r="X153" s="21">
        <v>0</v>
      </c>
      <c r="Y153" s="21">
        <v>0</v>
      </c>
      <c r="Z153" s="21">
        <v>0</v>
      </c>
      <c r="AA153" s="21">
        <v>0</v>
      </c>
      <c r="AB153" s="21">
        <v>0</v>
      </c>
      <c r="AC153" s="21">
        <v>450000</v>
      </c>
      <c r="AD153" s="21">
        <v>0</v>
      </c>
      <c r="AE153" s="21">
        <v>0</v>
      </c>
      <c r="AF153" s="21">
        <v>0</v>
      </c>
      <c r="AG153" s="21">
        <v>1391536.94</v>
      </c>
      <c r="AH153" s="21">
        <v>0</v>
      </c>
      <c r="AI153" s="21">
        <v>0</v>
      </c>
      <c r="AJ153" s="21">
        <v>1391536.94</v>
      </c>
      <c r="AK153" s="21">
        <v>0</v>
      </c>
      <c r="AL153" s="21">
        <v>0</v>
      </c>
      <c r="AM153" s="21">
        <v>0</v>
      </c>
      <c r="AN153" s="21">
        <v>0</v>
      </c>
      <c r="AO153" s="21">
        <v>0</v>
      </c>
      <c r="AP153" s="21">
        <v>0</v>
      </c>
      <c r="AQ153" s="21">
        <v>0</v>
      </c>
      <c r="AR153" s="21">
        <v>0</v>
      </c>
      <c r="AS153" s="21">
        <v>0</v>
      </c>
      <c r="AT153" s="21">
        <v>0</v>
      </c>
      <c r="AU153" s="21">
        <v>0</v>
      </c>
      <c r="AV153" s="21">
        <v>0</v>
      </c>
      <c r="AW153" s="21">
        <v>0</v>
      </c>
      <c r="AX153" s="21">
        <v>0</v>
      </c>
      <c r="AY153" s="21">
        <v>0</v>
      </c>
      <c r="AZ153" s="21">
        <v>0</v>
      </c>
      <c r="BA153" s="21">
        <v>3007580.06</v>
      </c>
      <c r="BB153" s="21">
        <v>3007580.06</v>
      </c>
      <c r="BC153" s="21">
        <v>0</v>
      </c>
      <c r="BD153" s="21">
        <v>0</v>
      </c>
      <c r="BE153" s="21">
        <v>0</v>
      </c>
      <c r="BF153" s="21">
        <v>0</v>
      </c>
      <c r="BG153" s="21">
        <v>0</v>
      </c>
      <c r="BH153" s="21">
        <v>0</v>
      </c>
      <c r="BI153" s="21">
        <v>0</v>
      </c>
      <c r="BJ153" s="21">
        <v>0</v>
      </c>
      <c r="BK153" s="21">
        <v>0</v>
      </c>
      <c r="BQ153" s="156">
        <f>INDEX('ESSER II reallocation'!$G$2:$G$555,MATCH('2021 ESSER II'!$D153,'ESSER II reallocation'!$A$2:$A$555,0))</f>
        <v>4849712</v>
      </c>
    </row>
    <row r="154" spans="1:69" x14ac:dyDescent="0.3">
      <c r="A154" t="s">
        <v>162</v>
      </c>
      <c r="B154">
        <v>2021</v>
      </c>
      <c r="C154" t="s">
        <v>2352</v>
      </c>
      <c r="D154" s="22">
        <f>INDEX(Concordance!$A$2:$A$556,MATCH('2021 ESSER II'!F154,Concordance!$D$2:$D$556,0))</f>
        <v>14129</v>
      </c>
      <c r="E154" t="s">
        <v>620</v>
      </c>
      <c r="F154" t="s">
        <v>2353</v>
      </c>
      <c r="G154" t="s">
        <v>2354</v>
      </c>
      <c r="H154" t="s">
        <v>1892</v>
      </c>
      <c r="I154" s="21">
        <v>44867.41</v>
      </c>
      <c r="J154" s="21">
        <v>0</v>
      </c>
      <c r="O154" s="21">
        <v>44867.41</v>
      </c>
      <c r="P154">
        <v>0</v>
      </c>
      <c r="Q154">
        <v>0</v>
      </c>
      <c r="R154">
        <v>0</v>
      </c>
      <c r="S154">
        <v>100</v>
      </c>
      <c r="T154">
        <v>0</v>
      </c>
      <c r="U154" s="21">
        <v>1684789</v>
      </c>
      <c r="V154" s="21">
        <v>1684789</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1684789</v>
      </c>
      <c r="BB154" s="21">
        <v>1684789</v>
      </c>
      <c r="BC154" s="21">
        <v>0</v>
      </c>
      <c r="BD154" s="21">
        <v>0</v>
      </c>
      <c r="BE154" s="21">
        <v>0</v>
      </c>
      <c r="BF154" s="21">
        <v>0</v>
      </c>
      <c r="BG154" s="21">
        <v>0</v>
      </c>
      <c r="BH154" s="21">
        <v>0</v>
      </c>
      <c r="BI154" s="21">
        <v>0</v>
      </c>
      <c r="BJ154" s="21">
        <v>0</v>
      </c>
      <c r="BK154" s="21">
        <v>0</v>
      </c>
      <c r="BQ154" s="156">
        <f>INDEX('ESSER II reallocation'!$G$2:$G$555,MATCH('2021 ESSER II'!$D154,'ESSER II reallocation'!$A$2:$A$555,0))</f>
        <v>1684995</v>
      </c>
    </row>
    <row r="155" spans="1:69" x14ac:dyDescent="0.3">
      <c r="A155" t="s">
        <v>162</v>
      </c>
      <c r="B155">
        <v>2021</v>
      </c>
      <c r="C155" t="s">
        <v>2355</v>
      </c>
      <c r="D155" s="22">
        <f>INDEX(Concordance!$A$2:$A$556,MATCH('2021 ESSER II'!F155,Concordance!$D$2:$D$556,0))</f>
        <v>77102</v>
      </c>
      <c r="E155" t="s">
        <v>623</v>
      </c>
      <c r="F155" t="s">
        <v>2356</v>
      </c>
      <c r="G155" t="s">
        <v>2357</v>
      </c>
      <c r="H155" t="s">
        <v>1892</v>
      </c>
      <c r="I155" s="21">
        <v>20744.03</v>
      </c>
      <c r="J155" s="21">
        <v>0</v>
      </c>
      <c r="O155" s="21">
        <v>20744.03</v>
      </c>
      <c r="P155">
        <v>0</v>
      </c>
      <c r="Q155">
        <v>0</v>
      </c>
      <c r="R155">
        <v>0</v>
      </c>
      <c r="S155">
        <v>100</v>
      </c>
      <c r="T155">
        <v>0</v>
      </c>
      <c r="U155" s="21">
        <v>1101719</v>
      </c>
      <c r="V155" s="21">
        <v>1101719</v>
      </c>
      <c r="W155" s="21">
        <v>0</v>
      </c>
      <c r="X155" s="21">
        <v>0</v>
      </c>
      <c r="Y155" s="21">
        <v>0</v>
      </c>
      <c r="Z155" s="21">
        <v>0</v>
      </c>
      <c r="AA155" s="21">
        <v>0</v>
      </c>
      <c r="AB155" s="21">
        <v>0</v>
      </c>
      <c r="AC155" s="21">
        <v>0</v>
      </c>
      <c r="AD155" s="21">
        <v>0</v>
      </c>
      <c r="AE155" s="21">
        <v>0</v>
      </c>
      <c r="AF155" s="21">
        <v>0</v>
      </c>
      <c r="AG155" s="21">
        <v>643797.37000000011</v>
      </c>
      <c r="AH155" s="21">
        <v>632280.31000000006</v>
      </c>
      <c r="AI155" s="21">
        <v>11517.06</v>
      </c>
      <c r="AJ155" s="21">
        <v>0</v>
      </c>
      <c r="AK155" s="21">
        <v>0</v>
      </c>
      <c r="AL155" s="21">
        <v>0</v>
      </c>
      <c r="AM155" s="21">
        <v>0</v>
      </c>
      <c r="AN155" s="21">
        <v>0</v>
      </c>
      <c r="AO155" s="21">
        <v>0</v>
      </c>
      <c r="AP155" s="21">
        <v>0</v>
      </c>
      <c r="AQ155" s="21">
        <v>0</v>
      </c>
      <c r="AR155" s="21">
        <v>0</v>
      </c>
      <c r="AS155" s="21">
        <v>0</v>
      </c>
      <c r="AT155" s="21">
        <v>0</v>
      </c>
      <c r="AU155" s="21">
        <v>0</v>
      </c>
      <c r="AV155" s="21">
        <v>0</v>
      </c>
      <c r="AW155" s="21">
        <v>0</v>
      </c>
      <c r="AX155" s="21">
        <v>0</v>
      </c>
      <c r="AY155" s="21">
        <v>0</v>
      </c>
      <c r="AZ155" s="21">
        <v>0</v>
      </c>
      <c r="BA155" s="21">
        <v>457921.63</v>
      </c>
      <c r="BB155" s="21">
        <v>361625.59999999998</v>
      </c>
      <c r="BC155" s="21">
        <v>96296.03</v>
      </c>
      <c r="BD155" s="21">
        <v>0</v>
      </c>
      <c r="BE155" s="21">
        <v>0</v>
      </c>
      <c r="BF155" s="21">
        <v>0</v>
      </c>
      <c r="BG155" s="21">
        <v>0</v>
      </c>
      <c r="BH155" s="21">
        <v>0</v>
      </c>
      <c r="BI155" s="21">
        <v>0</v>
      </c>
      <c r="BJ155" s="21">
        <v>0</v>
      </c>
      <c r="BK155" s="21">
        <v>0</v>
      </c>
      <c r="BQ155" s="156">
        <f>INDEX('ESSER II reallocation'!$G$2:$G$555,MATCH('2021 ESSER II'!$D155,'ESSER II reallocation'!$A$2:$A$555,0))</f>
        <v>1101854</v>
      </c>
    </row>
    <row r="156" spans="1:69" x14ac:dyDescent="0.3">
      <c r="A156" t="s">
        <v>162</v>
      </c>
      <c r="B156">
        <v>2021</v>
      </c>
      <c r="C156" t="s">
        <v>2358</v>
      </c>
      <c r="D156" s="22">
        <f>INDEX(Concordance!$A$2:$A$556,MATCH('2021 ESSER II'!F156,Concordance!$D$2:$D$556,0))</f>
        <v>104042</v>
      </c>
      <c r="E156" t="s">
        <v>626</v>
      </c>
      <c r="F156" t="s">
        <v>2359</v>
      </c>
      <c r="G156" t="s">
        <v>2360</v>
      </c>
      <c r="H156" t="s">
        <v>1892</v>
      </c>
      <c r="I156" s="21">
        <v>23298.27</v>
      </c>
      <c r="J156" s="21">
        <v>0</v>
      </c>
      <c r="O156" s="21">
        <v>23298.27</v>
      </c>
      <c r="P156">
        <v>0</v>
      </c>
      <c r="Q156">
        <v>0</v>
      </c>
      <c r="R156">
        <v>0</v>
      </c>
      <c r="S156">
        <v>100</v>
      </c>
      <c r="T156">
        <v>0</v>
      </c>
      <c r="U156" s="21">
        <v>960733</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960733</v>
      </c>
      <c r="BL156">
        <v>0</v>
      </c>
      <c r="BM156">
        <v>0</v>
      </c>
      <c r="BN156">
        <v>0</v>
      </c>
      <c r="BO156">
        <v>100</v>
      </c>
      <c r="BP156">
        <v>0</v>
      </c>
      <c r="BQ156" s="156">
        <f>INDEX('ESSER II reallocation'!$G$2:$G$555,MATCH('2021 ESSER II'!$D156,'ESSER II reallocation'!$A$2:$A$555,0))</f>
        <v>960850</v>
      </c>
    </row>
    <row r="157" spans="1:69" x14ac:dyDescent="0.3">
      <c r="A157" t="s">
        <v>162</v>
      </c>
      <c r="B157">
        <v>2021</v>
      </c>
      <c r="C157" t="s">
        <v>2361</v>
      </c>
      <c r="D157" s="22">
        <f>INDEX(Concordance!$A$2:$A$556,MATCH('2021 ESSER II'!F157,Concordance!$D$2:$D$556,0))</f>
        <v>31121</v>
      </c>
      <c r="E157" t="s">
        <v>629</v>
      </c>
      <c r="F157" t="s">
        <v>2362</v>
      </c>
      <c r="G157" t="s">
        <v>2363</v>
      </c>
      <c r="H157" t="s">
        <v>1892</v>
      </c>
      <c r="I157" s="21">
        <v>20135.88</v>
      </c>
      <c r="J157" s="21">
        <v>0</v>
      </c>
      <c r="O157" s="21">
        <v>20135.88</v>
      </c>
      <c r="P157">
        <v>0</v>
      </c>
      <c r="Q157">
        <v>0</v>
      </c>
      <c r="R157">
        <v>0</v>
      </c>
      <c r="S157">
        <v>100</v>
      </c>
      <c r="T157">
        <v>0</v>
      </c>
      <c r="U157" s="21">
        <v>412552</v>
      </c>
      <c r="V157" s="21">
        <v>412552</v>
      </c>
      <c r="W157" s="21">
        <v>412552</v>
      </c>
      <c r="X157" s="21">
        <v>412552</v>
      </c>
      <c r="Y157" s="21">
        <v>0</v>
      </c>
      <c r="Z157" s="21">
        <v>0</v>
      </c>
      <c r="AA157" s="21">
        <v>0</v>
      </c>
      <c r="AB157" s="21">
        <v>0</v>
      </c>
      <c r="AC157" s="21">
        <v>0</v>
      </c>
      <c r="AD157" s="21">
        <v>0</v>
      </c>
      <c r="AE157" s="21">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21">
        <v>0</v>
      </c>
      <c r="AV157" s="21">
        <v>0</v>
      </c>
      <c r="AW157" s="21">
        <v>0</v>
      </c>
      <c r="AX157" s="21">
        <v>0</v>
      </c>
      <c r="AY157" s="21">
        <v>0</v>
      </c>
      <c r="AZ157" s="21">
        <v>0</v>
      </c>
      <c r="BA157" s="21">
        <v>0</v>
      </c>
      <c r="BB157" s="21">
        <v>0</v>
      </c>
      <c r="BC157" s="21">
        <v>0</v>
      </c>
      <c r="BD157" s="21">
        <v>0</v>
      </c>
      <c r="BE157" s="21">
        <v>0</v>
      </c>
      <c r="BF157" s="21">
        <v>0</v>
      </c>
      <c r="BG157" s="21">
        <v>0</v>
      </c>
      <c r="BH157" s="21">
        <v>0</v>
      </c>
      <c r="BI157" s="21">
        <v>0</v>
      </c>
      <c r="BJ157" s="21">
        <v>0</v>
      </c>
      <c r="BK157" s="21">
        <v>0</v>
      </c>
      <c r="BQ157" s="156">
        <f>INDEX('ESSER II reallocation'!$G$2:$G$555,MATCH('2021 ESSER II'!$D157,'ESSER II reallocation'!$A$2:$A$555,0))</f>
        <v>412602</v>
      </c>
    </row>
    <row r="158" spans="1:69" x14ac:dyDescent="0.3">
      <c r="A158" t="s">
        <v>162</v>
      </c>
      <c r="B158">
        <v>2021</v>
      </c>
      <c r="C158" t="s">
        <v>2364</v>
      </c>
      <c r="D158" s="22">
        <f>INDEX(Concordance!$A$2:$A$556,MATCH('2021 ESSER II'!F158,Concordance!$D$2:$D$556,0))</f>
        <v>53112</v>
      </c>
      <c r="E158" t="s">
        <v>632</v>
      </c>
      <c r="F158" t="s">
        <v>2365</v>
      </c>
      <c r="G158" t="s">
        <v>2366</v>
      </c>
      <c r="H158" t="s">
        <v>1892</v>
      </c>
      <c r="I158" s="21">
        <v>12635.33</v>
      </c>
      <c r="J158" s="21">
        <v>0</v>
      </c>
      <c r="O158" s="21">
        <v>12635.33</v>
      </c>
      <c r="P158">
        <v>0</v>
      </c>
      <c r="Q158">
        <v>0</v>
      </c>
      <c r="R158">
        <v>0</v>
      </c>
      <c r="S158">
        <v>100</v>
      </c>
      <c r="T158">
        <v>0</v>
      </c>
      <c r="U158" s="21">
        <v>159925</v>
      </c>
      <c r="V158" s="21">
        <v>159925</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c r="AX158" s="21">
        <v>0</v>
      </c>
      <c r="AY158" s="21">
        <v>0</v>
      </c>
      <c r="AZ158" s="21">
        <v>0</v>
      </c>
      <c r="BA158" s="21">
        <v>159925</v>
      </c>
      <c r="BB158" s="21">
        <v>159925</v>
      </c>
      <c r="BC158" s="21">
        <v>0</v>
      </c>
      <c r="BD158" s="21">
        <v>0</v>
      </c>
      <c r="BE158" s="21">
        <v>0</v>
      </c>
      <c r="BF158" s="21">
        <v>0</v>
      </c>
      <c r="BG158" s="21">
        <v>0</v>
      </c>
      <c r="BH158" s="21">
        <v>0</v>
      </c>
      <c r="BI158" s="21">
        <v>0</v>
      </c>
      <c r="BJ158" s="21">
        <v>0</v>
      </c>
      <c r="BK158" s="21">
        <v>0</v>
      </c>
      <c r="BQ158" s="156">
        <f>INDEX('ESSER II reallocation'!$G$2:$G$555,MATCH('2021 ESSER II'!$D158,'ESSER II reallocation'!$A$2:$A$555,0))</f>
        <v>159945</v>
      </c>
    </row>
    <row r="159" spans="1:69" x14ac:dyDescent="0.3">
      <c r="A159" t="s">
        <v>162</v>
      </c>
      <c r="B159">
        <v>2021</v>
      </c>
      <c r="C159" t="s">
        <v>2367</v>
      </c>
      <c r="D159" s="22">
        <f>INDEX(Concordance!$A$2:$A$556,MATCH('2021 ESSER II'!F159,Concordance!$D$2:$D$556,0))</f>
        <v>37039</v>
      </c>
      <c r="E159" t="s">
        <v>635</v>
      </c>
      <c r="F159" t="s">
        <v>2368</v>
      </c>
      <c r="G159" t="s">
        <v>2369</v>
      </c>
      <c r="H159" t="s">
        <v>1892</v>
      </c>
      <c r="I159" s="21">
        <v>24190.23</v>
      </c>
      <c r="J159" s="21">
        <v>0</v>
      </c>
      <c r="O159" s="21">
        <v>24190.23</v>
      </c>
      <c r="P159">
        <v>0</v>
      </c>
      <c r="Q159">
        <v>0</v>
      </c>
      <c r="R159">
        <v>0</v>
      </c>
      <c r="S159">
        <v>100</v>
      </c>
      <c r="T159">
        <v>0</v>
      </c>
      <c r="U159" s="21">
        <v>559070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559070</v>
      </c>
      <c r="BL159">
        <v>0</v>
      </c>
      <c r="BM159">
        <v>0</v>
      </c>
      <c r="BN159">
        <v>0</v>
      </c>
      <c r="BO159">
        <v>100</v>
      </c>
      <c r="BP159">
        <v>0</v>
      </c>
      <c r="BQ159" s="156">
        <f>INDEX('ESSER II reallocation'!$G$2:$G$555,MATCH('2021 ESSER II'!$D159,'ESSER II reallocation'!$A$2:$A$555,0))</f>
        <v>559138</v>
      </c>
    </row>
    <row r="160" spans="1:69" x14ac:dyDescent="0.3">
      <c r="A160" t="s">
        <v>162</v>
      </c>
      <c r="B160">
        <v>2021</v>
      </c>
      <c r="C160" t="s">
        <v>2370</v>
      </c>
      <c r="D160" s="22">
        <f>INDEX(Concordance!$A$2:$A$556,MATCH('2021 ESSER II'!F160,Concordance!$D$2:$D$556,0))</f>
        <v>37037</v>
      </c>
      <c r="E160" t="s">
        <v>638</v>
      </c>
      <c r="F160" t="s">
        <v>2371</v>
      </c>
      <c r="G160" t="s">
        <v>2372</v>
      </c>
      <c r="H160" t="s">
        <v>1892</v>
      </c>
      <c r="I160" s="21">
        <v>36555.99</v>
      </c>
      <c r="J160" s="21">
        <v>0</v>
      </c>
      <c r="O160" s="21">
        <v>36555.99</v>
      </c>
      <c r="P160">
        <v>0</v>
      </c>
      <c r="Q160">
        <v>0</v>
      </c>
      <c r="R160">
        <v>0</v>
      </c>
      <c r="S160">
        <v>100</v>
      </c>
      <c r="T160">
        <v>0</v>
      </c>
      <c r="U160" s="21">
        <v>1096002</v>
      </c>
      <c r="V160" s="21">
        <v>1096002</v>
      </c>
      <c r="W160" s="21">
        <v>1096002</v>
      </c>
      <c r="X160" s="21">
        <v>1096002</v>
      </c>
      <c r="Y160" s="21">
        <v>0</v>
      </c>
      <c r="Z160" s="21">
        <v>0</v>
      </c>
      <c r="AA160" s="21">
        <v>0</v>
      </c>
      <c r="AB160" s="21">
        <v>0</v>
      </c>
      <c r="AC160" s="21">
        <v>0</v>
      </c>
      <c r="AD160" s="21">
        <v>0</v>
      </c>
      <c r="AE160" s="21">
        <v>0</v>
      </c>
      <c r="AF160" s="21">
        <v>0</v>
      </c>
      <c r="AG160" s="21">
        <v>0</v>
      </c>
      <c r="AH160" s="21">
        <v>0</v>
      </c>
      <c r="AI160" s="21">
        <v>0</v>
      </c>
      <c r="AJ160" s="21">
        <v>0</v>
      </c>
      <c r="AK160" s="21">
        <v>0</v>
      </c>
      <c r="AL160" s="21">
        <v>0</v>
      </c>
      <c r="AM160" s="21">
        <v>0</v>
      </c>
      <c r="AN160" s="21">
        <v>0</v>
      </c>
      <c r="AO160" s="21">
        <v>0</v>
      </c>
      <c r="AP160" s="21">
        <v>0</v>
      </c>
      <c r="AQ160" s="21">
        <v>0</v>
      </c>
      <c r="AR160" s="21">
        <v>0</v>
      </c>
      <c r="AS160" s="21">
        <v>0</v>
      </c>
      <c r="AT160" s="21">
        <v>0</v>
      </c>
      <c r="AU160" s="21">
        <v>0</v>
      </c>
      <c r="AV160" s="21">
        <v>0</v>
      </c>
      <c r="AW160" s="21">
        <v>0</v>
      </c>
      <c r="AX160" s="21">
        <v>0</v>
      </c>
      <c r="AY160" s="21">
        <v>0</v>
      </c>
      <c r="AZ160" s="21">
        <v>0</v>
      </c>
      <c r="BA160" s="21">
        <v>0</v>
      </c>
      <c r="BB160" s="21">
        <v>0</v>
      </c>
      <c r="BC160" s="21">
        <v>0</v>
      </c>
      <c r="BD160" s="21">
        <v>0</v>
      </c>
      <c r="BE160" s="21">
        <v>0</v>
      </c>
      <c r="BF160" s="21">
        <v>0</v>
      </c>
      <c r="BG160" s="21">
        <v>0</v>
      </c>
      <c r="BH160" s="21">
        <v>0</v>
      </c>
      <c r="BI160" s="21">
        <v>0</v>
      </c>
      <c r="BJ160" s="21">
        <v>0</v>
      </c>
      <c r="BK160" s="21">
        <v>0</v>
      </c>
      <c r="BQ160" s="156">
        <f>INDEX('ESSER II reallocation'!$G$2:$G$555,MATCH('2021 ESSER II'!$D160,'ESSER II reallocation'!$A$2:$A$555,0))</f>
        <v>1096137</v>
      </c>
    </row>
    <row r="161" spans="1:69" x14ac:dyDescent="0.3">
      <c r="A161" t="s">
        <v>162</v>
      </c>
      <c r="B161">
        <v>2021</v>
      </c>
      <c r="C161" t="s">
        <v>2373</v>
      </c>
      <c r="D161" s="22">
        <f>INDEX(Concordance!$A$2:$A$556,MATCH('2021 ESSER II'!F161,Concordance!$D$2:$D$556,0))</f>
        <v>115916</v>
      </c>
      <c r="E161" t="s">
        <v>641</v>
      </c>
      <c r="F161" t="s">
        <v>2374</v>
      </c>
      <c r="G161" t="s">
        <v>2375</v>
      </c>
      <c r="H161" t="s">
        <v>1892</v>
      </c>
      <c r="I161" s="21">
        <v>35339.69</v>
      </c>
      <c r="J161" s="21">
        <v>0</v>
      </c>
      <c r="O161" s="21">
        <v>35339.69</v>
      </c>
      <c r="P161">
        <v>0</v>
      </c>
      <c r="Q161">
        <v>0</v>
      </c>
      <c r="R161">
        <v>0</v>
      </c>
      <c r="S161">
        <v>100</v>
      </c>
      <c r="T161">
        <v>0</v>
      </c>
      <c r="U161" s="21">
        <v>1714213</v>
      </c>
      <c r="V161" s="21">
        <v>1544807.15</v>
      </c>
      <c r="W161" s="21">
        <v>236421.81</v>
      </c>
      <c r="X161" s="21">
        <v>159697.20000000001</v>
      </c>
      <c r="Y161" s="21">
        <v>69020.11</v>
      </c>
      <c r="Z161" s="21">
        <v>0</v>
      </c>
      <c r="AA161" s="21">
        <v>0</v>
      </c>
      <c r="AB161" s="21">
        <v>7704.5</v>
      </c>
      <c r="AC161" s="21">
        <v>0</v>
      </c>
      <c r="AD161" s="21">
        <v>0</v>
      </c>
      <c r="AE161" s="21">
        <v>0</v>
      </c>
      <c r="AF161" s="21">
        <v>0</v>
      </c>
      <c r="AG161" s="21">
        <v>1182822.6499999999</v>
      </c>
      <c r="AH161" s="21">
        <v>578574.28</v>
      </c>
      <c r="AI161" s="21">
        <v>184547.20000000001</v>
      </c>
      <c r="AJ161" s="21">
        <v>101180</v>
      </c>
      <c r="AK161" s="21">
        <v>0</v>
      </c>
      <c r="AL161" s="21">
        <v>0</v>
      </c>
      <c r="AM161" s="21">
        <v>270222.17</v>
      </c>
      <c r="AN161" s="21">
        <v>48299</v>
      </c>
      <c r="AO161" s="21">
        <v>0</v>
      </c>
      <c r="AP161" s="21">
        <v>0</v>
      </c>
      <c r="AQ161" s="21">
        <v>125562.69</v>
      </c>
      <c r="AR161" s="21">
        <v>99892.19</v>
      </c>
      <c r="AS161" s="21">
        <v>25670.5</v>
      </c>
      <c r="AT161" s="21">
        <v>0</v>
      </c>
      <c r="AU161" s="21">
        <v>0</v>
      </c>
      <c r="AV161" s="21">
        <v>0</v>
      </c>
      <c r="AW161" s="21">
        <v>0</v>
      </c>
      <c r="AX161" s="21">
        <v>0</v>
      </c>
      <c r="AY161" s="21">
        <v>0</v>
      </c>
      <c r="AZ161" s="21">
        <v>0</v>
      </c>
      <c r="BA161" s="21">
        <v>0</v>
      </c>
      <c r="BB161" s="21">
        <v>0</v>
      </c>
      <c r="BC161" s="21">
        <v>0</v>
      </c>
      <c r="BD161" s="21">
        <v>0</v>
      </c>
      <c r="BE161" s="21">
        <v>0</v>
      </c>
      <c r="BF161" s="21">
        <v>0</v>
      </c>
      <c r="BG161" s="21">
        <v>0</v>
      </c>
      <c r="BH161" s="21">
        <v>0</v>
      </c>
      <c r="BI161" s="21">
        <v>0</v>
      </c>
      <c r="BJ161" s="21">
        <v>0</v>
      </c>
      <c r="BK161" s="21">
        <v>169405.85000000009</v>
      </c>
      <c r="BL161">
        <v>13</v>
      </c>
      <c r="BM161">
        <v>75</v>
      </c>
      <c r="BN161">
        <v>12</v>
      </c>
      <c r="BO161">
        <v>0</v>
      </c>
      <c r="BP161">
        <v>0</v>
      </c>
      <c r="BQ161" s="156">
        <f>INDEX('ESSER II reallocation'!$G$2:$G$555,MATCH('2021 ESSER II'!$D161,'ESSER II reallocation'!$A$2:$A$555,0))</f>
        <v>1714423</v>
      </c>
    </row>
    <row r="162" spans="1:69" x14ac:dyDescent="0.3">
      <c r="A162" t="s">
        <v>162</v>
      </c>
      <c r="B162">
        <v>2021</v>
      </c>
      <c r="C162" t="s">
        <v>2376</v>
      </c>
      <c r="D162" s="22">
        <f>INDEX(Concordance!$A$2:$A$556,MATCH('2021 ESSER II'!F162,Concordance!$D$2:$D$556,0))</f>
        <v>48905</v>
      </c>
      <c r="E162" t="s">
        <v>644</v>
      </c>
      <c r="F162" t="s">
        <v>2377</v>
      </c>
      <c r="G162" t="s">
        <v>2378</v>
      </c>
      <c r="H162" t="s">
        <v>1892</v>
      </c>
      <c r="I162" s="21">
        <v>19243.919999999998</v>
      </c>
      <c r="J162" s="21">
        <v>0</v>
      </c>
      <c r="O162" s="21">
        <v>19243.919999999998</v>
      </c>
      <c r="P162">
        <v>0</v>
      </c>
      <c r="Q162">
        <v>0</v>
      </c>
      <c r="R162">
        <v>0</v>
      </c>
      <c r="S162">
        <v>100</v>
      </c>
      <c r="T162">
        <v>0</v>
      </c>
      <c r="U162" s="21">
        <v>564316</v>
      </c>
      <c r="V162" s="21">
        <v>0</v>
      </c>
      <c r="W162" s="21">
        <v>0</v>
      </c>
      <c r="X162" s="21">
        <v>0</v>
      </c>
      <c r="Y162" s="21">
        <v>0</v>
      </c>
      <c r="Z162" s="21">
        <v>0</v>
      </c>
      <c r="AA162" s="21">
        <v>0</v>
      </c>
      <c r="AB162" s="21">
        <v>0</v>
      </c>
      <c r="AC162" s="21">
        <v>0</v>
      </c>
      <c r="AD162" s="21">
        <v>0</v>
      </c>
      <c r="AE162" s="21">
        <v>0</v>
      </c>
      <c r="AF162" s="21">
        <v>0</v>
      </c>
      <c r="AG162" s="21">
        <v>0</v>
      </c>
      <c r="AH162" s="21">
        <v>0</v>
      </c>
      <c r="AI162" s="21">
        <v>0</v>
      </c>
      <c r="AJ162" s="21">
        <v>0</v>
      </c>
      <c r="AK162" s="21">
        <v>0</v>
      </c>
      <c r="AL162" s="21">
        <v>0</v>
      </c>
      <c r="AM162" s="21">
        <v>0</v>
      </c>
      <c r="AN162" s="21">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0</v>
      </c>
      <c r="BJ162" s="21">
        <v>0</v>
      </c>
      <c r="BK162" s="21">
        <v>564316</v>
      </c>
      <c r="BL162">
        <v>20</v>
      </c>
      <c r="BM162">
        <v>70</v>
      </c>
      <c r="BN162">
        <v>10</v>
      </c>
      <c r="BO162">
        <v>0</v>
      </c>
      <c r="BP162">
        <v>0</v>
      </c>
      <c r="BQ162" s="156">
        <f>INDEX('ESSER II reallocation'!$G$2:$G$555,MATCH('2021 ESSER II'!$D162,'ESSER II reallocation'!$A$2:$A$555,0))</f>
        <v>564385</v>
      </c>
    </row>
    <row r="163" spans="1:69" x14ac:dyDescent="0.3">
      <c r="A163" t="s">
        <v>162</v>
      </c>
      <c r="B163">
        <v>2021</v>
      </c>
      <c r="C163" t="s">
        <v>2379</v>
      </c>
      <c r="D163" s="22">
        <f>INDEX(Concordance!$A$2:$A$556,MATCH('2021 ESSER II'!F163,Concordance!$D$2:$D$556,0))</f>
        <v>72073</v>
      </c>
      <c r="E163" t="s">
        <v>647</v>
      </c>
      <c r="F163" t="s">
        <v>2380</v>
      </c>
      <c r="G163" t="s">
        <v>2381</v>
      </c>
      <c r="H163" t="s">
        <v>1892</v>
      </c>
      <c r="I163" s="21">
        <v>18757.400000000001</v>
      </c>
      <c r="J163" s="21">
        <v>0</v>
      </c>
      <c r="O163" s="21">
        <v>18757.400000000001</v>
      </c>
      <c r="P163">
        <v>0</v>
      </c>
      <c r="Q163">
        <v>0</v>
      </c>
      <c r="R163">
        <v>0</v>
      </c>
      <c r="S163">
        <v>100</v>
      </c>
      <c r="T163">
        <v>0</v>
      </c>
      <c r="U163" s="21">
        <v>403963</v>
      </c>
      <c r="V163" s="21">
        <v>403963</v>
      </c>
      <c r="W163" s="21">
        <v>0</v>
      </c>
      <c r="X163" s="21">
        <v>0</v>
      </c>
      <c r="Y163" s="21">
        <v>0</v>
      </c>
      <c r="Z163" s="21">
        <v>0</v>
      </c>
      <c r="AA163" s="21">
        <v>0</v>
      </c>
      <c r="AB163" s="21">
        <v>0</v>
      </c>
      <c r="AC163" s="21">
        <v>0</v>
      </c>
      <c r="AD163" s="21">
        <v>0</v>
      </c>
      <c r="AE163" s="21">
        <v>0</v>
      </c>
      <c r="AF163" s="21">
        <v>0</v>
      </c>
      <c r="AG163" s="21">
        <v>151054.68</v>
      </c>
      <c r="AH163" s="21">
        <v>130000</v>
      </c>
      <c r="AI163" s="21">
        <v>21054.68</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252908.32</v>
      </c>
      <c r="BB163" s="21">
        <v>0</v>
      </c>
      <c r="BC163" s="21">
        <v>0</v>
      </c>
      <c r="BD163" s="21">
        <v>0</v>
      </c>
      <c r="BE163" s="21">
        <v>0</v>
      </c>
      <c r="BF163" s="21">
        <v>0</v>
      </c>
      <c r="BG163" s="21">
        <v>24077.22</v>
      </c>
      <c r="BH163" s="21">
        <v>228831.1</v>
      </c>
      <c r="BI163" s="21">
        <v>0</v>
      </c>
      <c r="BJ163" s="21">
        <v>0</v>
      </c>
      <c r="BK163" s="21">
        <v>0</v>
      </c>
      <c r="BQ163" s="156">
        <f>INDEX('ESSER II reallocation'!$G$2:$G$555,MATCH('2021 ESSER II'!$D163,'ESSER II reallocation'!$A$2:$A$555,0))</f>
        <v>404013</v>
      </c>
    </row>
    <row r="164" spans="1:69" x14ac:dyDescent="0.3">
      <c r="A164" t="s">
        <v>162</v>
      </c>
      <c r="B164">
        <v>2021</v>
      </c>
      <c r="C164" t="s">
        <v>2382</v>
      </c>
      <c r="D164" s="22">
        <f>INDEX(Concordance!$A$2:$A$556,MATCH('2021 ESSER II'!F164,Concordance!$D$2:$D$556,0))</f>
        <v>97127</v>
      </c>
      <c r="E164" t="s">
        <v>650</v>
      </c>
      <c r="F164" t="s">
        <v>2383</v>
      </c>
      <c r="G164" t="s">
        <v>2384</v>
      </c>
      <c r="H164" t="s">
        <v>1892</v>
      </c>
      <c r="I164" s="21">
        <v>12919.13</v>
      </c>
      <c r="J164" s="21">
        <v>0</v>
      </c>
      <c r="O164" s="21">
        <v>12919.13</v>
      </c>
      <c r="P164">
        <v>0</v>
      </c>
      <c r="Q164">
        <v>0</v>
      </c>
      <c r="R164">
        <v>0</v>
      </c>
      <c r="S164">
        <v>100</v>
      </c>
      <c r="T164">
        <v>0</v>
      </c>
      <c r="U164" s="21">
        <v>46500</v>
      </c>
      <c r="V164" s="21">
        <v>17179.77</v>
      </c>
      <c r="W164" s="21">
        <v>17179.77</v>
      </c>
      <c r="X164" s="21">
        <v>0</v>
      </c>
      <c r="Y164" s="21">
        <v>0</v>
      </c>
      <c r="Z164" s="21">
        <v>0</v>
      </c>
      <c r="AA164" s="21">
        <v>0</v>
      </c>
      <c r="AB164" s="21">
        <v>17179.77</v>
      </c>
      <c r="AC164" s="21">
        <v>0</v>
      </c>
      <c r="AD164" s="21">
        <v>0</v>
      </c>
      <c r="AE164" s="21">
        <v>0</v>
      </c>
      <c r="AF164" s="21">
        <v>0</v>
      </c>
      <c r="AG164" s="21">
        <v>0</v>
      </c>
      <c r="AH164" s="21">
        <v>0</v>
      </c>
      <c r="AI164" s="21">
        <v>0</v>
      </c>
      <c r="AJ164" s="21">
        <v>0</v>
      </c>
      <c r="AK164" s="21">
        <v>0</v>
      </c>
      <c r="AL164" s="21">
        <v>0</v>
      </c>
      <c r="AM164" s="21">
        <v>0</v>
      </c>
      <c r="AN164" s="21">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0</v>
      </c>
      <c r="BJ164" s="21">
        <v>0</v>
      </c>
      <c r="BK164" s="21">
        <v>29320.23</v>
      </c>
      <c r="BL164">
        <v>100</v>
      </c>
      <c r="BM164">
        <v>0</v>
      </c>
      <c r="BN164">
        <v>0</v>
      </c>
      <c r="BO164">
        <v>0</v>
      </c>
      <c r="BP164">
        <v>0</v>
      </c>
      <c r="BQ164" s="156">
        <f>INDEX('ESSER II reallocation'!$G$2:$G$555,MATCH('2021 ESSER II'!$D164,'ESSER II reallocation'!$A$2:$A$555,0))</f>
        <v>46506</v>
      </c>
    </row>
    <row r="165" spans="1:69" x14ac:dyDescent="0.3">
      <c r="A165" t="s">
        <v>162</v>
      </c>
      <c r="B165">
        <v>2021</v>
      </c>
      <c r="C165" t="s">
        <v>2385</v>
      </c>
      <c r="D165" s="22">
        <f>INDEX(Concordance!$A$2:$A$556,MATCH('2021 ESSER II'!F165,Concordance!$D$2:$D$556,0))</f>
        <v>41004</v>
      </c>
      <c r="E165" t="s">
        <v>719</v>
      </c>
      <c r="F165" t="s">
        <v>2386</v>
      </c>
      <c r="G165" t="s">
        <v>2387</v>
      </c>
      <c r="H165" t="s">
        <v>1892</v>
      </c>
      <c r="I165" s="21">
        <v>14865.22</v>
      </c>
      <c r="J165" s="21">
        <v>0</v>
      </c>
      <c r="O165" s="21">
        <v>14865.22</v>
      </c>
      <c r="P165">
        <v>0</v>
      </c>
      <c r="Q165">
        <v>0</v>
      </c>
      <c r="R165">
        <v>0</v>
      </c>
      <c r="S165">
        <v>100</v>
      </c>
      <c r="T165">
        <v>0</v>
      </c>
      <c r="U165" s="21">
        <v>138659</v>
      </c>
      <c r="V165" s="21">
        <v>138659</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138659</v>
      </c>
      <c r="BB165" s="21">
        <v>138659</v>
      </c>
      <c r="BC165" s="21">
        <v>0</v>
      </c>
      <c r="BD165" s="21">
        <v>0</v>
      </c>
      <c r="BE165" s="21">
        <v>0</v>
      </c>
      <c r="BF165" s="21">
        <v>0</v>
      </c>
      <c r="BG165" s="21">
        <v>0</v>
      </c>
      <c r="BH165" s="21">
        <v>0</v>
      </c>
      <c r="BI165" s="21">
        <v>0</v>
      </c>
      <c r="BJ165" s="21">
        <v>0</v>
      </c>
      <c r="BK165" s="21">
        <v>0</v>
      </c>
      <c r="BQ165" s="156">
        <f>INDEX('ESSER II reallocation'!$G$2:$G$555,MATCH('2021 ESSER II'!$D165,'ESSER II reallocation'!$A$2:$A$555,0))</f>
        <v>138676</v>
      </c>
    </row>
    <row r="166" spans="1:69" x14ac:dyDescent="0.3">
      <c r="A166" t="s">
        <v>162</v>
      </c>
      <c r="B166">
        <v>2021</v>
      </c>
      <c r="C166" t="s">
        <v>2388</v>
      </c>
      <c r="D166" s="22">
        <f>INDEX(Concordance!$A$2:$A$556,MATCH('2021 ESSER II'!F166,Concordance!$D$2:$D$556,0))</f>
        <v>45078</v>
      </c>
      <c r="E166" t="s">
        <v>653</v>
      </c>
      <c r="F166" t="s">
        <v>2389</v>
      </c>
      <c r="G166" t="s">
        <v>2390</v>
      </c>
      <c r="H166" t="s">
        <v>1892</v>
      </c>
      <c r="I166" s="21">
        <v>16892.400000000001</v>
      </c>
      <c r="J166" s="21">
        <v>0</v>
      </c>
      <c r="O166" s="21">
        <v>16892.400000000001</v>
      </c>
      <c r="P166">
        <v>0</v>
      </c>
      <c r="Q166">
        <v>0</v>
      </c>
      <c r="R166">
        <v>0</v>
      </c>
      <c r="S166">
        <v>100</v>
      </c>
      <c r="T166">
        <v>0</v>
      </c>
      <c r="U166" s="21">
        <v>184870</v>
      </c>
      <c r="V166" s="21">
        <v>184870</v>
      </c>
      <c r="W166" s="21">
        <v>0</v>
      </c>
      <c r="X166" s="21">
        <v>0</v>
      </c>
      <c r="Y166" s="21">
        <v>0</v>
      </c>
      <c r="Z166" s="21">
        <v>0</v>
      </c>
      <c r="AA166" s="21">
        <v>0</v>
      </c>
      <c r="AB166" s="21">
        <v>0</v>
      </c>
      <c r="AC166" s="21">
        <v>0</v>
      </c>
      <c r="AD166" s="21">
        <v>0</v>
      </c>
      <c r="AE166" s="21">
        <v>0</v>
      </c>
      <c r="AF166" s="21">
        <v>0</v>
      </c>
      <c r="AG166" s="21">
        <v>184870</v>
      </c>
      <c r="AH166" s="21">
        <v>184870</v>
      </c>
      <c r="AI166" s="21">
        <v>0</v>
      </c>
      <c r="AJ166" s="21">
        <v>0</v>
      </c>
      <c r="AK166" s="21">
        <v>0</v>
      </c>
      <c r="AL166" s="21">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Q166" s="156">
        <f>INDEX('ESSER II reallocation'!$G$2:$G$555,MATCH('2021 ESSER II'!$D166,'ESSER II reallocation'!$A$2:$A$555,0))</f>
        <v>184893</v>
      </c>
    </row>
    <row r="167" spans="1:69" x14ac:dyDescent="0.3">
      <c r="A167" t="s">
        <v>162</v>
      </c>
      <c r="B167">
        <v>2021</v>
      </c>
      <c r="C167" t="s">
        <v>2391</v>
      </c>
      <c r="D167" s="22">
        <f>INDEX(Concordance!$A$2:$A$556,MATCH('2021 ESSER II'!F167,Concordance!$D$2:$D$556,0))</f>
        <v>46135</v>
      </c>
      <c r="E167" t="s">
        <v>656</v>
      </c>
      <c r="F167" t="s">
        <v>2392</v>
      </c>
      <c r="G167" t="s">
        <v>2393</v>
      </c>
      <c r="H167" t="s">
        <v>1892</v>
      </c>
      <c r="I167" s="21">
        <v>14662.5</v>
      </c>
      <c r="J167" s="21">
        <v>0</v>
      </c>
      <c r="O167" s="21">
        <v>14662.5</v>
      </c>
      <c r="P167">
        <v>0</v>
      </c>
      <c r="Q167">
        <v>0</v>
      </c>
      <c r="R167">
        <v>0</v>
      </c>
      <c r="S167">
        <v>100</v>
      </c>
      <c r="T167">
        <v>0</v>
      </c>
      <c r="U167" s="21">
        <v>346504</v>
      </c>
      <c r="V167" s="21">
        <v>346504</v>
      </c>
      <c r="W167" s="21">
        <v>0</v>
      </c>
      <c r="X167" s="21">
        <v>0</v>
      </c>
      <c r="Y167" s="21">
        <v>0</v>
      </c>
      <c r="Z167" s="21">
        <v>0</v>
      </c>
      <c r="AA167" s="21">
        <v>0</v>
      </c>
      <c r="AB167" s="21">
        <v>0</v>
      </c>
      <c r="AC167" s="21">
        <v>0</v>
      </c>
      <c r="AD167" s="21">
        <v>0</v>
      </c>
      <c r="AE167" s="21">
        <v>0</v>
      </c>
      <c r="AF167" s="21">
        <v>0</v>
      </c>
      <c r="AG167" s="21">
        <v>0</v>
      </c>
      <c r="AH167" s="21">
        <v>0</v>
      </c>
      <c r="AI167" s="21">
        <v>0</v>
      </c>
      <c r="AJ167" s="21">
        <v>0</v>
      </c>
      <c r="AK167" s="21">
        <v>0</v>
      </c>
      <c r="AL167" s="21">
        <v>0</v>
      </c>
      <c r="AM167" s="21">
        <v>0</v>
      </c>
      <c r="AN167" s="21">
        <v>0</v>
      </c>
      <c r="AO167" s="21">
        <v>0</v>
      </c>
      <c r="AP167" s="21">
        <v>0</v>
      </c>
      <c r="AQ167" s="21">
        <v>0</v>
      </c>
      <c r="AR167" s="21">
        <v>0</v>
      </c>
      <c r="AS167" s="21">
        <v>0</v>
      </c>
      <c r="AT167" s="21">
        <v>0</v>
      </c>
      <c r="AU167" s="21">
        <v>0</v>
      </c>
      <c r="AV167" s="21">
        <v>0</v>
      </c>
      <c r="AW167" s="21">
        <v>0</v>
      </c>
      <c r="AX167" s="21">
        <v>0</v>
      </c>
      <c r="AY167" s="21">
        <v>0</v>
      </c>
      <c r="AZ167" s="21">
        <v>0</v>
      </c>
      <c r="BA167" s="21">
        <v>346504</v>
      </c>
      <c r="BB167" s="21">
        <v>346504</v>
      </c>
      <c r="BC167" s="21">
        <v>0</v>
      </c>
      <c r="BD167" s="21">
        <v>0</v>
      </c>
      <c r="BE167" s="21">
        <v>0</v>
      </c>
      <c r="BF167" s="21">
        <v>0</v>
      </c>
      <c r="BG167" s="21">
        <v>0</v>
      </c>
      <c r="BH167" s="21">
        <v>0</v>
      </c>
      <c r="BI167" s="21">
        <v>0</v>
      </c>
      <c r="BJ167" s="21">
        <v>0</v>
      </c>
      <c r="BK167" s="21">
        <v>0</v>
      </c>
      <c r="BQ167" s="156">
        <f>INDEX('ESSER II reallocation'!$G$2:$G$555,MATCH('2021 ESSER II'!$D167,'ESSER II reallocation'!$A$2:$A$555,0))</f>
        <v>346546</v>
      </c>
    </row>
    <row r="168" spans="1:69" x14ac:dyDescent="0.3">
      <c r="A168" t="s">
        <v>162</v>
      </c>
      <c r="B168">
        <v>2021</v>
      </c>
      <c r="C168" t="s">
        <v>2394</v>
      </c>
      <c r="D168" s="22">
        <f>INDEX(Concordance!$A$2:$A$556,MATCH('2021 ESSER II'!F168,Concordance!$D$2:$D$556,0))</f>
        <v>6103</v>
      </c>
      <c r="E168" t="s">
        <v>659</v>
      </c>
      <c r="F168" t="s">
        <v>2395</v>
      </c>
      <c r="G168" t="s">
        <v>2396</v>
      </c>
      <c r="H168" t="s">
        <v>1892</v>
      </c>
      <c r="I168" s="21">
        <v>14662.5</v>
      </c>
      <c r="J168" s="21">
        <v>0</v>
      </c>
      <c r="O168" s="21">
        <v>14662.5</v>
      </c>
      <c r="P168">
        <v>0</v>
      </c>
      <c r="Q168">
        <v>0</v>
      </c>
      <c r="R168">
        <v>0</v>
      </c>
      <c r="S168">
        <v>100</v>
      </c>
      <c r="T168">
        <v>0</v>
      </c>
      <c r="U168" s="21">
        <v>259429</v>
      </c>
      <c r="V168" s="21">
        <v>259429</v>
      </c>
      <c r="W168" s="21">
        <v>0</v>
      </c>
      <c r="X168" s="21">
        <v>0</v>
      </c>
      <c r="Y168" s="21">
        <v>0</v>
      </c>
      <c r="Z168" s="21">
        <v>0</v>
      </c>
      <c r="AA168" s="21">
        <v>0</v>
      </c>
      <c r="AB168" s="21">
        <v>0</v>
      </c>
      <c r="AC168" s="21">
        <v>0</v>
      </c>
      <c r="AD168" s="21">
        <v>0</v>
      </c>
      <c r="AE168" s="21">
        <v>0</v>
      </c>
      <c r="AF168" s="21">
        <v>0</v>
      </c>
      <c r="AG168" s="21">
        <v>0</v>
      </c>
      <c r="AH168" s="21">
        <v>0</v>
      </c>
      <c r="AI168" s="21">
        <v>0</v>
      </c>
      <c r="AJ168" s="21">
        <v>0</v>
      </c>
      <c r="AK168" s="21">
        <v>0</v>
      </c>
      <c r="AL168" s="21">
        <v>0</v>
      </c>
      <c r="AM168" s="21">
        <v>0</v>
      </c>
      <c r="AN168" s="21">
        <v>0</v>
      </c>
      <c r="AO168" s="21">
        <v>0</v>
      </c>
      <c r="AP168" s="21">
        <v>0</v>
      </c>
      <c r="AQ168" s="21">
        <v>0</v>
      </c>
      <c r="AR168" s="21">
        <v>0</v>
      </c>
      <c r="AS168" s="21">
        <v>0</v>
      </c>
      <c r="AT168" s="21">
        <v>0</v>
      </c>
      <c r="AU168" s="21">
        <v>0</v>
      </c>
      <c r="AV168" s="21">
        <v>0</v>
      </c>
      <c r="AW168" s="21">
        <v>0</v>
      </c>
      <c r="AX168" s="21">
        <v>0</v>
      </c>
      <c r="AY168" s="21">
        <v>0</v>
      </c>
      <c r="AZ168" s="21">
        <v>0</v>
      </c>
      <c r="BA168" s="21">
        <v>259429</v>
      </c>
      <c r="BB168" s="21">
        <v>259429</v>
      </c>
      <c r="BC168" s="21">
        <v>0</v>
      </c>
      <c r="BD168" s="21">
        <v>0</v>
      </c>
      <c r="BE168" s="21">
        <v>0</v>
      </c>
      <c r="BF168" s="21">
        <v>0</v>
      </c>
      <c r="BG168" s="21">
        <v>0</v>
      </c>
      <c r="BH168" s="21">
        <v>0</v>
      </c>
      <c r="BI168" s="21">
        <v>0</v>
      </c>
      <c r="BJ168" s="21">
        <v>0</v>
      </c>
      <c r="BK168" s="21">
        <v>0</v>
      </c>
      <c r="BQ168" s="156">
        <f>INDEX('ESSER II reallocation'!$G$2:$G$555,MATCH('2021 ESSER II'!$D168,'ESSER II reallocation'!$A$2:$A$555,0))</f>
        <v>259461</v>
      </c>
    </row>
    <row r="169" spans="1:69" x14ac:dyDescent="0.3">
      <c r="A169" t="s">
        <v>162</v>
      </c>
      <c r="B169">
        <v>2021</v>
      </c>
      <c r="C169" t="s">
        <v>2397</v>
      </c>
      <c r="D169" s="22">
        <f>INDEX(Concordance!$A$2:$A$556,MATCH('2021 ESSER II'!F169,Concordance!$D$2:$D$556,0))</f>
        <v>48913</v>
      </c>
      <c r="E169" t="s">
        <v>662</v>
      </c>
      <c r="F169" t="s">
        <v>2398</v>
      </c>
      <c r="G169" t="s">
        <v>2399</v>
      </c>
      <c r="H169" t="s">
        <v>1892</v>
      </c>
      <c r="I169" s="21">
        <v>19243.919999999998</v>
      </c>
      <c r="J169" s="21">
        <v>0</v>
      </c>
      <c r="O169" s="21">
        <v>19243.919999999998</v>
      </c>
      <c r="P169">
        <v>0</v>
      </c>
      <c r="Q169">
        <v>0</v>
      </c>
      <c r="R169">
        <v>0</v>
      </c>
      <c r="S169">
        <v>100</v>
      </c>
      <c r="T169">
        <v>0</v>
      </c>
      <c r="U169" s="21">
        <v>413322</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413322</v>
      </c>
      <c r="BL169">
        <v>3</v>
      </c>
      <c r="BM169">
        <v>61</v>
      </c>
      <c r="BN169">
        <v>3</v>
      </c>
      <c r="BO169">
        <v>33</v>
      </c>
      <c r="BP169">
        <v>0</v>
      </c>
      <c r="BQ169" s="156">
        <f>INDEX('ESSER II reallocation'!$G$2:$G$555,MATCH('2021 ESSER II'!$D169,'ESSER II reallocation'!$A$2:$A$555,0))</f>
        <v>413372</v>
      </c>
    </row>
    <row r="170" spans="1:69" x14ac:dyDescent="0.3">
      <c r="A170" t="s">
        <v>162</v>
      </c>
      <c r="B170">
        <v>2021</v>
      </c>
      <c r="C170" t="s">
        <v>2400</v>
      </c>
      <c r="D170" s="22">
        <f>INDEX(Concordance!$A$2:$A$556,MATCH('2021 ESSER II'!F170,Concordance!$D$2:$D$556,0))</f>
        <v>48069</v>
      </c>
      <c r="E170" t="s">
        <v>665</v>
      </c>
      <c r="F170" t="s">
        <v>2401</v>
      </c>
      <c r="G170" t="s">
        <v>2402</v>
      </c>
      <c r="H170" t="s">
        <v>1892</v>
      </c>
      <c r="I170" s="21">
        <v>74666.880000000005</v>
      </c>
      <c r="J170" s="21">
        <v>0</v>
      </c>
      <c r="O170" s="21">
        <v>74666.880000000005</v>
      </c>
      <c r="P170">
        <v>0</v>
      </c>
      <c r="Q170">
        <v>0</v>
      </c>
      <c r="R170">
        <v>0</v>
      </c>
      <c r="S170">
        <v>100</v>
      </c>
      <c r="T170">
        <v>0</v>
      </c>
      <c r="U170" s="21">
        <v>1016305</v>
      </c>
      <c r="V170" s="21">
        <v>1016305</v>
      </c>
      <c r="W170" s="21">
        <v>0</v>
      </c>
      <c r="X170" s="21">
        <v>0</v>
      </c>
      <c r="Y170" s="21">
        <v>0</v>
      </c>
      <c r="Z170" s="21">
        <v>0</v>
      </c>
      <c r="AA170" s="21">
        <v>0</v>
      </c>
      <c r="AB170" s="21">
        <v>0</v>
      </c>
      <c r="AC170" s="21">
        <v>0</v>
      </c>
      <c r="AD170" s="21">
        <v>0</v>
      </c>
      <c r="AE170" s="21">
        <v>0</v>
      </c>
      <c r="AF170" s="21">
        <v>0</v>
      </c>
      <c r="AG170" s="21">
        <v>1016305</v>
      </c>
      <c r="AH170" s="21">
        <v>790510.59</v>
      </c>
      <c r="AI170" s="21">
        <v>225794.41</v>
      </c>
      <c r="AJ170" s="21">
        <v>0</v>
      </c>
      <c r="AK170" s="21">
        <v>0</v>
      </c>
      <c r="AL170" s="21">
        <v>0</v>
      </c>
      <c r="AM170" s="21">
        <v>0</v>
      </c>
      <c r="AN170" s="21">
        <v>0</v>
      </c>
      <c r="AO170" s="21">
        <v>0</v>
      </c>
      <c r="AP170" s="21">
        <v>0</v>
      </c>
      <c r="AQ170" s="21">
        <v>0</v>
      </c>
      <c r="AR170" s="21">
        <v>0</v>
      </c>
      <c r="AS170" s="21">
        <v>0</v>
      </c>
      <c r="AT170" s="21">
        <v>0</v>
      </c>
      <c r="AU170" s="21">
        <v>0</v>
      </c>
      <c r="AV170" s="21">
        <v>0</v>
      </c>
      <c r="AW170" s="21">
        <v>0</v>
      </c>
      <c r="AX170" s="21">
        <v>0</v>
      </c>
      <c r="AY170" s="21">
        <v>0</v>
      </c>
      <c r="AZ170" s="21">
        <v>0</v>
      </c>
      <c r="BA170" s="21">
        <v>0</v>
      </c>
      <c r="BB170" s="21">
        <v>0</v>
      </c>
      <c r="BC170" s="21">
        <v>0</v>
      </c>
      <c r="BD170" s="21">
        <v>0</v>
      </c>
      <c r="BE170" s="21">
        <v>0</v>
      </c>
      <c r="BF170" s="21">
        <v>0</v>
      </c>
      <c r="BG170" s="21">
        <v>0</v>
      </c>
      <c r="BH170" s="21">
        <v>0</v>
      </c>
      <c r="BI170" s="21">
        <v>0</v>
      </c>
      <c r="BJ170" s="21">
        <v>0</v>
      </c>
      <c r="BK170" s="21">
        <v>0</v>
      </c>
      <c r="BQ170" s="156">
        <f>INDEX('ESSER II reallocation'!$G$2:$G$555,MATCH('2021 ESSER II'!$D170,'ESSER II reallocation'!$A$2:$A$555,0))</f>
        <v>1016430</v>
      </c>
    </row>
    <row r="171" spans="1:69" x14ac:dyDescent="0.3">
      <c r="A171" t="s">
        <v>162</v>
      </c>
      <c r="B171">
        <v>2021</v>
      </c>
      <c r="C171" t="s">
        <v>2403</v>
      </c>
      <c r="D171" s="22">
        <f>INDEX(Concordance!$A$2:$A$556,MATCH('2021 ESSER II'!F171,Concordance!$D$2:$D$556,0))</f>
        <v>48074</v>
      </c>
      <c r="E171" t="s">
        <v>447</v>
      </c>
      <c r="F171" t="s">
        <v>2404</v>
      </c>
      <c r="G171" t="s">
        <v>2405</v>
      </c>
      <c r="H171" t="s">
        <v>1892</v>
      </c>
      <c r="I171" s="21">
        <v>151091.38</v>
      </c>
      <c r="J171" s="21">
        <v>0</v>
      </c>
      <c r="O171" s="21">
        <v>151091.38</v>
      </c>
      <c r="P171">
        <v>0</v>
      </c>
      <c r="Q171">
        <v>0</v>
      </c>
      <c r="R171">
        <v>0</v>
      </c>
      <c r="S171">
        <v>100</v>
      </c>
      <c r="T171">
        <v>0</v>
      </c>
      <c r="U171" s="21">
        <v>4863201</v>
      </c>
      <c r="V171" s="21">
        <v>4863201</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4863201</v>
      </c>
      <c r="BB171" s="21">
        <v>4863201</v>
      </c>
      <c r="BC171" s="21">
        <v>0</v>
      </c>
      <c r="BD171" s="21">
        <v>0</v>
      </c>
      <c r="BE171" s="21">
        <v>0</v>
      </c>
      <c r="BF171" s="21">
        <v>0</v>
      </c>
      <c r="BG171" s="21">
        <v>0</v>
      </c>
      <c r="BH171" s="21">
        <v>0</v>
      </c>
      <c r="BI171" s="21">
        <v>0</v>
      </c>
      <c r="BJ171" s="21">
        <v>0</v>
      </c>
      <c r="BK171" s="21">
        <v>0</v>
      </c>
      <c r="BQ171" s="156">
        <f>INDEX('ESSER II reallocation'!$G$2:$G$555,MATCH('2021 ESSER II'!$D171,'ESSER II reallocation'!$A$2:$A$555,0))</f>
        <v>4863797</v>
      </c>
    </row>
    <row r="172" spans="1:69" x14ac:dyDescent="0.3">
      <c r="A172" t="s">
        <v>162</v>
      </c>
      <c r="B172">
        <v>2021</v>
      </c>
      <c r="C172" t="s">
        <v>2406</v>
      </c>
      <c r="D172" s="22">
        <f>INDEX(Concordance!$A$2:$A$556,MATCH('2021 ESSER II'!F172,Concordance!$D$2:$D$556,0))</f>
        <v>50002</v>
      </c>
      <c r="E172" t="s">
        <v>668</v>
      </c>
      <c r="F172" t="s">
        <v>2407</v>
      </c>
      <c r="G172" t="s">
        <v>2408</v>
      </c>
      <c r="H172" t="s">
        <v>1892</v>
      </c>
      <c r="I172" s="21">
        <v>19933.16</v>
      </c>
      <c r="J172" s="21">
        <v>0</v>
      </c>
      <c r="O172" s="21">
        <v>19933.16</v>
      </c>
      <c r="P172">
        <v>0</v>
      </c>
      <c r="Q172">
        <v>0</v>
      </c>
      <c r="R172">
        <v>0</v>
      </c>
      <c r="S172">
        <v>100</v>
      </c>
      <c r="T172">
        <v>0</v>
      </c>
      <c r="U172" s="21">
        <v>569538</v>
      </c>
      <c r="V172" s="21">
        <v>102845.24</v>
      </c>
      <c r="W172" s="21">
        <v>30551.86</v>
      </c>
      <c r="X172" s="21">
        <v>0</v>
      </c>
      <c r="Y172" s="21">
        <v>0</v>
      </c>
      <c r="Z172" s="21">
        <v>0</v>
      </c>
      <c r="AA172" s="21">
        <v>0</v>
      </c>
      <c r="AB172" s="21">
        <v>0</v>
      </c>
      <c r="AC172" s="21">
        <v>30551.86</v>
      </c>
      <c r="AD172" s="21">
        <v>0</v>
      </c>
      <c r="AE172" s="21">
        <v>0</v>
      </c>
      <c r="AF172" s="21">
        <v>0</v>
      </c>
      <c r="AG172" s="21">
        <v>72293.37999999999</v>
      </c>
      <c r="AH172" s="21">
        <v>1516.32</v>
      </c>
      <c r="AI172" s="21">
        <v>220.02</v>
      </c>
      <c r="AJ172" s="21">
        <v>63538</v>
      </c>
      <c r="AK172" s="21">
        <v>0</v>
      </c>
      <c r="AL172" s="21">
        <v>0</v>
      </c>
      <c r="AM172" s="21">
        <v>7019.04</v>
      </c>
      <c r="AN172" s="21">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466692.76</v>
      </c>
      <c r="BL172">
        <v>10</v>
      </c>
      <c r="BM172">
        <v>60</v>
      </c>
      <c r="BN172">
        <v>0</v>
      </c>
      <c r="BO172">
        <v>30</v>
      </c>
      <c r="BP172">
        <v>0</v>
      </c>
      <c r="BQ172" s="156">
        <f>INDEX('ESSER II reallocation'!$G$2:$G$555,MATCH('2021 ESSER II'!$D172,'ESSER II reallocation'!$A$2:$A$555,0))</f>
        <v>569608</v>
      </c>
    </row>
    <row r="173" spans="1:69" x14ac:dyDescent="0.3">
      <c r="A173" t="s">
        <v>162</v>
      </c>
      <c r="B173">
        <v>2021</v>
      </c>
      <c r="C173" t="s">
        <v>2409</v>
      </c>
      <c r="D173" s="22">
        <f>INDEX(Concordance!$A$2:$A$556,MATCH('2021 ESSER II'!F173,Concordance!$D$2:$D$556,0))</f>
        <v>105123</v>
      </c>
      <c r="E173" t="s">
        <v>671</v>
      </c>
      <c r="F173" t="s">
        <v>2410</v>
      </c>
      <c r="G173" t="s">
        <v>2411</v>
      </c>
      <c r="H173" t="s">
        <v>1892</v>
      </c>
      <c r="I173" s="21">
        <v>15676.09</v>
      </c>
      <c r="J173" s="21">
        <v>0</v>
      </c>
      <c r="O173" s="21">
        <v>15676.09</v>
      </c>
      <c r="P173">
        <v>0</v>
      </c>
      <c r="Q173">
        <v>0</v>
      </c>
      <c r="R173">
        <v>0</v>
      </c>
      <c r="S173">
        <v>100</v>
      </c>
      <c r="T173">
        <v>0</v>
      </c>
      <c r="U173" s="21">
        <v>243681</v>
      </c>
      <c r="V173" s="21">
        <v>1710.57</v>
      </c>
      <c r="W173" s="21">
        <v>0</v>
      </c>
      <c r="X173" s="21">
        <v>0</v>
      </c>
      <c r="Y173" s="21">
        <v>0</v>
      </c>
      <c r="Z173" s="21">
        <v>0</v>
      </c>
      <c r="AA173" s="21">
        <v>0</v>
      </c>
      <c r="AB173" s="21">
        <v>0</v>
      </c>
      <c r="AC173" s="21">
        <v>0</v>
      </c>
      <c r="AD173" s="21">
        <v>0</v>
      </c>
      <c r="AE173" s="21">
        <v>0</v>
      </c>
      <c r="AF173" s="21">
        <v>0</v>
      </c>
      <c r="AG173" s="21">
        <v>1710.57</v>
      </c>
      <c r="AH173" s="21">
        <v>1125</v>
      </c>
      <c r="AI173" s="21">
        <v>145.61000000000001</v>
      </c>
      <c r="AJ173" s="21">
        <v>0</v>
      </c>
      <c r="AK173" s="21">
        <v>0</v>
      </c>
      <c r="AL173" s="21">
        <v>0</v>
      </c>
      <c r="AM173" s="21">
        <v>439.96</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241970.43</v>
      </c>
      <c r="BL173">
        <v>0</v>
      </c>
      <c r="BM173">
        <v>0</v>
      </c>
      <c r="BN173">
        <v>0</v>
      </c>
      <c r="BO173">
        <v>100</v>
      </c>
      <c r="BP173">
        <v>0</v>
      </c>
      <c r="BQ173" s="156">
        <f>INDEX('ESSER II reallocation'!$G$2:$G$555,MATCH('2021 ESSER II'!$D173,'ESSER II reallocation'!$A$2:$A$555,0))</f>
        <v>243711</v>
      </c>
    </row>
    <row r="174" spans="1:69" x14ac:dyDescent="0.3">
      <c r="A174" t="s">
        <v>162</v>
      </c>
      <c r="B174">
        <v>2021</v>
      </c>
      <c r="C174" t="s">
        <v>2412</v>
      </c>
      <c r="D174" s="22">
        <f>INDEX(Concordance!$A$2:$A$556,MATCH('2021 ESSER II'!F174,Concordance!$D$2:$D$556,0))</f>
        <v>33092</v>
      </c>
      <c r="E174" t="s">
        <v>674</v>
      </c>
      <c r="F174" t="s">
        <v>2413</v>
      </c>
      <c r="G174" t="s">
        <v>2414</v>
      </c>
      <c r="H174" t="s">
        <v>1892</v>
      </c>
      <c r="I174" s="21">
        <v>14865.22</v>
      </c>
      <c r="J174" s="21">
        <v>0</v>
      </c>
      <c r="O174" s="21">
        <v>14865.22</v>
      </c>
      <c r="P174">
        <v>0</v>
      </c>
      <c r="Q174">
        <v>0</v>
      </c>
      <c r="R174">
        <v>0</v>
      </c>
      <c r="S174">
        <v>100</v>
      </c>
      <c r="T174">
        <v>0</v>
      </c>
      <c r="U174" s="21">
        <v>423531</v>
      </c>
      <c r="V174" s="21">
        <v>0</v>
      </c>
      <c r="W174" s="21">
        <v>0</v>
      </c>
      <c r="X174" s="21">
        <v>0</v>
      </c>
      <c r="Y174" s="21">
        <v>0</v>
      </c>
      <c r="Z174" s="21">
        <v>0</v>
      </c>
      <c r="AA174" s="21">
        <v>0</v>
      </c>
      <c r="AB174" s="21">
        <v>0</v>
      </c>
      <c r="AC174" s="21">
        <v>0</v>
      </c>
      <c r="AD174" s="21">
        <v>0</v>
      </c>
      <c r="AE174" s="21">
        <v>0</v>
      </c>
      <c r="AF174" s="21">
        <v>0</v>
      </c>
      <c r="AG174" s="21">
        <v>0</v>
      </c>
      <c r="AH174" s="21">
        <v>0</v>
      </c>
      <c r="AI174" s="21">
        <v>0</v>
      </c>
      <c r="AJ174" s="21">
        <v>0</v>
      </c>
      <c r="AK174" s="21">
        <v>0</v>
      </c>
      <c r="AL174" s="21">
        <v>0</v>
      </c>
      <c r="AM174" s="21">
        <v>0</v>
      </c>
      <c r="AN174" s="21">
        <v>0</v>
      </c>
      <c r="AO174" s="21">
        <v>0</v>
      </c>
      <c r="AP174" s="21">
        <v>0</v>
      </c>
      <c r="AQ174" s="21">
        <v>0</v>
      </c>
      <c r="AR174" s="21">
        <v>0</v>
      </c>
      <c r="AS174" s="21">
        <v>0</v>
      </c>
      <c r="AT174" s="21">
        <v>0</v>
      </c>
      <c r="AU174" s="21">
        <v>0</v>
      </c>
      <c r="AV174" s="21">
        <v>0</v>
      </c>
      <c r="AW174" s="21">
        <v>0</v>
      </c>
      <c r="AX174" s="21">
        <v>0</v>
      </c>
      <c r="AY174" s="21">
        <v>0</v>
      </c>
      <c r="AZ174" s="21">
        <v>0</v>
      </c>
      <c r="BA174" s="21">
        <v>0</v>
      </c>
      <c r="BB174" s="21">
        <v>0</v>
      </c>
      <c r="BC174" s="21">
        <v>0</v>
      </c>
      <c r="BD174" s="21">
        <v>0</v>
      </c>
      <c r="BE174" s="21">
        <v>0</v>
      </c>
      <c r="BF174" s="21">
        <v>0</v>
      </c>
      <c r="BG174" s="21">
        <v>0</v>
      </c>
      <c r="BH174" s="21">
        <v>0</v>
      </c>
      <c r="BI174" s="21">
        <v>0</v>
      </c>
      <c r="BJ174" s="21">
        <v>0</v>
      </c>
      <c r="BK174" s="21">
        <v>423531</v>
      </c>
      <c r="BL174">
        <v>0</v>
      </c>
      <c r="BM174">
        <v>0</v>
      </c>
      <c r="BN174">
        <v>3.5</v>
      </c>
      <c r="BO174">
        <v>96.5</v>
      </c>
      <c r="BP174">
        <v>0</v>
      </c>
      <c r="BQ174" s="156">
        <f>INDEX('ESSER II reallocation'!$G$2:$G$555,MATCH('2021 ESSER II'!$D174,'ESSER II reallocation'!$A$2:$A$555,0))</f>
        <v>423583</v>
      </c>
    </row>
    <row r="175" spans="1:69" x14ac:dyDescent="0.3">
      <c r="A175" t="s">
        <v>162</v>
      </c>
      <c r="B175">
        <v>2021</v>
      </c>
      <c r="C175" t="s">
        <v>2415</v>
      </c>
      <c r="D175" s="22">
        <f>INDEX(Concordance!$A$2:$A$556,MATCH('2021 ESSER II'!F175,Concordance!$D$2:$D$556,0))</f>
        <v>80121</v>
      </c>
      <c r="E175" t="s">
        <v>677</v>
      </c>
      <c r="F175" t="s">
        <v>2416</v>
      </c>
      <c r="G175" t="s">
        <v>2417</v>
      </c>
      <c r="H175" t="s">
        <v>1892</v>
      </c>
      <c r="I175" s="21">
        <v>16486.96</v>
      </c>
      <c r="J175" s="21">
        <v>0</v>
      </c>
      <c r="O175" s="21">
        <v>16486.96</v>
      </c>
      <c r="P175">
        <v>0</v>
      </c>
      <c r="Q175">
        <v>0</v>
      </c>
      <c r="R175">
        <v>0</v>
      </c>
      <c r="S175">
        <v>100</v>
      </c>
      <c r="T175">
        <v>0</v>
      </c>
      <c r="U175" s="21">
        <v>250074</v>
      </c>
      <c r="V175" s="21">
        <v>250074</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250074</v>
      </c>
      <c r="BB175" s="21">
        <v>250074</v>
      </c>
      <c r="BC175" s="21">
        <v>0</v>
      </c>
      <c r="BD175" s="21">
        <v>0</v>
      </c>
      <c r="BE175" s="21">
        <v>0</v>
      </c>
      <c r="BF175" s="21">
        <v>0</v>
      </c>
      <c r="BG175" s="21">
        <v>0</v>
      </c>
      <c r="BH175" s="21">
        <v>0</v>
      </c>
      <c r="BI175" s="21">
        <v>0</v>
      </c>
      <c r="BJ175" s="21">
        <v>0</v>
      </c>
      <c r="BK175" s="21">
        <v>0</v>
      </c>
      <c r="BQ175" s="156">
        <f>INDEX('ESSER II reallocation'!$G$2:$G$555,MATCH('2021 ESSER II'!$D175,'ESSER II reallocation'!$A$2:$A$555,0))</f>
        <v>250104</v>
      </c>
    </row>
    <row r="176" spans="1:69" x14ac:dyDescent="0.3">
      <c r="A176" t="s">
        <v>162</v>
      </c>
      <c r="B176">
        <v>2021</v>
      </c>
      <c r="C176" t="s">
        <v>2418</v>
      </c>
      <c r="D176" s="22">
        <f>INDEX(Concordance!$A$2:$A$556,MATCH('2021 ESSER II'!F176,Concordance!$D$2:$D$556,0))</f>
        <v>29004</v>
      </c>
      <c r="E176" t="s">
        <v>680</v>
      </c>
      <c r="F176" t="s">
        <v>2419</v>
      </c>
      <c r="G176" t="s">
        <v>2420</v>
      </c>
      <c r="H176" t="s">
        <v>1892</v>
      </c>
      <c r="I176" s="21">
        <v>18311.419999999998</v>
      </c>
      <c r="J176" s="21">
        <v>0</v>
      </c>
      <c r="O176" s="21">
        <v>18311.419999999998</v>
      </c>
      <c r="P176">
        <v>0</v>
      </c>
      <c r="Q176">
        <v>0</v>
      </c>
      <c r="R176">
        <v>0</v>
      </c>
      <c r="S176">
        <v>100</v>
      </c>
      <c r="T176">
        <v>0</v>
      </c>
      <c r="U176" s="21">
        <v>455884</v>
      </c>
      <c r="V176" s="21">
        <v>455884</v>
      </c>
      <c r="W176" s="21">
        <v>0</v>
      </c>
      <c r="X176" s="21">
        <v>0</v>
      </c>
      <c r="Y176" s="21">
        <v>0</v>
      </c>
      <c r="Z176" s="21">
        <v>0</v>
      </c>
      <c r="AA176" s="21">
        <v>0</v>
      </c>
      <c r="AB176" s="21">
        <v>0</v>
      </c>
      <c r="AC176" s="21">
        <v>0</v>
      </c>
      <c r="AD176" s="21">
        <v>0</v>
      </c>
      <c r="AE176" s="21">
        <v>0</v>
      </c>
      <c r="AF176" s="21">
        <v>0</v>
      </c>
      <c r="AG176" s="21">
        <v>0</v>
      </c>
      <c r="AH176" s="21">
        <v>0</v>
      </c>
      <c r="AI176" s="21">
        <v>0</v>
      </c>
      <c r="AJ176" s="21">
        <v>0</v>
      </c>
      <c r="AK176" s="21">
        <v>0</v>
      </c>
      <c r="AL176" s="21">
        <v>0</v>
      </c>
      <c r="AM176" s="21">
        <v>0</v>
      </c>
      <c r="AN176" s="21">
        <v>0</v>
      </c>
      <c r="AO176" s="21">
        <v>0</v>
      </c>
      <c r="AP176" s="21">
        <v>0</v>
      </c>
      <c r="AQ176" s="21">
        <v>0</v>
      </c>
      <c r="AR176" s="21">
        <v>0</v>
      </c>
      <c r="AS176" s="21">
        <v>0</v>
      </c>
      <c r="AT176" s="21">
        <v>0</v>
      </c>
      <c r="AU176" s="21">
        <v>0</v>
      </c>
      <c r="AV176" s="21">
        <v>0</v>
      </c>
      <c r="AW176" s="21">
        <v>0</v>
      </c>
      <c r="AX176" s="21">
        <v>0</v>
      </c>
      <c r="AY176" s="21">
        <v>0</v>
      </c>
      <c r="AZ176" s="21">
        <v>0</v>
      </c>
      <c r="BA176" s="21">
        <v>455884</v>
      </c>
      <c r="BB176" s="21">
        <v>382120.94</v>
      </c>
      <c r="BC176" s="21">
        <v>73763.06</v>
      </c>
      <c r="BD176" s="21">
        <v>0</v>
      </c>
      <c r="BE176" s="21">
        <v>0</v>
      </c>
      <c r="BF176" s="21">
        <v>0</v>
      </c>
      <c r="BG176" s="21">
        <v>0</v>
      </c>
      <c r="BH176" s="21">
        <v>0</v>
      </c>
      <c r="BI176" s="21">
        <v>0</v>
      </c>
      <c r="BJ176" s="21">
        <v>0</v>
      </c>
      <c r="BK176" s="21">
        <v>0</v>
      </c>
      <c r="BQ176" s="156">
        <f>INDEX('ESSER II reallocation'!$G$2:$G$555,MATCH('2021 ESSER II'!$D176,'ESSER II reallocation'!$A$2:$A$555,0))</f>
        <v>455940</v>
      </c>
    </row>
    <row r="177" spans="1:69" x14ac:dyDescent="0.3">
      <c r="A177" t="s">
        <v>162</v>
      </c>
      <c r="B177">
        <v>2021</v>
      </c>
      <c r="C177" t="s">
        <v>2421</v>
      </c>
      <c r="D177" s="22">
        <f>INDEX(Concordance!$A$2:$A$556,MATCH('2021 ESSER II'!F177,Concordance!$D$2:$D$556,0))</f>
        <v>111086</v>
      </c>
      <c r="E177" t="s">
        <v>2422</v>
      </c>
      <c r="F177" t="s">
        <v>2423</v>
      </c>
      <c r="G177" t="s">
        <v>2424</v>
      </c>
      <c r="H177" t="s">
        <v>1892</v>
      </c>
      <c r="I177" s="21">
        <v>22365.77</v>
      </c>
      <c r="J177" s="21">
        <v>0</v>
      </c>
      <c r="O177" s="21">
        <v>22365.77</v>
      </c>
      <c r="P177">
        <v>0</v>
      </c>
      <c r="Q177">
        <v>0</v>
      </c>
      <c r="R177">
        <v>0</v>
      </c>
      <c r="S177">
        <v>100</v>
      </c>
      <c r="T177">
        <v>0</v>
      </c>
      <c r="U177" s="21">
        <v>1443246</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1443246</v>
      </c>
      <c r="BL177">
        <v>71</v>
      </c>
      <c r="BM177">
        <v>1</v>
      </c>
      <c r="BN177">
        <v>0</v>
      </c>
      <c r="BO177">
        <v>28</v>
      </c>
      <c r="BP177">
        <v>0</v>
      </c>
      <c r="BQ177" s="156">
        <f>INDEX('ESSER II reallocation'!$G$2:$G$555,MATCH('2021 ESSER II'!$D177,'ESSER II reallocation'!$A$2:$A$555,0))</f>
        <v>1443423</v>
      </c>
    </row>
    <row r="178" spans="1:69" x14ac:dyDescent="0.3">
      <c r="A178" t="s">
        <v>162</v>
      </c>
      <c r="B178">
        <v>2021</v>
      </c>
      <c r="C178" t="s">
        <v>2425</v>
      </c>
      <c r="D178" s="22">
        <f>INDEX(Concordance!$A$2:$A$556,MATCH('2021 ESSER II'!F178,Concordance!$D$2:$D$556,0))</f>
        <v>40100</v>
      </c>
      <c r="E178" t="s">
        <v>686</v>
      </c>
      <c r="F178" t="s">
        <v>2426</v>
      </c>
      <c r="G178" t="s">
        <v>2427</v>
      </c>
      <c r="H178" t="s">
        <v>1892</v>
      </c>
      <c r="I178" s="21">
        <v>14054.35</v>
      </c>
      <c r="J178" s="21">
        <v>0</v>
      </c>
      <c r="O178" s="21">
        <v>14054.35</v>
      </c>
      <c r="P178">
        <v>0</v>
      </c>
      <c r="Q178">
        <v>0</v>
      </c>
      <c r="R178">
        <v>0</v>
      </c>
      <c r="S178">
        <v>100</v>
      </c>
      <c r="T178">
        <v>0</v>
      </c>
      <c r="U178" s="21">
        <v>236509</v>
      </c>
      <c r="V178" s="21">
        <v>0</v>
      </c>
      <c r="W178" s="21">
        <v>0</v>
      </c>
      <c r="X178" s="21">
        <v>0</v>
      </c>
      <c r="Y178" s="21">
        <v>0</v>
      </c>
      <c r="Z178" s="21">
        <v>0</v>
      </c>
      <c r="AA178" s="21">
        <v>0</v>
      </c>
      <c r="AB178" s="21">
        <v>0</v>
      </c>
      <c r="AC178" s="21">
        <v>0</v>
      </c>
      <c r="AD178" s="21">
        <v>0</v>
      </c>
      <c r="AE178" s="21">
        <v>0</v>
      </c>
      <c r="AF178" s="21">
        <v>0</v>
      </c>
      <c r="AG178" s="21">
        <v>0</v>
      </c>
      <c r="AH178" s="21">
        <v>0</v>
      </c>
      <c r="AI178" s="21">
        <v>0</v>
      </c>
      <c r="AJ178" s="21">
        <v>0</v>
      </c>
      <c r="AK178" s="21">
        <v>0</v>
      </c>
      <c r="AL178" s="21">
        <v>0</v>
      </c>
      <c r="AM178" s="21">
        <v>0</v>
      </c>
      <c r="AN178" s="21">
        <v>0</v>
      </c>
      <c r="AO178" s="21">
        <v>0</v>
      </c>
      <c r="AP178" s="21">
        <v>0</v>
      </c>
      <c r="AQ178" s="21">
        <v>0</v>
      </c>
      <c r="AR178" s="21">
        <v>0</v>
      </c>
      <c r="AS178" s="21">
        <v>0</v>
      </c>
      <c r="AT178" s="21">
        <v>0</v>
      </c>
      <c r="AU178" s="21">
        <v>0</v>
      </c>
      <c r="AV178" s="21">
        <v>0</v>
      </c>
      <c r="AW178" s="21">
        <v>0</v>
      </c>
      <c r="AX178" s="21">
        <v>0</v>
      </c>
      <c r="AY178" s="21">
        <v>0</v>
      </c>
      <c r="AZ178" s="21">
        <v>0</v>
      </c>
      <c r="BA178" s="21">
        <v>0</v>
      </c>
      <c r="BB178" s="21">
        <v>0</v>
      </c>
      <c r="BC178" s="21">
        <v>0</v>
      </c>
      <c r="BD178" s="21">
        <v>0</v>
      </c>
      <c r="BE178" s="21">
        <v>0</v>
      </c>
      <c r="BF178" s="21">
        <v>0</v>
      </c>
      <c r="BG178" s="21">
        <v>0</v>
      </c>
      <c r="BH178" s="21">
        <v>0</v>
      </c>
      <c r="BI178" s="21">
        <v>0</v>
      </c>
      <c r="BJ178" s="21">
        <v>0</v>
      </c>
      <c r="BK178" s="21">
        <v>236509</v>
      </c>
      <c r="BL178">
        <v>12.51</v>
      </c>
      <c r="BM178">
        <v>13.91</v>
      </c>
      <c r="BN178">
        <v>0</v>
      </c>
      <c r="BO178">
        <v>73.58</v>
      </c>
      <c r="BP178">
        <v>0</v>
      </c>
      <c r="BQ178" s="156">
        <f>INDEX('ESSER II reallocation'!$G$2:$G$555,MATCH('2021 ESSER II'!$D178,'ESSER II reallocation'!$A$2:$A$555,0))</f>
        <v>236538</v>
      </c>
    </row>
    <row r="179" spans="1:69" x14ac:dyDescent="0.3">
      <c r="A179" t="s">
        <v>162</v>
      </c>
      <c r="B179">
        <v>2021</v>
      </c>
      <c r="C179" t="s">
        <v>2428</v>
      </c>
      <c r="D179" s="22">
        <f>INDEX(Concordance!$A$2:$A$556,MATCH('2021 ESSER II'!F179,Concordance!$D$2:$D$556,0))</f>
        <v>48902</v>
      </c>
      <c r="E179" t="s">
        <v>689</v>
      </c>
      <c r="F179" t="s">
        <v>2429</v>
      </c>
      <c r="G179" t="s">
        <v>2430</v>
      </c>
      <c r="H179" t="s">
        <v>1892</v>
      </c>
      <c r="I179" s="21">
        <v>66923.070000000007</v>
      </c>
      <c r="J179" s="21">
        <v>0</v>
      </c>
      <c r="O179" s="21">
        <v>66923.070000000007</v>
      </c>
      <c r="P179">
        <v>0</v>
      </c>
      <c r="Q179">
        <v>0</v>
      </c>
      <c r="R179">
        <v>0</v>
      </c>
      <c r="S179">
        <v>100</v>
      </c>
      <c r="T179">
        <v>0</v>
      </c>
      <c r="U179" s="21">
        <v>2037315</v>
      </c>
      <c r="V179" s="21">
        <v>2037315</v>
      </c>
      <c r="W179" s="21">
        <v>0</v>
      </c>
      <c r="X179" s="21">
        <v>0</v>
      </c>
      <c r="Y179" s="21">
        <v>0</v>
      </c>
      <c r="Z179" s="21">
        <v>0</v>
      </c>
      <c r="AA179" s="21">
        <v>0</v>
      </c>
      <c r="AB179" s="21">
        <v>0</v>
      </c>
      <c r="AC179" s="21">
        <v>0</v>
      </c>
      <c r="AD179" s="21">
        <v>0</v>
      </c>
      <c r="AE179" s="21">
        <v>0</v>
      </c>
      <c r="AF179" s="21">
        <v>0</v>
      </c>
      <c r="AG179" s="21">
        <v>1456766</v>
      </c>
      <c r="AH179" s="21">
        <v>1249969</v>
      </c>
      <c r="AI179" s="21">
        <v>206797</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580549</v>
      </c>
      <c r="BB179" s="21">
        <v>536646</v>
      </c>
      <c r="BC179" s="21">
        <v>43903</v>
      </c>
      <c r="BD179" s="21">
        <v>0</v>
      </c>
      <c r="BE179" s="21">
        <v>0</v>
      </c>
      <c r="BF179" s="21">
        <v>0</v>
      </c>
      <c r="BG179" s="21">
        <v>0</v>
      </c>
      <c r="BH179" s="21">
        <v>0</v>
      </c>
      <c r="BI179" s="21">
        <v>0</v>
      </c>
      <c r="BJ179" s="21">
        <v>0</v>
      </c>
      <c r="BK179" s="21">
        <v>0</v>
      </c>
      <c r="BQ179" s="156">
        <f>INDEX('ESSER II reallocation'!$G$2:$G$555,MATCH('2021 ESSER II'!$D179,'ESSER II reallocation'!$A$2:$A$555,0))</f>
        <v>2037565</v>
      </c>
    </row>
    <row r="180" spans="1:69" x14ac:dyDescent="0.3">
      <c r="A180" t="s">
        <v>162</v>
      </c>
      <c r="B180">
        <v>2021</v>
      </c>
      <c r="C180" t="s">
        <v>2431</v>
      </c>
      <c r="D180" s="22">
        <f>INDEX(Concordance!$A$2:$A$556,MATCH('2021 ESSER II'!F180,Concordance!$D$2:$D$556,0))</f>
        <v>17121</v>
      </c>
      <c r="E180" t="s">
        <v>692</v>
      </c>
      <c r="F180" t="s">
        <v>2432</v>
      </c>
      <c r="G180" t="s">
        <v>2433</v>
      </c>
      <c r="H180" t="s">
        <v>1892</v>
      </c>
      <c r="I180" s="21">
        <v>14054.35</v>
      </c>
      <c r="J180" s="21">
        <v>0</v>
      </c>
      <c r="O180" s="21">
        <v>14054.35</v>
      </c>
      <c r="P180">
        <v>0</v>
      </c>
      <c r="Q180">
        <v>0</v>
      </c>
      <c r="R180">
        <v>0</v>
      </c>
      <c r="S180">
        <v>100</v>
      </c>
      <c r="T180">
        <v>0</v>
      </c>
      <c r="U180" s="21">
        <v>118890</v>
      </c>
      <c r="V180" s="21">
        <v>23430.94</v>
      </c>
      <c r="W180" s="21">
        <v>0</v>
      </c>
      <c r="X180" s="21">
        <v>0</v>
      </c>
      <c r="Y180" s="21">
        <v>0</v>
      </c>
      <c r="Z180" s="21">
        <v>0</v>
      </c>
      <c r="AA180" s="21">
        <v>0</v>
      </c>
      <c r="AB180" s="21">
        <v>0</v>
      </c>
      <c r="AC180" s="21">
        <v>0</v>
      </c>
      <c r="AD180" s="21">
        <v>0</v>
      </c>
      <c r="AE180" s="21">
        <v>0</v>
      </c>
      <c r="AF180" s="21">
        <v>0</v>
      </c>
      <c r="AG180" s="21">
        <v>0</v>
      </c>
      <c r="AH180" s="21">
        <v>0</v>
      </c>
      <c r="AI180" s="21">
        <v>0</v>
      </c>
      <c r="AJ180" s="21">
        <v>0</v>
      </c>
      <c r="AK180" s="21">
        <v>0</v>
      </c>
      <c r="AL180" s="21">
        <v>0</v>
      </c>
      <c r="AM180" s="21">
        <v>0</v>
      </c>
      <c r="AN180" s="21">
        <v>0</v>
      </c>
      <c r="AO180" s="21">
        <v>0</v>
      </c>
      <c r="AP180" s="21">
        <v>0</v>
      </c>
      <c r="AQ180" s="21">
        <v>0</v>
      </c>
      <c r="AR180" s="21">
        <v>0</v>
      </c>
      <c r="AS180" s="21">
        <v>0</v>
      </c>
      <c r="AT180" s="21">
        <v>0</v>
      </c>
      <c r="AU180" s="21">
        <v>0</v>
      </c>
      <c r="AV180" s="21">
        <v>0</v>
      </c>
      <c r="AW180" s="21">
        <v>0</v>
      </c>
      <c r="AX180" s="21">
        <v>0</v>
      </c>
      <c r="AY180" s="21">
        <v>0</v>
      </c>
      <c r="AZ180" s="21">
        <v>0</v>
      </c>
      <c r="BA180" s="21">
        <v>23430.94</v>
      </c>
      <c r="BB180" s="21">
        <v>10000</v>
      </c>
      <c r="BC180" s="21">
        <v>797.5</v>
      </c>
      <c r="BD180" s="21">
        <v>0</v>
      </c>
      <c r="BE180" s="21">
        <v>0</v>
      </c>
      <c r="BF180" s="21">
        <v>0</v>
      </c>
      <c r="BG180" s="21">
        <v>688.67</v>
      </c>
      <c r="BH180" s="21">
        <v>11944.77</v>
      </c>
      <c r="BI180" s="21">
        <v>0</v>
      </c>
      <c r="BJ180" s="21">
        <v>0</v>
      </c>
      <c r="BK180" s="21">
        <v>95459.06</v>
      </c>
      <c r="BL180">
        <v>20</v>
      </c>
      <c r="BM180">
        <v>50</v>
      </c>
      <c r="BN180">
        <v>0</v>
      </c>
      <c r="BO180">
        <v>30</v>
      </c>
      <c r="BP180">
        <v>0</v>
      </c>
      <c r="BQ180" s="156">
        <f>INDEX('ESSER II reallocation'!$G$2:$G$555,MATCH('2021 ESSER II'!$D180,'ESSER II reallocation'!$A$2:$A$555,0))</f>
        <v>118904</v>
      </c>
    </row>
    <row r="181" spans="1:69" x14ac:dyDescent="0.3">
      <c r="A181" t="s">
        <v>162</v>
      </c>
      <c r="B181">
        <v>2021</v>
      </c>
      <c r="C181" t="s">
        <v>2434</v>
      </c>
      <c r="D181" s="22">
        <f>INDEX(Concordance!$A$2:$A$556,MATCH('2021 ESSER II'!F181,Concordance!$D$2:$D$556,0))</f>
        <v>84003</v>
      </c>
      <c r="E181" t="s">
        <v>695</v>
      </c>
      <c r="F181" t="s">
        <v>2435</v>
      </c>
      <c r="G181" t="s">
        <v>2436</v>
      </c>
      <c r="H181" t="s">
        <v>1892</v>
      </c>
      <c r="I181" s="21">
        <v>15067.94</v>
      </c>
      <c r="J181" s="21">
        <v>0</v>
      </c>
      <c r="O181" s="21">
        <v>15067.94</v>
      </c>
      <c r="P181">
        <v>0</v>
      </c>
      <c r="Q181">
        <v>0</v>
      </c>
      <c r="R181">
        <v>0</v>
      </c>
      <c r="S181">
        <v>100</v>
      </c>
      <c r="T181">
        <v>0</v>
      </c>
      <c r="U181" s="21">
        <v>370104</v>
      </c>
      <c r="V181" s="21">
        <v>370104</v>
      </c>
      <c r="W181" s="21">
        <v>513.93000000000006</v>
      </c>
      <c r="X181" s="21">
        <v>283.26</v>
      </c>
      <c r="Y181" s="21">
        <v>41.1</v>
      </c>
      <c r="Z181" s="21">
        <v>0</v>
      </c>
      <c r="AA181" s="21">
        <v>0</v>
      </c>
      <c r="AB181" s="21">
        <v>0</v>
      </c>
      <c r="AC181" s="21">
        <v>189.57</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369590.07</v>
      </c>
      <c r="BB181" s="21">
        <v>289568</v>
      </c>
      <c r="BC181" s="21">
        <v>80022.070000000007</v>
      </c>
      <c r="BD181" s="21">
        <v>0</v>
      </c>
      <c r="BE181" s="21">
        <v>0</v>
      </c>
      <c r="BF181" s="21">
        <v>0</v>
      </c>
      <c r="BG181" s="21">
        <v>0</v>
      </c>
      <c r="BH181" s="21">
        <v>0</v>
      </c>
      <c r="BI181" s="21">
        <v>0</v>
      </c>
      <c r="BJ181" s="21">
        <v>0</v>
      </c>
      <c r="BK181" s="21">
        <v>0</v>
      </c>
      <c r="BQ181" s="156">
        <f>INDEX('ESSER II reallocation'!$G$2:$G$555,MATCH('2021 ESSER II'!$D181,'ESSER II reallocation'!$A$2:$A$555,0))</f>
        <v>370149</v>
      </c>
    </row>
    <row r="182" spans="1:69" x14ac:dyDescent="0.3">
      <c r="A182" t="s">
        <v>162</v>
      </c>
      <c r="B182">
        <v>2021</v>
      </c>
      <c r="C182" t="s">
        <v>2437</v>
      </c>
      <c r="D182" s="22">
        <f>INDEX(Concordance!$A$2:$A$556,MATCH('2021 ESSER II'!F182,Concordance!$D$2:$D$556,0))</f>
        <v>10089</v>
      </c>
      <c r="E182" t="s">
        <v>698</v>
      </c>
      <c r="F182" t="s">
        <v>2438</v>
      </c>
      <c r="G182" t="s">
        <v>2439</v>
      </c>
      <c r="H182" t="s">
        <v>1892</v>
      </c>
      <c r="I182" s="21">
        <v>30879.9</v>
      </c>
      <c r="J182" s="21">
        <v>0</v>
      </c>
      <c r="O182" s="21">
        <v>30879.9</v>
      </c>
      <c r="P182">
        <v>0</v>
      </c>
      <c r="Q182">
        <v>0</v>
      </c>
      <c r="R182">
        <v>0</v>
      </c>
      <c r="S182">
        <v>100</v>
      </c>
      <c r="T182">
        <v>0</v>
      </c>
      <c r="U182" s="21">
        <v>943055</v>
      </c>
      <c r="V182" s="21">
        <v>943055</v>
      </c>
      <c r="W182" s="21">
        <v>0</v>
      </c>
      <c r="X182" s="21">
        <v>0</v>
      </c>
      <c r="Y182" s="21">
        <v>0</v>
      </c>
      <c r="Z182" s="21">
        <v>0</v>
      </c>
      <c r="AA182" s="21">
        <v>0</v>
      </c>
      <c r="AB182" s="21">
        <v>0</v>
      </c>
      <c r="AC182" s="21">
        <v>0</v>
      </c>
      <c r="AD182" s="21">
        <v>0</v>
      </c>
      <c r="AE182" s="21">
        <v>0</v>
      </c>
      <c r="AF182" s="21">
        <v>0</v>
      </c>
      <c r="AG182" s="21">
        <v>0</v>
      </c>
      <c r="AH182" s="21">
        <v>0</v>
      </c>
      <c r="AI182" s="21">
        <v>0</v>
      </c>
      <c r="AJ182" s="21">
        <v>0</v>
      </c>
      <c r="AK182" s="21">
        <v>0</v>
      </c>
      <c r="AL182" s="21">
        <v>0</v>
      </c>
      <c r="AM182" s="21">
        <v>0</v>
      </c>
      <c r="AN182" s="21">
        <v>0</v>
      </c>
      <c r="AO182" s="21">
        <v>0</v>
      </c>
      <c r="AP182" s="21">
        <v>0</v>
      </c>
      <c r="AQ182" s="21">
        <v>0</v>
      </c>
      <c r="AR182" s="21">
        <v>0</v>
      </c>
      <c r="AS182" s="21">
        <v>0</v>
      </c>
      <c r="AT182" s="21">
        <v>0</v>
      </c>
      <c r="AU182" s="21">
        <v>0</v>
      </c>
      <c r="AV182" s="21">
        <v>0</v>
      </c>
      <c r="AW182" s="21">
        <v>0</v>
      </c>
      <c r="AX182" s="21">
        <v>0</v>
      </c>
      <c r="AY182" s="21">
        <v>0</v>
      </c>
      <c r="AZ182" s="21">
        <v>0</v>
      </c>
      <c r="BA182" s="21">
        <v>943055</v>
      </c>
      <c r="BB182" s="21">
        <v>943055</v>
      </c>
      <c r="BC182" s="21">
        <v>0</v>
      </c>
      <c r="BD182" s="21">
        <v>0</v>
      </c>
      <c r="BE182" s="21">
        <v>0</v>
      </c>
      <c r="BF182" s="21">
        <v>0</v>
      </c>
      <c r="BG182" s="21">
        <v>0</v>
      </c>
      <c r="BH182" s="21">
        <v>0</v>
      </c>
      <c r="BI182" s="21">
        <v>0</v>
      </c>
      <c r="BJ182" s="21">
        <v>0</v>
      </c>
      <c r="BK182" s="21">
        <v>0</v>
      </c>
      <c r="BQ182" s="156">
        <f>INDEX('ESSER II reallocation'!$G$2:$G$555,MATCH('2021 ESSER II'!$D182,'ESSER II reallocation'!$A$2:$A$555,0))</f>
        <v>943170</v>
      </c>
    </row>
    <row r="183" spans="1:69" x14ac:dyDescent="0.3">
      <c r="A183" t="s">
        <v>162</v>
      </c>
      <c r="B183">
        <v>2021</v>
      </c>
      <c r="C183" t="s">
        <v>2440</v>
      </c>
      <c r="D183" s="22">
        <f>INDEX(Concordance!$A$2:$A$556,MATCH('2021 ESSER II'!F183,Concordance!$D$2:$D$556,0))</f>
        <v>13055</v>
      </c>
      <c r="E183" t="s">
        <v>701</v>
      </c>
      <c r="F183" t="s">
        <v>2441</v>
      </c>
      <c r="G183" t="s">
        <v>2442</v>
      </c>
      <c r="H183" t="s">
        <v>1892</v>
      </c>
      <c r="I183" s="21">
        <v>22771.200000000001</v>
      </c>
      <c r="J183" s="21">
        <v>0</v>
      </c>
      <c r="O183" s="21">
        <v>22771.200000000001</v>
      </c>
      <c r="P183">
        <v>0</v>
      </c>
      <c r="Q183">
        <v>0</v>
      </c>
      <c r="R183">
        <v>0</v>
      </c>
      <c r="S183">
        <v>100</v>
      </c>
      <c r="T183">
        <v>0</v>
      </c>
      <c r="U183" s="21">
        <v>440661</v>
      </c>
      <c r="V183" s="21">
        <v>51359.95</v>
      </c>
      <c r="W183" s="21">
        <v>1913.7</v>
      </c>
      <c r="X183" s="21">
        <v>0</v>
      </c>
      <c r="Y183" s="21">
        <v>0</v>
      </c>
      <c r="Z183" s="21">
        <v>0</v>
      </c>
      <c r="AA183" s="21">
        <v>0</v>
      </c>
      <c r="AB183" s="21">
        <v>0</v>
      </c>
      <c r="AC183" s="21">
        <v>1913.7</v>
      </c>
      <c r="AD183" s="21">
        <v>0</v>
      </c>
      <c r="AE183" s="21">
        <v>0</v>
      </c>
      <c r="AF183" s="21">
        <v>0</v>
      </c>
      <c r="AG183" s="21">
        <v>33999</v>
      </c>
      <c r="AH183" s="21">
        <v>0</v>
      </c>
      <c r="AI183" s="21">
        <v>0</v>
      </c>
      <c r="AJ183" s="21">
        <v>0</v>
      </c>
      <c r="AK183" s="21">
        <v>0</v>
      </c>
      <c r="AL183" s="21">
        <v>0</v>
      </c>
      <c r="AM183" s="21">
        <v>33999</v>
      </c>
      <c r="AN183" s="21">
        <v>0</v>
      </c>
      <c r="AO183" s="21">
        <v>0</v>
      </c>
      <c r="AP183" s="21">
        <v>0</v>
      </c>
      <c r="AQ183" s="21">
        <v>0</v>
      </c>
      <c r="AR183" s="21">
        <v>0</v>
      </c>
      <c r="AS183" s="21">
        <v>0</v>
      </c>
      <c r="AT183" s="21">
        <v>0</v>
      </c>
      <c r="AU183" s="21">
        <v>0</v>
      </c>
      <c r="AV183" s="21">
        <v>0</v>
      </c>
      <c r="AW183" s="21">
        <v>0</v>
      </c>
      <c r="AX183" s="21">
        <v>0</v>
      </c>
      <c r="AY183" s="21">
        <v>0</v>
      </c>
      <c r="AZ183" s="21">
        <v>0</v>
      </c>
      <c r="BA183" s="21">
        <v>15447.25</v>
      </c>
      <c r="BB183" s="21">
        <v>0</v>
      </c>
      <c r="BC183" s="21">
        <v>0</v>
      </c>
      <c r="BD183" s="21">
        <v>0</v>
      </c>
      <c r="BE183" s="21">
        <v>0</v>
      </c>
      <c r="BF183" s="21">
        <v>0</v>
      </c>
      <c r="BG183" s="21">
        <v>0</v>
      </c>
      <c r="BH183" s="21">
        <v>0</v>
      </c>
      <c r="BI183" s="21">
        <v>0</v>
      </c>
      <c r="BJ183" s="21">
        <v>15447.25</v>
      </c>
      <c r="BK183" s="21">
        <v>389301.05</v>
      </c>
      <c r="BL183">
        <v>1</v>
      </c>
      <c r="BM183">
        <v>37</v>
      </c>
      <c r="BN183">
        <v>0</v>
      </c>
      <c r="BO183">
        <v>62</v>
      </c>
      <c r="BP183">
        <v>0</v>
      </c>
      <c r="BQ183" s="156">
        <f>INDEX('ESSER II reallocation'!$G$2:$G$555,MATCH('2021 ESSER II'!$D183,'ESSER II reallocation'!$A$2:$A$555,0))</f>
        <v>440715</v>
      </c>
    </row>
    <row r="184" spans="1:69" x14ac:dyDescent="0.3">
      <c r="A184" t="s">
        <v>162</v>
      </c>
      <c r="B184">
        <v>2021</v>
      </c>
      <c r="C184" t="s">
        <v>2443</v>
      </c>
      <c r="D184" s="22">
        <f>INDEX(Concordance!$A$2:$A$556,MATCH('2021 ESSER II'!F184,Concordance!$D$2:$D$556,0))</f>
        <v>96103</v>
      </c>
      <c r="E184" t="s">
        <v>704</v>
      </c>
      <c r="F184" t="s">
        <v>2444</v>
      </c>
      <c r="G184" t="s">
        <v>2445</v>
      </c>
      <c r="H184" t="s">
        <v>1892</v>
      </c>
      <c r="I184" s="21">
        <v>41461.760000000002</v>
      </c>
      <c r="J184" s="21">
        <v>0</v>
      </c>
      <c r="O184" s="21">
        <v>41461.760000000002</v>
      </c>
      <c r="P184">
        <v>0</v>
      </c>
      <c r="Q184">
        <v>0</v>
      </c>
      <c r="R184">
        <v>0</v>
      </c>
      <c r="S184">
        <v>100</v>
      </c>
      <c r="T184">
        <v>0</v>
      </c>
      <c r="U184" s="21">
        <v>1766799</v>
      </c>
      <c r="V184" s="21">
        <v>0</v>
      </c>
      <c r="W184" s="21">
        <v>0</v>
      </c>
      <c r="X184" s="21">
        <v>0</v>
      </c>
      <c r="Y184" s="21">
        <v>0</v>
      </c>
      <c r="Z184" s="21">
        <v>0</v>
      </c>
      <c r="AA184" s="21">
        <v>0</v>
      </c>
      <c r="AB184" s="21">
        <v>0</v>
      </c>
      <c r="AC184" s="21">
        <v>0</v>
      </c>
      <c r="AD184" s="21">
        <v>0</v>
      </c>
      <c r="AE184" s="21">
        <v>0</v>
      </c>
      <c r="AF184" s="21">
        <v>0</v>
      </c>
      <c r="AG184" s="21">
        <v>0</v>
      </c>
      <c r="AH184" s="21">
        <v>0</v>
      </c>
      <c r="AI184" s="21">
        <v>0</v>
      </c>
      <c r="AJ184" s="21">
        <v>0</v>
      </c>
      <c r="AK184" s="21">
        <v>0</v>
      </c>
      <c r="AL184" s="21">
        <v>0</v>
      </c>
      <c r="AM184" s="21">
        <v>0</v>
      </c>
      <c r="AN184" s="21">
        <v>0</v>
      </c>
      <c r="AO184" s="21">
        <v>0</v>
      </c>
      <c r="AP184" s="21">
        <v>0</v>
      </c>
      <c r="AQ184" s="21">
        <v>0</v>
      </c>
      <c r="AR184" s="21">
        <v>0</v>
      </c>
      <c r="AS184" s="21">
        <v>0</v>
      </c>
      <c r="AT184" s="21">
        <v>0</v>
      </c>
      <c r="AU184" s="21">
        <v>0</v>
      </c>
      <c r="AV184" s="21">
        <v>0</v>
      </c>
      <c r="AW184" s="21">
        <v>0</v>
      </c>
      <c r="AX184" s="21">
        <v>0</v>
      </c>
      <c r="AY184" s="21">
        <v>0</v>
      </c>
      <c r="AZ184" s="21">
        <v>0</v>
      </c>
      <c r="BA184" s="21">
        <v>0</v>
      </c>
      <c r="BB184" s="21">
        <v>0</v>
      </c>
      <c r="BC184" s="21">
        <v>0</v>
      </c>
      <c r="BD184" s="21">
        <v>0</v>
      </c>
      <c r="BE184" s="21">
        <v>0</v>
      </c>
      <c r="BF184" s="21">
        <v>0</v>
      </c>
      <c r="BG184" s="21">
        <v>0</v>
      </c>
      <c r="BH184" s="21">
        <v>0</v>
      </c>
      <c r="BI184" s="21">
        <v>0</v>
      </c>
      <c r="BJ184" s="21">
        <v>0</v>
      </c>
      <c r="BK184" s="21">
        <v>1766799</v>
      </c>
      <c r="BL184">
        <v>0</v>
      </c>
      <c r="BM184">
        <v>100</v>
      </c>
      <c r="BN184">
        <v>0</v>
      </c>
      <c r="BO184">
        <v>0</v>
      </c>
      <c r="BP184">
        <v>0</v>
      </c>
      <c r="BQ184" s="156">
        <f>INDEX('ESSER II reallocation'!$G$2:$G$555,MATCH('2021 ESSER II'!$D184,'ESSER II reallocation'!$A$2:$A$555,0))</f>
        <v>1767016</v>
      </c>
    </row>
    <row r="185" spans="1:69" x14ac:dyDescent="0.3">
      <c r="A185" t="s">
        <v>162</v>
      </c>
      <c r="B185">
        <v>2021</v>
      </c>
      <c r="C185" t="s">
        <v>2446</v>
      </c>
      <c r="D185" s="22">
        <f>INDEX(Concordance!$A$2:$A$556,MATCH('2021 ESSER II'!F185,Concordance!$D$2:$D$556,0))</f>
        <v>64075</v>
      </c>
      <c r="E185" t="s">
        <v>707</v>
      </c>
      <c r="F185" t="s">
        <v>2447</v>
      </c>
      <c r="G185" t="s">
        <v>2448</v>
      </c>
      <c r="H185" t="s">
        <v>1892</v>
      </c>
      <c r="I185" s="21">
        <v>66963.62</v>
      </c>
      <c r="J185" s="21">
        <v>0</v>
      </c>
      <c r="O185" s="21">
        <v>66963.62</v>
      </c>
      <c r="P185">
        <v>0</v>
      </c>
      <c r="Q185">
        <v>0</v>
      </c>
      <c r="R185">
        <v>0</v>
      </c>
      <c r="S185">
        <v>100</v>
      </c>
      <c r="T185">
        <v>0</v>
      </c>
      <c r="U185" s="21">
        <v>3244594</v>
      </c>
      <c r="V185" s="21">
        <v>3244594</v>
      </c>
      <c r="W185" s="21">
        <v>680226.85</v>
      </c>
      <c r="X185" s="21">
        <v>618330.31999999995</v>
      </c>
      <c r="Y185" s="21">
        <v>0</v>
      </c>
      <c r="Z185" s="21">
        <v>0</v>
      </c>
      <c r="AA185" s="21">
        <v>0</v>
      </c>
      <c r="AB185" s="21">
        <v>0</v>
      </c>
      <c r="AC185" s="21">
        <v>61896.53</v>
      </c>
      <c r="AD185" s="21">
        <v>0</v>
      </c>
      <c r="AE185" s="21">
        <v>0</v>
      </c>
      <c r="AF185" s="21">
        <v>0</v>
      </c>
      <c r="AG185" s="21">
        <v>772269.82000000007</v>
      </c>
      <c r="AH185" s="21">
        <v>31118.28</v>
      </c>
      <c r="AI185" s="21">
        <v>0</v>
      </c>
      <c r="AJ185" s="21">
        <v>0</v>
      </c>
      <c r="AK185" s="21">
        <v>0</v>
      </c>
      <c r="AL185" s="21">
        <v>67719</v>
      </c>
      <c r="AM185" s="21">
        <v>673432.54</v>
      </c>
      <c r="AN185" s="21">
        <v>0</v>
      </c>
      <c r="AO185" s="21">
        <v>0</v>
      </c>
      <c r="AP185" s="21">
        <v>0</v>
      </c>
      <c r="AQ185" s="21">
        <v>1528093.19</v>
      </c>
      <c r="AR185" s="21">
        <v>1528093.19</v>
      </c>
      <c r="AS185" s="21">
        <v>0</v>
      </c>
      <c r="AT185" s="21">
        <v>0</v>
      </c>
      <c r="AU185" s="21">
        <v>0</v>
      </c>
      <c r="AV185" s="21">
        <v>0</v>
      </c>
      <c r="AW185" s="21">
        <v>0</v>
      </c>
      <c r="AX185" s="21">
        <v>0</v>
      </c>
      <c r="AY185" s="21">
        <v>0</v>
      </c>
      <c r="AZ185" s="21">
        <v>0</v>
      </c>
      <c r="BA185" s="21">
        <v>264004.14</v>
      </c>
      <c r="BB185" s="21">
        <v>0</v>
      </c>
      <c r="BC185" s="21">
        <v>0</v>
      </c>
      <c r="BD185" s="21">
        <v>0</v>
      </c>
      <c r="BE185" s="21">
        <v>0</v>
      </c>
      <c r="BF185" s="21">
        <v>0</v>
      </c>
      <c r="BG185" s="21">
        <v>264004.14</v>
      </c>
      <c r="BH185" s="21">
        <v>0</v>
      </c>
      <c r="BI185" s="21">
        <v>0</v>
      </c>
      <c r="BJ185" s="21">
        <v>0</v>
      </c>
      <c r="BK185" s="21">
        <v>0</v>
      </c>
      <c r="BQ185" s="156">
        <f>INDEX('ESSER II reallocation'!$G$2:$G$555,MATCH('2021 ESSER II'!$D185,'ESSER II reallocation'!$A$2:$A$555,0))</f>
        <v>3244992</v>
      </c>
    </row>
    <row r="186" spans="1:69" x14ac:dyDescent="0.3">
      <c r="A186" t="s">
        <v>162</v>
      </c>
      <c r="B186">
        <v>2021</v>
      </c>
      <c r="C186" t="s">
        <v>2449</v>
      </c>
      <c r="D186" s="22">
        <f>INDEX(Concordance!$A$2:$A$556,MATCH('2021 ESSER II'!F186,Concordance!$D$2:$D$556,0))</f>
        <v>97122</v>
      </c>
      <c r="E186" t="s">
        <v>710</v>
      </c>
      <c r="F186" t="s">
        <v>2450</v>
      </c>
      <c r="G186" t="s">
        <v>2451</v>
      </c>
      <c r="H186" t="s">
        <v>1892</v>
      </c>
      <c r="I186" s="21">
        <v>12027.18</v>
      </c>
      <c r="J186" s="21">
        <v>0</v>
      </c>
      <c r="O186" s="21">
        <v>12027.18</v>
      </c>
      <c r="P186">
        <v>0</v>
      </c>
      <c r="Q186">
        <v>0</v>
      </c>
      <c r="R186">
        <v>0</v>
      </c>
      <c r="S186">
        <v>100</v>
      </c>
      <c r="T186">
        <v>0</v>
      </c>
      <c r="U186" s="21">
        <v>6813</v>
      </c>
      <c r="V186" s="21">
        <v>0</v>
      </c>
      <c r="W186" s="21">
        <v>0</v>
      </c>
      <c r="X186" s="21">
        <v>0</v>
      </c>
      <c r="Y186" s="21">
        <v>0</v>
      </c>
      <c r="Z186" s="21">
        <v>0</v>
      </c>
      <c r="AA186" s="21">
        <v>0</v>
      </c>
      <c r="AB186" s="21">
        <v>0</v>
      </c>
      <c r="AC186" s="21">
        <v>0</v>
      </c>
      <c r="AD186" s="21">
        <v>0</v>
      </c>
      <c r="AE186" s="21">
        <v>0</v>
      </c>
      <c r="AF186" s="21">
        <v>0</v>
      </c>
      <c r="AG186" s="21">
        <v>0</v>
      </c>
      <c r="AH186" s="21">
        <v>0</v>
      </c>
      <c r="AI186" s="21">
        <v>0</v>
      </c>
      <c r="AJ186" s="21">
        <v>0</v>
      </c>
      <c r="AK186" s="21">
        <v>0</v>
      </c>
      <c r="AL186" s="21">
        <v>0</v>
      </c>
      <c r="AM186" s="21">
        <v>0</v>
      </c>
      <c r="AN186" s="21">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0</v>
      </c>
      <c r="BF186" s="21">
        <v>0</v>
      </c>
      <c r="BG186" s="21">
        <v>0</v>
      </c>
      <c r="BH186" s="21">
        <v>0</v>
      </c>
      <c r="BI186" s="21">
        <v>0</v>
      </c>
      <c r="BJ186" s="21">
        <v>0</v>
      </c>
      <c r="BK186" s="21">
        <v>6813</v>
      </c>
      <c r="BL186">
        <v>100</v>
      </c>
      <c r="BM186">
        <v>0</v>
      </c>
      <c r="BN186">
        <v>0</v>
      </c>
      <c r="BO186">
        <v>0</v>
      </c>
      <c r="BP186">
        <v>0</v>
      </c>
      <c r="BQ186" s="156">
        <f>INDEX('ESSER II reallocation'!$G$2:$G$555,MATCH('2021 ESSER II'!$D186,'ESSER II reallocation'!$A$2:$A$555,0))</f>
        <v>6814</v>
      </c>
    </row>
    <row r="187" spans="1:69" x14ac:dyDescent="0.3">
      <c r="A187" t="s">
        <v>162</v>
      </c>
      <c r="B187">
        <v>2021</v>
      </c>
      <c r="C187" t="s">
        <v>2452</v>
      </c>
      <c r="D187" s="22">
        <f>INDEX(Concordance!$A$2:$A$556,MATCH('2021 ESSER II'!F187,Concordance!$D$2:$D$556,0))</f>
        <v>89088</v>
      </c>
      <c r="E187" t="s">
        <v>713</v>
      </c>
      <c r="F187" t="s">
        <v>2453</v>
      </c>
      <c r="G187" t="s">
        <v>2454</v>
      </c>
      <c r="H187" t="s">
        <v>1892</v>
      </c>
      <c r="I187" s="21">
        <v>13243.48</v>
      </c>
      <c r="J187" s="21">
        <v>0</v>
      </c>
      <c r="O187" s="21">
        <v>13243.48</v>
      </c>
      <c r="P187">
        <v>0</v>
      </c>
      <c r="Q187">
        <v>0</v>
      </c>
      <c r="R187">
        <v>0</v>
      </c>
      <c r="S187">
        <v>100</v>
      </c>
      <c r="T187">
        <v>0</v>
      </c>
      <c r="U187" s="21">
        <v>104033</v>
      </c>
      <c r="V187" s="21">
        <v>104033</v>
      </c>
      <c r="W187" s="21">
        <v>0</v>
      </c>
      <c r="X187" s="21">
        <v>0</v>
      </c>
      <c r="Y187" s="21">
        <v>0</v>
      </c>
      <c r="Z187" s="21">
        <v>0</v>
      </c>
      <c r="AA187" s="21">
        <v>0</v>
      </c>
      <c r="AB187" s="21">
        <v>0</v>
      </c>
      <c r="AC187" s="21">
        <v>0</v>
      </c>
      <c r="AD187" s="21">
        <v>0</v>
      </c>
      <c r="AE187" s="21">
        <v>0</v>
      </c>
      <c r="AF187" s="21">
        <v>0</v>
      </c>
      <c r="AG187" s="21">
        <v>71033</v>
      </c>
      <c r="AH187" s="21">
        <v>30033</v>
      </c>
      <c r="AI187" s="21">
        <v>0</v>
      </c>
      <c r="AJ187" s="21">
        <v>13000</v>
      </c>
      <c r="AK187" s="21">
        <v>0</v>
      </c>
      <c r="AL187" s="21">
        <v>0</v>
      </c>
      <c r="AM187" s="21">
        <v>0</v>
      </c>
      <c r="AN187" s="21">
        <v>0</v>
      </c>
      <c r="AO187" s="21">
        <v>0</v>
      </c>
      <c r="AP187" s="21">
        <v>28000</v>
      </c>
      <c r="AQ187" s="21">
        <v>33000</v>
      </c>
      <c r="AR187" s="21">
        <v>0</v>
      </c>
      <c r="AS187" s="21">
        <v>0</v>
      </c>
      <c r="AT187" s="21">
        <v>0</v>
      </c>
      <c r="AU187" s="21">
        <v>0</v>
      </c>
      <c r="AV187" s="21">
        <v>0</v>
      </c>
      <c r="AW187" s="21">
        <v>0</v>
      </c>
      <c r="AX187" s="21">
        <v>33000</v>
      </c>
      <c r="AY187" s="21">
        <v>0</v>
      </c>
      <c r="AZ187" s="21">
        <v>0</v>
      </c>
      <c r="BA187" s="21">
        <v>0</v>
      </c>
      <c r="BB187" s="21">
        <v>0</v>
      </c>
      <c r="BC187" s="21">
        <v>0</v>
      </c>
      <c r="BD187" s="21">
        <v>0</v>
      </c>
      <c r="BE187" s="21">
        <v>0</v>
      </c>
      <c r="BF187" s="21">
        <v>0</v>
      </c>
      <c r="BG187" s="21">
        <v>0</v>
      </c>
      <c r="BH187" s="21">
        <v>0</v>
      </c>
      <c r="BI187" s="21">
        <v>0</v>
      </c>
      <c r="BJ187" s="21">
        <v>0</v>
      </c>
      <c r="BK187" s="21">
        <v>0</v>
      </c>
      <c r="BQ187" s="156">
        <f>INDEX('ESSER II reallocation'!$G$2:$G$555,MATCH('2021 ESSER II'!$D187,'ESSER II reallocation'!$A$2:$A$555,0))</f>
        <v>104046</v>
      </c>
    </row>
    <row r="188" spans="1:69" x14ac:dyDescent="0.3">
      <c r="A188" t="s">
        <v>162</v>
      </c>
      <c r="B188">
        <v>2021</v>
      </c>
      <c r="C188" t="s">
        <v>2455</v>
      </c>
      <c r="D188" s="22">
        <f>INDEX(Concordance!$A$2:$A$556,MATCH('2021 ESSER II'!F188,Concordance!$D$2:$D$556,0))</f>
        <v>10092</v>
      </c>
      <c r="E188" t="s">
        <v>716</v>
      </c>
      <c r="F188" t="s">
        <v>2456</v>
      </c>
      <c r="G188" t="s">
        <v>2457</v>
      </c>
      <c r="H188" t="s">
        <v>1892</v>
      </c>
      <c r="I188" s="21">
        <v>19730.439999999999</v>
      </c>
      <c r="J188" s="21">
        <v>0</v>
      </c>
      <c r="O188" s="21">
        <v>19730.439999999999</v>
      </c>
      <c r="P188">
        <v>0</v>
      </c>
      <c r="Q188">
        <v>0</v>
      </c>
      <c r="R188">
        <v>0</v>
      </c>
      <c r="S188">
        <v>100</v>
      </c>
      <c r="T188">
        <v>0</v>
      </c>
      <c r="U188" s="21">
        <v>320180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320180</v>
      </c>
      <c r="BL188">
        <v>0</v>
      </c>
      <c r="BM188">
        <v>100</v>
      </c>
      <c r="BN188">
        <v>0</v>
      </c>
      <c r="BO188">
        <v>0</v>
      </c>
      <c r="BP188">
        <v>0</v>
      </c>
      <c r="BQ188" s="156">
        <f>INDEX('ESSER II reallocation'!$G$2:$G$555,MATCH('2021 ESSER II'!$D188,'ESSER II reallocation'!$A$2:$A$555,0))</f>
        <v>320220</v>
      </c>
    </row>
    <row r="189" spans="1:69" x14ac:dyDescent="0.3">
      <c r="A189" t="s">
        <v>162</v>
      </c>
      <c r="B189">
        <v>2021</v>
      </c>
      <c r="C189" t="s">
        <v>2458</v>
      </c>
      <c r="D189" s="22">
        <f>INDEX(Concordance!$A$2:$A$556,MATCH('2021 ESSER II'!F189,Concordance!$D$2:$D$556,0))</f>
        <v>19149</v>
      </c>
      <c r="E189" t="s">
        <v>722</v>
      </c>
      <c r="F189" t="s">
        <v>2459</v>
      </c>
      <c r="G189" t="s">
        <v>2460</v>
      </c>
      <c r="H189" t="s">
        <v>1892</v>
      </c>
      <c r="I189" s="21">
        <v>46083.72</v>
      </c>
      <c r="J189" s="21">
        <v>0</v>
      </c>
      <c r="O189" s="21">
        <v>46083.72</v>
      </c>
      <c r="P189">
        <v>0</v>
      </c>
      <c r="Q189">
        <v>0</v>
      </c>
      <c r="R189">
        <v>0</v>
      </c>
      <c r="S189">
        <v>100</v>
      </c>
      <c r="T189">
        <v>0</v>
      </c>
      <c r="U189" s="21">
        <v>1123146</v>
      </c>
      <c r="V189" s="21">
        <v>1123146</v>
      </c>
      <c r="W189" s="21">
        <v>0</v>
      </c>
      <c r="X189" s="21">
        <v>0</v>
      </c>
      <c r="Y189" s="21">
        <v>0</v>
      </c>
      <c r="Z189" s="21">
        <v>0</v>
      </c>
      <c r="AA189" s="21">
        <v>0</v>
      </c>
      <c r="AB189" s="21">
        <v>0</v>
      </c>
      <c r="AC189" s="21">
        <v>0</v>
      </c>
      <c r="AD189" s="21">
        <v>0</v>
      </c>
      <c r="AE189" s="21">
        <v>0</v>
      </c>
      <c r="AF189" s="21">
        <v>0</v>
      </c>
      <c r="AG189" s="21">
        <v>0</v>
      </c>
      <c r="AH189" s="21">
        <v>0</v>
      </c>
      <c r="AI189" s="21">
        <v>0</v>
      </c>
      <c r="AJ189" s="21">
        <v>0</v>
      </c>
      <c r="AK189" s="21">
        <v>0</v>
      </c>
      <c r="AL189" s="21">
        <v>0</v>
      </c>
      <c r="AM189" s="21">
        <v>0</v>
      </c>
      <c r="AN189" s="21">
        <v>0</v>
      </c>
      <c r="AO189" s="21">
        <v>0</v>
      </c>
      <c r="AP189" s="21">
        <v>0</v>
      </c>
      <c r="AQ189" s="21">
        <v>0</v>
      </c>
      <c r="AR189" s="21">
        <v>0</v>
      </c>
      <c r="AS189" s="21">
        <v>0</v>
      </c>
      <c r="AT189" s="21">
        <v>0</v>
      </c>
      <c r="AU189" s="21">
        <v>0</v>
      </c>
      <c r="AV189" s="21">
        <v>0</v>
      </c>
      <c r="AW189" s="21">
        <v>0</v>
      </c>
      <c r="AX189" s="21">
        <v>0</v>
      </c>
      <c r="AY189" s="21">
        <v>0</v>
      </c>
      <c r="AZ189" s="21">
        <v>0</v>
      </c>
      <c r="BA189" s="21">
        <v>1123146</v>
      </c>
      <c r="BB189" s="21">
        <v>1123146</v>
      </c>
      <c r="BC189" s="21">
        <v>0</v>
      </c>
      <c r="BD189" s="21">
        <v>0</v>
      </c>
      <c r="BE189" s="21">
        <v>0</v>
      </c>
      <c r="BF189" s="21">
        <v>0</v>
      </c>
      <c r="BG189" s="21">
        <v>0</v>
      </c>
      <c r="BH189" s="21">
        <v>0</v>
      </c>
      <c r="BI189" s="21">
        <v>0</v>
      </c>
      <c r="BJ189" s="21">
        <v>0</v>
      </c>
      <c r="BK189" s="21">
        <v>0</v>
      </c>
      <c r="BQ189" s="156">
        <f>INDEX('ESSER II reallocation'!$G$2:$G$555,MATCH('2021 ESSER II'!$D189,'ESSER II reallocation'!$A$2:$A$555,0))</f>
        <v>1123284</v>
      </c>
    </row>
    <row r="190" spans="1:69" x14ac:dyDescent="0.3">
      <c r="A190" t="s">
        <v>162</v>
      </c>
      <c r="B190">
        <v>2021</v>
      </c>
      <c r="C190" t="s">
        <v>2461</v>
      </c>
      <c r="D190" s="22">
        <f>INDEX(Concordance!$A$2:$A$556,MATCH('2021 ESSER II'!F190,Concordance!$D$2:$D$556,0))</f>
        <v>114113</v>
      </c>
      <c r="E190" t="s">
        <v>725</v>
      </c>
      <c r="F190" t="s">
        <v>2462</v>
      </c>
      <c r="G190" t="s">
        <v>2463</v>
      </c>
      <c r="H190" t="s">
        <v>1892</v>
      </c>
      <c r="I190" s="21">
        <v>21960.33</v>
      </c>
      <c r="J190" s="21">
        <v>0</v>
      </c>
      <c r="O190" s="21">
        <v>21960.33</v>
      </c>
      <c r="P190">
        <v>0</v>
      </c>
      <c r="Q190">
        <v>0</v>
      </c>
      <c r="R190">
        <v>0</v>
      </c>
      <c r="S190">
        <v>100</v>
      </c>
      <c r="T190">
        <v>0</v>
      </c>
      <c r="U190" s="21">
        <v>1965756</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1965756</v>
      </c>
      <c r="BL190">
        <v>0</v>
      </c>
      <c r="BM190">
        <v>0</v>
      </c>
      <c r="BN190">
        <v>0</v>
      </c>
      <c r="BO190">
        <v>100</v>
      </c>
      <c r="BP190">
        <v>0</v>
      </c>
      <c r="BQ190" s="156">
        <f>INDEX('ESSER II reallocation'!$G$2:$G$555,MATCH('2021 ESSER II'!$D190,'ESSER II reallocation'!$A$2:$A$555,0))</f>
        <v>1965997</v>
      </c>
    </row>
    <row r="191" spans="1:69" x14ac:dyDescent="0.3">
      <c r="A191" t="s">
        <v>162</v>
      </c>
      <c r="B191">
        <v>2021</v>
      </c>
      <c r="C191" t="s">
        <v>2464</v>
      </c>
      <c r="D191" s="22">
        <f>INDEX(Concordance!$A$2:$A$556,MATCH('2021 ESSER II'!F191,Concordance!$D$2:$D$556,0))</f>
        <v>115925</v>
      </c>
      <c r="E191" t="s">
        <v>728</v>
      </c>
      <c r="F191" t="s">
        <v>2465</v>
      </c>
      <c r="G191" t="s">
        <v>2466</v>
      </c>
      <c r="H191" t="s">
        <v>1892</v>
      </c>
      <c r="I191" s="21">
        <v>17297.830000000002</v>
      </c>
      <c r="J191" s="21">
        <v>0</v>
      </c>
      <c r="O191" s="21">
        <v>17297.830000000002</v>
      </c>
      <c r="P191">
        <v>0</v>
      </c>
      <c r="Q191">
        <v>0</v>
      </c>
      <c r="R191">
        <v>0</v>
      </c>
      <c r="S191">
        <v>100</v>
      </c>
      <c r="T191">
        <v>0</v>
      </c>
      <c r="U191" s="21">
        <v>433276</v>
      </c>
      <c r="V191" s="21">
        <v>0</v>
      </c>
      <c r="W191" s="21">
        <v>0</v>
      </c>
      <c r="X191" s="21">
        <v>0</v>
      </c>
      <c r="Y191" s="21">
        <v>0</v>
      </c>
      <c r="Z191" s="21">
        <v>0</v>
      </c>
      <c r="AA191" s="21">
        <v>0</v>
      </c>
      <c r="AB191" s="21">
        <v>0</v>
      </c>
      <c r="AC191" s="21">
        <v>0</v>
      </c>
      <c r="AD191" s="21">
        <v>0</v>
      </c>
      <c r="AE191" s="21">
        <v>0</v>
      </c>
      <c r="AF191" s="21">
        <v>0</v>
      </c>
      <c r="AG191" s="21">
        <v>0</v>
      </c>
      <c r="AH191" s="21">
        <v>0</v>
      </c>
      <c r="AI191" s="21">
        <v>0</v>
      </c>
      <c r="AJ191" s="21">
        <v>0</v>
      </c>
      <c r="AK191" s="21">
        <v>0</v>
      </c>
      <c r="AL191" s="21">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0</v>
      </c>
      <c r="BJ191" s="21">
        <v>0</v>
      </c>
      <c r="BK191" s="21">
        <v>433276</v>
      </c>
      <c r="BL191">
        <v>1</v>
      </c>
      <c r="BM191">
        <v>17</v>
      </c>
      <c r="BN191">
        <v>16</v>
      </c>
      <c r="BO191">
        <v>66</v>
      </c>
      <c r="BP191">
        <v>0</v>
      </c>
      <c r="BQ191" s="156">
        <f>INDEX('ESSER II reallocation'!$G$2:$G$555,MATCH('2021 ESSER II'!$D191,'ESSER II reallocation'!$A$2:$A$555,0))</f>
        <v>433329</v>
      </c>
    </row>
    <row r="192" spans="1:69" x14ac:dyDescent="0.3">
      <c r="A192" t="s">
        <v>162</v>
      </c>
      <c r="B192">
        <v>2021</v>
      </c>
      <c r="C192" t="s">
        <v>2467</v>
      </c>
      <c r="D192" s="22">
        <f>INDEX(Concordance!$A$2:$A$556,MATCH('2021 ESSER II'!F192,Concordance!$D$2:$D$556,0))</f>
        <v>78002</v>
      </c>
      <c r="E192" t="s">
        <v>731</v>
      </c>
      <c r="F192" t="s">
        <v>2468</v>
      </c>
      <c r="G192" t="s">
        <v>2469</v>
      </c>
      <c r="H192" t="s">
        <v>1892</v>
      </c>
      <c r="I192" s="21">
        <v>34326.1</v>
      </c>
      <c r="J192" s="21">
        <v>0</v>
      </c>
      <c r="O192" s="21">
        <v>34326.1</v>
      </c>
      <c r="P192">
        <v>0</v>
      </c>
      <c r="Q192">
        <v>0</v>
      </c>
      <c r="R192">
        <v>0</v>
      </c>
      <c r="S192">
        <v>100</v>
      </c>
      <c r="T192">
        <v>0</v>
      </c>
      <c r="U192" s="21">
        <v>1944732</v>
      </c>
      <c r="V192" s="21">
        <v>399276.6</v>
      </c>
      <c r="W192" s="21">
        <v>257944.76</v>
      </c>
      <c r="X192" s="21">
        <v>220988.08</v>
      </c>
      <c r="Y192" s="21">
        <v>36956.68</v>
      </c>
      <c r="Z192" s="21">
        <v>0</v>
      </c>
      <c r="AA192" s="21">
        <v>0</v>
      </c>
      <c r="AB192" s="21">
        <v>0</v>
      </c>
      <c r="AC192" s="21">
        <v>0</v>
      </c>
      <c r="AD192" s="21">
        <v>0</v>
      </c>
      <c r="AE192" s="21">
        <v>0</v>
      </c>
      <c r="AF192" s="21">
        <v>0</v>
      </c>
      <c r="AG192" s="21">
        <v>46172.34</v>
      </c>
      <c r="AH192" s="21">
        <v>20488.27</v>
      </c>
      <c r="AI192" s="21">
        <v>3403.73</v>
      </c>
      <c r="AJ192" s="21">
        <v>0</v>
      </c>
      <c r="AK192" s="21">
        <v>0</v>
      </c>
      <c r="AL192" s="21">
        <v>22280.34</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95159.5</v>
      </c>
      <c r="BB192" s="21">
        <v>42302.78</v>
      </c>
      <c r="BC192" s="21">
        <v>9836.08</v>
      </c>
      <c r="BD192" s="21">
        <v>0</v>
      </c>
      <c r="BE192" s="21">
        <v>0</v>
      </c>
      <c r="BF192" s="21">
        <v>0</v>
      </c>
      <c r="BG192" s="21">
        <v>1129.79</v>
      </c>
      <c r="BH192" s="21">
        <v>41890.85</v>
      </c>
      <c r="BI192" s="21">
        <v>0</v>
      </c>
      <c r="BJ192" s="21">
        <v>0</v>
      </c>
      <c r="BK192" s="21">
        <v>1545455.4</v>
      </c>
      <c r="BL192">
        <v>48</v>
      </c>
      <c r="BM192">
        <v>22</v>
      </c>
      <c r="BN192">
        <v>0</v>
      </c>
      <c r="BO192">
        <v>30</v>
      </c>
      <c r="BP192">
        <v>0</v>
      </c>
      <c r="BQ192" s="156">
        <f>INDEX('ESSER II reallocation'!$G$2:$G$555,MATCH('2021 ESSER II'!$D192,'ESSER II reallocation'!$A$2:$A$555,0))</f>
        <v>1944971</v>
      </c>
    </row>
    <row r="193" spans="1:69" x14ac:dyDescent="0.3">
      <c r="A193" t="s">
        <v>162</v>
      </c>
      <c r="B193">
        <v>2021</v>
      </c>
      <c r="C193" t="s">
        <v>2470</v>
      </c>
      <c r="D193" s="22">
        <f>INDEX(Concordance!$A$2:$A$556,MATCH('2021 ESSER II'!F193,Concordance!$D$2:$D$556,0))</f>
        <v>96088</v>
      </c>
      <c r="E193" t="s">
        <v>734</v>
      </c>
      <c r="F193" t="s">
        <v>2471</v>
      </c>
      <c r="G193" t="s">
        <v>2472</v>
      </c>
      <c r="H193" t="s">
        <v>1892</v>
      </c>
      <c r="I193" s="21">
        <v>292790.90999999997</v>
      </c>
      <c r="J193" s="21">
        <v>0</v>
      </c>
      <c r="O193" s="21">
        <v>292790.90999999997</v>
      </c>
      <c r="P193">
        <v>0</v>
      </c>
      <c r="Q193">
        <v>0</v>
      </c>
      <c r="R193">
        <v>0</v>
      </c>
      <c r="S193">
        <v>100</v>
      </c>
      <c r="T193">
        <v>0</v>
      </c>
      <c r="U193" s="21">
        <v>22194276</v>
      </c>
      <c r="V193" s="21">
        <v>22194276</v>
      </c>
      <c r="W193" s="21">
        <v>0</v>
      </c>
      <c r="X193" s="21">
        <v>0</v>
      </c>
      <c r="Y193" s="21">
        <v>0</v>
      </c>
      <c r="Z193" s="21">
        <v>0</v>
      </c>
      <c r="AA193" s="21">
        <v>0</v>
      </c>
      <c r="AB193" s="21">
        <v>0</v>
      </c>
      <c r="AC193" s="21">
        <v>0</v>
      </c>
      <c r="AD193" s="21">
        <v>0</v>
      </c>
      <c r="AE193" s="21">
        <v>0</v>
      </c>
      <c r="AF193" s="21">
        <v>0</v>
      </c>
      <c r="AG193" s="21">
        <v>0</v>
      </c>
      <c r="AH193" s="21">
        <v>0</v>
      </c>
      <c r="AI193" s="21">
        <v>0</v>
      </c>
      <c r="AJ193" s="21">
        <v>0</v>
      </c>
      <c r="AK193" s="21">
        <v>0</v>
      </c>
      <c r="AL193" s="21">
        <v>0</v>
      </c>
      <c r="AM193" s="21">
        <v>0</v>
      </c>
      <c r="AN193" s="21">
        <v>0</v>
      </c>
      <c r="AO193" s="21">
        <v>0</v>
      </c>
      <c r="AP193" s="21">
        <v>0</v>
      </c>
      <c r="AQ193" s="21">
        <v>0</v>
      </c>
      <c r="AR193" s="21">
        <v>0</v>
      </c>
      <c r="AS193" s="21">
        <v>0</v>
      </c>
      <c r="AT193" s="21">
        <v>0</v>
      </c>
      <c r="AU193" s="21">
        <v>0</v>
      </c>
      <c r="AV193" s="21">
        <v>0</v>
      </c>
      <c r="AW193" s="21">
        <v>0</v>
      </c>
      <c r="AX193" s="21">
        <v>0</v>
      </c>
      <c r="AY193" s="21">
        <v>0</v>
      </c>
      <c r="AZ193" s="21">
        <v>0</v>
      </c>
      <c r="BA193" s="21">
        <v>22194276</v>
      </c>
      <c r="BB193" s="21">
        <v>22194276</v>
      </c>
      <c r="BC193" s="21">
        <v>0</v>
      </c>
      <c r="BD193" s="21">
        <v>0</v>
      </c>
      <c r="BE193" s="21">
        <v>0</v>
      </c>
      <c r="BF193" s="21">
        <v>0</v>
      </c>
      <c r="BG193" s="21">
        <v>0</v>
      </c>
      <c r="BH193" s="21">
        <v>0</v>
      </c>
      <c r="BI193" s="21">
        <v>0</v>
      </c>
      <c r="BJ193" s="21">
        <v>0</v>
      </c>
      <c r="BK193" s="21">
        <v>0</v>
      </c>
      <c r="BQ193" s="156">
        <f>INDEX('ESSER II reallocation'!$G$2:$G$555,MATCH('2021 ESSER II'!$D193,'ESSER II reallocation'!$A$2:$A$555,0))</f>
        <v>22196997</v>
      </c>
    </row>
    <row r="194" spans="1:69" x14ac:dyDescent="0.3">
      <c r="A194" t="s">
        <v>162</v>
      </c>
      <c r="B194">
        <v>2021</v>
      </c>
      <c r="C194" t="s">
        <v>2473</v>
      </c>
      <c r="D194" s="22">
        <f>INDEX(Concordance!$A$2:$A$556,MATCH('2021 ESSER II'!F194,Concordance!$D$2:$D$556,0))</f>
        <v>42111</v>
      </c>
      <c r="E194" t="s">
        <v>737</v>
      </c>
      <c r="F194" t="s">
        <v>2474</v>
      </c>
      <c r="G194" t="s">
        <v>2475</v>
      </c>
      <c r="H194" t="s">
        <v>1892</v>
      </c>
      <c r="I194" s="21">
        <v>21960.33</v>
      </c>
      <c r="J194" s="21">
        <v>0</v>
      </c>
      <c r="O194" s="21">
        <v>21960.33</v>
      </c>
      <c r="P194">
        <v>0</v>
      </c>
      <c r="Q194">
        <v>0</v>
      </c>
      <c r="R194">
        <v>0</v>
      </c>
      <c r="S194">
        <v>100</v>
      </c>
      <c r="T194">
        <v>0</v>
      </c>
      <c r="U194" s="21">
        <v>999919</v>
      </c>
      <c r="V194" s="21">
        <v>866954.03</v>
      </c>
      <c r="W194" s="21">
        <v>106058.64</v>
      </c>
      <c r="X194" s="21">
        <v>68000</v>
      </c>
      <c r="Y194" s="21">
        <v>10846</v>
      </c>
      <c r="Z194" s="21">
        <v>0</v>
      </c>
      <c r="AA194" s="21">
        <v>0</v>
      </c>
      <c r="AB194" s="21">
        <v>0</v>
      </c>
      <c r="AC194" s="21">
        <v>27212.639999999999</v>
      </c>
      <c r="AD194" s="21">
        <v>0</v>
      </c>
      <c r="AE194" s="21">
        <v>0</v>
      </c>
      <c r="AF194" s="21">
        <v>0</v>
      </c>
      <c r="AG194" s="21">
        <v>734695.29</v>
      </c>
      <c r="AH194" s="21">
        <v>568266.25</v>
      </c>
      <c r="AI194" s="21">
        <v>166429.04</v>
      </c>
      <c r="AJ194" s="21">
        <v>0</v>
      </c>
      <c r="AK194" s="21">
        <v>0</v>
      </c>
      <c r="AL194" s="21">
        <v>0</v>
      </c>
      <c r="AM194" s="21">
        <v>0</v>
      </c>
      <c r="AN194" s="21">
        <v>0</v>
      </c>
      <c r="AO194" s="21">
        <v>0</v>
      </c>
      <c r="AP194" s="21">
        <v>0</v>
      </c>
      <c r="AQ194" s="21">
        <v>26200.1</v>
      </c>
      <c r="AR194" s="21">
        <v>23000</v>
      </c>
      <c r="AS194" s="21">
        <v>3200.1</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132964.97</v>
      </c>
      <c r="BL194">
        <v>0</v>
      </c>
      <c r="BM194">
        <v>100</v>
      </c>
      <c r="BN194">
        <v>0</v>
      </c>
      <c r="BO194">
        <v>0</v>
      </c>
      <c r="BP194">
        <v>0</v>
      </c>
      <c r="BQ194" s="156">
        <f>INDEX('ESSER II reallocation'!$G$2:$G$555,MATCH('2021 ESSER II'!$D194,'ESSER II reallocation'!$A$2:$A$555,0))</f>
        <v>1000041</v>
      </c>
    </row>
    <row r="195" spans="1:69" x14ac:dyDescent="0.3">
      <c r="A195" t="s">
        <v>162</v>
      </c>
      <c r="B195">
        <v>2021</v>
      </c>
      <c r="C195" t="s">
        <v>2476</v>
      </c>
      <c r="D195" s="22">
        <f>INDEX(Concordance!$A$2:$A$556,MATCH('2021 ESSER II'!F195,Concordance!$D$2:$D$556,0))</f>
        <v>43004</v>
      </c>
      <c r="E195" t="s">
        <v>740</v>
      </c>
      <c r="F195" t="s">
        <v>2477</v>
      </c>
      <c r="G195" t="s">
        <v>2478</v>
      </c>
      <c r="H195" t="s">
        <v>1892</v>
      </c>
      <c r="I195" s="21">
        <v>15473.37</v>
      </c>
      <c r="J195" s="21">
        <v>0</v>
      </c>
      <c r="O195" s="21">
        <v>15473.37</v>
      </c>
      <c r="P195">
        <v>0</v>
      </c>
      <c r="Q195">
        <v>0</v>
      </c>
      <c r="R195">
        <v>0</v>
      </c>
      <c r="S195">
        <v>100</v>
      </c>
      <c r="T195">
        <v>0</v>
      </c>
      <c r="U195" s="21">
        <v>849396</v>
      </c>
      <c r="V195" s="21">
        <v>849396</v>
      </c>
      <c r="W195" s="21">
        <v>0</v>
      </c>
      <c r="X195" s="21">
        <v>0</v>
      </c>
      <c r="Y195" s="21">
        <v>0</v>
      </c>
      <c r="Z195" s="21">
        <v>0</v>
      </c>
      <c r="AA195" s="21">
        <v>0</v>
      </c>
      <c r="AB195" s="21">
        <v>0</v>
      </c>
      <c r="AC195" s="21">
        <v>0</v>
      </c>
      <c r="AD195" s="21">
        <v>0</v>
      </c>
      <c r="AE195" s="21">
        <v>0</v>
      </c>
      <c r="AF195" s="21">
        <v>0</v>
      </c>
      <c r="AG195" s="21">
        <v>849396</v>
      </c>
      <c r="AH195" s="21">
        <v>684213.82</v>
      </c>
      <c r="AI195" s="21">
        <v>165182.18</v>
      </c>
      <c r="AJ195" s="21">
        <v>0</v>
      </c>
      <c r="AK195" s="21">
        <v>0</v>
      </c>
      <c r="AL195" s="21">
        <v>0</v>
      </c>
      <c r="AM195" s="21">
        <v>0</v>
      </c>
      <c r="AN195" s="21">
        <v>0</v>
      </c>
      <c r="AO195" s="21">
        <v>0</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Q195" s="156">
        <f>INDEX('ESSER II reallocation'!$G$2:$G$555,MATCH('2021 ESSER II'!$D195,'ESSER II reallocation'!$A$2:$A$555,0))</f>
        <v>849500</v>
      </c>
    </row>
    <row r="196" spans="1:69" x14ac:dyDescent="0.3">
      <c r="A196" t="s">
        <v>162</v>
      </c>
      <c r="B196">
        <v>2021</v>
      </c>
      <c r="C196" t="s">
        <v>2479</v>
      </c>
      <c r="D196" s="22">
        <f>INDEX(Concordance!$A$2:$A$556,MATCH('2021 ESSER II'!F196,Concordance!$D$2:$D$556,0))</f>
        <v>48072</v>
      </c>
      <c r="E196" t="s">
        <v>743</v>
      </c>
      <c r="F196" t="s">
        <v>2480</v>
      </c>
      <c r="G196" t="s">
        <v>2481</v>
      </c>
      <c r="H196" t="s">
        <v>1892</v>
      </c>
      <c r="I196" s="21">
        <v>205581.84</v>
      </c>
      <c r="J196" s="21">
        <v>0</v>
      </c>
      <c r="O196" s="21">
        <v>205581.84</v>
      </c>
      <c r="P196">
        <v>0</v>
      </c>
      <c r="Q196">
        <v>0</v>
      </c>
      <c r="R196">
        <v>0</v>
      </c>
      <c r="S196">
        <v>100</v>
      </c>
      <c r="T196">
        <v>0</v>
      </c>
      <c r="U196" s="21">
        <v>12093020</v>
      </c>
      <c r="V196" s="21">
        <v>12093020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12093020</v>
      </c>
      <c r="BB196" s="21">
        <v>8783728</v>
      </c>
      <c r="BC196" s="21">
        <v>3309292</v>
      </c>
      <c r="BD196" s="21">
        <v>0</v>
      </c>
      <c r="BE196" s="21">
        <v>0</v>
      </c>
      <c r="BF196" s="21">
        <v>0</v>
      </c>
      <c r="BG196" s="21">
        <v>0</v>
      </c>
      <c r="BH196" s="21">
        <v>0</v>
      </c>
      <c r="BI196" s="21">
        <v>0</v>
      </c>
      <c r="BJ196" s="21">
        <v>0</v>
      </c>
      <c r="BK196" s="21">
        <v>0</v>
      </c>
      <c r="BQ196" s="156">
        <f>INDEX('ESSER II reallocation'!$G$2:$G$555,MATCH('2021 ESSER II'!$D196,'ESSER II reallocation'!$A$2:$A$555,0))</f>
        <v>12094502</v>
      </c>
    </row>
    <row r="197" spans="1:69" x14ac:dyDescent="0.3">
      <c r="A197" t="s">
        <v>162</v>
      </c>
      <c r="B197">
        <v>2021</v>
      </c>
      <c r="C197" t="s">
        <v>2482</v>
      </c>
      <c r="D197" s="22">
        <f>INDEX(Concordance!$A$2:$A$556,MATCH('2021 ESSER II'!F197,Concordance!$D$2:$D$556,0))</f>
        <v>43001</v>
      </c>
      <c r="E197" t="s">
        <v>746</v>
      </c>
      <c r="F197" t="s">
        <v>2483</v>
      </c>
      <c r="G197" t="s">
        <v>2484</v>
      </c>
      <c r="H197" t="s">
        <v>1892</v>
      </c>
      <c r="I197" s="21">
        <v>21352.18</v>
      </c>
      <c r="J197" s="21">
        <v>0</v>
      </c>
      <c r="O197" s="21">
        <v>21352.18</v>
      </c>
      <c r="P197">
        <v>0</v>
      </c>
      <c r="Q197">
        <v>0</v>
      </c>
      <c r="R197">
        <v>0</v>
      </c>
      <c r="S197">
        <v>100</v>
      </c>
      <c r="T197">
        <v>0</v>
      </c>
      <c r="U197" s="21">
        <v>918722</v>
      </c>
      <c r="V197" s="21">
        <v>918722</v>
      </c>
      <c r="W197" s="21">
        <v>0</v>
      </c>
      <c r="X197" s="21">
        <v>0</v>
      </c>
      <c r="Y197" s="21">
        <v>0</v>
      </c>
      <c r="Z197" s="21">
        <v>0</v>
      </c>
      <c r="AA197" s="21">
        <v>0</v>
      </c>
      <c r="AB197" s="21">
        <v>0</v>
      </c>
      <c r="AC197" s="21">
        <v>0</v>
      </c>
      <c r="AD197" s="21">
        <v>0</v>
      </c>
      <c r="AE197" s="21">
        <v>0</v>
      </c>
      <c r="AF197" s="21">
        <v>0</v>
      </c>
      <c r="AG197" s="21">
        <v>918722</v>
      </c>
      <c r="AH197" s="21">
        <v>652292.62</v>
      </c>
      <c r="AI197" s="21">
        <v>266429.38</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0</v>
      </c>
      <c r="BD197" s="21">
        <v>0</v>
      </c>
      <c r="BE197" s="21">
        <v>0</v>
      </c>
      <c r="BF197" s="21">
        <v>0</v>
      </c>
      <c r="BG197" s="21">
        <v>0</v>
      </c>
      <c r="BH197" s="21">
        <v>0</v>
      </c>
      <c r="BI197" s="21">
        <v>0</v>
      </c>
      <c r="BJ197" s="21">
        <v>0</v>
      </c>
      <c r="BK197" s="21">
        <v>0</v>
      </c>
      <c r="BQ197" s="156">
        <f>INDEX('ESSER II reallocation'!$G$2:$G$555,MATCH('2021 ESSER II'!$D197,'ESSER II reallocation'!$A$2:$A$555,0))</f>
        <v>918835</v>
      </c>
    </row>
    <row r="198" spans="1:69" x14ac:dyDescent="0.3">
      <c r="A198" t="s">
        <v>162</v>
      </c>
      <c r="B198">
        <v>2021</v>
      </c>
      <c r="C198" t="s">
        <v>2485</v>
      </c>
      <c r="D198" s="22">
        <f>INDEX(Concordance!$A$2:$A$556,MATCH('2021 ESSER II'!F198,Concordance!$D$2:$D$556,0))</f>
        <v>88075</v>
      </c>
      <c r="E198" t="s">
        <v>749</v>
      </c>
      <c r="F198" t="s">
        <v>2486</v>
      </c>
      <c r="G198" t="s">
        <v>2487</v>
      </c>
      <c r="H198" t="s">
        <v>1892</v>
      </c>
      <c r="I198" s="21">
        <v>14865.22</v>
      </c>
      <c r="J198" s="21">
        <v>0</v>
      </c>
      <c r="O198" s="21">
        <v>14865.22</v>
      </c>
      <c r="P198">
        <v>0</v>
      </c>
      <c r="Q198">
        <v>0</v>
      </c>
      <c r="R198">
        <v>0</v>
      </c>
      <c r="S198">
        <v>100</v>
      </c>
      <c r="T198">
        <v>0</v>
      </c>
      <c r="U198" s="21">
        <v>204314</v>
      </c>
      <c r="V198" s="21">
        <v>204314</v>
      </c>
      <c r="W198" s="21">
        <v>204314</v>
      </c>
      <c r="X198" s="21">
        <v>195512.48</v>
      </c>
      <c r="Y198" s="21">
        <v>8801.52</v>
      </c>
      <c r="Z198" s="21">
        <v>0</v>
      </c>
      <c r="AA198" s="21">
        <v>0</v>
      </c>
      <c r="AB198" s="21">
        <v>0</v>
      </c>
      <c r="AC198" s="21">
        <v>0</v>
      </c>
      <c r="AD198" s="21">
        <v>0</v>
      </c>
      <c r="AE198" s="21">
        <v>0</v>
      </c>
      <c r="AF198" s="21">
        <v>0</v>
      </c>
      <c r="AG198" s="21">
        <v>0</v>
      </c>
      <c r="AH198" s="21">
        <v>0</v>
      </c>
      <c r="AI198" s="21">
        <v>0</v>
      </c>
      <c r="AJ198" s="21">
        <v>0</v>
      </c>
      <c r="AK198" s="21">
        <v>0</v>
      </c>
      <c r="AL198" s="21">
        <v>0</v>
      </c>
      <c r="AM198" s="21">
        <v>0</v>
      </c>
      <c r="AN198" s="21">
        <v>0</v>
      </c>
      <c r="AO198" s="21">
        <v>0</v>
      </c>
      <c r="AP198" s="21">
        <v>0</v>
      </c>
      <c r="AQ198" s="21">
        <v>0</v>
      </c>
      <c r="AR198" s="21">
        <v>0</v>
      </c>
      <c r="AS198" s="21">
        <v>0</v>
      </c>
      <c r="AT198" s="21">
        <v>0</v>
      </c>
      <c r="AU198" s="21">
        <v>0</v>
      </c>
      <c r="AV198" s="21">
        <v>0</v>
      </c>
      <c r="AW198" s="21">
        <v>0</v>
      </c>
      <c r="AX198" s="21">
        <v>0</v>
      </c>
      <c r="AY198" s="21">
        <v>0</v>
      </c>
      <c r="AZ198" s="21">
        <v>0</v>
      </c>
      <c r="BA198" s="21">
        <v>0</v>
      </c>
      <c r="BB198" s="21">
        <v>0</v>
      </c>
      <c r="BC198" s="21">
        <v>0</v>
      </c>
      <c r="BD198" s="21">
        <v>0</v>
      </c>
      <c r="BE198" s="21">
        <v>0</v>
      </c>
      <c r="BF198" s="21">
        <v>0</v>
      </c>
      <c r="BG198" s="21">
        <v>0</v>
      </c>
      <c r="BH198" s="21">
        <v>0</v>
      </c>
      <c r="BI198" s="21">
        <v>0</v>
      </c>
      <c r="BJ198" s="21">
        <v>0</v>
      </c>
      <c r="BK198" s="21">
        <v>0</v>
      </c>
      <c r="BQ198" s="156">
        <f>INDEX('ESSER II reallocation'!$G$2:$G$555,MATCH('2021 ESSER II'!$D198,'ESSER II reallocation'!$A$2:$A$555,0))</f>
        <v>204339</v>
      </c>
    </row>
    <row r="199" spans="1:69" x14ac:dyDescent="0.3">
      <c r="A199" t="s">
        <v>162</v>
      </c>
      <c r="B199">
        <v>2021</v>
      </c>
      <c r="C199" t="s">
        <v>2488</v>
      </c>
      <c r="D199" s="22">
        <f>INDEX(Concordance!$A$2:$A$556,MATCH('2021 ESSER II'!F199,Concordance!$D$2:$D$556,0))</f>
        <v>68071</v>
      </c>
      <c r="E199" t="s">
        <v>752</v>
      </c>
      <c r="F199" t="s">
        <v>2489</v>
      </c>
      <c r="G199" t="s">
        <v>2490</v>
      </c>
      <c r="H199" t="s">
        <v>1892</v>
      </c>
      <c r="I199" s="21">
        <v>12229.89</v>
      </c>
      <c r="J199" s="21">
        <v>0</v>
      </c>
      <c r="O199" s="21">
        <v>12229.89</v>
      </c>
      <c r="P199">
        <v>0</v>
      </c>
      <c r="Q199">
        <v>0</v>
      </c>
      <c r="R199">
        <v>0</v>
      </c>
      <c r="S199">
        <v>100</v>
      </c>
      <c r="T199">
        <v>0</v>
      </c>
      <c r="U199" s="21">
        <v>165269</v>
      </c>
      <c r="V199" s="21">
        <v>165269</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0</v>
      </c>
      <c r="AW199" s="21">
        <v>0</v>
      </c>
      <c r="AX199" s="21">
        <v>0</v>
      </c>
      <c r="AY199" s="21">
        <v>0</v>
      </c>
      <c r="AZ199" s="21">
        <v>0</v>
      </c>
      <c r="BA199" s="21">
        <v>165269</v>
      </c>
      <c r="BB199" s="21">
        <v>165269</v>
      </c>
      <c r="BC199" s="21">
        <v>0</v>
      </c>
      <c r="BD199" s="21">
        <v>0</v>
      </c>
      <c r="BE199" s="21">
        <v>0</v>
      </c>
      <c r="BF199" s="21">
        <v>0</v>
      </c>
      <c r="BG199" s="21">
        <v>0</v>
      </c>
      <c r="BH199" s="21">
        <v>0</v>
      </c>
      <c r="BI199" s="21">
        <v>0</v>
      </c>
      <c r="BJ199" s="21">
        <v>0</v>
      </c>
      <c r="BK199" s="21">
        <v>0</v>
      </c>
      <c r="BQ199" s="156">
        <f>INDEX('ESSER II reallocation'!$G$2:$G$555,MATCH('2021 ESSER II'!$D199,'ESSER II reallocation'!$A$2:$A$555,0))</f>
        <v>165289</v>
      </c>
    </row>
    <row r="200" spans="1:69" x14ac:dyDescent="0.3">
      <c r="A200" t="s">
        <v>162</v>
      </c>
      <c r="B200">
        <v>2021</v>
      </c>
      <c r="C200" t="s">
        <v>2491</v>
      </c>
      <c r="D200" s="22">
        <f>INDEX(Concordance!$A$2:$A$556,MATCH('2021 ESSER II'!F200,Concordance!$D$2:$D$556,0))</f>
        <v>50003</v>
      </c>
      <c r="E200" t="s">
        <v>755</v>
      </c>
      <c r="F200" t="s">
        <v>2492</v>
      </c>
      <c r="G200" t="s">
        <v>2493</v>
      </c>
      <c r="H200" t="s">
        <v>1892</v>
      </c>
      <c r="I200" s="21">
        <v>55814.16</v>
      </c>
      <c r="J200" s="21">
        <v>0</v>
      </c>
      <c r="O200" s="21">
        <v>55814.16</v>
      </c>
      <c r="P200">
        <v>0</v>
      </c>
      <c r="Q200">
        <v>0</v>
      </c>
      <c r="R200">
        <v>0</v>
      </c>
      <c r="S200">
        <v>100</v>
      </c>
      <c r="T200">
        <v>0</v>
      </c>
      <c r="U200" s="21">
        <v>1329138</v>
      </c>
      <c r="V200" s="21">
        <v>0</v>
      </c>
      <c r="W200" s="21">
        <v>0</v>
      </c>
      <c r="X200" s="21">
        <v>0</v>
      </c>
      <c r="Y200" s="21">
        <v>0</v>
      </c>
      <c r="Z200" s="21">
        <v>0</v>
      </c>
      <c r="AA200" s="21">
        <v>0</v>
      </c>
      <c r="AB200" s="21">
        <v>0</v>
      </c>
      <c r="AC200" s="21">
        <v>0</v>
      </c>
      <c r="AD200" s="21">
        <v>0</v>
      </c>
      <c r="AE200" s="21">
        <v>0</v>
      </c>
      <c r="AF200" s="21">
        <v>0</v>
      </c>
      <c r="AG200" s="21">
        <v>0</v>
      </c>
      <c r="AH200" s="21">
        <v>0</v>
      </c>
      <c r="AI200" s="21">
        <v>0</v>
      </c>
      <c r="AJ200" s="21">
        <v>0</v>
      </c>
      <c r="AK200" s="21">
        <v>0</v>
      </c>
      <c r="AL200" s="21">
        <v>0</v>
      </c>
      <c r="AM200" s="21">
        <v>0</v>
      </c>
      <c r="AN200" s="21">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0</v>
      </c>
      <c r="BD200" s="21">
        <v>0</v>
      </c>
      <c r="BE200" s="21">
        <v>0</v>
      </c>
      <c r="BF200" s="21">
        <v>0</v>
      </c>
      <c r="BG200" s="21">
        <v>0</v>
      </c>
      <c r="BH200" s="21">
        <v>0</v>
      </c>
      <c r="BI200" s="21">
        <v>0</v>
      </c>
      <c r="BJ200" s="21">
        <v>0</v>
      </c>
      <c r="BK200" s="21">
        <v>1329138</v>
      </c>
      <c r="BL200">
        <v>0</v>
      </c>
      <c r="BM200">
        <v>100</v>
      </c>
      <c r="BN200">
        <v>0</v>
      </c>
      <c r="BO200">
        <v>0</v>
      </c>
      <c r="BP200">
        <v>0</v>
      </c>
      <c r="BQ200" s="156">
        <f>INDEX('ESSER II reallocation'!$G$2:$G$555,MATCH('2021 ESSER II'!$D200,'ESSER II reallocation'!$A$2:$A$555,0))</f>
        <v>1329301</v>
      </c>
    </row>
    <row r="201" spans="1:69" x14ac:dyDescent="0.3">
      <c r="A201" t="s">
        <v>162</v>
      </c>
      <c r="B201">
        <v>2021</v>
      </c>
      <c r="C201" t="s">
        <v>2494</v>
      </c>
      <c r="D201" s="22">
        <f>INDEX(Concordance!$A$2:$A$556,MATCH('2021 ESSER II'!F201,Concordance!$D$2:$D$556,0))</f>
        <v>48904</v>
      </c>
      <c r="E201" t="s">
        <v>758</v>
      </c>
      <c r="F201" t="s">
        <v>2495</v>
      </c>
      <c r="G201" t="s">
        <v>2496</v>
      </c>
      <c r="H201" t="s">
        <v>1892</v>
      </c>
      <c r="I201" s="21">
        <v>46489.15</v>
      </c>
      <c r="J201" s="21">
        <v>0</v>
      </c>
      <c r="O201" s="21">
        <v>46489.15</v>
      </c>
      <c r="P201">
        <v>0</v>
      </c>
      <c r="Q201">
        <v>0</v>
      </c>
      <c r="R201">
        <v>0</v>
      </c>
      <c r="S201">
        <v>100</v>
      </c>
      <c r="T201">
        <v>0</v>
      </c>
      <c r="U201" s="21">
        <v>2154739</v>
      </c>
      <c r="V201" s="21">
        <v>57696</v>
      </c>
      <c r="W201" s="21">
        <v>0</v>
      </c>
      <c r="X201" s="21">
        <v>0</v>
      </c>
      <c r="Y201" s="21">
        <v>0</v>
      </c>
      <c r="Z201" s="21">
        <v>0</v>
      </c>
      <c r="AA201" s="21">
        <v>0</v>
      </c>
      <c r="AB201" s="21">
        <v>0</v>
      </c>
      <c r="AC201" s="21">
        <v>0</v>
      </c>
      <c r="AD201" s="21">
        <v>0</v>
      </c>
      <c r="AE201" s="21">
        <v>0</v>
      </c>
      <c r="AF201" s="21">
        <v>0</v>
      </c>
      <c r="AG201" s="21">
        <v>0</v>
      </c>
      <c r="AH201" s="21">
        <v>0</v>
      </c>
      <c r="AI201" s="21">
        <v>0</v>
      </c>
      <c r="AJ201" s="21">
        <v>0</v>
      </c>
      <c r="AK201" s="21">
        <v>0</v>
      </c>
      <c r="AL201" s="21">
        <v>0</v>
      </c>
      <c r="AM201" s="21">
        <v>0</v>
      </c>
      <c r="AN201" s="21">
        <v>0</v>
      </c>
      <c r="AO201" s="21">
        <v>0</v>
      </c>
      <c r="AP201" s="21">
        <v>0</v>
      </c>
      <c r="AQ201" s="21">
        <v>0</v>
      </c>
      <c r="AR201" s="21">
        <v>0</v>
      </c>
      <c r="AS201" s="21">
        <v>0</v>
      </c>
      <c r="AT201" s="21">
        <v>0</v>
      </c>
      <c r="AU201" s="21">
        <v>0</v>
      </c>
      <c r="AV201" s="21">
        <v>0</v>
      </c>
      <c r="AW201" s="21">
        <v>0</v>
      </c>
      <c r="AX201" s="21">
        <v>0</v>
      </c>
      <c r="AY201" s="21">
        <v>0</v>
      </c>
      <c r="AZ201" s="21">
        <v>0</v>
      </c>
      <c r="BA201" s="21">
        <v>57696</v>
      </c>
      <c r="BB201" s="21">
        <v>0</v>
      </c>
      <c r="BC201" s="21">
        <v>0</v>
      </c>
      <c r="BD201" s="21">
        <v>0</v>
      </c>
      <c r="BE201" s="21">
        <v>0</v>
      </c>
      <c r="BF201" s="21">
        <v>0</v>
      </c>
      <c r="BG201" s="21">
        <v>57696</v>
      </c>
      <c r="BH201" s="21">
        <v>0</v>
      </c>
      <c r="BI201" s="21">
        <v>0</v>
      </c>
      <c r="BJ201" s="21">
        <v>0</v>
      </c>
      <c r="BK201" s="21">
        <v>2097043</v>
      </c>
      <c r="BL201">
        <v>10</v>
      </c>
      <c r="BM201">
        <v>80</v>
      </c>
      <c r="BN201">
        <v>0</v>
      </c>
      <c r="BO201">
        <v>10</v>
      </c>
      <c r="BP201">
        <v>0</v>
      </c>
      <c r="BQ201" s="156">
        <f>INDEX('ESSER II reallocation'!$G$2:$G$555,MATCH('2021 ESSER II'!$D201,'ESSER II reallocation'!$A$2:$A$555,0))</f>
        <v>2155003</v>
      </c>
    </row>
    <row r="202" spans="1:69" x14ac:dyDescent="0.3">
      <c r="A202" t="s">
        <v>162</v>
      </c>
      <c r="B202">
        <v>2021</v>
      </c>
      <c r="C202" t="s">
        <v>2497</v>
      </c>
      <c r="D202" s="22">
        <f>INDEX(Concordance!$A$2:$A$556,MATCH('2021 ESSER II'!F202,Concordance!$D$2:$D$556,0))</f>
        <v>35094</v>
      </c>
      <c r="E202" t="s">
        <v>761</v>
      </c>
      <c r="F202" t="s">
        <v>2498</v>
      </c>
      <c r="G202" t="s">
        <v>2499</v>
      </c>
      <c r="H202" t="s">
        <v>1892</v>
      </c>
      <c r="I202" s="21">
        <v>24271.31</v>
      </c>
      <c r="J202" s="21">
        <v>0</v>
      </c>
      <c r="O202" s="21">
        <v>24271.31</v>
      </c>
      <c r="P202">
        <v>0</v>
      </c>
      <c r="Q202">
        <v>0</v>
      </c>
      <c r="R202">
        <v>0</v>
      </c>
      <c r="S202">
        <v>100</v>
      </c>
      <c r="T202">
        <v>0</v>
      </c>
      <c r="U202" s="21">
        <v>803743</v>
      </c>
      <c r="V202" s="21">
        <v>803743</v>
      </c>
      <c r="W202" s="21">
        <v>0</v>
      </c>
      <c r="X202" s="21">
        <v>0</v>
      </c>
      <c r="Y202" s="21">
        <v>0</v>
      </c>
      <c r="Z202" s="21">
        <v>0</v>
      </c>
      <c r="AA202" s="21">
        <v>0</v>
      </c>
      <c r="AB202" s="21">
        <v>0</v>
      </c>
      <c r="AC202" s="21">
        <v>0</v>
      </c>
      <c r="AD202" s="21">
        <v>0</v>
      </c>
      <c r="AE202" s="21">
        <v>0</v>
      </c>
      <c r="AF202" s="21">
        <v>0</v>
      </c>
      <c r="AG202" s="21">
        <v>452243</v>
      </c>
      <c r="AH202" s="21">
        <v>343461.06</v>
      </c>
      <c r="AI202" s="21">
        <v>108781.94</v>
      </c>
      <c r="AJ202" s="21">
        <v>0</v>
      </c>
      <c r="AK202" s="21">
        <v>0</v>
      </c>
      <c r="AL202" s="21">
        <v>0</v>
      </c>
      <c r="AM202" s="21">
        <v>0</v>
      </c>
      <c r="AN202" s="21">
        <v>0</v>
      </c>
      <c r="AO202" s="21">
        <v>0</v>
      </c>
      <c r="AP202" s="21">
        <v>0</v>
      </c>
      <c r="AQ202" s="21">
        <v>0</v>
      </c>
      <c r="AR202" s="21">
        <v>0</v>
      </c>
      <c r="AS202" s="21">
        <v>0</v>
      </c>
      <c r="AT202" s="21">
        <v>0</v>
      </c>
      <c r="AU202" s="21">
        <v>0</v>
      </c>
      <c r="AV202" s="21">
        <v>0</v>
      </c>
      <c r="AW202" s="21">
        <v>0</v>
      </c>
      <c r="AX202" s="21">
        <v>0</v>
      </c>
      <c r="AY202" s="21">
        <v>0</v>
      </c>
      <c r="AZ202" s="21">
        <v>0</v>
      </c>
      <c r="BA202" s="21">
        <v>351500</v>
      </c>
      <c r="BB202" s="21">
        <v>0</v>
      </c>
      <c r="BC202" s="21">
        <v>0</v>
      </c>
      <c r="BD202" s="21">
        <v>0</v>
      </c>
      <c r="BE202" s="21">
        <v>0</v>
      </c>
      <c r="BF202" s="21">
        <v>0</v>
      </c>
      <c r="BG202" s="21">
        <v>0</v>
      </c>
      <c r="BH202" s="21">
        <v>351500</v>
      </c>
      <c r="BI202" s="21">
        <v>0</v>
      </c>
      <c r="BJ202" s="21">
        <v>0</v>
      </c>
      <c r="BK202" s="21">
        <v>0</v>
      </c>
      <c r="BQ202" s="156">
        <f>INDEX('ESSER II reallocation'!$G$2:$G$555,MATCH('2021 ESSER II'!$D202,'ESSER II reallocation'!$A$2:$A$555,0))</f>
        <v>803841</v>
      </c>
    </row>
    <row r="203" spans="1:69" x14ac:dyDescent="0.3">
      <c r="A203" t="s">
        <v>162</v>
      </c>
      <c r="B203">
        <v>2021</v>
      </c>
      <c r="C203" t="s">
        <v>2500</v>
      </c>
      <c r="D203" s="22">
        <f>INDEX(Concordance!$A$2:$A$556,MATCH('2021 ESSER II'!F203,Concordance!$D$2:$D$556,0))</f>
        <v>51152</v>
      </c>
      <c r="E203" t="s">
        <v>764</v>
      </c>
      <c r="F203" t="s">
        <v>2501</v>
      </c>
      <c r="G203" t="s">
        <v>2502</v>
      </c>
      <c r="H203" t="s">
        <v>1892</v>
      </c>
      <c r="I203" s="21">
        <v>27028.27</v>
      </c>
      <c r="J203" s="21">
        <v>0</v>
      </c>
      <c r="O203" s="21">
        <v>27028.27</v>
      </c>
      <c r="P203">
        <v>0</v>
      </c>
      <c r="Q203">
        <v>0</v>
      </c>
      <c r="R203">
        <v>0</v>
      </c>
      <c r="S203">
        <v>100</v>
      </c>
      <c r="T203">
        <v>0</v>
      </c>
      <c r="U203" s="21">
        <v>642994</v>
      </c>
      <c r="V203" s="21">
        <v>421384.33</v>
      </c>
      <c r="W203" s="21">
        <v>44407.199999999997</v>
      </c>
      <c r="X203" s="21">
        <v>33041.870000000003</v>
      </c>
      <c r="Y203" s="21">
        <v>11365.33</v>
      </c>
      <c r="Z203" s="21">
        <v>0</v>
      </c>
      <c r="AA203" s="21">
        <v>0</v>
      </c>
      <c r="AB203" s="21">
        <v>0</v>
      </c>
      <c r="AC203" s="21">
        <v>0</v>
      </c>
      <c r="AD203" s="21">
        <v>0</v>
      </c>
      <c r="AE203" s="21">
        <v>0</v>
      </c>
      <c r="AF203" s="21">
        <v>0</v>
      </c>
      <c r="AG203" s="21">
        <v>376977.13</v>
      </c>
      <c r="AH203" s="21">
        <v>352235.9</v>
      </c>
      <c r="AI203" s="21">
        <v>24741.23</v>
      </c>
      <c r="AJ203" s="21">
        <v>0</v>
      </c>
      <c r="AK203" s="21">
        <v>0</v>
      </c>
      <c r="AL203" s="21">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221609.67</v>
      </c>
      <c r="BL203">
        <v>13</v>
      </c>
      <c r="BM203">
        <v>87</v>
      </c>
      <c r="BN203">
        <v>0</v>
      </c>
      <c r="BO203">
        <v>0</v>
      </c>
      <c r="BP203">
        <v>0</v>
      </c>
      <c r="BQ203" s="156">
        <f>INDEX('ESSER II reallocation'!$G$2:$G$555,MATCH('2021 ESSER II'!$D203,'ESSER II reallocation'!$A$2:$A$555,0))</f>
        <v>643073</v>
      </c>
    </row>
    <row r="204" spans="1:69" x14ac:dyDescent="0.3">
      <c r="A204" t="s">
        <v>162</v>
      </c>
      <c r="B204">
        <v>2021</v>
      </c>
      <c r="C204" t="s">
        <v>2503</v>
      </c>
      <c r="D204" s="22">
        <f>INDEX(Concordance!$A$2:$A$556,MATCH('2021 ESSER II'!F204,Concordance!$D$2:$D$556,0))</f>
        <v>69107</v>
      </c>
      <c r="E204" t="s">
        <v>767</v>
      </c>
      <c r="F204" t="s">
        <v>2504</v>
      </c>
      <c r="G204" t="s">
        <v>2505</v>
      </c>
      <c r="H204" t="s">
        <v>1892</v>
      </c>
      <c r="I204" s="21">
        <v>12229.89</v>
      </c>
      <c r="J204" s="21">
        <v>0</v>
      </c>
      <c r="O204" s="21">
        <v>12229.89</v>
      </c>
      <c r="P204">
        <v>0</v>
      </c>
      <c r="Q204">
        <v>0</v>
      </c>
      <c r="R204">
        <v>0</v>
      </c>
      <c r="S204">
        <v>100</v>
      </c>
      <c r="T204">
        <v>0</v>
      </c>
      <c r="U204" s="21">
        <v>75995</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75995</v>
      </c>
      <c r="BL204">
        <v>71.099999999999994</v>
      </c>
      <c r="BM204">
        <v>28.9</v>
      </c>
      <c r="BN204">
        <v>0</v>
      </c>
      <c r="BO204">
        <v>0</v>
      </c>
      <c r="BP204">
        <v>0</v>
      </c>
      <c r="BQ204" s="156">
        <f>INDEX('ESSER II reallocation'!$G$2:$G$555,MATCH('2021 ESSER II'!$D204,'ESSER II reallocation'!$A$2:$A$555,0))</f>
        <v>76004</v>
      </c>
    </row>
    <row r="205" spans="1:69" x14ac:dyDescent="0.3">
      <c r="A205" t="s">
        <v>162</v>
      </c>
      <c r="B205">
        <v>2021</v>
      </c>
      <c r="C205" t="s">
        <v>2506</v>
      </c>
      <c r="D205" s="22">
        <f>INDEX(Concordance!$A$2:$A$556,MATCH('2021 ESSER II'!F205,Concordance!$D$2:$D$556,0))</f>
        <v>106005</v>
      </c>
      <c r="E205" t="s">
        <v>770</v>
      </c>
      <c r="F205" t="s">
        <v>2507</v>
      </c>
      <c r="G205" t="s">
        <v>2508</v>
      </c>
      <c r="H205" t="s">
        <v>1892</v>
      </c>
      <c r="I205" s="21">
        <v>33312.51</v>
      </c>
      <c r="J205" s="21">
        <v>0</v>
      </c>
      <c r="O205" s="21">
        <v>33312.51</v>
      </c>
      <c r="P205">
        <v>0</v>
      </c>
      <c r="Q205">
        <v>0</v>
      </c>
      <c r="R205">
        <v>0</v>
      </c>
      <c r="S205">
        <v>100</v>
      </c>
      <c r="T205">
        <v>0</v>
      </c>
      <c r="U205" s="21">
        <v>1609732</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0</v>
      </c>
      <c r="BJ205" s="21">
        <v>0</v>
      </c>
      <c r="BK205" s="21">
        <v>1609732</v>
      </c>
      <c r="BL205">
        <v>13</v>
      </c>
      <c r="BM205">
        <v>0</v>
      </c>
      <c r="BN205">
        <v>0</v>
      </c>
      <c r="BO205">
        <v>87</v>
      </c>
      <c r="BP205">
        <v>0</v>
      </c>
      <c r="BQ205" s="156">
        <f>INDEX('ESSER II reallocation'!$G$2:$G$555,MATCH('2021 ESSER II'!$D205,'ESSER II reallocation'!$A$2:$A$555,0))</f>
        <v>1609930</v>
      </c>
    </row>
    <row r="206" spans="1:69" x14ac:dyDescent="0.3">
      <c r="A206" t="s">
        <v>162</v>
      </c>
      <c r="B206">
        <v>2021</v>
      </c>
      <c r="C206" t="s">
        <v>2509</v>
      </c>
      <c r="D206" s="22">
        <f>INDEX(Concordance!$A$2:$A$556,MATCH('2021 ESSER II'!F206,Concordance!$D$2:$D$556,0))</f>
        <v>48925</v>
      </c>
      <c r="E206" t="s">
        <v>773</v>
      </c>
      <c r="F206" t="s">
        <v>2510</v>
      </c>
      <c r="G206" t="s">
        <v>2511</v>
      </c>
      <c r="H206" t="s">
        <v>1892</v>
      </c>
      <c r="I206" s="21">
        <v>14865.22</v>
      </c>
      <c r="J206" s="21">
        <v>0</v>
      </c>
      <c r="O206" s="21">
        <v>14865.22</v>
      </c>
      <c r="P206">
        <v>0</v>
      </c>
      <c r="Q206">
        <v>0</v>
      </c>
      <c r="R206">
        <v>0</v>
      </c>
      <c r="S206">
        <v>100</v>
      </c>
      <c r="T206">
        <v>0</v>
      </c>
      <c r="U206" s="21">
        <v>256665</v>
      </c>
      <c r="V206" s="21">
        <v>193029.22</v>
      </c>
      <c r="W206" s="21">
        <v>1955.4</v>
      </c>
      <c r="X206" s="21">
        <v>0</v>
      </c>
      <c r="Y206" s="21">
        <v>0</v>
      </c>
      <c r="Z206" s="21">
        <v>0</v>
      </c>
      <c r="AA206" s="21">
        <v>0</v>
      </c>
      <c r="AB206" s="21">
        <v>1802.16</v>
      </c>
      <c r="AC206" s="21">
        <v>153.24</v>
      </c>
      <c r="AD206" s="21">
        <v>0</v>
      </c>
      <c r="AE206" s="21">
        <v>0</v>
      </c>
      <c r="AF206" s="21">
        <v>0</v>
      </c>
      <c r="AG206" s="21">
        <v>53883.02</v>
      </c>
      <c r="AH206" s="21">
        <v>38472.480000000003</v>
      </c>
      <c r="AI206" s="21">
        <v>11019.64</v>
      </c>
      <c r="AJ206" s="21">
        <v>0</v>
      </c>
      <c r="AK206" s="21">
        <v>0</v>
      </c>
      <c r="AL206" s="21">
        <v>0</v>
      </c>
      <c r="AM206" s="21">
        <v>4390.8999999999996</v>
      </c>
      <c r="AN206" s="21">
        <v>0</v>
      </c>
      <c r="AO206" s="21">
        <v>0</v>
      </c>
      <c r="AP206" s="21">
        <v>0</v>
      </c>
      <c r="AQ206" s="21">
        <v>0</v>
      </c>
      <c r="AR206" s="21">
        <v>0</v>
      </c>
      <c r="AS206" s="21">
        <v>0</v>
      </c>
      <c r="AT206" s="21">
        <v>0</v>
      </c>
      <c r="AU206" s="21">
        <v>0</v>
      </c>
      <c r="AV206" s="21">
        <v>0</v>
      </c>
      <c r="AW206" s="21">
        <v>0</v>
      </c>
      <c r="AX206" s="21">
        <v>0</v>
      </c>
      <c r="AY206" s="21">
        <v>0</v>
      </c>
      <c r="AZ206" s="21">
        <v>0</v>
      </c>
      <c r="BA206" s="21">
        <v>137190.79999999999</v>
      </c>
      <c r="BB206" s="21">
        <v>104211.79</v>
      </c>
      <c r="BC206" s="21">
        <v>32979.01</v>
      </c>
      <c r="BD206" s="21">
        <v>0</v>
      </c>
      <c r="BE206" s="21">
        <v>0</v>
      </c>
      <c r="BF206" s="21">
        <v>0</v>
      </c>
      <c r="BG206" s="21">
        <v>0</v>
      </c>
      <c r="BH206" s="21">
        <v>0</v>
      </c>
      <c r="BI206" s="21">
        <v>0</v>
      </c>
      <c r="BJ206" s="21">
        <v>0</v>
      </c>
      <c r="BK206" s="21">
        <v>63635.78</v>
      </c>
      <c r="BL206">
        <v>0</v>
      </c>
      <c r="BM206">
        <v>43</v>
      </c>
      <c r="BN206">
        <v>0</v>
      </c>
      <c r="BO206">
        <v>57</v>
      </c>
      <c r="BP206">
        <v>0</v>
      </c>
      <c r="BQ206" s="156">
        <f>INDEX('ESSER II reallocation'!$G$2:$G$555,MATCH('2021 ESSER II'!$D206,'ESSER II reallocation'!$A$2:$A$555,0))</f>
        <v>256696</v>
      </c>
    </row>
    <row r="207" spans="1:69" x14ac:dyDescent="0.3">
      <c r="A207" t="s">
        <v>162</v>
      </c>
      <c r="B207">
        <v>2021</v>
      </c>
      <c r="C207" t="s">
        <v>2512</v>
      </c>
      <c r="D207" s="22">
        <f>INDEX(Concordance!$A$2:$A$556,MATCH('2021 ESSER II'!F207,Concordance!$D$2:$D$556,0))</f>
        <v>107152</v>
      </c>
      <c r="E207" t="s">
        <v>776</v>
      </c>
      <c r="F207" t="s">
        <v>2513</v>
      </c>
      <c r="G207" t="s">
        <v>2514</v>
      </c>
      <c r="H207" t="s">
        <v>1892</v>
      </c>
      <c r="I207" s="21">
        <v>28852.73</v>
      </c>
      <c r="J207" s="21">
        <v>0</v>
      </c>
      <c r="O207" s="21">
        <v>28852.73</v>
      </c>
      <c r="P207">
        <v>0</v>
      </c>
      <c r="Q207">
        <v>0</v>
      </c>
      <c r="R207">
        <v>0</v>
      </c>
      <c r="S207">
        <v>100</v>
      </c>
      <c r="T207">
        <v>0</v>
      </c>
      <c r="U207" s="21">
        <v>1678699</v>
      </c>
      <c r="V207" s="21">
        <v>1135502.33</v>
      </c>
      <c r="W207" s="21">
        <v>0</v>
      </c>
      <c r="X207" s="21">
        <v>0</v>
      </c>
      <c r="Y207" s="21">
        <v>0</v>
      </c>
      <c r="Z207" s="21">
        <v>0</v>
      </c>
      <c r="AA207" s="21">
        <v>0</v>
      </c>
      <c r="AB207" s="21">
        <v>0</v>
      </c>
      <c r="AC207" s="21">
        <v>0</v>
      </c>
      <c r="AD207" s="21">
        <v>0</v>
      </c>
      <c r="AE207" s="21">
        <v>0</v>
      </c>
      <c r="AF207" s="21">
        <v>0</v>
      </c>
      <c r="AG207" s="21">
        <v>0</v>
      </c>
      <c r="AH207" s="21">
        <v>0</v>
      </c>
      <c r="AI207" s="21">
        <v>0</v>
      </c>
      <c r="AJ207" s="21">
        <v>0</v>
      </c>
      <c r="AK207" s="21">
        <v>0</v>
      </c>
      <c r="AL207" s="21">
        <v>0</v>
      </c>
      <c r="AM207" s="21">
        <v>0</v>
      </c>
      <c r="AN207" s="21">
        <v>0</v>
      </c>
      <c r="AO207" s="21">
        <v>0</v>
      </c>
      <c r="AP207" s="21">
        <v>0</v>
      </c>
      <c r="AQ207" s="21">
        <v>0</v>
      </c>
      <c r="AR207" s="21">
        <v>0</v>
      </c>
      <c r="AS207" s="21">
        <v>0</v>
      </c>
      <c r="AT207" s="21">
        <v>0</v>
      </c>
      <c r="AU207" s="21">
        <v>0</v>
      </c>
      <c r="AV207" s="21">
        <v>0</v>
      </c>
      <c r="AW207" s="21">
        <v>0</v>
      </c>
      <c r="AX207" s="21">
        <v>0</v>
      </c>
      <c r="AY207" s="21">
        <v>0</v>
      </c>
      <c r="AZ207" s="21">
        <v>0</v>
      </c>
      <c r="BA207" s="21">
        <v>1135502.33</v>
      </c>
      <c r="BB207" s="21">
        <v>790687.25</v>
      </c>
      <c r="BC207" s="21">
        <v>344815.08</v>
      </c>
      <c r="BD207" s="21">
        <v>0</v>
      </c>
      <c r="BE207" s="21">
        <v>0</v>
      </c>
      <c r="BF207" s="21">
        <v>0</v>
      </c>
      <c r="BG207" s="21">
        <v>0</v>
      </c>
      <c r="BH207" s="21">
        <v>0</v>
      </c>
      <c r="BI207" s="21">
        <v>0</v>
      </c>
      <c r="BJ207" s="21">
        <v>0</v>
      </c>
      <c r="BK207" s="21">
        <v>543196.66999999993</v>
      </c>
      <c r="BL207">
        <v>0</v>
      </c>
      <c r="BM207">
        <v>0</v>
      </c>
      <c r="BN207">
        <v>0</v>
      </c>
      <c r="BO207">
        <v>100</v>
      </c>
      <c r="BP207">
        <v>0</v>
      </c>
      <c r="BQ207" s="156">
        <f>INDEX('ESSER II reallocation'!$G$2:$G$555,MATCH('2021 ESSER II'!$D207,'ESSER II reallocation'!$A$2:$A$555,0))</f>
        <v>1678904</v>
      </c>
    </row>
    <row r="208" spans="1:69" x14ac:dyDescent="0.3">
      <c r="A208" t="s">
        <v>162</v>
      </c>
      <c r="B208">
        <v>2021</v>
      </c>
      <c r="C208" t="s">
        <v>2515</v>
      </c>
      <c r="D208" s="22">
        <f>INDEX(Concordance!$A$2:$A$556,MATCH('2021 ESSER II'!F208,Concordance!$D$2:$D$556,0))</f>
        <v>46128</v>
      </c>
      <c r="E208" t="s">
        <v>779</v>
      </c>
      <c r="F208" t="s">
        <v>2516</v>
      </c>
      <c r="G208" t="s">
        <v>2517</v>
      </c>
      <c r="H208" t="s">
        <v>1892</v>
      </c>
      <c r="I208" s="21">
        <v>14459.79</v>
      </c>
      <c r="J208" s="21">
        <v>0</v>
      </c>
      <c r="O208" s="21">
        <v>14459.79</v>
      </c>
      <c r="P208">
        <v>0</v>
      </c>
      <c r="Q208">
        <v>0</v>
      </c>
      <c r="R208">
        <v>0</v>
      </c>
      <c r="S208">
        <v>100</v>
      </c>
      <c r="T208">
        <v>0</v>
      </c>
      <c r="U208" s="21">
        <v>440987</v>
      </c>
      <c r="V208" s="21">
        <v>72227.05</v>
      </c>
      <c r="W208" s="21">
        <v>55335.55</v>
      </c>
      <c r="X208" s="21">
        <v>0</v>
      </c>
      <c r="Y208" s="21">
        <v>0</v>
      </c>
      <c r="Z208" s="21">
        <v>0</v>
      </c>
      <c r="AA208" s="21">
        <v>0</v>
      </c>
      <c r="AB208" s="21">
        <v>0</v>
      </c>
      <c r="AC208" s="21">
        <v>6138</v>
      </c>
      <c r="AD208" s="21">
        <v>0</v>
      </c>
      <c r="AE208" s="21">
        <v>0</v>
      </c>
      <c r="AF208" s="21">
        <v>49197.55</v>
      </c>
      <c r="AG208" s="21">
        <v>3067.5</v>
      </c>
      <c r="AH208" s="21">
        <v>2902.5</v>
      </c>
      <c r="AI208" s="21">
        <v>165</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13824</v>
      </c>
      <c r="BB208" s="21">
        <v>0</v>
      </c>
      <c r="BC208" s="21">
        <v>0</v>
      </c>
      <c r="BD208" s="21">
        <v>13824</v>
      </c>
      <c r="BE208" s="21">
        <v>0</v>
      </c>
      <c r="BF208" s="21">
        <v>0</v>
      </c>
      <c r="BG208" s="21">
        <v>0</v>
      </c>
      <c r="BH208" s="21">
        <v>0</v>
      </c>
      <c r="BI208" s="21">
        <v>0</v>
      </c>
      <c r="BJ208" s="21">
        <v>0</v>
      </c>
      <c r="BK208" s="21">
        <v>368759.95</v>
      </c>
      <c r="BL208">
        <v>100</v>
      </c>
      <c r="BM208">
        <v>0</v>
      </c>
      <c r="BN208">
        <v>0</v>
      </c>
      <c r="BO208">
        <v>0</v>
      </c>
      <c r="BP208">
        <v>0</v>
      </c>
      <c r="BQ208" s="156">
        <f>INDEX('ESSER II reallocation'!$G$2:$G$555,MATCH('2021 ESSER II'!$D208,'ESSER II reallocation'!$A$2:$A$555,0))</f>
        <v>441041</v>
      </c>
    </row>
    <row r="209" spans="1:69" x14ac:dyDescent="0.3">
      <c r="A209" t="s">
        <v>162</v>
      </c>
      <c r="B209">
        <v>2021</v>
      </c>
      <c r="C209" t="s">
        <v>2518</v>
      </c>
      <c r="D209" s="22">
        <f>INDEX(Concordance!$A$2:$A$556,MATCH('2021 ESSER II'!F209,Concordance!$D$2:$D$556,0))</f>
        <v>7126</v>
      </c>
      <c r="E209" t="s">
        <v>782</v>
      </c>
      <c r="F209" t="s">
        <v>2519</v>
      </c>
      <c r="G209" t="s">
        <v>2520</v>
      </c>
      <c r="H209" t="s">
        <v>1892</v>
      </c>
      <c r="I209" s="21">
        <v>11621.74</v>
      </c>
      <c r="J209" s="21">
        <v>0</v>
      </c>
      <c r="O209" s="21">
        <v>11621.74</v>
      </c>
      <c r="P209">
        <v>0</v>
      </c>
      <c r="Q209">
        <v>0</v>
      </c>
      <c r="R209">
        <v>0</v>
      </c>
      <c r="S209">
        <v>100</v>
      </c>
      <c r="T209">
        <v>0</v>
      </c>
      <c r="U209" s="21">
        <v>119535</v>
      </c>
      <c r="V209" s="21">
        <v>0</v>
      </c>
      <c r="W209" s="21">
        <v>0</v>
      </c>
      <c r="X209" s="21">
        <v>0</v>
      </c>
      <c r="Y209" s="21">
        <v>0</v>
      </c>
      <c r="Z209" s="21">
        <v>0</v>
      </c>
      <c r="AA209" s="21">
        <v>0</v>
      </c>
      <c r="AB209" s="21">
        <v>0</v>
      </c>
      <c r="AC209" s="21">
        <v>0</v>
      </c>
      <c r="AD209" s="21">
        <v>0</v>
      </c>
      <c r="AE209" s="21">
        <v>0</v>
      </c>
      <c r="AF209" s="21">
        <v>0</v>
      </c>
      <c r="AG209" s="21">
        <v>0</v>
      </c>
      <c r="AH209" s="21">
        <v>0</v>
      </c>
      <c r="AI209" s="21">
        <v>0</v>
      </c>
      <c r="AJ209" s="21">
        <v>0</v>
      </c>
      <c r="AK209" s="21">
        <v>0</v>
      </c>
      <c r="AL209" s="21">
        <v>0</v>
      </c>
      <c r="AM209" s="21">
        <v>0</v>
      </c>
      <c r="AN209" s="21">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1">
        <v>0</v>
      </c>
      <c r="BD209" s="21">
        <v>0</v>
      </c>
      <c r="BE209" s="21">
        <v>0</v>
      </c>
      <c r="BF209" s="21">
        <v>0</v>
      </c>
      <c r="BG209" s="21">
        <v>0</v>
      </c>
      <c r="BH209" s="21">
        <v>0</v>
      </c>
      <c r="BI209" s="21">
        <v>0</v>
      </c>
      <c r="BJ209" s="21">
        <v>0</v>
      </c>
      <c r="BK209" s="21">
        <v>119535</v>
      </c>
      <c r="BL209">
        <v>90</v>
      </c>
      <c r="BM209">
        <v>10</v>
      </c>
      <c r="BN209">
        <v>0</v>
      </c>
      <c r="BO209">
        <v>0</v>
      </c>
      <c r="BP209">
        <v>0</v>
      </c>
      <c r="BQ209" s="156">
        <f>INDEX('ESSER II reallocation'!$G$2:$G$555,MATCH('2021 ESSER II'!$D209,'ESSER II reallocation'!$A$2:$A$555,0))</f>
        <v>119550</v>
      </c>
    </row>
    <row r="210" spans="1:69" x14ac:dyDescent="0.3">
      <c r="A210" t="s">
        <v>162</v>
      </c>
      <c r="B210">
        <v>2021</v>
      </c>
      <c r="C210" t="s">
        <v>2521</v>
      </c>
      <c r="D210" s="22">
        <f>INDEX(Concordance!$A$2:$A$556,MATCH('2021 ESSER II'!F210,Concordance!$D$2:$D$556,0))</f>
        <v>84004</v>
      </c>
      <c r="E210" t="s">
        <v>785</v>
      </c>
      <c r="F210" t="s">
        <v>2522</v>
      </c>
      <c r="G210" t="s">
        <v>2523</v>
      </c>
      <c r="H210" t="s">
        <v>1892</v>
      </c>
      <c r="I210" s="21">
        <v>21352.18</v>
      </c>
      <c r="J210" s="21">
        <v>0</v>
      </c>
      <c r="O210" s="21">
        <v>21352.18</v>
      </c>
      <c r="P210">
        <v>0</v>
      </c>
      <c r="Q210">
        <v>0</v>
      </c>
      <c r="R210">
        <v>0</v>
      </c>
      <c r="S210">
        <v>100</v>
      </c>
      <c r="T210">
        <v>0</v>
      </c>
      <c r="U210" s="21">
        <v>867026</v>
      </c>
      <c r="V210" s="21">
        <v>300264.13</v>
      </c>
      <c r="W210" s="21">
        <v>9804</v>
      </c>
      <c r="X210" s="21">
        <v>0</v>
      </c>
      <c r="Y210" s="21">
        <v>0</v>
      </c>
      <c r="Z210" s="21">
        <v>0</v>
      </c>
      <c r="AA210" s="21">
        <v>0</v>
      </c>
      <c r="AB210" s="21">
        <v>0</v>
      </c>
      <c r="AC210" s="21">
        <v>9804</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290460.13</v>
      </c>
      <c r="BB210" s="21">
        <v>213475.53</v>
      </c>
      <c r="BC210" s="21">
        <v>76984.600000000006</v>
      </c>
      <c r="BD210" s="21">
        <v>0</v>
      </c>
      <c r="BE210" s="21">
        <v>0</v>
      </c>
      <c r="BF210" s="21">
        <v>0</v>
      </c>
      <c r="BG210" s="21">
        <v>0</v>
      </c>
      <c r="BH210" s="21">
        <v>0</v>
      </c>
      <c r="BI210" s="21">
        <v>0</v>
      </c>
      <c r="BJ210" s="21">
        <v>0</v>
      </c>
      <c r="BK210" s="21">
        <v>566761.87</v>
      </c>
      <c r="BL210">
        <v>30</v>
      </c>
      <c r="BM210">
        <v>34</v>
      </c>
      <c r="BN210">
        <v>0</v>
      </c>
      <c r="BO210">
        <v>36</v>
      </c>
      <c r="BP210">
        <v>0</v>
      </c>
      <c r="BQ210" s="156">
        <f>INDEX('ESSER II reallocation'!$G$2:$G$555,MATCH('2021 ESSER II'!$D210,'ESSER II reallocation'!$A$2:$A$555,0))</f>
        <v>867133</v>
      </c>
    </row>
    <row r="211" spans="1:69" x14ac:dyDescent="0.3">
      <c r="A211" t="s">
        <v>162</v>
      </c>
      <c r="B211">
        <v>2021</v>
      </c>
      <c r="C211" t="s">
        <v>2524</v>
      </c>
      <c r="D211" s="22">
        <f>INDEX(Concordance!$A$2:$A$556,MATCH('2021 ESSER II'!F211,Concordance!$D$2:$D$556,0))</f>
        <v>7125</v>
      </c>
      <c r="E211" t="s">
        <v>788</v>
      </c>
      <c r="F211" t="s">
        <v>2525</v>
      </c>
      <c r="G211" t="s">
        <v>2526</v>
      </c>
      <c r="H211" t="s">
        <v>1892</v>
      </c>
      <c r="I211" s="21">
        <v>13851.63</v>
      </c>
      <c r="J211" s="21">
        <v>0</v>
      </c>
      <c r="O211" s="21">
        <v>13851.63</v>
      </c>
      <c r="P211">
        <v>0</v>
      </c>
      <c r="Q211">
        <v>0</v>
      </c>
      <c r="R211">
        <v>0</v>
      </c>
      <c r="S211">
        <v>100</v>
      </c>
      <c r="T211">
        <v>0</v>
      </c>
      <c r="U211" s="21">
        <v>113826</v>
      </c>
      <c r="V211" s="21">
        <v>113826</v>
      </c>
      <c r="W211" s="21">
        <v>0</v>
      </c>
      <c r="X211" s="21">
        <v>0</v>
      </c>
      <c r="Y211" s="21">
        <v>0</v>
      </c>
      <c r="Z211" s="21">
        <v>0</v>
      </c>
      <c r="AA211" s="21">
        <v>0</v>
      </c>
      <c r="AB211" s="21">
        <v>0</v>
      </c>
      <c r="AC211" s="21">
        <v>0</v>
      </c>
      <c r="AD211" s="21">
        <v>0</v>
      </c>
      <c r="AE211" s="21">
        <v>0</v>
      </c>
      <c r="AF211" s="21">
        <v>0</v>
      </c>
      <c r="AG211" s="21">
        <v>0</v>
      </c>
      <c r="AH211" s="21">
        <v>0</v>
      </c>
      <c r="AI211" s="21">
        <v>0</v>
      </c>
      <c r="AJ211" s="21">
        <v>0</v>
      </c>
      <c r="AK211" s="21">
        <v>0</v>
      </c>
      <c r="AL211" s="21">
        <v>0</v>
      </c>
      <c r="AM211" s="21">
        <v>0</v>
      </c>
      <c r="AN211" s="21">
        <v>0</v>
      </c>
      <c r="AO211" s="21">
        <v>0</v>
      </c>
      <c r="AP211" s="21">
        <v>0</v>
      </c>
      <c r="AQ211" s="21">
        <v>0</v>
      </c>
      <c r="AR211" s="21">
        <v>0</v>
      </c>
      <c r="AS211" s="21">
        <v>0</v>
      </c>
      <c r="AT211" s="21">
        <v>0</v>
      </c>
      <c r="AU211" s="21">
        <v>0</v>
      </c>
      <c r="AV211" s="21">
        <v>0</v>
      </c>
      <c r="AW211" s="21">
        <v>0</v>
      </c>
      <c r="AX211" s="21">
        <v>0</v>
      </c>
      <c r="AY211" s="21">
        <v>0</v>
      </c>
      <c r="AZ211" s="21">
        <v>0</v>
      </c>
      <c r="BA211" s="21">
        <v>113826</v>
      </c>
      <c r="BB211" s="21">
        <v>113826</v>
      </c>
      <c r="BC211" s="21">
        <v>0</v>
      </c>
      <c r="BD211" s="21">
        <v>0</v>
      </c>
      <c r="BE211" s="21">
        <v>0</v>
      </c>
      <c r="BF211" s="21">
        <v>0</v>
      </c>
      <c r="BG211" s="21">
        <v>0</v>
      </c>
      <c r="BH211" s="21">
        <v>0</v>
      </c>
      <c r="BI211" s="21">
        <v>0</v>
      </c>
      <c r="BJ211" s="21">
        <v>0</v>
      </c>
      <c r="BK211" s="21">
        <v>0</v>
      </c>
      <c r="BQ211" s="156">
        <f>INDEX('ESSER II reallocation'!$G$2:$G$555,MATCH('2021 ESSER II'!$D211,'ESSER II reallocation'!$A$2:$A$555,0))</f>
        <v>113839</v>
      </c>
    </row>
    <row r="212" spans="1:69" x14ac:dyDescent="0.3">
      <c r="A212" t="s">
        <v>162</v>
      </c>
      <c r="B212">
        <v>2021</v>
      </c>
      <c r="C212" t="s">
        <v>2527</v>
      </c>
      <c r="D212" s="22">
        <f>INDEX(Concordance!$A$2:$A$556,MATCH('2021 ESSER II'!F212,Concordance!$D$2:$D$556,0))</f>
        <v>104041</v>
      </c>
      <c r="E212" t="s">
        <v>791</v>
      </c>
      <c r="F212" t="s">
        <v>2528</v>
      </c>
      <c r="G212" t="s">
        <v>2529</v>
      </c>
      <c r="H212" t="s">
        <v>1892</v>
      </c>
      <c r="I212" s="21">
        <v>16486.96</v>
      </c>
      <c r="J212" s="21">
        <v>0</v>
      </c>
      <c r="O212" s="21">
        <v>16486.96</v>
      </c>
      <c r="P212">
        <v>0</v>
      </c>
      <c r="Q212">
        <v>0</v>
      </c>
      <c r="R212">
        <v>0</v>
      </c>
      <c r="S212">
        <v>100</v>
      </c>
      <c r="T212">
        <v>0</v>
      </c>
      <c r="U212" s="21">
        <v>458097</v>
      </c>
      <c r="V212" s="21">
        <v>160139.51</v>
      </c>
      <c r="W212" s="21">
        <v>3547.93</v>
      </c>
      <c r="X212" s="21">
        <v>0</v>
      </c>
      <c r="Y212" s="21">
        <v>0</v>
      </c>
      <c r="Z212" s="21">
        <v>0</v>
      </c>
      <c r="AA212" s="21">
        <v>0</v>
      </c>
      <c r="AB212" s="21">
        <v>0</v>
      </c>
      <c r="AC212" s="21">
        <v>3547.93</v>
      </c>
      <c r="AD212" s="21">
        <v>0</v>
      </c>
      <c r="AE212" s="21">
        <v>0</v>
      </c>
      <c r="AF212" s="21">
        <v>0</v>
      </c>
      <c r="AG212" s="21">
        <v>155975.17000000001</v>
      </c>
      <c r="AH212" s="21">
        <v>86861.33</v>
      </c>
      <c r="AI212" s="21">
        <v>5071.18</v>
      </c>
      <c r="AJ212" s="21">
        <v>39262.370000000003</v>
      </c>
      <c r="AK212" s="21">
        <v>0</v>
      </c>
      <c r="AL212" s="21">
        <v>24780.29</v>
      </c>
      <c r="AM212" s="21">
        <v>0</v>
      </c>
      <c r="AN212" s="21">
        <v>0</v>
      </c>
      <c r="AO212" s="21">
        <v>0</v>
      </c>
      <c r="AP212" s="21">
        <v>0</v>
      </c>
      <c r="AQ212" s="21">
        <v>616.41</v>
      </c>
      <c r="AR212" s="21">
        <v>0</v>
      </c>
      <c r="AS212" s="21">
        <v>0</v>
      </c>
      <c r="AT212" s="21">
        <v>0</v>
      </c>
      <c r="AU212" s="21">
        <v>0</v>
      </c>
      <c r="AV212" s="21">
        <v>0</v>
      </c>
      <c r="AW212" s="21">
        <v>616.41</v>
      </c>
      <c r="AX212" s="21">
        <v>0</v>
      </c>
      <c r="AY212" s="21">
        <v>0</v>
      </c>
      <c r="AZ212" s="21">
        <v>0</v>
      </c>
      <c r="BA212" s="21">
        <v>0</v>
      </c>
      <c r="BB212" s="21">
        <v>0</v>
      </c>
      <c r="BC212" s="21">
        <v>0</v>
      </c>
      <c r="BD212" s="21">
        <v>0</v>
      </c>
      <c r="BE212" s="21">
        <v>0</v>
      </c>
      <c r="BF212" s="21">
        <v>0</v>
      </c>
      <c r="BG212" s="21">
        <v>0</v>
      </c>
      <c r="BH212" s="21">
        <v>0</v>
      </c>
      <c r="BI212" s="21">
        <v>0</v>
      </c>
      <c r="BJ212" s="21">
        <v>0</v>
      </c>
      <c r="BK212" s="21">
        <v>297957.49</v>
      </c>
      <c r="BL212">
        <v>20</v>
      </c>
      <c r="BM212">
        <v>75</v>
      </c>
      <c r="BN212">
        <v>5</v>
      </c>
      <c r="BO212">
        <v>0</v>
      </c>
      <c r="BP212">
        <v>0</v>
      </c>
      <c r="BQ212" s="156">
        <f>INDEX('ESSER II reallocation'!$G$2:$G$555,MATCH('2021 ESSER II'!$D212,'ESSER II reallocation'!$A$2:$A$555,0))</f>
        <v>458153</v>
      </c>
    </row>
    <row r="213" spans="1:69" x14ac:dyDescent="0.3">
      <c r="A213" t="s">
        <v>162</v>
      </c>
      <c r="B213">
        <v>2021</v>
      </c>
      <c r="C213" t="s">
        <v>2530</v>
      </c>
      <c r="D213" s="22">
        <f>INDEX(Concordance!$A$2:$A$556,MATCH('2021 ESSER II'!F213,Concordance!$D$2:$D$556,0))</f>
        <v>66107</v>
      </c>
      <c r="E213" t="s">
        <v>794</v>
      </c>
      <c r="F213" t="s">
        <v>2531</v>
      </c>
      <c r="G213" t="s">
        <v>2532</v>
      </c>
      <c r="H213" t="s">
        <v>1892</v>
      </c>
      <c r="I213" s="21">
        <v>21554.9</v>
      </c>
      <c r="J213" s="21">
        <v>0</v>
      </c>
      <c r="O213" s="21">
        <v>21554.9</v>
      </c>
      <c r="P213">
        <v>0</v>
      </c>
      <c r="Q213">
        <v>0</v>
      </c>
      <c r="R213">
        <v>0</v>
      </c>
      <c r="S213">
        <v>100</v>
      </c>
      <c r="T213">
        <v>0</v>
      </c>
      <c r="U213" s="21">
        <v>549234</v>
      </c>
      <c r="V213" s="21">
        <v>549234</v>
      </c>
      <c r="W213" s="21">
        <v>0</v>
      </c>
      <c r="X213" s="21">
        <v>0</v>
      </c>
      <c r="Y213" s="21">
        <v>0</v>
      </c>
      <c r="Z213" s="21">
        <v>0</v>
      </c>
      <c r="AA213" s="21">
        <v>0</v>
      </c>
      <c r="AB213" s="21">
        <v>0</v>
      </c>
      <c r="AC213" s="21">
        <v>0</v>
      </c>
      <c r="AD213" s="21">
        <v>0</v>
      </c>
      <c r="AE213" s="21">
        <v>0</v>
      </c>
      <c r="AF213" s="21">
        <v>0</v>
      </c>
      <c r="AG213" s="21">
        <v>0</v>
      </c>
      <c r="AH213" s="21">
        <v>0</v>
      </c>
      <c r="AI213" s="21">
        <v>0</v>
      </c>
      <c r="AJ213" s="21">
        <v>0</v>
      </c>
      <c r="AK213" s="21">
        <v>0</v>
      </c>
      <c r="AL213" s="21">
        <v>0</v>
      </c>
      <c r="AM213" s="21">
        <v>0</v>
      </c>
      <c r="AN213" s="21">
        <v>0</v>
      </c>
      <c r="AO213" s="21">
        <v>0</v>
      </c>
      <c r="AP213" s="21">
        <v>0</v>
      </c>
      <c r="AQ213" s="21">
        <v>0</v>
      </c>
      <c r="AR213" s="21">
        <v>0</v>
      </c>
      <c r="AS213" s="21">
        <v>0</v>
      </c>
      <c r="AT213" s="21">
        <v>0</v>
      </c>
      <c r="AU213" s="21">
        <v>0</v>
      </c>
      <c r="AV213" s="21">
        <v>0</v>
      </c>
      <c r="AW213" s="21">
        <v>0</v>
      </c>
      <c r="AX213" s="21">
        <v>0</v>
      </c>
      <c r="AY213" s="21">
        <v>0</v>
      </c>
      <c r="AZ213" s="21">
        <v>0</v>
      </c>
      <c r="BA213" s="21">
        <v>549234</v>
      </c>
      <c r="BB213" s="21">
        <v>549234</v>
      </c>
      <c r="BC213" s="21">
        <v>0</v>
      </c>
      <c r="BD213" s="21">
        <v>0</v>
      </c>
      <c r="BE213" s="21">
        <v>0</v>
      </c>
      <c r="BF213" s="21">
        <v>0</v>
      </c>
      <c r="BG213" s="21">
        <v>0</v>
      </c>
      <c r="BH213" s="21">
        <v>0</v>
      </c>
      <c r="BI213" s="21">
        <v>0</v>
      </c>
      <c r="BJ213" s="21">
        <v>0</v>
      </c>
      <c r="BK213" s="21">
        <v>0</v>
      </c>
      <c r="BQ213" s="156">
        <f>INDEX('ESSER II reallocation'!$G$2:$G$555,MATCH('2021 ESSER II'!$D213,'ESSER II reallocation'!$A$2:$A$555,0))</f>
        <v>549301</v>
      </c>
    </row>
    <row r="214" spans="1:69" x14ac:dyDescent="0.3">
      <c r="A214" t="s">
        <v>162</v>
      </c>
      <c r="B214">
        <v>2021</v>
      </c>
      <c r="C214" t="s">
        <v>2533</v>
      </c>
      <c r="D214" s="22">
        <f>INDEX(Concordance!$A$2:$A$556,MATCH('2021 ESSER II'!F214,Concordance!$D$2:$D$556,0))</f>
        <v>48077</v>
      </c>
      <c r="E214" t="s">
        <v>797</v>
      </c>
      <c r="F214" t="s">
        <v>2534</v>
      </c>
      <c r="G214" t="s">
        <v>2535</v>
      </c>
      <c r="H214" t="s">
        <v>1892</v>
      </c>
      <c r="I214" s="21">
        <v>322671.46999999997</v>
      </c>
      <c r="J214" s="21">
        <v>0</v>
      </c>
      <c r="O214" s="21">
        <v>322671.46999999997</v>
      </c>
      <c r="P214">
        <v>0</v>
      </c>
      <c r="Q214">
        <v>0</v>
      </c>
      <c r="R214">
        <v>0</v>
      </c>
      <c r="S214">
        <v>100</v>
      </c>
      <c r="T214">
        <v>0</v>
      </c>
      <c r="U214" s="21">
        <v>15599390</v>
      </c>
      <c r="V214" s="21">
        <v>11524756.6</v>
      </c>
      <c r="W214" s="21">
        <v>684981.89999999991</v>
      </c>
      <c r="X214" s="21">
        <v>409028.6</v>
      </c>
      <c r="Y214" s="21">
        <v>225147.09</v>
      </c>
      <c r="Z214" s="21">
        <v>6500</v>
      </c>
      <c r="AA214" s="21">
        <v>0</v>
      </c>
      <c r="AB214" s="21">
        <v>0</v>
      </c>
      <c r="AC214" s="21">
        <v>44306.21</v>
      </c>
      <c r="AD214" s="21">
        <v>0</v>
      </c>
      <c r="AE214" s="21">
        <v>0</v>
      </c>
      <c r="AF214" s="21">
        <v>0</v>
      </c>
      <c r="AG214" s="21">
        <v>2430240.98</v>
      </c>
      <c r="AH214" s="21">
        <v>44040.05</v>
      </c>
      <c r="AI214" s="21">
        <v>7370.78</v>
      </c>
      <c r="AJ214" s="21">
        <v>2000</v>
      </c>
      <c r="AK214" s="21">
        <v>0</v>
      </c>
      <c r="AL214" s="21">
        <v>0</v>
      </c>
      <c r="AM214" s="21">
        <v>2376830.15</v>
      </c>
      <c r="AN214" s="21">
        <v>0</v>
      </c>
      <c r="AO214" s="21">
        <v>0</v>
      </c>
      <c r="AP214" s="21">
        <v>0</v>
      </c>
      <c r="AQ214" s="21">
        <v>0</v>
      </c>
      <c r="AR214" s="21">
        <v>0</v>
      </c>
      <c r="AS214" s="21">
        <v>0</v>
      </c>
      <c r="AT214" s="21">
        <v>0</v>
      </c>
      <c r="AU214" s="21">
        <v>0</v>
      </c>
      <c r="AV214" s="21">
        <v>0</v>
      </c>
      <c r="AW214" s="21">
        <v>0</v>
      </c>
      <c r="AX214" s="21">
        <v>0</v>
      </c>
      <c r="AY214" s="21">
        <v>0</v>
      </c>
      <c r="AZ214" s="21">
        <v>0</v>
      </c>
      <c r="BA214" s="21">
        <v>8409533.7199999988</v>
      </c>
      <c r="BB214" s="21">
        <v>6158753.5999999996</v>
      </c>
      <c r="BC214" s="21">
        <v>2249905.12</v>
      </c>
      <c r="BD214" s="21">
        <v>875</v>
      </c>
      <c r="BE214" s="21">
        <v>0</v>
      </c>
      <c r="BF214" s="21">
        <v>0</v>
      </c>
      <c r="BG214" s="21">
        <v>0</v>
      </c>
      <c r="BH214" s="21">
        <v>0</v>
      </c>
      <c r="BI214" s="21">
        <v>0</v>
      </c>
      <c r="BJ214" s="21">
        <v>0</v>
      </c>
      <c r="BK214" s="21">
        <v>4074633.4</v>
      </c>
      <c r="BL214">
        <v>0.4</v>
      </c>
      <c r="BM214">
        <v>33</v>
      </c>
      <c r="BN214">
        <v>0</v>
      </c>
      <c r="BO214">
        <v>66.599999999999994</v>
      </c>
      <c r="BP214">
        <v>0</v>
      </c>
      <c r="BQ214" s="156">
        <f>INDEX('ESSER II reallocation'!$G$2:$G$555,MATCH('2021 ESSER II'!$D214,'ESSER II reallocation'!$A$2:$A$555,0))</f>
        <v>15601302</v>
      </c>
    </row>
    <row r="215" spans="1:69" x14ac:dyDescent="0.3">
      <c r="A215" t="s">
        <v>162</v>
      </c>
      <c r="B215">
        <v>2021</v>
      </c>
      <c r="C215" t="s">
        <v>2536</v>
      </c>
      <c r="D215" s="22">
        <f>INDEX(Concordance!$A$2:$A$556,MATCH('2021 ESSER II'!F215,Concordance!$D$2:$D$556,0))</f>
        <v>47065</v>
      </c>
      <c r="E215" t="s">
        <v>800</v>
      </c>
      <c r="F215" t="s">
        <v>2537</v>
      </c>
      <c r="G215" t="s">
        <v>2538</v>
      </c>
      <c r="H215" t="s">
        <v>1892</v>
      </c>
      <c r="I215" s="21">
        <v>15878.81</v>
      </c>
      <c r="J215" s="21">
        <v>0</v>
      </c>
      <c r="O215" s="21">
        <v>15878.81</v>
      </c>
      <c r="P215">
        <v>0</v>
      </c>
      <c r="Q215">
        <v>0</v>
      </c>
      <c r="R215">
        <v>0</v>
      </c>
      <c r="S215">
        <v>100</v>
      </c>
      <c r="T215">
        <v>0</v>
      </c>
      <c r="U215" s="21">
        <v>506809</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c r="AM215" s="21">
        <v>0</v>
      </c>
      <c r="AN215" s="21">
        <v>0</v>
      </c>
      <c r="AO215" s="21">
        <v>0</v>
      </c>
      <c r="AP215" s="21">
        <v>0</v>
      </c>
      <c r="AQ215" s="21">
        <v>0</v>
      </c>
      <c r="AR215" s="21">
        <v>0</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506809</v>
      </c>
      <c r="BL215">
        <v>0</v>
      </c>
      <c r="BM215">
        <v>0</v>
      </c>
      <c r="BN215">
        <v>0</v>
      </c>
      <c r="BO215">
        <v>100</v>
      </c>
      <c r="BP215">
        <v>0</v>
      </c>
      <c r="BQ215" s="156">
        <f>INDEX('ESSER II reallocation'!$G$2:$G$555,MATCH('2021 ESSER II'!$D215,'ESSER II reallocation'!$A$2:$A$555,0))</f>
        <v>506871</v>
      </c>
    </row>
    <row r="216" spans="1:69" x14ac:dyDescent="0.3">
      <c r="A216" t="s">
        <v>162</v>
      </c>
      <c r="B216">
        <v>2021</v>
      </c>
      <c r="C216" t="s">
        <v>2539</v>
      </c>
      <c r="D216" s="22">
        <f>INDEX(Concordance!$A$2:$A$556,MATCH('2021 ESSER II'!F216,Concordance!$D$2:$D$556,0))</f>
        <v>16090</v>
      </c>
      <c r="E216" t="s">
        <v>803</v>
      </c>
      <c r="F216" t="s">
        <v>2540</v>
      </c>
      <c r="G216" t="s">
        <v>2541</v>
      </c>
      <c r="H216" t="s">
        <v>1892</v>
      </c>
      <c r="I216" s="21">
        <v>88046.24</v>
      </c>
      <c r="J216" s="21">
        <v>0</v>
      </c>
      <c r="O216" s="21">
        <v>88046.24</v>
      </c>
      <c r="P216">
        <v>0</v>
      </c>
      <c r="Q216">
        <v>0</v>
      </c>
      <c r="R216">
        <v>0</v>
      </c>
      <c r="S216">
        <v>100</v>
      </c>
      <c r="T216">
        <v>0</v>
      </c>
      <c r="U216" s="21">
        <v>2070300</v>
      </c>
      <c r="V216" s="21">
        <v>2070300</v>
      </c>
      <c r="W216" s="21">
        <v>0</v>
      </c>
      <c r="X216" s="21">
        <v>0</v>
      </c>
      <c r="Y216" s="21">
        <v>0</v>
      </c>
      <c r="Z216" s="21">
        <v>0</v>
      </c>
      <c r="AA216" s="21">
        <v>0</v>
      </c>
      <c r="AB216" s="21">
        <v>0</v>
      </c>
      <c r="AC216" s="21">
        <v>0</v>
      </c>
      <c r="AD216" s="21">
        <v>0</v>
      </c>
      <c r="AE216" s="21">
        <v>0</v>
      </c>
      <c r="AF216" s="21">
        <v>0</v>
      </c>
      <c r="AG216" s="21">
        <v>2070300</v>
      </c>
      <c r="AH216" s="21">
        <v>2070300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Q216" s="156">
        <f>INDEX('ESSER II reallocation'!$G$2:$G$555,MATCH('2021 ESSER II'!$D216,'ESSER II reallocation'!$A$2:$A$555,0))</f>
        <v>2070554</v>
      </c>
    </row>
    <row r="217" spans="1:69" x14ac:dyDescent="0.3">
      <c r="A217" t="s">
        <v>162</v>
      </c>
      <c r="B217">
        <v>2021</v>
      </c>
      <c r="C217" t="s">
        <v>2542</v>
      </c>
      <c r="D217" s="22">
        <f>INDEX(Concordance!$A$2:$A$556,MATCH('2021 ESSER II'!F217,Concordance!$D$2:$D$556,0))</f>
        <v>68074</v>
      </c>
      <c r="E217" t="s">
        <v>806</v>
      </c>
      <c r="F217" t="s">
        <v>2543</v>
      </c>
      <c r="G217" t="s">
        <v>2544</v>
      </c>
      <c r="H217" t="s">
        <v>1892</v>
      </c>
      <c r="I217" s="21">
        <v>14459.79</v>
      </c>
      <c r="J217" s="21">
        <v>0</v>
      </c>
      <c r="O217" s="21">
        <v>14459.79</v>
      </c>
      <c r="P217">
        <v>0</v>
      </c>
      <c r="Q217">
        <v>0</v>
      </c>
      <c r="R217">
        <v>0</v>
      </c>
      <c r="S217">
        <v>100</v>
      </c>
      <c r="T217">
        <v>0</v>
      </c>
      <c r="U217" s="21">
        <v>90888</v>
      </c>
      <c r="V217" s="21">
        <v>90888</v>
      </c>
      <c r="W217" s="21">
        <v>500.83</v>
      </c>
      <c r="X217" s="21">
        <v>0</v>
      </c>
      <c r="Y217" s="21">
        <v>0</v>
      </c>
      <c r="Z217" s="21">
        <v>0</v>
      </c>
      <c r="AA217" s="21">
        <v>0</v>
      </c>
      <c r="AB217" s="21">
        <v>0</v>
      </c>
      <c r="AC217" s="21">
        <v>500.83</v>
      </c>
      <c r="AD217" s="21">
        <v>0</v>
      </c>
      <c r="AE217" s="21">
        <v>0</v>
      </c>
      <c r="AF217" s="21">
        <v>0</v>
      </c>
      <c r="AG217" s="21">
        <v>90387.170000000013</v>
      </c>
      <c r="AH217" s="21">
        <v>67451.350000000006</v>
      </c>
      <c r="AI217" s="21">
        <v>22935.82</v>
      </c>
      <c r="AJ217" s="21">
        <v>0</v>
      </c>
      <c r="AK217" s="21">
        <v>0</v>
      </c>
      <c r="AL217" s="21">
        <v>0</v>
      </c>
      <c r="AM217" s="21">
        <v>0</v>
      </c>
      <c r="AN217" s="21">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Q217" s="156">
        <f>INDEX('ESSER II reallocation'!$G$2:$G$555,MATCH('2021 ESSER II'!$D217,'ESSER II reallocation'!$A$2:$A$555,0))</f>
        <v>90899</v>
      </c>
    </row>
    <row r="218" spans="1:69" x14ac:dyDescent="0.3">
      <c r="A218" t="s">
        <v>162</v>
      </c>
      <c r="B218">
        <v>2021</v>
      </c>
      <c r="C218" t="s">
        <v>2545</v>
      </c>
      <c r="D218" s="22">
        <f>INDEX(Concordance!$A$2:$A$556,MATCH('2021 ESSER II'!F218,Concordance!$D$2:$D$556,0))</f>
        <v>49137</v>
      </c>
      <c r="E218" t="s">
        <v>809</v>
      </c>
      <c r="F218" t="s">
        <v>2546</v>
      </c>
      <c r="G218" t="s">
        <v>2547</v>
      </c>
      <c r="H218" t="s">
        <v>1892</v>
      </c>
      <c r="I218" s="21">
        <v>18919.57</v>
      </c>
      <c r="J218" s="21">
        <v>0</v>
      </c>
      <c r="O218" s="21">
        <v>18919.57</v>
      </c>
      <c r="P218">
        <v>0</v>
      </c>
      <c r="Q218">
        <v>0</v>
      </c>
      <c r="R218">
        <v>0</v>
      </c>
      <c r="S218">
        <v>100</v>
      </c>
      <c r="T218">
        <v>0</v>
      </c>
      <c r="U218" s="21">
        <v>445348</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445348</v>
      </c>
      <c r="BL218">
        <v>80</v>
      </c>
      <c r="BM218">
        <v>20</v>
      </c>
      <c r="BN218">
        <v>0</v>
      </c>
      <c r="BO218">
        <v>0</v>
      </c>
      <c r="BP218">
        <v>0</v>
      </c>
      <c r="BQ218" s="156">
        <f>INDEX('ESSER II reallocation'!$G$2:$G$555,MATCH('2021 ESSER II'!$D218,'ESSER II reallocation'!$A$2:$A$555,0))</f>
        <v>445403</v>
      </c>
    </row>
    <row r="219" spans="1:69" x14ac:dyDescent="0.3">
      <c r="A219" t="s">
        <v>162</v>
      </c>
      <c r="B219">
        <v>2021</v>
      </c>
      <c r="C219" t="s">
        <v>2548</v>
      </c>
      <c r="D219" s="22">
        <f>INDEX(Concordance!$A$2:$A$556,MATCH('2021 ESSER II'!F219,Concordance!$D$2:$D$556,0))</f>
        <v>74195</v>
      </c>
      <c r="E219" t="s">
        <v>812</v>
      </c>
      <c r="F219" t="s">
        <v>2549</v>
      </c>
      <c r="G219" t="s">
        <v>2550</v>
      </c>
      <c r="H219" t="s">
        <v>1892</v>
      </c>
      <c r="I219" s="21">
        <v>14662.5</v>
      </c>
      <c r="J219" s="21">
        <v>0</v>
      </c>
      <c r="O219" s="21">
        <v>14662.5</v>
      </c>
      <c r="P219">
        <v>0</v>
      </c>
      <c r="Q219">
        <v>0</v>
      </c>
      <c r="R219">
        <v>0</v>
      </c>
      <c r="S219">
        <v>100</v>
      </c>
      <c r="T219">
        <v>0</v>
      </c>
      <c r="U219" s="21">
        <v>40844</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21">
        <v>0</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40844</v>
      </c>
      <c r="BL219">
        <v>0</v>
      </c>
      <c r="BM219">
        <v>0</v>
      </c>
      <c r="BN219">
        <v>0</v>
      </c>
      <c r="BO219">
        <v>100</v>
      </c>
      <c r="BP219">
        <v>0</v>
      </c>
      <c r="BQ219" s="156">
        <f>INDEX('ESSER II reallocation'!$G$2:$G$555,MATCH('2021 ESSER II'!$D219,'ESSER II reallocation'!$A$2:$A$555,0))</f>
        <v>40849</v>
      </c>
    </row>
    <row r="220" spans="1:69" x14ac:dyDescent="0.3">
      <c r="A220" t="s">
        <v>162</v>
      </c>
      <c r="B220">
        <v>2021</v>
      </c>
      <c r="C220" t="s">
        <v>2551</v>
      </c>
      <c r="D220" s="22">
        <f>INDEX(Concordance!$A$2:$A$556,MATCH('2021 ESSER II'!F220,Concordance!$D$2:$D$556,0))</f>
        <v>26006</v>
      </c>
      <c r="E220" t="s">
        <v>815</v>
      </c>
      <c r="F220" t="s">
        <v>2552</v>
      </c>
      <c r="G220" t="s">
        <v>2553</v>
      </c>
      <c r="H220" t="s">
        <v>1892</v>
      </c>
      <c r="I220" s="21">
        <v>158591.93</v>
      </c>
      <c r="J220" s="21">
        <v>0</v>
      </c>
      <c r="O220" s="21">
        <v>158591.93</v>
      </c>
      <c r="P220">
        <v>0</v>
      </c>
      <c r="Q220">
        <v>0</v>
      </c>
      <c r="R220">
        <v>0</v>
      </c>
      <c r="S220">
        <v>100</v>
      </c>
      <c r="T220">
        <v>0</v>
      </c>
      <c r="U220" s="21">
        <v>6567480</v>
      </c>
      <c r="V220" s="21">
        <v>6567480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6567480</v>
      </c>
      <c r="BB220" s="21">
        <v>6567480</v>
      </c>
      <c r="BC220" s="21">
        <v>0</v>
      </c>
      <c r="BD220" s="21">
        <v>0</v>
      </c>
      <c r="BE220" s="21">
        <v>0</v>
      </c>
      <c r="BF220" s="21">
        <v>0</v>
      </c>
      <c r="BG220" s="21">
        <v>0</v>
      </c>
      <c r="BH220" s="21">
        <v>0</v>
      </c>
      <c r="BI220" s="21">
        <v>0</v>
      </c>
      <c r="BJ220" s="21">
        <v>0</v>
      </c>
      <c r="BK220" s="21">
        <v>0</v>
      </c>
      <c r="BQ220" s="156">
        <f>INDEX('ESSER II reallocation'!$G$2:$G$555,MATCH('2021 ESSER II'!$D220,'ESSER II reallocation'!$A$2:$A$555,0))</f>
        <v>6568285</v>
      </c>
    </row>
    <row r="221" spans="1:69" x14ac:dyDescent="0.3">
      <c r="A221" t="s">
        <v>162</v>
      </c>
      <c r="B221">
        <v>2021</v>
      </c>
      <c r="C221" t="s">
        <v>2554</v>
      </c>
      <c r="D221" s="22">
        <f>INDEX(Concordance!$A$2:$A$556,MATCH('2021 ESSER II'!F221,Concordance!$D$2:$D$556,0))</f>
        <v>50007</v>
      </c>
      <c r="E221" t="s">
        <v>818</v>
      </c>
      <c r="F221" t="s">
        <v>2555</v>
      </c>
      <c r="G221" t="s">
        <v>2556</v>
      </c>
      <c r="H221" t="s">
        <v>1892</v>
      </c>
      <c r="I221" s="21">
        <v>26622.84</v>
      </c>
      <c r="J221" s="21">
        <v>0</v>
      </c>
      <c r="O221" s="21">
        <v>26622.84</v>
      </c>
      <c r="P221">
        <v>0</v>
      </c>
      <c r="Q221">
        <v>0</v>
      </c>
      <c r="R221">
        <v>0</v>
      </c>
      <c r="S221">
        <v>100</v>
      </c>
      <c r="T221">
        <v>0</v>
      </c>
      <c r="U221" s="21">
        <v>350401</v>
      </c>
      <c r="V221" s="21">
        <v>0</v>
      </c>
      <c r="W221" s="21">
        <v>0</v>
      </c>
      <c r="X221" s="21">
        <v>0</v>
      </c>
      <c r="Y221" s="21">
        <v>0</v>
      </c>
      <c r="Z221" s="21">
        <v>0</v>
      </c>
      <c r="AA221" s="21">
        <v>0</v>
      </c>
      <c r="AB221" s="21">
        <v>0</v>
      </c>
      <c r="AC221" s="21">
        <v>0</v>
      </c>
      <c r="AD221" s="21">
        <v>0</v>
      </c>
      <c r="AE221" s="21">
        <v>0</v>
      </c>
      <c r="AF221" s="21">
        <v>0</v>
      </c>
      <c r="AG221" s="21">
        <v>0</v>
      </c>
      <c r="AH221" s="21">
        <v>0</v>
      </c>
      <c r="AI221" s="21">
        <v>0</v>
      </c>
      <c r="AJ221" s="21">
        <v>0</v>
      </c>
      <c r="AK221" s="21">
        <v>0</v>
      </c>
      <c r="AL221" s="21">
        <v>0</v>
      </c>
      <c r="AM221" s="21">
        <v>0</v>
      </c>
      <c r="AN221" s="21">
        <v>0</v>
      </c>
      <c r="AO221" s="21">
        <v>0</v>
      </c>
      <c r="AP221" s="21">
        <v>0</v>
      </c>
      <c r="AQ221" s="21">
        <v>0</v>
      </c>
      <c r="AR221" s="21">
        <v>0</v>
      </c>
      <c r="AS221" s="21">
        <v>0</v>
      </c>
      <c r="AT221" s="21">
        <v>0</v>
      </c>
      <c r="AU221" s="21">
        <v>0</v>
      </c>
      <c r="AV221" s="21">
        <v>0</v>
      </c>
      <c r="AW221" s="21">
        <v>0</v>
      </c>
      <c r="AX221" s="21">
        <v>0</v>
      </c>
      <c r="AY221" s="21">
        <v>0</v>
      </c>
      <c r="AZ221" s="21">
        <v>0</v>
      </c>
      <c r="BA221" s="21">
        <v>0</v>
      </c>
      <c r="BB221" s="21">
        <v>0</v>
      </c>
      <c r="BC221" s="21">
        <v>0</v>
      </c>
      <c r="BD221" s="21">
        <v>0</v>
      </c>
      <c r="BE221" s="21">
        <v>0</v>
      </c>
      <c r="BF221" s="21">
        <v>0</v>
      </c>
      <c r="BG221" s="21">
        <v>0</v>
      </c>
      <c r="BH221" s="21">
        <v>0</v>
      </c>
      <c r="BI221" s="21">
        <v>0</v>
      </c>
      <c r="BJ221" s="21">
        <v>0</v>
      </c>
      <c r="BK221" s="21">
        <v>350401</v>
      </c>
      <c r="BL221">
        <v>0</v>
      </c>
      <c r="BM221">
        <v>100</v>
      </c>
      <c r="BN221">
        <v>0</v>
      </c>
      <c r="BO221">
        <v>0</v>
      </c>
      <c r="BP221">
        <v>0</v>
      </c>
      <c r="BQ221" s="156">
        <f>INDEX('ESSER II reallocation'!$G$2:$G$555,MATCH('2021 ESSER II'!$D221,'ESSER II reallocation'!$A$2:$A$555,0))</f>
        <v>350444</v>
      </c>
    </row>
    <row r="222" spans="1:69" x14ac:dyDescent="0.3">
      <c r="A222" t="s">
        <v>162</v>
      </c>
      <c r="B222">
        <v>2021</v>
      </c>
      <c r="C222" t="s">
        <v>2557</v>
      </c>
      <c r="D222" s="22">
        <f>INDEX(Concordance!$A$2:$A$556,MATCH('2021 ESSER II'!F222,Concordance!$D$2:$D$556,0))</f>
        <v>96104</v>
      </c>
      <c r="E222" t="s">
        <v>821</v>
      </c>
      <c r="F222" t="s">
        <v>2558</v>
      </c>
      <c r="G222" t="s">
        <v>2559</v>
      </c>
      <c r="H222" t="s">
        <v>1892</v>
      </c>
      <c r="I222" s="21">
        <v>79572.649999999994</v>
      </c>
      <c r="J222" s="21">
        <v>0</v>
      </c>
      <c r="O222" s="21">
        <v>79572.649999999994</v>
      </c>
      <c r="P222">
        <v>0</v>
      </c>
      <c r="Q222">
        <v>0</v>
      </c>
      <c r="R222">
        <v>0</v>
      </c>
      <c r="S222">
        <v>100</v>
      </c>
      <c r="T222">
        <v>0</v>
      </c>
      <c r="U222" s="21">
        <v>5424227</v>
      </c>
      <c r="V222" s="21">
        <v>5424227</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5424227</v>
      </c>
      <c r="BB222" s="21">
        <v>5424227</v>
      </c>
      <c r="BC222" s="21">
        <v>0</v>
      </c>
      <c r="BD222" s="21">
        <v>0</v>
      </c>
      <c r="BE222" s="21">
        <v>0</v>
      </c>
      <c r="BF222" s="21">
        <v>0</v>
      </c>
      <c r="BG222" s="21">
        <v>0</v>
      </c>
      <c r="BH222" s="21">
        <v>0</v>
      </c>
      <c r="BI222" s="21">
        <v>0</v>
      </c>
      <c r="BJ222" s="21">
        <v>0</v>
      </c>
      <c r="BK222" s="21">
        <v>0</v>
      </c>
      <c r="BQ222" s="156">
        <f>INDEX('ESSER II reallocation'!$G$2:$G$555,MATCH('2021 ESSER II'!$D222,'ESSER II reallocation'!$A$2:$A$555,0))</f>
        <v>5424892</v>
      </c>
    </row>
    <row r="223" spans="1:69" x14ac:dyDescent="0.3">
      <c r="A223" t="s">
        <v>162</v>
      </c>
      <c r="B223">
        <v>2021</v>
      </c>
      <c r="C223" t="s">
        <v>2560</v>
      </c>
      <c r="D223" s="22">
        <f>INDEX(Concordance!$A$2:$A$556,MATCH('2021 ESSER II'!F223,Concordance!$D$2:$D$556,0))</f>
        <v>51154</v>
      </c>
      <c r="E223" t="s">
        <v>824</v>
      </c>
      <c r="F223" t="s">
        <v>2561</v>
      </c>
      <c r="G223" t="s">
        <v>2562</v>
      </c>
      <c r="H223" t="s">
        <v>1892</v>
      </c>
      <c r="I223" s="21">
        <v>18919.57</v>
      </c>
      <c r="J223" s="21">
        <v>0</v>
      </c>
      <c r="O223" s="21">
        <v>18919.57</v>
      </c>
      <c r="P223">
        <v>0</v>
      </c>
      <c r="Q223">
        <v>0</v>
      </c>
      <c r="R223">
        <v>0</v>
      </c>
      <c r="S223">
        <v>100</v>
      </c>
      <c r="T223">
        <v>0</v>
      </c>
      <c r="U223" s="21">
        <v>329774</v>
      </c>
      <c r="V223" s="21">
        <v>329774</v>
      </c>
      <c r="W223" s="21">
        <v>93020.479999999996</v>
      </c>
      <c r="X223" s="21">
        <v>93020.479999999996</v>
      </c>
      <c r="Y223" s="21">
        <v>0</v>
      </c>
      <c r="Z223" s="21">
        <v>0</v>
      </c>
      <c r="AA223" s="21">
        <v>0</v>
      </c>
      <c r="AB223" s="21">
        <v>0</v>
      </c>
      <c r="AC223" s="21">
        <v>0</v>
      </c>
      <c r="AD223" s="21">
        <v>0</v>
      </c>
      <c r="AE223" s="21">
        <v>0</v>
      </c>
      <c r="AF223" s="21">
        <v>0</v>
      </c>
      <c r="AG223" s="21">
        <v>236753.52</v>
      </c>
      <c r="AH223" s="21">
        <v>180496.23</v>
      </c>
      <c r="AI223" s="21">
        <v>56257.29</v>
      </c>
      <c r="AJ223" s="21">
        <v>0</v>
      </c>
      <c r="AK223" s="21">
        <v>0</v>
      </c>
      <c r="AL223" s="21">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Q223" s="156">
        <f>INDEX('ESSER II reallocation'!$G$2:$G$555,MATCH('2021 ESSER II'!$D223,'ESSER II reallocation'!$A$2:$A$555,0))</f>
        <v>329815</v>
      </c>
    </row>
    <row r="224" spans="1:69" x14ac:dyDescent="0.3">
      <c r="A224" t="s">
        <v>162</v>
      </c>
      <c r="B224">
        <v>2021</v>
      </c>
      <c r="C224" t="s">
        <v>2563</v>
      </c>
      <c r="D224" s="22">
        <f>INDEX(Concordance!$A$2:$A$556,MATCH('2021 ESSER II'!F224,Concordance!$D$2:$D$556,0))</f>
        <v>49148</v>
      </c>
      <c r="E224" t="s">
        <v>827</v>
      </c>
      <c r="F224" t="s">
        <v>2564</v>
      </c>
      <c r="G224" t="s">
        <v>2565</v>
      </c>
      <c r="H224" t="s">
        <v>1892</v>
      </c>
      <c r="I224" s="21">
        <v>124738.11</v>
      </c>
      <c r="J224" s="21">
        <v>0</v>
      </c>
      <c r="O224" s="21">
        <v>124738.11</v>
      </c>
      <c r="P224">
        <v>0</v>
      </c>
      <c r="Q224">
        <v>0</v>
      </c>
      <c r="R224">
        <v>0</v>
      </c>
      <c r="S224">
        <v>100</v>
      </c>
      <c r="T224">
        <v>0</v>
      </c>
      <c r="U224" s="21">
        <v>8584050</v>
      </c>
      <c r="V224" s="21">
        <v>8584050</v>
      </c>
      <c r="W224" s="21">
        <v>0</v>
      </c>
      <c r="X224" s="21">
        <v>0</v>
      </c>
      <c r="Y224" s="21">
        <v>0</v>
      </c>
      <c r="Z224" s="21">
        <v>0</v>
      </c>
      <c r="AA224" s="21">
        <v>0</v>
      </c>
      <c r="AB224" s="21">
        <v>0</v>
      </c>
      <c r="AC224" s="21">
        <v>0</v>
      </c>
      <c r="AD224" s="21">
        <v>0</v>
      </c>
      <c r="AE224" s="21">
        <v>0</v>
      </c>
      <c r="AF224" s="21">
        <v>0</v>
      </c>
      <c r="AG224" s="21">
        <v>8584050</v>
      </c>
      <c r="AH224" s="21">
        <v>7403234.1299999999</v>
      </c>
      <c r="AI224" s="21">
        <v>1180815.8700000001</v>
      </c>
      <c r="AJ224" s="21">
        <v>0</v>
      </c>
      <c r="AK224" s="21">
        <v>0</v>
      </c>
      <c r="AL224" s="21">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Q224" s="156">
        <f>INDEX('ESSER II reallocation'!$G$2:$G$555,MATCH('2021 ESSER II'!$D224,'ESSER II reallocation'!$A$2:$A$555,0))</f>
        <v>8585102</v>
      </c>
    </row>
    <row r="225" spans="1:69" x14ac:dyDescent="0.3">
      <c r="A225" t="s">
        <v>162</v>
      </c>
      <c r="B225">
        <v>2021</v>
      </c>
      <c r="C225" t="s">
        <v>2566</v>
      </c>
      <c r="D225" s="22">
        <f>INDEX(Concordance!$A$2:$A$556,MATCH('2021 ESSER II'!F225,Concordance!$D$2:$D$556,0))</f>
        <v>46137</v>
      </c>
      <c r="E225" t="s">
        <v>830</v>
      </c>
      <c r="F225" t="s">
        <v>2567</v>
      </c>
      <c r="G225" t="s">
        <v>2568</v>
      </c>
      <c r="H225" t="s">
        <v>1892</v>
      </c>
      <c r="I225" s="21">
        <v>14459.79</v>
      </c>
      <c r="J225" s="21">
        <v>0</v>
      </c>
      <c r="O225" s="21">
        <v>14459.79</v>
      </c>
      <c r="P225">
        <v>0</v>
      </c>
      <c r="Q225">
        <v>0</v>
      </c>
      <c r="R225">
        <v>0</v>
      </c>
      <c r="S225">
        <v>100</v>
      </c>
      <c r="T225">
        <v>0</v>
      </c>
      <c r="U225" s="21">
        <v>422458</v>
      </c>
      <c r="V225" s="21">
        <v>90500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90500</v>
      </c>
      <c r="BB225" s="21">
        <v>90500</v>
      </c>
      <c r="BC225" s="21">
        <v>0</v>
      </c>
      <c r="BD225" s="21">
        <v>0</v>
      </c>
      <c r="BE225" s="21">
        <v>0</v>
      </c>
      <c r="BF225" s="21">
        <v>0</v>
      </c>
      <c r="BG225" s="21">
        <v>0</v>
      </c>
      <c r="BH225" s="21">
        <v>0</v>
      </c>
      <c r="BI225" s="21">
        <v>0</v>
      </c>
      <c r="BJ225" s="21">
        <v>0</v>
      </c>
      <c r="BK225" s="21">
        <v>331958</v>
      </c>
      <c r="BL225">
        <v>0</v>
      </c>
      <c r="BM225">
        <v>100</v>
      </c>
      <c r="BN225">
        <v>0</v>
      </c>
      <c r="BO225">
        <v>0</v>
      </c>
      <c r="BP225">
        <v>0</v>
      </c>
      <c r="BQ225" s="156">
        <f>INDEX('ESSER II reallocation'!$G$2:$G$555,MATCH('2021 ESSER II'!$D225,'ESSER II reallocation'!$A$2:$A$555,0))</f>
        <v>422510</v>
      </c>
    </row>
    <row r="226" spans="1:69" x14ac:dyDescent="0.3">
      <c r="A226" t="s">
        <v>162</v>
      </c>
      <c r="B226">
        <v>2021</v>
      </c>
      <c r="C226" t="s">
        <v>2569</v>
      </c>
      <c r="D226" s="22">
        <f>INDEX(Concordance!$A$2:$A$556,MATCH('2021 ESSER II'!F226,Concordance!$D$2:$D$556,0))</f>
        <v>115931</v>
      </c>
      <c r="E226" t="s">
        <v>833</v>
      </c>
      <c r="F226" t="s">
        <v>2570</v>
      </c>
      <c r="G226" t="s">
        <v>2571</v>
      </c>
      <c r="H226" t="s">
        <v>1892</v>
      </c>
      <c r="I226" s="21">
        <v>12838.05</v>
      </c>
      <c r="J226" s="21">
        <v>0</v>
      </c>
      <c r="O226" s="21">
        <v>12838.05</v>
      </c>
      <c r="P226">
        <v>0</v>
      </c>
      <c r="Q226">
        <v>0</v>
      </c>
      <c r="R226">
        <v>0</v>
      </c>
      <c r="S226">
        <v>100</v>
      </c>
      <c r="T226">
        <v>0</v>
      </c>
      <c r="U226" s="21">
        <v>326253</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1">
        <v>0</v>
      </c>
      <c r="AM226" s="21">
        <v>0</v>
      </c>
      <c r="AN226" s="21">
        <v>0</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326253</v>
      </c>
      <c r="BL226">
        <v>0</v>
      </c>
      <c r="BM226">
        <v>100</v>
      </c>
      <c r="BN226">
        <v>0</v>
      </c>
      <c r="BO226">
        <v>0</v>
      </c>
      <c r="BP226">
        <v>0</v>
      </c>
      <c r="BQ226" s="156">
        <f>INDEX('ESSER II reallocation'!$G$2:$G$555,MATCH('2021 ESSER II'!$D226,'ESSER II reallocation'!$A$2:$A$555,0))</f>
        <v>326293</v>
      </c>
    </row>
    <row r="227" spans="1:69" x14ac:dyDescent="0.3">
      <c r="A227" t="s">
        <v>162</v>
      </c>
      <c r="B227">
        <v>2021</v>
      </c>
      <c r="C227" t="s">
        <v>2572</v>
      </c>
      <c r="D227" s="22">
        <f>INDEX(Concordance!$A$2:$A$556,MATCH('2021 ESSER II'!F227,Concordance!$D$2:$D$556,0))</f>
        <v>48078</v>
      </c>
      <c r="E227" t="s">
        <v>836</v>
      </c>
      <c r="F227" t="s">
        <v>2573</v>
      </c>
      <c r="G227" t="s">
        <v>2574</v>
      </c>
      <c r="H227" t="s">
        <v>1892</v>
      </c>
      <c r="I227" s="21">
        <v>562688.99</v>
      </c>
      <c r="J227" s="21">
        <v>0</v>
      </c>
      <c r="O227" s="21">
        <v>562688.99</v>
      </c>
      <c r="P227">
        <v>0</v>
      </c>
      <c r="Q227">
        <v>0</v>
      </c>
      <c r="R227">
        <v>0</v>
      </c>
      <c r="S227">
        <v>100</v>
      </c>
      <c r="T227">
        <v>0</v>
      </c>
      <c r="U227" s="21">
        <v>29140969</v>
      </c>
      <c r="V227" s="21">
        <v>78069.440000000002</v>
      </c>
      <c r="W227" s="21">
        <v>78069.440000000002</v>
      </c>
      <c r="X227" s="21">
        <v>0</v>
      </c>
      <c r="Y227" s="21">
        <v>0</v>
      </c>
      <c r="Z227" s="21">
        <v>0</v>
      </c>
      <c r="AA227" s="21">
        <v>0</v>
      </c>
      <c r="AB227" s="21">
        <v>0</v>
      </c>
      <c r="AC227" s="21">
        <v>0</v>
      </c>
      <c r="AD227" s="21">
        <v>78069.440000000002</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29062899.559999999</v>
      </c>
      <c r="BL227">
        <v>37.11</v>
      </c>
      <c r="BM227">
        <v>60.24</v>
      </c>
      <c r="BN227">
        <v>1.26</v>
      </c>
      <c r="BO227">
        <v>1.38</v>
      </c>
      <c r="BP227">
        <v>0.01</v>
      </c>
      <c r="BQ227" s="156">
        <f>INDEX('ESSER II reallocation'!$G$2:$G$555,MATCH('2021 ESSER II'!$D227,'ESSER II reallocation'!$A$2:$A$555,0))</f>
        <v>29144541</v>
      </c>
    </row>
    <row r="228" spans="1:69" x14ac:dyDescent="0.3">
      <c r="A228" t="s">
        <v>162</v>
      </c>
      <c r="B228">
        <v>2021</v>
      </c>
      <c r="C228" t="s">
        <v>2575</v>
      </c>
      <c r="D228" s="22">
        <f>INDEX(Concordance!$A$2:$A$556,MATCH('2021 ESSER II'!F228,Concordance!$D$2:$D$556,0))</f>
        <v>48929</v>
      </c>
      <c r="E228" t="s">
        <v>839</v>
      </c>
      <c r="F228" t="s">
        <v>2576</v>
      </c>
      <c r="G228" t="s">
        <v>2577</v>
      </c>
      <c r="H228" t="s">
        <v>1892</v>
      </c>
      <c r="I228" s="21">
        <v>18270.87</v>
      </c>
      <c r="J228" s="21">
        <v>0</v>
      </c>
      <c r="O228" s="21">
        <v>18270.87</v>
      </c>
      <c r="P228">
        <v>0</v>
      </c>
      <c r="Q228">
        <v>0</v>
      </c>
      <c r="R228">
        <v>0</v>
      </c>
      <c r="S228">
        <v>100</v>
      </c>
      <c r="T228">
        <v>0</v>
      </c>
      <c r="U228" s="21">
        <v>347960</v>
      </c>
      <c r="V228" s="21">
        <v>0</v>
      </c>
      <c r="W228" s="21">
        <v>0</v>
      </c>
      <c r="X228" s="21">
        <v>0</v>
      </c>
      <c r="Y228" s="21">
        <v>0</v>
      </c>
      <c r="Z228" s="21">
        <v>0</v>
      </c>
      <c r="AA228" s="21">
        <v>0</v>
      </c>
      <c r="AB228" s="21">
        <v>0</v>
      </c>
      <c r="AC228" s="21">
        <v>0</v>
      </c>
      <c r="AD228" s="21">
        <v>0</v>
      </c>
      <c r="AE228" s="21">
        <v>0</v>
      </c>
      <c r="AF228" s="21">
        <v>0</v>
      </c>
      <c r="AG228" s="21">
        <v>0</v>
      </c>
      <c r="AH228" s="21">
        <v>0</v>
      </c>
      <c r="AI228" s="21">
        <v>0</v>
      </c>
      <c r="AJ228" s="21">
        <v>0</v>
      </c>
      <c r="AK228" s="21">
        <v>0</v>
      </c>
      <c r="AL228" s="21">
        <v>0</v>
      </c>
      <c r="AM228" s="21">
        <v>0</v>
      </c>
      <c r="AN228" s="21">
        <v>0</v>
      </c>
      <c r="AO228" s="21">
        <v>0</v>
      </c>
      <c r="AP228" s="21">
        <v>0</v>
      </c>
      <c r="AQ228" s="21">
        <v>0</v>
      </c>
      <c r="AR228" s="21">
        <v>0</v>
      </c>
      <c r="AS228" s="21">
        <v>0</v>
      </c>
      <c r="AT228" s="21">
        <v>0</v>
      </c>
      <c r="AU228" s="21">
        <v>0</v>
      </c>
      <c r="AV228" s="21">
        <v>0</v>
      </c>
      <c r="AW228" s="21">
        <v>0</v>
      </c>
      <c r="AX228" s="21">
        <v>0</v>
      </c>
      <c r="AY228" s="21">
        <v>0</v>
      </c>
      <c r="AZ228" s="21">
        <v>0</v>
      </c>
      <c r="BA228" s="21">
        <v>0</v>
      </c>
      <c r="BB228" s="21">
        <v>0</v>
      </c>
      <c r="BC228" s="21">
        <v>0</v>
      </c>
      <c r="BD228" s="21">
        <v>0</v>
      </c>
      <c r="BE228" s="21">
        <v>0</v>
      </c>
      <c r="BF228" s="21">
        <v>0</v>
      </c>
      <c r="BG228" s="21">
        <v>0</v>
      </c>
      <c r="BH228" s="21">
        <v>0</v>
      </c>
      <c r="BI228" s="21">
        <v>0</v>
      </c>
      <c r="BJ228" s="21">
        <v>0</v>
      </c>
      <c r="BK228" s="21">
        <v>347960</v>
      </c>
      <c r="BL228">
        <v>33.68</v>
      </c>
      <c r="BM228">
        <v>22.56</v>
      </c>
      <c r="BN228">
        <v>0.94</v>
      </c>
      <c r="BO228">
        <v>42.82</v>
      </c>
      <c r="BP228">
        <v>0</v>
      </c>
      <c r="BQ228" s="156">
        <f>INDEX('ESSER II reallocation'!$G$2:$G$555,MATCH('2021 ESSER II'!$D228,'ESSER II reallocation'!$A$2:$A$555,0))</f>
        <v>348003</v>
      </c>
    </row>
    <row r="229" spans="1:69" x14ac:dyDescent="0.3">
      <c r="A229" t="s">
        <v>162</v>
      </c>
      <c r="B229">
        <v>2021</v>
      </c>
      <c r="C229" t="s">
        <v>2578</v>
      </c>
      <c r="D229" s="22">
        <f>INDEX(Concordance!$A$2:$A$556,MATCH('2021 ESSER II'!F229,Concordance!$D$2:$D$556,0))</f>
        <v>48912</v>
      </c>
      <c r="E229" t="s">
        <v>842</v>
      </c>
      <c r="F229" t="s">
        <v>2579</v>
      </c>
      <c r="G229" t="s">
        <v>2580</v>
      </c>
      <c r="H229" t="s">
        <v>1892</v>
      </c>
      <c r="I229" s="21">
        <v>45516.11</v>
      </c>
      <c r="J229" s="21">
        <v>0</v>
      </c>
      <c r="O229" s="21">
        <v>45516.11</v>
      </c>
      <c r="P229">
        <v>0</v>
      </c>
      <c r="Q229">
        <v>0</v>
      </c>
      <c r="R229">
        <v>0</v>
      </c>
      <c r="S229">
        <v>100</v>
      </c>
      <c r="T229">
        <v>0</v>
      </c>
      <c r="U229" s="21">
        <v>1292434</v>
      </c>
      <c r="V229" s="21">
        <v>71058.8</v>
      </c>
      <c r="W229" s="21">
        <v>6956.22</v>
      </c>
      <c r="X229" s="21">
        <v>2000</v>
      </c>
      <c r="Y229" s="21">
        <v>153.01</v>
      </c>
      <c r="Z229" s="21">
        <v>0</v>
      </c>
      <c r="AA229" s="21">
        <v>0</v>
      </c>
      <c r="AB229" s="21">
        <v>0</v>
      </c>
      <c r="AC229" s="21">
        <v>4803.21</v>
      </c>
      <c r="AD229" s="21">
        <v>0</v>
      </c>
      <c r="AE229" s="21">
        <v>0</v>
      </c>
      <c r="AF229" s="21">
        <v>0</v>
      </c>
      <c r="AG229" s="21">
        <v>29063.3</v>
      </c>
      <c r="AH229" s="21">
        <v>0</v>
      </c>
      <c r="AI229" s="21">
        <v>0</v>
      </c>
      <c r="AJ229" s="21">
        <v>18508.71</v>
      </c>
      <c r="AK229" s="21">
        <v>0</v>
      </c>
      <c r="AL229" s="21">
        <v>0</v>
      </c>
      <c r="AM229" s="21">
        <v>10554.59</v>
      </c>
      <c r="AN229" s="21">
        <v>0</v>
      </c>
      <c r="AO229" s="21">
        <v>0</v>
      </c>
      <c r="AP229" s="21">
        <v>0</v>
      </c>
      <c r="AQ229" s="21">
        <v>35039.279999999999</v>
      </c>
      <c r="AR229" s="21">
        <v>27000</v>
      </c>
      <c r="AS229" s="21">
        <v>8039.28</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1221375.2</v>
      </c>
      <c r="BL229">
        <v>25.14</v>
      </c>
      <c r="BM229">
        <v>55.14</v>
      </c>
      <c r="BN229">
        <v>19.72</v>
      </c>
      <c r="BO229">
        <v>0</v>
      </c>
      <c r="BP229">
        <v>0</v>
      </c>
      <c r="BQ229" s="156">
        <f>INDEX('ESSER II reallocation'!$G$2:$G$555,MATCH('2021 ESSER II'!$D229,'ESSER II reallocation'!$A$2:$A$555,0))</f>
        <v>1292592</v>
      </c>
    </row>
    <row r="230" spans="1:69" x14ac:dyDescent="0.3">
      <c r="A230" t="s">
        <v>162</v>
      </c>
      <c r="B230">
        <v>2021</v>
      </c>
      <c r="C230" t="s">
        <v>2581</v>
      </c>
      <c r="D230" s="22">
        <f>INDEX(Concordance!$A$2:$A$556,MATCH('2021 ESSER II'!F230,Concordance!$D$2:$D$556,0))</f>
        <v>24086</v>
      </c>
      <c r="E230" t="s">
        <v>845</v>
      </c>
      <c r="F230" t="s">
        <v>2582</v>
      </c>
      <c r="G230" t="s">
        <v>2583</v>
      </c>
      <c r="H230" t="s">
        <v>1892</v>
      </c>
      <c r="I230" s="21">
        <v>61084.81</v>
      </c>
      <c r="J230" s="21">
        <v>0</v>
      </c>
      <c r="O230" s="21">
        <v>61084.81</v>
      </c>
      <c r="P230">
        <v>0</v>
      </c>
      <c r="Q230">
        <v>0</v>
      </c>
      <c r="R230">
        <v>0</v>
      </c>
      <c r="S230">
        <v>100</v>
      </c>
      <c r="T230">
        <v>0</v>
      </c>
      <c r="U230" s="21">
        <v>335659</v>
      </c>
      <c r="V230" s="21">
        <v>335659</v>
      </c>
      <c r="W230" s="21">
        <v>31394.93</v>
      </c>
      <c r="X230" s="21">
        <v>26303.87</v>
      </c>
      <c r="Y230" s="21">
        <v>4466.0600000000004</v>
      </c>
      <c r="Z230" s="21">
        <v>0</v>
      </c>
      <c r="AA230" s="21">
        <v>0</v>
      </c>
      <c r="AB230" s="21">
        <v>0</v>
      </c>
      <c r="AC230" s="21">
        <v>625</v>
      </c>
      <c r="AD230" s="21">
        <v>0</v>
      </c>
      <c r="AE230" s="21">
        <v>0</v>
      </c>
      <c r="AF230" s="21">
        <v>0</v>
      </c>
      <c r="AG230" s="21">
        <v>303575.11</v>
      </c>
      <c r="AH230" s="21">
        <v>251126.14</v>
      </c>
      <c r="AI230" s="21">
        <v>48073.79</v>
      </c>
      <c r="AJ230" s="21">
        <v>0</v>
      </c>
      <c r="AK230" s="21">
        <v>0</v>
      </c>
      <c r="AL230" s="21">
        <v>0</v>
      </c>
      <c r="AM230" s="21">
        <v>4375.18</v>
      </c>
      <c r="AN230" s="21">
        <v>0</v>
      </c>
      <c r="AO230" s="21">
        <v>0</v>
      </c>
      <c r="AP230" s="21">
        <v>0</v>
      </c>
      <c r="AQ230" s="21">
        <v>0</v>
      </c>
      <c r="AR230" s="21">
        <v>0</v>
      </c>
      <c r="AS230" s="21">
        <v>0</v>
      </c>
      <c r="AT230" s="21">
        <v>0</v>
      </c>
      <c r="AU230" s="21">
        <v>0</v>
      </c>
      <c r="AV230" s="21">
        <v>0</v>
      </c>
      <c r="AW230" s="21">
        <v>0</v>
      </c>
      <c r="AX230" s="21">
        <v>0</v>
      </c>
      <c r="AY230" s="21">
        <v>0</v>
      </c>
      <c r="AZ230" s="21">
        <v>0</v>
      </c>
      <c r="BA230" s="21">
        <v>688.96</v>
      </c>
      <c r="BB230" s="21">
        <v>640</v>
      </c>
      <c r="BC230" s="21">
        <v>48.96</v>
      </c>
      <c r="BD230" s="21">
        <v>0</v>
      </c>
      <c r="BE230" s="21">
        <v>0</v>
      </c>
      <c r="BF230" s="21">
        <v>0</v>
      </c>
      <c r="BG230" s="21">
        <v>0</v>
      </c>
      <c r="BH230" s="21">
        <v>0</v>
      </c>
      <c r="BI230" s="21">
        <v>0</v>
      </c>
      <c r="BJ230" s="21">
        <v>0</v>
      </c>
      <c r="BK230" s="21">
        <v>0</v>
      </c>
      <c r="BQ230" s="156">
        <f>INDEX('ESSER II reallocation'!$G$2:$G$555,MATCH('2021 ESSER II'!$D230,'ESSER II reallocation'!$A$2:$A$555,0))</f>
        <v>335700</v>
      </c>
    </row>
    <row r="231" spans="1:69" x14ac:dyDescent="0.3">
      <c r="A231" t="s">
        <v>162</v>
      </c>
      <c r="B231">
        <v>2021</v>
      </c>
      <c r="C231" t="s">
        <v>2584</v>
      </c>
      <c r="D231" s="22">
        <f>INDEX(Concordance!$A$2:$A$556,MATCH('2021 ESSER II'!F231,Concordance!$D$2:$D$556,0))</f>
        <v>100064</v>
      </c>
      <c r="E231" t="s">
        <v>848</v>
      </c>
      <c r="F231" t="s">
        <v>2585</v>
      </c>
      <c r="G231" t="s">
        <v>2586</v>
      </c>
      <c r="H231" t="s">
        <v>1892</v>
      </c>
      <c r="I231" s="21">
        <v>13243.48</v>
      </c>
      <c r="J231" s="21">
        <v>0</v>
      </c>
      <c r="O231" s="21">
        <v>13243.48</v>
      </c>
      <c r="P231">
        <v>0</v>
      </c>
      <c r="Q231">
        <v>0</v>
      </c>
      <c r="R231">
        <v>0</v>
      </c>
      <c r="S231">
        <v>100</v>
      </c>
      <c r="T231">
        <v>0</v>
      </c>
      <c r="U231" s="21">
        <v>108563</v>
      </c>
      <c r="V231" s="21">
        <v>76799.570000000007</v>
      </c>
      <c r="W231" s="21">
        <v>15004.47</v>
      </c>
      <c r="X231" s="21">
        <v>10091.33</v>
      </c>
      <c r="Y231" s="21">
        <v>1860.29</v>
      </c>
      <c r="Z231" s="21">
        <v>561.63</v>
      </c>
      <c r="AA231" s="21">
        <v>0</v>
      </c>
      <c r="AB231" s="21">
        <v>0</v>
      </c>
      <c r="AC231" s="21">
        <v>2491.2199999999998</v>
      </c>
      <c r="AD231" s="21">
        <v>0</v>
      </c>
      <c r="AE231" s="21">
        <v>0</v>
      </c>
      <c r="AF231" s="21">
        <v>0</v>
      </c>
      <c r="AG231" s="21">
        <v>59986.31</v>
      </c>
      <c r="AH231" s="21">
        <v>44005.87</v>
      </c>
      <c r="AI231" s="21">
        <v>1852.04</v>
      </c>
      <c r="AJ231" s="21">
        <v>0</v>
      </c>
      <c r="AK231" s="21">
        <v>0</v>
      </c>
      <c r="AL231" s="21">
        <v>0</v>
      </c>
      <c r="AM231" s="21">
        <v>14128.4</v>
      </c>
      <c r="AN231" s="21">
        <v>0</v>
      </c>
      <c r="AO231" s="21">
        <v>0</v>
      </c>
      <c r="AP231" s="21">
        <v>0</v>
      </c>
      <c r="AQ231" s="21">
        <v>0</v>
      </c>
      <c r="AR231" s="21">
        <v>0</v>
      </c>
      <c r="AS231" s="21">
        <v>0</v>
      </c>
      <c r="AT231" s="21">
        <v>0</v>
      </c>
      <c r="AU231" s="21">
        <v>0</v>
      </c>
      <c r="AV231" s="21">
        <v>0</v>
      </c>
      <c r="AW231" s="21">
        <v>0</v>
      </c>
      <c r="AX231" s="21">
        <v>0</v>
      </c>
      <c r="AY231" s="21">
        <v>0</v>
      </c>
      <c r="AZ231" s="21">
        <v>0</v>
      </c>
      <c r="BA231" s="21">
        <v>1808.79</v>
      </c>
      <c r="BB231" s="21">
        <v>1691.25</v>
      </c>
      <c r="BC231" s="21">
        <v>117.54</v>
      </c>
      <c r="BD231" s="21">
        <v>0</v>
      </c>
      <c r="BE231" s="21">
        <v>0</v>
      </c>
      <c r="BF231" s="21">
        <v>0</v>
      </c>
      <c r="BG231" s="21">
        <v>0</v>
      </c>
      <c r="BH231" s="21">
        <v>0</v>
      </c>
      <c r="BI231" s="21">
        <v>0</v>
      </c>
      <c r="BJ231" s="21">
        <v>0</v>
      </c>
      <c r="BK231" s="21">
        <v>31763.429999999989</v>
      </c>
      <c r="BL231">
        <v>13</v>
      </c>
      <c r="BM231">
        <v>85</v>
      </c>
      <c r="BN231">
        <v>0</v>
      </c>
      <c r="BO231">
        <v>2</v>
      </c>
      <c r="BP231">
        <v>0</v>
      </c>
      <c r="BQ231" s="156">
        <f>INDEX('ESSER II reallocation'!$G$2:$G$555,MATCH('2021 ESSER II'!$D231,'ESSER II reallocation'!$A$2:$A$555,0))</f>
        <v>108576</v>
      </c>
    </row>
    <row r="232" spans="1:69" x14ac:dyDescent="0.3">
      <c r="A232" t="s">
        <v>162</v>
      </c>
      <c r="B232">
        <v>2021</v>
      </c>
      <c r="C232" t="s">
        <v>2587</v>
      </c>
      <c r="D232" s="22">
        <f>INDEX(Concordance!$A$2:$A$556,MATCH('2021 ESSER II'!F232,Concordance!$D$2:$D$556,0))</f>
        <v>35102</v>
      </c>
      <c r="E232" t="s">
        <v>851</v>
      </c>
      <c r="F232" t="s">
        <v>2588</v>
      </c>
      <c r="G232" t="s">
        <v>2589</v>
      </c>
      <c r="H232" t="s">
        <v>1892</v>
      </c>
      <c r="I232" s="21">
        <v>57679.16</v>
      </c>
      <c r="J232" s="21">
        <v>0</v>
      </c>
      <c r="O232" s="21">
        <v>57679.16</v>
      </c>
      <c r="P232">
        <v>0</v>
      </c>
      <c r="Q232">
        <v>0</v>
      </c>
      <c r="R232">
        <v>0</v>
      </c>
      <c r="S232">
        <v>100</v>
      </c>
      <c r="T232">
        <v>0</v>
      </c>
      <c r="U232" s="21">
        <v>3699711</v>
      </c>
      <c r="V232" s="21">
        <v>940512.95</v>
      </c>
      <c r="W232" s="21">
        <v>0</v>
      </c>
      <c r="X232" s="21">
        <v>0</v>
      </c>
      <c r="Y232" s="21">
        <v>0</v>
      </c>
      <c r="Z232" s="21">
        <v>0</v>
      </c>
      <c r="AA232" s="21">
        <v>0</v>
      </c>
      <c r="AB232" s="21">
        <v>0</v>
      </c>
      <c r="AC232" s="21">
        <v>0</v>
      </c>
      <c r="AD232" s="21">
        <v>0</v>
      </c>
      <c r="AE232" s="21">
        <v>0</v>
      </c>
      <c r="AF232" s="21">
        <v>0</v>
      </c>
      <c r="AG232" s="21">
        <v>0</v>
      </c>
      <c r="AH232" s="21">
        <v>0</v>
      </c>
      <c r="AI232" s="21">
        <v>0</v>
      </c>
      <c r="AJ232" s="21">
        <v>0</v>
      </c>
      <c r="AK232" s="21">
        <v>0</v>
      </c>
      <c r="AL232" s="21">
        <v>0</v>
      </c>
      <c r="AM232" s="21">
        <v>0</v>
      </c>
      <c r="AN232" s="21">
        <v>0</v>
      </c>
      <c r="AO232" s="21">
        <v>0</v>
      </c>
      <c r="AP232" s="21">
        <v>0</v>
      </c>
      <c r="AQ232" s="21">
        <v>0</v>
      </c>
      <c r="AR232" s="21">
        <v>0</v>
      </c>
      <c r="AS232" s="21">
        <v>0</v>
      </c>
      <c r="AT232" s="21">
        <v>0</v>
      </c>
      <c r="AU232" s="21">
        <v>0</v>
      </c>
      <c r="AV232" s="21">
        <v>0</v>
      </c>
      <c r="AW232" s="21">
        <v>0</v>
      </c>
      <c r="AX232" s="21">
        <v>0</v>
      </c>
      <c r="AY232" s="21">
        <v>0</v>
      </c>
      <c r="AZ232" s="21">
        <v>0</v>
      </c>
      <c r="BA232" s="21">
        <v>940512.95</v>
      </c>
      <c r="BB232" s="21">
        <v>637500</v>
      </c>
      <c r="BC232" s="21">
        <v>96100.65</v>
      </c>
      <c r="BD232" s="21">
        <v>0</v>
      </c>
      <c r="BE232" s="21">
        <v>0</v>
      </c>
      <c r="BF232" s="21">
        <v>9900</v>
      </c>
      <c r="BG232" s="21">
        <v>0</v>
      </c>
      <c r="BH232" s="21">
        <v>0</v>
      </c>
      <c r="BI232" s="21">
        <v>0</v>
      </c>
      <c r="BJ232" s="21">
        <v>197012.3</v>
      </c>
      <c r="BK232" s="21">
        <v>2759198.05</v>
      </c>
      <c r="BL232">
        <v>10</v>
      </c>
      <c r="BM232">
        <v>10</v>
      </c>
      <c r="BN232">
        <v>0</v>
      </c>
      <c r="BO232">
        <v>80</v>
      </c>
      <c r="BP232">
        <v>0</v>
      </c>
      <c r="BQ232" s="156">
        <f>INDEX('ESSER II reallocation'!$G$2:$G$555,MATCH('2021 ESSER II'!$D232,'ESSER II reallocation'!$A$2:$A$555,0))</f>
        <v>3700165</v>
      </c>
    </row>
    <row r="233" spans="1:69" x14ac:dyDescent="0.3">
      <c r="A233" t="s">
        <v>162</v>
      </c>
      <c r="B233">
        <v>2021</v>
      </c>
      <c r="C233" t="s">
        <v>2590</v>
      </c>
      <c r="D233" s="22">
        <f>INDEX(Concordance!$A$2:$A$556,MATCH('2021 ESSER II'!F233,Concordance!$D$2:$D$556,0))</f>
        <v>21150</v>
      </c>
      <c r="E233" t="s">
        <v>854</v>
      </c>
      <c r="F233" t="s">
        <v>2591</v>
      </c>
      <c r="G233" t="s">
        <v>2592</v>
      </c>
      <c r="H233" t="s">
        <v>1892</v>
      </c>
      <c r="I233" s="21">
        <v>14257.07</v>
      </c>
      <c r="J233" s="21">
        <v>0</v>
      </c>
      <c r="O233" s="21">
        <v>14257.07</v>
      </c>
      <c r="P233">
        <v>0</v>
      </c>
      <c r="Q233">
        <v>0</v>
      </c>
      <c r="R233">
        <v>0</v>
      </c>
      <c r="S233">
        <v>100</v>
      </c>
      <c r="T233">
        <v>0</v>
      </c>
      <c r="U233" s="21">
        <v>153190</v>
      </c>
      <c r="V233" s="21">
        <v>153190</v>
      </c>
      <c r="W233" s="21">
        <v>0</v>
      </c>
      <c r="X233" s="21">
        <v>0</v>
      </c>
      <c r="Y233" s="21">
        <v>0</v>
      </c>
      <c r="Z233" s="21">
        <v>0</v>
      </c>
      <c r="AA233" s="21">
        <v>0</v>
      </c>
      <c r="AB233" s="21">
        <v>0</v>
      </c>
      <c r="AC233" s="21">
        <v>0</v>
      </c>
      <c r="AD233" s="21">
        <v>0</v>
      </c>
      <c r="AE233" s="21">
        <v>0</v>
      </c>
      <c r="AF233" s="21">
        <v>0</v>
      </c>
      <c r="AG233" s="21">
        <v>0</v>
      </c>
      <c r="AH233" s="21">
        <v>0</v>
      </c>
      <c r="AI233" s="21">
        <v>0</v>
      </c>
      <c r="AJ233" s="21">
        <v>0</v>
      </c>
      <c r="AK233" s="21">
        <v>0</v>
      </c>
      <c r="AL233" s="21">
        <v>0</v>
      </c>
      <c r="AM233" s="21">
        <v>0</v>
      </c>
      <c r="AN233" s="21">
        <v>0</v>
      </c>
      <c r="AO233" s="21">
        <v>0</v>
      </c>
      <c r="AP233" s="21">
        <v>0</v>
      </c>
      <c r="AQ233" s="21">
        <v>0</v>
      </c>
      <c r="AR233" s="21">
        <v>0</v>
      </c>
      <c r="AS233" s="21">
        <v>0</v>
      </c>
      <c r="AT233" s="21">
        <v>0</v>
      </c>
      <c r="AU233" s="21">
        <v>0</v>
      </c>
      <c r="AV233" s="21">
        <v>0</v>
      </c>
      <c r="AW233" s="21">
        <v>0</v>
      </c>
      <c r="AX233" s="21">
        <v>0</v>
      </c>
      <c r="AY233" s="21">
        <v>0</v>
      </c>
      <c r="AZ233" s="21">
        <v>0</v>
      </c>
      <c r="BA233" s="21">
        <v>153190</v>
      </c>
      <c r="BB233" s="21">
        <v>153190</v>
      </c>
      <c r="BC233" s="21">
        <v>0</v>
      </c>
      <c r="BD233" s="21">
        <v>0</v>
      </c>
      <c r="BE233" s="21">
        <v>0</v>
      </c>
      <c r="BF233" s="21">
        <v>0</v>
      </c>
      <c r="BG233" s="21">
        <v>0</v>
      </c>
      <c r="BH233" s="21">
        <v>0</v>
      </c>
      <c r="BI233" s="21">
        <v>0</v>
      </c>
      <c r="BJ233" s="21">
        <v>0</v>
      </c>
      <c r="BK233" s="21">
        <v>0</v>
      </c>
      <c r="BQ233" s="156">
        <f>INDEX('ESSER II reallocation'!$G$2:$G$555,MATCH('2021 ESSER II'!$D233,'ESSER II reallocation'!$A$2:$A$555,0))</f>
        <v>153209</v>
      </c>
    </row>
    <row r="234" spans="1:69" x14ac:dyDescent="0.3">
      <c r="A234" t="s">
        <v>162</v>
      </c>
      <c r="B234">
        <v>2021</v>
      </c>
      <c r="C234" t="s">
        <v>2593</v>
      </c>
      <c r="D234" s="22">
        <f>INDEX(Concordance!$A$2:$A$556,MATCH('2021 ESSER II'!F234,Concordance!$D$2:$D$556,0))</f>
        <v>38044</v>
      </c>
      <c r="E234" t="s">
        <v>857</v>
      </c>
      <c r="F234" t="s">
        <v>2594</v>
      </c>
      <c r="G234" t="s">
        <v>2595</v>
      </c>
      <c r="H234" t="s">
        <v>1892</v>
      </c>
      <c r="I234" s="21">
        <v>17500.55</v>
      </c>
      <c r="J234" s="21">
        <v>0</v>
      </c>
      <c r="O234" s="21">
        <v>17500.55</v>
      </c>
      <c r="P234">
        <v>0</v>
      </c>
      <c r="Q234">
        <v>0</v>
      </c>
      <c r="R234">
        <v>0</v>
      </c>
      <c r="S234">
        <v>100</v>
      </c>
      <c r="T234">
        <v>0</v>
      </c>
      <c r="U234" s="21">
        <v>230032</v>
      </c>
      <c r="V234" s="21">
        <v>0</v>
      </c>
      <c r="W234" s="21">
        <v>0</v>
      </c>
      <c r="X234" s="21">
        <v>0</v>
      </c>
      <c r="Y234" s="21">
        <v>0</v>
      </c>
      <c r="Z234" s="21">
        <v>0</v>
      </c>
      <c r="AA234" s="21">
        <v>0</v>
      </c>
      <c r="AB234" s="21">
        <v>0</v>
      </c>
      <c r="AC234" s="21">
        <v>0</v>
      </c>
      <c r="AD234" s="21">
        <v>0</v>
      </c>
      <c r="AE234" s="21">
        <v>0</v>
      </c>
      <c r="AF234" s="21">
        <v>0</v>
      </c>
      <c r="AG234" s="21">
        <v>0</v>
      </c>
      <c r="AH234" s="21">
        <v>0</v>
      </c>
      <c r="AI234" s="21">
        <v>0</v>
      </c>
      <c r="AJ234" s="21">
        <v>0</v>
      </c>
      <c r="AK234" s="21">
        <v>0</v>
      </c>
      <c r="AL234" s="21">
        <v>0</v>
      </c>
      <c r="AM234" s="21">
        <v>0</v>
      </c>
      <c r="AN234" s="21">
        <v>0</v>
      </c>
      <c r="AO234" s="21">
        <v>0</v>
      </c>
      <c r="AP234" s="21">
        <v>0</v>
      </c>
      <c r="AQ234" s="21">
        <v>0</v>
      </c>
      <c r="AR234" s="21">
        <v>0</v>
      </c>
      <c r="AS234" s="21">
        <v>0</v>
      </c>
      <c r="AT234" s="21">
        <v>0</v>
      </c>
      <c r="AU234" s="21">
        <v>0</v>
      </c>
      <c r="AV234" s="21">
        <v>0</v>
      </c>
      <c r="AW234" s="21">
        <v>0</v>
      </c>
      <c r="AX234" s="21">
        <v>0</v>
      </c>
      <c r="AY234" s="21">
        <v>0</v>
      </c>
      <c r="AZ234" s="21">
        <v>0</v>
      </c>
      <c r="BA234" s="21">
        <v>0</v>
      </c>
      <c r="BB234" s="21">
        <v>0</v>
      </c>
      <c r="BC234" s="21">
        <v>0</v>
      </c>
      <c r="BD234" s="21">
        <v>0</v>
      </c>
      <c r="BE234" s="21">
        <v>0</v>
      </c>
      <c r="BF234" s="21">
        <v>0</v>
      </c>
      <c r="BG234" s="21">
        <v>0</v>
      </c>
      <c r="BH234" s="21">
        <v>0</v>
      </c>
      <c r="BI234" s="21">
        <v>0</v>
      </c>
      <c r="BJ234" s="21">
        <v>0</v>
      </c>
      <c r="BK234" s="21">
        <v>230032</v>
      </c>
      <c r="BL234">
        <v>0</v>
      </c>
      <c r="BM234">
        <v>0</v>
      </c>
      <c r="BN234">
        <v>0</v>
      </c>
      <c r="BO234">
        <v>100</v>
      </c>
      <c r="BP234">
        <v>0</v>
      </c>
      <c r="BQ234" s="156">
        <f>INDEX('ESSER II reallocation'!$G$2:$G$555,MATCH('2021 ESSER II'!$D234,'ESSER II reallocation'!$A$2:$A$555,0))</f>
        <v>230060</v>
      </c>
    </row>
    <row r="235" spans="1:69" x14ac:dyDescent="0.3">
      <c r="A235" t="s">
        <v>162</v>
      </c>
      <c r="B235">
        <v>2021</v>
      </c>
      <c r="C235" t="s">
        <v>2596</v>
      </c>
      <c r="D235" s="22">
        <f>INDEX(Concordance!$A$2:$A$556,MATCH('2021 ESSER II'!F235,Concordance!$D$2:$D$556,0))</f>
        <v>13062</v>
      </c>
      <c r="E235" t="s">
        <v>860</v>
      </c>
      <c r="F235" t="s">
        <v>2597</v>
      </c>
      <c r="G235" t="s">
        <v>2598</v>
      </c>
      <c r="H235" t="s">
        <v>1892</v>
      </c>
      <c r="I235" s="21">
        <v>12594.78</v>
      </c>
      <c r="J235" s="21">
        <v>0</v>
      </c>
      <c r="O235" s="21">
        <v>12594.78</v>
      </c>
      <c r="P235">
        <v>0</v>
      </c>
      <c r="Q235">
        <v>0</v>
      </c>
      <c r="R235">
        <v>0</v>
      </c>
      <c r="S235">
        <v>100</v>
      </c>
      <c r="T235">
        <v>0</v>
      </c>
      <c r="U235" s="21">
        <v>46184</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46184</v>
      </c>
      <c r="BL235">
        <v>0</v>
      </c>
      <c r="BM235">
        <v>0</v>
      </c>
      <c r="BN235">
        <v>0</v>
      </c>
      <c r="BO235">
        <v>100</v>
      </c>
      <c r="BP235">
        <v>0</v>
      </c>
      <c r="BQ235" s="156">
        <f>INDEX('ESSER II reallocation'!$G$2:$G$555,MATCH('2021 ESSER II'!$D235,'ESSER II reallocation'!$A$2:$A$555,0))</f>
        <v>46190</v>
      </c>
    </row>
    <row r="236" spans="1:69" x14ac:dyDescent="0.3">
      <c r="A236" t="s">
        <v>162</v>
      </c>
      <c r="B236">
        <v>2021</v>
      </c>
      <c r="C236" t="s">
        <v>2599</v>
      </c>
      <c r="D236" s="22">
        <f>INDEX(Concordance!$A$2:$A$556,MATCH('2021 ESSER II'!F236,Concordance!$D$2:$D$556,0))</f>
        <v>110014</v>
      </c>
      <c r="E236" t="s">
        <v>863</v>
      </c>
      <c r="F236" t="s">
        <v>2600</v>
      </c>
      <c r="G236" t="s">
        <v>2601</v>
      </c>
      <c r="H236" t="s">
        <v>1892</v>
      </c>
      <c r="I236" s="21">
        <v>32055.66</v>
      </c>
      <c r="J236" s="21">
        <v>0</v>
      </c>
      <c r="O236" s="21">
        <v>32055.66</v>
      </c>
      <c r="P236">
        <v>0</v>
      </c>
      <c r="Q236">
        <v>0</v>
      </c>
      <c r="R236">
        <v>0</v>
      </c>
      <c r="S236">
        <v>100</v>
      </c>
      <c r="T236">
        <v>0</v>
      </c>
      <c r="U236" s="21">
        <v>1785678</v>
      </c>
      <c r="V236" s="21">
        <v>1785678</v>
      </c>
      <c r="W236" s="21">
        <v>1093558.9099999999</v>
      </c>
      <c r="X236" s="21">
        <v>302370.02</v>
      </c>
      <c r="Y236" s="21">
        <v>91245.79</v>
      </c>
      <c r="Z236" s="21">
        <v>0</v>
      </c>
      <c r="AA236" s="21">
        <v>645911.5</v>
      </c>
      <c r="AB236" s="21">
        <v>0</v>
      </c>
      <c r="AC236" s="21">
        <v>49093.57</v>
      </c>
      <c r="AD236" s="21">
        <v>0</v>
      </c>
      <c r="AE236" s="21">
        <v>0</v>
      </c>
      <c r="AF236" s="21">
        <v>4938.03</v>
      </c>
      <c r="AG236" s="21">
        <v>130235.56</v>
      </c>
      <c r="AH236" s="21">
        <v>76422.22</v>
      </c>
      <c r="AI236" s="21">
        <v>26013.34</v>
      </c>
      <c r="AJ236" s="21">
        <v>750</v>
      </c>
      <c r="AK236" s="21">
        <v>0</v>
      </c>
      <c r="AL236" s="21">
        <v>27050</v>
      </c>
      <c r="AM236" s="21">
        <v>0</v>
      </c>
      <c r="AN236" s="21">
        <v>0</v>
      </c>
      <c r="AO236" s="21">
        <v>0</v>
      </c>
      <c r="AP236" s="21">
        <v>0</v>
      </c>
      <c r="AQ236" s="21">
        <v>849</v>
      </c>
      <c r="AR236" s="21">
        <v>0</v>
      </c>
      <c r="AS236" s="21">
        <v>0</v>
      </c>
      <c r="AT236" s="21">
        <v>0</v>
      </c>
      <c r="AU236" s="21">
        <v>0</v>
      </c>
      <c r="AV236" s="21">
        <v>0</v>
      </c>
      <c r="AW236" s="21">
        <v>849</v>
      </c>
      <c r="AX236" s="21">
        <v>0</v>
      </c>
      <c r="AY236" s="21">
        <v>0</v>
      </c>
      <c r="AZ236" s="21">
        <v>0</v>
      </c>
      <c r="BA236" s="21">
        <v>561034.52999999991</v>
      </c>
      <c r="BB236" s="21">
        <v>382411.74</v>
      </c>
      <c r="BC236" s="21">
        <v>122203.14</v>
      </c>
      <c r="BD236" s="21">
        <v>0</v>
      </c>
      <c r="BE236" s="21">
        <v>0</v>
      </c>
      <c r="BF236" s="21">
        <v>39648.86</v>
      </c>
      <c r="BG236" s="21">
        <v>5354.2</v>
      </c>
      <c r="BH236" s="21">
        <v>0</v>
      </c>
      <c r="BI236" s="21">
        <v>0</v>
      </c>
      <c r="BJ236" s="21">
        <v>11416.59</v>
      </c>
      <c r="BK236" s="21">
        <v>0</v>
      </c>
      <c r="BQ236" s="156">
        <f>INDEX('ESSER II reallocation'!$G$2:$G$555,MATCH('2021 ESSER II'!$D236,'ESSER II reallocation'!$A$2:$A$555,0))</f>
        <v>1785897</v>
      </c>
    </row>
    <row r="237" spans="1:69" x14ac:dyDescent="0.3">
      <c r="A237" t="s">
        <v>162</v>
      </c>
      <c r="B237">
        <v>2021</v>
      </c>
      <c r="C237" t="s">
        <v>2602</v>
      </c>
      <c r="D237" s="22">
        <f>INDEX(Concordance!$A$2:$A$556,MATCH('2021 ESSER II'!F237,Concordance!$D$2:$D$556,0))</f>
        <v>51150</v>
      </c>
      <c r="E237" t="s">
        <v>866</v>
      </c>
      <c r="F237" t="s">
        <v>2603</v>
      </c>
      <c r="G237" t="s">
        <v>2604</v>
      </c>
      <c r="H237" t="s">
        <v>1892</v>
      </c>
      <c r="I237" s="21">
        <v>14459.79</v>
      </c>
      <c r="J237" s="21">
        <v>0</v>
      </c>
      <c r="O237" s="21">
        <v>14459.79</v>
      </c>
      <c r="P237">
        <v>0</v>
      </c>
      <c r="Q237">
        <v>0</v>
      </c>
      <c r="R237">
        <v>0</v>
      </c>
      <c r="S237">
        <v>100</v>
      </c>
      <c r="T237">
        <v>0</v>
      </c>
      <c r="U237" s="21">
        <v>161993</v>
      </c>
      <c r="V237" s="21">
        <v>161993</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161993</v>
      </c>
      <c r="BB237" s="21">
        <v>161993</v>
      </c>
      <c r="BC237" s="21">
        <v>0</v>
      </c>
      <c r="BD237" s="21">
        <v>0</v>
      </c>
      <c r="BE237" s="21">
        <v>0</v>
      </c>
      <c r="BF237" s="21">
        <v>0</v>
      </c>
      <c r="BG237" s="21">
        <v>0</v>
      </c>
      <c r="BH237" s="21">
        <v>0</v>
      </c>
      <c r="BI237" s="21">
        <v>0</v>
      </c>
      <c r="BJ237" s="21">
        <v>0</v>
      </c>
      <c r="BK237" s="21">
        <v>0</v>
      </c>
      <c r="BQ237" s="156">
        <f>INDEX('ESSER II reallocation'!$G$2:$G$555,MATCH('2021 ESSER II'!$D237,'ESSER II reallocation'!$A$2:$A$555,0))</f>
        <v>162013</v>
      </c>
    </row>
    <row r="238" spans="1:69" x14ac:dyDescent="0.3">
      <c r="A238" t="s">
        <v>162</v>
      </c>
      <c r="B238">
        <v>2021</v>
      </c>
      <c r="C238" t="s">
        <v>2605</v>
      </c>
      <c r="D238" s="22">
        <f>INDEX(Concordance!$A$2:$A$556,MATCH('2021 ESSER II'!F238,Concordance!$D$2:$D$556,0))</f>
        <v>115914</v>
      </c>
      <c r="E238" t="s">
        <v>869</v>
      </c>
      <c r="F238" t="s">
        <v>2606</v>
      </c>
      <c r="G238" t="s">
        <v>2607</v>
      </c>
      <c r="H238" t="s">
        <v>1892</v>
      </c>
      <c r="I238" s="21">
        <v>87843.520000000004</v>
      </c>
      <c r="J238" s="21">
        <v>0</v>
      </c>
      <c r="O238" s="21">
        <v>87843.520000000004</v>
      </c>
      <c r="P238">
        <v>0</v>
      </c>
      <c r="Q238">
        <v>0</v>
      </c>
      <c r="R238">
        <v>0</v>
      </c>
      <c r="S238">
        <v>100</v>
      </c>
      <c r="T238">
        <v>0</v>
      </c>
      <c r="U238" s="21">
        <v>7079592</v>
      </c>
      <c r="V238" s="21">
        <v>26476.639999999999</v>
      </c>
      <c r="W238" s="21">
        <v>0</v>
      </c>
      <c r="X238" s="21">
        <v>0</v>
      </c>
      <c r="Y238" s="21">
        <v>0</v>
      </c>
      <c r="Z238" s="21">
        <v>0</v>
      </c>
      <c r="AA238" s="21">
        <v>0</v>
      </c>
      <c r="AB238" s="21">
        <v>0</v>
      </c>
      <c r="AC238" s="21">
        <v>0</v>
      </c>
      <c r="AD238" s="21">
        <v>0</v>
      </c>
      <c r="AE238" s="21">
        <v>0</v>
      </c>
      <c r="AF238" s="21">
        <v>0</v>
      </c>
      <c r="AG238" s="21">
        <v>26476.639999999999</v>
      </c>
      <c r="AH238" s="21">
        <v>0</v>
      </c>
      <c r="AI238" s="21">
        <v>0</v>
      </c>
      <c r="AJ238" s="21">
        <v>26476.639999999999</v>
      </c>
      <c r="AK238" s="21">
        <v>0</v>
      </c>
      <c r="AL238" s="21">
        <v>0</v>
      </c>
      <c r="AM238" s="21">
        <v>0</v>
      </c>
      <c r="AN238" s="21">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7053115.3600000003</v>
      </c>
      <c r="BL238">
        <v>25</v>
      </c>
      <c r="BM238">
        <v>20</v>
      </c>
      <c r="BN238">
        <v>15</v>
      </c>
      <c r="BO238">
        <v>15</v>
      </c>
      <c r="BP238">
        <v>25</v>
      </c>
      <c r="BQ238" s="156">
        <f>INDEX('ESSER II reallocation'!$G$2:$G$555,MATCH('2021 ESSER II'!$D238,'ESSER II reallocation'!$A$2:$A$555,0))</f>
        <v>7080460</v>
      </c>
    </row>
    <row r="239" spans="1:69" x14ac:dyDescent="0.3">
      <c r="A239" t="s">
        <v>162</v>
      </c>
      <c r="B239">
        <v>2021</v>
      </c>
      <c r="C239" t="s">
        <v>2608</v>
      </c>
      <c r="D239" s="22">
        <f>INDEX(Concordance!$A$2:$A$556,MATCH('2021 ESSER II'!F239,Concordance!$D$2:$D$556,0))</f>
        <v>48918</v>
      </c>
      <c r="E239" t="s">
        <v>872</v>
      </c>
      <c r="F239" t="s">
        <v>2609</v>
      </c>
      <c r="G239" t="s">
        <v>2610</v>
      </c>
      <c r="H239" t="s">
        <v>1892</v>
      </c>
      <c r="I239" s="21">
        <v>34326.1</v>
      </c>
      <c r="J239" s="21">
        <v>0</v>
      </c>
      <c r="O239" s="21">
        <v>34326.1</v>
      </c>
      <c r="P239">
        <v>0</v>
      </c>
      <c r="Q239">
        <v>0</v>
      </c>
      <c r="R239">
        <v>0</v>
      </c>
      <c r="S239">
        <v>100</v>
      </c>
      <c r="T239">
        <v>0</v>
      </c>
      <c r="U239" s="21">
        <v>1651151</v>
      </c>
      <c r="V239" s="21">
        <v>82939.259999999995</v>
      </c>
      <c r="W239" s="21">
        <v>3683.46</v>
      </c>
      <c r="X239" s="21">
        <v>0</v>
      </c>
      <c r="Y239" s="21">
        <v>0</v>
      </c>
      <c r="Z239" s="21">
        <v>0</v>
      </c>
      <c r="AA239" s="21">
        <v>0</v>
      </c>
      <c r="AB239" s="21">
        <v>0</v>
      </c>
      <c r="AC239" s="21">
        <v>3683.46</v>
      </c>
      <c r="AD239" s="21">
        <v>0</v>
      </c>
      <c r="AE239" s="21">
        <v>0</v>
      </c>
      <c r="AF239" s="21">
        <v>0</v>
      </c>
      <c r="AG239" s="21">
        <v>79255.8</v>
      </c>
      <c r="AH239" s="21">
        <v>0</v>
      </c>
      <c r="AI239" s="21">
        <v>0</v>
      </c>
      <c r="AJ239" s="21">
        <v>3000</v>
      </c>
      <c r="AK239" s="21">
        <v>0</v>
      </c>
      <c r="AL239" s="21">
        <v>0</v>
      </c>
      <c r="AM239" s="21">
        <v>76255.8</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1568211.74</v>
      </c>
      <c r="BL239">
        <v>43.05</v>
      </c>
      <c r="BM239">
        <v>56.47</v>
      </c>
      <c r="BN239">
        <v>0</v>
      </c>
      <c r="BO239">
        <v>0.48</v>
      </c>
      <c r="BP239">
        <v>0</v>
      </c>
      <c r="BQ239" s="156">
        <f>INDEX('ESSER II reallocation'!$G$2:$G$555,MATCH('2021 ESSER II'!$D239,'ESSER II reallocation'!$A$2:$A$555,0))</f>
        <v>1651354</v>
      </c>
    </row>
    <row r="240" spans="1:69" x14ac:dyDescent="0.3">
      <c r="A240" t="s">
        <v>162</v>
      </c>
      <c r="B240">
        <v>2021</v>
      </c>
      <c r="C240" t="s">
        <v>2611</v>
      </c>
      <c r="D240" s="22">
        <f>INDEX(Concordance!$A$2:$A$556,MATCH('2021 ESSER II'!F240,Concordance!$D$2:$D$556,0))</f>
        <v>106006</v>
      </c>
      <c r="E240" t="s">
        <v>875</v>
      </c>
      <c r="F240" t="s">
        <v>2612</v>
      </c>
      <c r="G240" t="s">
        <v>2613</v>
      </c>
      <c r="H240" t="s">
        <v>1892</v>
      </c>
      <c r="I240" s="21">
        <v>15473.37</v>
      </c>
      <c r="J240" s="21">
        <v>0</v>
      </c>
      <c r="O240" s="21">
        <v>15473.37</v>
      </c>
      <c r="P240">
        <v>0</v>
      </c>
      <c r="Q240">
        <v>0</v>
      </c>
      <c r="R240">
        <v>0</v>
      </c>
      <c r="S240">
        <v>100</v>
      </c>
      <c r="T240">
        <v>0</v>
      </c>
      <c r="U240" s="21">
        <v>354235</v>
      </c>
      <c r="V240" s="21">
        <v>354235</v>
      </c>
      <c r="W240" s="21">
        <v>0</v>
      </c>
      <c r="X240" s="21">
        <v>0</v>
      </c>
      <c r="Y240" s="21">
        <v>0</v>
      </c>
      <c r="Z240" s="21">
        <v>0</v>
      </c>
      <c r="AA240" s="21">
        <v>0</v>
      </c>
      <c r="AB240" s="21">
        <v>0</v>
      </c>
      <c r="AC240" s="21">
        <v>0</v>
      </c>
      <c r="AD240" s="21">
        <v>0</v>
      </c>
      <c r="AE240" s="21">
        <v>0</v>
      </c>
      <c r="AF240" s="21">
        <v>0</v>
      </c>
      <c r="AG240" s="21">
        <v>354235</v>
      </c>
      <c r="AH240" s="21">
        <v>336485.05</v>
      </c>
      <c r="AI240" s="21">
        <v>17749.95</v>
      </c>
      <c r="AJ240" s="21">
        <v>0</v>
      </c>
      <c r="AK240" s="21">
        <v>0</v>
      </c>
      <c r="AL240" s="21">
        <v>0</v>
      </c>
      <c r="AM240" s="21">
        <v>0</v>
      </c>
      <c r="AN240" s="21">
        <v>0</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Q240" s="156">
        <f>INDEX('ESSER II reallocation'!$G$2:$G$555,MATCH('2021 ESSER II'!$D240,'ESSER II reallocation'!$A$2:$A$555,0))</f>
        <v>354278</v>
      </c>
    </row>
    <row r="241" spans="1:69" x14ac:dyDescent="0.3">
      <c r="A241" t="s">
        <v>162</v>
      </c>
      <c r="B241">
        <v>2021</v>
      </c>
      <c r="C241" t="s">
        <v>2614</v>
      </c>
      <c r="D241" s="22">
        <f>INDEX(Concordance!$A$2:$A$556,MATCH('2021 ESSER II'!F241,Concordance!$D$2:$D$556,0))</f>
        <v>1091</v>
      </c>
      <c r="E241" t="s">
        <v>878</v>
      </c>
      <c r="F241" t="s">
        <v>2615</v>
      </c>
      <c r="G241" t="s">
        <v>2616</v>
      </c>
      <c r="H241" t="s">
        <v>1892</v>
      </c>
      <c r="I241" s="21">
        <v>52367.96</v>
      </c>
      <c r="J241" s="21">
        <v>0</v>
      </c>
      <c r="O241" s="21">
        <v>52367.96</v>
      </c>
      <c r="P241">
        <v>0</v>
      </c>
      <c r="Q241">
        <v>0</v>
      </c>
      <c r="R241">
        <v>0</v>
      </c>
      <c r="S241">
        <v>100</v>
      </c>
      <c r="T241">
        <v>0</v>
      </c>
      <c r="U241" s="21">
        <v>2008977</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2008977</v>
      </c>
      <c r="BL241">
        <v>0</v>
      </c>
      <c r="BM241">
        <v>100</v>
      </c>
      <c r="BN241">
        <v>0</v>
      </c>
      <c r="BO241">
        <v>0</v>
      </c>
      <c r="BP241">
        <v>0</v>
      </c>
      <c r="BQ241" s="156">
        <f>INDEX('ESSER II reallocation'!$G$2:$G$555,MATCH('2021 ESSER II'!$D241,'ESSER II reallocation'!$A$2:$A$555,0))</f>
        <v>2009224</v>
      </c>
    </row>
    <row r="242" spans="1:69" x14ac:dyDescent="0.3">
      <c r="A242" t="s">
        <v>162</v>
      </c>
      <c r="B242">
        <v>2021</v>
      </c>
      <c r="C242" t="s">
        <v>2617</v>
      </c>
      <c r="D242" s="22">
        <f>INDEX(Concordance!$A$2:$A$556,MATCH('2021 ESSER II'!F242,Concordance!$D$2:$D$556,0))</f>
        <v>96092</v>
      </c>
      <c r="E242" t="s">
        <v>881</v>
      </c>
      <c r="F242" t="s">
        <v>2618</v>
      </c>
      <c r="G242" t="s">
        <v>2619</v>
      </c>
      <c r="H242" t="s">
        <v>1892</v>
      </c>
      <c r="I242" s="21">
        <v>90681.57</v>
      </c>
      <c r="J242" s="21">
        <v>0</v>
      </c>
      <c r="O242" s="21">
        <v>90681.57</v>
      </c>
      <c r="P242">
        <v>0</v>
      </c>
      <c r="Q242">
        <v>0</v>
      </c>
      <c r="R242">
        <v>0</v>
      </c>
      <c r="S242">
        <v>100</v>
      </c>
      <c r="T242">
        <v>0</v>
      </c>
      <c r="U242" s="21">
        <v>532420</v>
      </c>
      <c r="V242" s="21">
        <v>532420</v>
      </c>
      <c r="W242" s="21">
        <v>532420</v>
      </c>
      <c r="X242" s="21">
        <v>0</v>
      </c>
      <c r="Y242" s="21">
        <v>0</v>
      </c>
      <c r="Z242" s="21">
        <v>0</v>
      </c>
      <c r="AA242" s="21">
        <v>0</v>
      </c>
      <c r="AB242" s="21">
        <v>0</v>
      </c>
      <c r="AC242" s="21">
        <v>0</v>
      </c>
      <c r="AD242" s="21">
        <v>532420</v>
      </c>
      <c r="AE242" s="21">
        <v>0</v>
      </c>
      <c r="AF242" s="21">
        <v>0</v>
      </c>
      <c r="AG242" s="21">
        <v>0</v>
      </c>
      <c r="AH242" s="21">
        <v>0</v>
      </c>
      <c r="AI242" s="21">
        <v>0</v>
      </c>
      <c r="AJ242" s="21">
        <v>0</v>
      </c>
      <c r="AK242" s="21">
        <v>0</v>
      </c>
      <c r="AL242" s="21">
        <v>0</v>
      </c>
      <c r="AM242" s="21">
        <v>0</v>
      </c>
      <c r="AN242" s="21">
        <v>0</v>
      </c>
      <c r="AO242" s="21">
        <v>0</v>
      </c>
      <c r="AP242" s="21">
        <v>0</v>
      </c>
      <c r="AQ242" s="21">
        <v>0</v>
      </c>
      <c r="AR242" s="21">
        <v>0</v>
      </c>
      <c r="AS242" s="21">
        <v>0</v>
      </c>
      <c r="AT242" s="21">
        <v>0</v>
      </c>
      <c r="AU242" s="21">
        <v>0</v>
      </c>
      <c r="AV242" s="21">
        <v>0</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Q242" s="156">
        <f>INDEX('ESSER II reallocation'!$G$2:$G$555,MATCH('2021 ESSER II'!$D242,'ESSER II reallocation'!$A$2:$A$555,0))</f>
        <v>532485</v>
      </c>
    </row>
    <row r="243" spans="1:69" x14ac:dyDescent="0.3">
      <c r="A243" t="s">
        <v>162</v>
      </c>
      <c r="B243">
        <v>2021</v>
      </c>
      <c r="C243" t="s">
        <v>2620</v>
      </c>
      <c r="D243" s="22">
        <f>INDEX(Concordance!$A$2:$A$556,MATCH('2021 ESSER II'!F243,Concordance!$D$2:$D$556,0))</f>
        <v>51155</v>
      </c>
      <c r="E243" t="s">
        <v>884</v>
      </c>
      <c r="F243" t="s">
        <v>2621</v>
      </c>
      <c r="G243" t="s">
        <v>2622</v>
      </c>
      <c r="H243" t="s">
        <v>1892</v>
      </c>
      <c r="I243" s="21">
        <v>36758.71</v>
      </c>
      <c r="J243" s="21">
        <v>0</v>
      </c>
      <c r="O243" s="21">
        <v>36758.71</v>
      </c>
      <c r="P243">
        <v>0</v>
      </c>
      <c r="Q243">
        <v>0</v>
      </c>
      <c r="R243">
        <v>0</v>
      </c>
      <c r="S243">
        <v>100</v>
      </c>
      <c r="T243">
        <v>0</v>
      </c>
      <c r="U243" s="21">
        <v>717821</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717821</v>
      </c>
      <c r="BL243">
        <v>2.48</v>
      </c>
      <c r="BM243">
        <v>75.88</v>
      </c>
      <c r="BN243">
        <v>0.7</v>
      </c>
      <c r="BO243">
        <v>20.94</v>
      </c>
      <c r="BP243">
        <v>0</v>
      </c>
      <c r="BQ243" s="156">
        <f>INDEX('ESSER II reallocation'!$G$2:$G$555,MATCH('2021 ESSER II'!$D243,'ESSER II reallocation'!$A$2:$A$555,0))</f>
        <v>717909</v>
      </c>
    </row>
    <row r="244" spans="1:69" x14ac:dyDescent="0.3">
      <c r="A244" t="s">
        <v>162</v>
      </c>
      <c r="B244">
        <v>2021</v>
      </c>
      <c r="C244" t="s">
        <v>2623</v>
      </c>
      <c r="D244" s="22">
        <f>INDEX(Concordance!$A$2:$A$556,MATCH('2021 ESSER II'!F244,Concordance!$D$2:$D$556,0))</f>
        <v>52096</v>
      </c>
      <c r="E244" t="s">
        <v>887</v>
      </c>
      <c r="F244" t="s">
        <v>2624</v>
      </c>
      <c r="G244" t="s">
        <v>2625</v>
      </c>
      <c r="H244" t="s">
        <v>1892</v>
      </c>
      <c r="I244" s="21">
        <v>18716.849999999999</v>
      </c>
      <c r="J244" s="21">
        <v>0</v>
      </c>
      <c r="O244" s="21">
        <v>18716.849999999999</v>
      </c>
      <c r="P244">
        <v>0</v>
      </c>
      <c r="Q244">
        <v>0</v>
      </c>
      <c r="R244">
        <v>0</v>
      </c>
      <c r="S244">
        <v>100</v>
      </c>
      <c r="T244">
        <v>0</v>
      </c>
      <c r="U244" s="21">
        <v>856898</v>
      </c>
      <c r="V244" s="21">
        <v>0</v>
      </c>
      <c r="W244" s="21">
        <v>0</v>
      </c>
      <c r="X244" s="21">
        <v>0</v>
      </c>
      <c r="Y244" s="21">
        <v>0</v>
      </c>
      <c r="Z244" s="21">
        <v>0</v>
      </c>
      <c r="AA244" s="21">
        <v>0</v>
      </c>
      <c r="AB244" s="21">
        <v>0</v>
      </c>
      <c r="AC244" s="21">
        <v>0</v>
      </c>
      <c r="AD244" s="21">
        <v>0</v>
      </c>
      <c r="AE244" s="21">
        <v>0</v>
      </c>
      <c r="AF244" s="21">
        <v>0</v>
      </c>
      <c r="AG244" s="21">
        <v>0</v>
      </c>
      <c r="AH244" s="21">
        <v>0</v>
      </c>
      <c r="AI244" s="21">
        <v>0</v>
      </c>
      <c r="AJ244" s="21">
        <v>0</v>
      </c>
      <c r="AK244" s="21">
        <v>0</v>
      </c>
      <c r="AL244" s="21">
        <v>0</v>
      </c>
      <c r="AM244" s="21">
        <v>0</v>
      </c>
      <c r="AN244" s="21">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856898</v>
      </c>
      <c r="BL244">
        <v>0</v>
      </c>
      <c r="BM244">
        <v>100</v>
      </c>
      <c r="BN244">
        <v>0</v>
      </c>
      <c r="BO244">
        <v>0</v>
      </c>
      <c r="BP244">
        <v>0</v>
      </c>
      <c r="BQ244" s="156">
        <f>INDEX('ESSER II reallocation'!$G$2:$G$555,MATCH('2021 ESSER II'!$D244,'ESSER II reallocation'!$A$2:$A$555,0))</f>
        <v>857003</v>
      </c>
    </row>
    <row r="245" spans="1:69" x14ac:dyDescent="0.3">
      <c r="A245" t="s">
        <v>162</v>
      </c>
      <c r="B245">
        <v>2021</v>
      </c>
      <c r="C245" t="s">
        <v>2626</v>
      </c>
      <c r="D245" s="22">
        <f>INDEX(Concordance!$A$2:$A$556,MATCH('2021 ESSER II'!F245,Concordance!$D$2:$D$556,0))</f>
        <v>80118</v>
      </c>
      <c r="E245" t="s">
        <v>890</v>
      </c>
      <c r="F245" t="s">
        <v>2627</v>
      </c>
      <c r="G245" t="s">
        <v>2628</v>
      </c>
      <c r="H245" t="s">
        <v>1892</v>
      </c>
      <c r="I245" s="21">
        <v>16486.96</v>
      </c>
      <c r="J245" s="21">
        <v>0</v>
      </c>
      <c r="O245" s="21">
        <v>16486.96</v>
      </c>
      <c r="P245">
        <v>0</v>
      </c>
      <c r="Q245">
        <v>0</v>
      </c>
      <c r="R245">
        <v>0</v>
      </c>
      <c r="S245">
        <v>100</v>
      </c>
      <c r="T245">
        <v>0</v>
      </c>
      <c r="U245" s="21">
        <v>372737</v>
      </c>
      <c r="V245" s="21">
        <v>265000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265000</v>
      </c>
      <c r="BB245" s="21">
        <v>265000</v>
      </c>
      <c r="BC245" s="21">
        <v>0</v>
      </c>
      <c r="BD245" s="21">
        <v>0</v>
      </c>
      <c r="BE245" s="21">
        <v>0</v>
      </c>
      <c r="BF245" s="21">
        <v>0</v>
      </c>
      <c r="BG245" s="21">
        <v>0</v>
      </c>
      <c r="BH245" s="21">
        <v>0</v>
      </c>
      <c r="BI245" s="21">
        <v>0</v>
      </c>
      <c r="BJ245" s="21">
        <v>0</v>
      </c>
      <c r="BK245" s="21">
        <v>107737</v>
      </c>
      <c r="BL245">
        <v>0</v>
      </c>
      <c r="BM245">
        <v>0</v>
      </c>
      <c r="BN245">
        <v>0</v>
      </c>
      <c r="BO245">
        <v>100</v>
      </c>
      <c r="BP245">
        <v>0</v>
      </c>
      <c r="BQ245" s="156">
        <f>INDEX('ESSER II reallocation'!$G$2:$G$555,MATCH('2021 ESSER II'!$D245,'ESSER II reallocation'!$A$2:$A$555,0))</f>
        <v>372782</v>
      </c>
    </row>
    <row r="246" spans="1:69" x14ac:dyDescent="0.3">
      <c r="A246" t="s">
        <v>162</v>
      </c>
      <c r="B246">
        <v>2021</v>
      </c>
      <c r="C246" t="s">
        <v>2629</v>
      </c>
      <c r="D246" s="22">
        <f>INDEX(Concordance!$A$2:$A$556,MATCH('2021 ESSER II'!F246,Concordance!$D$2:$D$556,0))</f>
        <v>61154</v>
      </c>
      <c r="E246" t="s">
        <v>893</v>
      </c>
      <c r="F246" t="s">
        <v>2630</v>
      </c>
      <c r="G246" t="s">
        <v>2631</v>
      </c>
      <c r="H246" t="s">
        <v>1892</v>
      </c>
      <c r="I246" s="21">
        <v>16486.96</v>
      </c>
      <c r="J246" s="21">
        <v>0</v>
      </c>
      <c r="O246" s="21">
        <v>16486.96</v>
      </c>
      <c r="P246">
        <v>0</v>
      </c>
      <c r="Q246">
        <v>0</v>
      </c>
      <c r="R246">
        <v>0</v>
      </c>
      <c r="S246">
        <v>100</v>
      </c>
      <c r="T246">
        <v>0</v>
      </c>
      <c r="U246" s="21">
        <v>548625</v>
      </c>
      <c r="V246" s="21">
        <v>0</v>
      </c>
      <c r="W246" s="21">
        <v>0</v>
      </c>
      <c r="X246" s="21">
        <v>0</v>
      </c>
      <c r="Y246" s="21">
        <v>0</v>
      </c>
      <c r="Z246" s="21">
        <v>0</v>
      </c>
      <c r="AA246" s="21">
        <v>0</v>
      </c>
      <c r="AB246" s="21">
        <v>0</v>
      </c>
      <c r="AC246" s="21">
        <v>0</v>
      </c>
      <c r="AD246" s="21">
        <v>0</v>
      </c>
      <c r="AE246" s="21">
        <v>0</v>
      </c>
      <c r="AF246" s="21">
        <v>0</v>
      </c>
      <c r="AG246" s="21">
        <v>0</v>
      </c>
      <c r="AH246" s="21">
        <v>0</v>
      </c>
      <c r="AI246" s="21">
        <v>0</v>
      </c>
      <c r="AJ246" s="21">
        <v>0</v>
      </c>
      <c r="AK246" s="21">
        <v>0</v>
      </c>
      <c r="AL246" s="21">
        <v>0</v>
      </c>
      <c r="AM246" s="21">
        <v>0</v>
      </c>
      <c r="AN246" s="21">
        <v>0</v>
      </c>
      <c r="AO246" s="21">
        <v>0</v>
      </c>
      <c r="AP246" s="21">
        <v>0</v>
      </c>
      <c r="AQ246" s="21">
        <v>0</v>
      </c>
      <c r="AR246" s="21">
        <v>0</v>
      </c>
      <c r="AS246" s="21">
        <v>0</v>
      </c>
      <c r="AT246" s="21">
        <v>0</v>
      </c>
      <c r="AU246" s="21">
        <v>0</v>
      </c>
      <c r="AV246" s="21">
        <v>0</v>
      </c>
      <c r="AW246" s="21">
        <v>0</v>
      </c>
      <c r="AX246" s="21">
        <v>0</v>
      </c>
      <c r="AY246" s="21">
        <v>0</v>
      </c>
      <c r="AZ246" s="21">
        <v>0</v>
      </c>
      <c r="BA246" s="21">
        <v>0</v>
      </c>
      <c r="BB246" s="21">
        <v>0</v>
      </c>
      <c r="BC246" s="21">
        <v>0</v>
      </c>
      <c r="BD246" s="21">
        <v>0</v>
      </c>
      <c r="BE246" s="21">
        <v>0</v>
      </c>
      <c r="BF246" s="21">
        <v>0</v>
      </c>
      <c r="BG246" s="21">
        <v>0</v>
      </c>
      <c r="BH246" s="21">
        <v>0</v>
      </c>
      <c r="BI246" s="21">
        <v>0</v>
      </c>
      <c r="BJ246" s="21">
        <v>0</v>
      </c>
      <c r="BK246" s="21">
        <v>548625</v>
      </c>
      <c r="BL246">
        <v>0</v>
      </c>
      <c r="BM246">
        <v>0</v>
      </c>
      <c r="BN246">
        <v>0</v>
      </c>
      <c r="BO246">
        <v>100</v>
      </c>
      <c r="BP246">
        <v>0</v>
      </c>
      <c r="BQ246" s="156">
        <f>INDEX('ESSER II reallocation'!$G$2:$G$555,MATCH('2021 ESSER II'!$D246,'ESSER II reallocation'!$A$2:$A$555,0))</f>
        <v>548692</v>
      </c>
    </row>
    <row r="247" spans="1:69" x14ac:dyDescent="0.3">
      <c r="A247" t="s">
        <v>162</v>
      </c>
      <c r="B247">
        <v>2021</v>
      </c>
      <c r="C247" t="s">
        <v>2632</v>
      </c>
      <c r="D247" s="22">
        <f>INDEX(Concordance!$A$2:$A$556,MATCH('2021 ESSER II'!F247,Concordance!$D$2:$D$556,0))</f>
        <v>115928</v>
      </c>
      <c r="E247" t="s">
        <v>896</v>
      </c>
      <c r="F247" t="s">
        <v>2633</v>
      </c>
      <c r="G247" t="s">
        <v>2634</v>
      </c>
      <c r="H247" t="s">
        <v>1892</v>
      </c>
      <c r="I247" s="21">
        <v>15351.74</v>
      </c>
      <c r="J247" s="21">
        <v>0</v>
      </c>
      <c r="O247" s="21">
        <v>15351.74</v>
      </c>
      <c r="P247">
        <v>0</v>
      </c>
      <c r="Q247">
        <v>0</v>
      </c>
      <c r="R247">
        <v>0</v>
      </c>
      <c r="S247">
        <v>100</v>
      </c>
      <c r="T247">
        <v>0</v>
      </c>
      <c r="U247" s="21">
        <v>286099</v>
      </c>
      <c r="V247" s="21">
        <v>210372</v>
      </c>
      <c r="W247" s="21">
        <v>0</v>
      </c>
      <c r="X247" s="21">
        <v>0</v>
      </c>
      <c r="Y247" s="21">
        <v>0</v>
      </c>
      <c r="Z247" s="21">
        <v>0</v>
      </c>
      <c r="AA247" s="21">
        <v>0</v>
      </c>
      <c r="AB247" s="21">
        <v>0</v>
      </c>
      <c r="AC247" s="21">
        <v>0</v>
      </c>
      <c r="AD247" s="21">
        <v>0</v>
      </c>
      <c r="AE247" s="21">
        <v>0</v>
      </c>
      <c r="AF247" s="21">
        <v>0</v>
      </c>
      <c r="AG247" s="21">
        <v>160210.06</v>
      </c>
      <c r="AH247" s="21">
        <v>124157.6</v>
      </c>
      <c r="AI247" s="21">
        <v>36052.46</v>
      </c>
      <c r="AJ247" s="21">
        <v>0</v>
      </c>
      <c r="AK247" s="21">
        <v>0</v>
      </c>
      <c r="AL247" s="21">
        <v>0</v>
      </c>
      <c r="AM247" s="21">
        <v>0</v>
      </c>
      <c r="AN247" s="21">
        <v>0</v>
      </c>
      <c r="AO247" s="21">
        <v>0</v>
      </c>
      <c r="AP247" s="21">
        <v>0</v>
      </c>
      <c r="AQ247" s="21">
        <v>20782.439999999999</v>
      </c>
      <c r="AR247" s="21">
        <v>18871.89</v>
      </c>
      <c r="AS247" s="21">
        <v>1910.55</v>
      </c>
      <c r="AT247" s="21">
        <v>0</v>
      </c>
      <c r="AU247" s="21">
        <v>0</v>
      </c>
      <c r="AV247" s="21">
        <v>0</v>
      </c>
      <c r="AW247" s="21">
        <v>0</v>
      </c>
      <c r="AX247" s="21">
        <v>0</v>
      </c>
      <c r="AY247" s="21">
        <v>0</v>
      </c>
      <c r="AZ247" s="21">
        <v>0</v>
      </c>
      <c r="BA247" s="21">
        <v>29379.5</v>
      </c>
      <c r="BB247" s="21">
        <v>21572.1</v>
      </c>
      <c r="BC247" s="21">
        <v>7807.4</v>
      </c>
      <c r="BD247" s="21">
        <v>0</v>
      </c>
      <c r="BE247" s="21">
        <v>0</v>
      </c>
      <c r="BF247" s="21">
        <v>0</v>
      </c>
      <c r="BG247" s="21">
        <v>0</v>
      </c>
      <c r="BH247" s="21">
        <v>0</v>
      </c>
      <c r="BI247" s="21">
        <v>0</v>
      </c>
      <c r="BJ247" s="21">
        <v>0</v>
      </c>
      <c r="BK247" s="21">
        <v>75727</v>
      </c>
      <c r="BL247">
        <v>0</v>
      </c>
      <c r="BM247">
        <v>100</v>
      </c>
      <c r="BN247">
        <v>0</v>
      </c>
      <c r="BO247">
        <v>0</v>
      </c>
      <c r="BP247">
        <v>0</v>
      </c>
      <c r="BQ247" s="156">
        <f>INDEX('ESSER II reallocation'!$G$2:$G$555,MATCH('2021 ESSER II'!$D247,'ESSER II reallocation'!$A$2:$A$555,0))</f>
        <v>286134</v>
      </c>
    </row>
    <row r="248" spans="1:69" x14ac:dyDescent="0.3">
      <c r="A248" t="s">
        <v>162</v>
      </c>
      <c r="B248">
        <v>2021</v>
      </c>
      <c r="C248" t="s">
        <v>2635</v>
      </c>
      <c r="D248" s="22">
        <f>INDEX(Concordance!$A$2:$A$556,MATCH('2021 ESSER II'!F248,Concordance!$D$2:$D$556,0))</f>
        <v>53114</v>
      </c>
      <c r="E248" t="s">
        <v>899</v>
      </c>
      <c r="F248" t="s">
        <v>2636</v>
      </c>
      <c r="G248" t="s">
        <v>2637</v>
      </c>
      <c r="H248" t="s">
        <v>1892</v>
      </c>
      <c r="I248" s="21">
        <v>20934.240000000002</v>
      </c>
      <c r="J248" s="21">
        <v>0</v>
      </c>
      <c r="O248" s="21">
        <v>20934.240000000002</v>
      </c>
      <c r="P248">
        <v>0</v>
      </c>
      <c r="Q248">
        <v>0</v>
      </c>
      <c r="R248">
        <v>0</v>
      </c>
      <c r="S248">
        <v>100</v>
      </c>
      <c r="T248">
        <v>0</v>
      </c>
      <c r="U248" s="21">
        <v>638353</v>
      </c>
      <c r="V248" s="21">
        <v>638353</v>
      </c>
      <c r="W248" s="21">
        <v>0</v>
      </c>
      <c r="X248" s="21">
        <v>0</v>
      </c>
      <c r="Y248" s="21">
        <v>0</v>
      </c>
      <c r="Z248" s="21">
        <v>0</v>
      </c>
      <c r="AA248" s="21">
        <v>0</v>
      </c>
      <c r="AB248" s="21">
        <v>0</v>
      </c>
      <c r="AC248" s="21">
        <v>0</v>
      </c>
      <c r="AD248" s="21">
        <v>0</v>
      </c>
      <c r="AE248" s="21">
        <v>0</v>
      </c>
      <c r="AF248" s="21">
        <v>0</v>
      </c>
      <c r="AG248" s="21">
        <v>0</v>
      </c>
      <c r="AH248" s="21">
        <v>0</v>
      </c>
      <c r="AI248" s="21">
        <v>0</v>
      </c>
      <c r="AJ248" s="21">
        <v>0</v>
      </c>
      <c r="AK248" s="21">
        <v>0</v>
      </c>
      <c r="AL248" s="21">
        <v>0</v>
      </c>
      <c r="AM248" s="21">
        <v>0</v>
      </c>
      <c r="AN248" s="21">
        <v>0</v>
      </c>
      <c r="AO248" s="21">
        <v>0</v>
      </c>
      <c r="AP248" s="21">
        <v>0</v>
      </c>
      <c r="AQ248" s="21">
        <v>0</v>
      </c>
      <c r="AR248" s="21">
        <v>0</v>
      </c>
      <c r="AS248" s="21">
        <v>0</v>
      </c>
      <c r="AT248" s="21">
        <v>0</v>
      </c>
      <c r="AU248" s="21">
        <v>0</v>
      </c>
      <c r="AV248" s="21">
        <v>0</v>
      </c>
      <c r="AW248" s="21">
        <v>0</v>
      </c>
      <c r="AX248" s="21">
        <v>0</v>
      </c>
      <c r="AY248" s="21">
        <v>0</v>
      </c>
      <c r="AZ248" s="21">
        <v>0</v>
      </c>
      <c r="BA248" s="21">
        <v>638353</v>
      </c>
      <c r="BB248" s="21">
        <v>638353</v>
      </c>
      <c r="BC248" s="21">
        <v>0</v>
      </c>
      <c r="BD248" s="21">
        <v>0</v>
      </c>
      <c r="BE248" s="21">
        <v>0</v>
      </c>
      <c r="BF248" s="21">
        <v>0</v>
      </c>
      <c r="BG248" s="21">
        <v>0</v>
      </c>
      <c r="BH248" s="21">
        <v>0</v>
      </c>
      <c r="BI248" s="21">
        <v>0</v>
      </c>
      <c r="BJ248" s="21">
        <v>0</v>
      </c>
      <c r="BK248" s="21">
        <v>0</v>
      </c>
      <c r="BQ248" s="156">
        <f>INDEX('ESSER II reallocation'!$G$2:$G$555,MATCH('2021 ESSER II'!$D248,'ESSER II reallocation'!$A$2:$A$555,0))</f>
        <v>638431</v>
      </c>
    </row>
    <row r="249" spans="1:69" x14ac:dyDescent="0.3">
      <c r="A249" t="s">
        <v>162</v>
      </c>
      <c r="B249">
        <v>2021</v>
      </c>
      <c r="C249" t="s">
        <v>2638</v>
      </c>
      <c r="D249" s="22">
        <f>INDEX(Concordance!$A$2:$A$556,MATCH('2021 ESSER II'!F249,Concordance!$D$2:$D$556,0))</f>
        <v>53111</v>
      </c>
      <c r="E249" t="s">
        <v>902</v>
      </c>
      <c r="F249" t="s">
        <v>2639</v>
      </c>
      <c r="G249" t="s">
        <v>2640</v>
      </c>
      <c r="H249" t="s">
        <v>1892</v>
      </c>
      <c r="I249" s="21">
        <v>21960.33</v>
      </c>
      <c r="J249" s="21">
        <v>0</v>
      </c>
      <c r="O249" s="21">
        <v>21960.33</v>
      </c>
      <c r="P249">
        <v>0</v>
      </c>
      <c r="Q249">
        <v>0</v>
      </c>
      <c r="R249">
        <v>0</v>
      </c>
      <c r="S249">
        <v>100</v>
      </c>
      <c r="T249">
        <v>0</v>
      </c>
      <c r="U249" s="21">
        <v>702366</v>
      </c>
      <c r="V249" s="21">
        <v>702366</v>
      </c>
      <c r="W249" s="21">
        <v>702366</v>
      </c>
      <c r="X249" s="21">
        <v>702366</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Q249" s="156">
        <f>INDEX('ESSER II reallocation'!$G$2:$G$555,MATCH('2021 ESSER II'!$D249,'ESSER II reallocation'!$A$2:$A$555,0))</f>
        <v>702452</v>
      </c>
    </row>
    <row r="250" spans="1:69" x14ac:dyDescent="0.3">
      <c r="A250" t="s">
        <v>162</v>
      </c>
      <c r="B250">
        <v>2021</v>
      </c>
      <c r="C250" t="s">
        <v>2641</v>
      </c>
      <c r="D250" s="22">
        <f>INDEX(Concordance!$A$2:$A$556,MATCH('2021 ESSER II'!F250,Concordance!$D$2:$D$556,0))</f>
        <v>96106</v>
      </c>
      <c r="E250" t="s">
        <v>905</v>
      </c>
      <c r="F250" t="s">
        <v>2642</v>
      </c>
      <c r="G250" t="s">
        <v>2643</v>
      </c>
      <c r="H250" t="s">
        <v>1892</v>
      </c>
      <c r="I250" s="21">
        <v>78923.95</v>
      </c>
      <c r="J250" s="21">
        <v>0</v>
      </c>
      <c r="O250" s="21">
        <v>78923.95</v>
      </c>
      <c r="P250">
        <v>0</v>
      </c>
      <c r="Q250">
        <v>0</v>
      </c>
      <c r="R250">
        <v>0</v>
      </c>
      <c r="S250">
        <v>100</v>
      </c>
      <c r="T250">
        <v>0</v>
      </c>
      <c r="U250" s="21">
        <v>373369</v>
      </c>
      <c r="V250" s="21">
        <v>373369</v>
      </c>
      <c r="W250" s="21">
        <v>182474.91</v>
      </c>
      <c r="X250" s="21">
        <v>0</v>
      </c>
      <c r="Y250" s="21">
        <v>0</v>
      </c>
      <c r="Z250" s="21">
        <v>72312</v>
      </c>
      <c r="AA250" s="21">
        <v>0</v>
      </c>
      <c r="AB250" s="21">
        <v>9440</v>
      </c>
      <c r="AC250" s="21">
        <v>92767.79</v>
      </c>
      <c r="AD250" s="21">
        <v>7955.12</v>
      </c>
      <c r="AE250" s="21">
        <v>0</v>
      </c>
      <c r="AF250" s="21">
        <v>0</v>
      </c>
      <c r="AG250" s="21">
        <v>190894.09</v>
      </c>
      <c r="AH250" s="21">
        <v>0</v>
      </c>
      <c r="AI250" s="21">
        <v>0</v>
      </c>
      <c r="AJ250" s="21">
        <v>63054.11</v>
      </c>
      <c r="AK250" s="21">
        <v>0</v>
      </c>
      <c r="AL250" s="21">
        <v>0</v>
      </c>
      <c r="AM250" s="21">
        <v>127839.98</v>
      </c>
      <c r="AN250" s="21">
        <v>0</v>
      </c>
      <c r="AO250" s="21">
        <v>0</v>
      </c>
      <c r="AP250" s="21">
        <v>0</v>
      </c>
      <c r="AQ250" s="21">
        <v>0</v>
      </c>
      <c r="AR250" s="21">
        <v>0</v>
      </c>
      <c r="AS250" s="21">
        <v>0</v>
      </c>
      <c r="AT250" s="21">
        <v>0</v>
      </c>
      <c r="AU250" s="21">
        <v>0</v>
      </c>
      <c r="AV250" s="21">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Q250" s="156">
        <f>INDEX('ESSER II reallocation'!$G$2:$G$555,MATCH('2021 ESSER II'!$D250,'ESSER II reallocation'!$A$2:$A$555,0))</f>
        <v>373415</v>
      </c>
    </row>
    <row r="251" spans="1:69" x14ac:dyDescent="0.3">
      <c r="A251" t="s">
        <v>162</v>
      </c>
      <c r="B251">
        <v>2021</v>
      </c>
      <c r="C251" t="s">
        <v>2644</v>
      </c>
      <c r="D251" s="22">
        <f>INDEX(Concordance!$A$2:$A$556,MATCH('2021 ESSER II'!F251,Concordance!$D$2:$D$556,0))</f>
        <v>54039</v>
      </c>
      <c r="E251" t="s">
        <v>908</v>
      </c>
      <c r="F251" t="s">
        <v>2645</v>
      </c>
      <c r="G251" t="s">
        <v>2646</v>
      </c>
      <c r="H251" t="s">
        <v>1892</v>
      </c>
      <c r="I251" s="21">
        <v>26622.84</v>
      </c>
      <c r="J251" s="21">
        <v>0</v>
      </c>
      <c r="O251" s="21">
        <v>26622.84</v>
      </c>
      <c r="P251">
        <v>0</v>
      </c>
      <c r="Q251">
        <v>0</v>
      </c>
      <c r="R251">
        <v>0</v>
      </c>
      <c r="S251">
        <v>100</v>
      </c>
      <c r="T251">
        <v>0</v>
      </c>
      <c r="U251" s="21">
        <v>824289</v>
      </c>
      <c r="V251" s="21">
        <v>824289</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824289</v>
      </c>
      <c r="BB251" s="21">
        <v>824289</v>
      </c>
      <c r="BC251" s="21">
        <v>0</v>
      </c>
      <c r="BD251" s="21">
        <v>0</v>
      </c>
      <c r="BE251" s="21">
        <v>0</v>
      </c>
      <c r="BF251" s="21">
        <v>0</v>
      </c>
      <c r="BG251" s="21">
        <v>0</v>
      </c>
      <c r="BH251" s="21">
        <v>0</v>
      </c>
      <c r="BI251" s="21">
        <v>0</v>
      </c>
      <c r="BJ251" s="21">
        <v>0</v>
      </c>
      <c r="BK251" s="21">
        <v>0</v>
      </c>
      <c r="BQ251" s="156">
        <f>INDEX('ESSER II reallocation'!$G$2:$G$555,MATCH('2021 ESSER II'!$D251,'ESSER II reallocation'!$A$2:$A$555,0))</f>
        <v>824390</v>
      </c>
    </row>
    <row r="252" spans="1:69" x14ac:dyDescent="0.3">
      <c r="A252" t="s">
        <v>162</v>
      </c>
      <c r="B252">
        <v>2021</v>
      </c>
      <c r="C252" t="s">
        <v>2647</v>
      </c>
      <c r="D252" s="22">
        <f>INDEX(Concordance!$A$2:$A$556,MATCH('2021 ESSER II'!F252,Concordance!$D$2:$D$556,0))</f>
        <v>115924</v>
      </c>
      <c r="E252" t="s">
        <v>911</v>
      </c>
      <c r="F252" t="s">
        <v>2648</v>
      </c>
      <c r="G252" t="s">
        <v>2649</v>
      </c>
      <c r="H252" t="s">
        <v>1892</v>
      </c>
      <c r="I252" s="21">
        <v>15878.81</v>
      </c>
      <c r="J252" s="21">
        <v>0</v>
      </c>
      <c r="O252" s="21">
        <v>15878.81</v>
      </c>
      <c r="P252">
        <v>0</v>
      </c>
      <c r="Q252">
        <v>0</v>
      </c>
      <c r="R252">
        <v>0</v>
      </c>
      <c r="S252">
        <v>100</v>
      </c>
      <c r="T252">
        <v>0</v>
      </c>
      <c r="U252" s="21">
        <v>254792</v>
      </c>
      <c r="V252" s="21">
        <v>175685</v>
      </c>
      <c r="W252" s="21">
        <v>0</v>
      </c>
      <c r="X252" s="21">
        <v>0</v>
      </c>
      <c r="Y252" s="21">
        <v>0</v>
      </c>
      <c r="Z252" s="21">
        <v>0</v>
      </c>
      <c r="AA252" s="21">
        <v>0</v>
      </c>
      <c r="AB252" s="21">
        <v>0</v>
      </c>
      <c r="AC252" s="21">
        <v>0</v>
      </c>
      <c r="AD252" s="21">
        <v>0</v>
      </c>
      <c r="AE252" s="21">
        <v>0</v>
      </c>
      <c r="AF252" s="21">
        <v>0</v>
      </c>
      <c r="AG252" s="21">
        <v>124562.39</v>
      </c>
      <c r="AH252" s="21">
        <v>124562.39</v>
      </c>
      <c r="AI252" s="21">
        <v>0</v>
      </c>
      <c r="AJ252" s="21">
        <v>0</v>
      </c>
      <c r="AK252" s="21">
        <v>0</v>
      </c>
      <c r="AL252" s="21">
        <v>0</v>
      </c>
      <c r="AM252" s="21">
        <v>0</v>
      </c>
      <c r="AN252" s="21">
        <v>0</v>
      </c>
      <c r="AO252" s="21">
        <v>0</v>
      </c>
      <c r="AP252" s="21">
        <v>0</v>
      </c>
      <c r="AQ252" s="21">
        <v>0</v>
      </c>
      <c r="AR252" s="21">
        <v>0</v>
      </c>
      <c r="AS252" s="21">
        <v>0</v>
      </c>
      <c r="AT252" s="21">
        <v>0</v>
      </c>
      <c r="AU252" s="21">
        <v>0</v>
      </c>
      <c r="AV252" s="21">
        <v>0</v>
      </c>
      <c r="AW252" s="21">
        <v>0</v>
      </c>
      <c r="AX252" s="21">
        <v>0</v>
      </c>
      <c r="AY252" s="21">
        <v>0</v>
      </c>
      <c r="AZ252" s="21">
        <v>0</v>
      </c>
      <c r="BA252" s="21">
        <v>51122.61</v>
      </c>
      <c r="BB252" s="21">
        <v>51122.61</v>
      </c>
      <c r="BC252" s="21">
        <v>0</v>
      </c>
      <c r="BD252" s="21">
        <v>0</v>
      </c>
      <c r="BE252" s="21">
        <v>0</v>
      </c>
      <c r="BF252" s="21">
        <v>0</v>
      </c>
      <c r="BG252" s="21">
        <v>0</v>
      </c>
      <c r="BH252" s="21">
        <v>0</v>
      </c>
      <c r="BI252" s="21">
        <v>0</v>
      </c>
      <c r="BJ252" s="21">
        <v>0</v>
      </c>
      <c r="BK252" s="21">
        <v>79107</v>
      </c>
      <c r="BL252">
        <v>0</v>
      </c>
      <c r="BM252">
        <v>100</v>
      </c>
      <c r="BN252">
        <v>0</v>
      </c>
      <c r="BO252">
        <v>0</v>
      </c>
      <c r="BP252">
        <v>0</v>
      </c>
      <c r="BQ252" s="156">
        <f>INDEX('ESSER II reallocation'!$G$2:$G$555,MATCH('2021 ESSER II'!$D252,'ESSER II reallocation'!$A$2:$A$555,0))</f>
        <v>254823</v>
      </c>
    </row>
    <row r="253" spans="1:69" x14ac:dyDescent="0.3">
      <c r="A253" t="s">
        <v>162</v>
      </c>
      <c r="B253">
        <v>2021</v>
      </c>
      <c r="C253" t="s">
        <v>2650</v>
      </c>
      <c r="D253" s="22">
        <f>INDEX(Concordance!$A$2:$A$556,MATCH('2021 ESSER II'!F253,Concordance!$D$2:$D$556,0))</f>
        <v>93123</v>
      </c>
      <c r="E253" t="s">
        <v>914</v>
      </c>
      <c r="F253" t="s">
        <v>2651</v>
      </c>
      <c r="G253" t="s">
        <v>2652</v>
      </c>
      <c r="H253" t="s">
        <v>1892</v>
      </c>
      <c r="I253" s="21">
        <v>21676.53</v>
      </c>
      <c r="J253" s="21">
        <v>0</v>
      </c>
      <c r="O253" s="21">
        <v>21676.53</v>
      </c>
      <c r="P253">
        <v>0</v>
      </c>
      <c r="Q253">
        <v>0</v>
      </c>
      <c r="R253">
        <v>0</v>
      </c>
      <c r="S253">
        <v>100</v>
      </c>
      <c r="T253">
        <v>0</v>
      </c>
      <c r="U253" s="21">
        <v>582310</v>
      </c>
      <c r="V253" s="21">
        <v>0</v>
      </c>
      <c r="W253" s="21">
        <v>0</v>
      </c>
      <c r="X253" s="21">
        <v>0</v>
      </c>
      <c r="Y253" s="21">
        <v>0</v>
      </c>
      <c r="Z253" s="21">
        <v>0</v>
      </c>
      <c r="AA253" s="21">
        <v>0</v>
      </c>
      <c r="AB253" s="21">
        <v>0</v>
      </c>
      <c r="AC253" s="21">
        <v>0</v>
      </c>
      <c r="AD253" s="21">
        <v>0</v>
      </c>
      <c r="AE253" s="21">
        <v>0</v>
      </c>
      <c r="AF253" s="21">
        <v>0</v>
      </c>
      <c r="AG253" s="21">
        <v>0</v>
      </c>
      <c r="AH253" s="21">
        <v>0</v>
      </c>
      <c r="AI253" s="21">
        <v>0</v>
      </c>
      <c r="AJ253" s="21">
        <v>0</v>
      </c>
      <c r="AK253" s="21">
        <v>0</v>
      </c>
      <c r="AL253" s="21">
        <v>0</v>
      </c>
      <c r="AM253" s="21">
        <v>0</v>
      </c>
      <c r="AN253" s="21">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1">
        <v>0</v>
      </c>
      <c r="BD253" s="21">
        <v>0</v>
      </c>
      <c r="BE253" s="21">
        <v>0</v>
      </c>
      <c r="BF253" s="21">
        <v>0</v>
      </c>
      <c r="BG253" s="21">
        <v>0</v>
      </c>
      <c r="BH253" s="21">
        <v>0</v>
      </c>
      <c r="BI253" s="21">
        <v>0</v>
      </c>
      <c r="BJ253" s="21">
        <v>0</v>
      </c>
      <c r="BK253" s="21">
        <v>582310</v>
      </c>
      <c r="BL253">
        <v>15</v>
      </c>
      <c r="BM253">
        <v>40</v>
      </c>
      <c r="BN253">
        <v>10</v>
      </c>
      <c r="BO253">
        <v>35</v>
      </c>
      <c r="BP253">
        <v>0</v>
      </c>
      <c r="BQ253" s="156">
        <f>INDEX('ESSER II reallocation'!$G$2:$G$555,MATCH('2021 ESSER II'!$D253,'ESSER II reallocation'!$A$2:$A$555,0))</f>
        <v>582381</v>
      </c>
    </row>
    <row r="254" spans="1:69" x14ac:dyDescent="0.3">
      <c r="A254" t="s">
        <v>162</v>
      </c>
      <c r="B254">
        <v>2021</v>
      </c>
      <c r="C254" t="s">
        <v>2653</v>
      </c>
      <c r="D254" s="22">
        <f>INDEX(Concordance!$A$2:$A$556,MATCH('2021 ESSER II'!F254,Concordance!$D$2:$D$556,0))</f>
        <v>6104</v>
      </c>
      <c r="E254" t="s">
        <v>917</v>
      </c>
      <c r="F254" t="s">
        <v>2654</v>
      </c>
      <c r="G254" t="s">
        <v>2655</v>
      </c>
      <c r="H254" t="s">
        <v>1892</v>
      </c>
      <c r="I254" s="21">
        <v>30879.9</v>
      </c>
      <c r="J254" s="21">
        <v>0</v>
      </c>
      <c r="O254" s="21">
        <v>30879.9</v>
      </c>
      <c r="P254">
        <v>0</v>
      </c>
      <c r="Q254">
        <v>0</v>
      </c>
      <c r="R254">
        <v>0</v>
      </c>
      <c r="S254">
        <v>100</v>
      </c>
      <c r="T254">
        <v>0</v>
      </c>
      <c r="U254" s="21">
        <v>1112012</v>
      </c>
      <c r="V254" s="21">
        <v>339489.06</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166267.10999999999</v>
      </c>
      <c r="AR254" s="21">
        <v>0</v>
      </c>
      <c r="AS254" s="21">
        <v>0</v>
      </c>
      <c r="AT254" s="21">
        <v>0</v>
      </c>
      <c r="AU254" s="21">
        <v>152975</v>
      </c>
      <c r="AV254" s="21">
        <v>0</v>
      </c>
      <c r="AW254" s="21">
        <v>13292.11</v>
      </c>
      <c r="AX254" s="21">
        <v>0</v>
      </c>
      <c r="AY254" s="21">
        <v>0</v>
      </c>
      <c r="AZ254" s="21">
        <v>0</v>
      </c>
      <c r="BA254" s="21">
        <v>173221.95</v>
      </c>
      <c r="BB254" s="21">
        <v>87883.01</v>
      </c>
      <c r="BC254" s="21">
        <v>30643.84</v>
      </c>
      <c r="BD254" s="21">
        <v>0</v>
      </c>
      <c r="BE254" s="21">
        <v>0</v>
      </c>
      <c r="BF254" s="21">
        <v>0</v>
      </c>
      <c r="BG254" s="21">
        <v>0</v>
      </c>
      <c r="BH254" s="21">
        <v>7842.1</v>
      </c>
      <c r="BI254" s="21">
        <v>0</v>
      </c>
      <c r="BJ254" s="21">
        <v>46853</v>
      </c>
      <c r="BK254" s="21">
        <v>772522.94</v>
      </c>
      <c r="BL254">
        <v>2.1</v>
      </c>
      <c r="BM254">
        <v>68.73</v>
      </c>
      <c r="BN254">
        <v>0</v>
      </c>
      <c r="BO254">
        <v>29.17</v>
      </c>
      <c r="BP254">
        <v>0</v>
      </c>
      <c r="BQ254" s="156">
        <f>INDEX('ESSER II reallocation'!$G$2:$G$555,MATCH('2021 ESSER II'!$D254,'ESSER II reallocation'!$A$2:$A$555,0))</f>
        <v>1112149</v>
      </c>
    </row>
    <row r="255" spans="1:69" x14ac:dyDescent="0.3">
      <c r="A255" t="s">
        <v>162</v>
      </c>
      <c r="B255">
        <v>2021</v>
      </c>
      <c r="C255" t="s">
        <v>2656</v>
      </c>
      <c r="D255" s="22">
        <f>INDEX(Concordance!$A$2:$A$556,MATCH('2021 ESSER II'!F255,Concordance!$D$2:$D$556,0))</f>
        <v>85045</v>
      </c>
      <c r="E255" t="s">
        <v>920</v>
      </c>
      <c r="F255" t="s">
        <v>2657</v>
      </c>
      <c r="G255" t="s">
        <v>2658</v>
      </c>
      <c r="H255" t="s">
        <v>1892</v>
      </c>
      <c r="I255" s="21">
        <v>21554.9</v>
      </c>
      <c r="J255" s="21">
        <v>0</v>
      </c>
      <c r="O255" s="21">
        <v>21554.9</v>
      </c>
      <c r="P255">
        <v>0</v>
      </c>
      <c r="Q255">
        <v>0</v>
      </c>
      <c r="R255">
        <v>0</v>
      </c>
      <c r="S255">
        <v>100</v>
      </c>
      <c r="T255">
        <v>0</v>
      </c>
      <c r="U255" s="21">
        <v>534935</v>
      </c>
      <c r="V255" s="21">
        <v>534935</v>
      </c>
      <c r="W255" s="21">
        <v>20000</v>
      </c>
      <c r="X255" s="21">
        <v>0</v>
      </c>
      <c r="Y255" s="21">
        <v>0</v>
      </c>
      <c r="Z255" s="21">
        <v>0</v>
      </c>
      <c r="AA255" s="21">
        <v>0</v>
      </c>
      <c r="AB255" s="21">
        <v>0</v>
      </c>
      <c r="AC255" s="21">
        <v>20000</v>
      </c>
      <c r="AD255" s="21">
        <v>0</v>
      </c>
      <c r="AE255" s="21">
        <v>0</v>
      </c>
      <c r="AF255" s="21">
        <v>0</v>
      </c>
      <c r="AG255" s="21">
        <v>514935</v>
      </c>
      <c r="AH255" s="21">
        <v>400000</v>
      </c>
      <c r="AI255" s="21">
        <v>114935</v>
      </c>
      <c r="AJ255" s="21">
        <v>0</v>
      </c>
      <c r="AK255" s="21">
        <v>0</v>
      </c>
      <c r="AL255" s="21">
        <v>0</v>
      </c>
      <c r="AM255" s="21">
        <v>0</v>
      </c>
      <c r="AN255" s="21">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0</v>
      </c>
      <c r="BD255" s="21">
        <v>0</v>
      </c>
      <c r="BE255" s="21">
        <v>0</v>
      </c>
      <c r="BF255" s="21">
        <v>0</v>
      </c>
      <c r="BG255" s="21">
        <v>0</v>
      </c>
      <c r="BH255" s="21">
        <v>0</v>
      </c>
      <c r="BI255" s="21">
        <v>0</v>
      </c>
      <c r="BJ255" s="21">
        <v>0</v>
      </c>
      <c r="BK255" s="21">
        <v>0</v>
      </c>
      <c r="BQ255" s="156">
        <f>INDEX('ESSER II reallocation'!$G$2:$G$555,MATCH('2021 ESSER II'!$D255,'ESSER II reallocation'!$A$2:$A$555,0))</f>
        <v>535001</v>
      </c>
    </row>
    <row r="256" spans="1:69" x14ac:dyDescent="0.3">
      <c r="A256" t="s">
        <v>162</v>
      </c>
      <c r="B256">
        <v>2021</v>
      </c>
      <c r="C256" t="s">
        <v>2659</v>
      </c>
      <c r="D256" s="22">
        <f>INDEX(Concordance!$A$2:$A$556,MATCH('2021 ESSER II'!F256,Concordance!$D$2:$D$556,0))</f>
        <v>40104</v>
      </c>
      <c r="E256" t="s">
        <v>923</v>
      </c>
      <c r="F256" t="s">
        <v>2660</v>
      </c>
      <c r="G256" t="s">
        <v>2661</v>
      </c>
      <c r="H256" t="s">
        <v>1892</v>
      </c>
      <c r="I256" s="21">
        <v>12229.89</v>
      </c>
      <c r="J256" s="21">
        <v>0</v>
      </c>
      <c r="O256" s="21">
        <v>12229.89</v>
      </c>
      <c r="P256">
        <v>0</v>
      </c>
      <c r="Q256">
        <v>0</v>
      </c>
      <c r="R256">
        <v>0</v>
      </c>
      <c r="S256">
        <v>100</v>
      </c>
      <c r="T256">
        <v>0</v>
      </c>
      <c r="U256" s="21">
        <v>100963</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100963</v>
      </c>
      <c r="BL256">
        <v>0</v>
      </c>
      <c r="BM256">
        <v>0</v>
      </c>
      <c r="BN256">
        <v>0</v>
      </c>
      <c r="BO256">
        <v>100</v>
      </c>
      <c r="BP256">
        <v>0</v>
      </c>
      <c r="BQ256" s="156">
        <f>INDEX('ESSER II reallocation'!$G$2:$G$555,MATCH('2021 ESSER II'!$D256,'ESSER II reallocation'!$A$2:$A$555,0))</f>
        <v>100975</v>
      </c>
    </row>
    <row r="257" spans="1:69" x14ac:dyDescent="0.3">
      <c r="A257" t="s">
        <v>162</v>
      </c>
      <c r="B257">
        <v>2021</v>
      </c>
      <c r="C257" t="s">
        <v>2662</v>
      </c>
      <c r="D257" s="22">
        <f>INDEX(Concordance!$A$2:$A$556,MATCH('2021 ESSER II'!F257,Concordance!$D$2:$D$556,0))</f>
        <v>25002</v>
      </c>
      <c r="E257" t="s">
        <v>926</v>
      </c>
      <c r="F257" t="s">
        <v>2663</v>
      </c>
      <c r="G257" t="s">
        <v>2664</v>
      </c>
      <c r="H257" t="s">
        <v>1892</v>
      </c>
      <c r="I257" s="21">
        <v>25001.1</v>
      </c>
      <c r="J257" s="21">
        <v>0</v>
      </c>
      <c r="O257" s="21">
        <v>25001.1</v>
      </c>
      <c r="P257">
        <v>0</v>
      </c>
      <c r="Q257">
        <v>0</v>
      </c>
      <c r="R257">
        <v>0</v>
      </c>
      <c r="S257">
        <v>100</v>
      </c>
      <c r="T257">
        <v>0</v>
      </c>
      <c r="U257" s="21">
        <v>319538</v>
      </c>
      <c r="V257" s="21">
        <v>319538</v>
      </c>
      <c r="W257" s="21">
        <v>319538</v>
      </c>
      <c r="X257" s="21">
        <v>319538</v>
      </c>
      <c r="Y257" s="21">
        <v>0</v>
      </c>
      <c r="Z257" s="21">
        <v>0</v>
      </c>
      <c r="AA257" s="21">
        <v>0</v>
      </c>
      <c r="AB257" s="21">
        <v>0</v>
      </c>
      <c r="AC257" s="21">
        <v>0</v>
      </c>
      <c r="AD257" s="21">
        <v>0</v>
      </c>
      <c r="AE257" s="21">
        <v>0</v>
      </c>
      <c r="AF257" s="21">
        <v>0</v>
      </c>
      <c r="AG257" s="21">
        <v>0</v>
      </c>
      <c r="AH257" s="21">
        <v>0</v>
      </c>
      <c r="AI257" s="21">
        <v>0</v>
      </c>
      <c r="AJ257" s="21">
        <v>0</v>
      </c>
      <c r="AK257" s="21">
        <v>0</v>
      </c>
      <c r="AL257" s="21">
        <v>0</v>
      </c>
      <c r="AM257" s="21">
        <v>0</v>
      </c>
      <c r="AN257" s="21">
        <v>0</v>
      </c>
      <c r="AO257" s="21">
        <v>0</v>
      </c>
      <c r="AP257" s="21">
        <v>0</v>
      </c>
      <c r="AQ257" s="21">
        <v>0</v>
      </c>
      <c r="AR257" s="21">
        <v>0</v>
      </c>
      <c r="AS257" s="21">
        <v>0</v>
      </c>
      <c r="AT257" s="21">
        <v>0</v>
      </c>
      <c r="AU257" s="21">
        <v>0</v>
      </c>
      <c r="AV257" s="21">
        <v>0</v>
      </c>
      <c r="AW257" s="21">
        <v>0</v>
      </c>
      <c r="AX257" s="21">
        <v>0</v>
      </c>
      <c r="AY257" s="21">
        <v>0</v>
      </c>
      <c r="AZ257" s="21">
        <v>0</v>
      </c>
      <c r="BA257" s="21">
        <v>0</v>
      </c>
      <c r="BB257" s="21">
        <v>0</v>
      </c>
      <c r="BC257" s="21">
        <v>0</v>
      </c>
      <c r="BD257" s="21">
        <v>0</v>
      </c>
      <c r="BE257" s="21">
        <v>0</v>
      </c>
      <c r="BF257" s="21">
        <v>0</v>
      </c>
      <c r="BG257" s="21">
        <v>0</v>
      </c>
      <c r="BH257" s="21">
        <v>0</v>
      </c>
      <c r="BI257" s="21">
        <v>0</v>
      </c>
      <c r="BJ257" s="21">
        <v>0</v>
      </c>
      <c r="BK257" s="21">
        <v>0</v>
      </c>
      <c r="BQ257" s="156">
        <f>INDEX('ESSER II reallocation'!$G$2:$G$555,MATCH('2021 ESSER II'!$D257,'ESSER II reallocation'!$A$2:$A$555,0))</f>
        <v>319577</v>
      </c>
    </row>
    <row r="258" spans="1:69" x14ac:dyDescent="0.3">
      <c r="A258" t="s">
        <v>162</v>
      </c>
      <c r="B258">
        <v>2021</v>
      </c>
      <c r="C258" t="s">
        <v>2665</v>
      </c>
      <c r="D258" s="22">
        <f>INDEX(Concordance!$A$2:$A$556,MATCH('2021 ESSER II'!F258,Concordance!$D$2:$D$556,0))</f>
        <v>89080</v>
      </c>
      <c r="E258" t="s">
        <v>929</v>
      </c>
      <c r="F258" t="s">
        <v>2666</v>
      </c>
      <c r="G258" t="s">
        <v>2667</v>
      </c>
      <c r="H258" t="s">
        <v>1892</v>
      </c>
      <c r="I258" s="21">
        <v>25811.97</v>
      </c>
      <c r="J258" s="21">
        <v>0</v>
      </c>
      <c r="O258" s="21">
        <v>25811.97</v>
      </c>
      <c r="P258">
        <v>0</v>
      </c>
      <c r="Q258">
        <v>0</v>
      </c>
      <c r="R258">
        <v>0</v>
      </c>
      <c r="S258">
        <v>100</v>
      </c>
      <c r="T258">
        <v>0</v>
      </c>
      <c r="U258" s="21">
        <v>345276</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345276</v>
      </c>
      <c r="BL258">
        <v>0</v>
      </c>
      <c r="BM258">
        <v>100</v>
      </c>
      <c r="BN258">
        <v>0</v>
      </c>
      <c r="BO258">
        <v>0</v>
      </c>
      <c r="BP258">
        <v>0</v>
      </c>
      <c r="BQ258" s="156">
        <f>INDEX('ESSER II reallocation'!$G$2:$G$555,MATCH('2021 ESSER II'!$D258,'ESSER II reallocation'!$A$2:$A$555,0))</f>
        <v>345319</v>
      </c>
    </row>
    <row r="259" spans="1:69" x14ac:dyDescent="0.3">
      <c r="A259" t="s">
        <v>162</v>
      </c>
      <c r="B259">
        <v>2021</v>
      </c>
      <c r="C259" t="s">
        <v>2668</v>
      </c>
      <c r="D259" s="22">
        <f>INDEX(Concordance!$A$2:$A$556,MATCH('2021 ESSER II'!F259,Concordance!$D$2:$D$556,0))</f>
        <v>53113</v>
      </c>
      <c r="E259" t="s">
        <v>932</v>
      </c>
      <c r="F259" t="s">
        <v>2669</v>
      </c>
      <c r="G259" t="s">
        <v>2670</v>
      </c>
      <c r="H259" t="s">
        <v>1892</v>
      </c>
      <c r="I259" s="21">
        <v>74464.17</v>
      </c>
      <c r="J259" s="21">
        <v>0</v>
      </c>
      <c r="O259" s="21">
        <v>74464.17</v>
      </c>
      <c r="P259">
        <v>0</v>
      </c>
      <c r="Q259">
        <v>0</v>
      </c>
      <c r="R259">
        <v>0</v>
      </c>
      <c r="S259">
        <v>100</v>
      </c>
      <c r="T259">
        <v>0</v>
      </c>
      <c r="U259" s="21">
        <v>3869036</v>
      </c>
      <c r="V259" s="21">
        <v>3869036</v>
      </c>
      <c r="W259" s="21">
        <v>0</v>
      </c>
      <c r="X259" s="21">
        <v>0</v>
      </c>
      <c r="Y259" s="21">
        <v>0</v>
      </c>
      <c r="Z259" s="21">
        <v>0</v>
      </c>
      <c r="AA259" s="21">
        <v>0</v>
      </c>
      <c r="AB259" s="21">
        <v>0</v>
      </c>
      <c r="AC259" s="21">
        <v>0</v>
      </c>
      <c r="AD259" s="21">
        <v>0</v>
      </c>
      <c r="AE259" s="21">
        <v>0</v>
      </c>
      <c r="AF259" s="21">
        <v>0</v>
      </c>
      <c r="AG259" s="21">
        <v>3869036</v>
      </c>
      <c r="AH259" s="21">
        <v>2979492.87</v>
      </c>
      <c r="AI259" s="21">
        <v>889543.13</v>
      </c>
      <c r="AJ259" s="21">
        <v>0</v>
      </c>
      <c r="AK259" s="21">
        <v>0</v>
      </c>
      <c r="AL259" s="21">
        <v>0</v>
      </c>
      <c r="AM259" s="21">
        <v>0</v>
      </c>
      <c r="AN259" s="21">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1">
        <v>0</v>
      </c>
      <c r="BD259" s="21">
        <v>0</v>
      </c>
      <c r="BE259" s="21">
        <v>0</v>
      </c>
      <c r="BF259" s="21">
        <v>0</v>
      </c>
      <c r="BG259" s="21">
        <v>0</v>
      </c>
      <c r="BH259" s="21">
        <v>0</v>
      </c>
      <c r="BI259" s="21">
        <v>0</v>
      </c>
      <c r="BJ259" s="21">
        <v>0</v>
      </c>
      <c r="BK259" s="21">
        <v>0</v>
      </c>
      <c r="BQ259" s="156">
        <f>INDEX('ESSER II reallocation'!$G$2:$G$555,MATCH('2021 ESSER II'!$D259,'ESSER II reallocation'!$A$2:$A$555,0))</f>
        <v>3869510</v>
      </c>
    </row>
    <row r="260" spans="1:69" x14ac:dyDescent="0.3">
      <c r="A260" t="s">
        <v>162</v>
      </c>
      <c r="B260">
        <v>2021</v>
      </c>
      <c r="C260" t="s">
        <v>2671</v>
      </c>
      <c r="D260" s="22">
        <f>INDEX(Concordance!$A$2:$A$556,MATCH('2021 ESSER II'!F260,Concordance!$D$2:$D$556,0))</f>
        <v>48910</v>
      </c>
      <c r="E260" t="s">
        <v>1699</v>
      </c>
      <c r="F260" t="s">
        <v>2672</v>
      </c>
      <c r="G260" t="s">
        <v>2673</v>
      </c>
      <c r="H260" t="s">
        <v>1892</v>
      </c>
      <c r="I260" s="21">
        <v>28974.36</v>
      </c>
      <c r="J260" s="21">
        <v>0</v>
      </c>
      <c r="O260" s="21">
        <v>28974.36</v>
      </c>
      <c r="P260">
        <v>0</v>
      </c>
      <c r="Q260">
        <v>0</v>
      </c>
      <c r="R260">
        <v>0</v>
      </c>
      <c r="S260">
        <v>100</v>
      </c>
      <c r="T260">
        <v>0</v>
      </c>
      <c r="U260" s="21">
        <v>1003349</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1003349</v>
      </c>
      <c r="BL260">
        <v>0</v>
      </c>
      <c r="BM260">
        <v>10.4</v>
      </c>
      <c r="BN260">
        <v>0</v>
      </c>
      <c r="BO260">
        <v>89.6</v>
      </c>
      <c r="BP260">
        <v>0</v>
      </c>
      <c r="BQ260" s="156">
        <f>INDEX('ESSER II reallocation'!$G$2:$G$555,MATCH('2021 ESSER II'!$D260,'ESSER II reallocation'!$A$2:$A$555,0))</f>
        <v>1003472</v>
      </c>
    </row>
    <row r="261" spans="1:69" x14ac:dyDescent="0.3">
      <c r="A261" t="s">
        <v>162</v>
      </c>
      <c r="B261">
        <v>2021</v>
      </c>
      <c r="C261" t="s">
        <v>2674</v>
      </c>
      <c r="D261" s="22">
        <f>INDEX(Concordance!$A$2:$A$556,MATCH('2021 ESSER II'!F261,Concordance!$D$2:$D$556,0))</f>
        <v>48071</v>
      </c>
      <c r="E261" t="s">
        <v>935</v>
      </c>
      <c r="F261" t="s">
        <v>2675</v>
      </c>
      <c r="G261" t="s">
        <v>2676</v>
      </c>
      <c r="H261" t="s">
        <v>1892</v>
      </c>
      <c r="I261" s="21">
        <v>258328.94</v>
      </c>
      <c r="J261" s="21">
        <v>0</v>
      </c>
      <c r="O261" s="21">
        <v>258328.94</v>
      </c>
      <c r="P261">
        <v>0</v>
      </c>
      <c r="Q261">
        <v>0</v>
      </c>
      <c r="R261">
        <v>0</v>
      </c>
      <c r="S261">
        <v>100</v>
      </c>
      <c r="T261">
        <v>0</v>
      </c>
      <c r="U261" s="21">
        <v>4535518</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21">
        <v>0</v>
      </c>
      <c r="AN261" s="21">
        <v>0</v>
      </c>
      <c r="AO261" s="21">
        <v>0</v>
      </c>
      <c r="AP261" s="21">
        <v>0</v>
      </c>
      <c r="AQ261" s="21">
        <v>0</v>
      </c>
      <c r="AR261" s="21">
        <v>0</v>
      </c>
      <c r="AS261" s="21">
        <v>0</v>
      </c>
      <c r="AT261" s="21">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4535518</v>
      </c>
      <c r="BL261">
        <v>0</v>
      </c>
      <c r="BM261">
        <v>0</v>
      </c>
      <c r="BN261">
        <v>0</v>
      </c>
      <c r="BO261">
        <v>100</v>
      </c>
      <c r="BP261">
        <v>0</v>
      </c>
      <c r="BQ261" s="156">
        <f>INDEX('ESSER II reallocation'!$G$2:$G$555,MATCH('2021 ESSER II'!$D261,'ESSER II reallocation'!$A$2:$A$555,0))</f>
        <v>4536074</v>
      </c>
    </row>
    <row r="262" spans="1:69" x14ac:dyDescent="0.3">
      <c r="A262" t="s">
        <v>162</v>
      </c>
      <c r="B262">
        <v>2021</v>
      </c>
      <c r="C262" t="s">
        <v>2677</v>
      </c>
      <c r="D262" s="22">
        <f>INDEX(Concordance!$A$2:$A$556,MATCH('2021 ESSER II'!F262,Concordance!$D$2:$D$556,0))</f>
        <v>42118</v>
      </c>
      <c r="E262" t="s">
        <v>938</v>
      </c>
      <c r="F262" t="s">
        <v>2678</v>
      </c>
      <c r="G262" t="s">
        <v>2679</v>
      </c>
      <c r="H262" t="s">
        <v>1892</v>
      </c>
      <c r="I262" s="21">
        <v>13892.18</v>
      </c>
      <c r="J262" s="21">
        <v>0</v>
      </c>
      <c r="O262" s="21">
        <v>13892.18</v>
      </c>
      <c r="P262">
        <v>0</v>
      </c>
      <c r="Q262">
        <v>0</v>
      </c>
      <c r="R262">
        <v>0</v>
      </c>
      <c r="S262">
        <v>100</v>
      </c>
      <c r="T262">
        <v>0</v>
      </c>
      <c r="U262" s="21">
        <v>208924</v>
      </c>
      <c r="V262" s="21">
        <v>3500</v>
      </c>
      <c r="W262" s="21">
        <v>0</v>
      </c>
      <c r="X262" s="21">
        <v>0</v>
      </c>
      <c r="Y262" s="21">
        <v>0</v>
      </c>
      <c r="Z262" s="21">
        <v>0</v>
      </c>
      <c r="AA262" s="21">
        <v>0</v>
      </c>
      <c r="AB262" s="21">
        <v>0</v>
      </c>
      <c r="AC262" s="21">
        <v>0</v>
      </c>
      <c r="AD262" s="21">
        <v>0</v>
      </c>
      <c r="AE262" s="21">
        <v>0</v>
      </c>
      <c r="AF262" s="21">
        <v>0</v>
      </c>
      <c r="AG262" s="21">
        <v>3500</v>
      </c>
      <c r="AH262" s="21">
        <v>0</v>
      </c>
      <c r="AI262" s="21">
        <v>0</v>
      </c>
      <c r="AJ262" s="21">
        <v>0</v>
      </c>
      <c r="AK262" s="21">
        <v>0</v>
      </c>
      <c r="AL262" s="21">
        <v>3500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205424</v>
      </c>
      <c r="BL262">
        <v>11</v>
      </c>
      <c r="BM262">
        <v>0</v>
      </c>
      <c r="BN262">
        <v>0</v>
      </c>
      <c r="BO262">
        <v>89</v>
      </c>
      <c r="BP262">
        <v>0</v>
      </c>
      <c r="BQ262" s="156">
        <f>INDEX('ESSER II reallocation'!$G$2:$G$555,MATCH('2021 ESSER II'!$D262,'ESSER II reallocation'!$A$2:$A$555,0))</f>
        <v>208950</v>
      </c>
    </row>
    <row r="263" spans="1:69" x14ac:dyDescent="0.3">
      <c r="A263" t="s">
        <v>162</v>
      </c>
      <c r="B263">
        <v>2021</v>
      </c>
      <c r="C263" t="s">
        <v>2680</v>
      </c>
      <c r="D263" s="22">
        <f>INDEX(Concordance!$A$2:$A$556,MATCH('2021 ESSER II'!F263,Concordance!$D$2:$D$556,0))</f>
        <v>51156</v>
      </c>
      <c r="E263" t="s">
        <v>941</v>
      </c>
      <c r="F263" t="s">
        <v>2681</v>
      </c>
      <c r="G263" t="s">
        <v>2682</v>
      </c>
      <c r="H263" t="s">
        <v>1892</v>
      </c>
      <c r="I263" s="21">
        <v>16284.24</v>
      </c>
      <c r="J263" s="21">
        <v>0</v>
      </c>
      <c r="O263" s="21">
        <v>16284.24</v>
      </c>
      <c r="P263">
        <v>0</v>
      </c>
      <c r="Q263">
        <v>0</v>
      </c>
      <c r="R263">
        <v>0</v>
      </c>
      <c r="S263">
        <v>100</v>
      </c>
      <c r="T263">
        <v>0</v>
      </c>
      <c r="U263" s="21">
        <v>187809</v>
      </c>
      <c r="V263" s="21">
        <v>109491</v>
      </c>
      <c r="W263" s="21">
        <v>0</v>
      </c>
      <c r="X263" s="21">
        <v>0</v>
      </c>
      <c r="Y263" s="21">
        <v>0</v>
      </c>
      <c r="Z263" s="21">
        <v>0</v>
      </c>
      <c r="AA263" s="21">
        <v>0</v>
      </c>
      <c r="AB263" s="21">
        <v>0</v>
      </c>
      <c r="AC263" s="21">
        <v>0</v>
      </c>
      <c r="AD263" s="21">
        <v>0</v>
      </c>
      <c r="AE263" s="21">
        <v>0</v>
      </c>
      <c r="AF263" s="21">
        <v>0</v>
      </c>
      <c r="AG263" s="21">
        <v>109491</v>
      </c>
      <c r="AH263" s="21">
        <v>109491</v>
      </c>
      <c r="AI263" s="21">
        <v>0</v>
      </c>
      <c r="AJ263" s="21">
        <v>0</v>
      </c>
      <c r="AK263" s="21">
        <v>0</v>
      </c>
      <c r="AL263" s="21">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21">
        <v>0</v>
      </c>
      <c r="BJ263" s="21">
        <v>0</v>
      </c>
      <c r="BK263" s="21">
        <v>78318</v>
      </c>
      <c r="BL263">
        <v>0</v>
      </c>
      <c r="BM263">
        <v>0</v>
      </c>
      <c r="BN263">
        <v>0</v>
      </c>
      <c r="BO263">
        <v>100</v>
      </c>
      <c r="BP263">
        <v>0</v>
      </c>
      <c r="BQ263" s="156">
        <f>INDEX('ESSER II reallocation'!$G$2:$G$555,MATCH('2021 ESSER II'!$D263,'ESSER II reallocation'!$A$2:$A$555,0))</f>
        <v>187832</v>
      </c>
    </row>
    <row r="264" spans="1:69" x14ac:dyDescent="0.3">
      <c r="A264" t="s">
        <v>162</v>
      </c>
      <c r="B264">
        <v>2021</v>
      </c>
      <c r="C264" t="s">
        <v>2683</v>
      </c>
      <c r="D264" s="22">
        <f>INDEX(Concordance!$A$2:$A$556,MATCH('2021 ESSER II'!F264,Concordance!$D$2:$D$556,0))</f>
        <v>9078</v>
      </c>
      <c r="E264" t="s">
        <v>944</v>
      </c>
      <c r="F264" t="s">
        <v>2684</v>
      </c>
      <c r="G264" t="s">
        <v>2685</v>
      </c>
      <c r="H264" t="s">
        <v>1892</v>
      </c>
      <c r="I264" s="21">
        <v>14257.07</v>
      </c>
      <c r="J264" s="21">
        <v>0</v>
      </c>
      <c r="O264" s="21">
        <v>14257.07</v>
      </c>
      <c r="P264">
        <v>0</v>
      </c>
      <c r="Q264">
        <v>0</v>
      </c>
      <c r="R264">
        <v>0</v>
      </c>
      <c r="S264">
        <v>100</v>
      </c>
      <c r="T264">
        <v>0</v>
      </c>
      <c r="U264" s="21">
        <v>55462</v>
      </c>
      <c r="V264" s="21">
        <v>55462</v>
      </c>
      <c r="W264" s="21">
        <v>0</v>
      </c>
      <c r="X264" s="21">
        <v>0</v>
      </c>
      <c r="Y264" s="21">
        <v>0</v>
      </c>
      <c r="Z264" s="21">
        <v>0</v>
      </c>
      <c r="AA264" s="21">
        <v>0</v>
      </c>
      <c r="AB264" s="21">
        <v>0</v>
      </c>
      <c r="AC264" s="21">
        <v>0</v>
      </c>
      <c r="AD264" s="21">
        <v>0</v>
      </c>
      <c r="AE264" s="21">
        <v>0</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0</v>
      </c>
      <c r="AW264" s="21">
        <v>0</v>
      </c>
      <c r="AX264" s="21">
        <v>0</v>
      </c>
      <c r="AY264" s="21">
        <v>0</v>
      </c>
      <c r="AZ264" s="21">
        <v>0</v>
      </c>
      <c r="BA264" s="21">
        <v>55462</v>
      </c>
      <c r="BB264" s="21">
        <v>55462</v>
      </c>
      <c r="BC264" s="21">
        <v>0</v>
      </c>
      <c r="BD264" s="21">
        <v>0</v>
      </c>
      <c r="BE264" s="21">
        <v>0</v>
      </c>
      <c r="BF264" s="21">
        <v>0</v>
      </c>
      <c r="BG264" s="21">
        <v>0</v>
      </c>
      <c r="BH264" s="21">
        <v>0</v>
      </c>
      <c r="BI264" s="21">
        <v>0</v>
      </c>
      <c r="BJ264" s="21">
        <v>0</v>
      </c>
      <c r="BK264" s="21">
        <v>0</v>
      </c>
      <c r="BQ264" s="156">
        <f>INDEX('ESSER II reallocation'!$G$2:$G$555,MATCH('2021 ESSER II'!$D264,'ESSER II reallocation'!$A$2:$A$555,0))</f>
        <v>55469</v>
      </c>
    </row>
    <row r="265" spans="1:69" x14ac:dyDescent="0.3">
      <c r="A265" t="s">
        <v>162</v>
      </c>
      <c r="B265">
        <v>2021</v>
      </c>
      <c r="C265" t="s">
        <v>2686</v>
      </c>
      <c r="D265" s="22">
        <f>INDEX(Concordance!$A$2:$A$556,MATCH('2021 ESSER II'!F265,Concordance!$D$2:$D$556,0))</f>
        <v>90078</v>
      </c>
      <c r="E265" t="s">
        <v>947</v>
      </c>
      <c r="F265" t="s">
        <v>2687</v>
      </c>
      <c r="G265" t="s">
        <v>2688</v>
      </c>
      <c r="H265" t="s">
        <v>1892</v>
      </c>
      <c r="I265" s="21">
        <v>15676.09</v>
      </c>
      <c r="J265" s="21">
        <v>0</v>
      </c>
      <c r="O265" s="21">
        <v>15676.09</v>
      </c>
      <c r="P265">
        <v>0</v>
      </c>
      <c r="Q265">
        <v>0</v>
      </c>
      <c r="R265">
        <v>0</v>
      </c>
      <c r="S265">
        <v>100</v>
      </c>
      <c r="T265">
        <v>0</v>
      </c>
      <c r="U265" s="21">
        <v>782645</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782645</v>
      </c>
      <c r="BL265">
        <v>0</v>
      </c>
      <c r="BM265">
        <v>100</v>
      </c>
      <c r="BN265">
        <v>0</v>
      </c>
      <c r="BO265">
        <v>0</v>
      </c>
      <c r="BP265">
        <v>0</v>
      </c>
      <c r="BQ265" s="156">
        <f>INDEX('ESSER II reallocation'!$G$2:$G$555,MATCH('2021 ESSER II'!$D265,'ESSER II reallocation'!$A$2:$A$555,0))</f>
        <v>782741</v>
      </c>
    </row>
    <row r="266" spans="1:69" x14ac:dyDescent="0.3">
      <c r="A266" t="s">
        <v>162</v>
      </c>
      <c r="B266">
        <v>2021</v>
      </c>
      <c r="C266" t="s">
        <v>2689</v>
      </c>
      <c r="D266" s="22">
        <f>INDEX(Concordance!$A$2:$A$556,MATCH('2021 ESSER II'!F266,Concordance!$D$2:$D$556,0))</f>
        <v>56017</v>
      </c>
      <c r="E266" t="s">
        <v>950</v>
      </c>
      <c r="F266" t="s">
        <v>2690</v>
      </c>
      <c r="G266" t="s">
        <v>2691</v>
      </c>
      <c r="H266" t="s">
        <v>1892</v>
      </c>
      <c r="I266" s="21">
        <v>24595.66</v>
      </c>
      <c r="J266" s="21">
        <v>0</v>
      </c>
      <c r="O266" s="21">
        <v>24595.66</v>
      </c>
      <c r="P266">
        <v>0</v>
      </c>
      <c r="Q266">
        <v>0</v>
      </c>
      <c r="R266">
        <v>0</v>
      </c>
      <c r="S266">
        <v>100</v>
      </c>
      <c r="T266">
        <v>0</v>
      </c>
      <c r="U266" s="21">
        <v>751479</v>
      </c>
      <c r="V266" s="21">
        <v>751479</v>
      </c>
      <c r="W266" s="21">
        <v>0</v>
      </c>
      <c r="X266" s="21">
        <v>0</v>
      </c>
      <c r="Y266" s="21">
        <v>0</v>
      </c>
      <c r="Z266" s="21">
        <v>0</v>
      </c>
      <c r="AA266" s="21">
        <v>0</v>
      </c>
      <c r="AB266" s="21">
        <v>0</v>
      </c>
      <c r="AC266" s="21">
        <v>0</v>
      </c>
      <c r="AD266" s="21">
        <v>0</v>
      </c>
      <c r="AE266" s="21">
        <v>0</v>
      </c>
      <c r="AF266" s="21">
        <v>0</v>
      </c>
      <c r="AG266" s="21">
        <v>0</v>
      </c>
      <c r="AH266" s="21">
        <v>0</v>
      </c>
      <c r="AI266" s="21">
        <v>0</v>
      </c>
      <c r="AJ266" s="21">
        <v>0</v>
      </c>
      <c r="AK266" s="21">
        <v>0</v>
      </c>
      <c r="AL266" s="21">
        <v>0</v>
      </c>
      <c r="AM266" s="21">
        <v>0</v>
      </c>
      <c r="AN266" s="21">
        <v>0</v>
      </c>
      <c r="AO266" s="21">
        <v>0</v>
      </c>
      <c r="AP266" s="21">
        <v>0</v>
      </c>
      <c r="AQ266" s="21">
        <v>0</v>
      </c>
      <c r="AR266" s="21">
        <v>0</v>
      </c>
      <c r="AS266" s="21">
        <v>0</v>
      </c>
      <c r="AT266" s="21">
        <v>0</v>
      </c>
      <c r="AU266" s="21">
        <v>0</v>
      </c>
      <c r="AV266" s="21">
        <v>0</v>
      </c>
      <c r="AW266" s="21">
        <v>0</v>
      </c>
      <c r="AX266" s="21">
        <v>0</v>
      </c>
      <c r="AY266" s="21">
        <v>0</v>
      </c>
      <c r="AZ266" s="21">
        <v>0</v>
      </c>
      <c r="BA266" s="21">
        <v>751479</v>
      </c>
      <c r="BB266" s="21">
        <v>594332.69999999995</v>
      </c>
      <c r="BC266" s="21">
        <v>157146.29999999999</v>
      </c>
      <c r="BD266" s="21">
        <v>0</v>
      </c>
      <c r="BE266" s="21">
        <v>0</v>
      </c>
      <c r="BF266" s="21">
        <v>0</v>
      </c>
      <c r="BG266" s="21">
        <v>0</v>
      </c>
      <c r="BH266" s="21">
        <v>0</v>
      </c>
      <c r="BI266" s="21">
        <v>0</v>
      </c>
      <c r="BJ266" s="21">
        <v>0</v>
      </c>
      <c r="BK266" s="21">
        <v>0</v>
      </c>
      <c r="BQ266" s="156">
        <f>INDEX('ESSER II reallocation'!$G$2:$G$555,MATCH('2021 ESSER II'!$D266,'ESSER II reallocation'!$A$2:$A$555,0))</f>
        <v>751571</v>
      </c>
    </row>
    <row r="267" spans="1:69" x14ac:dyDescent="0.3">
      <c r="A267" t="s">
        <v>162</v>
      </c>
      <c r="B267">
        <v>2021</v>
      </c>
      <c r="C267" t="s">
        <v>2692</v>
      </c>
      <c r="D267" s="22">
        <f>INDEX(Concordance!$A$2:$A$556,MATCH('2021 ESSER II'!F267,Concordance!$D$2:$D$556,0))</f>
        <v>54045</v>
      </c>
      <c r="E267" t="s">
        <v>953</v>
      </c>
      <c r="F267" t="s">
        <v>2693</v>
      </c>
      <c r="G267" t="s">
        <v>2694</v>
      </c>
      <c r="H267" t="s">
        <v>1892</v>
      </c>
      <c r="I267" s="21">
        <v>26420.12</v>
      </c>
      <c r="J267" s="21">
        <v>0</v>
      </c>
      <c r="O267" s="21">
        <v>26420.12</v>
      </c>
      <c r="P267">
        <v>0</v>
      </c>
      <c r="Q267">
        <v>0</v>
      </c>
      <c r="R267">
        <v>0</v>
      </c>
      <c r="S267">
        <v>100</v>
      </c>
      <c r="T267">
        <v>0</v>
      </c>
      <c r="U267" s="21">
        <v>876630</v>
      </c>
      <c r="V267" s="21">
        <v>222473.63</v>
      </c>
      <c r="W267" s="21">
        <v>187264.98</v>
      </c>
      <c r="X267" s="21">
        <v>34778.9</v>
      </c>
      <c r="Y267" s="21">
        <v>13202.18</v>
      </c>
      <c r="Z267" s="21">
        <v>0</v>
      </c>
      <c r="AA267" s="21">
        <v>0</v>
      </c>
      <c r="AB267" s="21">
        <v>0</v>
      </c>
      <c r="AC267" s="21">
        <v>139283.9</v>
      </c>
      <c r="AD267" s="21">
        <v>0</v>
      </c>
      <c r="AE267" s="21">
        <v>0</v>
      </c>
      <c r="AF267" s="21">
        <v>0</v>
      </c>
      <c r="AG267" s="21">
        <v>16598.5</v>
      </c>
      <c r="AH267" s="21">
        <v>2612.5</v>
      </c>
      <c r="AI267" s="21">
        <v>401.11</v>
      </c>
      <c r="AJ267" s="21">
        <v>4725</v>
      </c>
      <c r="AK267" s="21">
        <v>0</v>
      </c>
      <c r="AL267" s="21">
        <v>0</v>
      </c>
      <c r="AM267" s="21">
        <v>8859.89</v>
      </c>
      <c r="AN267" s="21">
        <v>0</v>
      </c>
      <c r="AO267" s="21">
        <v>0</v>
      </c>
      <c r="AP267" s="21">
        <v>0</v>
      </c>
      <c r="AQ267" s="21">
        <v>18610.150000000001</v>
      </c>
      <c r="AR267" s="21">
        <v>14012.39</v>
      </c>
      <c r="AS267" s="21">
        <v>4597.76</v>
      </c>
      <c r="AT267" s="21">
        <v>0</v>
      </c>
      <c r="AU267" s="21">
        <v>0</v>
      </c>
      <c r="AV267" s="21">
        <v>0</v>
      </c>
      <c r="AW267" s="21">
        <v>0</v>
      </c>
      <c r="AX267" s="21">
        <v>0</v>
      </c>
      <c r="AY267" s="21">
        <v>0</v>
      </c>
      <c r="AZ267" s="21">
        <v>0</v>
      </c>
      <c r="BA267" s="21">
        <v>0</v>
      </c>
      <c r="BB267" s="21">
        <v>0</v>
      </c>
      <c r="BC267" s="21">
        <v>0</v>
      </c>
      <c r="BD267" s="21">
        <v>0</v>
      </c>
      <c r="BE267" s="21">
        <v>0</v>
      </c>
      <c r="BF267" s="21">
        <v>0</v>
      </c>
      <c r="BG267" s="21">
        <v>0</v>
      </c>
      <c r="BH267" s="21">
        <v>0</v>
      </c>
      <c r="BI267" s="21">
        <v>0</v>
      </c>
      <c r="BJ267" s="21">
        <v>0</v>
      </c>
      <c r="BK267" s="21">
        <v>654156.37</v>
      </c>
      <c r="BL267">
        <v>70</v>
      </c>
      <c r="BM267">
        <v>25</v>
      </c>
      <c r="BN267">
        <v>5</v>
      </c>
      <c r="BO267">
        <v>0</v>
      </c>
      <c r="BP267">
        <v>0</v>
      </c>
      <c r="BQ267" s="156">
        <f>INDEX('ESSER II reallocation'!$G$2:$G$555,MATCH('2021 ESSER II'!$D267,'ESSER II reallocation'!$A$2:$A$555,0))</f>
        <v>876738</v>
      </c>
    </row>
    <row r="268" spans="1:69" x14ac:dyDescent="0.3">
      <c r="A268" t="s">
        <v>162</v>
      </c>
      <c r="B268">
        <v>2021</v>
      </c>
      <c r="C268" t="s">
        <v>2695</v>
      </c>
      <c r="D268" s="22">
        <f>INDEX(Concordance!$A$2:$A$556,MATCH('2021 ESSER II'!F268,Concordance!$D$2:$D$556,0))</f>
        <v>6101</v>
      </c>
      <c r="E268" t="s">
        <v>956</v>
      </c>
      <c r="F268" t="s">
        <v>2696</v>
      </c>
      <c r="G268" t="s">
        <v>2697</v>
      </c>
      <c r="H268" t="s">
        <v>1892</v>
      </c>
      <c r="I268" s="21">
        <v>16689.68</v>
      </c>
      <c r="J268" s="21">
        <v>0</v>
      </c>
      <c r="O268" s="21">
        <v>16689.68</v>
      </c>
      <c r="P268">
        <v>0</v>
      </c>
      <c r="Q268">
        <v>0</v>
      </c>
      <c r="R268">
        <v>0</v>
      </c>
      <c r="S268">
        <v>100</v>
      </c>
      <c r="T268">
        <v>0</v>
      </c>
      <c r="U268" s="21">
        <v>324979</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324979</v>
      </c>
      <c r="BL268">
        <v>0</v>
      </c>
      <c r="BM268">
        <v>0</v>
      </c>
      <c r="BN268">
        <v>0</v>
      </c>
      <c r="BO268">
        <v>100</v>
      </c>
      <c r="BP268">
        <v>0</v>
      </c>
      <c r="BQ268" s="156">
        <f>INDEX('ESSER II reallocation'!$G$2:$G$555,MATCH('2021 ESSER II'!$D268,'ESSER II reallocation'!$A$2:$A$555,0))</f>
        <v>325019</v>
      </c>
    </row>
    <row r="269" spans="1:69" x14ac:dyDescent="0.3">
      <c r="A269" t="s">
        <v>162</v>
      </c>
      <c r="B269">
        <v>2021</v>
      </c>
      <c r="C269" t="s">
        <v>2698</v>
      </c>
      <c r="D269" s="22">
        <f>INDEX(Concordance!$A$2:$A$556,MATCH('2021 ESSER II'!F269,Concordance!$D$2:$D$556,0))</f>
        <v>24090</v>
      </c>
      <c r="E269" t="s">
        <v>959</v>
      </c>
      <c r="F269" t="s">
        <v>2699</v>
      </c>
      <c r="G269" t="s">
        <v>2700</v>
      </c>
      <c r="H269" t="s">
        <v>1892</v>
      </c>
      <c r="I269" s="21">
        <v>187175.1</v>
      </c>
      <c r="J269" s="21">
        <v>0</v>
      </c>
      <c r="O269" s="21">
        <v>187175.1</v>
      </c>
      <c r="P269">
        <v>0</v>
      </c>
      <c r="Q269">
        <v>0</v>
      </c>
      <c r="R269">
        <v>0</v>
      </c>
      <c r="S269">
        <v>100</v>
      </c>
      <c r="T269">
        <v>0</v>
      </c>
      <c r="U269" s="21">
        <v>1062812</v>
      </c>
      <c r="V269" s="21">
        <v>1062812</v>
      </c>
      <c r="W269" s="21">
        <v>871636.14000000013</v>
      </c>
      <c r="X269" s="21">
        <v>562864.31000000006</v>
      </c>
      <c r="Y269" s="21">
        <v>0</v>
      </c>
      <c r="Z269" s="21">
        <v>1104.6500000000001</v>
      </c>
      <c r="AA269" s="21">
        <v>0</v>
      </c>
      <c r="AB269" s="21">
        <v>0</v>
      </c>
      <c r="AC269" s="21">
        <v>307667.18</v>
      </c>
      <c r="AD269" s="21">
        <v>0</v>
      </c>
      <c r="AE269" s="21">
        <v>0</v>
      </c>
      <c r="AF269" s="21">
        <v>0</v>
      </c>
      <c r="AG269" s="21">
        <v>191175.86</v>
      </c>
      <c r="AH269" s="21">
        <v>0</v>
      </c>
      <c r="AI269" s="21">
        <v>0</v>
      </c>
      <c r="AJ269" s="21">
        <v>139412.32</v>
      </c>
      <c r="AK269" s="21">
        <v>0</v>
      </c>
      <c r="AL269" s="21">
        <v>0</v>
      </c>
      <c r="AM269" s="21">
        <v>51763.54</v>
      </c>
      <c r="AN269" s="21">
        <v>0</v>
      </c>
      <c r="AO269" s="21">
        <v>0</v>
      </c>
      <c r="AP269" s="21">
        <v>0</v>
      </c>
      <c r="AQ269" s="21">
        <v>0</v>
      </c>
      <c r="AR269" s="21">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0</v>
      </c>
      <c r="BH269" s="21">
        <v>0</v>
      </c>
      <c r="BI269" s="21">
        <v>0</v>
      </c>
      <c r="BJ269" s="21">
        <v>0</v>
      </c>
      <c r="BK269" s="21">
        <v>0</v>
      </c>
      <c r="BQ269" s="156">
        <f>INDEX('ESSER II reallocation'!$G$2:$G$555,MATCH('2021 ESSER II'!$D269,'ESSER II reallocation'!$A$2:$A$555,0))</f>
        <v>1062942</v>
      </c>
    </row>
    <row r="270" spans="1:69" x14ac:dyDescent="0.3">
      <c r="A270" t="s">
        <v>162</v>
      </c>
      <c r="B270">
        <v>2021</v>
      </c>
      <c r="C270" t="s">
        <v>2701</v>
      </c>
      <c r="D270" s="22">
        <f>INDEX(Concordance!$A$2:$A$556,MATCH('2021 ESSER II'!F270,Concordance!$D$2:$D$556,0))</f>
        <v>107154</v>
      </c>
      <c r="E270" t="s">
        <v>962</v>
      </c>
      <c r="F270" t="s">
        <v>2702</v>
      </c>
      <c r="G270" t="s">
        <v>2703</v>
      </c>
      <c r="H270" t="s">
        <v>1892</v>
      </c>
      <c r="I270" s="21">
        <v>21960.33</v>
      </c>
      <c r="J270" s="21">
        <v>0</v>
      </c>
      <c r="O270" s="21">
        <v>21960.33</v>
      </c>
      <c r="P270">
        <v>0</v>
      </c>
      <c r="Q270">
        <v>0</v>
      </c>
      <c r="R270">
        <v>0</v>
      </c>
      <c r="S270">
        <v>100</v>
      </c>
      <c r="T270">
        <v>0</v>
      </c>
      <c r="U270" s="21">
        <v>1480159</v>
      </c>
      <c r="V270" s="21">
        <v>1480159</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1480159</v>
      </c>
      <c r="BB270" s="21">
        <v>1480159</v>
      </c>
      <c r="BC270" s="21">
        <v>0</v>
      </c>
      <c r="BD270" s="21">
        <v>0</v>
      </c>
      <c r="BE270" s="21">
        <v>0</v>
      </c>
      <c r="BF270" s="21">
        <v>0</v>
      </c>
      <c r="BG270" s="21">
        <v>0</v>
      </c>
      <c r="BH270" s="21">
        <v>0</v>
      </c>
      <c r="BI270" s="21">
        <v>0</v>
      </c>
      <c r="BJ270" s="21">
        <v>0</v>
      </c>
      <c r="BK270" s="21">
        <v>0</v>
      </c>
      <c r="BQ270" s="156">
        <f>INDEX('ESSER II reallocation'!$G$2:$G$555,MATCH('2021 ESSER II'!$D270,'ESSER II reallocation'!$A$2:$A$555,0))</f>
        <v>1480340</v>
      </c>
    </row>
    <row r="271" spans="1:69" x14ac:dyDescent="0.3">
      <c r="A271" t="s">
        <v>162</v>
      </c>
      <c r="B271">
        <v>2021</v>
      </c>
      <c r="C271" t="s">
        <v>2704</v>
      </c>
      <c r="D271" s="22">
        <f>INDEX(Concordance!$A$2:$A$556,MATCH('2021 ESSER II'!F271,Concordance!$D$2:$D$556,0))</f>
        <v>115902</v>
      </c>
      <c r="E271" t="s">
        <v>965</v>
      </c>
      <c r="F271" t="s">
        <v>2705</v>
      </c>
      <c r="G271" t="s">
        <v>2706</v>
      </c>
      <c r="H271" t="s">
        <v>1892</v>
      </c>
      <c r="I271" s="21">
        <v>41623.93</v>
      </c>
      <c r="J271" s="21">
        <v>0</v>
      </c>
      <c r="O271" s="21">
        <v>41623.93</v>
      </c>
      <c r="P271">
        <v>0</v>
      </c>
      <c r="Q271">
        <v>0</v>
      </c>
      <c r="R271">
        <v>0</v>
      </c>
      <c r="S271">
        <v>100</v>
      </c>
      <c r="T271">
        <v>0</v>
      </c>
      <c r="U271" s="21">
        <v>1803719</v>
      </c>
      <c r="V271" s="21">
        <v>3992.71</v>
      </c>
      <c r="W271" s="21">
        <v>239.8</v>
      </c>
      <c r="X271" s="21">
        <v>0</v>
      </c>
      <c r="Y271" s="21">
        <v>0</v>
      </c>
      <c r="Z271" s="21">
        <v>0</v>
      </c>
      <c r="AA271" s="21">
        <v>0</v>
      </c>
      <c r="AB271" s="21">
        <v>0</v>
      </c>
      <c r="AC271" s="21">
        <v>239.8</v>
      </c>
      <c r="AD271" s="21">
        <v>0</v>
      </c>
      <c r="AE271" s="21">
        <v>0</v>
      </c>
      <c r="AF271" s="21">
        <v>0</v>
      </c>
      <c r="AG271" s="21">
        <v>227.33</v>
      </c>
      <c r="AH271" s="21">
        <v>210</v>
      </c>
      <c r="AI271" s="21">
        <v>17.329999999999998</v>
      </c>
      <c r="AJ271" s="21">
        <v>0</v>
      </c>
      <c r="AK271" s="21">
        <v>0</v>
      </c>
      <c r="AL271" s="21">
        <v>0</v>
      </c>
      <c r="AM271" s="21">
        <v>0</v>
      </c>
      <c r="AN271" s="21">
        <v>0</v>
      </c>
      <c r="AO271" s="21">
        <v>0</v>
      </c>
      <c r="AP271" s="21">
        <v>0</v>
      </c>
      <c r="AQ271" s="21">
        <v>0</v>
      </c>
      <c r="AR271" s="21">
        <v>0</v>
      </c>
      <c r="AS271" s="21">
        <v>0</v>
      </c>
      <c r="AT271" s="21">
        <v>0</v>
      </c>
      <c r="AU271" s="21">
        <v>0</v>
      </c>
      <c r="AV271" s="21">
        <v>0</v>
      </c>
      <c r="AW271" s="21">
        <v>0</v>
      </c>
      <c r="AX271" s="21">
        <v>0</v>
      </c>
      <c r="AY271" s="21">
        <v>0</v>
      </c>
      <c r="AZ271" s="21">
        <v>0</v>
      </c>
      <c r="BA271" s="21">
        <v>3525.58</v>
      </c>
      <c r="BB271" s="21">
        <v>2250</v>
      </c>
      <c r="BC271" s="21">
        <v>1275.58</v>
      </c>
      <c r="BD271" s="21">
        <v>0</v>
      </c>
      <c r="BE271" s="21">
        <v>0</v>
      </c>
      <c r="BF271" s="21">
        <v>0</v>
      </c>
      <c r="BG271" s="21">
        <v>0</v>
      </c>
      <c r="BH271" s="21">
        <v>0</v>
      </c>
      <c r="BI271" s="21">
        <v>0</v>
      </c>
      <c r="BJ271" s="21">
        <v>0</v>
      </c>
      <c r="BK271" s="21">
        <v>1799726.29</v>
      </c>
      <c r="BL271">
        <v>62.02</v>
      </c>
      <c r="BM271">
        <v>27.15</v>
      </c>
      <c r="BN271">
        <v>0.26</v>
      </c>
      <c r="BO271">
        <v>10.57</v>
      </c>
      <c r="BP271">
        <v>0</v>
      </c>
      <c r="BQ271" s="156">
        <f>INDEX('ESSER II reallocation'!$G$2:$G$555,MATCH('2021 ESSER II'!$D271,'ESSER II reallocation'!$A$2:$A$555,0))</f>
        <v>1803940</v>
      </c>
    </row>
    <row r="272" spans="1:69" x14ac:dyDescent="0.3">
      <c r="A272" t="s">
        <v>162</v>
      </c>
      <c r="B272">
        <v>2021</v>
      </c>
      <c r="C272" t="s">
        <v>2707</v>
      </c>
      <c r="D272" s="22">
        <f>INDEX(Concordance!$A$2:$A$556,MATCH('2021 ESSER II'!F272,Concordance!$D$2:$D$556,0))</f>
        <v>8106</v>
      </c>
      <c r="E272" t="s">
        <v>246</v>
      </c>
      <c r="F272" t="s">
        <v>2708</v>
      </c>
      <c r="G272" t="s">
        <v>2709</v>
      </c>
      <c r="H272" t="s">
        <v>1892</v>
      </c>
      <c r="I272" s="21">
        <v>18716.849999999999</v>
      </c>
      <c r="J272" s="21">
        <v>0</v>
      </c>
      <c r="O272" s="21">
        <v>18716.849999999999</v>
      </c>
      <c r="P272">
        <v>0</v>
      </c>
      <c r="Q272">
        <v>0</v>
      </c>
      <c r="R272">
        <v>0</v>
      </c>
      <c r="S272">
        <v>100</v>
      </c>
      <c r="T272">
        <v>0</v>
      </c>
      <c r="U272" s="21">
        <v>665921</v>
      </c>
      <c r="V272" s="21">
        <v>47400</v>
      </c>
      <c r="W272" s="21">
        <v>16500</v>
      </c>
      <c r="X272" s="21">
        <v>16500</v>
      </c>
      <c r="Y272" s="21">
        <v>0</v>
      </c>
      <c r="Z272" s="21">
        <v>0</v>
      </c>
      <c r="AA272" s="21">
        <v>0</v>
      </c>
      <c r="AB272" s="21">
        <v>0</v>
      </c>
      <c r="AC272" s="21">
        <v>0</v>
      </c>
      <c r="AD272" s="21">
        <v>0</v>
      </c>
      <c r="AE272" s="21">
        <v>0</v>
      </c>
      <c r="AF272" s="21">
        <v>0</v>
      </c>
      <c r="AG272" s="21">
        <v>30900</v>
      </c>
      <c r="AH272" s="21">
        <v>30900</v>
      </c>
      <c r="AI272" s="21">
        <v>0</v>
      </c>
      <c r="AJ272" s="21">
        <v>0</v>
      </c>
      <c r="AK272" s="21">
        <v>0</v>
      </c>
      <c r="AL272" s="21">
        <v>0</v>
      </c>
      <c r="AM272" s="21">
        <v>0</v>
      </c>
      <c r="AN272" s="21">
        <v>0</v>
      </c>
      <c r="AO272" s="21">
        <v>0</v>
      </c>
      <c r="AP272" s="21">
        <v>0</v>
      </c>
      <c r="AQ272" s="21">
        <v>0</v>
      </c>
      <c r="AR272" s="21">
        <v>0</v>
      </c>
      <c r="AS272" s="21">
        <v>0</v>
      </c>
      <c r="AT272" s="21">
        <v>0</v>
      </c>
      <c r="AU272" s="21">
        <v>0</v>
      </c>
      <c r="AV272" s="21">
        <v>0</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618521</v>
      </c>
      <c r="BL272">
        <v>55</v>
      </c>
      <c r="BM272">
        <v>35</v>
      </c>
      <c r="BN272">
        <v>10</v>
      </c>
      <c r="BO272">
        <v>0</v>
      </c>
      <c r="BP272">
        <v>0</v>
      </c>
      <c r="BQ272" s="156">
        <f>INDEX('ESSER II reallocation'!$G$2:$G$555,MATCH('2021 ESSER II'!$D272,'ESSER II reallocation'!$A$2:$A$555,0))</f>
        <v>666003</v>
      </c>
    </row>
    <row r="273" spans="1:69" x14ac:dyDescent="0.3">
      <c r="A273" t="s">
        <v>162</v>
      </c>
      <c r="B273">
        <v>2021</v>
      </c>
      <c r="C273" t="s">
        <v>2710</v>
      </c>
      <c r="D273" s="22">
        <f>INDEX(Concordance!$A$2:$A$556,MATCH('2021 ESSER II'!F273,Concordance!$D$2:$D$556,0))</f>
        <v>96093</v>
      </c>
      <c r="E273" t="s">
        <v>974</v>
      </c>
      <c r="F273" t="s">
        <v>2711</v>
      </c>
      <c r="G273" t="s">
        <v>2712</v>
      </c>
      <c r="H273" t="s">
        <v>1892</v>
      </c>
      <c r="I273" s="21">
        <v>102844.62</v>
      </c>
      <c r="J273" s="21">
        <v>0</v>
      </c>
      <c r="O273" s="21">
        <v>102844.62</v>
      </c>
      <c r="P273">
        <v>0</v>
      </c>
      <c r="Q273">
        <v>0</v>
      </c>
      <c r="R273">
        <v>0</v>
      </c>
      <c r="S273">
        <v>100</v>
      </c>
      <c r="T273">
        <v>0</v>
      </c>
      <c r="U273" s="21">
        <v>1080440</v>
      </c>
      <c r="V273" s="21">
        <v>1080000</v>
      </c>
      <c r="W273" s="21">
        <v>0</v>
      </c>
      <c r="X273" s="21">
        <v>0</v>
      </c>
      <c r="Y273" s="21">
        <v>0</v>
      </c>
      <c r="Z273" s="21">
        <v>0</v>
      </c>
      <c r="AA273" s="21">
        <v>0</v>
      </c>
      <c r="AB273" s="21">
        <v>0</v>
      </c>
      <c r="AC273" s="21">
        <v>0</v>
      </c>
      <c r="AD273" s="21">
        <v>0</v>
      </c>
      <c r="AE273" s="21">
        <v>0</v>
      </c>
      <c r="AF273" s="21">
        <v>0</v>
      </c>
      <c r="AG273" s="21">
        <v>1080000</v>
      </c>
      <c r="AH273" s="21">
        <v>810940.46</v>
      </c>
      <c r="AI273" s="21">
        <v>269059.53999999998</v>
      </c>
      <c r="AJ273" s="21">
        <v>0</v>
      </c>
      <c r="AK273" s="21">
        <v>0</v>
      </c>
      <c r="AL273" s="21">
        <v>0</v>
      </c>
      <c r="AM273" s="21">
        <v>0</v>
      </c>
      <c r="AN273" s="21">
        <v>0</v>
      </c>
      <c r="AO273" s="21">
        <v>0</v>
      </c>
      <c r="AP273" s="21">
        <v>0</v>
      </c>
      <c r="AQ273" s="21">
        <v>0</v>
      </c>
      <c r="AR273" s="21">
        <v>0</v>
      </c>
      <c r="AS273" s="21">
        <v>0</v>
      </c>
      <c r="AT273" s="21">
        <v>0</v>
      </c>
      <c r="AU273" s="21">
        <v>0</v>
      </c>
      <c r="AV273" s="21">
        <v>0</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440</v>
      </c>
      <c r="BL273">
        <v>100</v>
      </c>
      <c r="BM273">
        <v>0</v>
      </c>
      <c r="BN273">
        <v>0</v>
      </c>
      <c r="BO273">
        <v>0</v>
      </c>
      <c r="BP273">
        <v>0</v>
      </c>
      <c r="BQ273" s="156">
        <f>INDEX('ESSER II reallocation'!$G$2:$G$555,MATCH('2021 ESSER II'!$D273,'ESSER II reallocation'!$A$2:$A$555,0))</f>
        <v>1080572</v>
      </c>
    </row>
    <row r="274" spans="1:69" x14ac:dyDescent="0.3">
      <c r="A274" t="s">
        <v>162</v>
      </c>
      <c r="B274">
        <v>2021</v>
      </c>
      <c r="C274" t="s">
        <v>2713</v>
      </c>
      <c r="D274" s="22">
        <f>INDEX(Concordance!$A$2:$A$556,MATCH('2021 ESSER II'!F274,Concordance!$D$2:$D$556,0))</f>
        <v>58106</v>
      </c>
      <c r="E274" t="s">
        <v>977</v>
      </c>
      <c r="F274" t="s">
        <v>2714</v>
      </c>
      <c r="G274" t="s">
        <v>2715</v>
      </c>
      <c r="H274" t="s">
        <v>1892</v>
      </c>
      <c r="I274" s="21">
        <v>14257.07</v>
      </c>
      <c r="J274" s="21">
        <v>0</v>
      </c>
      <c r="O274" s="21">
        <v>14257.07</v>
      </c>
      <c r="P274">
        <v>0</v>
      </c>
      <c r="Q274">
        <v>0</v>
      </c>
      <c r="R274">
        <v>0</v>
      </c>
      <c r="S274">
        <v>100</v>
      </c>
      <c r="T274">
        <v>0</v>
      </c>
      <c r="U274" s="21">
        <v>245339</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245339</v>
      </c>
      <c r="BL274">
        <v>0</v>
      </c>
      <c r="BM274">
        <v>0</v>
      </c>
      <c r="BN274">
        <v>0</v>
      </c>
      <c r="BO274">
        <v>100</v>
      </c>
      <c r="BP274">
        <v>0</v>
      </c>
      <c r="BQ274" s="156">
        <f>INDEX('ESSER II reallocation'!$G$2:$G$555,MATCH('2021 ESSER II'!$D274,'ESSER II reallocation'!$A$2:$A$555,0))</f>
        <v>245369</v>
      </c>
    </row>
    <row r="275" spans="1:69" x14ac:dyDescent="0.3">
      <c r="A275" t="s">
        <v>162</v>
      </c>
      <c r="B275">
        <v>2021</v>
      </c>
      <c r="C275" t="s">
        <v>2716</v>
      </c>
      <c r="D275" s="22">
        <f>INDEX(Concordance!$A$2:$A$556,MATCH('2021 ESSER II'!F275,Concordance!$D$2:$D$556,0))</f>
        <v>59114</v>
      </c>
      <c r="E275" t="s">
        <v>980</v>
      </c>
      <c r="F275" t="s">
        <v>2717</v>
      </c>
      <c r="G275" t="s">
        <v>2718</v>
      </c>
      <c r="H275" t="s">
        <v>1892</v>
      </c>
      <c r="I275" s="21">
        <v>12432.61</v>
      </c>
      <c r="J275" s="21">
        <v>0</v>
      </c>
      <c r="O275" s="21">
        <v>12432.61</v>
      </c>
      <c r="P275">
        <v>0</v>
      </c>
      <c r="Q275">
        <v>0</v>
      </c>
      <c r="R275">
        <v>0</v>
      </c>
      <c r="S275">
        <v>100</v>
      </c>
      <c r="T275">
        <v>0</v>
      </c>
      <c r="U275" s="21">
        <v>103038</v>
      </c>
      <c r="V275" s="21">
        <v>101449.48</v>
      </c>
      <c r="W275" s="21">
        <v>42182.5</v>
      </c>
      <c r="X275" s="21">
        <v>33771.019999999997</v>
      </c>
      <c r="Y275" s="21">
        <v>0</v>
      </c>
      <c r="Z275" s="21">
        <v>0</v>
      </c>
      <c r="AA275" s="21">
        <v>0</v>
      </c>
      <c r="AB275" s="21">
        <v>0</v>
      </c>
      <c r="AC275" s="21">
        <v>8411.48</v>
      </c>
      <c r="AD275" s="21">
        <v>0</v>
      </c>
      <c r="AE275" s="21">
        <v>0</v>
      </c>
      <c r="AF275" s="21">
        <v>0</v>
      </c>
      <c r="AG275" s="21">
        <v>59266.98</v>
      </c>
      <c r="AH275" s="21">
        <v>33450</v>
      </c>
      <c r="AI275" s="21">
        <v>22816.98</v>
      </c>
      <c r="AJ275" s="21">
        <v>3000</v>
      </c>
      <c r="AK275" s="21">
        <v>0</v>
      </c>
      <c r="AL275" s="21">
        <v>0</v>
      </c>
      <c r="AM275" s="21">
        <v>0</v>
      </c>
      <c r="AN275" s="21">
        <v>0</v>
      </c>
      <c r="AO275" s="21">
        <v>0</v>
      </c>
      <c r="AP275" s="21">
        <v>0</v>
      </c>
      <c r="AQ275" s="21">
        <v>0</v>
      </c>
      <c r="AR275" s="21">
        <v>0</v>
      </c>
      <c r="AS275" s="21">
        <v>0</v>
      </c>
      <c r="AT275" s="21">
        <v>0</v>
      </c>
      <c r="AU275" s="21">
        <v>0</v>
      </c>
      <c r="AV275" s="21">
        <v>0</v>
      </c>
      <c r="AW275" s="21">
        <v>0</v>
      </c>
      <c r="AX275" s="21">
        <v>0</v>
      </c>
      <c r="AY275" s="21">
        <v>0</v>
      </c>
      <c r="AZ275" s="21">
        <v>0</v>
      </c>
      <c r="BA275" s="21">
        <v>0</v>
      </c>
      <c r="BB275" s="21">
        <v>0</v>
      </c>
      <c r="BC275" s="21">
        <v>0</v>
      </c>
      <c r="BD275" s="21">
        <v>0</v>
      </c>
      <c r="BE275" s="21">
        <v>0</v>
      </c>
      <c r="BF275" s="21">
        <v>0</v>
      </c>
      <c r="BG275" s="21">
        <v>0</v>
      </c>
      <c r="BH275" s="21">
        <v>0</v>
      </c>
      <c r="BI275" s="21">
        <v>0</v>
      </c>
      <c r="BJ275" s="21">
        <v>0</v>
      </c>
      <c r="BK275" s="21">
        <v>1588.5200000000041</v>
      </c>
      <c r="BL275">
        <v>100</v>
      </c>
      <c r="BM275">
        <v>0</v>
      </c>
      <c r="BN275">
        <v>0</v>
      </c>
      <c r="BO275">
        <v>0</v>
      </c>
      <c r="BP275">
        <v>0</v>
      </c>
      <c r="BQ275" s="156">
        <f>INDEX('ESSER II reallocation'!$G$2:$G$555,MATCH('2021 ESSER II'!$D275,'ESSER II reallocation'!$A$2:$A$555,0))</f>
        <v>103050</v>
      </c>
    </row>
    <row r="276" spans="1:69" x14ac:dyDescent="0.3">
      <c r="A276" t="s">
        <v>162</v>
      </c>
      <c r="B276">
        <v>2021</v>
      </c>
      <c r="C276" t="s">
        <v>2719</v>
      </c>
      <c r="D276" s="22">
        <f>INDEX(Concordance!$A$2:$A$556,MATCH('2021 ESSER II'!F276,Concordance!$D$2:$D$556,0))</f>
        <v>29001</v>
      </c>
      <c r="E276" t="s">
        <v>983</v>
      </c>
      <c r="F276" t="s">
        <v>2720</v>
      </c>
      <c r="G276" t="s">
        <v>2721</v>
      </c>
      <c r="H276" t="s">
        <v>1892</v>
      </c>
      <c r="I276" s="21">
        <v>16486.96</v>
      </c>
      <c r="J276" s="21">
        <v>0</v>
      </c>
      <c r="O276" s="21">
        <v>16486.96</v>
      </c>
      <c r="P276">
        <v>0</v>
      </c>
      <c r="Q276">
        <v>0</v>
      </c>
      <c r="R276">
        <v>0</v>
      </c>
      <c r="S276">
        <v>100</v>
      </c>
      <c r="T276">
        <v>0</v>
      </c>
      <c r="U276" s="21">
        <v>416543</v>
      </c>
      <c r="V276" s="21">
        <v>416543</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21">
        <v>0</v>
      </c>
      <c r="AS276" s="21">
        <v>0</v>
      </c>
      <c r="AT276" s="21">
        <v>0</v>
      </c>
      <c r="AU276" s="21">
        <v>0</v>
      </c>
      <c r="AV276" s="21">
        <v>0</v>
      </c>
      <c r="AW276" s="21">
        <v>0</v>
      </c>
      <c r="AX276" s="21">
        <v>0</v>
      </c>
      <c r="AY276" s="21">
        <v>0</v>
      </c>
      <c r="AZ276" s="21">
        <v>0</v>
      </c>
      <c r="BA276" s="21">
        <v>416543</v>
      </c>
      <c r="BB276" s="21">
        <v>416543</v>
      </c>
      <c r="BC276" s="21">
        <v>0</v>
      </c>
      <c r="BD276" s="21">
        <v>0</v>
      </c>
      <c r="BE276" s="21">
        <v>0</v>
      </c>
      <c r="BF276" s="21">
        <v>0</v>
      </c>
      <c r="BG276" s="21">
        <v>0</v>
      </c>
      <c r="BH276" s="21">
        <v>0</v>
      </c>
      <c r="BI276" s="21">
        <v>0</v>
      </c>
      <c r="BJ276" s="21">
        <v>0</v>
      </c>
      <c r="BK276" s="21">
        <v>0</v>
      </c>
      <c r="BQ276" s="156">
        <f>INDEX('ESSER II reallocation'!$G$2:$G$555,MATCH('2021 ESSER II'!$D276,'ESSER II reallocation'!$A$2:$A$555,0))</f>
        <v>416594</v>
      </c>
    </row>
    <row r="277" spans="1:69" x14ac:dyDescent="0.3">
      <c r="A277" t="s">
        <v>162</v>
      </c>
      <c r="B277">
        <v>2021</v>
      </c>
      <c r="C277" t="s">
        <v>2722</v>
      </c>
      <c r="D277" s="22">
        <f>INDEX(Concordance!$A$2:$A$556,MATCH('2021 ESSER II'!F277,Concordance!$D$2:$D$556,0))</f>
        <v>39139</v>
      </c>
      <c r="E277" t="s">
        <v>986</v>
      </c>
      <c r="F277" t="s">
        <v>2723</v>
      </c>
      <c r="G277" t="s">
        <v>2724</v>
      </c>
      <c r="H277" t="s">
        <v>1892</v>
      </c>
      <c r="I277" s="21">
        <v>42840.24</v>
      </c>
      <c r="J277" s="21">
        <v>0</v>
      </c>
      <c r="O277" s="21">
        <v>42840.24</v>
      </c>
      <c r="P277">
        <v>0</v>
      </c>
      <c r="Q277">
        <v>0</v>
      </c>
      <c r="R277">
        <v>0</v>
      </c>
      <c r="S277">
        <v>100</v>
      </c>
      <c r="T277">
        <v>0</v>
      </c>
      <c r="U277" s="21">
        <v>903203</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21">
        <v>0</v>
      </c>
      <c r="AR277" s="21">
        <v>0</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903203</v>
      </c>
      <c r="BL277">
        <v>17</v>
      </c>
      <c r="BM277">
        <v>0</v>
      </c>
      <c r="BN277">
        <v>0</v>
      </c>
      <c r="BO277">
        <v>83</v>
      </c>
      <c r="BP277">
        <v>0</v>
      </c>
      <c r="BQ277" s="156">
        <f>INDEX('ESSER II reallocation'!$G$2:$G$555,MATCH('2021 ESSER II'!$D277,'ESSER II reallocation'!$A$2:$A$555,0))</f>
        <v>903314</v>
      </c>
    </row>
    <row r="278" spans="1:69" x14ac:dyDescent="0.3">
      <c r="A278" t="s">
        <v>162</v>
      </c>
      <c r="B278">
        <v>2021</v>
      </c>
      <c r="C278" t="s">
        <v>2725</v>
      </c>
      <c r="D278" s="22">
        <f>INDEX(Concordance!$A$2:$A$556,MATCH('2021 ESSER II'!F278,Concordance!$D$2:$D$556,0))</f>
        <v>48075</v>
      </c>
      <c r="E278" t="s">
        <v>989</v>
      </c>
      <c r="F278" t="s">
        <v>2726</v>
      </c>
      <c r="G278" t="s">
        <v>2727</v>
      </c>
      <c r="H278" t="s">
        <v>1892</v>
      </c>
      <c r="I278" s="21">
        <v>21757.62</v>
      </c>
      <c r="J278" s="21">
        <v>0</v>
      </c>
      <c r="O278" s="21">
        <v>21757.62</v>
      </c>
      <c r="P278">
        <v>0</v>
      </c>
      <c r="Q278">
        <v>0</v>
      </c>
      <c r="R278">
        <v>0</v>
      </c>
      <c r="S278">
        <v>100</v>
      </c>
      <c r="T278">
        <v>0</v>
      </c>
      <c r="U278" s="21">
        <v>198025</v>
      </c>
      <c r="V278" s="21">
        <v>198025</v>
      </c>
      <c r="W278" s="21">
        <v>0</v>
      </c>
      <c r="X278" s="21">
        <v>0</v>
      </c>
      <c r="Y278" s="21">
        <v>0</v>
      </c>
      <c r="Z278" s="21">
        <v>0</v>
      </c>
      <c r="AA278" s="21">
        <v>0</v>
      </c>
      <c r="AB278" s="21">
        <v>0</v>
      </c>
      <c r="AC278" s="21">
        <v>0</v>
      </c>
      <c r="AD278" s="21">
        <v>0</v>
      </c>
      <c r="AE278" s="21">
        <v>0</v>
      </c>
      <c r="AF278" s="21">
        <v>0</v>
      </c>
      <c r="AG278" s="21">
        <v>198025</v>
      </c>
      <c r="AH278" s="21">
        <v>198025</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Q278" s="156">
        <f>INDEX('ESSER II reallocation'!$G$2:$G$555,MATCH('2021 ESSER II'!$D278,'ESSER II reallocation'!$A$2:$A$555,0))</f>
        <v>198050</v>
      </c>
    </row>
    <row r="279" spans="1:69" x14ac:dyDescent="0.3">
      <c r="A279" t="s">
        <v>162</v>
      </c>
      <c r="B279">
        <v>2021</v>
      </c>
      <c r="C279" t="s">
        <v>2728</v>
      </c>
      <c r="D279" s="22">
        <f>INDEX(Concordance!$A$2:$A$556,MATCH('2021 ESSER II'!F279,Concordance!$D$2:$D$556,0))</f>
        <v>36133</v>
      </c>
      <c r="E279" t="s">
        <v>992</v>
      </c>
      <c r="F279" t="s">
        <v>2729</v>
      </c>
      <c r="G279" t="s">
        <v>2730</v>
      </c>
      <c r="H279" t="s">
        <v>1892</v>
      </c>
      <c r="I279" s="21">
        <v>15473.37</v>
      </c>
      <c r="J279" s="21">
        <v>0</v>
      </c>
      <c r="O279" s="21">
        <v>15473.37</v>
      </c>
      <c r="P279">
        <v>0</v>
      </c>
      <c r="Q279">
        <v>0</v>
      </c>
      <c r="R279">
        <v>0</v>
      </c>
      <c r="S279">
        <v>100</v>
      </c>
      <c r="T279">
        <v>0</v>
      </c>
      <c r="U279" s="21">
        <v>572793</v>
      </c>
      <c r="V279" s="21">
        <v>572793</v>
      </c>
      <c r="W279" s="21">
        <v>17585.509999999998</v>
      </c>
      <c r="X279" s="21">
        <v>17585.509999999998</v>
      </c>
      <c r="Y279" s="21">
        <v>0</v>
      </c>
      <c r="Z279" s="21">
        <v>0</v>
      </c>
      <c r="AA279" s="21">
        <v>0</v>
      </c>
      <c r="AB279" s="21">
        <v>0</v>
      </c>
      <c r="AC279" s="21">
        <v>0</v>
      </c>
      <c r="AD279" s="21">
        <v>0</v>
      </c>
      <c r="AE279" s="21">
        <v>0</v>
      </c>
      <c r="AF279" s="21">
        <v>0</v>
      </c>
      <c r="AG279" s="21">
        <v>0</v>
      </c>
      <c r="AH279" s="21">
        <v>0</v>
      </c>
      <c r="AI279" s="21">
        <v>0</v>
      </c>
      <c r="AJ279" s="21">
        <v>0</v>
      </c>
      <c r="AK279" s="21">
        <v>0</v>
      </c>
      <c r="AL279" s="21">
        <v>0</v>
      </c>
      <c r="AM279" s="21">
        <v>0</v>
      </c>
      <c r="AN279" s="21">
        <v>0</v>
      </c>
      <c r="AO279" s="21">
        <v>0</v>
      </c>
      <c r="AP279" s="21">
        <v>0</v>
      </c>
      <c r="AQ279" s="21">
        <v>0</v>
      </c>
      <c r="AR279" s="21">
        <v>0</v>
      </c>
      <c r="AS279" s="21">
        <v>0</v>
      </c>
      <c r="AT279" s="21">
        <v>0</v>
      </c>
      <c r="AU279" s="21">
        <v>0</v>
      </c>
      <c r="AV279" s="21">
        <v>0</v>
      </c>
      <c r="AW279" s="21">
        <v>0</v>
      </c>
      <c r="AX279" s="21">
        <v>0</v>
      </c>
      <c r="AY279" s="21">
        <v>0</v>
      </c>
      <c r="AZ279" s="21">
        <v>0</v>
      </c>
      <c r="BA279" s="21">
        <v>555207.49</v>
      </c>
      <c r="BB279" s="21">
        <v>555207.49</v>
      </c>
      <c r="BC279" s="21">
        <v>0</v>
      </c>
      <c r="BD279" s="21">
        <v>0</v>
      </c>
      <c r="BE279" s="21">
        <v>0</v>
      </c>
      <c r="BF279" s="21">
        <v>0</v>
      </c>
      <c r="BG279" s="21">
        <v>0</v>
      </c>
      <c r="BH279" s="21">
        <v>0</v>
      </c>
      <c r="BI279" s="21">
        <v>0</v>
      </c>
      <c r="BJ279" s="21">
        <v>0</v>
      </c>
      <c r="BK279" s="21">
        <v>0</v>
      </c>
      <c r="BQ279" s="156">
        <f>INDEX('ESSER II reallocation'!$G$2:$G$555,MATCH('2021 ESSER II'!$D279,'ESSER II reallocation'!$A$2:$A$555,0))</f>
        <v>572863</v>
      </c>
    </row>
    <row r="280" spans="1:69" x14ac:dyDescent="0.3">
      <c r="A280" t="s">
        <v>162</v>
      </c>
      <c r="B280">
        <v>2021</v>
      </c>
      <c r="C280" t="s">
        <v>2731</v>
      </c>
      <c r="D280" s="22">
        <f>INDEX(Concordance!$A$2:$A$556,MATCH('2021 ESSER II'!F280,Concordance!$D$2:$D$556,0))</f>
        <v>82108</v>
      </c>
      <c r="E280" t="s">
        <v>995</v>
      </c>
      <c r="F280" t="s">
        <v>2732</v>
      </c>
      <c r="G280" t="s">
        <v>2733</v>
      </c>
      <c r="H280" t="s">
        <v>1892</v>
      </c>
      <c r="I280" s="21">
        <v>22163.05</v>
      </c>
      <c r="J280" s="21">
        <v>0</v>
      </c>
      <c r="O280" s="21">
        <v>22163.05</v>
      </c>
      <c r="P280">
        <v>0</v>
      </c>
      <c r="Q280">
        <v>0</v>
      </c>
      <c r="R280">
        <v>0</v>
      </c>
      <c r="S280">
        <v>100</v>
      </c>
      <c r="T280">
        <v>0</v>
      </c>
      <c r="U280" s="21">
        <v>933656</v>
      </c>
      <c r="V280" s="21">
        <v>933656</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933656</v>
      </c>
      <c r="BB280" s="21">
        <v>933656</v>
      </c>
      <c r="BC280" s="21">
        <v>0</v>
      </c>
      <c r="BD280" s="21">
        <v>0</v>
      </c>
      <c r="BE280" s="21">
        <v>0</v>
      </c>
      <c r="BF280" s="21">
        <v>0</v>
      </c>
      <c r="BG280" s="21">
        <v>0</v>
      </c>
      <c r="BH280" s="21">
        <v>0</v>
      </c>
      <c r="BI280" s="21">
        <v>0</v>
      </c>
      <c r="BJ280" s="21">
        <v>0</v>
      </c>
      <c r="BK280" s="21">
        <v>0</v>
      </c>
      <c r="BQ280" s="156">
        <f>INDEX('ESSER II reallocation'!$G$2:$G$555,MATCH('2021 ESSER II'!$D280,'ESSER II reallocation'!$A$2:$A$555,0))</f>
        <v>933770</v>
      </c>
    </row>
    <row r="281" spans="1:69" x14ac:dyDescent="0.3">
      <c r="A281" t="s">
        <v>162</v>
      </c>
      <c r="B281">
        <v>2021</v>
      </c>
      <c r="C281" t="s">
        <v>2734</v>
      </c>
      <c r="D281" s="22">
        <f>INDEX(Concordance!$A$2:$A$556,MATCH('2021 ESSER II'!F281,Concordance!$D$2:$D$556,0))</f>
        <v>77104</v>
      </c>
      <c r="E281" t="s">
        <v>998</v>
      </c>
      <c r="F281" t="s">
        <v>2735</v>
      </c>
      <c r="G281" t="s">
        <v>2736</v>
      </c>
      <c r="H281" t="s">
        <v>1892</v>
      </c>
      <c r="I281" s="21">
        <v>17135.66</v>
      </c>
      <c r="J281" s="21">
        <v>0</v>
      </c>
      <c r="O281" s="21">
        <v>17135.66</v>
      </c>
      <c r="P281">
        <v>0</v>
      </c>
      <c r="Q281">
        <v>0</v>
      </c>
      <c r="R281">
        <v>0</v>
      </c>
      <c r="S281">
        <v>100</v>
      </c>
      <c r="T281">
        <v>0</v>
      </c>
      <c r="U281" s="21">
        <v>338322</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0</v>
      </c>
      <c r="BJ281" s="21">
        <v>0</v>
      </c>
      <c r="BK281" s="21">
        <v>338322</v>
      </c>
      <c r="BL281">
        <v>34</v>
      </c>
      <c r="BM281">
        <v>32</v>
      </c>
      <c r="BN281">
        <v>17</v>
      </c>
      <c r="BO281">
        <v>17</v>
      </c>
      <c r="BP281">
        <v>0</v>
      </c>
      <c r="BQ281" s="156">
        <f>INDEX('ESSER II reallocation'!$G$2:$G$555,MATCH('2021 ESSER II'!$D281,'ESSER II reallocation'!$A$2:$A$555,0))</f>
        <v>338364</v>
      </c>
    </row>
    <row r="282" spans="1:69" x14ac:dyDescent="0.3">
      <c r="A282" t="s">
        <v>162</v>
      </c>
      <c r="B282">
        <v>2021</v>
      </c>
      <c r="C282" t="s">
        <v>2737</v>
      </c>
      <c r="D282" s="22">
        <f>INDEX(Concordance!$A$2:$A$556,MATCH('2021 ESSER II'!F282,Concordance!$D$2:$D$556,0))</f>
        <v>15004</v>
      </c>
      <c r="E282" t="s">
        <v>1001</v>
      </c>
      <c r="F282" t="s">
        <v>2738</v>
      </c>
      <c r="G282" t="s">
        <v>2739</v>
      </c>
      <c r="H282" t="s">
        <v>1892</v>
      </c>
      <c r="I282" s="21">
        <v>20379.14</v>
      </c>
      <c r="J282" s="21">
        <v>0</v>
      </c>
      <c r="O282" s="21">
        <v>20379.14</v>
      </c>
      <c r="P282">
        <v>0</v>
      </c>
      <c r="Q282">
        <v>0</v>
      </c>
      <c r="R282">
        <v>0</v>
      </c>
      <c r="S282">
        <v>100</v>
      </c>
      <c r="T282">
        <v>0</v>
      </c>
      <c r="U282" s="21">
        <v>363277</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363277</v>
      </c>
      <c r="BL282">
        <v>100</v>
      </c>
      <c r="BM282">
        <v>0</v>
      </c>
      <c r="BN282">
        <v>0</v>
      </c>
      <c r="BO282">
        <v>0</v>
      </c>
      <c r="BP282">
        <v>0</v>
      </c>
      <c r="BQ282" s="156">
        <f>INDEX('ESSER II reallocation'!$G$2:$G$555,MATCH('2021 ESSER II'!$D282,'ESSER II reallocation'!$A$2:$A$555,0))</f>
        <v>363322</v>
      </c>
    </row>
    <row r="283" spans="1:69" x14ac:dyDescent="0.3">
      <c r="A283" t="s">
        <v>162</v>
      </c>
      <c r="B283">
        <v>2021</v>
      </c>
      <c r="C283" t="s">
        <v>2740</v>
      </c>
      <c r="D283" s="22">
        <f>INDEX(Concordance!$A$2:$A$556,MATCH('2021 ESSER II'!F283,Concordance!$D$2:$D$556,0))</f>
        <v>61156</v>
      </c>
      <c r="E283" t="s">
        <v>1004</v>
      </c>
      <c r="F283" t="s">
        <v>2741</v>
      </c>
      <c r="G283" t="s">
        <v>2742</v>
      </c>
      <c r="H283" t="s">
        <v>1892</v>
      </c>
      <c r="I283" s="21">
        <v>30474.47</v>
      </c>
      <c r="J283" s="21">
        <v>0</v>
      </c>
      <c r="O283" s="21">
        <v>30474.47</v>
      </c>
      <c r="P283">
        <v>0</v>
      </c>
      <c r="Q283">
        <v>0</v>
      </c>
      <c r="R283">
        <v>0</v>
      </c>
      <c r="S283">
        <v>100</v>
      </c>
      <c r="T283">
        <v>0</v>
      </c>
      <c r="U283" s="21">
        <v>1067853</v>
      </c>
      <c r="V283" s="21">
        <v>1067853</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21">
        <v>0</v>
      </c>
      <c r="AS283" s="21">
        <v>0</v>
      </c>
      <c r="AT283" s="21">
        <v>0</v>
      </c>
      <c r="AU283" s="21">
        <v>0</v>
      </c>
      <c r="AV283" s="21">
        <v>0</v>
      </c>
      <c r="AW283" s="21">
        <v>0</v>
      </c>
      <c r="AX283" s="21">
        <v>0</v>
      </c>
      <c r="AY283" s="21">
        <v>0</v>
      </c>
      <c r="AZ283" s="21">
        <v>0</v>
      </c>
      <c r="BA283" s="21">
        <v>1067853</v>
      </c>
      <c r="BB283" s="21">
        <v>815333</v>
      </c>
      <c r="BC283" s="21">
        <v>252520</v>
      </c>
      <c r="BD283" s="21">
        <v>0</v>
      </c>
      <c r="BE283" s="21">
        <v>0</v>
      </c>
      <c r="BF283" s="21">
        <v>0</v>
      </c>
      <c r="BG283" s="21">
        <v>0</v>
      </c>
      <c r="BH283" s="21">
        <v>0</v>
      </c>
      <c r="BI283" s="21">
        <v>0</v>
      </c>
      <c r="BJ283" s="21">
        <v>0</v>
      </c>
      <c r="BK283" s="21">
        <v>0</v>
      </c>
      <c r="BQ283" s="156">
        <f>INDEX('ESSER II reallocation'!$G$2:$G$555,MATCH('2021 ESSER II'!$D283,'ESSER II reallocation'!$A$2:$A$555,0))</f>
        <v>1067984</v>
      </c>
    </row>
    <row r="284" spans="1:69" x14ac:dyDescent="0.3">
      <c r="A284" t="s">
        <v>162</v>
      </c>
      <c r="B284">
        <v>2021</v>
      </c>
      <c r="C284" t="s">
        <v>2743</v>
      </c>
      <c r="D284" s="22">
        <f>INDEX(Concordance!$A$2:$A$556,MATCH('2021 ESSER II'!F284,Concordance!$D$2:$D$556,0))</f>
        <v>61158</v>
      </c>
      <c r="E284" t="s">
        <v>1007</v>
      </c>
      <c r="F284" t="s">
        <v>2744</v>
      </c>
      <c r="G284" t="s">
        <v>2745</v>
      </c>
      <c r="H284" t="s">
        <v>1892</v>
      </c>
      <c r="I284" s="21">
        <v>14054.35</v>
      </c>
      <c r="J284" s="21">
        <v>0</v>
      </c>
      <c r="O284" s="21">
        <v>14054.35</v>
      </c>
      <c r="P284">
        <v>0</v>
      </c>
      <c r="Q284">
        <v>0</v>
      </c>
      <c r="R284">
        <v>0</v>
      </c>
      <c r="S284">
        <v>100</v>
      </c>
      <c r="T284">
        <v>0</v>
      </c>
      <c r="U284" s="21">
        <v>155073</v>
      </c>
      <c r="V284" s="21">
        <v>155073</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155073</v>
      </c>
      <c r="BB284" s="21">
        <v>155073</v>
      </c>
      <c r="BC284" s="21">
        <v>0</v>
      </c>
      <c r="BD284" s="21">
        <v>0</v>
      </c>
      <c r="BE284" s="21">
        <v>0</v>
      </c>
      <c r="BF284" s="21">
        <v>0</v>
      </c>
      <c r="BG284" s="21">
        <v>0</v>
      </c>
      <c r="BH284" s="21">
        <v>0</v>
      </c>
      <c r="BI284" s="21">
        <v>0</v>
      </c>
      <c r="BJ284" s="21">
        <v>0</v>
      </c>
      <c r="BK284" s="21">
        <v>0</v>
      </c>
      <c r="BQ284" s="156">
        <f>INDEX('ESSER II reallocation'!$G$2:$G$555,MATCH('2021 ESSER II'!$D284,'ESSER II reallocation'!$A$2:$A$555,0))</f>
        <v>155092</v>
      </c>
    </row>
    <row r="285" spans="1:69" x14ac:dyDescent="0.3">
      <c r="A285" t="s">
        <v>162</v>
      </c>
      <c r="B285">
        <v>2021</v>
      </c>
      <c r="C285" t="s">
        <v>2746</v>
      </c>
      <c r="D285" s="22">
        <f>INDEX(Concordance!$A$2:$A$556,MATCH('2021 ESSER II'!F285,Concordance!$D$2:$D$556,0))</f>
        <v>69108</v>
      </c>
      <c r="E285" t="s">
        <v>1010</v>
      </c>
      <c r="F285" t="s">
        <v>2747</v>
      </c>
      <c r="G285" t="s">
        <v>2748</v>
      </c>
      <c r="H285" t="s">
        <v>1892</v>
      </c>
      <c r="I285" s="21">
        <v>14257.07</v>
      </c>
      <c r="J285" s="21">
        <v>0</v>
      </c>
      <c r="O285" s="21">
        <v>14257.07</v>
      </c>
      <c r="P285">
        <v>0</v>
      </c>
      <c r="Q285">
        <v>0</v>
      </c>
      <c r="R285">
        <v>0</v>
      </c>
      <c r="S285">
        <v>100</v>
      </c>
      <c r="T285">
        <v>0</v>
      </c>
      <c r="U285" s="21">
        <v>156220</v>
      </c>
      <c r="V285" s="21">
        <v>0</v>
      </c>
      <c r="W285" s="21">
        <v>0</v>
      </c>
      <c r="X285" s="21">
        <v>0</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21">
        <v>0</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156220</v>
      </c>
      <c r="BL285">
        <v>0</v>
      </c>
      <c r="BM285">
        <v>0</v>
      </c>
      <c r="BN285">
        <v>0</v>
      </c>
      <c r="BO285">
        <v>100</v>
      </c>
      <c r="BP285">
        <v>0</v>
      </c>
      <c r="BQ285" s="156">
        <f>INDEX('ESSER II reallocation'!$G$2:$G$555,MATCH('2021 ESSER II'!$D285,'ESSER II reallocation'!$A$2:$A$555,0))</f>
        <v>156239</v>
      </c>
    </row>
    <row r="286" spans="1:69" x14ac:dyDescent="0.3">
      <c r="A286" t="s">
        <v>162</v>
      </c>
      <c r="B286">
        <v>2021</v>
      </c>
      <c r="C286" t="s">
        <v>2749</v>
      </c>
      <c r="D286" s="22">
        <f>INDEX(Concordance!$A$2:$A$556,MATCH('2021 ESSER II'!F286,Concordance!$D$2:$D$556,0))</f>
        <v>35092</v>
      </c>
      <c r="E286" t="s">
        <v>1013</v>
      </c>
      <c r="F286" t="s">
        <v>2750</v>
      </c>
      <c r="G286" t="s">
        <v>2751</v>
      </c>
      <c r="H286" t="s">
        <v>1892</v>
      </c>
      <c r="I286" s="21">
        <v>33353.06</v>
      </c>
      <c r="J286" s="21">
        <v>0</v>
      </c>
      <c r="O286" s="21">
        <v>33353.06</v>
      </c>
      <c r="P286">
        <v>0</v>
      </c>
      <c r="Q286">
        <v>0</v>
      </c>
      <c r="R286">
        <v>0</v>
      </c>
      <c r="S286">
        <v>100</v>
      </c>
      <c r="T286">
        <v>0</v>
      </c>
      <c r="U286" s="21">
        <v>2165792</v>
      </c>
      <c r="V286" s="21">
        <v>575704.73</v>
      </c>
      <c r="W286" s="21">
        <v>195500</v>
      </c>
      <c r="X286" s="21">
        <v>170000</v>
      </c>
      <c r="Y286" s="21">
        <v>25500</v>
      </c>
      <c r="Z286" s="21">
        <v>0</v>
      </c>
      <c r="AA286" s="21">
        <v>0</v>
      </c>
      <c r="AB286" s="21">
        <v>0</v>
      </c>
      <c r="AC286" s="21">
        <v>0</v>
      </c>
      <c r="AD286" s="21">
        <v>0</v>
      </c>
      <c r="AE286" s="21">
        <v>0</v>
      </c>
      <c r="AF286" s="21">
        <v>0</v>
      </c>
      <c r="AG286" s="21">
        <v>380204.73</v>
      </c>
      <c r="AH286" s="21">
        <v>145000</v>
      </c>
      <c r="AI286" s="21">
        <v>22227.25</v>
      </c>
      <c r="AJ286" s="21">
        <v>0</v>
      </c>
      <c r="AK286" s="21">
        <v>0</v>
      </c>
      <c r="AL286" s="21">
        <v>0</v>
      </c>
      <c r="AM286" s="21">
        <v>163520.48000000001</v>
      </c>
      <c r="AN286" s="21">
        <v>0</v>
      </c>
      <c r="AO286" s="21">
        <v>0</v>
      </c>
      <c r="AP286" s="21">
        <v>49457</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1590087.27</v>
      </c>
      <c r="BL286">
        <v>10</v>
      </c>
      <c r="BM286">
        <v>60</v>
      </c>
      <c r="BN286">
        <v>0</v>
      </c>
      <c r="BO286">
        <v>0</v>
      </c>
      <c r="BP286">
        <v>30</v>
      </c>
      <c r="BQ286" s="156">
        <f>INDEX('ESSER II reallocation'!$G$2:$G$555,MATCH('2021 ESSER II'!$D286,'ESSER II reallocation'!$A$2:$A$555,0))</f>
        <v>2166058</v>
      </c>
    </row>
    <row r="287" spans="1:69" x14ac:dyDescent="0.3">
      <c r="A287" t="s">
        <v>162</v>
      </c>
      <c r="B287">
        <v>2021</v>
      </c>
      <c r="C287" t="s">
        <v>2752</v>
      </c>
      <c r="D287" s="22">
        <f>INDEX(Concordance!$A$2:$A$556,MATCH('2021 ESSER II'!F287,Concordance!$D$2:$D$556,0))</f>
        <v>97119</v>
      </c>
      <c r="E287" t="s">
        <v>1016</v>
      </c>
      <c r="F287" t="s">
        <v>2753</v>
      </c>
      <c r="G287" t="s">
        <v>2754</v>
      </c>
      <c r="H287" t="s">
        <v>1892</v>
      </c>
      <c r="I287" s="21">
        <v>14540.87</v>
      </c>
      <c r="J287" s="21">
        <v>0</v>
      </c>
      <c r="O287" s="21">
        <v>14540.87</v>
      </c>
      <c r="P287">
        <v>0</v>
      </c>
      <c r="Q287">
        <v>0</v>
      </c>
      <c r="R287">
        <v>0</v>
      </c>
      <c r="S287">
        <v>100</v>
      </c>
      <c r="T287">
        <v>0</v>
      </c>
      <c r="U287" s="21">
        <v>84721</v>
      </c>
      <c r="V287" s="21">
        <v>84721</v>
      </c>
      <c r="W287" s="21">
        <v>84721</v>
      </c>
      <c r="X287" s="21">
        <v>84721</v>
      </c>
      <c r="Y287" s="21">
        <v>0</v>
      </c>
      <c r="Z287" s="21">
        <v>0</v>
      </c>
      <c r="AA287" s="21">
        <v>0</v>
      </c>
      <c r="AB287" s="21">
        <v>0</v>
      </c>
      <c r="AC287" s="21">
        <v>0</v>
      </c>
      <c r="AD287" s="21">
        <v>0</v>
      </c>
      <c r="AE287" s="21">
        <v>0</v>
      </c>
      <c r="AF287" s="21">
        <v>0</v>
      </c>
      <c r="AG287" s="21">
        <v>0</v>
      </c>
      <c r="AH287" s="21">
        <v>0</v>
      </c>
      <c r="AI287" s="21">
        <v>0</v>
      </c>
      <c r="AJ287" s="21">
        <v>0</v>
      </c>
      <c r="AK287" s="21">
        <v>0</v>
      </c>
      <c r="AL287" s="21">
        <v>0</v>
      </c>
      <c r="AM287" s="21">
        <v>0</v>
      </c>
      <c r="AN287" s="21">
        <v>0</v>
      </c>
      <c r="AO287" s="21">
        <v>0</v>
      </c>
      <c r="AP287" s="21">
        <v>0</v>
      </c>
      <c r="AQ287" s="21">
        <v>0</v>
      </c>
      <c r="AR287" s="21">
        <v>0</v>
      </c>
      <c r="AS287" s="21">
        <v>0</v>
      </c>
      <c r="AT287" s="21">
        <v>0</v>
      </c>
      <c r="AU287" s="21">
        <v>0</v>
      </c>
      <c r="AV287" s="21">
        <v>0</v>
      </c>
      <c r="AW287" s="21">
        <v>0</v>
      </c>
      <c r="AX287" s="21">
        <v>0</v>
      </c>
      <c r="AY287" s="21">
        <v>0</v>
      </c>
      <c r="AZ287" s="21">
        <v>0</v>
      </c>
      <c r="BA287" s="21">
        <v>0</v>
      </c>
      <c r="BB287" s="21">
        <v>0</v>
      </c>
      <c r="BC287" s="21">
        <v>0</v>
      </c>
      <c r="BD287" s="21">
        <v>0</v>
      </c>
      <c r="BE287" s="21">
        <v>0</v>
      </c>
      <c r="BF287" s="21">
        <v>0</v>
      </c>
      <c r="BG287" s="21">
        <v>0</v>
      </c>
      <c r="BH287" s="21">
        <v>0</v>
      </c>
      <c r="BI287" s="21">
        <v>0</v>
      </c>
      <c r="BJ287" s="21">
        <v>0</v>
      </c>
      <c r="BK287" s="21">
        <v>0</v>
      </c>
      <c r="BQ287" s="156">
        <f>INDEX('ESSER II reallocation'!$G$2:$G$555,MATCH('2021 ESSER II'!$D287,'ESSER II reallocation'!$A$2:$A$555,0))</f>
        <v>84731</v>
      </c>
    </row>
    <row r="288" spans="1:69" x14ac:dyDescent="0.3">
      <c r="A288" t="s">
        <v>162</v>
      </c>
      <c r="B288">
        <v>2021</v>
      </c>
      <c r="C288" t="s">
        <v>2755</v>
      </c>
      <c r="D288" s="22">
        <f>INDEX(Concordance!$A$2:$A$556,MATCH('2021 ESSER II'!F288,Concordance!$D$2:$D$556,0))</f>
        <v>114116</v>
      </c>
      <c r="E288" t="s">
        <v>1019</v>
      </c>
      <c r="F288" t="s">
        <v>2756</v>
      </c>
      <c r="G288" t="s">
        <v>2757</v>
      </c>
      <c r="H288" t="s">
        <v>1892</v>
      </c>
      <c r="I288" s="21">
        <v>13243.48</v>
      </c>
      <c r="J288" s="21">
        <v>0</v>
      </c>
      <c r="O288" s="21">
        <v>13243.48</v>
      </c>
      <c r="P288">
        <v>0</v>
      </c>
      <c r="Q288">
        <v>0</v>
      </c>
      <c r="R288">
        <v>0</v>
      </c>
      <c r="S288">
        <v>100</v>
      </c>
      <c r="T288">
        <v>0</v>
      </c>
      <c r="U288" s="21">
        <v>252196</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252196</v>
      </c>
      <c r="BL288">
        <v>0</v>
      </c>
      <c r="BM288">
        <v>0</v>
      </c>
      <c r="BN288">
        <v>0</v>
      </c>
      <c r="BO288">
        <v>100</v>
      </c>
      <c r="BP288">
        <v>0</v>
      </c>
      <c r="BQ288" s="156">
        <f>INDEX('ESSER II reallocation'!$G$2:$G$555,MATCH('2021 ESSER II'!$D288,'ESSER II reallocation'!$A$2:$A$555,0))</f>
        <v>252227</v>
      </c>
    </row>
    <row r="289" spans="1:69" x14ac:dyDescent="0.3">
      <c r="A289" t="s">
        <v>162</v>
      </c>
      <c r="B289">
        <v>2021</v>
      </c>
      <c r="C289" t="s">
        <v>2758</v>
      </c>
      <c r="D289" s="22">
        <f>INDEX(Concordance!$A$2:$A$556,MATCH('2021 ESSER II'!F289,Concordance!$D$2:$D$556,0))</f>
        <v>114115</v>
      </c>
      <c r="E289" t="s">
        <v>1022</v>
      </c>
      <c r="F289" t="s">
        <v>2759</v>
      </c>
      <c r="G289" t="s">
        <v>2760</v>
      </c>
      <c r="H289" t="s">
        <v>1892</v>
      </c>
      <c r="I289" s="21">
        <v>21149.46</v>
      </c>
      <c r="J289" s="21">
        <v>0</v>
      </c>
      <c r="O289" s="21">
        <v>21149.46</v>
      </c>
      <c r="P289">
        <v>0</v>
      </c>
      <c r="Q289">
        <v>0</v>
      </c>
      <c r="R289">
        <v>0</v>
      </c>
      <c r="S289">
        <v>100</v>
      </c>
      <c r="T289">
        <v>0</v>
      </c>
      <c r="U289" s="21">
        <v>1546869</v>
      </c>
      <c r="V289" s="21">
        <v>759656.05</v>
      </c>
      <c r="W289" s="21">
        <v>113651.93</v>
      </c>
      <c r="X289" s="21">
        <v>113651.93</v>
      </c>
      <c r="Y289" s="21">
        <v>0</v>
      </c>
      <c r="Z289" s="21">
        <v>0</v>
      </c>
      <c r="AA289" s="21">
        <v>0</v>
      </c>
      <c r="AB289" s="21">
        <v>0</v>
      </c>
      <c r="AC289" s="21">
        <v>0</v>
      </c>
      <c r="AD289" s="21">
        <v>0</v>
      </c>
      <c r="AE289" s="21">
        <v>0</v>
      </c>
      <c r="AF289" s="21">
        <v>0</v>
      </c>
      <c r="AG289" s="21">
        <v>646004.12</v>
      </c>
      <c r="AH289" s="21">
        <v>609269.1</v>
      </c>
      <c r="AI289" s="21">
        <v>0</v>
      </c>
      <c r="AJ289" s="21">
        <v>0</v>
      </c>
      <c r="AK289" s="21">
        <v>0</v>
      </c>
      <c r="AL289" s="21">
        <v>36735.019999999997</v>
      </c>
      <c r="AM289" s="21">
        <v>0</v>
      </c>
      <c r="AN289" s="21">
        <v>0</v>
      </c>
      <c r="AO289" s="21">
        <v>0</v>
      </c>
      <c r="AP289" s="21">
        <v>0</v>
      </c>
      <c r="AQ289" s="21">
        <v>0</v>
      </c>
      <c r="AR289" s="21">
        <v>0</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787212.95</v>
      </c>
      <c r="BL289">
        <v>9</v>
      </c>
      <c r="BM289">
        <v>55.7</v>
      </c>
      <c r="BN289">
        <v>0</v>
      </c>
      <c r="BO289">
        <v>35.299999999999997</v>
      </c>
      <c r="BP289">
        <v>0</v>
      </c>
      <c r="BQ289" s="156">
        <f>INDEX('ESSER II reallocation'!$G$2:$G$555,MATCH('2021 ESSER II'!$D289,'ESSER II reallocation'!$A$2:$A$555,0))</f>
        <v>1547059</v>
      </c>
    </row>
    <row r="290" spans="1:69" x14ac:dyDescent="0.3">
      <c r="A290" t="s">
        <v>162</v>
      </c>
      <c r="B290">
        <v>2021</v>
      </c>
      <c r="C290" t="s">
        <v>2761</v>
      </c>
      <c r="D290" s="22">
        <f>INDEX(Concordance!$A$2:$A$556,MATCH('2021 ESSER II'!F290,Concordance!$D$2:$D$556,0))</f>
        <v>96107</v>
      </c>
      <c r="E290" t="s">
        <v>1025</v>
      </c>
      <c r="F290" t="s">
        <v>2762</v>
      </c>
      <c r="G290" t="s">
        <v>2763</v>
      </c>
      <c r="H290" t="s">
        <v>1892</v>
      </c>
      <c r="I290" s="21">
        <v>35745.120000000003</v>
      </c>
      <c r="J290" s="21">
        <v>0</v>
      </c>
      <c r="O290" s="21">
        <v>35745.120000000003</v>
      </c>
      <c r="P290">
        <v>0</v>
      </c>
      <c r="Q290">
        <v>0</v>
      </c>
      <c r="R290">
        <v>0</v>
      </c>
      <c r="S290">
        <v>100</v>
      </c>
      <c r="T290">
        <v>0</v>
      </c>
      <c r="U290" s="21">
        <v>527685</v>
      </c>
      <c r="V290" s="21">
        <v>0</v>
      </c>
      <c r="W290" s="21">
        <v>0</v>
      </c>
      <c r="X290" s="21">
        <v>0</v>
      </c>
      <c r="Y290" s="21">
        <v>0</v>
      </c>
      <c r="Z290" s="21">
        <v>0</v>
      </c>
      <c r="AA290" s="21">
        <v>0</v>
      </c>
      <c r="AB290" s="21">
        <v>0</v>
      </c>
      <c r="AC290" s="21">
        <v>0</v>
      </c>
      <c r="AD290" s="21">
        <v>0</v>
      </c>
      <c r="AE290" s="21">
        <v>0</v>
      </c>
      <c r="AF290" s="21">
        <v>0</v>
      </c>
      <c r="AG290" s="21">
        <v>0</v>
      </c>
      <c r="AH290" s="21">
        <v>0</v>
      </c>
      <c r="AI290" s="21">
        <v>0</v>
      </c>
      <c r="AJ290" s="21">
        <v>0</v>
      </c>
      <c r="AK290" s="21">
        <v>0</v>
      </c>
      <c r="AL290" s="21">
        <v>0</v>
      </c>
      <c r="AM290" s="21">
        <v>0</v>
      </c>
      <c r="AN290" s="21">
        <v>0</v>
      </c>
      <c r="AO290" s="21">
        <v>0</v>
      </c>
      <c r="AP290" s="21">
        <v>0</v>
      </c>
      <c r="AQ290" s="21">
        <v>0</v>
      </c>
      <c r="AR290" s="21">
        <v>0</v>
      </c>
      <c r="AS290" s="21">
        <v>0</v>
      </c>
      <c r="AT290" s="21">
        <v>0</v>
      </c>
      <c r="AU290" s="21">
        <v>0</v>
      </c>
      <c r="AV290" s="21">
        <v>0</v>
      </c>
      <c r="AW290" s="21">
        <v>0</v>
      </c>
      <c r="AX290" s="21">
        <v>0</v>
      </c>
      <c r="AY290" s="21">
        <v>0</v>
      </c>
      <c r="AZ290" s="21">
        <v>0</v>
      </c>
      <c r="BA290" s="21">
        <v>0</v>
      </c>
      <c r="BB290" s="21">
        <v>0</v>
      </c>
      <c r="BC290" s="21">
        <v>0</v>
      </c>
      <c r="BD290" s="21">
        <v>0</v>
      </c>
      <c r="BE290" s="21">
        <v>0</v>
      </c>
      <c r="BF290" s="21">
        <v>0</v>
      </c>
      <c r="BG290" s="21">
        <v>0</v>
      </c>
      <c r="BH290" s="21">
        <v>0</v>
      </c>
      <c r="BI290" s="21">
        <v>0</v>
      </c>
      <c r="BJ290" s="21">
        <v>0</v>
      </c>
      <c r="BK290" s="21">
        <v>527685</v>
      </c>
      <c r="BL290">
        <v>13.61</v>
      </c>
      <c r="BM290">
        <v>86.39</v>
      </c>
      <c r="BN290">
        <v>0</v>
      </c>
      <c r="BO290">
        <v>0</v>
      </c>
      <c r="BP290">
        <v>0</v>
      </c>
      <c r="BQ290" s="156">
        <f>INDEX('ESSER II reallocation'!$G$2:$G$555,MATCH('2021 ESSER II'!$D290,'ESSER II reallocation'!$A$2:$A$555,0))</f>
        <v>527750</v>
      </c>
    </row>
    <row r="291" spans="1:69" x14ac:dyDescent="0.3">
      <c r="A291" t="s">
        <v>162</v>
      </c>
      <c r="B291">
        <v>2021</v>
      </c>
      <c r="C291" t="s">
        <v>2764</v>
      </c>
      <c r="D291" s="22">
        <f>INDEX(Concordance!$A$2:$A$556,MATCH('2021 ESSER II'!F291,Concordance!$D$2:$D$556,0))</f>
        <v>58109</v>
      </c>
      <c r="E291" t="s">
        <v>1028</v>
      </c>
      <c r="F291" t="s">
        <v>2765</v>
      </c>
      <c r="G291" t="s">
        <v>2766</v>
      </c>
      <c r="H291" t="s">
        <v>1892</v>
      </c>
      <c r="I291" s="21">
        <v>20338.59</v>
      </c>
      <c r="J291" s="21">
        <v>0</v>
      </c>
      <c r="O291" s="21">
        <v>20338.59</v>
      </c>
      <c r="P291">
        <v>0</v>
      </c>
      <c r="Q291">
        <v>0</v>
      </c>
      <c r="R291">
        <v>0</v>
      </c>
      <c r="S291">
        <v>100</v>
      </c>
      <c r="T291">
        <v>0</v>
      </c>
      <c r="U291" s="21">
        <v>417592</v>
      </c>
      <c r="V291" s="21">
        <v>417592</v>
      </c>
      <c r="W291" s="21">
        <v>0</v>
      </c>
      <c r="X291" s="21">
        <v>0</v>
      </c>
      <c r="Y291" s="21">
        <v>0</v>
      </c>
      <c r="Z291" s="21">
        <v>0</v>
      </c>
      <c r="AA291" s="21">
        <v>0</v>
      </c>
      <c r="AB291" s="21">
        <v>0</v>
      </c>
      <c r="AC291" s="21">
        <v>0</v>
      </c>
      <c r="AD291" s="21">
        <v>0</v>
      </c>
      <c r="AE291" s="21">
        <v>0</v>
      </c>
      <c r="AF291" s="21">
        <v>0</v>
      </c>
      <c r="AG291" s="21">
        <v>417592</v>
      </c>
      <c r="AH291" s="21">
        <v>417592</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Q291" s="156">
        <f>INDEX('ESSER II reallocation'!$G$2:$G$555,MATCH('2021 ESSER II'!$D291,'ESSER II reallocation'!$A$2:$A$555,0))</f>
        <v>417643</v>
      </c>
    </row>
    <row r="292" spans="1:69" x14ac:dyDescent="0.3">
      <c r="A292" t="s">
        <v>162</v>
      </c>
      <c r="B292">
        <v>2021</v>
      </c>
      <c r="C292" t="s">
        <v>2767</v>
      </c>
      <c r="D292" s="22">
        <f>INDEX(Concordance!$A$2:$A$556,MATCH('2021 ESSER II'!F292,Concordance!$D$2:$D$556,0))</f>
        <v>63066</v>
      </c>
      <c r="E292" t="s">
        <v>1034</v>
      </c>
      <c r="F292" t="s">
        <v>2768</v>
      </c>
      <c r="G292" t="s">
        <v>2769</v>
      </c>
      <c r="H292" t="s">
        <v>1892</v>
      </c>
      <c r="I292" s="21">
        <v>18311.419999999998</v>
      </c>
      <c r="J292" s="21">
        <v>0</v>
      </c>
      <c r="O292" s="21">
        <v>18311.419999999998</v>
      </c>
      <c r="P292">
        <v>0</v>
      </c>
      <c r="Q292">
        <v>0</v>
      </c>
      <c r="R292">
        <v>0</v>
      </c>
      <c r="S292">
        <v>100</v>
      </c>
      <c r="T292">
        <v>0</v>
      </c>
      <c r="U292" s="21">
        <v>351235</v>
      </c>
      <c r="V292" s="21">
        <v>351235</v>
      </c>
      <c r="W292" s="21">
        <v>0</v>
      </c>
      <c r="X292" s="21">
        <v>0</v>
      </c>
      <c r="Y292" s="21">
        <v>0</v>
      </c>
      <c r="Z292" s="21">
        <v>0</v>
      </c>
      <c r="AA292" s="21">
        <v>0</v>
      </c>
      <c r="AB292" s="21">
        <v>0</v>
      </c>
      <c r="AC292" s="21">
        <v>0</v>
      </c>
      <c r="AD292" s="21">
        <v>0</v>
      </c>
      <c r="AE292" s="21">
        <v>0</v>
      </c>
      <c r="AF292" s="21">
        <v>0</v>
      </c>
      <c r="AG292" s="21">
        <v>0</v>
      </c>
      <c r="AH292" s="21">
        <v>0</v>
      </c>
      <c r="AI292" s="21">
        <v>0</v>
      </c>
      <c r="AJ292" s="21">
        <v>0</v>
      </c>
      <c r="AK292" s="21">
        <v>0</v>
      </c>
      <c r="AL292" s="21">
        <v>0</v>
      </c>
      <c r="AM292" s="21">
        <v>0</v>
      </c>
      <c r="AN292" s="21">
        <v>0</v>
      </c>
      <c r="AO292" s="21">
        <v>0</v>
      </c>
      <c r="AP292" s="21">
        <v>0</v>
      </c>
      <c r="AQ292" s="21">
        <v>0</v>
      </c>
      <c r="AR292" s="21">
        <v>0</v>
      </c>
      <c r="AS292" s="21">
        <v>0</v>
      </c>
      <c r="AT292" s="21">
        <v>0</v>
      </c>
      <c r="AU292" s="21">
        <v>0</v>
      </c>
      <c r="AV292" s="21">
        <v>0</v>
      </c>
      <c r="AW292" s="21">
        <v>0</v>
      </c>
      <c r="AX292" s="21">
        <v>0</v>
      </c>
      <c r="AY292" s="21">
        <v>0</v>
      </c>
      <c r="AZ292" s="21">
        <v>0</v>
      </c>
      <c r="BA292" s="21">
        <v>351235</v>
      </c>
      <c r="BB292" s="21">
        <v>351235</v>
      </c>
      <c r="BC292" s="21">
        <v>0</v>
      </c>
      <c r="BD292" s="21">
        <v>0</v>
      </c>
      <c r="BE292" s="21">
        <v>0</v>
      </c>
      <c r="BF292" s="21">
        <v>0</v>
      </c>
      <c r="BG292" s="21">
        <v>0</v>
      </c>
      <c r="BH292" s="21">
        <v>0</v>
      </c>
      <c r="BI292" s="21">
        <v>0</v>
      </c>
      <c r="BJ292" s="21">
        <v>0</v>
      </c>
      <c r="BK292" s="21">
        <v>0</v>
      </c>
      <c r="BQ292" s="156">
        <f>INDEX('ESSER II reallocation'!$G$2:$G$555,MATCH('2021 ESSER II'!$D292,'ESSER II reallocation'!$A$2:$A$555,0))</f>
        <v>351278</v>
      </c>
    </row>
    <row r="293" spans="1:69" x14ac:dyDescent="0.3">
      <c r="A293" t="s">
        <v>162</v>
      </c>
      <c r="B293">
        <v>2021</v>
      </c>
      <c r="C293" t="s">
        <v>2770</v>
      </c>
      <c r="D293" s="22">
        <f>INDEX(Concordance!$A$2:$A$556,MATCH('2021 ESSER II'!F293,Concordance!$D$2:$D$556,0))</f>
        <v>63067</v>
      </c>
      <c r="E293" t="s">
        <v>1031</v>
      </c>
      <c r="F293" t="s">
        <v>2771</v>
      </c>
      <c r="G293" t="s">
        <v>2772</v>
      </c>
      <c r="H293" t="s">
        <v>1892</v>
      </c>
      <c r="I293" s="21">
        <v>30433.919999999998</v>
      </c>
      <c r="J293" s="21">
        <v>0</v>
      </c>
      <c r="O293" s="21">
        <v>30433.919999999998</v>
      </c>
      <c r="P293">
        <v>0</v>
      </c>
      <c r="Q293">
        <v>0</v>
      </c>
      <c r="R293">
        <v>0</v>
      </c>
      <c r="S293">
        <v>100</v>
      </c>
      <c r="T293">
        <v>0</v>
      </c>
      <c r="U293" s="21">
        <v>625158</v>
      </c>
      <c r="V293" s="21">
        <v>45088.76</v>
      </c>
      <c r="W293" s="21">
        <v>45088.76</v>
      </c>
      <c r="X293" s="21">
        <v>6876.5</v>
      </c>
      <c r="Y293" s="21">
        <v>38212.26</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580069.24</v>
      </c>
      <c r="BL293">
        <v>24</v>
      </c>
      <c r="BM293">
        <v>56</v>
      </c>
      <c r="BN293">
        <v>0</v>
      </c>
      <c r="BO293">
        <v>20</v>
      </c>
      <c r="BP293">
        <v>0</v>
      </c>
      <c r="BQ293" s="156">
        <f>INDEX('ESSER II reallocation'!$G$2:$G$555,MATCH('2021 ESSER II'!$D293,'ESSER II reallocation'!$A$2:$A$555,0))</f>
        <v>625234</v>
      </c>
    </row>
    <row r="294" spans="1:69" x14ac:dyDescent="0.3">
      <c r="A294" t="s">
        <v>162</v>
      </c>
      <c r="B294">
        <v>2021</v>
      </c>
      <c r="C294" t="s">
        <v>2773</v>
      </c>
      <c r="D294" s="22">
        <f>INDEX(Concordance!$A$2:$A$556,MATCH('2021 ESSER II'!F294,Concordance!$D$2:$D$556,0))</f>
        <v>84005</v>
      </c>
      <c r="E294" t="s">
        <v>1037</v>
      </c>
      <c r="F294" t="s">
        <v>2774</v>
      </c>
      <c r="G294" t="s">
        <v>2775</v>
      </c>
      <c r="H294" t="s">
        <v>1892</v>
      </c>
      <c r="I294" s="21">
        <v>18311.419999999998</v>
      </c>
      <c r="J294" s="21">
        <v>0</v>
      </c>
      <c r="O294" s="21">
        <v>18311.419999999998</v>
      </c>
      <c r="P294">
        <v>0</v>
      </c>
      <c r="Q294">
        <v>0</v>
      </c>
      <c r="R294">
        <v>0</v>
      </c>
      <c r="S294">
        <v>100</v>
      </c>
      <c r="T294">
        <v>0</v>
      </c>
      <c r="U294" s="21">
        <v>511346</v>
      </c>
      <c r="V294" s="21">
        <v>0</v>
      </c>
      <c r="W294" s="21">
        <v>0</v>
      </c>
      <c r="X294" s="21">
        <v>0</v>
      </c>
      <c r="Y294" s="21">
        <v>0</v>
      </c>
      <c r="Z294" s="21">
        <v>0</v>
      </c>
      <c r="AA294" s="21">
        <v>0</v>
      </c>
      <c r="AB294" s="21">
        <v>0</v>
      </c>
      <c r="AC294" s="21">
        <v>0</v>
      </c>
      <c r="AD294" s="21">
        <v>0</v>
      </c>
      <c r="AE294" s="21">
        <v>0</v>
      </c>
      <c r="AF294" s="21">
        <v>0</v>
      </c>
      <c r="AG294" s="21">
        <v>0</v>
      </c>
      <c r="AH294" s="21">
        <v>0</v>
      </c>
      <c r="AI294" s="21">
        <v>0</v>
      </c>
      <c r="AJ294" s="21">
        <v>0</v>
      </c>
      <c r="AK294" s="21">
        <v>0</v>
      </c>
      <c r="AL294" s="21">
        <v>0</v>
      </c>
      <c r="AM294" s="21">
        <v>0</v>
      </c>
      <c r="AN294" s="21">
        <v>0</v>
      </c>
      <c r="AO294" s="21">
        <v>0</v>
      </c>
      <c r="AP294" s="21">
        <v>0</v>
      </c>
      <c r="AQ294" s="21">
        <v>0</v>
      </c>
      <c r="AR294" s="21">
        <v>0</v>
      </c>
      <c r="AS294" s="21">
        <v>0</v>
      </c>
      <c r="AT294" s="21">
        <v>0</v>
      </c>
      <c r="AU294" s="21">
        <v>0</v>
      </c>
      <c r="AV294" s="21">
        <v>0</v>
      </c>
      <c r="AW294" s="21">
        <v>0</v>
      </c>
      <c r="AX294" s="21">
        <v>0</v>
      </c>
      <c r="AY294" s="21">
        <v>0</v>
      </c>
      <c r="AZ294" s="21">
        <v>0</v>
      </c>
      <c r="BA294" s="21">
        <v>0</v>
      </c>
      <c r="BB294" s="21">
        <v>0</v>
      </c>
      <c r="BC294" s="21">
        <v>0</v>
      </c>
      <c r="BD294" s="21">
        <v>0</v>
      </c>
      <c r="BE294" s="21">
        <v>0</v>
      </c>
      <c r="BF294" s="21">
        <v>0</v>
      </c>
      <c r="BG294" s="21">
        <v>0</v>
      </c>
      <c r="BH294" s="21">
        <v>0</v>
      </c>
      <c r="BI294" s="21">
        <v>0</v>
      </c>
      <c r="BJ294" s="21">
        <v>0</v>
      </c>
      <c r="BK294" s="21">
        <v>511346</v>
      </c>
      <c r="BL294">
        <v>6.5</v>
      </c>
      <c r="BM294">
        <v>0</v>
      </c>
      <c r="BN294">
        <v>0</v>
      </c>
      <c r="BO294">
        <v>93.5</v>
      </c>
      <c r="BP294">
        <v>0</v>
      </c>
      <c r="BQ294" s="156">
        <f>INDEX('ESSER II reallocation'!$G$2:$G$555,MATCH('2021 ESSER II'!$D294,'ESSER II reallocation'!$A$2:$A$555,0))</f>
        <v>511408</v>
      </c>
    </row>
    <row r="295" spans="1:69" x14ac:dyDescent="0.3">
      <c r="A295" t="s">
        <v>162</v>
      </c>
      <c r="B295">
        <v>2021</v>
      </c>
      <c r="C295" t="s">
        <v>2776</v>
      </c>
      <c r="D295" s="22">
        <f>INDEX(Concordance!$A$2:$A$556,MATCH('2021 ESSER II'!F295,Concordance!$D$2:$D$556,0))</f>
        <v>64072</v>
      </c>
      <c r="E295" t="s">
        <v>1040</v>
      </c>
      <c r="F295" t="s">
        <v>2777</v>
      </c>
      <c r="G295" t="s">
        <v>2778</v>
      </c>
      <c r="H295" t="s">
        <v>1892</v>
      </c>
      <c r="I295" s="21">
        <v>14662.5</v>
      </c>
      <c r="J295" s="21">
        <v>0</v>
      </c>
      <c r="O295" s="21">
        <v>14662.5</v>
      </c>
      <c r="P295">
        <v>0</v>
      </c>
      <c r="Q295">
        <v>0</v>
      </c>
      <c r="R295">
        <v>0</v>
      </c>
      <c r="S295">
        <v>100</v>
      </c>
      <c r="T295">
        <v>0</v>
      </c>
      <c r="U295" s="21">
        <v>179745</v>
      </c>
      <c r="V295" s="21">
        <v>98091.28</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98091.28</v>
      </c>
      <c r="BB295" s="21">
        <v>72945.81</v>
      </c>
      <c r="BC295" s="21">
        <v>25145.47</v>
      </c>
      <c r="BD295" s="21">
        <v>0</v>
      </c>
      <c r="BE295" s="21">
        <v>0</v>
      </c>
      <c r="BF295" s="21">
        <v>0</v>
      </c>
      <c r="BG295" s="21">
        <v>0</v>
      </c>
      <c r="BH295" s="21">
        <v>0</v>
      </c>
      <c r="BI295" s="21">
        <v>0</v>
      </c>
      <c r="BJ295" s="21">
        <v>0</v>
      </c>
      <c r="BK295" s="21">
        <v>81653.72</v>
      </c>
      <c r="BL295">
        <v>0</v>
      </c>
      <c r="BM295">
        <v>0</v>
      </c>
      <c r="BN295">
        <v>0</v>
      </c>
      <c r="BO295">
        <v>100</v>
      </c>
      <c r="BP295">
        <v>0</v>
      </c>
      <c r="BQ295" s="156">
        <f>INDEX('ESSER II reallocation'!$G$2:$G$555,MATCH('2021 ESSER II'!$D295,'ESSER II reallocation'!$A$2:$A$555,0))</f>
        <v>179767</v>
      </c>
    </row>
    <row r="296" spans="1:69" x14ac:dyDescent="0.3">
      <c r="A296" t="s">
        <v>162</v>
      </c>
      <c r="B296">
        <v>2021</v>
      </c>
      <c r="C296" t="s">
        <v>2779</v>
      </c>
      <c r="D296" s="22">
        <f>INDEX(Concordance!$A$2:$A$556,MATCH('2021 ESSER II'!F296,Concordance!$D$2:$D$556,0))</f>
        <v>55106</v>
      </c>
      <c r="E296" t="s">
        <v>1043</v>
      </c>
      <c r="F296" t="s">
        <v>2780</v>
      </c>
      <c r="G296" t="s">
        <v>2781</v>
      </c>
      <c r="H296" t="s">
        <v>1892</v>
      </c>
      <c r="I296" s="21">
        <v>21757.62</v>
      </c>
      <c r="J296" s="21">
        <v>0</v>
      </c>
      <c r="O296" s="21">
        <v>21757.62</v>
      </c>
      <c r="P296">
        <v>0</v>
      </c>
      <c r="Q296">
        <v>0</v>
      </c>
      <c r="R296">
        <v>0</v>
      </c>
      <c r="S296">
        <v>100</v>
      </c>
      <c r="T296">
        <v>0</v>
      </c>
      <c r="U296" s="21">
        <v>1073902</v>
      </c>
      <c r="V296" s="21">
        <v>1073902</v>
      </c>
      <c r="W296" s="21">
        <v>1073902</v>
      </c>
      <c r="X296" s="21">
        <v>1073902</v>
      </c>
      <c r="Y296" s="21">
        <v>0</v>
      </c>
      <c r="Z296" s="21">
        <v>0</v>
      </c>
      <c r="AA296" s="21">
        <v>0</v>
      </c>
      <c r="AB296" s="21">
        <v>0</v>
      </c>
      <c r="AC296" s="21">
        <v>0</v>
      </c>
      <c r="AD296" s="21">
        <v>0</v>
      </c>
      <c r="AE296" s="21">
        <v>0</v>
      </c>
      <c r="AF296" s="21">
        <v>0</v>
      </c>
      <c r="AG296" s="21">
        <v>0</v>
      </c>
      <c r="AH296" s="21">
        <v>0</v>
      </c>
      <c r="AI296" s="21">
        <v>0</v>
      </c>
      <c r="AJ296" s="21">
        <v>0</v>
      </c>
      <c r="AK296" s="21">
        <v>0</v>
      </c>
      <c r="AL296" s="21">
        <v>0</v>
      </c>
      <c r="AM296" s="21">
        <v>0</v>
      </c>
      <c r="AN296" s="21">
        <v>0</v>
      </c>
      <c r="AO296" s="21">
        <v>0</v>
      </c>
      <c r="AP296" s="21">
        <v>0</v>
      </c>
      <c r="AQ296" s="21">
        <v>0</v>
      </c>
      <c r="AR296" s="21">
        <v>0</v>
      </c>
      <c r="AS296" s="21">
        <v>0</v>
      </c>
      <c r="AT296" s="21">
        <v>0</v>
      </c>
      <c r="AU296" s="21">
        <v>0</v>
      </c>
      <c r="AV296" s="21">
        <v>0</v>
      </c>
      <c r="AW296" s="21">
        <v>0</v>
      </c>
      <c r="AX296" s="21">
        <v>0</v>
      </c>
      <c r="AY296" s="21">
        <v>0</v>
      </c>
      <c r="AZ296" s="21">
        <v>0</v>
      </c>
      <c r="BA296" s="21">
        <v>0</v>
      </c>
      <c r="BB296" s="21">
        <v>0</v>
      </c>
      <c r="BC296" s="21">
        <v>0</v>
      </c>
      <c r="BD296" s="21">
        <v>0</v>
      </c>
      <c r="BE296" s="21">
        <v>0</v>
      </c>
      <c r="BF296" s="21">
        <v>0</v>
      </c>
      <c r="BG296" s="21">
        <v>0</v>
      </c>
      <c r="BH296" s="21">
        <v>0</v>
      </c>
      <c r="BI296" s="21">
        <v>0</v>
      </c>
      <c r="BJ296" s="21">
        <v>0</v>
      </c>
      <c r="BK296" s="21">
        <v>0</v>
      </c>
      <c r="BQ296" s="156">
        <f>INDEX('ESSER II reallocation'!$G$2:$G$555,MATCH('2021 ESSER II'!$D296,'ESSER II reallocation'!$A$2:$A$555,0))</f>
        <v>1074034</v>
      </c>
    </row>
    <row r="297" spans="1:69" x14ac:dyDescent="0.3">
      <c r="A297" t="s">
        <v>162</v>
      </c>
      <c r="B297">
        <v>2021</v>
      </c>
      <c r="C297" t="s">
        <v>2782</v>
      </c>
      <c r="D297" s="22">
        <f>INDEX(Concordance!$A$2:$A$556,MATCH('2021 ESSER II'!F297,Concordance!$D$2:$D$556,0))</f>
        <v>106008</v>
      </c>
      <c r="E297" t="s">
        <v>1046</v>
      </c>
      <c r="F297" t="s">
        <v>2783</v>
      </c>
      <c r="G297" t="s">
        <v>2784</v>
      </c>
      <c r="H297" t="s">
        <v>1892</v>
      </c>
      <c r="I297" s="21">
        <v>12594.78</v>
      </c>
      <c r="J297" s="21">
        <v>0</v>
      </c>
      <c r="O297" s="21">
        <v>12594.78</v>
      </c>
      <c r="P297">
        <v>0</v>
      </c>
      <c r="Q297">
        <v>0</v>
      </c>
      <c r="R297">
        <v>0</v>
      </c>
      <c r="S297">
        <v>100</v>
      </c>
      <c r="T297">
        <v>0</v>
      </c>
      <c r="U297" s="21">
        <v>98808</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98808</v>
      </c>
      <c r="BL297">
        <v>0</v>
      </c>
      <c r="BM297">
        <v>0</v>
      </c>
      <c r="BN297">
        <v>0</v>
      </c>
      <c r="BO297">
        <v>100</v>
      </c>
      <c r="BP297">
        <v>0</v>
      </c>
      <c r="BQ297" s="156">
        <f>INDEX('ESSER II reallocation'!$G$2:$G$555,MATCH('2021 ESSER II'!$D297,'ESSER II reallocation'!$A$2:$A$555,0))</f>
        <v>98820</v>
      </c>
    </row>
    <row r="298" spans="1:69" x14ac:dyDescent="0.3">
      <c r="A298" t="s">
        <v>162</v>
      </c>
      <c r="B298">
        <v>2021</v>
      </c>
      <c r="C298" t="s">
        <v>2785</v>
      </c>
      <c r="D298" s="22">
        <f>INDEX(Concordance!$A$2:$A$556,MATCH('2021 ESSER II'!F298,Concordance!$D$2:$D$556,0))</f>
        <v>62070</v>
      </c>
      <c r="E298" t="s">
        <v>1049</v>
      </c>
      <c r="F298" t="s">
        <v>2786</v>
      </c>
      <c r="G298" t="s">
        <v>2787</v>
      </c>
      <c r="H298" t="s">
        <v>1892</v>
      </c>
      <c r="I298" s="21">
        <v>16811.310000000001</v>
      </c>
      <c r="J298" s="21">
        <v>0</v>
      </c>
      <c r="O298" s="21">
        <v>16811.310000000001</v>
      </c>
      <c r="P298">
        <v>0</v>
      </c>
      <c r="Q298">
        <v>0</v>
      </c>
      <c r="R298">
        <v>0</v>
      </c>
      <c r="S298">
        <v>100</v>
      </c>
      <c r="T298">
        <v>0</v>
      </c>
      <c r="U298" s="21">
        <v>644652</v>
      </c>
      <c r="V298" s="21">
        <v>335530.40000000002</v>
      </c>
      <c r="W298" s="21">
        <v>0</v>
      </c>
      <c r="X298" s="21">
        <v>0</v>
      </c>
      <c r="Y298" s="21">
        <v>0</v>
      </c>
      <c r="Z298" s="21">
        <v>0</v>
      </c>
      <c r="AA298" s="21">
        <v>0</v>
      </c>
      <c r="AB298" s="21">
        <v>0</v>
      </c>
      <c r="AC298" s="21">
        <v>0</v>
      </c>
      <c r="AD298" s="21">
        <v>0</v>
      </c>
      <c r="AE298" s="21">
        <v>0</v>
      </c>
      <c r="AF298" s="21">
        <v>0</v>
      </c>
      <c r="AG298" s="21">
        <v>335530.40000000002</v>
      </c>
      <c r="AH298" s="21">
        <v>257260.57</v>
      </c>
      <c r="AI298" s="21">
        <v>78269.83</v>
      </c>
      <c r="AJ298" s="21">
        <v>0</v>
      </c>
      <c r="AK298" s="21">
        <v>0</v>
      </c>
      <c r="AL298" s="21">
        <v>0</v>
      </c>
      <c r="AM298" s="21">
        <v>0</v>
      </c>
      <c r="AN298" s="21">
        <v>0</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309121.59999999998</v>
      </c>
      <c r="BL298">
        <v>0</v>
      </c>
      <c r="BM298">
        <v>0</v>
      </c>
      <c r="BN298">
        <v>0</v>
      </c>
      <c r="BO298">
        <v>100</v>
      </c>
      <c r="BP298">
        <v>0</v>
      </c>
      <c r="BQ298" s="156">
        <f>INDEX('ESSER II reallocation'!$G$2:$G$555,MATCH('2021 ESSER II'!$D298,'ESSER II reallocation'!$A$2:$A$555,0))</f>
        <v>644731</v>
      </c>
    </row>
    <row r="299" spans="1:69" x14ac:dyDescent="0.3">
      <c r="A299" t="s">
        <v>162</v>
      </c>
      <c r="B299">
        <v>2021</v>
      </c>
      <c r="C299" t="s">
        <v>2788</v>
      </c>
      <c r="D299" s="22">
        <f>INDEX(Concordance!$A$2:$A$556,MATCH('2021 ESSER II'!F299,Concordance!$D$2:$D$556,0))</f>
        <v>97129</v>
      </c>
      <c r="E299" t="s">
        <v>1477</v>
      </c>
      <c r="F299" t="s">
        <v>2789</v>
      </c>
      <c r="G299" t="s">
        <v>2790</v>
      </c>
      <c r="H299" t="s">
        <v>1892</v>
      </c>
      <c r="I299" s="21">
        <v>48921.760000000002</v>
      </c>
      <c r="J299" s="21">
        <v>0</v>
      </c>
      <c r="O299" s="21">
        <v>48921.760000000002</v>
      </c>
      <c r="P299">
        <v>0</v>
      </c>
      <c r="Q299">
        <v>0</v>
      </c>
      <c r="R299">
        <v>0</v>
      </c>
      <c r="S299">
        <v>100</v>
      </c>
      <c r="T299">
        <v>0</v>
      </c>
      <c r="U299" s="21">
        <v>2138793</v>
      </c>
      <c r="V299" s="21">
        <v>0</v>
      </c>
      <c r="W299" s="21">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21">
        <v>0</v>
      </c>
      <c r="AR299" s="21">
        <v>0</v>
      </c>
      <c r="AS299" s="21">
        <v>0</v>
      </c>
      <c r="AT299" s="21">
        <v>0</v>
      </c>
      <c r="AU299" s="21">
        <v>0</v>
      </c>
      <c r="AV299" s="21">
        <v>0</v>
      </c>
      <c r="AW299" s="21">
        <v>0</v>
      </c>
      <c r="AX299" s="21">
        <v>0</v>
      </c>
      <c r="AY299" s="21">
        <v>0</v>
      </c>
      <c r="AZ299" s="21">
        <v>0</v>
      </c>
      <c r="BA299" s="21">
        <v>0</v>
      </c>
      <c r="BB299" s="21">
        <v>0</v>
      </c>
      <c r="BC299" s="21">
        <v>0</v>
      </c>
      <c r="BD299" s="21">
        <v>0</v>
      </c>
      <c r="BE299" s="21">
        <v>0</v>
      </c>
      <c r="BF299" s="21">
        <v>0</v>
      </c>
      <c r="BG299" s="21">
        <v>0</v>
      </c>
      <c r="BH299" s="21">
        <v>0</v>
      </c>
      <c r="BI299" s="21">
        <v>0</v>
      </c>
      <c r="BJ299" s="21">
        <v>0</v>
      </c>
      <c r="BK299" s="21">
        <v>2138793</v>
      </c>
      <c r="BL299">
        <v>0</v>
      </c>
      <c r="BM299">
        <v>100</v>
      </c>
      <c r="BN299">
        <v>0</v>
      </c>
      <c r="BO299">
        <v>0</v>
      </c>
      <c r="BP299">
        <v>0</v>
      </c>
      <c r="BQ299" s="156">
        <f>INDEX('ESSER II reallocation'!$G$2:$G$555,MATCH('2021 ESSER II'!$D299,'ESSER II reallocation'!$A$2:$A$555,0))</f>
        <v>2139055</v>
      </c>
    </row>
    <row r="300" spans="1:69" x14ac:dyDescent="0.3">
      <c r="A300" t="s">
        <v>162</v>
      </c>
      <c r="B300">
        <v>2021</v>
      </c>
      <c r="C300" t="s">
        <v>2791</v>
      </c>
      <c r="D300" s="22">
        <f>INDEX(Concordance!$A$2:$A$556,MATCH('2021 ESSER II'!F300,Concordance!$D$2:$D$556,0))</f>
        <v>112102</v>
      </c>
      <c r="E300" t="s">
        <v>1052</v>
      </c>
      <c r="F300" t="s">
        <v>2792</v>
      </c>
      <c r="G300" t="s">
        <v>2793</v>
      </c>
      <c r="H300" t="s">
        <v>1892</v>
      </c>
      <c r="I300" s="21">
        <v>55611.44</v>
      </c>
      <c r="J300" s="21">
        <v>0</v>
      </c>
      <c r="O300" s="21">
        <v>55611.44</v>
      </c>
      <c r="P300">
        <v>0</v>
      </c>
      <c r="Q300">
        <v>0</v>
      </c>
      <c r="R300">
        <v>0</v>
      </c>
      <c r="S300">
        <v>100</v>
      </c>
      <c r="T300">
        <v>0</v>
      </c>
      <c r="U300" s="21">
        <v>2524133</v>
      </c>
      <c r="V300" s="21">
        <v>2524133</v>
      </c>
      <c r="W300" s="21">
        <v>0</v>
      </c>
      <c r="X300" s="21">
        <v>0</v>
      </c>
      <c r="Y300" s="21">
        <v>0</v>
      </c>
      <c r="Z300" s="21">
        <v>0</v>
      </c>
      <c r="AA300" s="21">
        <v>0</v>
      </c>
      <c r="AB300" s="21">
        <v>0</v>
      </c>
      <c r="AC300" s="21">
        <v>0</v>
      </c>
      <c r="AD300" s="21">
        <v>0</v>
      </c>
      <c r="AE300" s="21">
        <v>0</v>
      </c>
      <c r="AF300" s="21">
        <v>0</v>
      </c>
      <c r="AG300" s="21">
        <v>2524133</v>
      </c>
      <c r="AH300" s="21">
        <v>2524133</v>
      </c>
      <c r="AI300" s="21">
        <v>0</v>
      </c>
      <c r="AJ300" s="21">
        <v>0</v>
      </c>
      <c r="AK300" s="21">
        <v>0</v>
      </c>
      <c r="AL300" s="21">
        <v>0</v>
      </c>
      <c r="AM300" s="21">
        <v>0</v>
      </c>
      <c r="AN300" s="21">
        <v>0</v>
      </c>
      <c r="AO300" s="21">
        <v>0</v>
      </c>
      <c r="AP300" s="21">
        <v>0</v>
      </c>
      <c r="AQ300" s="21">
        <v>0</v>
      </c>
      <c r="AR300" s="21">
        <v>0</v>
      </c>
      <c r="AS300" s="21">
        <v>0</v>
      </c>
      <c r="AT300" s="21">
        <v>0</v>
      </c>
      <c r="AU300" s="21">
        <v>0</v>
      </c>
      <c r="AV300" s="21">
        <v>0</v>
      </c>
      <c r="AW300" s="21">
        <v>0</v>
      </c>
      <c r="AX300" s="21">
        <v>0</v>
      </c>
      <c r="AY300" s="21">
        <v>0</v>
      </c>
      <c r="AZ300" s="21">
        <v>0</v>
      </c>
      <c r="BA300" s="21">
        <v>0</v>
      </c>
      <c r="BB300" s="21">
        <v>0</v>
      </c>
      <c r="BC300" s="21">
        <v>0</v>
      </c>
      <c r="BD300" s="21">
        <v>0</v>
      </c>
      <c r="BE300" s="21">
        <v>0</v>
      </c>
      <c r="BF300" s="21">
        <v>0</v>
      </c>
      <c r="BG300" s="21">
        <v>0</v>
      </c>
      <c r="BH300" s="21">
        <v>0</v>
      </c>
      <c r="BI300" s="21">
        <v>0</v>
      </c>
      <c r="BJ300" s="21">
        <v>0</v>
      </c>
      <c r="BK300" s="21">
        <v>0</v>
      </c>
      <c r="BQ300" s="156">
        <f>INDEX('ESSER II reallocation'!$G$2:$G$555,MATCH('2021 ESSER II'!$D300,'ESSER II reallocation'!$A$2:$A$555,0))</f>
        <v>2524442</v>
      </c>
    </row>
    <row r="301" spans="1:69" x14ac:dyDescent="0.3">
      <c r="A301" t="s">
        <v>162</v>
      </c>
      <c r="B301">
        <v>2021</v>
      </c>
      <c r="C301" t="s">
        <v>2794</v>
      </c>
      <c r="D301" s="22">
        <f>INDEX(Concordance!$A$2:$A$556,MATCH('2021 ESSER II'!F301,Concordance!$D$2:$D$556,0))</f>
        <v>74201</v>
      </c>
      <c r="E301" t="s">
        <v>1055</v>
      </c>
      <c r="F301" t="s">
        <v>2795</v>
      </c>
      <c r="G301" t="s">
        <v>2796</v>
      </c>
      <c r="H301" t="s">
        <v>1892</v>
      </c>
      <c r="I301" s="21">
        <v>35339.69</v>
      </c>
      <c r="J301" s="21">
        <v>0</v>
      </c>
      <c r="O301" s="21">
        <v>35339.69</v>
      </c>
      <c r="P301">
        <v>0</v>
      </c>
      <c r="Q301">
        <v>0</v>
      </c>
      <c r="R301">
        <v>0</v>
      </c>
      <c r="S301">
        <v>100</v>
      </c>
      <c r="T301">
        <v>0</v>
      </c>
      <c r="U301" s="21">
        <v>655325</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655325</v>
      </c>
      <c r="BL301">
        <v>0</v>
      </c>
      <c r="BM301">
        <v>0</v>
      </c>
      <c r="BN301">
        <v>0</v>
      </c>
      <c r="BO301">
        <v>100</v>
      </c>
      <c r="BP301">
        <v>0</v>
      </c>
      <c r="BQ301" s="156">
        <f>INDEX('ESSER II reallocation'!$G$2:$G$555,MATCH('2021 ESSER II'!$D301,'ESSER II reallocation'!$A$2:$A$555,0))</f>
        <v>655405</v>
      </c>
    </row>
    <row r="302" spans="1:69" x14ac:dyDescent="0.3">
      <c r="A302" t="s">
        <v>162</v>
      </c>
      <c r="B302">
        <v>2021</v>
      </c>
      <c r="C302" t="s">
        <v>2797</v>
      </c>
      <c r="D302" s="22">
        <f>INDEX(Concordance!$A$2:$A$556,MATCH('2021 ESSER II'!F302,Concordance!$D$2:$D$556,0))</f>
        <v>32055</v>
      </c>
      <c r="E302" t="s">
        <v>1058</v>
      </c>
      <c r="F302" t="s">
        <v>2798</v>
      </c>
      <c r="G302" t="s">
        <v>2799</v>
      </c>
      <c r="H302" t="s">
        <v>1892</v>
      </c>
      <c r="I302" s="21">
        <v>20338.59</v>
      </c>
      <c r="J302" s="21">
        <v>0</v>
      </c>
      <c r="O302" s="21">
        <v>20338.59</v>
      </c>
      <c r="P302">
        <v>0</v>
      </c>
      <c r="Q302">
        <v>0</v>
      </c>
      <c r="R302">
        <v>0</v>
      </c>
      <c r="S302">
        <v>100</v>
      </c>
      <c r="T302">
        <v>0</v>
      </c>
      <c r="U302" s="21">
        <v>243305</v>
      </c>
      <c r="V302" s="21">
        <v>243305</v>
      </c>
      <c r="W302" s="21">
        <v>0</v>
      </c>
      <c r="X302" s="21">
        <v>0</v>
      </c>
      <c r="Y302" s="21">
        <v>0</v>
      </c>
      <c r="Z302" s="21">
        <v>0</v>
      </c>
      <c r="AA302" s="21">
        <v>0</v>
      </c>
      <c r="AB302" s="21">
        <v>0</v>
      </c>
      <c r="AC302" s="21">
        <v>0</v>
      </c>
      <c r="AD302" s="21">
        <v>0</v>
      </c>
      <c r="AE302" s="21">
        <v>0</v>
      </c>
      <c r="AF302" s="21">
        <v>0</v>
      </c>
      <c r="AG302" s="21">
        <v>243305</v>
      </c>
      <c r="AH302" s="21">
        <v>243305</v>
      </c>
      <c r="AI302" s="21">
        <v>0</v>
      </c>
      <c r="AJ302" s="21">
        <v>0</v>
      </c>
      <c r="AK302" s="21">
        <v>0</v>
      </c>
      <c r="AL302" s="21">
        <v>0</v>
      </c>
      <c r="AM302" s="21">
        <v>0</v>
      </c>
      <c r="AN302" s="21">
        <v>0</v>
      </c>
      <c r="AO302" s="21">
        <v>0</v>
      </c>
      <c r="AP302" s="21">
        <v>0</v>
      </c>
      <c r="AQ302" s="21">
        <v>0</v>
      </c>
      <c r="AR302" s="21">
        <v>0</v>
      </c>
      <c r="AS302" s="21">
        <v>0</v>
      </c>
      <c r="AT302" s="21">
        <v>0</v>
      </c>
      <c r="AU302" s="21">
        <v>0</v>
      </c>
      <c r="AV302" s="21">
        <v>0</v>
      </c>
      <c r="AW302" s="21">
        <v>0</v>
      </c>
      <c r="AX302" s="21">
        <v>0</v>
      </c>
      <c r="AY302" s="21">
        <v>0</v>
      </c>
      <c r="AZ302" s="21">
        <v>0</v>
      </c>
      <c r="BA302" s="21">
        <v>0</v>
      </c>
      <c r="BB302" s="21">
        <v>0</v>
      </c>
      <c r="BC302" s="21">
        <v>0</v>
      </c>
      <c r="BD302" s="21">
        <v>0</v>
      </c>
      <c r="BE302" s="21">
        <v>0</v>
      </c>
      <c r="BF302" s="21">
        <v>0</v>
      </c>
      <c r="BG302" s="21">
        <v>0</v>
      </c>
      <c r="BH302" s="21">
        <v>0</v>
      </c>
      <c r="BI302" s="21">
        <v>0</v>
      </c>
      <c r="BJ302" s="21">
        <v>0</v>
      </c>
      <c r="BK302" s="21">
        <v>0</v>
      </c>
      <c r="BQ302" s="156">
        <f>INDEX('ESSER II reallocation'!$G$2:$G$555,MATCH('2021 ESSER II'!$D302,'ESSER II reallocation'!$A$2:$A$555,0))</f>
        <v>243334</v>
      </c>
    </row>
    <row r="303" spans="1:69" x14ac:dyDescent="0.3">
      <c r="A303" t="s">
        <v>162</v>
      </c>
      <c r="B303">
        <v>2021</v>
      </c>
      <c r="C303" t="s">
        <v>2800</v>
      </c>
      <c r="D303" s="22">
        <f>INDEX(Concordance!$A$2:$A$556,MATCH('2021 ESSER II'!F303,Concordance!$D$2:$D$556,0))</f>
        <v>60077</v>
      </c>
      <c r="E303" t="s">
        <v>1061</v>
      </c>
      <c r="F303" t="s">
        <v>2801</v>
      </c>
      <c r="G303" t="s">
        <v>2802</v>
      </c>
      <c r="H303" t="s">
        <v>1892</v>
      </c>
      <c r="I303" s="21">
        <v>97573.96</v>
      </c>
      <c r="J303" s="21">
        <v>0</v>
      </c>
      <c r="O303" s="21">
        <v>97573.96</v>
      </c>
      <c r="P303">
        <v>0</v>
      </c>
      <c r="Q303">
        <v>0</v>
      </c>
      <c r="R303">
        <v>0</v>
      </c>
      <c r="S303">
        <v>100</v>
      </c>
      <c r="T303">
        <v>0</v>
      </c>
      <c r="U303" s="21">
        <v>3824059</v>
      </c>
      <c r="V303" s="21">
        <v>3079325.26</v>
      </c>
      <c r="W303" s="21">
        <v>3079325.26</v>
      </c>
      <c r="X303" s="21">
        <v>911537.2</v>
      </c>
      <c r="Y303" s="21">
        <v>350741.8</v>
      </c>
      <c r="Z303" s="21">
        <v>310845.81</v>
      </c>
      <c r="AA303" s="21">
        <v>0</v>
      </c>
      <c r="AB303" s="21">
        <v>0</v>
      </c>
      <c r="AC303" s="21">
        <v>1506200.45</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744733.74000000022</v>
      </c>
      <c r="BL303">
        <v>100</v>
      </c>
      <c r="BM303">
        <v>0</v>
      </c>
      <c r="BN303">
        <v>0</v>
      </c>
      <c r="BO303">
        <v>0</v>
      </c>
      <c r="BP303">
        <v>0</v>
      </c>
      <c r="BQ303" s="156">
        <f>INDEX('ESSER II reallocation'!$G$2:$G$555,MATCH('2021 ESSER II'!$D303,'ESSER II reallocation'!$A$2:$A$555,0))</f>
        <v>3824528</v>
      </c>
    </row>
    <row r="304" spans="1:69" x14ac:dyDescent="0.3">
      <c r="A304" t="s">
        <v>162</v>
      </c>
      <c r="B304">
        <v>2021</v>
      </c>
      <c r="C304" t="s">
        <v>2803</v>
      </c>
      <c r="D304" s="22">
        <f>INDEX(Concordance!$A$2:$A$556,MATCH('2021 ESSER II'!F304,Concordance!$D$2:$D$556,0))</f>
        <v>9077</v>
      </c>
      <c r="E304" t="s">
        <v>1064</v>
      </c>
      <c r="F304" t="s">
        <v>2804</v>
      </c>
      <c r="G304" t="s">
        <v>2805</v>
      </c>
      <c r="H304" t="s">
        <v>1892</v>
      </c>
      <c r="I304" s="21">
        <v>18514.14</v>
      </c>
      <c r="J304" s="21">
        <v>0</v>
      </c>
      <c r="O304" s="21">
        <v>18514.14</v>
      </c>
      <c r="P304">
        <v>0</v>
      </c>
      <c r="Q304">
        <v>0</v>
      </c>
      <c r="R304">
        <v>0</v>
      </c>
      <c r="S304">
        <v>100</v>
      </c>
      <c r="T304">
        <v>0</v>
      </c>
      <c r="U304" s="21">
        <v>394988</v>
      </c>
      <c r="V304" s="21">
        <v>394988</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21">
        <v>0</v>
      </c>
      <c r="AS304" s="21">
        <v>0</v>
      </c>
      <c r="AT304" s="21">
        <v>0</v>
      </c>
      <c r="AU304" s="21">
        <v>0</v>
      </c>
      <c r="AV304" s="21">
        <v>0</v>
      </c>
      <c r="AW304" s="21">
        <v>0</v>
      </c>
      <c r="AX304" s="21">
        <v>0</v>
      </c>
      <c r="AY304" s="21">
        <v>0</v>
      </c>
      <c r="AZ304" s="21">
        <v>0</v>
      </c>
      <c r="BA304" s="21">
        <v>394988</v>
      </c>
      <c r="BB304" s="21">
        <v>394988</v>
      </c>
      <c r="BC304" s="21">
        <v>0</v>
      </c>
      <c r="BD304" s="21">
        <v>0</v>
      </c>
      <c r="BE304" s="21">
        <v>0</v>
      </c>
      <c r="BF304" s="21">
        <v>0</v>
      </c>
      <c r="BG304" s="21">
        <v>0</v>
      </c>
      <c r="BH304" s="21">
        <v>0</v>
      </c>
      <c r="BI304" s="21">
        <v>0</v>
      </c>
      <c r="BJ304" s="21">
        <v>0</v>
      </c>
      <c r="BK304" s="21">
        <v>0</v>
      </c>
      <c r="BQ304" s="156">
        <f>INDEX('ESSER II reallocation'!$G$2:$G$555,MATCH('2021 ESSER II'!$D304,'ESSER II reallocation'!$A$2:$A$555,0))</f>
        <v>395036</v>
      </c>
    </row>
    <row r="305" spans="1:69" x14ac:dyDescent="0.3">
      <c r="A305" t="s">
        <v>162</v>
      </c>
      <c r="B305">
        <v>2021</v>
      </c>
      <c r="C305" t="s">
        <v>2806</v>
      </c>
      <c r="D305" s="22">
        <f>INDEX(Concordance!$A$2:$A$556,MATCH('2021 ESSER II'!F305,Concordance!$D$2:$D$556,0))</f>
        <v>58108</v>
      </c>
      <c r="E305" t="s">
        <v>1067</v>
      </c>
      <c r="F305" t="s">
        <v>2807</v>
      </c>
      <c r="G305" t="s">
        <v>2808</v>
      </c>
      <c r="H305" t="s">
        <v>1892</v>
      </c>
      <c r="I305" s="21">
        <v>14662.5</v>
      </c>
      <c r="J305" s="21">
        <v>0</v>
      </c>
      <c r="O305" s="21">
        <v>14662.5</v>
      </c>
      <c r="P305">
        <v>0</v>
      </c>
      <c r="Q305">
        <v>0</v>
      </c>
      <c r="R305">
        <v>0</v>
      </c>
      <c r="S305">
        <v>100</v>
      </c>
      <c r="T305">
        <v>0</v>
      </c>
      <c r="U305" s="21">
        <v>166806</v>
      </c>
      <c r="V305" s="21">
        <v>166806</v>
      </c>
      <c r="W305" s="21">
        <v>12502.06</v>
      </c>
      <c r="X305" s="21">
        <v>0</v>
      </c>
      <c r="Y305" s="21">
        <v>0</v>
      </c>
      <c r="Z305" s="21">
        <v>0</v>
      </c>
      <c r="AA305" s="21">
        <v>0</v>
      </c>
      <c r="AB305" s="21">
        <v>0</v>
      </c>
      <c r="AC305" s="21">
        <v>12502.06</v>
      </c>
      <c r="AD305" s="21">
        <v>0</v>
      </c>
      <c r="AE305" s="21">
        <v>0</v>
      </c>
      <c r="AF305" s="21">
        <v>0</v>
      </c>
      <c r="AG305" s="21">
        <v>148217.71</v>
      </c>
      <c r="AH305" s="21">
        <v>60534.02</v>
      </c>
      <c r="AI305" s="21">
        <v>9361.68</v>
      </c>
      <c r="AJ305" s="21">
        <v>42289.05</v>
      </c>
      <c r="AK305" s="21">
        <v>0</v>
      </c>
      <c r="AL305" s="21">
        <v>0</v>
      </c>
      <c r="AM305" s="21">
        <v>36032.959999999999</v>
      </c>
      <c r="AN305" s="21">
        <v>0</v>
      </c>
      <c r="AO305" s="21">
        <v>0</v>
      </c>
      <c r="AP305" s="21">
        <v>0</v>
      </c>
      <c r="AQ305" s="21">
        <v>6086.23</v>
      </c>
      <c r="AR305" s="21">
        <v>0</v>
      </c>
      <c r="AS305" s="21">
        <v>0</v>
      </c>
      <c r="AT305" s="21">
        <v>6086.23</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Q305" s="156">
        <f>INDEX('ESSER II reallocation'!$G$2:$G$555,MATCH('2021 ESSER II'!$D305,'ESSER II reallocation'!$A$2:$A$555,0))</f>
        <v>166826</v>
      </c>
    </row>
    <row r="306" spans="1:69" x14ac:dyDescent="0.3">
      <c r="A306" t="s">
        <v>162</v>
      </c>
      <c r="B306">
        <v>2021</v>
      </c>
      <c r="C306" t="s">
        <v>2809</v>
      </c>
      <c r="D306" s="22">
        <f>INDEX(Concordance!$A$2:$A$556,MATCH('2021 ESSER II'!F306,Concordance!$D$2:$D$556,0))</f>
        <v>96094</v>
      </c>
      <c r="E306" t="s">
        <v>1070</v>
      </c>
      <c r="F306" t="s">
        <v>2810</v>
      </c>
      <c r="G306" t="s">
        <v>2811</v>
      </c>
      <c r="H306" t="s">
        <v>1892</v>
      </c>
      <c r="I306" s="21">
        <v>156767.47</v>
      </c>
      <c r="J306" s="21">
        <v>0</v>
      </c>
      <c r="O306" s="21">
        <v>156767.47</v>
      </c>
      <c r="P306">
        <v>0</v>
      </c>
      <c r="Q306">
        <v>0</v>
      </c>
      <c r="R306">
        <v>0</v>
      </c>
      <c r="S306">
        <v>100</v>
      </c>
      <c r="T306">
        <v>0</v>
      </c>
      <c r="U306" s="21">
        <v>4091357</v>
      </c>
      <c r="V306" s="21">
        <v>825000</v>
      </c>
      <c r="W306" s="21">
        <v>0</v>
      </c>
      <c r="X306" s="21">
        <v>0</v>
      </c>
      <c r="Y306" s="21">
        <v>0</v>
      </c>
      <c r="Z306" s="21">
        <v>0</v>
      </c>
      <c r="AA306" s="21">
        <v>0</v>
      </c>
      <c r="AB306" s="21">
        <v>0</v>
      </c>
      <c r="AC306" s="21">
        <v>0</v>
      </c>
      <c r="AD306" s="21">
        <v>0</v>
      </c>
      <c r="AE306" s="21">
        <v>0</v>
      </c>
      <c r="AF306" s="21">
        <v>0</v>
      </c>
      <c r="AG306" s="21">
        <v>0</v>
      </c>
      <c r="AH306" s="21">
        <v>0</v>
      </c>
      <c r="AI306" s="21">
        <v>0</v>
      </c>
      <c r="AJ306" s="21">
        <v>0</v>
      </c>
      <c r="AK306" s="21">
        <v>0</v>
      </c>
      <c r="AL306" s="21">
        <v>0</v>
      </c>
      <c r="AM306" s="21">
        <v>0</v>
      </c>
      <c r="AN306" s="21">
        <v>0</v>
      </c>
      <c r="AO306" s="21">
        <v>0</v>
      </c>
      <c r="AP306" s="21">
        <v>0</v>
      </c>
      <c r="AQ306" s="21">
        <v>0</v>
      </c>
      <c r="AR306" s="21">
        <v>0</v>
      </c>
      <c r="AS306" s="21">
        <v>0</v>
      </c>
      <c r="AT306" s="21">
        <v>0</v>
      </c>
      <c r="AU306" s="21">
        <v>0</v>
      </c>
      <c r="AV306" s="21">
        <v>0</v>
      </c>
      <c r="AW306" s="21">
        <v>0</v>
      </c>
      <c r="AX306" s="21">
        <v>0</v>
      </c>
      <c r="AY306" s="21">
        <v>0</v>
      </c>
      <c r="AZ306" s="21">
        <v>0</v>
      </c>
      <c r="BA306" s="21">
        <v>825000</v>
      </c>
      <c r="BB306" s="21">
        <v>720473</v>
      </c>
      <c r="BC306" s="21">
        <v>104527</v>
      </c>
      <c r="BD306" s="21">
        <v>0</v>
      </c>
      <c r="BE306" s="21">
        <v>0</v>
      </c>
      <c r="BF306" s="21">
        <v>0</v>
      </c>
      <c r="BG306" s="21">
        <v>0</v>
      </c>
      <c r="BH306" s="21">
        <v>0</v>
      </c>
      <c r="BI306" s="21">
        <v>0</v>
      </c>
      <c r="BJ306" s="21">
        <v>0</v>
      </c>
      <c r="BK306" s="21">
        <v>3266357</v>
      </c>
      <c r="BL306">
        <v>13</v>
      </c>
      <c r="BM306">
        <v>87</v>
      </c>
      <c r="BN306">
        <v>0</v>
      </c>
      <c r="BO306">
        <v>0</v>
      </c>
      <c r="BP306">
        <v>0</v>
      </c>
      <c r="BQ306" s="156">
        <f>INDEX('ESSER II reallocation'!$G$2:$G$555,MATCH('2021 ESSER II'!$D306,'ESSER II reallocation'!$A$2:$A$555,0))</f>
        <v>4091858</v>
      </c>
    </row>
    <row r="307" spans="1:69" x14ac:dyDescent="0.3">
      <c r="A307" t="s">
        <v>162</v>
      </c>
      <c r="B307">
        <v>2021</v>
      </c>
      <c r="C307" t="s">
        <v>2812</v>
      </c>
      <c r="D307" s="22">
        <f>INDEX(Concordance!$A$2:$A$556,MATCH('2021 ESSER II'!F307,Concordance!$D$2:$D$556,0))</f>
        <v>36126</v>
      </c>
      <c r="E307" t="s">
        <v>1073</v>
      </c>
      <c r="F307" t="s">
        <v>2813</v>
      </c>
      <c r="G307" t="s">
        <v>2814</v>
      </c>
      <c r="H307" t="s">
        <v>1892</v>
      </c>
      <c r="I307" s="21">
        <v>57030.46</v>
      </c>
      <c r="J307" s="21">
        <v>0</v>
      </c>
      <c r="O307" s="21">
        <v>57030.46</v>
      </c>
      <c r="P307">
        <v>0</v>
      </c>
      <c r="Q307">
        <v>0</v>
      </c>
      <c r="R307">
        <v>0</v>
      </c>
      <c r="S307">
        <v>100</v>
      </c>
      <c r="T307">
        <v>0</v>
      </c>
      <c r="U307" s="21">
        <v>1737930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1737930</v>
      </c>
      <c r="BL307">
        <v>0</v>
      </c>
      <c r="BM307">
        <v>100</v>
      </c>
      <c r="BN307">
        <v>0</v>
      </c>
      <c r="BO307">
        <v>0</v>
      </c>
      <c r="BP307">
        <v>0</v>
      </c>
      <c r="BQ307" s="156">
        <f>INDEX('ESSER II reallocation'!$G$2:$G$555,MATCH('2021 ESSER II'!$D307,'ESSER II reallocation'!$A$2:$A$555,0))</f>
        <v>1738143</v>
      </c>
    </row>
    <row r="308" spans="1:69" x14ac:dyDescent="0.3">
      <c r="A308" t="s">
        <v>162</v>
      </c>
      <c r="B308">
        <v>2021</v>
      </c>
      <c r="C308" t="s">
        <v>2815</v>
      </c>
      <c r="D308" s="22">
        <f>INDEX(Concordance!$A$2:$A$556,MATCH('2021 ESSER II'!F308,Concordance!$D$2:$D$556,0))</f>
        <v>4110</v>
      </c>
      <c r="E308" t="s">
        <v>1076</v>
      </c>
      <c r="F308" t="s">
        <v>2816</v>
      </c>
      <c r="G308" t="s">
        <v>2817</v>
      </c>
      <c r="H308" t="s">
        <v>1892</v>
      </c>
      <c r="I308" s="21">
        <v>71950.47</v>
      </c>
      <c r="J308" s="21">
        <v>0</v>
      </c>
      <c r="O308" s="21">
        <v>71950.47</v>
      </c>
      <c r="P308">
        <v>0</v>
      </c>
      <c r="Q308">
        <v>0</v>
      </c>
      <c r="R308">
        <v>0</v>
      </c>
      <c r="S308">
        <v>100</v>
      </c>
      <c r="T308">
        <v>0</v>
      </c>
      <c r="U308" s="21">
        <v>2282920</v>
      </c>
      <c r="V308" s="21">
        <v>0</v>
      </c>
      <c r="W308" s="21">
        <v>0</v>
      </c>
      <c r="X308" s="21">
        <v>0</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21">
        <v>0</v>
      </c>
      <c r="AS308" s="21">
        <v>0</v>
      </c>
      <c r="AT308" s="21">
        <v>0</v>
      </c>
      <c r="AU308" s="21">
        <v>0</v>
      </c>
      <c r="AV308" s="21">
        <v>0</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2282920</v>
      </c>
      <c r="BL308">
        <v>0</v>
      </c>
      <c r="BM308">
        <v>100</v>
      </c>
      <c r="BN308">
        <v>0</v>
      </c>
      <c r="BO308">
        <v>0</v>
      </c>
      <c r="BP308">
        <v>0</v>
      </c>
      <c r="BQ308" s="156">
        <f>INDEX('ESSER II reallocation'!$G$2:$G$555,MATCH('2021 ESSER II'!$D308,'ESSER II reallocation'!$A$2:$A$555,0))</f>
        <v>2283200</v>
      </c>
    </row>
    <row r="309" spans="1:69" x14ac:dyDescent="0.3">
      <c r="A309" t="s">
        <v>162</v>
      </c>
      <c r="B309">
        <v>2021</v>
      </c>
      <c r="C309" t="s">
        <v>2818</v>
      </c>
      <c r="D309" s="22">
        <f>INDEX(Concordance!$A$2:$A$556,MATCH('2021 ESSER II'!F309,Concordance!$D$2:$D$556,0))</f>
        <v>7121</v>
      </c>
      <c r="E309" t="s">
        <v>1082</v>
      </c>
      <c r="F309" t="s">
        <v>2821</v>
      </c>
      <c r="G309" t="s">
        <v>2822</v>
      </c>
      <c r="H309" t="s">
        <v>1892</v>
      </c>
      <c r="I309" s="21">
        <v>14257.07</v>
      </c>
      <c r="J309" s="21">
        <v>0</v>
      </c>
      <c r="O309" s="21">
        <v>14257.07</v>
      </c>
      <c r="P309">
        <v>0</v>
      </c>
      <c r="Q309">
        <v>0</v>
      </c>
      <c r="R309">
        <v>0</v>
      </c>
      <c r="S309">
        <v>100</v>
      </c>
      <c r="T309">
        <v>0</v>
      </c>
      <c r="U309" s="21">
        <v>171033</v>
      </c>
      <c r="V309" s="21">
        <v>171033</v>
      </c>
      <c r="W309" s="21">
        <v>21570.52</v>
      </c>
      <c r="X309" s="21">
        <v>17090.97</v>
      </c>
      <c r="Y309" s="21">
        <v>4479.55</v>
      </c>
      <c r="Z309" s="21">
        <v>0</v>
      </c>
      <c r="AA309" s="21">
        <v>0</v>
      </c>
      <c r="AB309" s="21">
        <v>0</v>
      </c>
      <c r="AC309" s="21">
        <v>0</v>
      </c>
      <c r="AD309" s="21">
        <v>0</v>
      </c>
      <c r="AE309" s="21">
        <v>0</v>
      </c>
      <c r="AF309" s="21">
        <v>0</v>
      </c>
      <c r="AG309" s="21">
        <v>149462.48000000001</v>
      </c>
      <c r="AH309" s="21">
        <v>79539.240000000005</v>
      </c>
      <c r="AI309" s="21">
        <v>19339.8</v>
      </c>
      <c r="AJ309" s="21">
        <v>1448.74</v>
      </c>
      <c r="AK309" s="21">
        <v>0</v>
      </c>
      <c r="AL309" s="21">
        <v>0</v>
      </c>
      <c r="AM309" s="21">
        <v>49134.7</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Q309" s="156">
        <f>INDEX('ESSER II reallocation'!$G$2:$G$555,MATCH('2021 ESSER II'!$D309,'ESSER II reallocation'!$A$2:$A$555,0))</f>
        <v>171054</v>
      </c>
    </row>
    <row r="310" spans="1:69" x14ac:dyDescent="0.3">
      <c r="A310" t="s">
        <v>162</v>
      </c>
      <c r="B310">
        <v>2021</v>
      </c>
      <c r="C310" t="s">
        <v>2818</v>
      </c>
      <c r="D310" s="22">
        <f>INDEX(Concordance!$A$2:$A$556,MATCH('2021 ESSER II'!F310,Concordance!$D$2:$D$556,0))</f>
        <v>97116</v>
      </c>
      <c r="E310" t="s">
        <v>1079</v>
      </c>
      <c r="F310" t="s">
        <v>2819</v>
      </c>
      <c r="G310" t="s">
        <v>2820</v>
      </c>
      <c r="H310" t="s">
        <v>1892</v>
      </c>
      <c r="I310" s="21">
        <v>14216.52</v>
      </c>
      <c r="J310" s="21">
        <v>0</v>
      </c>
      <c r="O310" s="21">
        <v>14216.52</v>
      </c>
      <c r="P310">
        <v>0</v>
      </c>
      <c r="Q310">
        <v>0</v>
      </c>
      <c r="R310">
        <v>0</v>
      </c>
      <c r="S310">
        <v>100</v>
      </c>
      <c r="T310">
        <v>0</v>
      </c>
      <c r="U310" s="21">
        <v>85111</v>
      </c>
      <c r="V310" s="21">
        <v>85111</v>
      </c>
      <c r="W310" s="21">
        <v>82111</v>
      </c>
      <c r="X310" s="21">
        <v>0</v>
      </c>
      <c r="Y310" s="21">
        <v>0</v>
      </c>
      <c r="Z310" s="21">
        <v>82111</v>
      </c>
      <c r="AA310" s="21">
        <v>0</v>
      </c>
      <c r="AB310" s="21">
        <v>0</v>
      </c>
      <c r="AC310" s="21">
        <v>0</v>
      </c>
      <c r="AD310" s="21">
        <v>0</v>
      </c>
      <c r="AE310" s="21">
        <v>0</v>
      </c>
      <c r="AF310" s="21">
        <v>0</v>
      </c>
      <c r="AG310" s="21">
        <v>3000</v>
      </c>
      <c r="AH310" s="21">
        <v>0</v>
      </c>
      <c r="AI310" s="21">
        <v>0</v>
      </c>
      <c r="AJ310" s="21">
        <v>0</v>
      </c>
      <c r="AK310" s="21">
        <v>0</v>
      </c>
      <c r="AL310" s="21">
        <v>0</v>
      </c>
      <c r="AM310" s="21">
        <v>3000</v>
      </c>
      <c r="AN310" s="21">
        <v>0</v>
      </c>
      <c r="AO310" s="21">
        <v>0</v>
      </c>
      <c r="AP310" s="21">
        <v>0</v>
      </c>
      <c r="AQ310" s="21">
        <v>0</v>
      </c>
      <c r="AR310" s="21">
        <v>0</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Q310" s="156">
        <f>INDEX('ESSER II reallocation'!$G$2:$G$555,MATCH('2021 ESSER II'!$D310,'ESSER II reallocation'!$A$2:$A$555,0))</f>
        <v>85122</v>
      </c>
    </row>
    <row r="311" spans="1:69" x14ac:dyDescent="0.3">
      <c r="A311" t="s">
        <v>162</v>
      </c>
      <c r="B311">
        <v>2021</v>
      </c>
      <c r="C311" t="s">
        <v>2823</v>
      </c>
      <c r="D311" s="22">
        <f>INDEX(Concordance!$A$2:$A$556,MATCH('2021 ESSER II'!F311,Concordance!$D$2:$D$556,0))</f>
        <v>11078</v>
      </c>
      <c r="E311" t="s">
        <v>462</v>
      </c>
      <c r="F311" t="s">
        <v>2824</v>
      </c>
      <c r="G311" t="s">
        <v>2825</v>
      </c>
      <c r="H311" t="s">
        <v>1892</v>
      </c>
      <c r="I311" s="21">
        <v>22365.77</v>
      </c>
      <c r="J311" s="21">
        <v>0</v>
      </c>
      <c r="O311" s="21">
        <v>22365.77</v>
      </c>
      <c r="P311">
        <v>0</v>
      </c>
      <c r="Q311">
        <v>0</v>
      </c>
      <c r="R311">
        <v>0</v>
      </c>
      <c r="S311">
        <v>100</v>
      </c>
      <c r="T311">
        <v>0</v>
      </c>
      <c r="U311" s="21">
        <v>326045</v>
      </c>
      <c r="V311" s="21">
        <v>310240.98</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310240.98</v>
      </c>
      <c r="BB311" s="21">
        <v>188234.49</v>
      </c>
      <c r="BC311" s="21">
        <v>0</v>
      </c>
      <c r="BD311" s="21">
        <v>0</v>
      </c>
      <c r="BE311" s="21">
        <v>0</v>
      </c>
      <c r="BF311" s="21">
        <v>0</v>
      </c>
      <c r="BG311" s="21">
        <v>45194.77</v>
      </c>
      <c r="BH311" s="21">
        <v>0</v>
      </c>
      <c r="BI311" s="21">
        <v>0</v>
      </c>
      <c r="BJ311" s="21">
        <v>76811.72</v>
      </c>
      <c r="BK311" s="21">
        <v>15804.02000000002</v>
      </c>
      <c r="BL311">
        <v>0</v>
      </c>
      <c r="BM311">
        <v>0</v>
      </c>
      <c r="BN311">
        <v>0</v>
      </c>
      <c r="BO311">
        <v>100</v>
      </c>
      <c r="BP311">
        <v>0</v>
      </c>
      <c r="BQ311" s="156">
        <f>INDEX('ESSER II reallocation'!$G$2:$G$555,MATCH('2021 ESSER II'!$D311,'ESSER II reallocation'!$A$2:$A$555,0))</f>
        <v>326085</v>
      </c>
    </row>
    <row r="312" spans="1:69" x14ac:dyDescent="0.3">
      <c r="A312" t="s">
        <v>162</v>
      </c>
      <c r="B312">
        <v>2021</v>
      </c>
      <c r="C312" t="s">
        <v>2826</v>
      </c>
      <c r="D312" s="22">
        <f>INDEX(Concordance!$A$2:$A$556,MATCH('2021 ESSER II'!F312,Concordance!$D$2:$D$556,0))</f>
        <v>69104</v>
      </c>
      <c r="E312" t="s">
        <v>1085</v>
      </c>
      <c r="F312" t="s">
        <v>2827</v>
      </c>
      <c r="G312" t="s">
        <v>2828</v>
      </c>
      <c r="H312" t="s">
        <v>1892</v>
      </c>
      <c r="I312" s="21">
        <v>12027.18</v>
      </c>
      <c r="J312" s="21">
        <v>0</v>
      </c>
      <c r="O312" s="21">
        <v>12027.18</v>
      </c>
      <c r="P312">
        <v>0</v>
      </c>
      <c r="Q312">
        <v>0</v>
      </c>
      <c r="R312">
        <v>0</v>
      </c>
      <c r="S312">
        <v>100</v>
      </c>
      <c r="T312">
        <v>0</v>
      </c>
      <c r="U312" s="21">
        <v>424146</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21">
        <v>0</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424146</v>
      </c>
      <c r="BL312">
        <v>0</v>
      </c>
      <c r="BM312">
        <v>0</v>
      </c>
      <c r="BN312">
        <v>0</v>
      </c>
      <c r="BO312">
        <v>100</v>
      </c>
      <c r="BP312">
        <v>0</v>
      </c>
      <c r="BQ312" s="156">
        <f>INDEX('ESSER II reallocation'!$G$2:$G$555,MATCH('2021 ESSER II'!$D312,'ESSER II reallocation'!$A$2:$A$555,0))</f>
        <v>424198</v>
      </c>
    </row>
    <row r="313" spans="1:69" x14ac:dyDescent="0.3">
      <c r="A313" t="s">
        <v>162</v>
      </c>
      <c r="B313">
        <v>2021</v>
      </c>
      <c r="C313" t="s">
        <v>2829</v>
      </c>
      <c r="D313" s="22">
        <f>INDEX(Concordance!$A$2:$A$556,MATCH('2021 ESSER II'!F313,Concordance!$D$2:$D$556,0))</f>
        <v>19151</v>
      </c>
      <c r="E313" t="s">
        <v>1088</v>
      </c>
      <c r="F313" t="s">
        <v>2830</v>
      </c>
      <c r="G313" t="s">
        <v>2831</v>
      </c>
      <c r="H313" t="s">
        <v>1892</v>
      </c>
      <c r="I313" s="21">
        <v>17905.98</v>
      </c>
      <c r="J313" s="21">
        <v>0</v>
      </c>
      <c r="O313" s="21">
        <v>17905.98</v>
      </c>
      <c r="P313">
        <v>0</v>
      </c>
      <c r="Q313">
        <v>0</v>
      </c>
      <c r="R313">
        <v>0</v>
      </c>
      <c r="S313">
        <v>100</v>
      </c>
      <c r="T313">
        <v>0</v>
      </c>
      <c r="U313" s="21">
        <v>324774</v>
      </c>
      <c r="V313" s="21">
        <v>324774</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324774</v>
      </c>
      <c r="BB313" s="21">
        <v>288724.09000000003</v>
      </c>
      <c r="BC313" s="21">
        <v>36049.910000000003</v>
      </c>
      <c r="BD313" s="21">
        <v>0</v>
      </c>
      <c r="BE313" s="21">
        <v>0</v>
      </c>
      <c r="BF313" s="21">
        <v>0</v>
      </c>
      <c r="BG313" s="21">
        <v>0</v>
      </c>
      <c r="BH313" s="21">
        <v>0</v>
      </c>
      <c r="BI313" s="21">
        <v>0</v>
      </c>
      <c r="BJ313" s="21">
        <v>0</v>
      </c>
      <c r="BK313" s="21">
        <v>0</v>
      </c>
      <c r="BQ313" s="156">
        <f>INDEX('ESSER II reallocation'!$G$2:$G$555,MATCH('2021 ESSER II'!$D313,'ESSER II reallocation'!$A$2:$A$555,0))</f>
        <v>324814</v>
      </c>
    </row>
    <row r="314" spans="1:69" x14ac:dyDescent="0.3">
      <c r="A314" t="s">
        <v>162</v>
      </c>
      <c r="B314">
        <v>2021</v>
      </c>
      <c r="C314" t="s">
        <v>2832</v>
      </c>
      <c r="D314" s="22">
        <f>INDEX(Concordance!$A$2:$A$556,MATCH('2021 ESSER II'!F314,Concordance!$D$2:$D$556,0))</f>
        <v>105124</v>
      </c>
      <c r="E314" t="s">
        <v>1091</v>
      </c>
      <c r="F314" t="s">
        <v>2833</v>
      </c>
      <c r="G314" t="s">
        <v>2834</v>
      </c>
      <c r="H314" t="s">
        <v>1892</v>
      </c>
      <c r="I314" s="21">
        <v>21757.62</v>
      </c>
      <c r="J314" s="21">
        <v>0</v>
      </c>
      <c r="O314" s="21">
        <v>21757.62</v>
      </c>
      <c r="P314">
        <v>0</v>
      </c>
      <c r="Q314">
        <v>0</v>
      </c>
      <c r="R314">
        <v>0</v>
      </c>
      <c r="S314">
        <v>100</v>
      </c>
      <c r="T314">
        <v>0</v>
      </c>
      <c r="U314" s="21">
        <v>480600</v>
      </c>
      <c r="V314" s="21">
        <v>43547</v>
      </c>
      <c r="W314" s="21">
        <v>43547</v>
      </c>
      <c r="X314" s="21">
        <v>0</v>
      </c>
      <c r="Y314" s="21">
        <v>0</v>
      </c>
      <c r="Z314" s="21">
        <v>0</v>
      </c>
      <c r="AA314" s="21">
        <v>1647</v>
      </c>
      <c r="AB314" s="21">
        <v>0</v>
      </c>
      <c r="AC314" s="21">
        <v>0</v>
      </c>
      <c r="AD314" s="21">
        <v>41900</v>
      </c>
      <c r="AE314" s="21">
        <v>0</v>
      </c>
      <c r="AF314" s="21">
        <v>0</v>
      </c>
      <c r="AG314" s="21">
        <v>0</v>
      </c>
      <c r="AH314" s="21">
        <v>0</v>
      </c>
      <c r="AI314" s="21">
        <v>0</v>
      </c>
      <c r="AJ314" s="21">
        <v>0</v>
      </c>
      <c r="AK314" s="21">
        <v>0</v>
      </c>
      <c r="AL314" s="21">
        <v>0</v>
      </c>
      <c r="AM314" s="21">
        <v>0</v>
      </c>
      <c r="AN314" s="21">
        <v>0</v>
      </c>
      <c r="AO314" s="21">
        <v>0</v>
      </c>
      <c r="AP314" s="21">
        <v>0</v>
      </c>
      <c r="AQ314" s="21">
        <v>0</v>
      </c>
      <c r="AR314" s="21">
        <v>0</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437053</v>
      </c>
      <c r="BL314">
        <v>97</v>
      </c>
      <c r="BM314">
        <v>3</v>
      </c>
      <c r="BN314">
        <v>0</v>
      </c>
      <c r="BO314">
        <v>0</v>
      </c>
      <c r="BP314">
        <v>0</v>
      </c>
      <c r="BQ314" s="156">
        <f>INDEX('ESSER II reallocation'!$G$2:$G$555,MATCH('2021 ESSER II'!$D314,'ESSER II reallocation'!$A$2:$A$555,0))</f>
        <v>480659</v>
      </c>
    </row>
    <row r="315" spans="1:69" x14ac:dyDescent="0.3">
      <c r="A315" t="s">
        <v>162</v>
      </c>
      <c r="B315">
        <v>2021</v>
      </c>
      <c r="C315" t="s">
        <v>2835</v>
      </c>
      <c r="D315" s="22">
        <f>INDEX(Concordance!$A$2:$A$556,MATCH('2021 ESSER II'!F315,Concordance!$D$2:$D$556,0))</f>
        <v>66103</v>
      </c>
      <c r="E315" t="s">
        <v>1094</v>
      </c>
      <c r="F315" t="s">
        <v>2836</v>
      </c>
      <c r="G315" t="s">
        <v>2837</v>
      </c>
      <c r="H315" t="s">
        <v>1892</v>
      </c>
      <c r="I315" s="21">
        <v>14865.22</v>
      </c>
      <c r="J315" s="21">
        <v>0</v>
      </c>
      <c r="O315" s="21">
        <v>14865.22</v>
      </c>
      <c r="P315">
        <v>0</v>
      </c>
      <c r="Q315">
        <v>0</v>
      </c>
      <c r="R315">
        <v>0</v>
      </c>
      <c r="S315">
        <v>100</v>
      </c>
      <c r="T315">
        <v>0</v>
      </c>
      <c r="U315" s="21">
        <v>197020</v>
      </c>
      <c r="V315" s="21">
        <v>197020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197020</v>
      </c>
      <c r="BB315" s="21">
        <v>197020</v>
      </c>
      <c r="BC315" s="21">
        <v>0</v>
      </c>
      <c r="BD315" s="21">
        <v>0</v>
      </c>
      <c r="BE315" s="21">
        <v>0</v>
      </c>
      <c r="BF315" s="21">
        <v>0</v>
      </c>
      <c r="BG315" s="21">
        <v>0</v>
      </c>
      <c r="BH315" s="21">
        <v>0</v>
      </c>
      <c r="BI315" s="21">
        <v>0</v>
      </c>
      <c r="BJ315" s="21">
        <v>0</v>
      </c>
      <c r="BK315" s="21">
        <v>0</v>
      </c>
      <c r="BQ315" s="156">
        <f>INDEX('ESSER II reallocation'!$G$2:$G$555,MATCH('2021 ESSER II'!$D315,'ESSER II reallocation'!$A$2:$A$555,0))</f>
        <v>197044</v>
      </c>
    </row>
    <row r="316" spans="1:69" x14ac:dyDescent="0.3">
      <c r="A316" t="s">
        <v>162</v>
      </c>
      <c r="B316">
        <v>2021</v>
      </c>
      <c r="C316" t="s">
        <v>2838</v>
      </c>
      <c r="D316" s="22">
        <f>INDEX(Concordance!$A$2:$A$556,MATCH('2021 ESSER II'!F316,Concordance!$D$2:$D$556,0))</f>
        <v>55104</v>
      </c>
      <c r="E316" t="s">
        <v>2839</v>
      </c>
      <c r="F316" t="s">
        <v>2840</v>
      </c>
      <c r="G316" t="s">
        <v>2841</v>
      </c>
      <c r="H316" t="s">
        <v>1892</v>
      </c>
      <c r="I316" s="21">
        <v>18311.419999999998</v>
      </c>
      <c r="J316" s="21">
        <v>0</v>
      </c>
      <c r="O316" s="21">
        <v>18311.419999999998</v>
      </c>
      <c r="P316">
        <v>0</v>
      </c>
      <c r="Q316">
        <v>0</v>
      </c>
      <c r="R316">
        <v>0</v>
      </c>
      <c r="S316">
        <v>100</v>
      </c>
      <c r="T316">
        <v>0</v>
      </c>
      <c r="U316" s="21">
        <v>611296</v>
      </c>
      <c r="V316" s="21">
        <v>0</v>
      </c>
      <c r="W316" s="21">
        <v>0</v>
      </c>
      <c r="X316" s="21">
        <v>0</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21">
        <v>0</v>
      </c>
      <c r="AS316" s="21">
        <v>0</v>
      </c>
      <c r="AT316" s="21">
        <v>0</v>
      </c>
      <c r="AU316" s="21">
        <v>0</v>
      </c>
      <c r="AV316" s="21">
        <v>0</v>
      </c>
      <c r="AW316" s="21">
        <v>0</v>
      </c>
      <c r="AX316" s="21">
        <v>0</v>
      </c>
      <c r="AY316" s="21">
        <v>0</v>
      </c>
      <c r="AZ316" s="21">
        <v>0</v>
      </c>
      <c r="BA316" s="21">
        <v>0</v>
      </c>
      <c r="BB316" s="21">
        <v>0</v>
      </c>
      <c r="BC316" s="21">
        <v>0</v>
      </c>
      <c r="BD316" s="21">
        <v>0</v>
      </c>
      <c r="BE316" s="21">
        <v>0</v>
      </c>
      <c r="BF316" s="21">
        <v>0</v>
      </c>
      <c r="BG316" s="21">
        <v>0</v>
      </c>
      <c r="BH316" s="21">
        <v>0</v>
      </c>
      <c r="BI316" s="21">
        <v>0</v>
      </c>
      <c r="BJ316" s="21">
        <v>0</v>
      </c>
      <c r="BK316" s="21">
        <v>611296</v>
      </c>
      <c r="BL316">
        <v>0</v>
      </c>
      <c r="BM316">
        <v>0</v>
      </c>
      <c r="BN316">
        <v>0</v>
      </c>
      <c r="BO316">
        <v>100</v>
      </c>
      <c r="BP316">
        <v>0</v>
      </c>
      <c r="BQ316" s="156">
        <f>INDEX('ESSER II reallocation'!$G$2:$G$555,MATCH('2021 ESSER II'!$D316,'ESSER II reallocation'!$A$2:$A$555,0))</f>
        <v>611371</v>
      </c>
    </row>
    <row r="317" spans="1:69" x14ac:dyDescent="0.3">
      <c r="A317" t="s">
        <v>162</v>
      </c>
      <c r="B317">
        <v>2021</v>
      </c>
      <c r="C317" t="s">
        <v>2842</v>
      </c>
      <c r="D317" s="22">
        <f>INDEX(Concordance!$A$2:$A$556,MATCH('2021 ESSER II'!F317,Concordance!$D$2:$D$556,0))</f>
        <v>13060</v>
      </c>
      <c r="E317" t="s">
        <v>1099</v>
      </c>
      <c r="F317" t="s">
        <v>2843</v>
      </c>
      <c r="G317" t="s">
        <v>2844</v>
      </c>
      <c r="H317" t="s">
        <v>1892</v>
      </c>
      <c r="I317" s="21">
        <v>11824.46</v>
      </c>
      <c r="J317" s="21">
        <v>0</v>
      </c>
      <c r="O317" s="21">
        <v>11824.46</v>
      </c>
      <c r="P317">
        <v>0</v>
      </c>
      <c r="Q317">
        <v>0</v>
      </c>
      <c r="R317">
        <v>0</v>
      </c>
      <c r="S317">
        <v>100</v>
      </c>
      <c r="T317">
        <v>0</v>
      </c>
      <c r="U317" s="21">
        <v>2979</v>
      </c>
      <c r="V317" s="21">
        <v>2979</v>
      </c>
      <c r="W317" s="21">
        <v>2979</v>
      </c>
      <c r="X317" s="21">
        <v>0</v>
      </c>
      <c r="Y317" s="21">
        <v>0</v>
      </c>
      <c r="Z317" s="21">
        <v>0</v>
      </c>
      <c r="AA317" s="21">
        <v>0</v>
      </c>
      <c r="AB317" s="21">
        <v>0</v>
      </c>
      <c r="AC317" s="21">
        <v>2979</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Q317" s="156">
        <f>INDEX('ESSER II reallocation'!$G$2:$G$555,MATCH('2021 ESSER II'!$D317,'ESSER II reallocation'!$A$2:$A$555,0))</f>
        <v>2980</v>
      </c>
    </row>
    <row r="318" spans="1:69" x14ac:dyDescent="0.3">
      <c r="A318" t="s">
        <v>162</v>
      </c>
      <c r="B318">
        <v>2021</v>
      </c>
      <c r="C318" t="s">
        <v>2845</v>
      </c>
      <c r="D318" s="22">
        <f>INDEX(Concordance!$A$2:$A$556,MATCH('2021 ESSER II'!F318,Concordance!$D$2:$D$556,0))</f>
        <v>24091</v>
      </c>
      <c r="E318" t="s">
        <v>1102</v>
      </c>
      <c r="F318" t="s">
        <v>2846</v>
      </c>
      <c r="G318" t="s">
        <v>2847</v>
      </c>
      <c r="H318" t="s">
        <v>1892</v>
      </c>
      <c r="I318" s="21">
        <v>11013.59</v>
      </c>
      <c r="J318" s="21">
        <v>0</v>
      </c>
      <c r="O318" s="21">
        <v>11013.59</v>
      </c>
      <c r="P318">
        <v>0</v>
      </c>
      <c r="Q318">
        <v>0</v>
      </c>
      <c r="R318">
        <v>0</v>
      </c>
      <c r="S318">
        <v>100</v>
      </c>
      <c r="T318">
        <v>0</v>
      </c>
      <c r="U318" s="21">
        <v>0</v>
      </c>
      <c r="V318" s="21">
        <v>0</v>
      </c>
      <c r="W318" s="21">
        <v>0</v>
      </c>
      <c r="X318" s="21">
        <v>0</v>
      </c>
      <c r="Y318" s="21">
        <v>0</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Q318" s="156" t="str">
        <f>INDEX('ESSER II reallocation'!$G$2:$G$555,MATCH('2021 ESSER II'!$D318,'ESSER II reallocation'!$A$2:$A$555,0))</f>
        <v>$                               -</v>
      </c>
    </row>
    <row r="319" spans="1:69" x14ac:dyDescent="0.3">
      <c r="A319" t="s">
        <v>162</v>
      </c>
      <c r="B319">
        <v>2021</v>
      </c>
      <c r="C319" t="s">
        <v>2848</v>
      </c>
      <c r="D319" s="22">
        <f>INDEX(Concordance!$A$2:$A$556,MATCH('2021 ESSER II'!F319,Concordance!$D$2:$D$556,0))</f>
        <v>88081</v>
      </c>
      <c r="E319" t="s">
        <v>1105</v>
      </c>
      <c r="F319" t="s">
        <v>2849</v>
      </c>
      <c r="G319" t="s">
        <v>2850</v>
      </c>
      <c r="H319" t="s">
        <v>1892</v>
      </c>
      <c r="I319" s="21">
        <v>48516.33</v>
      </c>
      <c r="J319" s="21">
        <v>0</v>
      </c>
      <c r="O319" s="21">
        <v>48516.33</v>
      </c>
      <c r="P319">
        <v>0</v>
      </c>
      <c r="Q319">
        <v>0</v>
      </c>
      <c r="R319">
        <v>0</v>
      </c>
      <c r="S319">
        <v>100</v>
      </c>
      <c r="T319">
        <v>0</v>
      </c>
      <c r="U319" s="21">
        <v>2636075</v>
      </c>
      <c r="V319" s="21">
        <v>2636075</v>
      </c>
      <c r="W319" s="21">
        <v>0</v>
      </c>
      <c r="X319" s="21">
        <v>0</v>
      </c>
      <c r="Y319" s="21">
        <v>0</v>
      </c>
      <c r="Z319" s="21">
        <v>0</v>
      </c>
      <c r="AA319" s="21">
        <v>0</v>
      </c>
      <c r="AB319" s="21">
        <v>0</v>
      </c>
      <c r="AC319" s="21">
        <v>0</v>
      </c>
      <c r="AD319" s="21">
        <v>0</v>
      </c>
      <c r="AE319" s="21">
        <v>0</v>
      </c>
      <c r="AF319" s="21">
        <v>0</v>
      </c>
      <c r="AG319" s="21">
        <v>0</v>
      </c>
      <c r="AH319" s="21">
        <v>0</v>
      </c>
      <c r="AI319" s="21">
        <v>0</v>
      </c>
      <c r="AJ319" s="21">
        <v>0</v>
      </c>
      <c r="AK319" s="21">
        <v>0</v>
      </c>
      <c r="AL319" s="21">
        <v>0</v>
      </c>
      <c r="AM319" s="21">
        <v>0</v>
      </c>
      <c r="AN319" s="21">
        <v>0</v>
      </c>
      <c r="AO319" s="21">
        <v>0</v>
      </c>
      <c r="AP319" s="21">
        <v>0</v>
      </c>
      <c r="AQ319" s="21">
        <v>0</v>
      </c>
      <c r="AR319" s="21">
        <v>0</v>
      </c>
      <c r="AS319" s="21">
        <v>0</v>
      </c>
      <c r="AT319" s="21">
        <v>0</v>
      </c>
      <c r="AU319" s="21">
        <v>0</v>
      </c>
      <c r="AV319" s="21">
        <v>0</v>
      </c>
      <c r="AW319" s="21">
        <v>0</v>
      </c>
      <c r="AX319" s="21">
        <v>0</v>
      </c>
      <c r="AY319" s="21">
        <v>0</v>
      </c>
      <c r="AZ319" s="21">
        <v>0</v>
      </c>
      <c r="BA319" s="21">
        <v>2636075</v>
      </c>
      <c r="BB319" s="21">
        <v>2636075</v>
      </c>
      <c r="BC319" s="21">
        <v>0</v>
      </c>
      <c r="BD319" s="21">
        <v>0</v>
      </c>
      <c r="BE319" s="21">
        <v>0</v>
      </c>
      <c r="BF319" s="21">
        <v>0</v>
      </c>
      <c r="BG319" s="21">
        <v>0</v>
      </c>
      <c r="BH319" s="21">
        <v>0</v>
      </c>
      <c r="BI319" s="21">
        <v>0</v>
      </c>
      <c r="BJ319" s="21">
        <v>0</v>
      </c>
      <c r="BK319" s="21">
        <v>0</v>
      </c>
      <c r="BQ319" s="156">
        <f>INDEX('ESSER II reallocation'!$G$2:$G$555,MATCH('2021 ESSER II'!$D319,'ESSER II reallocation'!$A$2:$A$555,0))</f>
        <v>2636398</v>
      </c>
    </row>
    <row r="320" spans="1:69" x14ac:dyDescent="0.3">
      <c r="A320" t="s">
        <v>162</v>
      </c>
      <c r="B320">
        <v>2021</v>
      </c>
      <c r="C320" t="s">
        <v>2851</v>
      </c>
      <c r="D320" s="22">
        <f>INDEX(Concordance!$A$2:$A$556,MATCH('2021 ESSER II'!F320,Concordance!$D$2:$D$556,0))</f>
        <v>5128</v>
      </c>
      <c r="E320" t="s">
        <v>1108</v>
      </c>
      <c r="F320" t="s">
        <v>2852</v>
      </c>
      <c r="G320" t="s">
        <v>2853</v>
      </c>
      <c r="H320" t="s">
        <v>1892</v>
      </c>
      <c r="I320" s="21">
        <v>51962.52</v>
      </c>
      <c r="J320" s="21">
        <v>0</v>
      </c>
      <c r="O320" s="21">
        <v>51962.52</v>
      </c>
      <c r="P320">
        <v>0</v>
      </c>
      <c r="Q320">
        <v>0</v>
      </c>
      <c r="R320">
        <v>0</v>
      </c>
      <c r="S320">
        <v>100</v>
      </c>
      <c r="T320">
        <v>0</v>
      </c>
      <c r="U320" s="21">
        <v>2695088</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2695088</v>
      </c>
      <c r="BL320">
        <v>71</v>
      </c>
      <c r="BM320">
        <v>29</v>
      </c>
      <c r="BN320">
        <v>0</v>
      </c>
      <c r="BO320">
        <v>0</v>
      </c>
      <c r="BP320">
        <v>0</v>
      </c>
      <c r="BQ320" s="156">
        <f>INDEX('ESSER II reallocation'!$G$2:$G$555,MATCH('2021 ESSER II'!$D320,'ESSER II reallocation'!$A$2:$A$555,0))</f>
        <v>2695419</v>
      </c>
    </row>
    <row r="321" spans="1:69" x14ac:dyDescent="0.3">
      <c r="A321" t="s">
        <v>162</v>
      </c>
      <c r="B321">
        <v>2021</v>
      </c>
      <c r="C321" t="s">
        <v>2854</v>
      </c>
      <c r="D321" s="22">
        <f>INDEX(Concordance!$A$2:$A$556,MATCH('2021 ESSER II'!F321,Concordance!$D$2:$D$556,0))</f>
        <v>68070</v>
      </c>
      <c r="E321" t="s">
        <v>1406</v>
      </c>
      <c r="F321" t="s">
        <v>2855</v>
      </c>
      <c r="G321" t="s">
        <v>2856</v>
      </c>
      <c r="H321" t="s">
        <v>1892</v>
      </c>
      <c r="I321" s="21">
        <v>31893.49</v>
      </c>
      <c r="J321" s="21">
        <v>0</v>
      </c>
      <c r="O321" s="21">
        <v>31893.49</v>
      </c>
      <c r="P321">
        <v>0</v>
      </c>
      <c r="Q321">
        <v>0</v>
      </c>
      <c r="R321">
        <v>0</v>
      </c>
      <c r="S321">
        <v>100</v>
      </c>
      <c r="T321">
        <v>0</v>
      </c>
      <c r="U321" s="21">
        <v>686471</v>
      </c>
      <c r="V321" s="21">
        <v>686471</v>
      </c>
      <c r="W321" s="21">
        <v>0</v>
      </c>
      <c r="X321" s="21">
        <v>0</v>
      </c>
      <c r="Y321" s="21">
        <v>0</v>
      </c>
      <c r="Z321" s="21">
        <v>0</v>
      </c>
      <c r="AA321" s="21">
        <v>0</v>
      </c>
      <c r="AB321" s="21">
        <v>0</v>
      </c>
      <c r="AC321" s="21">
        <v>0</v>
      </c>
      <c r="AD321" s="21">
        <v>0</v>
      </c>
      <c r="AE321" s="21">
        <v>0</v>
      </c>
      <c r="AF321" s="21">
        <v>0</v>
      </c>
      <c r="AG321" s="21">
        <v>686471</v>
      </c>
      <c r="AH321" s="21">
        <v>521823.34</v>
      </c>
      <c r="AI321" s="21">
        <v>164647.66</v>
      </c>
      <c r="AJ321" s="21">
        <v>0</v>
      </c>
      <c r="AK321" s="21">
        <v>0</v>
      </c>
      <c r="AL321" s="21">
        <v>0</v>
      </c>
      <c r="AM321" s="21">
        <v>0</v>
      </c>
      <c r="AN321" s="21">
        <v>0</v>
      </c>
      <c r="AO321" s="21">
        <v>0</v>
      </c>
      <c r="AP321" s="21">
        <v>0</v>
      </c>
      <c r="AQ321" s="21">
        <v>0</v>
      </c>
      <c r="AR321" s="21">
        <v>0</v>
      </c>
      <c r="AS321" s="21">
        <v>0</v>
      </c>
      <c r="AT321" s="21">
        <v>0</v>
      </c>
      <c r="AU321" s="21">
        <v>0</v>
      </c>
      <c r="AV321" s="21">
        <v>0</v>
      </c>
      <c r="AW321" s="21">
        <v>0</v>
      </c>
      <c r="AX321" s="21">
        <v>0</v>
      </c>
      <c r="AY321" s="21">
        <v>0</v>
      </c>
      <c r="AZ321" s="21">
        <v>0</v>
      </c>
      <c r="BA321" s="21">
        <v>0</v>
      </c>
      <c r="BB321" s="21">
        <v>0</v>
      </c>
      <c r="BC321" s="21">
        <v>0</v>
      </c>
      <c r="BD321" s="21">
        <v>0</v>
      </c>
      <c r="BE321" s="21">
        <v>0</v>
      </c>
      <c r="BF321" s="21">
        <v>0</v>
      </c>
      <c r="BG321" s="21">
        <v>0</v>
      </c>
      <c r="BH321" s="21">
        <v>0</v>
      </c>
      <c r="BI321" s="21">
        <v>0</v>
      </c>
      <c r="BJ321" s="21">
        <v>0</v>
      </c>
      <c r="BK321" s="21">
        <v>0</v>
      </c>
      <c r="BQ321" s="156">
        <f>INDEX('ESSER II reallocation'!$G$2:$G$555,MATCH('2021 ESSER II'!$D321,'ESSER II reallocation'!$A$2:$A$555,0))</f>
        <v>686555</v>
      </c>
    </row>
    <row r="322" spans="1:69" x14ac:dyDescent="0.3">
      <c r="A322" t="s">
        <v>162</v>
      </c>
      <c r="B322">
        <v>2021</v>
      </c>
      <c r="C322" t="s">
        <v>2857</v>
      </c>
      <c r="D322" s="22">
        <f>INDEX(Concordance!$A$2:$A$556,MATCH('2021 ESSER II'!F322,Concordance!$D$2:$D$556,0))</f>
        <v>68072</v>
      </c>
      <c r="E322" t="s">
        <v>1111</v>
      </c>
      <c r="F322" t="s">
        <v>2858</v>
      </c>
      <c r="G322" t="s">
        <v>2859</v>
      </c>
      <c r="H322" t="s">
        <v>1892</v>
      </c>
      <c r="I322" s="21">
        <v>12229.89</v>
      </c>
      <c r="J322" s="21">
        <v>0</v>
      </c>
      <c r="O322" s="21">
        <v>12229.89</v>
      </c>
      <c r="P322">
        <v>0</v>
      </c>
      <c r="Q322">
        <v>0</v>
      </c>
      <c r="R322">
        <v>0</v>
      </c>
      <c r="S322">
        <v>100</v>
      </c>
      <c r="T322">
        <v>0</v>
      </c>
      <c r="U322" s="21">
        <v>291866</v>
      </c>
      <c r="V322" s="21">
        <v>51718.06</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51718.06</v>
      </c>
      <c r="BB322" s="21">
        <v>51718.06</v>
      </c>
      <c r="BC322" s="21">
        <v>0</v>
      </c>
      <c r="BD322" s="21">
        <v>0</v>
      </c>
      <c r="BE322" s="21">
        <v>0</v>
      </c>
      <c r="BF322" s="21">
        <v>0</v>
      </c>
      <c r="BG322" s="21">
        <v>0</v>
      </c>
      <c r="BH322" s="21">
        <v>0</v>
      </c>
      <c r="BI322" s="21">
        <v>0</v>
      </c>
      <c r="BJ322" s="21">
        <v>0</v>
      </c>
      <c r="BK322" s="21">
        <v>240147.94</v>
      </c>
      <c r="BL322">
        <v>0</v>
      </c>
      <c r="BM322">
        <v>0</v>
      </c>
      <c r="BN322">
        <v>0</v>
      </c>
      <c r="BO322">
        <v>100</v>
      </c>
      <c r="BP322">
        <v>0</v>
      </c>
      <c r="BQ322" s="156">
        <f>INDEX('ESSER II reallocation'!$G$2:$G$555,MATCH('2021 ESSER II'!$D322,'ESSER II reallocation'!$A$2:$A$555,0))</f>
        <v>291902</v>
      </c>
    </row>
    <row r="323" spans="1:69" x14ac:dyDescent="0.3">
      <c r="A323" t="s">
        <v>162</v>
      </c>
      <c r="B323">
        <v>2021</v>
      </c>
      <c r="C323" t="s">
        <v>2860</v>
      </c>
      <c r="D323" s="22">
        <f>INDEX(Concordance!$A$2:$A$556,MATCH('2021 ESSER II'!F323,Concordance!$D$2:$D$556,0))</f>
        <v>69106</v>
      </c>
      <c r="E323" t="s">
        <v>1114</v>
      </c>
      <c r="F323" t="s">
        <v>2861</v>
      </c>
      <c r="G323" t="s">
        <v>2862</v>
      </c>
      <c r="H323" t="s">
        <v>1892</v>
      </c>
      <c r="I323" s="21">
        <v>23176.639999999999</v>
      </c>
      <c r="J323" s="21">
        <v>0</v>
      </c>
      <c r="O323" s="21">
        <v>23176.639999999999</v>
      </c>
      <c r="P323">
        <v>0</v>
      </c>
      <c r="Q323">
        <v>0</v>
      </c>
      <c r="R323">
        <v>0</v>
      </c>
      <c r="S323">
        <v>100</v>
      </c>
      <c r="T323">
        <v>0</v>
      </c>
      <c r="U323" s="21">
        <v>490769</v>
      </c>
      <c r="V323" s="21">
        <v>490769</v>
      </c>
      <c r="W323" s="21">
        <v>490769</v>
      </c>
      <c r="X323" s="21">
        <v>475719</v>
      </c>
      <c r="Y323" s="21">
        <v>0</v>
      </c>
      <c r="Z323" s="21">
        <v>0</v>
      </c>
      <c r="AA323" s="21">
        <v>0</v>
      </c>
      <c r="AB323" s="21">
        <v>0</v>
      </c>
      <c r="AC323" s="21">
        <v>15050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21">
        <v>0</v>
      </c>
      <c r="AS323" s="21">
        <v>0</v>
      </c>
      <c r="AT323" s="21">
        <v>0</v>
      </c>
      <c r="AU323" s="21">
        <v>0</v>
      </c>
      <c r="AV323" s="21">
        <v>0</v>
      </c>
      <c r="AW323" s="21">
        <v>0</v>
      </c>
      <c r="AX323" s="21">
        <v>0</v>
      </c>
      <c r="AY323" s="21">
        <v>0</v>
      </c>
      <c r="AZ323" s="21">
        <v>0</v>
      </c>
      <c r="BA323" s="21">
        <v>0</v>
      </c>
      <c r="BB323" s="21">
        <v>0</v>
      </c>
      <c r="BC323" s="21">
        <v>0</v>
      </c>
      <c r="BD323" s="21">
        <v>0</v>
      </c>
      <c r="BE323" s="21">
        <v>0</v>
      </c>
      <c r="BF323" s="21">
        <v>0</v>
      </c>
      <c r="BG323" s="21">
        <v>0</v>
      </c>
      <c r="BH323" s="21">
        <v>0</v>
      </c>
      <c r="BI323" s="21">
        <v>0</v>
      </c>
      <c r="BJ323" s="21">
        <v>0</v>
      </c>
      <c r="BK323" s="21">
        <v>0</v>
      </c>
      <c r="BQ323" s="156">
        <f>INDEX('ESSER II reallocation'!$G$2:$G$555,MATCH('2021 ESSER II'!$D323,'ESSER II reallocation'!$A$2:$A$555,0))</f>
        <v>490829</v>
      </c>
    </row>
    <row r="324" spans="1:69" x14ac:dyDescent="0.3">
      <c r="A324" t="s">
        <v>162</v>
      </c>
      <c r="B324">
        <v>2021</v>
      </c>
      <c r="C324" t="s">
        <v>2863</v>
      </c>
      <c r="D324" s="22">
        <f>INDEX(Concordance!$A$2:$A$556,MATCH('2021 ESSER II'!F324,Concordance!$D$2:$D$556,0))</f>
        <v>70093</v>
      </c>
      <c r="E324" t="s">
        <v>1117</v>
      </c>
      <c r="F324" t="s">
        <v>2864</v>
      </c>
      <c r="G324" t="s">
        <v>2865</v>
      </c>
      <c r="H324" t="s">
        <v>1892</v>
      </c>
      <c r="I324" s="21">
        <v>27230.99</v>
      </c>
      <c r="J324" s="21">
        <v>0</v>
      </c>
      <c r="O324" s="21">
        <v>27230.99</v>
      </c>
      <c r="P324">
        <v>0</v>
      </c>
      <c r="Q324">
        <v>0</v>
      </c>
      <c r="R324">
        <v>0</v>
      </c>
      <c r="S324">
        <v>100</v>
      </c>
      <c r="T324">
        <v>0</v>
      </c>
      <c r="U324" s="21">
        <v>1071155</v>
      </c>
      <c r="V324" s="21">
        <v>140007.56</v>
      </c>
      <c r="W324" s="21">
        <v>0</v>
      </c>
      <c r="X324" s="21">
        <v>0</v>
      </c>
      <c r="Y324" s="21">
        <v>0</v>
      </c>
      <c r="Z324" s="21">
        <v>0</v>
      </c>
      <c r="AA324" s="21">
        <v>0</v>
      </c>
      <c r="AB324" s="21">
        <v>0</v>
      </c>
      <c r="AC324" s="21">
        <v>0</v>
      </c>
      <c r="AD324" s="21">
        <v>0</v>
      </c>
      <c r="AE324" s="21">
        <v>0</v>
      </c>
      <c r="AF324" s="21">
        <v>0</v>
      </c>
      <c r="AG324" s="21">
        <v>140007.56</v>
      </c>
      <c r="AH324" s="21">
        <v>3452.88</v>
      </c>
      <c r="AI324" s="21">
        <v>534.16999999999996</v>
      </c>
      <c r="AJ324" s="21">
        <v>0</v>
      </c>
      <c r="AK324" s="21">
        <v>0</v>
      </c>
      <c r="AL324" s="21">
        <v>0</v>
      </c>
      <c r="AM324" s="21">
        <v>136020.51</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931147.44</v>
      </c>
      <c r="BL324">
        <v>0</v>
      </c>
      <c r="BM324">
        <v>11.23</v>
      </c>
      <c r="BN324">
        <v>0</v>
      </c>
      <c r="BO324">
        <v>0</v>
      </c>
      <c r="BP324">
        <v>88.77</v>
      </c>
      <c r="BQ324" s="156">
        <f>INDEX('ESSER II reallocation'!$G$2:$G$555,MATCH('2021 ESSER II'!$D324,'ESSER II reallocation'!$A$2:$A$555,0))</f>
        <v>1071286</v>
      </c>
    </row>
    <row r="325" spans="1:69" x14ac:dyDescent="0.3">
      <c r="A325" t="s">
        <v>162</v>
      </c>
      <c r="B325">
        <v>2021</v>
      </c>
      <c r="C325" t="s">
        <v>2866</v>
      </c>
      <c r="D325" s="22">
        <f>INDEX(Concordance!$A$2:$A$556,MATCH('2021 ESSER II'!F325,Concordance!$D$2:$D$556,0))</f>
        <v>42121</v>
      </c>
      <c r="E325" t="s">
        <v>1120</v>
      </c>
      <c r="F325" t="s">
        <v>2867</v>
      </c>
      <c r="G325" t="s">
        <v>2868</v>
      </c>
      <c r="H325" t="s">
        <v>1892</v>
      </c>
      <c r="I325" s="21">
        <v>13243.48</v>
      </c>
      <c r="J325" s="21">
        <v>0</v>
      </c>
      <c r="O325" s="21">
        <v>13243.48</v>
      </c>
      <c r="P325">
        <v>0</v>
      </c>
      <c r="Q325">
        <v>0</v>
      </c>
      <c r="R325">
        <v>0</v>
      </c>
      <c r="S325">
        <v>100</v>
      </c>
      <c r="T325">
        <v>0</v>
      </c>
      <c r="U325" s="21">
        <v>74972</v>
      </c>
      <c r="V325" s="21">
        <v>74972</v>
      </c>
      <c r="W325" s="21">
        <v>0</v>
      </c>
      <c r="X325" s="21">
        <v>0</v>
      </c>
      <c r="Y325" s="21">
        <v>0</v>
      </c>
      <c r="Z325" s="21">
        <v>0</v>
      </c>
      <c r="AA325" s="21">
        <v>0</v>
      </c>
      <c r="AB325" s="21">
        <v>0</v>
      </c>
      <c r="AC325" s="21">
        <v>0</v>
      </c>
      <c r="AD325" s="21">
        <v>0</v>
      </c>
      <c r="AE325" s="21">
        <v>0</v>
      </c>
      <c r="AF325" s="21">
        <v>0</v>
      </c>
      <c r="AG325" s="21">
        <v>33761.919999999998</v>
      </c>
      <c r="AH325" s="21">
        <v>33014.47</v>
      </c>
      <c r="AI325" s="21">
        <v>747.45</v>
      </c>
      <c r="AJ325" s="21">
        <v>0</v>
      </c>
      <c r="AK325" s="21">
        <v>0</v>
      </c>
      <c r="AL325" s="21">
        <v>0</v>
      </c>
      <c r="AM325" s="21">
        <v>0</v>
      </c>
      <c r="AN325" s="21">
        <v>0</v>
      </c>
      <c r="AO325" s="21">
        <v>0</v>
      </c>
      <c r="AP325" s="21">
        <v>0</v>
      </c>
      <c r="AQ325" s="21">
        <v>41210.080000000002</v>
      </c>
      <c r="AR325" s="21">
        <v>28896.27</v>
      </c>
      <c r="AS325" s="21">
        <v>12313.81</v>
      </c>
      <c r="AT325" s="21">
        <v>0</v>
      </c>
      <c r="AU325" s="21">
        <v>0</v>
      </c>
      <c r="AV325" s="21">
        <v>0</v>
      </c>
      <c r="AW325" s="21">
        <v>0</v>
      </c>
      <c r="AX325" s="21">
        <v>0</v>
      </c>
      <c r="AY325" s="21">
        <v>0</v>
      </c>
      <c r="AZ325" s="21">
        <v>0</v>
      </c>
      <c r="BA325" s="21">
        <v>0</v>
      </c>
      <c r="BB325" s="21">
        <v>0</v>
      </c>
      <c r="BC325" s="21">
        <v>0</v>
      </c>
      <c r="BD325" s="21">
        <v>0</v>
      </c>
      <c r="BE325" s="21">
        <v>0</v>
      </c>
      <c r="BF325" s="21">
        <v>0</v>
      </c>
      <c r="BG325" s="21">
        <v>0</v>
      </c>
      <c r="BH325" s="21">
        <v>0</v>
      </c>
      <c r="BI325" s="21">
        <v>0</v>
      </c>
      <c r="BJ325" s="21">
        <v>0</v>
      </c>
      <c r="BK325" s="21">
        <v>0</v>
      </c>
      <c r="BQ325" s="156">
        <f>INDEX('ESSER II reallocation'!$G$2:$G$555,MATCH('2021 ESSER II'!$D325,'ESSER II reallocation'!$A$2:$A$555,0))</f>
        <v>74982</v>
      </c>
    </row>
    <row r="326" spans="1:69" x14ac:dyDescent="0.3">
      <c r="A326" t="s">
        <v>162</v>
      </c>
      <c r="B326">
        <v>2021</v>
      </c>
      <c r="C326" t="s">
        <v>2869</v>
      </c>
      <c r="D326" s="22">
        <f>INDEX(Concordance!$A$2:$A$556,MATCH('2021 ESSER II'!F326,Concordance!$D$2:$D$556,0))</f>
        <v>71091</v>
      </c>
      <c r="E326" t="s">
        <v>1123</v>
      </c>
      <c r="F326" t="s">
        <v>2870</v>
      </c>
      <c r="G326" t="s">
        <v>2871</v>
      </c>
      <c r="H326" t="s">
        <v>1892</v>
      </c>
      <c r="I326" s="21">
        <v>29785.23</v>
      </c>
      <c r="J326" s="21">
        <v>0</v>
      </c>
      <c r="O326" s="21">
        <v>29785.23</v>
      </c>
      <c r="P326">
        <v>0</v>
      </c>
      <c r="Q326">
        <v>0</v>
      </c>
      <c r="R326">
        <v>0</v>
      </c>
      <c r="S326">
        <v>100</v>
      </c>
      <c r="T326">
        <v>0</v>
      </c>
      <c r="U326" s="21">
        <v>1082192</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1082192</v>
      </c>
      <c r="BL326">
        <v>100</v>
      </c>
      <c r="BM326">
        <v>0</v>
      </c>
      <c r="BN326">
        <v>0</v>
      </c>
      <c r="BO326">
        <v>0</v>
      </c>
      <c r="BP326">
        <v>0</v>
      </c>
      <c r="BQ326" s="156">
        <f>INDEX('ESSER II reallocation'!$G$2:$G$555,MATCH('2021 ESSER II'!$D326,'ESSER II reallocation'!$A$2:$A$555,0))</f>
        <v>1082324</v>
      </c>
    </row>
    <row r="327" spans="1:69" x14ac:dyDescent="0.3">
      <c r="A327" t="s">
        <v>162</v>
      </c>
      <c r="B327">
        <v>2021</v>
      </c>
      <c r="C327" t="s">
        <v>2872</v>
      </c>
      <c r="D327" s="22">
        <f>INDEX(Concordance!$A$2:$A$556,MATCH('2021 ESSER II'!F327,Concordance!$D$2:$D$556,0))</f>
        <v>71092</v>
      </c>
      <c r="E327" t="s">
        <v>1126</v>
      </c>
      <c r="F327" t="s">
        <v>2873</v>
      </c>
      <c r="G327" t="s">
        <v>2874</v>
      </c>
      <c r="H327" t="s">
        <v>1892</v>
      </c>
      <c r="I327" s="21">
        <v>32501.64</v>
      </c>
      <c r="J327" s="21">
        <v>0</v>
      </c>
      <c r="O327" s="21">
        <v>32501.64</v>
      </c>
      <c r="P327">
        <v>0</v>
      </c>
      <c r="Q327">
        <v>0</v>
      </c>
      <c r="R327">
        <v>0</v>
      </c>
      <c r="S327">
        <v>100</v>
      </c>
      <c r="T327">
        <v>0</v>
      </c>
      <c r="U327" s="21">
        <v>2205856</v>
      </c>
      <c r="V327" s="21">
        <v>640716</v>
      </c>
      <c r="W327" s="21">
        <v>0</v>
      </c>
      <c r="X327" s="21">
        <v>0</v>
      </c>
      <c r="Y327" s="21">
        <v>0</v>
      </c>
      <c r="Z327" s="21">
        <v>0</v>
      </c>
      <c r="AA327" s="21">
        <v>0</v>
      </c>
      <c r="AB327" s="21">
        <v>0</v>
      </c>
      <c r="AC327" s="21">
        <v>0</v>
      </c>
      <c r="AD327" s="21">
        <v>0</v>
      </c>
      <c r="AE327" s="21">
        <v>0</v>
      </c>
      <c r="AF327" s="21">
        <v>0</v>
      </c>
      <c r="AG327" s="21">
        <v>0</v>
      </c>
      <c r="AH327" s="21">
        <v>0</v>
      </c>
      <c r="AI327" s="21">
        <v>0</v>
      </c>
      <c r="AJ327" s="21">
        <v>0</v>
      </c>
      <c r="AK327" s="21">
        <v>0</v>
      </c>
      <c r="AL327" s="21">
        <v>0</v>
      </c>
      <c r="AM327" s="21">
        <v>0</v>
      </c>
      <c r="AN327" s="21">
        <v>0</v>
      </c>
      <c r="AO327" s="21">
        <v>0</v>
      </c>
      <c r="AP327" s="21">
        <v>0</v>
      </c>
      <c r="AQ327" s="21">
        <v>0</v>
      </c>
      <c r="AR327" s="21">
        <v>0</v>
      </c>
      <c r="AS327" s="21">
        <v>0</v>
      </c>
      <c r="AT327" s="21">
        <v>0</v>
      </c>
      <c r="AU327" s="21">
        <v>0</v>
      </c>
      <c r="AV327" s="21">
        <v>0</v>
      </c>
      <c r="AW327" s="21">
        <v>0</v>
      </c>
      <c r="AX327" s="21">
        <v>0</v>
      </c>
      <c r="AY327" s="21">
        <v>0</v>
      </c>
      <c r="AZ327" s="21">
        <v>0</v>
      </c>
      <c r="BA327" s="21">
        <v>640716</v>
      </c>
      <c r="BB327" s="21">
        <v>500000</v>
      </c>
      <c r="BC327" s="21">
        <v>0</v>
      </c>
      <c r="BD327" s="21">
        <v>0</v>
      </c>
      <c r="BE327" s="21">
        <v>0</v>
      </c>
      <c r="BF327" s="21">
        <v>0</v>
      </c>
      <c r="BG327" s="21">
        <v>0</v>
      </c>
      <c r="BH327" s="21">
        <v>0</v>
      </c>
      <c r="BI327" s="21">
        <v>0</v>
      </c>
      <c r="BJ327" s="21">
        <v>140716</v>
      </c>
      <c r="BK327" s="21">
        <v>1565140</v>
      </c>
      <c r="BL327">
        <v>0</v>
      </c>
      <c r="BM327">
        <v>0</v>
      </c>
      <c r="BN327">
        <v>0</v>
      </c>
      <c r="BO327">
        <v>100</v>
      </c>
      <c r="BP327">
        <v>0</v>
      </c>
      <c r="BQ327" s="156">
        <f>INDEX('ESSER II reallocation'!$G$2:$G$555,MATCH('2021 ESSER II'!$D327,'ESSER II reallocation'!$A$2:$A$555,0))</f>
        <v>2206126</v>
      </c>
    </row>
    <row r="328" spans="1:69" x14ac:dyDescent="0.3">
      <c r="A328" t="s">
        <v>162</v>
      </c>
      <c r="B328">
        <v>2021</v>
      </c>
      <c r="C328" t="s">
        <v>2875</v>
      </c>
      <c r="D328" s="22">
        <f>INDEX(Concordance!$A$2:$A$556,MATCH('2021 ESSER II'!F328,Concordance!$D$2:$D$556,0))</f>
        <v>44083</v>
      </c>
      <c r="E328" t="s">
        <v>1129</v>
      </c>
      <c r="F328" t="s">
        <v>2876</v>
      </c>
      <c r="G328" t="s">
        <v>2877</v>
      </c>
      <c r="H328" t="s">
        <v>1892</v>
      </c>
      <c r="I328" s="21">
        <v>15270.66</v>
      </c>
      <c r="J328" s="21">
        <v>0</v>
      </c>
      <c r="O328" s="21">
        <v>15270.66</v>
      </c>
      <c r="P328">
        <v>0</v>
      </c>
      <c r="Q328">
        <v>0</v>
      </c>
      <c r="R328">
        <v>0</v>
      </c>
      <c r="S328">
        <v>100</v>
      </c>
      <c r="T328">
        <v>0</v>
      </c>
      <c r="U328" s="21">
        <v>166947</v>
      </c>
      <c r="V328" s="21">
        <v>166947</v>
      </c>
      <c r="W328" s="21">
        <v>166947</v>
      </c>
      <c r="X328" s="21">
        <v>0</v>
      </c>
      <c r="Y328" s="21">
        <v>0</v>
      </c>
      <c r="Z328" s="21">
        <v>0</v>
      </c>
      <c r="AA328" s="21">
        <v>0</v>
      </c>
      <c r="AB328" s="21">
        <v>0</v>
      </c>
      <c r="AC328" s="21">
        <v>166947</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Q328" s="156">
        <f>INDEX('ESSER II reallocation'!$G$2:$G$555,MATCH('2021 ESSER II'!$D328,'ESSER II reallocation'!$A$2:$A$555,0))</f>
        <v>166967</v>
      </c>
    </row>
    <row r="329" spans="1:69" x14ac:dyDescent="0.3">
      <c r="A329" t="s">
        <v>162</v>
      </c>
      <c r="B329">
        <v>2021</v>
      </c>
      <c r="C329" t="s">
        <v>2878</v>
      </c>
      <c r="D329" s="22">
        <f>INDEX(Concordance!$A$2:$A$556,MATCH('2021 ESSER II'!F329,Concordance!$D$2:$D$556,0))</f>
        <v>114114</v>
      </c>
      <c r="E329" t="s">
        <v>1132</v>
      </c>
      <c r="F329" t="s">
        <v>2879</v>
      </c>
      <c r="G329" t="s">
        <v>2880</v>
      </c>
      <c r="H329" t="s">
        <v>1892</v>
      </c>
      <c r="I329" s="21">
        <v>34731.54</v>
      </c>
      <c r="J329" s="21">
        <v>0</v>
      </c>
      <c r="O329" s="21">
        <v>34731.54</v>
      </c>
      <c r="P329">
        <v>0</v>
      </c>
      <c r="Q329">
        <v>0</v>
      </c>
      <c r="R329">
        <v>0</v>
      </c>
      <c r="S329">
        <v>100</v>
      </c>
      <c r="T329">
        <v>0</v>
      </c>
      <c r="U329" s="21">
        <v>2459047</v>
      </c>
      <c r="V329" s="21">
        <v>0</v>
      </c>
      <c r="W329" s="21">
        <v>0</v>
      </c>
      <c r="X329" s="21">
        <v>0</v>
      </c>
      <c r="Y329" s="21">
        <v>0</v>
      </c>
      <c r="Z329" s="21">
        <v>0</v>
      </c>
      <c r="AA329" s="21">
        <v>0</v>
      </c>
      <c r="AB329" s="21">
        <v>0</v>
      </c>
      <c r="AC329" s="21">
        <v>0</v>
      </c>
      <c r="AD329" s="21">
        <v>0</v>
      </c>
      <c r="AE329" s="21">
        <v>0</v>
      </c>
      <c r="AF329" s="21">
        <v>0</v>
      </c>
      <c r="AG329" s="21">
        <v>0</v>
      </c>
      <c r="AH329" s="21">
        <v>0</v>
      </c>
      <c r="AI329" s="21">
        <v>0</v>
      </c>
      <c r="AJ329" s="21">
        <v>0</v>
      </c>
      <c r="AK329" s="21">
        <v>0</v>
      </c>
      <c r="AL329" s="21">
        <v>0</v>
      </c>
      <c r="AM329" s="21">
        <v>0</v>
      </c>
      <c r="AN329" s="21">
        <v>0</v>
      </c>
      <c r="AO329" s="21">
        <v>0</v>
      </c>
      <c r="AP329" s="21">
        <v>0</v>
      </c>
      <c r="AQ329" s="21">
        <v>0</v>
      </c>
      <c r="AR329" s="21">
        <v>0</v>
      </c>
      <c r="AS329" s="21">
        <v>0</v>
      </c>
      <c r="AT329" s="21">
        <v>0</v>
      </c>
      <c r="AU329" s="21">
        <v>0</v>
      </c>
      <c r="AV329" s="21">
        <v>0</v>
      </c>
      <c r="AW329" s="21">
        <v>0</v>
      </c>
      <c r="AX329" s="21">
        <v>0</v>
      </c>
      <c r="AY329" s="21">
        <v>0</v>
      </c>
      <c r="AZ329" s="21">
        <v>0</v>
      </c>
      <c r="BA329" s="21">
        <v>0</v>
      </c>
      <c r="BB329" s="21">
        <v>0</v>
      </c>
      <c r="BC329" s="21">
        <v>0</v>
      </c>
      <c r="BD329" s="21">
        <v>0</v>
      </c>
      <c r="BE329" s="21">
        <v>0</v>
      </c>
      <c r="BF329" s="21">
        <v>0</v>
      </c>
      <c r="BG329" s="21">
        <v>0</v>
      </c>
      <c r="BH329" s="21">
        <v>0</v>
      </c>
      <c r="BI329" s="21">
        <v>0</v>
      </c>
      <c r="BJ329" s="21">
        <v>0</v>
      </c>
      <c r="BK329" s="21">
        <v>2459047</v>
      </c>
      <c r="BL329">
        <v>16</v>
      </c>
      <c r="BM329">
        <v>39</v>
      </c>
      <c r="BN329">
        <v>4</v>
      </c>
      <c r="BO329">
        <v>41</v>
      </c>
      <c r="BP329">
        <v>0</v>
      </c>
      <c r="BQ329" s="156">
        <f>INDEX('ESSER II reallocation'!$G$2:$G$555,MATCH('2021 ESSER II'!$D329,'ESSER II reallocation'!$A$2:$A$555,0))</f>
        <v>2459348</v>
      </c>
    </row>
    <row r="330" spans="1:69" x14ac:dyDescent="0.3">
      <c r="A330" t="s">
        <v>162</v>
      </c>
      <c r="B330">
        <v>2021</v>
      </c>
      <c r="C330" t="s">
        <v>2881</v>
      </c>
      <c r="D330" s="22">
        <f>INDEX(Concordance!$A$2:$A$556,MATCH('2021 ESSER II'!F330,Concordance!$D$2:$D$556,0))</f>
        <v>46130</v>
      </c>
      <c r="E330" t="s">
        <v>1135</v>
      </c>
      <c r="F330" t="s">
        <v>2882</v>
      </c>
      <c r="G330" t="s">
        <v>2883</v>
      </c>
      <c r="H330" t="s">
        <v>1892</v>
      </c>
      <c r="I330" s="21">
        <v>30474.47</v>
      </c>
      <c r="J330" s="21">
        <v>0</v>
      </c>
      <c r="O330" s="21">
        <v>30474.47</v>
      </c>
      <c r="P330">
        <v>0</v>
      </c>
      <c r="Q330">
        <v>0</v>
      </c>
      <c r="R330">
        <v>0</v>
      </c>
      <c r="S330">
        <v>100</v>
      </c>
      <c r="T330">
        <v>0</v>
      </c>
      <c r="U330" s="21">
        <v>2316272</v>
      </c>
      <c r="V330" s="21">
        <v>465462.58</v>
      </c>
      <c r="W330" s="21">
        <v>0</v>
      </c>
      <c r="X330" s="21">
        <v>0</v>
      </c>
      <c r="Y330" s="21">
        <v>0</v>
      </c>
      <c r="Z330" s="21">
        <v>0</v>
      </c>
      <c r="AA330" s="21">
        <v>0</v>
      </c>
      <c r="AB330" s="21">
        <v>0</v>
      </c>
      <c r="AC330" s="21">
        <v>0</v>
      </c>
      <c r="AD330" s="21">
        <v>0</v>
      </c>
      <c r="AE330" s="21">
        <v>0</v>
      </c>
      <c r="AF330" s="21">
        <v>0</v>
      </c>
      <c r="AG330" s="21">
        <v>404563.18000000011</v>
      </c>
      <c r="AH330" s="21">
        <v>0</v>
      </c>
      <c r="AI330" s="21">
        <v>0</v>
      </c>
      <c r="AJ330" s="21">
        <v>0</v>
      </c>
      <c r="AK330" s="21">
        <v>0</v>
      </c>
      <c r="AL330" s="21">
        <v>0</v>
      </c>
      <c r="AM330" s="21">
        <v>394022.09</v>
      </c>
      <c r="AN330" s="21">
        <v>10541.09</v>
      </c>
      <c r="AO330" s="21">
        <v>0</v>
      </c>
      <c r="AP330" s="21">
        <v>0</v>
      </c>
      <c r="AQ330" s="21">
        <v>0</v>
      </c>
      <c r="AR330" s="21">
        <v>0</v>
      </c>
      <c r="AS330" s="21">
        <v>0</v>
      </c>
      <c r="AT330" s="21">
        <v>0</v>
      </c>
      <c r="AU330" s="21">
        <v>0</v>
      </c>
      <c r="AV330" s="21">
        <v>0</v>
      </c>
      <c r="AW330" s="21">
        <v>0</v>
      </c>
      <c r="AX330" s="21">
        <v>0</v>
      </c>
      <c r="AY330" s="21">
        <v>0</v>
      </c>
      <c r="AZ330" s="21">
        <v>0</v>
      </c>
      <c r="BA330" s="21">
        <v>60899.4</v>
      </c>
      <c r="BB330" s="21">
        <v>0</v>
      </c>
      <c r="BC330" s="21">
        <v>0</v>
      </c>
      <c r="BD330" s="21">
        <v>0</v>
      </c>
      <c r="BE330" s="21">
        <v>0</v>
      </c>
      <c r="BF330" s="21">
        <v>0</v>
      </c>
      <c r="BG330" s="21">
        <v>0</v>
      </c>
      <c r="BH330" s="21">
        <v>60899.4</v>
      </c>
      <c r="BI330" s="21">
        <v>0</v>
      </c>
      <c r="BJ330" s="21">
        <v>0</v>
      </c>
      <c r="BK330" s="21">
        <v>1850809.42</v>
      </c>
      <c r="BL330">
        <v>0</v>
      </c>
      <c r="BM330">
        <v>30</v>
      </c>
      <c r="BN330">
        <v>0</v>
      </c>
      <c r="BO330">
        <v>70</v>
      </c>
      <c r="BP330">
        <v>0</v>
      </c>
      <c r="BQ330" s="156">
        <f>INDEX('ESSER II reallocation'!$G$2:$G$555,MATCH('2021 ESSER II'!$D330,'ESSER II reallocation'!$A$2:$A$555,0))</f>
        <v>2316556</v>
      </c>
    </row>
    <row r="331" spans="1:69" x14ac:dyDescent="0.3">
      <c r="A331" t="s">
        <v>162</v>
      </c>
      <c r="B331">
        <v>2021</v>
      </c>
      <c r="C331" t="s">
        <v>2884</v>
      </c>
      <c r="D331" s="22">
        <f>INDEX(Concordance!$A$2:$A$556,MATCH('2021 ESSER II'!F331,Concordance!$D$2:$D$556,0))</f>
        <v>55108</v>
      </c>
      <c r="E331" t="s">
        <v>1138</v>
      </c>
      <c r="F331" t="s">
        <v>2885</v>
      </c>
      <c r="G331" t="s">
        <v>2886</v>
      </c>
      <c r="H331" t="s">
        <v>1892</v>
      </c>
      <c r="I331" s="21">
        <v>31690.77</v>
      </c>
      <c r="J331" s="21">
        <v>0</v>
      </c>
      <c r="O331" s="21">
        <v>31690.77</v>
      </c>
      <c r="P331">
        <v>0</v>
      </c>
      <c r="Q331">
        <v>0</v>
      </c>
      <c r="R331">
        <v>0</v>
      </c>
      <c r="S331">
        <v>100</v>
      </c>
      <c r="T331">
        <v>0</v>
      </c>
      <c r="U331" s="21">
        <v>1264684</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21">
        <v>0</v>
      </c>
      <c r="AS331" s="21">
        <v>0</v>
      </c>
      <c r="AT331" s="21">
        <v>0</v>
      </c>
      <c r="AU331" s="21">
        <v>0</v>
      </c>
      <c r="AV331" s="21">
        <v>0</v>
      </c>
      <c r="AW331" s="21">
        <v>0</v>
      </c>
      <c r="AX331" s="21">
        <v>0</v>
      </c>
      <c r="AY331" s="21">
        <v>0</v>
      </c>
      <c r="AZ331" s="21">
        <v>0</v>
      </c>
      <c r="BA331" s="21">
        <v>0</v>
      </c>
      <c r="BB331" s="21">
        <v>0</v>
      </c>
      <c r="BC331" s="21">
        <v>0</v>
      </c>
      <c r="BD331" s="21">
        <v>0</v>
      </c>
      <c r="BE331" s="21">
        <v>0</v>
      </c>
      <c r="BF331" s="21">
        <v>0</v>
      </c>
      <c r="BG331" s="21">
        <v>0</v>
      </c>
      <c r="BH331" s="21">
        <v>0</v>
      </c>
      <c r="BI331" s="21">
        <v>0</v>
      </c>
      <c r="BJ331" s="21">
        <v>0</v>
      </c>
      <c r="BK331" s="21">
        <v>1264684</v>
      </c>
      <c r="BL331">
        <v>100</v>
      </c>
      <c r="BM331">
        <v>0</v>
      </c>
      <c r="BN331">
        <v>0</v>
      </c>
      <c r="BO331">
        <v>0</v>
      </c>
      <c r="BP331">
        <v>0</v>
      </c>
      <c r="BQ331" s="156">
        <f>INDEX('ESSER II reallocation'!$G$2:$G$555,MATCH('2021 ESSER II'!$D331,'ESSER II reallocation'!$A$2:$A$555,0))</f>
        <v>1264839</v>
      </c>
    </row>
    <row r="332" spans="1:69" x14ac:dyDescent="0.3">
      <c r="A332" t="s">
        <v>162</v>
      </c>
      <c r="B332">
        <v>2021</v>
      </c>
      <c r="C332" t="s">
        <v>2887</v>
      </c>
      <c r="D332" s="22">
        <f>INDEX(Concordance!$A$2:$A$556,MATCH('2021 ESSER II'!F332,Concordance!$D$2:$D$556,0))</f>
        <v>91091</v>
      </c>
      <c r="E332" t="s">
        <v>1141</v>
      </c>
      <c r="F332" t="s">
        <v>2888</v>
      </c>
      <c r="G332" t="s">
        <v>2889</v>
      </c>
      <c r="H332" t="s">
        <v>1892</v>
      </c>
      <c r="I332" s="21">
        <v>17297.830000000002</v>
      </c>
      <c r="J332" s="21">
        <v>0</v>
      </c>
      <c r="O332" s="21">
        <v>17297.830000000002</v>
      </c>
      <c r="P332">
        <v>0</v>
      </c>
      <c r="Q332">
        <v>0</v>
      </c>
      <c r="R332">
        <v>0</v>
      </c>
      <c r="S332">
        <v>100</v>
      </c>
      <c r="T332">
        <v>0</v>
      </c>
      <c r="U332" s="21">
        <v>580827</v>
      </c>
      <c r="V332" s="21">
        <v>0</v>
      </c>
      <c r="W332" s="21">
        <v>0</v>
      </c>
      <c r="X332" s="21">
        <v>0</v>
      </c>
      <c r="Y332" s="21">
        <v>0</v>
      </c>
      <c r="Z332" s="21">
        <v>0</v>
      </c>
      <c r="AA332" s="21">
        <v>0</v>
      </c>
      <c r="AB332" s="21">
        <v>0</v>
      </c>
      <c r="AC332" s="21">
        <v>0</v>
      </c>
      <c r="AD332" s="21">
        <v>0</v>
      </c>
      <c r="AE332" s="21">
        <v>0</v>
      </c>
      <c r="AF332" s="21">
        <v>0</v>
      </c>
      <c r="AG332" s="21">
        <v>0</v>
      </c>
      <c r="AH332" s="21">
        <v>0</v>
      </c>
      <c r="AI332" s="21">
        <v>0</v>
      </c>
      <c r="AJ332" s="21">
        <v>0</v>
      </c>
      <c r="AK332" s="21">
        <v>0</v>
      </c>
      <c r="AL332" s="21">
        <v>0</v>
      </c>
      <c r="AM332" s="21">
        <v>0</v>
      </c>
      <c r="AN332" s="21">
        <v>0</v>
      </c>
      <c r="AO332" s="21">
        <v>0</v>
      </c>
      <c r="AP332" s="21">
        <v>0</v>
      </c>
      <c r="AQ332" s="21">
        <v>0</v>
      </c>
      <c r="AR332" s="21">
        <v>0</v>
      </c>
      <c r="AS332" s="21">
        <v>0</v>
      </c>
      <c r="AT332" s="21">
        <v>0</v>
      </c>
      <c r="AU332" s="21">
        <v>0</v>
      </c>
      <c r="AV332" s="21">
        <v>0</v>
      </c>
      <c r="AW332" s="21">
        <v>0</v>
      </c>
      <c r="AX332" s="21">
        <v>0</v>
      </c>
      <c r="AY332" s="21">
        <v>0</v>
      </c>
      <c r="AZ332" s="21">
        <v>0</v>
      </c>
      <c r="BA332" s="21">
        <v>0</v>
      </c>
      <c r="BB332" s="21">
        <v>0</v>
      </c>
      <c r="BC332" s="21">
        <v>0</v>
      </c>
      <c r="BD332" s="21">
        <v>0</v>
      </c>
      <c r="BE332" s="21">
        <v>0</v>
      </c>
      <c r="BF332" s="21">
        <v>0</v>
      </c>
      <c r="BG332" s="21">
        <v>0</v>
      </c>
      <c r="BH332" s="21">
        <v>0</v>
      </c>
      <c r="BI332" s="21">
        <v>0</v>
      </c>
      <c r="BJ332" s="21">
        <v>0</v>
      </c>
      <c r="BK332" s="21">
        <v>580827</v>
      </c>
      <c r="BL332">
        <v>10</v>
      </c>
      <c r="BM332">
        <v>40</v>
      </c>
      <c r="BN332">
        <v>0</v>
      </c>
      <c r="BO332">
        <v>50</v>
      </c>
      <c r="BP332">
        <v>0</v>
      </c>
      <c r="BQ332" s="156">
        <f>INDEX('ESSER II reallocation'!$G$2:$G$555,MATCH('2021 ESSER II'!$D332,'ESSER II reallocation'!$A$2:$A$555,0))</f>
        <v>580898</v>
      </c>
    </row>
    <row r="333" spans="1:69" x14ac:dyDescent="0.3">
      <c r="A333" t="s">
        <v>162</v>
      </c>
      <c r="B333">
        <v>2021</v>
      </c>
      <c r="C333" t="s">
        <v>2890</v>
      </c>
      <c r="D333" s="22">
        <f>INDEX(Concordance!$A$2:$A$556,MATCH('2021 ESSER II'!F333,Concordance!$D$2:$D$556,0))</f>
        <v>12108</v>
      </c>
      <c r="E333" t="s">
        <v>1144</v>
      </c>
      <c r="F333" t="s">
        <v>2891</v>
      </c>
      <c r="G333" t="s">
        <v>2892</v>
      </c>
      <c r="H333" t="s">
        <v>1892</v>
      </c>
      <c r="I333" s="21">
        <v>20541.310000000001</v>
      </c>
      <c r="J333" s="21">
        <v>0</v>
      </c>
      <c r="O333" s="21">
        <v>20541.310000000001</v>
      </c>
      <c r="P333">
        <v>0</v>
      </c>
      <c r="Q333">
        <v>0</v>
      </c>
      <c r="R333">
        <v>0</v>
      </c>
      <c r="S333">
        <v>100</v>
      </c>
      <c r="T333">
        <v>0</v>
      </c>
      <c r="U333" s="21">
        <v>1060754</v>
      </c>
      <c r="V333" s="21">
        <v>80011.100000000006</v>
      </c>
      <c r="W333" s="21">
        <v>0</v>
      </c>
      <c r="X333" s="21">
        <v>0</v>
      </c>
      <c r="Y333" s="21">
        <v>0</v>
      </c>
      <c r="Z333" s="21">
        <v>0</v>
      </c>
      <c r="AA333" s="21">
        <v>0</v>
      </c>
      <c r="AB333" s="21">
        <v>0</v>
      </c>
      <c r="AC333" s="21">
        <v>0</v>
      </c>
      <c r="AD333" s="21">
        <v>0</v>
      </c>
      <c r="AE333" s="21">
        <v>0</v>
      </c>
      <c r="AF333" s="21">
        <v>0</v>
      </c>
      <c r="AG333" s="21">
        <v>27800.25</v>
      </c>
      <c r="AH333" s="21">
        <v>0</v>
      </c>
      <c r="AI333" s="21">
        <v>0</v>
      </c>
      <c r="AJ333" s="21">
        <v>0</v>
      </c>
      <c r="AK333" s="21">
        <v>0</v>
      </c>
      <c r="AL333" s="21">
        <v>0</v>
      </c>
      <c r="AM333" s="21">
        <v>27800.25</v>
      </c>
      <c r="AN333" s="21">
        <v>0</v>
      </c>
      <c r="AO333" s="21">
        <v>0</v>
      </c>
      <c r="AP333" s="21">
        <v>0</v>
      </c>
      <c r="AQ333" s="21">
        <v>0</v>
      </c>
      <c r="AR333" s="21">
        <v>0</v>
      </c>
      <c r="AS333" s="21">
        <v>0</v>
      </c>
      <c r="AT333" s="21">
        <v>0</v>
      </c>
      <c r="AU333" s="21">
        <v>0</v>
      </c>
      <c r="AV333" s="21">
        <v>0</v>
      </c>
      <c r="AW333" s="21">
        <v>0</v>
      </c>
      <c r="AX333" s="21">
        <v>0</v>
      </c>
      <c r="AY333" s="21">
        <v>0</v>
      </c>
      <c r="AZ333" s="21">
        <v>0</v>
      </c>
      <c r="BA333" s="21">
        <v>52210.85</v>
      </c>
      <c r="BB333" s="21">
        <v>36794.54</v>
      </c>
      <c r="BC333" s="21">
        <v>15416.31</v>
      </c>
      <c r="BD333" s="21">
        <v>0</v>
      </c>
      <c r="BE333" s="21">
        <v>0</v>
      </c>
      <c r="BF333" s="21">
        <v>0</v>
      </c>
      <c r="BG333" s="21">
        <v>0</v>
      </c>
      <c r="BH333" s="21">
        <v>0</v>
      </c>
      <c r="BI333" s="21">
        <v>0</v>
      </c>
      <c r="BJ333" s="21">
        <v>0</v>
      </c>
      <c r="BK333" s="21">
        <v>980742.9</v>
      </c>
      <c r="BL333">
        <v>10</v>
      </c>
      <c r="BM333">
        <v>30</v>
      </c>
      <c r="BN333">
        <v>0</v>
      </c>
      <c r="BO333">
        <v>50</v>
      </c>
      <c r="BP333">
        <v>10</v>
      </c>
      <c r="BQ333" s="156">
        <f>INDEX('ESSER II reallocation'!$G$2:$G$555,MATCH('2021 ESSER II'!$D333,'ESSER II reallocation'!$A$2:$A$555,0))</f>
        <v>1060884</v>
      </c>
    </row>
    <row r="334" spans="1:69" x14ac:dyDescent="0.3">
      <c r="A334" t="s">
        <v>162</v>
      </c>
      <c r="B334">
        <v>2021</v>
      </c>
      <c r="C334" t="s">
        <v>2893</v>
      </c>
      <c r="D334" s="22">
        <f>INDEX(Concordance!$A$2:$A$556,MATCH('2021 ESSER II'!F334,Concordance!$D$2:$D$556,0))</f>
        <v>16097</v>
      </c>
      <c r="E334" t="s">
        <v>1147</v>
      </c>
      <c r="F334" t="s">
        <v>2894</v>
      </c>
      <c r="G334" t="s">
        <v>2895</v>
      </c>
      <c r="H334" t="s">
        <v>1892</v>
      </c>
      <c r="I334" s="21">
        <v>15878.81</v>
      </c>
      <c r="J334" s="21">
        <v>0</v>
      </c>
      <c r="O334" s="21">
        <v>15878.81</v>
      </c>
      <c r="P334">
        <v>0</v>
      </c>
      <c r="Q334">
        <v>0</v>
      </c>
      <c r="R334">
        <v>0</v>
      </c>
      <c r="S334">
        <v>100</v>
      </c>
      <c r="T334">
        <v>0</v>
      </c>
      <c r="U334" s="21">
        <v>321280</v>
      </c>
      <c r="V334" s="21">
        <v>321280</v>
      </c>
      <c r="W334" s="21">
        <v>0</v>
      </c>
      <c r="X334" s="21">
        <v>0</v>
      </c>
      <c r="Y334" s="21">
        <v>0</v>
      </c>
      <c r="Z334" s="21">
        <v>0</v>
      </c>
      <c r="AA334" s="21">
        <v>0</v>
      </c>
      <c r="AB334" s="21">
        <v>0</v>
      </c>
      <c r="AC334" s="21">
        <v>0</v>
      </c>
      <c r="AD334" s="21">
        <v>0</v>
      </c>
      <c r="AE334" s="21">
        <v>0</v>
      </c>
      <c r="AF334" s="21">
        <v>0</v>
      </c>
      <c r="AG334" s="21">
        <v>321280</v>
      </c>
      <c r="AH334" s="21">
        <v>280000</v>
      </c>
      <c r="AI334" s="21">
        <v>41280</v>
      </c>
      <c r="AJ334" s="21">
        <v>0</v>
      </c>
      <c r="AK334" s="21">
        <v>0</v>
      </c>
      <c r="AL334" s="21">
        <v>0</v>
      </c>
      <c r="AM334" s="21">
        <v>0</v>
      </c>
      <c r="AN334" s="21">
        <v>0</v>
      </c>
      <c r="AO334" s="21">
        <v>0</v>
      </c>
      <c r="AP334" s="21">
        <v>0</v>
      </c>
      <c r="AQ334" s="21">
        <v>0</v>
      </c>
      <c r="AR334" s="21">
        <v>0</v>
      </c>
      <c r="AS334" s="21">
        <v>0</v>
      </c>
      <c r="AT334" s="21">
        <v>0</v>
      </c>
      <c r="AU334" s="21">
        <v>0</v>
      </c>
      <c r="AV334" s="21">
        <v>0</v>
      </c>
      <c r="AW334" s="21">
        <v>0</v>
      </c>
      <c r="AX334" s="21">
        <v>0</v>
      </c>
      <c r="AY334" s="21">
        <v>0</v>
      </c>
      <c r="AZ334" s="21">
        <v>0</v>
      </c>
      <c r="BA334" s="21">
        <v>0</v>
      </c>
      <c r="BB334" s="21">
        <v>0</v>
      </c>
      <c r="BC334" s="21">
        <v>0</v>
      </c>
      <c r="BD334" s="21">
        <v>0</v>
      </c>
      <c r="BE334" s="21">
        <v>0</v>
      </c>
      <c r="BF334" s="21">
        <v>0</v>
      </c>
      <c r="BG334" s="21">
        <v>0</v>
      </c>
      <c r="BH334" s="21">
        <v>0</v>
      </c>
      <c r="BI334" s="21">
        <v>0</v>
      </c>
      <c r="BJ334" s="21">
        <v>0</v>
      </c>
      <c r="BK334" s="21">
        <v>0</v>
      </c>
      <c r="BQ334" s="156">
        <f>INDEX('ESSER II reallocation'!$G$2:$G$555,MATCH('2021 ESSER II'!$D334,'ESSER II reallocation'!$A$2:$A$555,0))</f>
        <v>321319</v>
      </c>
    </row>
    <row r="335" spans="1:69" x14ac:dyDescent="0.3">
      <c r="A335" t="s">
        <v>162</v>
      </c>
      <c r="B335">
        <v>2021</v>
      </c>
      <c r="C335" t="s">
        <v>2896</v>
      </c>
      <c r="D335" s="22">
        <f>INDEX(Concordance!$A$2:$A$556,MATCH('2021 ESSER II'!F335,Concordance!$D$2:$D$556,0))</f>
        <v>73108</v>
      </c>
      <c r="E335" t="s">
        <v>1150</v>
      </c>
      <c r="F335" t="s">
        <v>2897</v>
      </c>
      <c r="G335" t="s">
        <v>2898</v>
      </c>
      <c r="H335" t="s">
        <v>1892</v>
      </c>
      <c r="I335" s="21">
        <v>74464.17</v>
      </c>
      <c r="J335" s="21">
        <v>0</v>
      </c>
      <c r="O335" s="21">
        <v>74464.17</v>
      </c>
      <c r="P335">
        <v>0</v>
      </c>
      <c r="Q335">
        <v>0</v>
      </c>
      <c r="R335">
        <v>0</v>
      </c>
      <c r="S335">
        <v>100</v>
      </c>
      <c r="T335">
        <v>0</v>
      </c>
      <c r="U335" s="21">
        <v>4256646</v>
      </c>
      <c r="V335" s="21">
        <v>1014359</v>
      </c>
      <c r="W335" s="21">
        <v>769657</v>
      </c>
      <c r="X335" s="21">
        <v>621226</v>
      </c>
      <c r="Y335" s="21">
        <v>95726</v>
      </c>
      <c r="Z335" s="21">
        <v>0</v>
      </c>
      <c r="AA335" s="21">
        <v>0</v>
      </c>
      <c r="AB335" s="21">
        <v>434</v>
      </c>
      <c r="AC335" s="21">
        <v>52271</v>
      </c>
      <c r="AD335" s="21">
        <v>0</v>
      </c>
      <c r="AE335" s="21">
        <v>0</v>
      </c>
      <c r="AF335" s="21">
        <v>0</v>
      </c>
      <c r="AG335" s="21">
        <v>149183</v>
      </c>
      <c r="AH335" s="21">
        <v>56684</v>
      </c>
      <c r="AI335" s="21">
        <v>15836</v>
      </c>
      <c r="AJ335" s="21">
        <v>50655</v>
      </c>
      <c r="AK335" s="21">
        <v>0</v>
      </c>
      <c r="AL335" s="21">
        <v>0</v>
      </c>
      <c r="AM335" s="21">
        <v>26008</v>
      </c>
      <c r="AN335" s="21">
        <v>0</v>
      </c>
      <c r="AO335" s="21">
        <v>0</v>
      </c>
      <c r="AP335" s="21">
        <v>0</v>
      </c>
      <c r="AQ335" s="21">
        <v>1000</v>
      </c>
      <c r="AR335" s="21">
        <v>0</v>
      </c>
      <c r="AS335" s="21">
        <v>0</v>
      </c>
      <c r="AT335" s="21">
        <v>0</v>
      </c>
      <c r="AU335" s="21">
        <v>0</v>
      </c>
      <c r="AV335" s="21">
        <v>0</v>
      </c>
      <c r="AW335" s="21">
        <v>1000</v>
      </c>
      <c r="AX335" s="21">
        <v>0</v>
      </c>
      <c r="AY335" s="21">
        <v>0</v>
      </c>
      <c r="AZ335" s="21">
        <v>0</v>
      </c>
      <c r="BA335" s="21">
        <v>94519</v>
      </c>
      <c r="BB335" s="21">
        <v>75683</v>
      </c>
      <c r="BC335" s="21">
        <v>18836</v>
      </c>
      <c r="BD335" s="21">
        <v>0</v>
      </c>
      <c r="BE335" s="21">
        <v>0</v>
      </c>
      <c r="BF335" s="21">
        <v>0</v>
      </c>
      <c r="BG335" s="21">
        <v>0</v>
      </c>
      <c r="BH335" s="21">
        <v>0</v>
      </c>
      <c r="BI335" s="21">
        <v>0</v>
      </c>
      <c r="BJ335" s="21">
        <v>0</v>
      </c>
      <c r="BK335" s="21">
        <v>3242287</v>
      </c>
      <c r="BL335">
        <v>0</v>
      </c>
      <c r="BM335">
        <v>90</v>
      </c>
      <c r="BN335">
        <v>0</v>
      </c>
      <c r="BO335">
        <v>10</v>
      </c>
      <c r="BP335">
        <v>0</v>
      </c>
      <c r="BQ335" s="156">
        <f>INDEX('ESSER II reallocation'!$G$2:$G$555,MATCH('2021 ESSER II'!$D335,'ESSER II reallocation'!$A$2:$A$555,0))</f>
        <v>4257167</v>
      </c>
    </row>
    <row r="336" spans="1:69" x14ac:dyDescent="0.3">
      <c r="A336" t="s">
        <v>162</v>
      </c>
      <c r="B336">
        <v>2021</v>
      </c>
      <c r="C336" t="s">
        <v>2899</v>
      </c>
      <c r="D336" s="22">
        <f>INDEX(Concordance!$A$2:$A$556,MATCH('2021 ESSER II'!F336,Concordance!$D$2:$D$556,0))</f>
        <v>108142</v>
      </c>
      <c r="E336" t="s">
        <v>1153</v>
      </c>
      <c r="F336" t="s">
        <v>2900</v>
      </c>
      <c r="G336" t="s">
        <v>2901</v>
      </c>
      <c r="H336" t="s">
        <v>1892</v>
      </c>
      <c r="I336" s="21">
        <v>48110.89</v>
      </c>
      <c r="J336" s="21">
        <v>0</v>
      </c>
      <c r="O336" s="21">
        <v>48110.89</v>
      </c>
      <c r="P336">
        <v>0</v>
      </c>
      <c r="Q336">
        <v>0</v>
      </c>
      <c r="R336">
        <v>0</v>
      </c>
      <c r="S336">
        <v>100</v>
      </c>
      <c r="T336">
        <v>0</v>
      </c>
      <c r="U336" s="21">
        <v>2138235</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2138235</v>
      </c>
      <c r="BL336">
        <v>15</v>
      </c>
      <c r="BM336">
        <v>35</v>
      </c>
      <c r="BN336">
        <v>0</v>
      </c>
      <c r="BO336">
        <v>40</v>
      </c>
      <c r="BP336">
        <v>10</v>
      </c>
      <c r="BQ336" s="156">
        <f>INDEX('ESSER II reallocation'!$G$2:$G$555,MATCH('2021 ESSER II'!$D336,'ESSER II reallocation'!$A$2:$A$555,0))</f>
        <v>2138497</v>
      </c>
    </row>
    <row r="337" spans="1:69" x14ac:dyDescent="0.3">
      <c r="A337" t="s">
        <v>162</v>
      </c>
      <c r="B337">
        <v>2021</v>
      </c>
      <c r="C337" t="s">
        <v>2902</v>
      </c>
      <c r="D337" s="22">
        <f>INDEX(Concordance!$A$2:$A$556,MATCH('2021 ESSER II'!F337,Concordance!$D$2:$D$556,0))</f>
        <v>14127</v>
      </c>
      <c r="E337" t="s">
        <v>1156</v>
      </c>
      <c r="F337" t="s">
        <v>2903</v>
      </c>
      <c r="G337" t="s">
        <v>2904</v>
      </c>
      <c r="H337" t="s">
        <v>1892</v>
      </c>
      <c r="I337" s="21">
        <v>20744.03</v>
      </c>
      <c r="J337" s="21">
        <v>0</v>
      </c>
      <c r="O337" s="21">
        <v>20744.03</v>
      </c>
      <c r="P337">
        <v>0</v>
      </c>
      <c r="Q337">
        <v>0</v>
      </c>
      <c r="R337">
        <v>0</v>
      </c>
      <c r="S337">
        <v>100</v>
      </c>
      <c r="T337">
        <v>0</v>
      </c>
      <c r="U337" s="21">
        <v>408227</v>
      </c>
      <c r="V337" s="21">
        <v>408227</v>
      </c>
      <c r="W337" s="21">
        <v>408227</v>
      </c>
      <c r="X337" s="21">
        <v>408227</v>
      </c>
      <c r="Y337" s="21">
        <v>0</v>
      </c>
      <c r="Z337" s="21">
        <v>0</v>
      </c>
      <c r="AA337" s="21">
        <v>0</v>
      </c>
      <c r="AB337" s="21">
        <v>0</v>
      </c>
      <c r="AC337" s="21">
        <v>0</v>
      </c>
      <c r="AD337" s="21">
        <v>0</v>
      </c>
      <c r="AE337" s="21">
        <v>0</v>
      </c>
      <c r="AF337" s="21">
        <v>0</v>
      </c>
      <c r="AG337" s="21">
        <v>0</v>
      </c>
      <c r="AH337" s="21">
        <v>0</v>
      </c>
      <c r="AI337" s="21">
        <v>0</v>
      </c>
      <c r="AJ337" s="21">
        <v>0</v>
      </c>
      <c r="AK337" s="21">
        <v>0</v>
      </c>
      <c r="AL337" s="21">
        <v>0</v>
      </c>
      <c r="AM337" s="21">
        <v>0</v>
      </c>
      <c r="AN337" s="21">
        <v>0</v>
      </c>
      <c r="AO337" s="21">
        <v>0</v>
      </c>
      <c r="AP337" s="21">
        <v>0</v>
      </c>
      <c r="AQ337" s="21">
        <v>0</v>
      </c>
      <c r="AR337" s="21">
        <v>0</v>
      </c>
      <c r="AS337" s="21">
        <v>0</v>
      </c>
      <c r="AT337" s="21">
        <v>0</v>
      </c>
      <c r="AU337" s="21">
        <v>0</v>
      </c>
      <c r="AV337" s="21">
        <v>0</v>
      </c>
      <c r="AW337" s="21">
        <v>0</v>
      </c>
      <c r="AX337" s="21">
        <v>0</v>
      </c>
      <c r="AY337" s="21">
        <v>0</v>
      </c>
      <c r="AZ337" s="21">
        <v>0</v>
      </c>
      <c r="BA337" s="21">
        <v>0</v>
      </c>
      <c r="BB337" s="21">
        <v>0</v>
      </c>
      <c r="BC337" s="21">
        <v>0</v>
      </c>
      <c r="BD337" s="21">
        <v>0</v>
      </c>
      <c r="BE337" s="21">
        <v>0</v>
      </c>
      <c r="BF337" s="21">
        <v>0</v>
      </c>
      <c r="BG337" s="21">
        <v>0</v>
      </c>
      <c r="BH337" s="21">
        <v>0</v>
      </c>
      <c r="BI337" s="21">
        <v>0</v>
      </c>
      <c r="BJ337" s="21">
        <v>0</v>
      </c>
      <c r="BK337" s="21">
        <v>0</v>
      </c>
      <c r="BQ337" s="156">
        <f>INDEX('ESSER II reallocation'!$G$2:$G$555,MATCH('2021 ESSER II'!$D337,'ESSER II reallocation'!$A$2:$A$555,0))</f>
        <v>408277</v>
      </c>
    </row>
    <row r="338" spans="1:69" x14ac:dyDescent="0.3">
      <c r="A338" t="s">
        <v>162</v>
      </c>
      <c r="B338">
        <v>2021</v>
      </c>
      <c r="C338" t="s">
        <v>2905</v>
      </c>
      <c r="D338" s="22">
        <f>INDEX(Concordance!$A$2:$A$556,MATCH('2021 ESSER II'!F338,Concordance!$D$2:$D$556,0))</f>
        <v>45076</v>
      </c>
      <c r="E338" t="s">
        <v>1159</v>
      </c>
      <c r="F338" t="s">
        <v>2906</v>
      </c>
      <c r="G338" t="s">
        <v>2907</v>
      </c>
      <c r="H338" t="s">
        <v>1892</v>
      </c>
      <c r="I338" s="21">
        <v>18311.419999999998</v>
      </c>
      <c r="J338" s="21">
        <v>0</v>
      </c>
      <c r="O338" s="21">
        <v>18311.419999999998</v>
      </c>
      <c r="P338">
        <v>0</v>
      </c>
      <c r="Q338">
        <v>0</v>
      </c>
      <c r="R338">
        <v>0</v>
      </c>
      <c r="S338">
        <v>100</v>
      </c>
      <c r="T338">
        <v>0</v>
      </c>
      <c r="U338" s="21">
        <v>283819</v>
      </c>
      <c r="V338" s="21">
        <v>283819</v>
      </c>
      <c r="W338" s="21">
        <v>0</v>
      </c>
      <c r="X338" s="21">
        <v>0</v>
      </c>
      <c r="Y338" s="21">
        <v>0</v>
      </c>
      <c r="Z338" s="21">
        <v>0</v>
      </c>
      <c r="AA338" s="21">
        <v>0</v>
      </c>
      <c r="AB338" s="21">
        <v>0</v>
      </c>
      <c r="AC338" s="21">
        <v>0</v>
      </c>
      <c r="AD338" s="21">
        <v>0</v>
      </c>
      <c r="AE338" s="21">
        <v>0</v>
      </c>
      <c r="AF338" s="21">
        <v>0</v>
      </c>
      <c r="AG338" s="21">
        <v>283819</v>
      </c>
      <c r="AH338" s="21">
        <v>93551.3</v>
      </c>
      <c r="AI338" s="21">
        <v>0</v>
      </c>
      <c r="AJ338" s="21">
        <v>0</v>
      </c>
      <c r="AK338" s="21">
        <v>0</v>
      </c>
      <c r="AL338" s="21">
        <v>0</v>
      </c>
      <c r="AM338" s="21">
        <v>45796</v>
      </c>
      <c r="AN338" s="21">
        <v>0</v>
      </c>
      <c r="AO338" s="21">
        <v>0</v>
      </c>
      <c r="AP338" s="21">
        <v>144471.70000000001</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Q338" s="156">
        <f>INDEX('ESSER II reallocation'!$G$2:$G$555,MATCH('2021 ESSER II'!$D338,'ESSER II reallocation'!$A$2:$A$555,0))</f>
        <v>283854</v>
      </c>
    </row>
    <row r="339" spans="1:69" x14ac:dyDescent="0.3">
      <c r="A339" t="s">
        <v>162</v>
      </c>
      <c r="B339">
        <v>2021</v>
      </c>
      <c r="C339" t="s">
        <v>2908</v>
      </c>
      <c r="D339" s="22">
        <f>INDEX(Concordance!$A$2:$A$556,MATCH('2021 ESSER II'!F339,Concordance!$D$2:$D$556,0))</f>
        <v>36138</v>
      </c>
      <c r="E339" t="s">
        <v>1162</v>
      </c>
      <c r="F339" t="s">
        <v>2909</v>
      </c>
      <c r="G339" t="s">
        <v>2910</v>
      </c>
      <c r="H339" t="s">
        <v>1892</v>
      </c>
      <c r="I339" s="21">
        <v>19325.009999999998</v>
      </c>
      <c r="J339" s="21">
        <v>0</v>
      </c>
      <c r="O339" s="21">
        <v>19325.009999999998</v>
      </c>
      <c r="P339">
        <v>0</v>
      </c>
      <c r="Q339">
        <v>0</v>
      </c>
      <c r="R339">
        <v>0</v>
      </c>
      <c r="S339">
        <v>100</v>
      </c>
      <c r="T339">
        <v>0</v>
      </c>
      <c r="U339" s="21">
        <v>207451</v>
      </c>
      <c r="V339" s="21">
        <v>207451</v>
      </c>
      <c r="W339" s="21">
        <v>0</v>
      </c>
      <c r="X339" s="21">
        <v>0</v>
      </c>
      <c r="Y339" s="21">
        <v>0</v>
      </c>
      <c r="Z339" s="21">
        <v>0</v>
      </c>
      <c r="AA339" s="21">
        <v>0</v>
      </c>
      <c r="AB339" s="21">
        <v>0</v>
      </c>
      <c r="AC339" s="21">
        <v>0</v>
      </c>
      <c r="AD339" s="21">
        <v>0</v>
      </c>
      <c r="AE339" s="21">
        <v>0</v>
      </c>
      <c r="AF339" s="21">
        <v>0</v>
      </c>
      <c r="AG339" s="21">
        <v>207451</v>
      </c>
      <c r="AH339" s="21">
        <v>207451</v>
      </c>
      <c r="AI339" s="21">
        <v>0</v>
      </c>
      <c r="AJ339" s="21">
        <v>0</v>
      </c>
      <c r="AK339" s="21">
        <v>0</v>
      </c>
      <c r="AL339" s="21">
        <v>0</v>
      </c>
      <c r="AM339" s="21">
        <v>0</v>
      </c>
      <c r="AN339" s="21">
        <v>0</v>
      </c>
      <c r="AO339" s="21">
        <v>0</v>
      </c>
      <c r="AP339" s="21">
        <v>0</v>
      </c>
      <c r="AQ339" s="21">
        <v>0</v>
      </c>
      <c r="AR339" s="21">
        <v>0</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1">
        <v>0</v>
      </c>
      <c r="BJ339" s="21">
        <v>0</v>
      </c>
      <c r="BK339" s="21">
        <v>0</v>
      </c>
      <c r="BQ339" s="156">
        <f>INDEX('ESSER II reallocation'!$G$2:$G$555,MATCH('2021 ESSER II'!$D339,'ESSER II reallocation'!$A$2:$A$555,0))</f>
        <v>207476</v>
      </c>
    </row>
    <row r="340" spans="1:69" x14ac:dyDescent="0.3">
      <c r="A340" t="s">
        <v>162</v>
      </c>
      <c r="B340">
        <v>2021</v>
      </c>
      <c r="C340" t="s">
        <v>2911</v>
      </c>
      <c r="D340" s="22">
        <f>INDEX(Concordance!$A$2:$A$556,MATCH('2021 ESSER II'!F340,Concordance!$D$2:$D$556,0))</f>
        <v>72074</v>
      </c>
      <c r="E340" t="s">
        <v>1165</v>
      </c>
      <c r="F340" t="s">
        <v>2912</v>
      </c>
      <c r="G340" t="s">
        <v>2913</v>
      </c>
      <c r="H340" t="s">
        <v>1892</v>
      </c>
      <c r="I340" s="21">
        <v>48921.760000000002</v>
      </c>
      <c r="J340" s="21">
        <v>0</v>
      </c>
      <c r="O340" s="21">
        <v>48921.760000000002</v>
      </c>
      <c r="P340">
        <v>0</v>
      </c>
      <c r="Q340">
        <v>0</v>
      </c>
      <c r="R340">
        <v>0</v>
      </c>
      <c r="S340">
        <v>100</v>
      </c>
      <c r="T340">
        <v>0</v>
      </c>
      <c r="U340" s="21">
        <v>3005701</v>
      </c>
      <c r="V340" s="21">
        <v>2029513.61</v>
      </c>
      <c r="W340" s="21">
        <v>1105206.51</v>
      </c>
      <c r="X340" s="21">
        <v>735195.39</v>
      </c>
      <c r="Y340" s="21">
        <v>249973.45</v>
      </c>
      <c r="Z340" s="21">
        <v>600</v>
      </c>
      <c r="AA340" s="21">
        <v>0</v>
      </c>
      <c r="AB340" s="21">
        <v>0</v>
      </c>
      <c r="AC340" s="21">
        <v>119437.67</v>
      </c>
      <c r="AD340" s="21">
        <v>0</v>
      </c>
      <c r="AE340" s="21">
        <v>0</v>
      </c>
      <c r="AF340" s="21">
        <v>0</v>
      </c>
      <c r="AG340" s="21">
        <v>804255.24</v>
      </c>
      <c r="AH340" s="21">
        <v>283036.57</v>
      </c>
      <c r="AI340" s="21">
        <v>76004.02</v>
      </c>
      <c r="AJ340" s="21">
        <v>0</v>
      </c>
      <c r="AK340" s="21">
        <v>0</v>
      </c>
      <c r="AL340" s="21">
        <v>0</v>
      </c>
      <c r="AM340" s="21">
        <v>445214.65</v>
      </c>
      <c r="AN340" s="21">
        <v>0</v>
      </c>
      <c r="AO340" s="21">
        <v>0</v>
      </c>
      <c r="AP340" s="21">
        <v>0</v>
      </c>
      <c r="AQ340" s="21">
        <v>120051.86</v>
      </c>
      <c r="AR340" s="21">
        <v>91884.55</v>
      </c>
      <c r="AS340" s="21">
        <v>28167.31</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976187.3899999999</v>
      </c>
      <c r="BL340">
        <v>79.5</v>
      </c>
      <c r="BM340">
        <v>20</v>
      </c>
      <c r="BN340">
        <v>0.5</v>
      </c>
      <c r="BO340">
        <v>0</v>
      </c>
      <c r="BP340">
        <v>0</v>
      </c>
      <c r="BQ340" s="156">
        <f>INDEX('ESSER II reallocation'!$G$2:$G$555,MATCH('2021 ESSER II'!$D340,'ESSER II reallocation'!$A$2:$A$555,0))</f>
        <v>3006070</v>
      </c>
    </row>
    <row r="341" spans="1:69" x14ac:dyDescent="0.3">
      <c r="A341" t="s">
        <v>162</v>
      </c>
      <c r="B341">
        <v>2021</v>
      </c>
      <c r="C341" t="s">
        <v>2914</v>
      </c>
      <c r="D341" s="22">
        <f>INDEX(Concordance!$A$2:$A$556,MATCH('2021 ESSER II'!F341,Concordance!$D$2:$D$556,0))</f>
        <v>13057</v>
      </c>
      <c r="E341" t="s">
        <v>1168</v>
      </c>
      <c r="F341" t="s">
        <v>2915</v>
      </c>
      <c r="G341" t="s">
        <v>2916</v>
      </c>
      <c r="H341" t="s">
        <v>1892</v>
      </c>
      <c r="I341" s="21">
        <v>11419.02</v>
      </c>
      <c r="J341" s="21">
        <v>0</v>
      </c>
      <c r="O341" s="21">
        <v>11419.02</v>
      </c>
      <c r="P341">
        <v>0</v>
      </c>
      <c r="Q341">
        <v>0</v>
      </c>
      <c r="R341">
        <v>0</v>
      </c>
      <c r="S341">
        <v>100</v>
      </c>
      <c r="T341">
        <v>0</v>
      </c>
      <c r="U341" s="21">
        <v>2495</v>
      </c>
      <c r="V341" s="21">
        <v>2495</v>
      </c>
      <c r="W341" s="21">
        <v>0</v>
      </c>
      <c r="X341" s="21">
        <v>0</v>
      </c>
      <c r="Y341" s="21">
        <v>0</v>
      </c>
      <c r="Z341" s="21">
        <v>0</v>
      </c>
      <c r="AA341" s="21">
        <v>0</v>
      </c>
      <c r="AB341" s="21">
        <v>0</v>
      </c>
      <c r="AC341" s="21">
        <v>0</v>
      </c>
      <c r="AD341" s="21">
        <v>0</v>
      </c>
      <c r="AE341" s="21">
        <v>0</v>
      </c>
      <c r="AF341" s="21">
        <v>0</v>
      </c>
      <c r="AG341" s="21">
        <v>2495</v>
      </c>
      <c r="AH341" s="21">
        <v>0</v>
      </c>
      <c r="AI341" s="21">
        <v>0</v>
      </c>
      <c r="AJ341" s="21">
        <v>0</v>
      </c>
      <c r="AK341" s="21">
        <v>0</v>
      </c>
      <c r="AL341" s="21">
        <v>2495</v>
      </c>
      <c r="AM341" s="21">
        <v>0</v>
      </c>
      <c r="AN341" s="21">
        <v>0</v>
      </c>
      <c r="AO341" s="21">
        <v>0</v>
      </c>
      <c r="AP341" s="21">
        <v>0</v>
      </c>
      <c r="AQ341" s="21">
        <v>0</v>
      </c>
      <c r="AR341" s="21">
        <v>0</v>
      </c>
      <c r="AS341" s="21">
        <v>0</v>
      </c>
      <c r="AT341" s="21">
        <v>0</v>
      </c>
      <c r="AU341" s="21">
        <v>0</v>
      </c>
      <c r="AV341" s="21">
        <v>0</v>
      </c>
      <c r="AW341" s="21">
        <v>0</v>
      </c>
      <c r="AX341" s="21">
        <v>0</v>
      </c>
      <c r="AY341" s="21">
        <v>0</v>
      </c>
      <c r="AZ341" s="21">
        <v>0</v>
      </c>
      <c r="BA341" s="21">
        <v>0</v>
      </c>
      <c r="BB341" s="21">
        <v>0</v>
      </c>
      <c r="BC341" s="21">
        <v>0</v>
      </c>
      <c r="BD341" s="21">
        <v>0</v>
      </c>
      <c r="BE341" s="21">
        <v>0</v>
      </c>
      <c r="BF341" s="21">
        <v>0</v>
      </c>
      <c r="BG341" s="21">
        <v>0</v>
      </c>
      <c r="BH341" s="21">
        <v>0</v>
      </c>
      <c r="BI341" s="21">
        <v>0</v>
      </c>
      <c r="BJ341" s="21">
        <v>0</v>
      </c>
      <c r="BK341" s="21">
        <v>0</v>
      </c>
      <c r="BQ341" s="156">
        <f>INDEX('ESSER II reallocation'!$G$2:$G$555,MATCH('2021 ESSER II'!$D341,'ESSER II reallocation'!$A$2:$A$555,0))</f>
        <v>2495</v>
      </c>
    </row>
    <row r="342" spans="1:69" x14ac:dyDescent="0.3">
      <c r="A342" t="s">
        <v>162</v>
      </c>
      <c r="B342">
        <v>2021</v>
      </c>
      <c r="C342" t="s">
        <v>2917</v>
      </c>
      <c r="D342" s="22">
        <f>INDEX(Concordance!$A$2:$A$556,MATCH('2021 ESSER II'!F342,Concordance!$D$2:$D$556,0))</f>
        <v>81095</v>
      </c>
      <c r="E342" t="s">
        <v>1171</v>
      </c>
      <c r="F342" t="s">
        <v>2918</v>
      </c>
      <c r="G342" t="s">
        <v>2919</v>
      </c>
      <c r="H342" t="s">
        <v>1892</v>
      </c>
      <c r="I342" s="21">
        <v>17297.830000000002</v>
      </c>
      <c r="J342" s="21">
        <v>0</v>
      </c>
      <c r="O342" s="21">
        <v>17297.830000000002</v>
      </c>
      <c r="P342">
        <v>0</v>
      </c>
      <c r="Q342">
        <v>0</v>
      </c>
      <c r="R342">
        <v>0</v>
      </c>
      <c r="S342">
        <v>100</v>
      </c>
      <c r="T342">
        <v>0</v>
      </c>
      <c r="U342" s="21">
        <v>338447</v>
      </c>
      <c r="V342" s="21">
        <v>0</v>
      </c>
      <c r="W342" s="21">
        <v>0</v>
      </c>
      <c r="X342" s="21">
        <v>0</v>
      </c>
      <c r="Y342" s="21">
        <v>0</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21">
        <v>0</v>
      </c>
      <c r="AS342" s="21">
        <v>0</v>
      </c>
      <c r="AT342" s="21">
        <v>0</v>
      </c>
      <c r="AU342" s="21">
        <v>0</v>
      </c>
      <c r="AV342" s="21">
        <v>0</v>
      </c>
      <c r="AW342" s="21">
        <v>0</v>
      </c>
      <c r="AX342" s="21">
        <v>0</v>
      </c>
      <c r="AY342" s="21">
        <v>0</v>
      </c>
      <c r="AZ342" s="21">
        <v>0</v>
      </c>
      <c r="BA342" s="21">
        <v>0</v>
      </c>
      <c r="BB342" s="21">
        <v>0</v>
      </c>
      <c r="BC342" s="21">
        <v>0</v>
      </c>
      <c r="BD342" s="21">
        <v>0</v>
      </c>
      <c r="BE342" s="21">
        <v>0</v>
      </c>
      <c r="BF342" s="21">
        <v>0</v>
      </c>
      <c r="BG342" s="21">
        <v>0</v>
      </c>
      <c r="BH342" s="21">
        <v>0</v>
      </c>
      <c r="BI342" s="21">
        <v>0</v>
      </c>
      <c r="BJ342" s="21">
        <v>0</v>
      </c>
      <c r="BK342" s="21">
        <v>338447</v>
      </c>
      <c r="BL342">
        <v>0</v>
      </c>
      <c r="BM342">
        <v>0</v>
      </c>
      <c r="BN342">
        <v>0</v>
      </c>
      <c r="BO342">
        <v>100</v>
      </c>
      <c r="BP342">
        <v>0</v>
      </c>
      <c r="BQ342" s="156">
        <f>INDEX('ESSER II reallocation'!$G$2:$G$555,MATCH('2021 ESSER II'!$D342,'ESSER II reallocation'!$A$2:$A$555,0))</f>
        <v>338488</v>
      </c>
    </row>
    <row r="343" spans="1:69" x14ac:dyDescent="0.3">
      <c r="A343" t="s">
        <v>162</v>
      </c>
      <c r="B343">
        <v>2021</v>
      </c>
      <c r="C343" t="s">
        <v>2920</v>
      </c>
      <c r="D343" s="22">
        <f>INDEX(Concordance!$A$2:$A$556,MATCH('2021 ESSER II'!F343,Concordance!$D$2:$D$556,0))</f>
        <v>105125</v>
      </c>
      <c r="E343" t="s">
        <v>1174</v>
      </c>
      <c r="F343" t="s">
        <v>2921</v>
      </c>
      <c r="G343" t="s">
        <v>2922</v>
      </c>
      <c r="H343" t="s">
        <v>1892</v>
      </c>
      <c r="I343" s="21">
        <v>15189.57</v>
      </c>
      <c r="J343" s="21">
        <v>0</v>
      </c>
      <c r="O343" s="21">
        <v>15189.57</v>
      </c>
      <c r="P343">
        <v>0</v>
      </c>
      <c r="Q343">
        <v>0</v>
      </c>
      <c r="R343">
        <v>0</v>
      </c>
      <c r="S343">
        <v>100</v>
      </c>
      <c r="T343">
        <v>0</v>
      </c>
      <c r="U343" s="21">
        <v>149215</v>
      </c>
      <c r="V343" s="21">
        <v>149215</v>
      </c>
      <c r="W343" s="21">
        <v>0</v>
      </c>
      <c r="X343" s="21">
        <v>0</v>
      </c>
      <c r="Y343" s="21">
        <v>0</v>
      </c>
      <c r="Z343" s="21">
        <v>0</v>
      </c>
      <c r="AA343" s="21">
        <v>0</v>
      </c>
      <c r="AB343" s="21">
        <v>0</v>
      </c>
      <c r="AC343" s="21">
        <v>0</v>
      </c>
      <c r="AD343" s="21">
        <v>0</v>
      </c>
      <c r="AE343" s="21">
        <v>0</v>
      </c>
      <c r="AF343" s="21">
        <v>0</v>
      </c>
      <c r="AG343" s="21">
        <v>0</v>
      </c>
      <c r="AH343" s="21">
        <v>0</v>
      </c>
      <c r="AI343" s="21">
        <v>0</v>
      </c>
      <c r="AJ343" s="21">
        <v>0</v>
      </c>
      <c r="AK343" s="21">
        <v>0</v>
      </c>
      <c r="AL343" s="21">
        <v>0</v>
      </c>
      <c r="AM343" s="21">
        <v>0</v>
      </c>
      <c r="AN343" s="21">
        <v>0</v>
      </c>
      <c r="AO343" s="21">
        <v>0</v>
      </c>
      <c r="AP343" s="21">
        <v>0</v>
      </c>
      <c r="AQ343" s="21">
        <v>0</v>
      </c>
      <c r="AR343" s="21">
        <v>0</v>
      </c>
      <c r="AS343" s="21">
        <v>0</v>
      </c>
      <c r="AT343" s="21">
        <v>0</v>
      </c>
      <c r="AU343" s="21">
        <v>0</v>
      </c>
      <c r="AV343" s="21">
        <v>0</v>
      </c>
      <c r="AW343" s="21">
        <v>0</v>
      </c>
      <c r="AX343" s="21">
        <v>0</v>
      </c>
      <c r="AY343" s="21">
        <v>0</v>
      </c>
      <c r="AZ343" s="21">
        <v>0</v>
      </c>
      <c r="BA343" s="21">
        <v>149215</v>
      </c>
      <c r="BB343" s="21">
        <v>149215</v>
      </c>
      <c r="BC343" s="21">
        <v>0</v>
      </c>
      <c r="BD343" s="21">
        <v>0</v>
      </c>
      <c r="BE343" s="21">
        <v>0</v>
      </c>
      <c r="BF343" s="21">
        <v>0</v>
      </c>
      <c r="BG343" s="21">
        <v>0</v>
      </c>
      <c r="BH343" s="21">
        <v>0</v>
      </c>
      <c r="BI343" s="21">
        <v>0</v>
      </c>
      <c r="BJ343" s="21">
        <v>0</v>
      </c>
      <c r="BK343" s="21">
        <v>0</v>
      </c>
      <c r="BQ343" s="156">
        <f>INDEX('ESSER II reallocation'!$G$2:$G$555,MATCH('2021 ESSER II'!$D343,'ESSER II reallocation'!$A$2:$A$555,0))</f>
        <v>149233</v>
      </c>
    </row>
    <row r="344" spans="1:69" x14ac:dyDescent="0.3">
      <c r="A344" t="s">
        <v>162</v>
      </c>
      <c r="B344">
        <v>2021</v>
      </c>
      <c r="C344" t="s">
        <v>2923</v>
      </c>
      <c r="D344" s="22">
        <f>INDEX(Concordance!$A$2:$A$556,MATCH('2021 ESSER II'!F344,Concordance!$D$2:$D$556,0))</f>
        <v>112099</v>
      </c>
      <c r="E344" t="s">
        <v>1177</v>
      </c>
      <c r="F344" t="s">
        <v>2924</v>
      </c>
      <c r="G344" t="s">
        <v>2925</v>
      </c>
      <c r="H344" t="s">
        <v>1892</v>
      </c>
      <c r="I344" s="21">
        <v>16486.96</v>
      </c>
      <c r="J344" s="21">
        <v>0</v>
      </c>
      <c r="O344" s="21">
        <v>16486.96</v>
      </c>
      <c r="P344">
        <v>0</v>
      </c>
      <c r="Q344">
        <v>0</v>
      </c>
      <c r="R344">
        <v>0</v>
      </c>
      <c r="S344">
        <v>100</v>
      </c>
      <c r="T344">
        <v>0</v>
      </c>
      <c r="U344" s="21">
        <v>316612</v>
      </c>
      <c r="V344" s="21">
        <v>0</v>
      </c>
      <c r="W344" s="21">
        <v>0</v>
      </c>
      <c r="X344" s="21">
        <v>0</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316612</v>
      </c>
      <c r="BL344">
        <v>0</v>
      </c>
      <c r="BM344">
        <v>0</v>
      </c>
      <c r="BN344">
        <v>0</v>
      </c>
      <c r="BO344">
        <v>100</v>
      </c>
      <c r="BP344">
        <v>0</v>
      </c>
      <c r="BQ344" s="156">
        <f>INDEX('ESSER II reallocation'!$G$2:$G$555,MATCH('2021 ESSER II'!$D344,'ESSER II reallocation'!$A$2:$A$555,0))</f>
        <v>316651</v>
      </c>
    </row>
    <row r="345" spans="1:69" x14ac:dyDescent="0.3">
      <c r="A345" t="s">
        <v>162</v>
      </c>
      <c r="B345">
        <v>2021</v>
      </c>
      <c r="C345" t="s">
        <v>2926</v>
      </c>
      <c r="D345" s="22">
        <f>INDEX(Concordance!$A$2:$A$556,MATCH('2021 ESSER II'!F345,Concordance!$D$2:$D$556,0))</f>
        <v>22089</v>
      </c>
      <c r="E345" t="s">
        <v>1180</v>
      </c>
      <c r="F345" t="s">
        <v>2927</v>
      </c>
      <c r="G345" t="s">
        <v>2928</v>
      </c>
      <c r="H345" t="s">
        <v>1892</v>
      </c>
      <c r="I345" s="21">
        <v>100006.57</v>
      </c>
      <c r="J345" s="21">
        <v>0</v>
      </c>
      <c r="O345" s="21">
        <v>100006.57</v>
      </c>
      <c r="P345">
        <v>0</v>
      </c>
      <c r="Q345">
        <v>0</v>
      </c>
      <c r="R345">
        <v>0</v>
      </c>
      <c r="S345">
        <v>100</v>
      </c>
      <c r="T345">
        <v>0</v>
      </c>
      <c r="U345" s="21">
        <v>2445260</v>
      </c>
      <c r="V345" s="21">
        <v>477132.93</v>
      </c>
      <c r="W345" s="21">
        <v>53394.42</v>
      </c>
      <c r="X345" s="21">
        <v>44101.5</v>
      </c>
      <c r="Y345" s="21">
        <v>9292.92</v>
      </c>
      <c r="Z345" s="21">
        <v>0</v>
      </c>
      <c r="AA345" s="21">
        <v>0</v>
      </c>
      <c r="AB345" s="21">
        <v>0</v>
      </c>
      <c r="AC345" s="21">
        <v>0</v>
      </c>
      <c r="AD345" s="21">
        <v>0</v>
      </c>
      <c r="AE345" s="21">
        <v>0</v>
      </c>
      <c r="AF345" s="21">
        <v>0</v>
      </c>
      <c r="AG345" s="21">
        <v>230190.87</v>
      </c>
      <c r="AH345" s="21">
        <v>166605.26999999999</v>
      </c>
      <c r="AI345" s="21">
        <v>24895.040000000001</v>
      </c>
      <c r="AJ345" s="21">
        <v>34104.160000000003</v>
      </c>
      <c r="AK345" s="21">
        <v>0</v>
      </c>
      <c r="AL345" s="21">
        <v>0</v>
      </c>
      <c r="AM345" s="21">
        <v>4586.3999999999996</v>
      </c>
      <c r="AN345" s="21">
        <v>0</v>
      </c>
      <c r="AO345" s="21">
        <v>0</v>
      </c>
      <c r="AP345" s="21">
        <v>0</v>
      </c>
      <c r="AQ345" s="21">
        <v>0</v>
      </c>
      <c r="AR345" s="21">
        <v>0</v>
      </c>
      <c r="AS345" s="21">
        <v>0</v>
      </c>
      <c r="AT345" s="21">
        <v>0</v>
      </c>
      <c r="AU345" s="21">
        <v>0</v>
      </c>
      <c r="AV345" s="21">
        <v>0</v>
      </c>
      <c r="AW345" s="21">
        <v>0</v>
      </c>
      <c r="AX345" s="21">
        <v>0</v>
      </c>
      <c r="AY345" s="21">
        <v>0</v>
      </c>
      <c r="AZ345" s="21">
        <v>0</v>
      </c>
      <c r="BA345" s="21">
        <v>193547.64</v>
      </c>
      <c r="BB345" s="21">
        <v>169480.89</v>
      </c>
      <c r="BC345" s="21">
        <v>24066.75</v>
      </c>
      <c r="BD345" s="21">
        <v>0</v>
      </c>
      <c r="BE345" s="21">
        <v>0</v>
      </c>
      <c r="BF345" s="21">
        <v>0</v>
      </c>
      <c r="BG345" s="21">
        <v>0</v>
      </c>
      <c r="BH345" s="21">
        <v>0</v>
      </c>
      <c r="BI345" s="21">
        <v>0</v>
      </c>
      <c r="BJ345" s="21">
        <v>0</v>
      </c>
      <c r="BK345" s="21">
        <v>1968127.07</v>
      </c>
      <c r="BL345">
        <v>71.099999999999994</v>
      </c>
      <c r="BM345">
        <v>0.5</v>
      </c>
      <c r="BN345">
        <v>0</v>
      </c>
      <c r="BO345">
        <v>28.4</v>
      </c>
      <c r="BP345">
        <v>0</v>
      </c>
      <c r="BQ345" s="156">
        <f>INDEX('ESSER II reallocation'!$G$2:$G$555,MATCH('2021 ESSER II'!$D345,'ESSER II reallocation'!$A$2:$A$555,0))</f>
        <v>2445560</v>
      </c>
    </row>
    <row r="346" spans="1:69" x14ac:dyDescent="0.3">
      <c r="A346" t="s">
        <v>162</v>
      </c>
      <c r="B346">
        <v>2021</v>
      </c>
      <c r="C346" t="s">
        <v>2929</v>
      </c>
      <c r="D346" s="22">
        <f>INDEX(Concordance!$A$2:$A$556,MATCH('2021 ESSER II'!F346,Concordance!$D$2:$D$556,0))</f>
        <v>74187</v>
      </c>
      <c r="E346" t="s">
        <v>1183</v>
      </c>
      <c r="F346" t="s">
        <v>2930</v>
      </c>
      <c r="G346" t="s">
        <v>2931</v>
      </c>
      <c r="H346" t="s">
        <v>1892</v>
      </c>
      <c r="I346" s="21">
        <v>14257.07</v>
      </c>
      <c r="J346" s="21">
        <v>0</v>
      </c>
      <c r="O346" s="21">
        <v>14257.07</v>
      </c>
      <c r="P346">
        <v>0</v>
      </c>
      <c r="Q346">
        <v>0</v>
      </c>
      <c r="R346">
        <v>0</v>
      </c>
      <c r="S346">
        <v>100</v>
      </c>
      <c r="T346">
        <v>0</v>
      </c>
      <c r="U346" s="21">
        <v>186283</v>
      </c>
      <c r="V346" s="21">
        <v>186283</v>
      </c>
      <c r="W346" s="21">
        <v>186283</v>
      </c>
      <c r="X346" s="21">
        <v>0</v>
      </c>
      <c r="Y346" s="21">
        <v>0</v>
      </c>
      <c r="Z346" s="21">
        <v>0</v>
      </c>
      <c r="AA346" s="21">
        <v>0</v>
      </c>
      <c r="AB346" s="21">
        <v>0</v>
      </c>
      <c r="AC346" s="21">
        <v>0</v>
      </c>
      <c r="AD346" s="21">
        <v>0</v>
      </c>
      <c r="AE346" s="21">
        <v>0</v>
      </c>
      <c r="AF346" s="21">
        <v>186283</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Q346" s="156">
        <f>INDEX('ESSER II reallocation'!$G$2:$G$555,MATCH('2021 ESSER II'!$D346,'ESSER II reallocation'!$A$2:$A$555,0))</f>
        <v>186305</v>
      </c>
    </row>
    <row r="347" spans="1:69" x14ac:dyDescent="0.3">
      <c r="A347" t="s">
        <v>162</v>
      </c>
      <c r="B347">
        <v>2021</v>
      </c>
      <c r="C347" t="s">
        <v>2932</v>
      </c>
      <c r="D347" s="22">
        <f>INDEX(Concordance!$A$2:$A$556,MATCH('2021 ESSER II'!F347,Concordance!$D$2:$D$556,0))</f>
        <v>17126</v>
      </c>
      <c r="E347" t="s">
        <v>1186</v>
      </c>
      <c r="F347" t="s">
        <v>2933</v>
      </c>
      <c r="G347" t="s">
        <v>2934</v>
      </c>
      <c r="H347" t="s">
        <v>1892</v>
      </c>
      <c r="I347" s="21">
        <v>14865.22</v>
      </c>
      <c r="J347" s="21">
        <v>0</v>
      </c>
      <c r="O347" s="21">
        <v>14865.22</v>
      </c>
      <c r="P347">
        <v>0</v>
      </c>
      <c r="Q347">
        <v>0</v>
      </c>
      <c r="R347">
        <v>0</v>
      </c>
      <c r="S347">
        <v>100</v>
      </c>
      <c r="T347">
        <v>0</v>
      </c>
      <c r="U347" s="21">
        <v>140754</v>
      </c>
      <c r="V347" s="21">
        <v>48732</v>
      </c>
      <c r="W347" s="21">
        <v>0</v>
      </c>
      <c r="X347" s="21">
        <v>0</v>
      </c>
      <c r="Y347" s="21">
        <v>0</v>
      </c>
      <c r="Z347" s="21">
        <v>0</v>
      </c>
      <c r="AA347" s="21">
        <v>0</v>
      </c>
      <c r="AB347" s="21">
        <v>0</v>
      </c>
      <c r="AC347" s="21">
        <v>0</v>
      </c>
      <c r="AD347" s="21">
        <v>0</v>
      </c>
      <c r="AE347" s="21">
        <v>0</v>
      </c>
      <c r="AF347" s="21">
        <v>0</v>
      </c>
      <c r="AG347" s="21">
        <v>48732</v>
      </c>
      <c r="AH347" s="21">
        <v>42000</v>
      </c>
      <c r="AI347" s="21">
        <v>6732</v>
      </c>
      <c r="AJ347" s="21">
        <v>0</v>
      </c>
      <c r="AK347" s="21">
        <v>0</v>
      </c>
      <c r="AL347" s="21">
        <v>0</v>
      </c>
      <c r="AM347" s="21">
        <v>0</v>
      </c>
      <c r="AN347" s="21">
        <v>0</v>
      </c>
      <c r="AO347" s="21">
        <v>0</v>
      </c>
      <c r="AP347" s="21">
        <v>0</v>
      </c>
      <c r="AQ347" s="21">
        <v>0</v>
      </c>
      <c r="AR347" s="21">
        <v>0</v>
      </c>
      <c r="AS347" s="21">
        <v>0</v>
      </c>
      <c r="AT347" s="21">
        <v>0</v>
      </c>
      <c r="AU347" s="21">
        <v>0</v>
      </c>
      <c r="AV347" s="21">
        <v>0</v>
      </c>
      <c r="AW347" s="21">
        <v>0</v>
      </c>
      <c r="AX347" s="21">
        <v>0</v>
      </c>
      <c r="AY347" s="21">
        <v>0</v>
      </c>
      <c r="AZ347" s="21">
        <v>0</v>
      </c>
      <c r="BA347" s="21">
        <v>0</v>
      </c>
      <c r="BB347" s="21">
        <v>0</v>
      </c>
      <c r="BC347" s="21">
        <v>0</v>
      </c>
      <c r="BD347" s="21">
        <v>0</v>
      </c>
      <c r="BE347" s="21">
        <v>0</v>
      </c>
      <c r="BF347" s="21">
        <v>0</v>
      </c>
      <c r="BG347" s="21">
        <v>0</v>
      </c>
      <c r="BH347" s="21">
        <v>0</v>
      </c>
      <c r="BI347" s="21">
        <v>0</v>
      </c>
      <c r="BJ347" s="21">
        <v>0</v>
      </c>
      <c r="BK347" s="21">
        <v>92022</v>
      </c>
      <c r="BL347">
        <v>43</v>
      </c>
      <c r="BM347">
        <v>57</v>
      </c>
      <c r="BN347">
        <v>0</v>
      </c>
      <c r="BO347">
        <v>0</v>
      </c>
      <c r="BP347">
        <v>0</v>
      </c>
      <c r="BQ347" s="156">
        <f>INDEX('ESSER II reallocation'!$G$2:$G$555,MATCH('2021 ESSER II'!$D347,'ESSER II reallocation'!$A$2:$A$555,0))</f>
        <v>140772</v>
      </c>
    </row>
    <row r="348" spans="1:69" x14ac:dyDescent="0.3">
      <c r="A348" t="s">
        <v>162</v>
      </c>
      <c r="B348">
        <v>2021</v>
      </c>
      <c r="C348" t="s">
        <v>2935</v>
      </c>
      <c r="D348" s="22">
        <f>INDEX(Concordance!$A$2:$A$556,MATCH('2021 ESSER II'!F348,Concordance!$D$2:$D$556,0))</f>
        <v>96109</v>
      </c>
      <c r="E348" t="s">
        <v>1189</v>
      </c>
      <c r="F348" t="s">
        <v>2936</v>
      </c>
      <c r="G348" t="s">
        <v>2937</v>
      </c>
      <c r="H348" t="s">
        <v>1892</v>
      </c>
      <c r="I348" s="21">
        <v>106817.88</v>
      </c>
      <c r="J348" s="21">
        <v>0</v>
      </c>
      <c r="O348" s="21">
        <v>106817.88</v>
      </c>
      <c r="P348">
        <v>0</v>
      </c>
      <c r="Q348">
        <v>0</v>
      </c>
      <c r="R348">
        <v>0</v>
      </c>
      <c r="S348">
        <v>100</v>
      </c>
      <c r="T348">
        <v>0</v>
      </c>
      <c r="U348" s="21">
        <v>13926701</v>
      </c>
      <c r="V348" s="21">
        <v>75160</v>
      </c>
      <c r="W348" s="21">
        <v>0</v>
      </c>
      <c r="X348" s="21">
        <v>0</v>
      </c>
      <c r="Y348" s="21">
        <v>0</v>
      </c>
      <c r="Z348" s="21">
        <v>0</v>
      </c>
      <c r="AA348" s="21">
        <v>0</v>
      </c>
      <c r="AB348" s="21">
        <v>0</v>
      </c>
      <c r="AC348" s="21">
        <v>0</v>
      </c>
      <c r="AD348" s="21">
        <v>0</v>
      </c>
      <c r="AE348" s="21">
        <v>0</v>
      </c>
      <c r="AF348" s="21">
        <v>0</v>
      </c>
      <c r="AG348" s="21">
        <v>75160</v>
      </c>
      <c r="AH348" s="21">
        <v>0</v>
      </c>
      <c r="AI348" s="21">
        <v>0</v>
      </c>
      <c r="AJ348" s="21">
        <v>0</v>
      </c>
      <c r="AK348" s="21">
        <v>0</v>
      </c>
      <c r="AL348" s="21">
        <v>0</v>
      </c>
      <c r="AM348" s="21">
        <v>75160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13851541</v>
      </c>
      <c r="BL348">
        <v>33</v>
      </c>
      <c r="BM348">
        <v>33</v>
      </c>
      <c r="BN348">
        <v>3</v>
      </c>
      <c r="BO348">
        <v>20</v>
      </c>
      <c r="BP348">
        <v>11</v>
      </c>
      <c r="BQ348" s="156">
        <f>INDEX('ESSER II reallocation'!$G$2:$G$555,MATCH('2021 ESSER II'!$D348,'ESSER II reallocation'!$A$2:$A$555,0))</f>
        <v>13928408</v>
      </c>
    </row>
    <row r="349" spans="1:69" x14ac:dyDescent="0.3">
      <c r="A349" t="s">
        <v>162</v>
      </c>
      <c r="B349">
        <v>2021</v>
      </c>
      <c r="C349" t="s">
        <v>2938</v>
      </c>
      <c r="D349" s="22">
        <f>INDEX(Concordance!$A$2:$A$556,MATCH('2021 ESSER II'!F349,Concordance!$D$2:$D$556,0))</f>
        <v>2089</v>
      </c>
      <c r="E349" t="s">
        <v>1192</v>
      </c>
      <c r="F349" t="s">
        <v>2939</v>
      </c>
      <c r="G349" t="s">
        <v>2940</v>
      </c>
      <c r="H349" t="s">
        <v>1892</v>
      </c>
      <c r="I349" s="21">
        <v>17703.27</v>
      </c>
      <c r="J349" s="21">
        <v>0</v>
      </c>
      <c r="O349" s="21">
        <v>17703.27</v>
      </c>
      <c r="P349">
        <v>0</v>
      </c>
      <c r="Q349">
        <v>0</v>
      </c>
      <c r="R349">
        <v>0</v>
      </c>
      <c r="S349">
        <v>100</v>
      </c>
      <c r="T349">
        <v>0</v>
      </c>
      <c r="U349" s="21">
        <v>250192</v>
      </c>
      <c r="V349" s="21">
        <v>250192</v>
      </c>
      <c r="W349" s="21">
        <v>250192</v>
      </c>
      <c r="X349" s="21">
        <v>0</v>
      </c>
      <c r="Y349" s="21">
        <v>0</v>
      </c>
      <c r="Z349" s="21">
        <v>0</v>
      </c>
      <c r="AA349" s="21">
        <v>0</v>
      </c>
      <c r="AB349" s="21">
        <v>0</v>
      </c>
      <c r="AC349" s="21">
        <v>0</v>
      </c>
      <c r="AD349" s="21">
        <v>250192</v>
      </c>
      <c r="AE349" s="21">
        <v>0</v>
      </c>
      <c r="AF349" s="21">
        <v>0</v>
      </c>
      <c r="AG349" s="21">
        <v>0</v>
      </c>
      <c r="AH349" s="21">
        <v>0</v>
      </c>
      <c r="AI349" s="21">
        <v>0</v>
      </c>
      <c r="AJ349" s="21">
        <v>0</v>
      </c>
      <c r="AK349" s="21">
        <v>0</v>
      </c>
      <c r="AL349" s="21">
        <v>0</v>
      </c>
      <c r="AM349" s="21">
        <v>0</v>
      </c>
      <c r="AN349" s="21">
        <v>0</v>
      </c>
      <c r="AO349" s="21">
        <v>0</v>
      </c>
      <c r="AP349" s="21">
        <v>0</v>
      </c>
      <c r="AQ349" s="21">
        <v>0</v>
      </c>
      <c r="AR349" s="21">
        <v>0</v>
      </c>
      <c r="AS349" s="21">
        <v>0</v>
      </c>
      <c r="AT349" s="21">
        <v>0</v>
      </c>
      <c r="AU349" s="21">
        <v>0</v>
      </c>
      <c r="AV349" s="21">
        <v>0</v>
      </c>
      <c r="AW349" s="21">
        <v>0</v>
      </c>
      <c r="AX349" s="21">
        <v>0</v>
      </c>
      <c r="AY349" s="21">
        <v>0</v>
      </c>
      <c r="AZ349" s="21">
        <v>0</v>
      </c>
      <c r="BA349" s="21">
        <v>0</v>
      </c>
      <c r="BB349" s="21">
        <v>0</v>
      </c>
      <c r="BC349" s="21">
        <v>0</v>
      </c>
      <c r="BD349" s="21">
        <v>0</v>
      </c>
      <c r="BE349" s="21">
        <v>0</v>
      </c>
      <c r="BF349" s="21">
        <v>0</v>
      </c>
      <c r="BG349" s="21">
        <v>0</v>
      </c>
      <c r="BH349" s="21">
        <v>0</v>
      </c>
      <c r="BI349" s="21">
        <v>0</v>
      </c>
      <c r="BJ349" s="21">
        <v>0</v>
      </c>
      <c r="BK349" s="21">
        <v>0</v>
      </c>
      <c r="BQ349" s="156">
        <f>INDEX('ESSER II reallocation'!$G$2:$G$555,MATCH('2021 ESSER II'!$D349,'ESSER II reallocation'!$A$2:$A$555,0))</f>
        <v>250222</v>
      </c>
    </row>
    <row r="350" spans="1:69" x14ac:dyDescent="0.3">
      <c r="A350" t="s">
        <v>162</v>
      </c>
      <c r="B350">
        <v>2021</v>
      </c>
      <c r="C350" t="s">
        <v>2941</v>
      </c>
      <c r="D350" s="22">
        <f>INDEX(Concordance!$A$2:$A$556,MATCH('2021 ESSER II'!F350,Concordance!$D$2:$D$556,0))</f>
        <v>14126</v>
      </c>
      <c r="E350" t="s">
        <v>1195</v>
      </c>
      <c r="F350" t="s">
        <v>2942</v>
      </c>
      <c r="G350" t="s">
        <v>2943</v>
      </c>
      <c r="H350" t="s">
        <v>1892</v>
      </c>
      <c r="I350" s="21">
        <v>28650.01</v>
      </c>
      <c r="J350" s="21">
        <v>0</v>
      </c>
      <c r="O350" s="21">
        <v>28650.01</v>
      </c>
      <c r="P350">
        <v>0</v>
      </c>
      <c r="Q350">
        <v>0</v>
      </c>
      <c r="R350">
        <v>0</v>
      </c>
      <c r="S350">
        <v>100</v>
      </c>
      <c r="T350">
        <v>0</v>
      </c>
      <c r="U350" s="21">
        <v>964892</v>
      </c>
      <c r="V350" s="21">
        <v>964892</v>
      </c>
      <c r="W350" s="21">
        <v>0</v>
      </c>
      <c r="X350" s="21">
        <v>0</v>
      </c>
      <c r="Y350" s="21">
        <v>0</v>
      </c>
      <c r="Z350" s="21">
        <v>0</v>
      </c>
      <c r="AA350" s="21">
        <v>0</v>
      </c>
      <c r="AB350" s="21">
        <v>0</v>
      </c>
      <c r="AC350" s="21">
        <v>0</v>
      </c>
      <c r="AD350" s="21">
        <v>0</v>
      </c>
      <c r="AE350" s="21">
        <v>0</v>
      </c>
      <c r="AF350" s="21">
        <v>0</v>
      </c>
      <c r="AG350" s="21">
        <v>964892</v>
      </c>
      <c r="AH350" s="21">
        <v>964892</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0</v>
      </c>
      <c r="BQ350" s="156">
        <f>INDEX('ESSER II reallocation'!$G$2:$G$555,MATCH('2021 ESSER II'!$D350,'ESSER II reallocation'!$A$2:$A$555,0))</f>
        <v>965011</v>
      </c>
    </row>
    <row r="351" spans="1:69" x14ac:dyDescent="0.3">
      <c r="A351" t="s">
        <v>162</v>
      </c>
      <c r="B351">
        <v>2021</v>
      </c>
      <c r="C351" t="s">
        <v>2944</v>
      </c>
      <c r="D351" s="22">
        <f>INDEX(Concordance!$A$2:$A$556,MATCH('2021 ESSER II'!F351,Concordance!$D$2:$D$556,0))</f>
        <v>31118</v>
      </c>
      <c r="E351" t="s">
        <v>1198</v>
      </c>
      <c r="F351" t="s">
        <v>2945</v>
      </c>
      <c r="G351" t="s">
        <v>2946</v>
      </c>
      <c r="H351" t="s">
        <v>1892</v>
      </c>
      <c r="I351" s="21">
        <v>16486.96</v>
      </c>
      <c r="J351" s="21">
        <v>0</v>
      </c>
      <c r="O351" s="21">
        <v>16486.96</v>
      </c>
      <c r="P351">
        <v>0</v>
      </c>
      <c r="Q351">
        <v>0</v>
      </c>
      <c r="R351">
        <v>0</v>
      </c>
      <c r="S351">
        <v>100</v>
      </c>
      <c r="T351">
        <v>0</v>
      </c>
      <c r="U351" s="21">
        <v>416967</v>
      </c>
      <c r="V351" s="21">
        <v>411028</v>
      </c>
      <c r="W351" s="21">
        <v>411028</v>
      </c>
      <c r="X351" s="21">
        <v>411028</v>
      </c>
      <c r="Y351" s="21">
        <v>0</v>
      </c>
      <c r="Z351" s="21">
        <v>0</v>
      </c>
      <c r="AA351" s="21">
        <v>0</v>
      </c>
      <c r="AB351" s="21">
        <v>0</v>
      </c>
      <c r="AC351" s="21">
        <v>0</v>
      </c>
      <c r="AD351" s="21">
        <v>0</v>
      </c>
      <c r="AE351" s="21">
        <v>0</v>
      </c>
      <c r="AF351" s="21">
        <v>0</v>
      </c>
      <c r="AG351" s="21">
        <v>0</v>
      </c>
      <c r="AH351" s="21">
        <v>0</v>
      </c>
      <c r="AI351" s="21">
        <v>0</v>
      </c>
      <c r="AJ351" s="21">
        <v>0</v>
      </c>
      <c r="AK351" s="21">
        <v>0</v>
      </c>
      <c r="AL351" s="21">
        <v>0</v>
      </c>
      <c r="AM351" s="21">
        <v>0</v>
      </c>
      <c r="AN351" s="21">
        <v>0</v>
      </c>
      <c r="AO351" s="21">
        <v>0</v>
      </c>
      <c r="AP351" s="21">
        <v>0</v>
      </c>
      <c r="AQ351" s="21">
        <v>0</v>
      </c>
      <c r="AR351" s="21">
        <v>0</v>
      </c>
      <c r="AS351" s="21">
        <v>0</v>
      </c>
      <c r="AT351" s="21">
        <v>0</v>
      </c>
      <c r="AU351" s="21">
        <v>0</v>
      </c>
      <c r="AV351" s="21">
        <v>0</v>
      </c>
      <c r="AW351" s="21">
        <v>0</v>
      </c>
      <c r="AX351" s="21">
        <v>0</v>
      </c>
      <c r="AY351" s="21">
        <v>0</v>
      </c>
      <c r="AZ351" s="21">
        <v>0</v>
      </c>
      <c r="BA351" s="21">
        <v>0</v>
      </c>
      <c r="BB351" s="21">
        <v>0</v>
      </c>
      <c r="BC351" s="21">
        <v>0</v>
      </c>
      <c r="BD351" s="21">
        <v>0</v>
      </c>
      <c r="BE351" s="21">
        <v>0</v>
      </c>
      <c r="BF351" s="21">
        <v>0</v>
      </c>
      <c r="BG351" s="21">
        <v>0</v>
      </c>
      <c r="BH351" s="21">
        <v>0</v>
      </c>
      <c r="BI351" s="21">
        <v>0</v>
      </c>
      <c r="BJ351" s="21">
        <v>0</v>
      </c>
      <c r="BK351" s="21">
        <v>5939</v>
      </c>
      <c r="BL351">
        <v>0</v>
      </c>
      <c r="BM351">
        <v>0</v>
      </c>
      <c r="BN351">
        <v>0</v>
      </c>
      <c r="BO351">
        <v>0</v>
      </c>
      <c r="BP351">
        <v>100</v>
      </c>
      <c r="BQ351" s="156">
        <f>INDEX('ESSER II reallocation'!$G$2:$G$555,MATCH('2021 ESSER II'!$D351,'ESSER II reallocation'!$A$2:$A$555,0))</f>
        <v>417018</v>
      </c>
    </row>
    <row r="352" spans="1:69" x14ac:dyDescent="0.3">
      <c r="A352" t="s">
        <v>162</v>
      </c>
      <c r="B352">
        <v>2021</v>
      </c>
      <c r="C352" t="s">
        <v>2947</v>
      </c>
      <c r="D352" s="22">
        <f>INDEX(Concordance!$A$2:$A$556,MATCH('2021 ESSER II'!F352,Concordance!$D$2:$D$556,0))</f>
        <v>41003</v>
      </c>
      <c r="E352" t="s">
        <v>1201</v>
      </c>
      <c r="F352" t="s">
        <v>2948</v>
      </c>
      <c r="G352" t="s">
        <v>2949</v>
      </c>
      <c r="H352" t="s">
        <v>1892</v>
      </c>
      <c r="I352" s="21">
        <v>15473.37</v>
      </c>
      <c r="J352" s="21">
        <v>0</v>
      </c>
      <c r="O352" s="21">
        <v>15473.37</v>
      </c>
      <c r="P352">
        <v>0</v>
      </c>
      <c r="Q352">
        <v>0</v>
      </c>
      <c r="R352">
        <v>0</v>
      </c>
      <c r="S352">
        <v>100</v>
      </c>
      <c r="T352">
        <v>0</v>
      </c>
      <c r="U352" s="21">
        <v>195285</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195285</v>
      </c>
      <c r="BL352">
        <v>0</v>
      </c>
      <c r="BM352">
        <v>100</v>
      </c>
      <c r="BN352">
        <v>0</v>
      </c>
      <c r="BO352">
        <v>0</v>
      </c>
      <c r="BP352">
        <v>0</v>
      </c>
      <c r="BQ352" s="156">
        <f>INDEX('ESSER II reallocation'!$G$2:$G$555,MATCH('2021 ESSER II'!$D352,'ESSER II reallocation'!$A$2:$A$555,0))</f>
        <v>195309</v>
      </c>
    </row>
    <row r="353" spans="1:69" x14ac:dyDescent="0.3">
      <c r="A353" t="s">
        <v>162</v>
      </c>
      <c r="B353">
        <v>2021</v>
      </c>
      <c r="C353" t="s">
        <v>2950</v>
      </c>
      <c r="D353" s="22">
        <f>INDEX(Concordance!$A$2:$A$556,MATCH('2021 ESSER II'!F353,Concordance!$D$2:$D$556,0))</f>
        <v>24093</v>
      </c>
      <c r="E353" t="s">
        <v>1204</v>
      </c>
      <c r="F353" t="s">
        <v>2951</v>
      </c>
      <c r="G353" t="s">
        <v>2952</v>
      </c>
      <c r="H353" t="s">
        <v>1892</v>
      </c>
      <c r="I353" s="21">
        <v>307994.73</v>
      </c>
      <c r="J353" s="21">
        <v>0</v>
      </c>
      <c r="O353" s="21">
        <v>307994.73</v>
      </c>
      <c r="P353">
        <v>0</v>
      </c>
      <c r="Q353">
        <v>0</v>
      </c>
      <c r="R353">
        <v>0</v>
      </c>
      <c r="S353">
        <v>100</v>
      </c>
      <c r="T353">
        <v>0</v>
      </c>
      <c r="U353" s="21">
        <v>9367613</v>
      </c>
      <c r="V353" s="21">
        <v>9367613</v>
      </c>
      <c r="W353" s="21">
        <v>0</v>
      </c>
      <c r="X353" s="21">
        <v>0</v>
      </c>
      <c r="Y353" s="21">
        <v>0</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0</v>
      </c>
      <c r="AP353" s="21">
        <v>0</v>
      </c>
      <c r="AQ353" s="21">
        <v>0</v>
      </c>
      <c r="AR353" s="21">
        <v>0</v>
      </c>
      <c r="AS353" s="21">
        <v>0</v>
      </c>
      <c r="AT353" s="21">
        <v>0</v>
      </c>
      <c r="AU353" s="21">
        <v>0</v>
      </c>
      <c r="AV353" s="21">
        <v>0</v>
      </c>
      <c r="AW353" s="21">
        <v>0</v>
      </c>
      <c r="AX353" s="21">
        <v>0</v>
      </c>
      <c r="AY353" s="21">
        <v>0</v>
      </c>
      <c r="AZ353" s="21">
        <v>0</v>
      </c>
      <c r="BA353" s="21">
        <v>9367613</v>
      </c>
      <c r="BB353" s="21">
        <v>6843996.9400000004</v>
      </c>
      <c r="BC353" s="21">
        <v>2523616.06</v>
      </c>
      <c r="BD353" s="21">
        <v>0</v>
      </c>
      <c r="BE353" s="21">
        <v>0</v>
      </c>
      <c r="BF353" s="21">
        <v>0</v>
      </c>
      <c r="BG353" s="21">
        <v>0</v>
      </c>
      <c r="BH353" s="21">
        <v>0</v>
      </c>
      <c r="BI353" s="21">
        <v>0</v>
      </c>
      <c r="BJ353" s="21">
        <v>0</v>
      </c>
      <c r="BK353" s="21">
        <v>0</v>
      </c>
      <c r="BQ353" s="156">
        <f>INDEX('ESSER II reallocation'!$G$2:$G$555,MATCH('2021 ESSER II'!$D353,'ESSER II reallocation'!$A$2:$A$555,0))</f>
        <v>9368762</v>
      </c>
    </row>
    <row r="354" spans="1:69" x14ac:dyDescent="0.3">
      <c r="A354" t="s">
        <v>162</v>
      </c>
      <c r="B354">
        <v>2021</v>
      </c>
      <c r="C354" t="s">
        <v>2953</v>
      </c>
      <c r="D354" s="22">
        <f>INDEX(Concordance!$A$2:$A$556,MATCH('2021 ESSER II'!F354,Concordance!$D$2:$D$556,0))</f>
        <v>65096</v>
      </c>
      <c r="E354" t="s">
        <v>1207</v>
      </c>
      <c r="F354" t="s">
        <v>2954</v>
      </c>
      <c r="G354" t="s">
        <v>2955</v>
      </c>
      <c r="H354" t="s">
        <v>1892</v>
      </c>
      <c r="I354" s="21">
        <v>15067.94</v>
      </c>
      <c r="J354" s="21">
        <v>0</v>
      </c>
      <c r="O354" s="21">
        <v>15067.94</v>
      </c>
      <c r="P354">
        <v>0</v>
      </c>
      <c r="Q354">
        <v>0</v>
      </c>
      <c r="R354">
        <v>0</v>
      </c>
      <c r="S354">
        <v>100</v>
      </c>
      <c r="T354">
        <v>0</v>
      </c>
      <c r="U354" s="21">
        <v>122444</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122444</v>
      </c>
      <c r="BL354">
        <v>0</v>
      </c>
      <c r="BM354">
        <v>100</v>
      </c>
      <c r="BN354">
        <v>0</v>
      </c>
      <c r="BO354">
        <v>0</v>
      </c>
      <c r="BP354">
        <v>0</v>
      </c>
      <c r="BQ354" s="156">
        <f>INDEX('ESSER II reallocation'!$G$2:$G$555,MATCH('2021 ESSER II'!$D354,'ESSER II reallocation'!$A$2:$A$555,0))</f>
        <v>122459</v>
      </c>
    </row>
    <row r="355" spans="1:69" x14ac:dyDescent="0.3">
      <c r="A355" t="s">
        <v>162</v>
      </c>
      <c r="B355">
        <v>2021</v>
      </c>
      <c r="C355" t="s">
        <v>2956</v>
      </c>
      <c r="D355" s="22">
        <f>INDEX(Concordance!$A$2:$A$556,MATCH('2021 ESSER II'!F355,Concordance!$D$2:$D$556,0))</f>
        <v>74197</v>
      </c>
      <c r="E355" t="s">
        <v>1210</v>
      </c>
      <c r="F355" t="s">
        <v>2957</v>
      </c>
      <c r="G355" t="s">
        <v>2958</v>
      </c>
      <c r="H355" t="s">
        <v>1892</v>
      </c>
      <c r="I355" s="21">
        <v>15270.66</v>
      </c>
      <c r="J355" s="21">
        <v>0</v>
      </c>
      <c r="O355" s="21">
        <v>15270.66</v>
      </c>
      <c r="P355">
        <v>0</v>
      </c>
      <c r="Q355">
        <v>0</v>
      </c>
      <c r="R355">
        <v>0</v>
      </c>
      <c r="S355">
        <v>100</v>
      </c>
      <c r="T355">
        <v>0</v>
      </c>
      <c r="U355" s="21">
        <v>99278</v>
      </c>
      <c r="V355" s="21">
        <v>99278</v>
      </c>
      <c r="W355" s="21">
        <v>0</v>
      </c>
      <c r="X355" s="21">
        <v>0</v>
      </c>
      <c r="Y355" s="21">
        <v>0</v>
      </c>
      <c r="Z355" s="21">
        <v>0</v>
      </c>
      <c r="AA355" s="21">
        <v>0</v>
      </c>
      <c r="AB355" s="21">
        <v>0</v>
      </c>
      <c r="AC355" s="21">
        <v>0</v>
      </c>
      <c r="AD355" s="21">
        <v>0</v>
      </c>
      <c r="AE355" s="21">
        <v>0</v>
      </c>
      <c r="AF355" s="21">
        <v>0</v>
      </c>
      <c r="AG355" s="21">
        <v>0</v>
      </c>
      <c r="AH355" s="21">
        <v>0</v>
      </c>
      <c r="AI355" s="21">
        <v>0</v>
      </c>
      <c r="AJ355" s="21">
        <v>0</v>
      </c>
      <c r="AK355" s="21">
        <v>0</v>
      </c>
      <c r="AL355" s="21">
        <v>0</v>
      </c>
      <c r="AM355" s="21">
        <v>0</v>
      </c>
      <c r="AN355" s="21">
        <v>0</v>
      </c>
      <c r="AO355" s="21">
        <v>0</v>
      </c>
      <c r="AP355" s="21">
        <v>0</v>
      </c>
      <c r="AQ355" s="21">
        <v>0</v>
      </c>
      <c r="AR355" s="21">
        <v>0</v>
      </c>
      <c r="AS355" s="21">
        <v>0</v>
      </c>
      <c r="AT355" s="21">
        <v>0</v>
      </c>
      <c r="AU355" s="21">
        <v>0</v>
      </c>
      <c r="AV355" s="21">
        <v>0</v>
      </c>
      <c r="AW355" s="21">
        <v>0</v>
      </c>
      <c r="AX355" s="21">
        <v>0</v>
      </c>
      <c r="AY355" s="21">
        <v>0</v>
      </c>
      <c r="AZ355" s="21">
        <v>0</v>
      </c>
      <c r="BA355" s="21">
        <v>99278</v>
      </c>
      <c r="BB355" s="21">
        <v>99278</v>
      </c>
      <c r="BC355" s="21">
        <v>0</v>
      </c>
      <c r="BD355" s="21">
        <v>0</v>
      </c>
      <c r="BE355" s="21">
        <v>0</v>
      </c>
      <c r="BF355" s="21">
        <v>0</v>
      </c>
      <c r="BG355" s="21">
        <v>0</v>
      </c>
      <c r="BH355" s="21">
        <v>0</v>
      </c>
      <c r="BI355" s="21">
        <v>0</v>
      </c>
      <c r="BJ355" s="21">
        <v>0</v>
      </c>
      <c r="BK355" s="21">
        <v>0</v>
      </c>
      <c r="BQ355" s="156">
        <f>INDEX('ESSER II reallocation'!$G$2:$G$555,MATCH('2021 ESSER II'!$D355,'ESSER II reallocation'!$A$2:$A$555,0))</f>
        <v>99290</v>
      </c>
    </row>
    <row r="356" spans="1:69" x14ac:dyDescent="0.3">
      <c r="A356" t="s">
        <v>162</v>
      </c>
      <c r="B356">
        <v>2021</v>
      </c>
      <c r="C356" t="s">
        <v>2959</v>
      </c>
      <c r="D356" s="22">
        <f>INDEX(Concordance!$A$2:$A$556,MATCH('2021 ESSER II'!F356,Concordance!$D$2:$D$556,0))</f>
        <v>78001</v>
      </c>
      <c r="E356" t="s">
        <v>1213</v>
      </c>
      <c r="F356" t="s">
        <v>2960</v>
      </c>
      <c r="G356" t="s">
        <v>2961</v>
      </c>
      <c r="H356" t="s">
        <v>1892</v>
      </c>
      <c r="I356" s="21">
        <v>16486.96</v>
      </c>
      <c r="J356" s="21">
        <v>0</v>
      </c>
      <c r="O356" s="21">
        <v>16486.96</v>
      </c>
      <c r="P356">
        <v>0</v>
      </c>
      <c r="Q356">
        <v>0</v>
      </c>
      <c r="R356">
        <v>0</v>
      </c>
      <c r="S356">
        <v>100</v>
      </c>
      <c r="T356">
        <v>0</v>
      </c>
      <c r="U356" s="21">
        <v>626795</v>
      </c>
      <c r="V356" s="21">
        <v>235000</v>
      </c>
      <c r="W356" s="21">
        <v>135000</v>
      </c>
      <c r="X356" s="21">
        <v>0</v>
      </c>
      <c r="Y356" s="21">
        <v>0</v>
      </c>
      <c r="Z356" s="21">
        <v>0</v>
      </c>
      <c r="AA356" s="21">
        <v>0</v>
      </c>
      <c r="AB356" s="21">
        <v>0</v>
      </c>
      <c r="AC356" s="21">
        <v>0</v>
      </c>
      <c r="AD356" s="21">
        <v>135000</v>
      </c>
      <c r="AE356" s="21">
        <v>0</v>
      </c>
      <c r="AF356" s="21">
        <v>0</v>
      </c>
      <c r="AG356" s="21">
        <v>100000</v>
      </c>
      <c r="AH356" s="21">
        <v>100000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391795</v>
      </c>
      <c r="BL356">
        <v>0</v>
      </c>
      <c r="BM356">
        <v>50</v>
      </c>
      <c r="BN356">
        <v>0</v>
      </c>
      <c r="BO356">
        <v>50</v>
      </c>
      <c r="BP356">
        <v>0</v>
      </c>
      <c r="BQ356" s="156">
        <f>INDEX('ESSER II reallocation'!$G$2:$G$555,MATCH('2021 ESSER II'!$D356,'ESSER II reallocation'!$A$2:$A$555,0))</f>
        <v>626872</v>
      </c>
    </row>
    <row r="357" spans="1:69" x14ac:dyDescent="0.3">
      <c r="A357" t="s">
        <v>162</v>
      </c>
      <c r="B357">
        <v>2021</v>
      </c>
      <c r="C357" t="s">
        <v>2962</v>
      </c>
      <c r="D357" s="22">
        <f>INDEX(Concordance!$A$2:$A$556,MATCH('2021 ESSER II'!F357,Concordance!$D$2:$D$556,0))</f>
        <v>83001</v>
      </c>
      <c r="E357" t="s">
        <v>1216</v>
      </c>
      <c r="F357" t="s">
        <v>2963</v>
      </c>
      <c r="G357" t="s">
        <v>2964</v>
      </c>
      <c r="H357" t="s">
        <v>1892</v>
      </c>
      <c r="I357" s="21">
        <v>20744.03</v>
      </c>
      <c r="J357" s="21">
        <v>0</v>
      </c>
      <c r="O357" s="21">
        <v>20744.03</v>
      </c>
      <c r="P357">
        <v>0</v>
      </c>
      <c r="Q357">
        <v>0</v>
      </c>
      <c r="R357">
        <v>0</v>
      </c>
      <c r="S357">
        <v>100</v>
      </c>
      <c r="T357">
        <v>0</v>
      </c>
      <c r="U357" s="21">
        <v>190025</v>
      </c>
      <c r="V357" s="21">
        <v>190025</v>
      </c>
      <c r="W357" s="21">
        <v>0</v>
      </c>
      <c r="X357" s="21">
        <v>0</v>
      </c>
      <c r="Y357" s="21">
        <v>0</v>
      </c>
      <c r="Z357" s="21">
        <v>0</v>
      </c>
      <c r="AA357" s="21">
        <v>0</v>
      </c>
      <c r="AB357" s="21">
        <v>0</v>
      </c>
      <c r="AC357" s="21">
        <v>0</v>
      </c>
      <c r="AD357" s="21">
        <v>0</v>
      </c>
      <c r="AE357" s="21">
        <v>0</v>
      </c>
      <c r="AF357" s="21">
        <v>0</v>
      </c>
      <c r="AG357" s="21">
        <v>0</v>
      </c>
      <c r="AH357" s="21">
        <v>0</v>
      </c>
      <c r="AI357" s="21">
        <v>0</v>
      </c>
      <c r="AJ357" s="21">
        <v>0</v>
      </c>
      <c r="AK357" s="21">
        <v>0</v>
      </c>
      <c r="AL357" s="21">
        <v>0</v>
      </c>
      <c r="AM357" s="21">
        <v>0</v>
      </c>
      <c r="AN357" s="21">
        <v>0</v>
      </c>
      <c r="AO357" s="21">
        <v>0</v>
      </c>
      <c r="AP357" s="21">
        <v>0</v>
      </c>
      <c r="AQ357" s="21">
        <v>0</v>
      </c>
      <c r="AR357" s="21">
        <v>0</v>
      </c>
      <c r="AS357" s="21">
        <v>0</v>
      </c>
      <c r="AT357" s="21">
        <v>0</v>
      </c>
      <c r="AU357" s="21">
        <v>0</v>
      </c>
      <c r="AV357" s="21">
        <v>0</v>
      </c>
      <c r="AW357" s="21">
        <v>0</v>
      </c>
      <c r="AX357" s="21">
        <v>0</v>
      </c>
      <c r="AY357" s="21">
        <v>0</v>
      </c>
      <c r="AZ357" s="21">
        <v>0</v>
      </c>
      <c r="BA357" s="21">
        <v>190025</v>
      </c>
      <c r="BB357" s="21">
        <v>190025</v>
      </c>
      <c r="BC357" s="21">
        <v>0</v>
      </c>
      <c r="BD357" s="21">
        <v>0</v>
      </c>
      <c r="BE357" s="21">
        <v>0</v>
      </c>
      <c r="BF357" s="21">
        <v>0</v>
      </c>
      <c r="BG357" s="21">
        <v>0</v>
      </c>
      <c r="BH357" s="21">
        <v>0</v>
      </c>
      <c r="BI357" s="21">
        <v>0</v>
      </c>
      <c r="BJ357" s="21">
        <v>0</v>
      </c>
      <c r="BK357" s="21">
        <v>0</v>
      </c>
      <c r="BQ357" s="156">
        <f>INDEX('ESSER II reallocation'!$G$2:$G$555,MATCH('2021 ESSER II'!$D357,'ESSER II reallocation'!$A$2:$A$555,0))</f>
        <v>190049</v>
      </c>
    </row>
    <row r="358" spans="1:69" x14ac:dyDescent="0.3">
      <c r="A358" t="s">
        <v>162</v>
      </c>
      <c r="B358">
        <v>2021</v>
      </c>
      <c r="C358" t="s">
        <v>2965</v>
      </c>
      <c r="D358" s="22">
        <f>INDEX(Concordance!$A$2:$A$556,MATCH('2021 ESSER II'!F358,Concordance!$D$2:$D$556,0))</f>
        <v>102081</v>
      </c>
      <c r="E358" t="s">
        <v>1219</v>
      </c>
      <c r="F358" t="s">
        <v>2966</v>
      </c>
      <c r="G358" t="s">
        <v>2967</v>
      </c>
      <c r="H358" t="s">
        <v>1892</v>
      </c>
      <c r="I358" s="21">
        <v>16892.400000000001</v>
      </c>
      <c r="J358" s="21">
        <v>0</v>
      </c>
      <c r="O358" s="21">
        <v>16892.400000000001</v>
      </c>
      <c r="P358">
        <v>0</v>
      </c>
      <c r="Q358">
        <v>0</v>
      </c>
      <c r="R358">
        <v>0</v>
      </c>
      <c r="S358">
        <v>100</v>
      </c>
      <c r="T358">
        <v>0</v>
      </c>
      <c r="U358" s="21">
        <v>224480</v>
      </c>
      <c r="V358" s="21">
        <v>0</v>
      </c>
      <c r="W358" s="21">
        <v>0</v>
      </c>
      <c r="X358" s="21">
        <v>0</v>
      </c>
      <c r="Y358" s="21">
        <v>0</v>
      </c>
      <c r="Z358" s="21">
        <v>0</v>
      </c>
      <c r="AA358" s="21">
        <v>0</v>
      </c>
      <c r="AB358" s="21">
        <v>0</v>
      </c>
      <c r="AC358" s="21">
        <v>0</v>
      </c>
      <c r="AD358" s="21">
        <v>0</v>
      </c>
      <c r="AE358" s="21">
        <v>0</v>
      </c>
      <c r="AF358" s="21">
        <v>0</v>
      </c>
      <c r="AG358" s="21">
        <v>0</v>
      </c>
      <c r="AH358" s="21">
        <v>0</v>
      </c>
      <c r="AI358" s="21">
        <v>0</v>
      </c>
      <c r="AJ358" s="21">
        <v>0</v>
      </c>
      <c r="AK358" s="21">
        <v>0</v>
      </c>
      <c r="AL358" s="21">
        <v>0</v>
      </c>
      <c r="AM358" s="21">
        <v>0</v>
      </c>
      <c r="AN358" s="21">
        <v>0</v>
      </c>
      <c r="AO358" s="21">
        <v>0</v>
      </c>
      <c r="AP358" s="21">
        <v>0</v>
      </c>
      <c r="AQ358" s="21">
        <v>0</v>
      </c>
      <c r="AR358" s="21">
        <v>0</v>
      </c>
      <c r="AS358" s="21">
        <v>0</v>
      </c>
      <c r="AT358" s="21">
        <v>0</v>
      </c>
      <c r="AU358" s="21">
        <v>0</v>
      </c>
      <c r="AV358" s="21">
        <v>0</v>
      </c>
      <c r="AW358" s="21">
        <v>0</v>
      </c>
      <c r="AX358" s="21">
        <v>0</v>
      </c>
      <c r="AY358" s="21">
        <v>0</v>
      </c>
      <c r="AZ358" s="21">
        <v>0</v>
      </c>
      <c r="BA358" s="21">
        <v>0</v>
      </c>
      <c r="BB358" s="21">
        <v>0</v>
      </c>
      <c r="BC358" s="21">
        <v>0</v>
      </c>
      <c r="BD358" s="21">
        <v>0</v>
      </c>
      <c r="BE358" s="21">
        <v>0</v>
      </c>
      <c r="BF358" s="21">
        <v>0</v>
      </c>
      <c r="BG358" s="21">
        <v>0</v>
      </c>
      <c r="BH358" s="21">
        <v>0</v>
      </c>
      <c r="BI358" s="21">
        <v>0</v>
      </c>
      <c r="BJ358" s="21">
        <v>0</v>
      </c>
      <c r="BK358" s="21">
        <v>224480</v>
      </c>
      <c r="BL358">
        <v>0</v>
      </c>
      <c r="BM358">
        <v>100</v>
      </c>
      <c r="BN358">
        <v>0</v>
      </c>
      <c r="BO358">
        <v>0</v>
      </c>
      <c r="BP358">
        <v>0</v>
      </c>
      <c r="BQ358" s="156">
        <f>INDEX('ESSER II reallocation'!$G$2:$G$555,MATCH('2021 ESSER II'!$D358,'ESSER II reallocation'!$A$2:$A$555,0))</f>
        <v>224508</v>
      </c>
    </row>
    <row r="359" spans="1:69" x14ac:dyDescent="0.3">
      <c r="A359" t="s">
        <v>162</v>
      </c>
      <c r="B359">
        <v>2021</v>
      </c>
      <c r="C359" t="s">
        <v>2968</v>
      </c>
      <c r="D359" s="22">
        <f>INDEX(Concordance!$A$2:$A$556,MATCH('2021 ESSER II'!F359,Concordance!$D$2:$D$556,0))</f>
        <v>115913</v>
      </c>
      <c r="E359" t="s">
        <v>1372</v>
      </c>
      <c r="F359" t="s">
        <v>2969</v>
      </c>
      <c r="G359" t="s">
        <v>2970</v>
      </c>
      <c r="H359" t="s">
        <v>1892</v>
      </c>
      <c r="I359" s="21">
        <v>30433.919999999998</v>
      </c>
      <c r="J359" s="21">
        <v>0</v>
      </c>
      <c r="O359" s="21">
        <v>30433.919999999998</v>
      </c>
      <c r="P359">
        <v>0</v>
      </c>
      <c r="Q359">
        <v>0</v>
      </c>
      <c r="R359">
        <v>0</v>
      </c>
      <c r="S359">
        <v>100</v>
      </c>
      <c r="T359">
        <v>0</v>
      </c>
      <c r="U359" s="21">
        <v>1117003</v>
      </c>
      <c r="V359" s="21">
        <v>1117003</v>
      </c>
      <c r="W359" s="21">
        <v>0</v>
      </c>
      <c r="X359" s="21">
        <v>0</v>
      </c>
      <c r="Y359" s="21">
        <v>0</v>
      </c>
      <c r="Z359" s="21">
        <v>0</v>
      </c>
      <c r="AA359" s="21">
        <v>0</v>
      </c>
      <c r="AB359" s="21">
        <v>0</v>
      </c>
      <c r="AC359" s="21">
        <v>0</v>
      </c>
      <c r="AD359" s="21">
        <v>0</v>
      </c>
      <c r="AE359" s="21">
        <v>0</v>
      </c>
      <c r="AF359" s="21">
        <v>0</v>
      </c>
      <c r="AG359" s="21">
        <v>1117003</v>
      </c>
      <c r="AH359" s="21">
        <v>1117003</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Q359" s="156">
        <f>INDEX('ESSER II reallocation'!$G$2:$G$555,MATCH('2021 ESSER II'!$D359,'ESSER II reallocation'!$A$2:$A$555,0))</f>
        <v>1117140</v>
      </c>
    </row>
    <row r="360" spans="1:69" x14ac:dyDescent="0.3">
      <c r="A360" t="s">
        <v>162</v>
      </c>
      <c r="B360">
        <v>2021</v>
      </c>
      <c r="C360" t="s">
        <v>2971</v>
      </c>
      <c r="D360" s="22">
        <f>INDEX(Concordance!$A$2:$A$556,MATCH('2021 ESSER II'!F360,Concordance!$D$2:$D$556,0))</f>
        <v>94083</v>
      </c>
      <c r="E360" t="s">
        <v>1222</v>
      </c>
      <c r="F360" t="s">
        <v>2972</v>
      </c>
      <c r="G360" t="s">
        <v>2973</v>
      </c>
      <c r="H360" t="s">
        <v>1892</v>
      </c>
      <c r="I360" s="21">
        <v>51557.09</v>
      </c>
      <c r="J360" s="21">
        <v>0</v>
      </c>
      <c r="O360" s="21">
        <v>51557.09</v>
      </c>
      <c r="P360">
        <v>0</v>
      </c>
      <c r="Q360">
        <v>0</v>
      </c>
      <c r="R360">
        <v>0</v>
      </c>
      <c r="S360">
        <v>100</v>
      </c>
      <c r="T360">
        <v>0</v>
      </c>
      <c r="U360" s="21">
        <v>3054828</v>
      </c>
      <c r="V360" s="21">
        <v>3054828</v>
      </c>
      <c r="W360" s="21">
        <v>821850.21</v>
      </c>
      <c r="X360" s="21">
        <v>821850.21</v>
      </c>
      <c r="Y360" s="21">
        <v>0</v>
      </c>
      <c r="Z360" s="21">
        <v>0</v>
      </c>
      <c r="AA360" s="21">
        <v>0</v>
      </c>
      <c r="AB360" s="21">
        <v>0</v>
      </c>
      <c r="AC360" s="21">
        <v>0</v>
      </c>
      <c r="AD360" s="21">
        <v>0</v>
      </c>
      <c r="AE360" s="21">
        <v>0</v>
      </c>
      <c r="AF360" s="21">
        <v>0</v>
      </c>
      <c r="AG360" s="21">
        <v>2232977.79</v>
      </c>
      <c r="AH360" s="21">
        <v>2232977.79</v>
      </c>
      <c r="AI360" s="21">
        <v>0</v>
      </c>
      <c r="AJ360" s="21">
        <v>0</v>
      </c>
      <c r="AK360" s="21">
        <v>0</v>
      </c>
      <c r="AL360" s="21">
        <v>0</v>
      </c>
      <c r="AM360" s="21">
        <v>0</v>
      </c>
      <c r="AN360" s="21">
        <v>0</v>
      </c>
      <c r="AO360" s="21">
        <v>0</v>
      </c>
      <c r="AP360" s="21">
        <v>0</v>
      </c>
      <c r="AQ360" s="21">
        <v>0</v>
      </c>
      <c r="AR360" s="21">
        <v>0</v>
      </c>
      <c r="AS360" s="21">
        <v>0</v>
      </c>
      <c r="AT360" s="21">
        <v>0</v>
      </c>
      <c r="AU360" s="21">
        <v>0</v>
      </c>
      <c r="AV360" s="21">
        <v>0</v>
      </c>
      <c r="AW360" s="21">
        <v>0</v>
      </c>
      <c r="AX360" s="21">
        <v>0</v>
      </c>
      <c r="AY360" s="21">
        <v>0</v>
      </c>
      <c r="AZ360" s="21">
        <v>0</v>
      </c>
      <c r="BA360" s="21">
        <v>0</v>
      </c>
      <c r="BB360" s="21">
        <v>0</v>
      </c>
      <c r="BC360" s="21">
        <v>0</v>
      </c>
      <c r="BD360" s="21">
        <v>0</v>
      </c>
      <c r="BE360" s="21">
        <v>0</v>
      </c>
      <c r="BF360" s="21">
        <v>0</v>
      </c>
      <c r="BG360" s="21">
        <v>0</v>
      </c>
      <c r="BH360" s="21">
        <v>0</v>
      </c>
      <c r="BI360" s="21">
        <v>0</v>
      </c>
      <c r="BJ360" s="21">
        <v>0</v>
      </c>
      <c r="BK360" s="21">
        <v>0</v>
      </c>
      <c r="BQ360" s="156">
        <f>INDEX('ESSER II reallocation'!$G$2:$G$555,MATCH('2021 ESSER II'!$D360,'ESSER II reallocation'!$A$2:$A$555,0))</f>
        <v>3055202</v>
      </c>
    </row>
    <row r="361" spans="1:69" x14ac:dyDescent="0.3">
      <c r="A361" t="s">
        <v>162</v>
      </c>
      <c r="B361">
        <v>2021</v>
      </c>
      <c r="C361" t="s">
        <v>2974</v>
      </c>
      <c r="D361" s="22">
        <f>INDEX(Concordance!$A$2:$A$556,MATCH('2021 ESSER II'!F361,Concordance!$D$2:$D$556,0))</f>
        <v>33094</v>
      </c>
      <c r="E361" t="s">
        <v>1225</v>
      </c>
      <c r="F361" t="s">
        <v>2975</v>
      </c>
      <c r="G361" t="s">
        <v>2976</v>
      </c>
      <c r="H361" t="s">
        <v>1892</v>
      </c>
      <c r="I361" s="21">
        <v>13040.76</v>
      </c>
      <c r="J361" s="21">
        <v>0</v>
      </c>
      <c r="O361" s="21">
        <v>13040.76</v>
      </c>
      <c r="P361">
        <v>0</v>
      </c>
      <c r="Q361">
        <v>0</v>
      </c>
      <c r="R361">
        <v>0</v>
      </c>
      <c r="S361">
        <v>100</v>
      </c>
      <c r="T361">
        <v>0</v>
      </c>
      <c r="U361" s="21">
        <v>417239</v>
      </c>
      <c r="V361" s="21">
        <v>250000</v>
      </c>
      <c r="W361" s="21">
        <v>0</v>
      </c>
      <c r="X361" s="21">
        <v>0</v>
      </c>
      <c r="Y361" s="21">
        <v>0</v>
      </c>
      <c r="Z361" s="21">
        <v>0</v>
      </c>
      <c r="AA361" s="21">
        <v>0</v>
      </c>
      <c r="AB361" s="21">
        <v>0</v>
      </c>
      <c r="AC361" s="21">
        <v>0</v>
      </c>
      <c r="AD361" s="21">
        <v>0</v>
      </c>
      <c r="AE361" s="21">
        <v>0</v>
      </c>
      <c r="AF361" s="21">
        <v>0</v>
      </c>
      <c r="AG361" s="21">
        <v>250000</v>
      </c>
      <c r="AH361" s="21">
        <v>250000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167239</v>
      </c>
      <c r="BL361">
        <v>0</v>
      </c>
      <c r="BM361">
        <v>100</v>
      </c>
      <c r="BN361">
        <v>0</v>
      </c>
      <c r="BO361">
        <v>0</v>
      </c>
      <c r="BP361">
        <v>0</v>
      </c>
      <c r="BQ361" s="156">
        <f>INDEX('ESSER II reallocation'!$G$2:$G$555,MATCH('2021 ESSER II'!$D361,'ESSER II reallocation'!$A$2:$A$555,0))</f>
        <v>417290</v>
      </c>
    </row>
    <row r="362" spans="1:69" x14ac:dyDescent="0.3">
      <c r="A362" t="s">
        <v>162</v>
      </c>
      <c r="B362">
        <v>2021</v>
      </c>
      <c r="C362" t="s">
        <v>2977</v>
      </c>
      <c r="D362" s="22">
        <f>INDEX(Concordance!$A$2:$A$556,MATCH('2021 ESSER II'!F362,Concordance!$D$2:$D$556,0))</f>
        <v>74194</v>
      </c>
      <c r="E362" t="s">
        <v>1228</v>
      </c>
      <c r="F362" t="s">
        <v>2978</v>
      </c>
      <c r="G362" t="s">
        <v>2979</v>
      </c>
      <c r="H362" t="s">
        <v>1892</v>
      </c>
      <c r="I362" s="21">
        <v>14865.22</v>
      </c>
      <c r="J362" s="21">
        <v>0</v>
      </c>
      <c r="O362" s="21">
        <v>14865.22</v>
      </c>
      <c r="P362">
        <v>0</v>
      </c>
      <c r="Q362">
        <v>0</v>
      </c>
      <c r="R362">
        <v>0</v>
      </c>
      <c r="S362">
        <v>100</v>
      </c>
      <c r="T362">
        <v>0</v>
      </c>
      <c r="U362" s="21">
        <v>126419</v>
      </c>
      <c r="V362" s="21">
        <v>126419</v>
      </c>
      <c r="W362" s="21">
        <v>0</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0</v>
      </c>
      <c r="AY362" s="21">
        <v>0</v>
      </c>
      <c r="AZ362" s="21">
        <v>0</v>
      </c>
      <c r="BA362" s="21">
        <v>126419</v>
      </c>
      <c r="BB362" s="21">
        <v>57000</v>
      </c>
      <c r="BC362" s="21">
        <v>18943</v>
      </c>
      <c r="BD362" s="21">
        <v>0</v>
      </c>
      <c r="BE362" s="21">
        <v>0</v>
      </c>
      <c r="BF362" s="21">
        <v>0</v>
      </c>
      <c r="BG362" s="21">
        <v>9825</v>
      </c>
      <c r="BH362" s="21">
        <v>0</v>
      </c>
      <c r="BI362" s="21">
        <v>0</v>
      </c>
      <c r="BJ362" s="21">
        <v>40651</v>
      </c>
      <c r="BK362" s="21">
        <v>0</v>
      </c>
      <c r="BQ362" s="156">
        <f>INDEX('ESSER II reallocation'!$G$2:$G$555,MATCH('2021 ESSER II'!$D362,'ESSER II reallocation'!$A$2:$A$555,0))</f>
        <v>126435</v>
      </c>
    </row>
    <row r="363" spans="1:69" x14ac:dyDescent="0.3">
      <c r="A363" t="s">
        <v>162</v>
      </c>
      <c r="B363">
        <v>2021</v>
      </c>
      <c r="C363" t="s">
        <v>2980</v>
      </c>
      <c r="D363" s="22">
        <f>INDEX(Concordance!$A$2:$A$556,MATCH('2021 ESSER II'!F363,Concordance!$D$2:$D$556,0))</f>
        <v>88072</v>
      </c>
      <c r="E363" t="s">
        <v>1231</v>
      </c>
      <c r="F363" t="s">
        <v>2981</v>
      </c>
      <c r="G363" t="s">
        <v>2982</v>
      </c>
      <c r="H363" t="s">
        <v>1892</v>
      </c>
      <c r="I363" s="21">
        <v>17297.830000000002</v>
      </c>
      <c r="J363" s="21">
        <v>0</v>
      </c>
      <c r="O363" s="21">
        <v>17297.830000000002</v>
      </c>
      <c r="P363">
        <v>0</v>
      </c>
      <c r="Q363">
        <v>0</v>
      </c>
      <c r="R363">
        <v>0</v>
      </c>
      <c r="S363">
        <v>100</v>
      </c>
      <c r="T363">
        <v>0</v>
      </c>
      <c r="U363" s="21">
        <v>302200</v>
      </c>
      <c r="V363" s="21">
        <v>302200</v>
      </c>
      <c r="W363" s="21">
        <v>302200</v>
      </c>
      <c r="X363" s="21">
        <v>302200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Q363" s="156">
        <f>INDEX('ESSER II reallocation'!$G$2:$G$555,MATCH('2021 ESSER II'!$D363,'ESSER II reallocation'!$A$2:$A$555,0))</f>
        <v>302237</v>
      </c>
    </row>
    <row r="364" spans="1:69" x14ac:dyDescent="0.3">
      <c r="A364" t="s">
        <v>162</v>
      </c>
      <c r="B364">
        <v>2021</v>
      </c>
      <c r="C364" t="s">
        <v>2983</v>
      </c>
      <c r="D364" s="22">
        <f>INDEX(Concordance!$A$2:$A$556,MATCH('2021 ESSER II'!F364,Concordance!$D$2:$D$556,0))</f>
        <v>108147</v>
      </c>
      <c r="E364" t="s">
        <v>1234</v>
      </c>
      <c r="F364" t="s">
        <v>2984</v>
      </c>
      <c r="G364" t="s">
        <v>2985</v>
      </c>
      <c r="H364" t="s">
        <v>1892</v>
      </c>
      <c r="I364" s="21">
        <v>14865.22</v>
      </c>
      <c r="J364" s="21">
        <v>0</v>
      </c>
      <c r="O364" s="21">
        <v>14865.22</v>
      </c>
      <c r="P364">
        <v>0</v>
      </c>
      <c r="Q364">
        <v>0</v>
      </c>
      <c r="R364">
        <v>0</v>
      </c>
      <c r="S364">
        <v>100</v>
      </c>
      <c r="T364">
        <v>0</v>
      </c>
      <c r="U364" s="21">
        <v>492881</v>
      </c>
      <c r="V364" s="21">
        <v>0</v>
      </c>
      <c r="W364" s="21">
        <v>0</v>
      </c>
      <c r="X364" s="21">
        <v>0</v>
      </c>
      <c r="Y364" s="21">
        <v>0</v>
      </c>
      <c r="Z364" s="21">
        <v>0</v>
      </c>
      <c r="AA364" s="21">
        <v>0</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492881</v>
      </c>
      <c r="BL364">
        <v>0</v>
      </c>
      <c r="BM364">
        <v>0</v>
      </c>
      <c r="BN364">
        <v>0</v>
      </c>
      <c r="BO364">
        <v>100</v>
      </c>
      <c r="BP364">
        <v>0</v>
      </c>
      <c r="BQ364" s="156">
        <f>INDEX('ESSER II reallocation'!$G$2:$G$555,MATCH('2021 ESSER II'!$D364,'ESSER II reallocation'!$A$2:$A$555,0))</f>
        <v>492941</v>
      </c>
    </row>
    <row r="365" spans="1:69" x14ac:dyDescent="0.3">
      <c r="A365" t="s">
        <v>162</v>
      </c>
      <c r="B365">
        <v>2021</v>
      </c>
      <c r="C365" t="s">
        <v>2986</v>
      </c>
      <c r="D365" s="22">
        <f>INDEX(Concordance!$A$2:$A$556,MATCH('2021 ESSER II'!F365,Concordance!$D$2:$D$556,0))</f>
        <v>50001</v>
      </c>
      <c r="E365" t="s">
        <v>1237</v>
      </c>
      <c r="F365" t="s">
        <v>2987</v>
      </c>
      <c r="G365" t="s">
        <v>2988</v>
      </c>
      <c r="H365" t="s">
        <v>1892</v>
      </c>
      <c r="I365" s="21">
        <v>102236.46</v>
      </c>
      <c r="J365" s="21">
        <v>0</v>
      </c>
      <c r="O365" s="21">
        <v>102236.46</v>
      </c>
      <c r="P365">
        <v>0</v>
      </c>
      <c r="Q365">
        <v>0</v>
      </c>
      <c r="R365">
        <v>0</v>
      </c>
      <c r="S365">
        <v>100</v>
      </c>
      <c r="T365">
        <v>0</v>
      </c>
      <c r="U365" s="21">
        <v>3581097</v>
      </c>
      <c r="V365" s="21">
        <v>3581097</v>
      </c>
      <c r="W365" s="21">
        <v>0</v>
      </c>
      <c r="X365" s="21">
        <v>0</v>
      </c>
      <c r="Y365" s="21">
        <v>0</v>
      </c>
      <c r="Z365" s="21">
        <v>0</v>
      </c>
      <c r="AA365" s="21">
        <v>0</v>
      </c>
      <c r="AB365" s="21">
        <v>0</v>
      </c>
      <c r="AC365" s="21">
        <v>0</v>
      </c>
      <c r="AD365" s="21">
        <v>0</v>
      </c>
      <c r="AE365" s="21">
        <v>0</v>
      </c>
      <c r="AF365" s="21">
        <v>0</v>
      </c>
      <c r="AG365" s="21">
        <v>3581097</v>
      </c>
      <c r="AH365" s="21">
        <v>3581097</v>
      </c>
      <c r="AI365" s="21">
        <v>0</v>
      </c>
      <c r="AJ365" s="21">
        <v>0</v>
      </c>
      <c r="AK365" s="21">
        <v>0</v>
      </c>
      <c r="AL365" s="21">
        <v>0</v>
      </c>
      <c r="AM365" s="21">
        <v>0</v>
      </c>
      <c r="AN365" s="21">
        <v>0</v>
      </c>
      <c r="AO365" s="21">
        <v>0</v>
      </c>
      <c r="AP365" s="21">
        <v>0</v>
      </c>
      <c r="AQ365" s="21">
        <v>0</v>
      </c>
      <c r="AR365" s="21">
        <v>0</v>
      </c>
      <c r="AS365" s="21">
        <v>0</v>
      </c>
      <c r="AT365" s="21">
        <v>0</v>
      </c>
      <c r="AU365" s="21">
        <v>0</v>
      </c>
      <c r="AV365" s="21">
        <v>0</v>
      </c>
      <c r="AW365" s="21">
        <v>0</v>
      </c>
      <c r="AX365" s="21">
        <v>0</v>
      </c>
      <c r="AY365" s="21">
        <v>0</v>
      </c>
      <c r="AZ365" s="21">
        <v>0</v>
      </c>
      <c r="BA365" s="21">
        <v>0</v>
      </c>
      <c r="BB365" s="21">
        <v>0</v>
      </c>
      <c r="BC365" s="21">
        <v>0</v>
      </c>
      <c r="BD365" s="21">
        <v>0</v>
      </c>
      <c r="BE365" s="21">
        <v>0</v>
      </c>
      <c r="BF365" s="21">
        <v>0</v>
      </c>
      <c r="BG365" s="21">
        <v>0</v>
      </c>
      <c r="BH365" s="21">
        <v>0</v>
      </c>
      <c r="BI365" s="21">
        <v>0</v>
      </c>
      <c r="BJ365" s="21">
        <v>0</v>
      </c>
      <c r="BK365" s="21">
        <v>0</v>
      </c>
      <c r="BQ365" s="156">
        <f>INDEX('ESSER II reallocation'!$G$2:$G$555,MATCH('2021 ESSER II'!$D365,'ESSER II reallocation'!$A$2:$A$555,0))</f>
        <v>3581536</v>
      </c>
    </row>
    <row r="366" spans="1:69" x14ac:dyDescent="0.3">
      <c r="A366" t="s">
        <v>162</v>
      </c>
      <c r="B366">
        <v>2021</v>
      </c>
      <c r="C366" t="s">
        <v>2989</v>
      </c>
      <c r="D366" s="22">
        <f>INDEX(Concordance!$A$2:$A$556,MATCH('2021 ESSER II'!F366,Concordance!$D$2:$D$556,0))</f>
        <v>21148</v>
      </c>
      <c r="E366" t="s">
        <v>1240</v>
      </c>
      <c r="F366" t="s">
        <v>2990</v>
      </c>
      <c r="G366" t="s">
        <v>2991</v>
      </c>
      <c r="H366" t="s">
        <v>1892</v>
      </c>
      <c r="I366" s="21">
        <v>14662.5</v>
      </c>
      <c r="J366" s="21">
        <v>0</v>
      </c>
      <c r="O366" s="21">
        <v>14662.5</v>
      </c>
      <c r="P366">
        <v>0</v>
      </c>
      <c r="Q366">
        <v>0</v>
      </c>
      <c r="R366">
        <v>0</v>
      </c>
      <c r="S366">
        <v>100</v>
      </c>
      <c r="T366">
        <v>0</v>
      </c>
      <c r="U366" s="21">
        <v>135959</v>
      </c>
      <c r="V366" s="21">
        <v>135959</v>
      </c>
      <c r="W366" s="21">
        <v>104857.17</v>
      </c>
      <c r="X366" s="21">
        <v>91489</v>
      </c>
      <c r="Y366" s="21">
        <v>0</v>
      </c>
      <c r="Z366" s="21">
        <v>11000</v>
      </c>
      <c r="AA366" s="21">
        <v>0</v>
      </c>
      <c r="AB366" s="21">
        <v>0</v>
      </c>
      <c r="AC366" s="21">
        <v>1268.17</v>
      </c>
      <c r="AD366" s="21">
        <v>0</v>
      </c>
      <c r="AE366" s="21">
        <v>0</v>
      </c>
      <c r="AF366" s="21">
        <v>1100</v>
      </c>
      <c r="AG366" s="21">
        <v>18101.830000000002</v>
      </c>
      <c r="AH366" s="21">
        <v>0</v>
      </c>
      <c r="AI366" s="21">
        <v>0</v>
      </c>
      <c r="AJ366" s="21">
        <v>15101.83</v>
      </c>
      <c r="AK366" s="21">
        <v>0</v>
      </c>
      <c r="AL366" s="21">
        <v>0</v>
      </c>
      <c r="AM366" s="21">
        <v>3000</v>
      </c>
      <c r="AN366" s="21">
        <v>0</v>
      </c>
      <c r="AO366" s="21">
        <v>0</v>
      </c>
      <c r="AP366" s="21">
        <v>0</v>
      </c>
      <c r="AQ366" s="21">
        <v>13000</v>
      </c>
      <c r="AR366" s="21">
        <v>0</v>
      </c>
      <c r="AS366" s="21">
        <v>0</v>
      </c>
      <c r="AT366" s="21">
        <v>11000</v>
      </c>
      <c r="AU366" s="21">
        <v>0</v>
      </c>
      <c r="AV366" s="21">
        <v>0</v>
      </c>
      <c r="AW366" s="21">
        <v>2000</v>
      </c>
      <c r="AX366" s="21">
        <v>0</v>
      </c>
      <c r="AY366" s="21">
        <v>0</v>
      </c>
      <c r="AZ366" s="21">
        <v>0</v>
      </c>
      <c r="BA366" s="21">
        <v>0</v>
      </c>
      <c r="BB366" s="21">
        <v>0</v>
      </c>
      <c r="BC366" s="21">
        <v>0</v>
      </c>
      <c r="BD366" s="21">
        <v>0</v>
      </c>
      <c r="BE366" s="21">
        <v>0</v>
      </c>
      <c r="BF366" s="21">
        <v>0</v>
      </c>
      <c r="BG366" s="21">
        <v>0</v>
      </c>
      <c r="BH366" s="21">
        <v>0</v>
      </c>
      <c r="BI366" s="21">
        <v>0</v>
      </c>
      <c r="BJ366" s="21">
        <v>0</v>
      </c>
      <c r="BK366" s="21">
        <v>0</v>
      </c>
      <c r="BQ366" s="156">
        <f>INDEX('ESSER II reallocation'!$G$2:$G$555,MATCH('2021 ESSER II'!$D366,'ESSER II reallocation'!$A$2:$A$555,0))</f>
        <v>135976</v>
      </c>
    </row>
    <row r="367" spans="1:69" x14ac:dyDescent="0.3">
      <c r="A367" t="s">
        <v>162</v>
      </c>
      <c r="B367">
        <v>2021</v>
      </c>
      <c r="C367" t="s">
        <v>2992</v>
      </c>
      <c r="D367" s="22">
        <f>INDEX(Concordance!$A$2:$A$556,MATCH('2021 ESSER II'!F367,Concordance!$D$2:$D$556,0))</f>
        <v>114112</v>
      </c>
      <c r="E367" t="s">
        <v>1243</v>
      </c>
      <c r="F367" t="s">
        <v>2993</v>
      </c>
      <c r="G367" t="s">
        <v>2994</v>
      </c>
      <c r="H367" t="s">
        <v>1892</v>
      </c>
      <c r="I367" s="21">
        <v>17500.55</v>
      </c>
      <c r="J367" s="21">
        <v>0</v>
      </c>
      <c r="O367" s="21">
        <v>17500.55</v>
      </c>
      <c r="P367">
        <v>0</v>
      </c>
      <c r="Q367">
        <v>0</v>
      </c>
      <c r="R367">
        <v>0</v>
      </c>
      <c r="S367">
        <v>100</v>
      </c>
      <c r="T367">
        <v>0</v>
      </c>
      <c r="U367" s="21">
        <v>735631</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735631</v>
      </c>
      <c r="BL367">
        <v>50</v>
      </c>
      <c r="BM367">
        <v>5</v>
      </c>
      <c r="BN367">
        <v>5</v>
      </c>
      <c r="BO367">
        <v>35</v>
      </c>
      <c r="BP367">
        <v>5</v>
      </c>
      <c r="BQ367" s="156">
        <f>INDEX('ESSER II reallocation'!$G$2:$G$555,MATCH('2021 ESSER II'!$D367,'ESSER II reallocation'!$A$2:$A$555,0))</f>
        <v>735721</v>
      </c>
    </row>
    <row r="368" spans="1:69" x14ac:dyDescent="0.3">
      <c r="A368" t="s">
        <v>162</v>
      </c>
      <c r="B368">
        <v>2021</v>
      </c>
      <c r="C368" t="s">
        <v>2995</v>
      </c>
      <c r="D368" s="22">
        <f>INDEX(Concordance!$A$2:$A$556,MATCH('2021 ESSER II'!F368,Concordance!$D$2:$D$556,0))</f>
        <v>48070</v>
      </c>
      <c r="E368" t="s">
        <v>1246</v>
      </c>
      <c r="F368" t="s">
        <v>2996</v>
      </c>
      <c r="G368" t="s">
        <v>2997</v>
      </c>
      <c r="H368" t="s">
        <v>1892</v>
      </c>
      <c r="I368" s="21">
        <v>39799.47</v>
      </c>
      <c r="J368" s="21">
        <v>0</v>
      </c>
      <c r="O368" s="21">
        <v>39799.47</v>
      </c>
      <c r="P368">
        <v>0</v>
      </c>
      <c r="Q368">
        <v>0</v>
      </c>
      <c r="R368">
        <v>0</v>
      </c>
      <c r="S368">
        <v>100</v>
      </c>
      <c r="T368">
        <v>0</v>
      </c>
      <c r="U368" s="21">
        <v>1090619</v>
      </c>
      <c r="V368" s="21">
        <v>0</v>
      </c>
      <c r="W368" s="21">
        <v>0</v>
      </c>
      <c r="X368" s="21">
        <v>0</v>
      </c>
      <c r="Y368" s="21">
        <v>0</v>
      </c>
      <c r="Z368" s="21">
        <v>0</v>
      </c>
      <c r="AA368" s="21">
        <v>0</v>
      </c>
      <c r="AB368" s="21">
        <v>0</v>
      </c>
      <c r="AC368" s="21">
        <v>0</v>
      </c>
      <c r="AD368" s="21">
        <v>0</v>
      </c>
      <c r="AE368" s="21">
        <v>0</v>
      </c>
      <c r="AF368" s="21">
        <v>0</v>
      </c>
      <c r="AG368" s="21">
        <v>0</v>
      </c>
      <c r="AH368" s="21">
        <v>0</v>
      </c>
      <c r="AI368" s="21">
        <v>0</v>
      </c>
      <c r="AJ368" s="21">
        <v>0</v>
      </c>
      <c r="AK368" s="21">
        <v>0</v>
      </c>
      <c r="AL368" s="21">
        <v>0</v>
      </c>
      <c r="AM368" s="21">
        <v>0</v>
      </c>
      <c r="AN368" s="21">
        <v>0</v>
      </c>
      <c r="AO368" s="21">
        <v>0</v>
      </c>
      <c r="AP368" s="21">
        <v>0</v>
      </c>
      <c r="AQ368" s="21">
        <v>0</v>
      </c>
      <c r="AR368" s="21">
        <v>0</v>
      </c>
      <c r="AS368" s="21">
        <v>0</v>
      </c>
      <c r="AT368" s="21">
        <v>0</v>
      </c>
      <c r="AU368" s="21">
        <v>0</v>
      </c>
      <c r="AV368" s="21">
        <v>0</v>
      </c>
      <c r="AW368" s="21">
        <v>0</v>
      </c>
      <c r="AX368" s="21">
        <v>0</v>
      </c>
      <c r="AY368" s="21">
        <v>0</v>
      </c>
      <c r="AZ368" s="21">
        <v>0</v>
      </c>
      <c r="BA368" s="21">
        <v>0</v>
      </c>
      <c r="BB368" s="21">
        <v>0</v>
      </c>
      <c r="BC368" s="21">
        <v>0</v>
      </c>
      <c r="BD368" s="21">
        <v>0</v>
      </c>
      <c r="BE368" s="21">
        <v>0</v>
      </c>
      <c r="BF368" s="21">
        <v>0</v>
      </c>
      <c r="BG368" s="21">
        <v>0</v>
      </c>
      <c r="BH368" s="21">
        <v>0</v>
      </c>
      <c r="BI368" s="21">
        <v>0</v>
      </c>
      <c r="BJ368" s="21">
        <v>0</v>
      </c>
      <c r="BK368" s="21">
        <v>1090619</v>
      </c>
      <c r="BL368">
        <v>0.02</v>
      </c>
      <c r="BM368">
        <v>0.28000000000000003</v>
      </c>
      <c r="BN368">
        <v>0</v>
      </c>
      <c r="BO368">
        <v>99.7</v>
      </c>
      <c r="BP368">
        <v>0</v>
      </c>
      <c r="BQ368" s="156">
        <f>INDEX('ESSER II reallocation'!$G$2:$G$555,MATCH('2021 ESSER II'!$D368,'ESSER II reallocation'!$A$2:$A$555,0))</f>
        <v>1090752</v>
      </c>
    </row>
    <row r="369" spans="1:69" x14ac:dyDescent="0.3">
      <c r="A369" t="s">
        <v>162</v>
      </c>
      <c r="B369">
        <v>2021</v>
      </c>
      <c r="C369" t="s">
        <v>2998</v>
      </c>
      <c r="D369" s="22">
        <f>INDEX(Concordance!$A$2:$A$556,MATCH('2021 ESSER II'!F369,Concordance!$D$2:$D$556,0))</f>
        <v>33091</v>
      </c>
      <c r="E369" t="s">
        <v>1249</v>
      </c>
      <c r="F369" t="s">
        <v>2999</v>
      </c>
      <c r="G369" t="s">
        <v>3000</v>
      </c>
      <c r="H369" t="s">
        <v>1892</v>
      </c>
      <c r="I369" s="21">
        <v>12635.33</v>
      </c>
      <c r="J369" s="21">
        <v>0</v>
      </c>
      <c r="O369" s="21">
        <v>12635.33</v>
      </c>
      <c r="P369">
        <v>0</v>
      </c>
      <c r="Q369">
        <v>0</v>
      </c>
      <c r="R369">
        <v>0</v>
      </c>
      <c r="S369">
        <v>100</v>
      </c>
      <c r="T369">
        <v>0</v>
      </c>
      <c r="U369" s="21">
        <v>283385</v>
      </c>
      <c r="V369" s="21">
        <v>283385</v>
      </c>
      <c r="W369" s="21">
        <v>248278.87</v>
      </c>
      <c r="X369" s="21">
        <v>0</v>
      </c>
      <c r="Y369" s="21">
        <v>0</v>
      </c>
      <c r="Z369" s="21">
        <v>0</v>
      </c>
      <c r="AA369" s="21">
        <v>0</v>
      </c>
      <c r="AB369" s="21">
        <v>146553.82</v>
      </c>
      <c r="AC369" s="21">
        <v>101725.05</v>
      </c>
      <c r="AD369" s="21">
        <v>0</v>
      </c>
      <c r="AE369" s="21">
        <v>0</v>
      </c>
      <c r="AF369" s="21">
        <v>0</v>
      </c>
      <c r="AG369" s="21">
        <v>35106.129999999997</v>
      </c>
      <c r="AH369" s="21">
        <v>30630</v>
      </c>
      <c r="AI369" s="21">
        <v>4476.13</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Q369" s="156">
        <f>INDEX('ESSER II reallocation'!$G$2:$G$555,MATCH('2021 ESSER II'!$D369,'ESSER II reallocation'!$A$2:$A$555,0))</f>
        <v>283420</v>
      </c>
    </row>
    <row r="370" spans="1:69" x14ac:dyDescent="0.3">
      <c r="A370" t="s">
        <v>162</v>
      </c>
      <c r="B370">
        <v>2021</v>
      </c>
      <c r="C370" t="s">
        <v>3001</v>
      </c>
      <c r="D370" s="22">
        <f>INDEX(Concordance!$A$2:$A$556,MATCH('2021 ESSER II'!F370,Concordance!$D$2:$D$556,0))</f>
        <v>16094</v>
      </c>
      <c r="E370" t="s">
        <v>1252</v>
      </c>
      <c r="F370" t="s">
        <v>3002</v>
      </c>
      <c r="G370" t="s">
        <v>3003</v>
      </c>
      <c r="H370" t="s">
        <v>1892</v>
      </c>
      <c r="I370" s="21">
        <v>16081.53</v>
      </c>
      <c r="J370" s="21">
        <v>0</v>
      </c>
      <c r="O370" s="21">
        <v>16081.53</v>
      </c>
      <c r="P370">
        <v>0</v>
      </c>
      <c r="Q370">
        <v>0</v>
      </c>
      <c r="R370">
        <v>0</v>
      </c>
      <c r="S370">
        <v>100</v>
      </c>
      <c r="T370">
        <v>0</v>
      </c>
      <c r="U370" s="21">
        <v>208954</v>
      </c>
      <c r="V370" s="21">
        <v>0</v>
      </c>
      <c r="W370" s="21">
        <v>0</v>
      </c>
      <c r="X370" s="21">
        <v>0</v>
      </c>
      <c r="Y370" s="21">
        <v>0</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21">
        <v>0</v>
      </c>
      <c r="AS370" s="21">
        <v>0</v>
      </c>
      <c r="AT370" s="21">
        <v>0</v>
      </c>
      <c r="AU370" s="21">
        <v>0</v>
      </c>
      <c r="AV370" s="21">
        <v>0</v>
      </c>
      <c r="AW370" s="21">
        <v>0</v>
      </c>
      <c r="AX370" s="21">
        <v>0</v>
      </c>
      <c r="AY370" s="21">
        <v>0</v>
      </c>
      <c r="AZ370" s="21">
        <v>0</v>
      </c>
      <c r="BA370" s="21">
        <v>0</v>
      </c>
      <c r="BB370" s="21">
        <v>0</v>
      </c>
      <c r="BC370" s="21">
        <v>0</v>
      </c>
      <c r="BD370" s="21">
        <v>0</v>
      </c>
      <c r="BE370" s="21">
        <v>0</v>
      </c>
      <c r="BF370" s="21">
        <v>0</v>
      </c>
      <c r="BG370" s="21">
        <v>0</v>
      </c>
      <c r="BH370" s="21">
        <v>0</v>
      </c>
      <c r="BI370" s="21">
        <v>0</v>
      </c>
      <c r="BJ370" s="21">
        <v>0</v>
      </c>
      <c r="BK370" s="21">
        <v>208954</v>
      </c>
      <c r="BL370">
        <v>0</v>
      </c>
      <c r="BM370">
        <v>0</v>
      </c>
      <c r="BN370">
        <v>0</v>
      </c>
      <c r="BO370">
        <v>100</v>
      </c>
      <c r="BP370">
        <v>0</v>
      </c>
      <c r="BQ370" s="156">
        <f>INDEX('ESSER II reallocation'!$G$2:$G$555,MATCH('2021 ESSER II'!$D370,'ESSER II reallocation'!$A$2:$A$555,0))</f>
        <v>208980</v>
      </c>
    </row>
    <row r="371" spans="1:69" x14ac:dyDescent="0.3">
      <c r="A371" t="s">
        <v>162</v>
      </c>
      <c r="B371">
        <v>2021</v>
      </c>
      <c r="C371" t="s">
        <v>3004</v>
      </c>
      <c r="D371" s="22">
        <f>INDEX(Concordance!$A$2:$A$556,MATCH('2021 ESSER II'!F371,Concordance!$D$2:$D$556,0))</f>
        <v>54041</v>
      </c>
      <c r="E371" t="s">
        <v>1255</v>
      </c>
      <c r="F371" t="s">
        <v>3005</v>
      </c>
      <c r="G371" t="s">
        <v>3006</v>
      </c>
      <c r="H371" t="s">
        <v>1892</v>
      </c>
      <c r="I371" s="21">
        <v>39394.04</v>
      </c>
      <c r="J371" s="21">
        <v>0</v>
      </c>
      <c r="O371" s="21">
        <v>39394.04</v>
      </c>
      <c r="P371">
        <v>0</v>
      </c>
      <c r="Q371">
        <v>0</v>
      </c>
      <c r="R371">
        <v>0</v>
      </c>
      <c r="S371">
        <v>100</v>
      </c>
      <c r="T371">
        <v>0</v>
      </c>
      <c r="U371" s="21">
        <v>1323112</v>
      </c>
      <c r="V371" s="21">
        <v>1323112</v>
      </c>
      <c r="W371" s="21">
        <v>5679.98</v>
      </c>
      <c r="X371" s="21">
        <v>0</v>
      </c>
      <c r="Y371" s="21">
        <v>0</v>
      </c>
      <c r="Z371" s="21">
        <v>0</v>
      </c>
      <c r="AA371" s="21">
        <v>0</v>
      </c>
      <c r="AB371" s="21">
        <v>0</v>
      </c>
      <c r="AC371" s="21">
        <v>5679.98</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0</v>
      </c>
      <c r="AX371" s="21">
        <v>0</v>
      </c>
      <c r="AY371" s="21">
        <v>0</v>
      </c>
      <c r="AZ371" s="21">
        <v>0</v>
      </c>
      <c r="BA371" s="21">
        <v>1317432.02</v>
      </c>
      <c r="BB371" s="21">
        <v>1317432.02</v>
      </c>
      <c r="BC371" s="21">
        <v>0</v>
      </c>
      <c r="BD371" s="21">
        <v>0</v>
      </c>
      <c r="BE371" s="21">
        <v>0</v>
      </c>
      <c r="BF371" s="21">
        <v>0</v>
      </c>
      <c r="BG371" s="21">
        <v>0</v>
      </c>
      <c r="BH371" s="21">
        <v>0</v>
      </c>
      <c r="BI371" s="21">
        <v>0</v>
      </c>
      <c r="BJ371" s="21">
        <v>0</v>
      </c>
      <c r="BK371" s="21">
        <v>0</v>
      </c>
      <c r="BQ371" s="156">
        <f>INDEX('ESSER II reallocation'!$G$2:$G$555,MATCH('2021 ESSER II'!$D371,'ESSER II reallocation'!$A$2:$A$555,0))</f>
        <v>1323274</v>
      </c>
    </row>
    <row r="372" spans="1:69" x14ac:dyDescent="0.3">
      <c r="A372" t="s">
        <v>162</v>
      </c>
      <c r="B372">
        <v>2021</v>
      </c>
      <c r="C372" t="s">
        <v>3007</v>
      </c>
      <c r="D372" s="22">
        <f>INDEX(Concordance!$A$2:$A$556,MATCH('2021 ESSER II'!F372,Concordance!$D$2:$D$556,0))</f>
        <v>100065</v>
      </c>
      <c r="E372" t="s">
        <v>1507</v>
      </c>
      <c r="F372" t="s">
        <v>3008</v>
      </c>
      <c r="G372" t="s">
        <v>3009</v>
      </c>
      <c r="H372" t="s">
        <v>1892</v>
      </c>
      <c r="I372" s="21">
        <v>15270.66</v>
      </c>
      <c r="J372" s="21">
        <v>0</v>
      </c>
      <c r="O372" s="21">
        <v>15270.66</v>
      </c>
      <c r="P372">
        <v>0</v>
      </c>
      <c r="Q372">
        <v>0</v>
      </c>
      <c r="R372">
        <v>0</v>
      </c>
      <c r="S372">
        <v>100</v>
      </c>
      <c r="T372">
        <v>0</v>
      </c>
      <c r="U372" s="21">
        <v>174913</v>
      </c>
      <c r="V372" s="21">
        <v>174913</v>
      </c>
      <c r="W372" s="21">
        <v>0</v>
      </c>
      <c r="X372" s="21">
        <v>0</v>
      </c>
      <c r="Y372" s="21">
        <v>0</v>
      </c>
      <c r="Z372" s="21">
        <v>0</v>
      </c>
      <c r="AA372" s="21">
        <v>0</v>
      </c>
      <c r="AB372" s="21">
        <v>0</v>
      </c>
      <c r="AC372" s="21">
        <v>0</v>
      </c>
      <c r="AD372" s="21">
        <v>0</v>
      </c>
      <c r="AE372" s="21">
        <v>0</v>
      </c>
      <c r="AF372" s="21">
        <v>0</v>
      </c>
      <c r="AG372" s="21">
        <v>0</v>
      </c>
      <c r="AH372" s="21">
        <v>0</v>
      </c>
      <c r="AI372" s="21">
        <v>0</v>
      </c>
      <c r="AJ372" s="21">
        <v>0</v>
      </c>
      <c r="AK372" s="21">
        <v>0</v>
      </c>
      <c r="AL372" s="21">
        <v>0</v>
      </c>
      <c r="AM372" s="21">
        <v>0</v>
      </c>
      <c r="AN372" s="21">
        <v>0</v>
      </c>
      <c r="AO372" s="21">
        <v>0</v>
      </c>
      <c r="AP372" s="21">
        <v>0</v>
      </c>
      <c r="AQ372" s="21">
        <v>0</v>
      </c>
      <c r="AR372" s="21">
        <v>0</v>
      </c>
      <c r="AS372" s="21">
        <v>0</v>
      </c>
      <c r="AT372" s="21">
        <v>0</v>
      </c>
      <c r="AU372" s="21">
        <v>0</v>
      </c>
      <c r="AV372" s="21">
        <v>0</v>
      </c>
      <c r="AW372" s="21">
        <v>0</v>
      </c>
      <c r="AX372" s="21">
        <v>0</v>
      </c>
      <c r="AY372" s="21">
        <v>0</v>
      </c>
      <c r="AZ372" s="21">
        <v>0</v>
      </c>
      <c r="BA372" s="21">
        <v>174913</v>
      </c>
      <c r="BB372" s="21">
        <v>160210.89000000001</v>
      </c>
      <c r="BC372" s="21">
        <v>7702.11</v>
      </c>
      <c r="BD372" s="21">
        <v>0</v>
      </c>
      <c r="BE372" s="21">
        <v>0</v>
      </c>
      <c r="BF372" s="21">
        <v>7000</v>
      </c>
      <c r="BG372" s="21">
        <v>0</v>
      </c>
      <c r="BH372" s="21">
        <v>0</v>
      </c>
      <c r="BI372" s="21">
        <v>0</v>
      </c>
      <c r="BJ372" s="21">
        <v>0</v>
      </c>
      <c r="BK372" s="21">
        <v>0</v>
      </c>
      <c r="BQ372" s="156">
        <f>INDEX('ESSER II reallocation'!$G$2:$G$555,MATCH('2021 ESSER II'!$D372,'ESSER II reallocation'!$A$2:$A$555,0))</f>
        <v>174935</v>
      </c>
    </row>
    <row r="373" spans="1:69" x14ac:dyDescent="0.3">
      <c r="A373" t="s">
        <v>162</v>
      </c>
      <c r="B373">
        <v>2021</v>
      </c>
      <c r="C373" t="s">
        <v>3010</v>
      </c>
      <c r="D373" s="22">
        <f>INDEX(Concordance!$A$2:$A$556,MATCH('2021 ESSER II'!F373,Concordance!$D$2:$D$556,0))</f>
        <v>92091</v>
      </c>
      <c r="E373" t="s">
        <v>1258</v>
      </c>
      <c r="F373" t="s">
        <v>3011</v>
      </c>
      <c r="G373" t="s">
        <v>3012</v>
      </c>
      <c r="H373" t="s">
        <v>1892</v>
      </c>
      <c r="I373" s="21">
        <v>40204.910000000003</v>
      </c>
      <c r="J373" s="21">
        <v>0</v>
      </c>
      <c r="O373" s="21">
        <v>40204.910000000003</v>
      </c>
      <c r="P373">
        <v>0</v>
      </c>
      <c r="Q373">
        <v>0</v>
      </c>
      <c r="R373">
        <v>0</v>
      </c>
      <c r="S373">
        <v>100</v>
      </c>
      <c r="T373">
        <v>0</v>
      </c>
      <c r="U373" s="21">
        <v>688700</v>
      </c>
      <c r="V373" s="21">
        <v>688700</v>
      </c>
      <c r="W373" s="21">
        <v>41907.94</v>
      </c>
      <c r="X373" s="21">
        <v>30776.09</v>
      </c>
      <c r="Y373" s="21">
        <v>11131.85</v>
      </c>
      <c r="Z373" s="21">
        <v>0</v>
      </c>
      <c r="AA373" s="21">
        <v>0</v>
      </c>
      <c r="AB373" s="21">
        <v>0</v>
      </c>
      <c r="AC373" s="21">
        <v>0</v>
      </c>
      <c r="AD373" s="21">
        <v>0</v>
      </c>
      <c r="AE373" s="21">
        <v>0</v>
      </c>
      <c r="AF373" s="21">
        <v>0</v>
      </c>
      <c r="AG373" s="21">
        <v>646792.06000000006</v>
      </c>
      <c r="AH373" s="21">
        <v>427794.65</v>
      </c>
      <c r="AI373" s="21">
        <v>218997.41</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Q373" s="156">
        <f>INDEX('ESSER II reallocation'!$G$2:$G$555,MATCH('2021 ESSER II'!$D373,'ESSER II reallocation'!$A$2:$A$555,0))</f>
        <v>688785</v>
      </c>
    </row>
    <row r="374" spans="1:69" x14ac:dyDescent="0.3">
      <c r="A374" t="s">
        <v>162</v>
      </c>
      <c r="B374">
        <v>2021</v>
      </c>
      <c r="C374" t="s">
        <v>3013</v>
      </c>
      <c r="D374" s="22">
        <f>INDEX(Concordance!$A$2:$A$556,MATCH('2021 ESSER II'!F374,Concordance!$D$2:$D$556,0))</f>
        <v>97118</v>
      </c>
      <c r="E374" t="s">
        <v>1261</v>
      </c>
      <c r="F374" t="s">
        <v>3014</v>
      </c>
      <c r="G374" t="s">
        <v>3015</v>
      </c>
      <c r="H374" t="s">
        <v>1892</v>
      </c>
      <c r="I374" s="21">
        <v>12027.18</v>
      </c>
      <c r="J374" s="21">
        <v>0</v>
      </c>
      <c r="O374" s="21">
        <v>12027.18</v>
      </c>
      <c r="P374">
        <v>0</v>
      </c>
      <c r="Q374">
        <v>0</v>
      </c>
      <c r="R374">
        <v>0</v>
      </c>
      <c r="S374">
        <v>100</v>
      </c>
      <c r="T374">
        <v>0</v>
      </c>
      <c r="U374" s="21">
        <v>40988</v>
      </c>
      <c r="V374" s="21">
        <v>0</v>
      </c>
      <c r="W374" s="21">
        <v>0</v>
      </c>
      <c r="X374" s="21">
        <v>0</v>
      </c>
      <c r="Y374" s="21">
        <v>0</v>
      </c>
      <c r="Z374" s="21">
        <v>0</v>
      </c>
      <c r="AA374" s="21">
        <v>0</v>
      </c>
      <c r="AB374" s="21">
        <v>0</v>
      </c>
      <c r="AC374" s="21">
        <v>0</v>
      </c>
      <c r="AD374" s="21">
        <v>0</v>
      </c>
      <c r="AE374" s="21">
        <v>0</v>
      </c>
      <c r="AF374" s="21">
        <v>0</v>
      </c>
      <c r="AG374" s="21">
        <v>0</v>
      </c>
      <c r="AH374" s="21">
        <v>0</v>
      </c>
      <c r="AI374" s="21">
        <v>0</v>
      </c>
      <c r="AJ374" s="21">
        <v>0</v>
      </c>
      <c r="AK374" s="21">
        <v>0</v>
      </c>
      <c r="AL374" s="21">
        <v>0</v>
      </c>
      <c r="AM374" s="21">
        <v>0</v>
      </c>
      <c r="AN374" s="21">
        <v>0</v>
      </c>
      <c r="AO374" s="21">
        <v>0</v>
      </c>
      <c r="AP374" s="21">
        <v>0</v>
      </c>
      <c r="AQ374" s="21">
        <v>0</v>
      </c>
      <c r="AR374" s="21">
        <v>0</v>
      </c>
      <c r="AS374" s="21">
        <v>0</v>
      </c>
      <c r="AT374" s="21">
        <v>0</v>
      </c>
      <c r="AU374" s="21">
        <v>0</v>
      </c>
      <c r="AV374" s="21">
        <v>0</v>
      </c>
      <c r="AW374" s="21">
        <v>0</v>
      </c>
      <c r="AX374" s="21">
        <v>0</v>
      </c>
      <c r="AY374" s="21">
        <v>0</v>
      </c>
      <c r="AZ374" s="21">
        <v>0</v>
      </c>
      <c r="BA374" s="21">
        <v>0</v>
      </c>
      <c r="BB374" s="21">
        <v>0</v>
      </c>
      <c r="BC374" s="21">
        <v>0</v>
      </c>
      <c r="BD374" s="21">
        <v>0</v>
      </c>
      <c r="BE374" s="21">
        <v>0</v>
      </c>
      <c r="BF374" s="21">
        <v>0</v>
      </c>
      <c r="BG374" s="21">
        <v>0</v>
      </c>
      <c r="BH374" s="21">
        <v>0</v>
      </c>
      <c r="BI374" s="21">
        <v>0</v>
      </c>
      <c r="BJ374" s="21">
        <v>0</v>
      </c>
      <c r="BK374" s="21">
        <v>40988</v>
      </c>
      <c r="BL374">
        <v>0</v>
      </c>
      <c r="BM374">
        <v>0</v>
      </c>
      <c r="BN374">
        <v>0</v>
      </c>
      <c r="BO374">
        <v>100</v>
      </c>
      <c r="BP374">
        <v>0</v>
      </c>
      <c r="BQ374" s="156">
        <f>INDEX('ESSER II reallocation'!$G$2:$G$555,MATCH('2021 ESSER II'!$D374,'ESSER II reallocation'!$A$2:$A$555,0))</f>
        <v>40994</v>
      </c>
    </row>
    <row r="375" spans="1:69" x14ac:dyDescent="0.3">
      <c r="A375" t="s">
        <v>162</v>
      </c>
      <c r="B375">
        <v>2021</v>
      </c>
      <c r="C375" t="s">
        <v>3016</v>
      </c>
      <c r="D375" s="22">
        <f>INDEX(Concordance!$A$2:$A$556,MATCH('2021 ESSER II'!F375,Concordance!$D$2:$D$556,0))</f>
        <v>75086</v>
      </c>
      <c r="E375" t="s">
        <v>1264</v>
      </c>
      <c r="F375" t="s">
        <v>3017</v>
      </c>
      <c r="G375" t="s">
        <v>3018</v>
      </c>
      <c r="H375" t="s">
        <v>1892</v>
      </c>
      <c r="I375" s="21">
        <v>18108.7</v>
      </c>
      <c r="J375" s="21">
        <v>0</v>
      </c>
      <c r="O375" s="21">
        <v>18108.7</v>
      </c>
      <c r="P375">
        <v>0</v>
      </c>
      <c r="Q375">
        <v>0</v>
      </c>
      <c r="R375">
        <v>0</v>
      </c>
      <c r="S375">
        <v>100</v>
      </c>
      <c r="T375">
        <v>0</v>
      </c>
      <c r="U375" s="21">
        <v>307799</v>
      </c>
      <c r="V375" s="21">
        <v>0</v>
      </c>
      <c r="W375" s="21">
        <v>0</v>
      </c>
      <c r="X375" s="21">
        <v>0</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307799</v>
      </c>
      <c r="BL375">
        <v>7</v>
      </c>
      <c r="BM375">
        <v>91</v>
      </c>
      <c r="BN375">
        <v>2</v>
      </c>
      <c r="BO375">
        <v>0</v>
      </c>
      <c r="BP375">
        <v>0</v>
      </c>
      <c r="BQ375" s="156">
        <f>INDEX('ESSER II reallocation'!$G$2:$G$555,MATCH('2021 ESSER II'!$D375,'ESSER II reallocation'!$A$2:$A$555,0))</f>
        <v>307836</v>
      </c>
    </row>
    <row r="376" spans="1:69" x14ac:dyDescent="0.3">
      <c r="A376" t="s">
        <v>162</v>
      </c>
      <c r="B376">
        <v>2021</v>
      </c>
      <c r="C376" t="s">
        <v>3019</v>
      </c>
      <c r="D376" s="22">
        <f>INDEX(Concordance!$A$2:$A$556,MATCH('2021 ESSER II'!F376,Concordance!$D$2:$D$556,0))</f>
        <v>89087</v>
      </c>
      <c r="E376" t="s">
        <v>1267</v>
      </c>
      <c r="F376" t="s">
        <v>3020</v>
      </c>
      <c r="G376" t="s">
        <v>3021</v>
      </c>
      <c r="H376" t="s">
        <v>1892</v>
      </c>
      <c r="I376" s="21">
        <v>15878.81</v>
      </c>
      <c r="J376" s="21">
        <v>0</v>
      </c>
      <c r="O376" s="21">
        <v>15878.81</v>
      </c>
      <c r="P376">
        <v>0</v>
      </c>
      <c r="Q376">
        <v>0</v>
      </c>
      <c r="R376">
        <v>0</v>
      </c>
      <c r="S376">
        <v>100</v>
      </c>
      <c r="T376">
        <v>0</v>
      </c>
      <c r="U376" s="21">
        <v>144245</v>
      </c>
      <c r="V376" s="21">
        <v>0</v>
      </c>
      <c r="W376" s="21">
        <v>0</v>
      </c>
      <c r="X376" s="21">
        <v>0</v>
      </c>
      <c r="Y376" s="21">
        <v>0</v>
      </c>
      <c r="Z376" s="21">
        <v>0</v>
      </c>
      <c r="AA376" s="21">
        <v>0</v>
      </c>
      <c r="AB376" s="21">
        <v>0</v>
      </c>
      <c r="AC376" s="21">
        <v>0</v>
      </c>
      <c r="AD376" s="21">
        <v>0</v>
      </c>
      <c r="AE376" s="21">
        <v>0</v>
      </c>
      <c r="AF376" s="21">
        <v>0</v>
      </c>
      <c r="AG376" s="21">
        <v>0</v>
      </c>
      <c r="AH376" s="21">
        <v>0</v>
      </c>
      <c r="AI376" s="21">
        <v>0</v>
      </c>
      <c r="AJ376" s="21">
        <v>0</v>
      </c>
      <c r="AK376" s="21">
        <v>0</v>
      </c>
      <c r="AL376" s="21">
        <v>0</v>
      </c>
      <c r="AM376" s="21">
        <v>0</v>
      </c>
      <c r="AN376" s="21">
        <v>0</v>
      </c>
      <c r="AO376" s="21">
        <v>0</v>
      </c>
      <c r="AP376" s="21">
        <v>0</v>
      </c>
      <c r="AQ376" s="21">
        <v>0</v>
      </c>
      <c r="AR376" s="21">
        <v>0</v>
      </c>
      <c r="AS376" s="21">
        <v>0</v>
      </c>
      <c r="AT376" s="21">
        <v>0</v>
      </c>
      <c r="AU376" s="21">
        <v>0</v>
      </c>
      <c r="AV376" s="21">
        <v>0</v>
      </c>
      <c r="AW376" s="21">
        <v>0</v>
      </c>
      <c r="AX376" s="21">
        <v>0</v>
      </c>
      <c r="AY376" s="21">
        <v>0</v>
      </c>
      <c r="AZ376" s="21">
        <v>0</v>
      </c>
      <c r="BA376" s="21">
        <v>0</v>
      </c>
      <c r="BB376" s="21">
        <v>0</v>
      </c>
      <c r="BC376" s="21">
        <v>0</v>
      </c>
      <c r="BD376" s="21">
        <v>0</v>
      </c>
      <c r="BE376" s="21">
        <v>0</v>
      </c>
      <c r="BF376" s="21">
        <v>0</v>
      </c>
      <c r="BG376" s="21">
        <v>0</v>
      </c>
      <c r="BH376" s="21">
        <v>0</v>
      </c>
      <c r="BI376" s="21">
        <v>0</v>
      </c>
      <c r="BJ376" s="21">
        <v>0</v>
      </c>
      <c r="BK376" s="21">
        <v>144245</v>
      </c>
      <c r="BL376">
        <v>50</v>
      </c>
      <c r="BM376">
        <v>0</v>
      </c>
      <c r="BN376">
        <v>12.5</v>
      </c>
      <c r="BO376">
        <v>37.5</v>
      </c>
      <c r="BP376">
        <v>0</v>
      </c>
      <c r="BQ376" s="156">
        <f>INDEX('ESSER II reallocation'!$G$2:$G$555,MATCH('2021 ESSER II'!$D376,'ESSER II reallocation'!$A$2:$A$555,0))</f>
        <v>144263</v>
      </c>
    </row>
    <row r="377" spans="1:69" x14ac:dyDescent="0.3">
      <c r="A377" t="s">
        <v>162</v>
      </c>
      <c r="B377">
        <v>2021</v>
      </c>
      <c r="C377" t="s">
        <v>3022</v>
      </c>
      <c r="D377" s="22">
        <f>INDEX(Concordance!$A$2:$A$556,MATCH('2021 ESSER II'!F377,Concordance!$D$2:$D$556,0))</f>
        <v>76081</v>
      </c>
      <c r="E377" t="s">
        <v>1276</v>
      </c>
      <c r="F377" t="s">
        <v>3023</v>
      </c>
      <c r="G377" t="s">
        <v>3024</v>
      </c>
      <c r="H377" t="s">
        <v>1892</v>
      </c>
      <c r="I377" s="21">
        <v>14865.22</v>
      </c>
      <c r="J377" s="21">
        <v>0</v>
      </c>
      <c r="O377" s="21">
        <v>14865.22</v>
      </c>
      <c r="P377">
        <v>0</v>
      </c>
      <c r="Q377">
        <v>0</v>
      </c>
      <c r="R377">
        <v>0</v>
      </c>
      <c r="S377">
        <v>100</v>
      </c>
      <c r="T377">
        <v>0</v>
      </c>
      <c r="U377" s="21">
        <v>199360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199360</v>
      </c>
      <c r="BL377">
        <v>0</v>
      </c>
      <c r="BM377">
        <v>0</v>
      </c>
      <c r="BN377">
        <v>0</v>
      </c>
      <c r="BO377">
        <v>100</v>
      </c>
      <c r="BP377">
        <v>0</v>
      </c>
      <c r="BQ377" s="156">
        <f>INDEX('ESSER II reallocation'!$G$2:$G$555,MATCH('2021 ESSER II'!$D377,'ESSER II reallocation'!$A$2:$A$555,0))</f>
        <v>199385</v>
      </c>
    </row>
    <row r="378" spans="1:69" x14ac:dyDescent="0.3">
      <c r="A378" t="s">
        <v>162</v>
      </c>
      <c r="B378">
        <v>2021</v>
      </c>
      <c r="C378" t="s">
        <v>3025</v>
      </c>
      <c r="D378" s="22">
        <f>INDEX(Concordance!$A$2:$A$556,MATCH('2021 ESSER II'!F378,Concordance!$D$2:$D$556,0))</f>
        <v>76082</v>
      </c>
      <c r="E378" t="s">
        <v>1273</v>
      </c>
      <c r="F378" t="s">
        <v>3026</v>
      </c>
      <c r="G378" t="s">
        <v>3027</v>
      </c>
      <c r="H378" t="s">
        <v>1892</v>
      </c>
      <c r="I378" s="21">
        <v>20135.88</v>
      </c>
      <c r="J378" s="21">
        <v>0</v>
      </c>
      <c r="O378" s="21">
        <v>20135.88</v>
      </c>
      <c r="P378">
        <v>0</v>
      </c>
      <c r="Q378">
        <v>0</v>
      </c>
      <c r="R378">
        <v>0</v>
      </c>
      <c r="S378">
        <v>100</v>
      </c>
      <c r="T378">
        <v>0</v>
      </c>
      <c r="U378" s="21">
        <v>311242</v>
      </c>
      <c r="V378" s="21">
        <v>0</v>
      </c>
      <c r="W378" s="21">
        <v>0</v>
      </c>
      <c r="X378" s="21">
        <v>0</v>
      </c>
      <c r="Y378" s="21">
        <v>0</v>
      </c>
      <c r="Z378" s="21">
        <v>0</v>
      </c>
      <c r="AA378" s="21">
        <v>0</v>
      </c>
      <c r="AB378" s="21">
        <v>0</v>
      </c>
      <c r="AC378" s="21">
        <v>0</v>
      </c>
      <c r="AD378" s="21">
        <v>0</v>
      </c>
      <c r="AE378" s="21">
        <v>0</v>
      </c>
      <c r="AF378" s="21">
        <v>0</v>
      </c>
      <c r="AG378" s="21">
        <v>0</v>
      </c>
      <c r="AH378" s="21">
        <v>0</v>
      </c>
      <c r="AI378" s="21">
        <v>0</v>
      </c>
      <c r="AJ378" s="21">
        <v>0</v>
      </c>
      <c r="AK378" s="21">
        <v>0</v>
      </c>
      <c r="AL378" s="21">
        <v>0</v>
      </c>
      <c r="AM378" s="21">
        <v>0</v>
      </c>
      <c r="AN378" s="21">
        <v>0</v>
      </c>
      <c r="AO378" s="21">
        <v>0</v>
      </c>
      <c r="AP378" s="21">
        <v>0</v>
      </c>
      <c r="AQ378" s="21">
        <v>0</v>
      </c>
      <c r="AR378" s="21">
        <v>0</v>
      </c>
      <c r="AS378" s="21">
        <v>0</v>
      </c>
      <c r="AT378" s="21">
        <v>0</v>
      </c>
      <c r="AU378" s="21">
        <v>0</v>
      </c>
      <c r="AV378" s="21">
        <v>0</v>
      </c>
      <c r="AW378" s="21">
        <v>0</v>
      </c>
      <c r="AX378" s="21">
        <v>0</v>
      </c>
      <c r="AY378" s="21">
        <v>0</v>
      </c>
      <c r="AZ378" s="21">
        <v>0</v>
      </c>
      <c r="BA378" s="21">
        <v>0</v>
      </c>
      <c r="BB378" s="21">
        <v>0</v>
      </c>
      <c r="BC378" s="21">
        <v>0</v>
      </c>
      <c r="BD378" s="21">
        <v>0</v>
      </c>
      <c r="BE378" s="21">
        <v>0</v>
      </c>
      <c r="BF378" s="21">
        <v>0</v>
      </c>
      <c r="BG378" s="21">
        <v>0</v>
      </c>
      <c r="BH378" s="21">
        <v>0</v>
      </c>
      <c r="BI378" s="21">
        <v>0</v>
      </c>
      <c r="BJ378" s="21">
        <v>0</v>
      </c>
      <c r="BK378" s="21">
        <v>311242</v>
      </c>
      <c r="BL378">
        <v>0</v>
      </c>
      <c r="BM378">
        <v>100</v>
      </c>
      <c r="BN378">
        <v>0</v>
      </c>
      <c r="BO378">
        <v>0</v>
      </c>
      <c r="BP378">
        <v>0</v>
      </c>
      <c r="BQ378" s="156">
        <f>INDEX('ESSER II reallocation'!$G$2:$G$555,MATCH('2021 ESSER II'!$D378,'ESSER II reallocation'!$A$2:$A$555,0))</f>
        <v>311280</v>
      </c>
    </row>
    <row r="379" spans="1:69" x14ac:dyDescent="0.3">
      <c r="A379" t="s">
        <v>162</v>
      </c>
      <c r="B379">
        <v>2021</v>
      </c>
      <c r="C379" t="s">
        <v>3028</v>
      </c>
      <c r="D379" s="22">
        <f>INDEX(Concordance!$A$2:$A$556,MATCH('2021 ESSER II'!F379,Concordance!$D$2:$D$556,0))</f>
        <v>76083</v>
      </c>
      <c r="E379" t="s">
        <v>1270</v>
      </c>
      <c r="F379" t="s">
        <v>3029</v>
      </c>
      <c r="G379" t="s">
        <v>3030</v>
      </c>
      <c r="H379" t="s">
        <v>1892</v>
      </c>
      <c r="I379" s="21">
        <v>22771.200000000001</v>
      </c>
      <c r="J379" s="21">
        <v>0</v>
      </c>
      <c r="O379" s="21">
        <v>22771.200000000001</v>
      </c>
      <c r="P379">
        <v>0</v>
      </c>
      <c r="Q379">
        <v>0</v>
      </c>
      <c r="R379">
        <v>0</v>
      </c>
      <c r="S379">
        <v>100</v>
      </c>
      <c r="T379">
        <v>0</v>
      </c>
      <c r="U379" s="21">
        <v>247955</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247955</v>
      </c>
      <c r="BL379">
        <v>0</v>
      </c>
      <c r="BM379">
        <v>0</v>
      </c>
      <c r="BN379">
        <v>0</v>
      </c>
      <c r="BO379">
        <v>0</v>
      </c>
      <c r="BP379">
        <v>100</v>
      </c>
      <c r="BQ379" s="156">
        <f>INDEX('ESSER II reallocation'!$G$2:$G$555,MATCH('2021 ESSER II'!$D379,'ESSER II reallocation'!$A$2:$A$555,0))</f>
        <v>247986</v>
      </c>
    </row>
    <row r="380" spans="1:69" x14ac:dyDescent="0.3">
      <c r="A380" t="s">
        <v>162</v>
      </c>
      <c r="B380">
        <v>2021</v>
      </c>
      <c r="C380" t="s">
        <v>3031</v>
      </c>
      <c r="D380" s="22">
        <f>INDEX(Concordance!$A$2:$A$556,MATCH('2021 ESSER II'!F380,Concordance!$D$2:$D$556,0))</f>
        <v>32054</v>
      </c>
      <c r="E380" t="s">
        <v>1279</v>
      </c>
      <c r="F380" t="s">
        <v>3032</v>
      </c>
      <c r="G380" t="s">
        <v>3033</v>
      </c>
      <c r="H380" t="s">
        <v>1892</v>
      </c>
      <c r="I380" s="21">
        <v>14257.07</v>
      </c>
      <c r="J380" s="21">
        <v>0</v>
      </c>
      <c r="O380" s="21">
        <v>14257.07</v>
      </c>
      <c r="P380">
        <v>0</v>
      </c>
      <c r="Q380">
        <v>0</v>
      </c>
      <c r="R380">
        <v>0</v>
      </c>
      <c r="S380">
        <v>100</v>
      </c>
      <c r="T380">
        <v>0</v>
      </c>
      <c r="U380" s="21">
        <v>82256</v>
      </c>
      <c r="V380" s="21">
        <v>82256</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21">
        <v>0</v>
      </c>
      <c r="AS380" s="21">
        <v>0</v>
      </c>
      <c r="AT380" s="21">
        <v>0</v>
      </c>
      <c r="AU380" s="21">
        <v>0</v>
      </c>
      <c r="AV380" s="21">
        <v>0</v>
      </c>
      <c r="AW380" s="21">
        <v>0</v>
      </c>
      <c r="AX380" s="21">
        <v>0</v>
      </c>
      <c r="AY380" s="21">
        <v>0</v>
      </c>
      <c r="AZ380" s="21">
        <v>0</v>
      </c>
      <c r="BA380" s="21">
        <v>82256</v>
      </c>
      <c r="BB380" s="21">
        <v>82256</v>
      </c>
      <c r="BC380" s="21">
        <v>0</v>
      </c>
      <c r="BD380" s="21">
        <v>0</v>
      </c>
      <c r="BE380" s="21">
        <v>0</v>
      </c>
      <c r="BF380" s="21">
        <v>0</v>
      </c>
      <c r="BG380" s="21">
        <v>0</v>
      </c>
      <c r="BH380" s="21">
        <v>0</v>
      </c>
      <c r="BI380" s="21">
        <v>0</v>
      </c>
      <c r="BJ380" s="21">
        <v>0</v>
      </c>
      <c r="BK380" s="21">
        <v>0</v>
      </c>
      <c r="BQ380" s="156">
        <f>INDEX('ESSER II reallocation'!$G$2:$G$555,MATCH('2021 ESSER II'!$D380,'ESSER II reallocation'!$A$2:$A$555,0))</f>
        <v>82266</v>
      </c>
    </row>
    <row r="381" spans="1:69" x14ac:dyDescent="0.3">
      <c r="A381" t="s">
        <v>162</v>
      </c>
      <c r="B381">
        <v>2021</v>
      </c>
      <c r="C381" t="s">
        <v>3034</v>
      </c>
      <c r="D381" s="22">
        <f>INDEX(Concordance!$A$2:$A$556,MATCH('2021 ESSER II'!F381,Concordance!$D$2:$D$556,0))</f>
        <v>93124</v>
      </c>
      <c r="E381" t="s">
        <v>1282</v>
      </c>
      <c r="F381" t="s">
        <v>3035</v>
      </c>
      <c r="G381" t="s">
        <v>3036</v>
      </c>
      <c r="H381" t="s">
        <v>1892</v>
      </c>
      <c r="I381" s="21">
        <v>18919.57</v>
      </c>
      <c r="J381" s="21">
        <v>0</v>
      </c>
      <c r="O381" s="21">
        <v>18919.57</v>
      </c>
      <c r="P381">
        <v>0</v>
      </c>
      <c r="Q381">
        <v>0</v>
      </c>
      <c r="R381">
        <v>0</v>
      </c>
      <c r="S381">
        <v>100</v>
      </c>
      <c r="T381">
        <v>0</v>
      </c>
      <c r="U381" s="21">
        <v>810011</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810011</v>
      </c>
      <c r="BL381">
        <v>0</v>
      </c>
      <c r="BM381">
        <v>50</v>
      </c>
      <c r="BN381">
        <v>0</v>
      </c>
      <c r="BO381">
        <v>50</v>
      </c>
      <c r="BP381">
        <v>0</v>
      </c>
      <c r="BQ381" s="156">
        <f>INDEX('ESSER II reallocation'!$G$2:$G$555,MATCH('2021 ESSER II'!$D381,'ESSER II reallocation'!$A$2:$A$555,0))</f>
        <v>810110</v>
      </c>
    </row>
    <row r="382" spans="1:69" x14ac:dyDescent="0.3">
      <c r="A382" t="s">
        <v>162</v>
      </c>
      <c r="B382">
        <v>2021</v>
      </c>
      <c r="C382" t="s">
        <v>3037</v>
      </c>
      <c r="D382" s="22">
        <f>INDEX(Concordance!$A$2:$A$556,MATCH('2021 ESSER II'!F382,Concordance!$D$2:$D$556,0))</f>
        <v>27058</v>
      </c>
      <c r="E382" t="s">
        <v>1285</v>
      </c>
      <c r="F382" t="s">
        <v>3038</v>
      </c>
      <c r="G382" t="s">
        <v>3039</v>
      </c>
      <c r="H382" t="s">
        <v>1892</v>
      </c>
      <c r="I382" s="21">
        <v>14459.79</v>
      </c>
      <c r="J382" s="21">
        <v>0</v>
      </c>
      <c r="O382" s="21">
        <v>14459.79</v>
      </c>
      <c r="P382">
        <v>0</v>
      </c>
      <c r="Q382">
        <v>0</v>
      </c>
      <c r="R382">
        <v>0</v>
      </c>
      <c r="S382">
        <v>100</v>
      </c>
      <c r="T382">
        <v>0</v>
      </c>
      <c r="U382" s="21">
        <v>226205</v>
      </c>
      <c r="V382" s="21">
        <v>226205</v>
      </c>
      <c r="W382" s="21">
        <v>0</v>
      </c>
      <c r="X382" s="21">
        <v>0</v>
      </c>
      <c r="Y382" s="21">
        <v>0</v>
      </c>
      <c r="Z382" s="21">
        <v>0</v>
      </c>
      <c r="AA382" s="21">
        <v>0</v>
      </c>
      <c r="AB382" s="21">
        <v>0</v>
      </c>
      <c r="AC382" s="21">
        <v>0</v>
      </c>
      <c r="AD382" s="21">
        <v>0</v>
      </c>
      <c r="AE382" s="21">
        <v>0</v>
      </c>
      <c r="AF382" s="21">
        <v>0</v>
      </c>
      <c r="AG382" s="21">
        <v>226205</v>
      </c>
      <c r="AH382" s="21">
        <v>226205</v>
      </c>
      <c r="AI382" s="21">
        <v>0</v>
      </c>
      <c r="AJ382" s="21">
        <v>0</v>
      </c>
      <c r="AK382" s="21">
        <v>0</v>
      </c>
      <c r="AL382" s="21">
        <v>0</v>
      </c>
      <c r="AM382" s="21">
        <v>0</v>
      </c>
      <c r="AN382" s="21">
        <v>0</v>
      </c>
      <c r="AO382" s="21">
        <v>0</v>
      </c>
      <c r="AP382" s="21">
        <v>0</v>
      </c>
      <c r="AQ382" s="21">
        <v>0</v>
      </c>
      <c r="AR382" s="21">
        <v>0</v>
      </c>
      <c r="AS382" s="21">
        <v>0</v>
      </c>
      <c r="AT382" s="21">
        <v>0</v>
      </c>
      <c r="AU382" s="21">
        <v>0</v>
      </c>
      <c r="AV382" s="21">
        <v>0</v>
      </c>
      <c r="AW382" s="21">
        <v>0</v>
      </c>
      <c r="AX382" s="21">
        <v>0</v>
      </c>
      <c r="AY382" s="21">
        <v>0</v>
      </c>
      <c r="AZ382" s="21">
        <v>0</v>
      </c>
      <c r="BA382" s="21">
        <v>0</v>
      </c>
      <c r="BB382" s="21">
        <v>0</v>
      </c>
      <c r="BC382" s="21">
        <v>0</v>
      </c>
      <c r="BD382" s="21">
        <v>0</v>
      </c>
      <c r="BE382" s="21">
        <v>0</v>
      </c>
      <c r="BF382" s="21">
        <v>0</v>
      </c>
      <c r="BG382" s="21">
        <v>0</v>
      </c>
      <c r="BH382" s="21">
        <v>0</v>
      </c>
      <c r="BI382" s="21">
        <v>0</v>
      </c>
      <c r="BJ382" s="21">
        <v>0</v>
      </c>
      <c r="BK382" s="21">
        <v>0</v>
      </c>
      <c r="BQ382" s="156">
        <f>INDEX('ESSER II reallocation'!$G$2:$G$555,MATCH('2021 ESSER II'!$D382,'ESSER II reallocation'!$A$2:$A$555,0))</f>
        <v>226233</v>
      </c>
    </row>
    <row r="383" spans="1:69" x14ac:dyDescent="0.3">
      <c r="A383" t="s">
        <v>162</v>
      </c>
      <c r="B383">
        <v>2021</v>
      </c>
      <c r="C383" t="s">
        <v>3040</v>
      </c>
      <c r="D383" s="22">
        <f>INDEX(Concordance!$A$2:$A$556,MATCH('2021 ESSER II'!F383,Concordance!$D$2:$D$556,0))</f>
        <v>22093</v>
      </c>
      <c r="E383" t="s">
        <v>1288</v>
      </c>
      <c r="F383" t="s">
        <v>3041</v>
      </c>
      <c r="G383" t="s">
        <v>3042</v>
      </c>
      <c r="H383" t="s">
        <v>1892</v>
      </c>
      <c r="I383" s="21">
        <v>100614.72</v>
      </c>
      <c r="J383" s="21">
        <v>0</v>
      </c>
      <c r="O383" s="21">
        <v>100614.72</v>
      </c>
      <c r="P383">
        <v>0</v>
      </c>
      <c r="Q383">
        <v>0</v>
      </c>
      <c r="R383">
        <v>0</v>
      </c>
      <c r="S383">
        <v>100</v>
      </c>
      <c r="T383">
        <v>0</v>
      </c>
      <c r="U383" s="21">
        <v>2252484</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2252484</v>
      </c>
      <c r="BL383">
        <v>0</v>
      </c>
      <c r="BM383">
        <v>0</v>
      </c>
      <c r="BN383">
        <v>0</v>
      </c>
      <c r="BO383">
        <v>100</v>
      </c>
      <c r="BP383">
        <v>0</v>
      </c>
      <c r="BQ383" s="156">
        <f>INDEX('ESSER II reallocation'!$G$2:$G$555,MATCH('2021 ESSER II'!$D383,'ESSER II reallocation'!$A$2:$A$555,0))</f>
        <v>2252760</v>
      </c>
    </row>
    <row r="384" spans="1:69" x14ac:dyDescent="0.3">
      <c r="A384" t="s">
        <v>162</v>
      </c>
      <c r="B384">
        <v>2021</v>
      </c>
      <c r="C384" t="s">
        <v>3043</v>
      </c>
      <c r="D384" s="22">
        <f>INDEX(Concordance!$A$2:$A$556,MATCH('2021 ESSER II'!F384,Concordance!$D$2:$D$556,0))</f>
        <v>64074</v>
      </c>
      <c r="E384" t="s">
        <v>3044</v>
      </c>
      <c r="F384" t="s">
        <v>3045</v>
      </c>
      <c r="G384" t="s">
        <v>3046</v>
      </c>
      <c r="H384" t="s">
        <v>1892</v>
      </c>
      <c r="I384" s="21">
        <v>29460.880000000001</v>
      </c>
      <c r="J384" s="21">
        <v>0</v>
      </c>
      <c r="O384" s="21">
        <v>29460.880000000001</v>
      </c>
      <c r="P384">
        <v>0</v>
      </c>
      <c r="Q384">
        <v>0</v>
      </c>
      <c r="R384">
        <v>0</v>
      </c>
      <c r="S384">
        <v>100</v>
      </c>
      <c r="T384">
        <v>0</v>
      </c>
      <c r="U384" s="21">
        <v>596134</v>
      </c>
      <c r="V384" s="21">
        <v>596134</v>
      </c>
      <c r="W384" s="21">
        <v>41225</v>
      </c>
      <c r="X384" s="21">
        <v>0</v>
      </c>
      <c r="Y384" s="21">
        <v>0</v>
      </c>
      <c r="Z384" s="21">
        <v>0</v>
      </c>
      <c r="AA384" s="21">
        <v>0</v>
      </c>
      <c r="AB384" s="21">
        <v>0</v>
      </c>
      <c r="AC384" s="21">
        <v>0</v>
      </c>
      <c r="AD384" s="21">
        <v>41225</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21">
        <v>0</v>
      </c>
      <c r="AY384" s="21">
        <v>0</v>
      </c>
      <c r="AZ384" s="21">
        <v>0</v>
      </c>
      <c r="BA384" s="21">
        <v>554909</v>
      </c>
      <c r="BB384" s="21">
        <v>418591.35</v>
      </c>
      <c r="BC384" s="21">
        <v>111786.5</v>
      </c>
      <c r="BD384" s="21">
        <v>0</v>
      </c>
      <c r="BE384" s="21">
        <v>0</v>
      </c>
      <c r="BF384" s="21">
        <v>0</v>
      </c>
      <c r="BG384" s="21">
        <v>0</v>
      </c>
      <c r="BH384" s="21">
        <v>0</v>
      </c>
      <c r="BI384" s="21">
        <v>0</v>
      </c>
      <c r="BJ384" s="21">
        <v>24531.15</v>
      </c>
      <c r="BK384" s="21">
        <v>0</v>
      </c>
      <c r="BQ384" s="156">
        <f>INDEX('ESSER II reallocation'!$G$2:$G$555,MATCH('2021 ESSER II'!$D384,'ESSER II reallocation'!$A$2:$A$555,0))</f>
        <v>596207</v>
      </c>
    </row>
    <row r="385" spans="1:69" x14ac:dyDescent="0.3">
      <c r="A385" t="s">
        <v>162</v>
      </c>
      <c r="B385">
        <v>2021</v>
      </c>
      <c r="C385" t="s">
        <v>3047</v>
      </c>
      <c r="D385" s="22">
        <f>INDEX(Concordance!$A$2:$A$556,MATCH('2021 ESSER II'!F385,Concordance!$D$2:$D$556,0))</f>
        <v>69109</v>
      </c>
      <c r="E385" t="s">
        <v>1294</v>
      </c>
      <c r="F385" t="s">
        <v>3048</v>
      </c>
      <c r="G385" t="s">
        <v>3049</v>
      </c>
      <c r="H385" t="s">
        <v>1892</v>
      </c>
      <c r="I385" s="21">
        <v>18514.14</v>
      </c>
      <c r="J385" s="21">
        <v>0</v>
      </c>
      <c r="O385" s="21">
        <v>18514.14</v>
      </c>
      <c r="P385">
        <v>0</v>
      </c>
      <c r="Q385">
        <v>0</v>
      </c>
      <c r="R385">
        <v>0</v>
      </c>
      <c r="S385">
        <v>100</v>
      </c>
      <c r="T385">
        <v>0</v>
      </c>
      <c r="U385" s="21">
        <v>450396</v>
      </c>
      <c r="V385" s="21">
        <v>0</v>
      </c>
      <c r="W385" s="21">
        <v>0</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0</v>
      </c>
      <c r="AV385" s="21">
        <v>0</v>
      </c>
      <c r="AW385" s="21">
        <v>0</v>
      </c>
      <c r="AX385" s="21">
        <v>0</v>
      </c>
      <c r="AY385" s="21">
        <v>0</v>
      </c>
      <c r="AZ385" s="21">
        <v>0</v>
      </c>
      <c r="BA385" s="21">
        <v>0</v>
      </c>
      <c r="BB385" s="21">
        <v>0</v>
      </c>
      <c r="BC385" s="21">
        <v>0</v>
      </c>
      <c r="BD385" s="21">
        <v>0</v>
      </c>
      <c r="BE385" s="21">
        <v>0</v>
      </c>
      <c r="BF385" s="21">
        <v>0</v>
      </c>
      <c r="BG385" s="21">
        <v>0</v>
      </c>
      <c r="BH385" s="21">
        <v>0</v>
      </c>
      <c r="BI385" s="21">
        <v>0</v>
      </c>
      <c r="BJ385" s="21">
        <v>0</v>
      </c>
      <c r="BK385" s="21">
        <v>450396</v>
      </c>
      <c r="BL385">
        <v>0</v>
      </c>
      <c r="BM385">
        <v>0</v>
      </c>
      <c r="BN385">
        <v>0</v>
      </c>
      <c r="BO385">
        <v>100</v>
      </c>
      <c r="BP385">
        <v>0</v>
      </c>
      <c r="BQ385" s="156">
        <f>INDEX('ESSER II reallocation'!$G$2:$G$555,MATCH('2021 ESSER II'!$D385,'ESSER II reallocation'!$A$2:$A$555,0))</f>
        <v>450451</v>
      </c>
    </row>
    <row r="386" spans="1:69" x14ac:dyDescent="0.3">
      <c r="A386" t="s">
        <v>162</v>
      </c>
      <c r="B386">
        <v>2021</v>
      </c>
      <c r="C386" t="s">
        <v>3050</v>
      </c>
      <c r="D386" s="22">
        <f>INDEX(Concordance!$A$2:$A$556,MATCH('2021 ESSER II'!F386,Concordance!$D$2:$D$556,0))</f>
        <v>83005</v>
      </c>
      <c r="E386" t="s">
        <v>1297</v>
      </c>
      <c r="F386" t="s">
        <v>3051</v>
      </c>
      <c r="G386" t="s">
        <v>3052</v>
      </c>
      <c r="H386" t="s">
        <v>1892</v>
      </c>
      <c r="I386" s="21">
        <v>189607.71</v>
      </c>
      <c r="J386" s="21">
        <v>0</v>
      </c>
      <c r="O386" s="21">
        <v>189607.71</v>
      </c>
      <c r="P386">
        <v>0</v>
      </c>
      <c r="Q386">
        <v>0</v>
      </c>
      <c r="R386">
        <v>0</v>
      </c>
      <c r="S386">
        <v>100</v>
      </c>
      <c r="T386">
        <v>0</v>
      </c>
      <c r="U386" s="21">
        <v>2952651</v>
      </c>
      <c r="V386" s="21">
        <v>2952651</v>
      </c>
      <c r="W386" s="21">
        <v>0</v>
      </c>
      <c r="X386" s="21">
        <v>0</v>
      </c>
      <c r="Y386" s="21">
        <v>0</v>
      </c>
      <c r="Z386" s="21">
        <v>0</v>
      </c>
      <c r="AA386" s="21">
        <v>0</v>
      </c>
      <c r="AB386" s="21">
        <v>0</v>
      </c>
      <c r="AC386" s="21">
        <v>0</v>
      </c>
      <c r="AD386" s="21">
        <v>0</v>
      </c>
      <c r="AE386" s="21">
        <v>0</v>
      </c>
      <c r="AF386" s="21">
        <v>0</v>
      </c>
      <c r="AG386" s="21">
        <v>2952651</v>
      </c>
      <c r="AH386" s="21">
        <v>2294835.48</v>
      </c>
      <c r="AI386" s="21">
        <v>657815.52</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Q386" s="156">
        <f>INDEX('ESSER II reallocation'!$G$2:$G$555,MATCH('2021 ESSER II'!$D386,'ESSER II reallocation'!$A$2:$A$555,0))</f>
        <v>2953013</v>
      </c>
    </row>
    <row r="387" spans="1:69" x14ac:dyDescent="0.3">
      <c r="A387" t="s">
        <v>162</v>
      </c>
      <c r="B387">
        <v>2021</v>
      </c>
      <c r="C387" t="s">
        <v>3053</v>
      </c>
      <c r="D387" s="22">
        <f>INDEX(Concordance!$A$2:$A$556,MATCH('2021 ESSER II'!F387,Concordance!$D$2:$D$556,0))</f>
        <v>96095</v>
      </c>
      <c r="E387" t="s">
        <v>1300</v>
      </c>
      <c r="F387" t="s">
        <v>3054</v>
      </c>
      <c r="G387" t="s">
        <v>3055</v>
      </c>
      <c r="H387" t="s">
        <v>1892</v>
      </c>
      <c r="I387" s="21">
        <v>259342.53</v>
      </c>
      <c r="J387" s="21">
        <v>0</v>
      </c>
      <c r="O387" s="21">
        <v>259342.53</v>
      </c>
      <c r="P387">
        <v>0</v>
      </c>
      <c r="Q387">
        <v>0</v>
      </c>
      <c r="R387">
        <v>0</v>
      </c>
      <c r="S387">
        <v>100</v>
      </c>
      <c r="T387">
        <v>0</v>
      </c>
      <c r="U387" s="21">
        <v>5361260</v>
      </c>
      <c r="V387" s="21">
        <v>970168.01</v>
      </c>
      <c r="W387" s="21">
        <v>50304.3</v>
      </c>
      <c r="X387" s="21">
        <v>37336.800000000003</v>
      </c>
      <c r="Y387" s="21">
        <v>12967.5</v>
      </c>
      <c r="Z387" s="21">
        <v>0</v>
      </c>
      <c r="AA387" s="21">
        <v>0</v>
      </c>
      <c r="AB387" s="21">
        <v>0</v>
      </c>
      <c r="AC387" s="21">
        <v>0</v>
      </c>
      <c r="AD387" s="21">
        <v>0</v>
      </c>
      <c r="AE387" s="21">
        <v>0</v>
      </c>
      <c r="AF387" s="21">
        <v>0</v>
      </c>
      <c r="AG387" s="21">
        <v>793544.48</v>
      </c>
      <c r="AH387" s="21">
        <v>80913.45</v>
      </c>
      <c r="AI387" s="21">
        <v>33995.269999999997</v>
      </c>
      <c r="AJ387" s="21">
        <v>678635.76</v>
      </c>
      <c r="AK387" s="21">
        <v>0</v>
      </c>
      <c r="AL387" s="21">
        <v>0</v>
      </c>
      <c r="AM387" s="21">
        <v>0</v>
      </c>
      <c r="AN387" s="21">
        <v>0</v>
      </c>
      <c r="AO387" s="21">
        <v>0</v>
      </c>
      <c r="AP387" s="21">
        <v>0</v>
      </c>
      <c r="AQ387" s="21">
        <v>126319.23</v>
      </c>
      <c r="AR387" s="21">
        <v>92192.25</v>
      </c>
      <c r="AS387" s="21">
        <v>34126.980000000003</v>
      </c>
      <c r="AT387" s="21">
        <v>0</v>
      </c>
      <c r="AU387" s="21">
        <v>0</v>
      </c>
      <c r="AV387" s="21">
        <v>0</v>
      </c>
      <c r="AW387" s="21">
        <v>0</v>
      </c>
      <c r="AX387" s="21">
        <v>0</v>
      </c>
      <c r="AY387" s="21">
        <v>0</v>
      </c>
      <c r="AZ387" s="21">
        <v>0</v>
      </c>
      <c r="BA387" s="21">
        <v>0</v>
      </c>
      <c r="BB387" s="21">
        <v>0</v>
      </c>
      <c r="BC387" s="21">
        <v>0</v>
      </c>
      <c r="BD387" s="21">
        <v>0</v>
      </c>
      <c r="BE387" s="21">
        <v>0</v>
      </c>
      <c r="BF387" s="21">
        <v>0</v>
      </c>
      <c r="BG387" s="21">
        <v>0</v>
      </c>
      <c r="BH387" s="21">
        <v>0</v>
      </c>
      <c r="BI387" s="21">
        <v>0</v>
      </c>
      <c r="BJ387" s="21">
        <v>0</v>
      </c>
      <c r="BK387" s="21">
        <v>4391091.99</v>
      </c>
      <c r="BL387">
        <v>2</v>
      </c>
      <c r="BM387">
        <v>98</v>
      </c>
      <c r="BN387">
        <v>0</v>
      </c>
      <c r="BO387">
        <v>0</v>
      </c>
      <c r="BP387">
        <v>0</v>
      </c>
      <c r="BQ387" s="156">
        <f>INDEX('ESSER II reallocation'!$G$2:$G$555,MATCH('2021 ESSER II'!$D387,'ESSER II reallocation'!$A$2:$A$555,0))</f>
        <v>5361917</v>
      </c>
    </row>
    <row r="388" spans="1:69" x14ac:dyDescent="0.3">
      <c r="A388" t="s">
        <v>162</v>
      </c>
      <c r="B388">
        <v>2021</v>
      </c>
      <c r="C388" t="s">
        <v>3056</v>
      </c>
      <c r="D388" s="22">
        <f>INDEX(Concordance!$A$2:$A$556,MATCH('2021 ESSER II'!F388,Concordance!$D$2:$D$556,0))</f>
        <v>31116</v>
      </c>
      <c r="E388" t="s">
        <v>1303</v>
      </c>
      <c r="F388" t="s">
        <v>3057</v>
      </c>
      <c r="G388" t="s">
        <v>3058</v>
      </c>
      <c r="H388" t="s">
        <v>1892</v>
      </c>
      <c r="I388" s="21">
        <v>14662.5</v>
      </c>
      <c r="J388" s="21">
        <v>0</v>
      </c>
      <c r="O388" s="21">
        <v>14662.5</v>
      </c>
      <c r="P388">
        <v>0</v>
      </c>
      <c r="Q388">
        <v>0</v>
      </c>
      <c r="R388">
        <v>0</v>
      </c>
      <c r="S388">
        <v>100</v>
      </c>
      <c r="T388">
        <v>0</v>
      </c>
      <c r="U388" s="21">
        <v>168070</v>
      </c>
      <c r="V388" s="21">
        <v>168070</v>
      </c>
      <c r="W388" s="21">
        <v>13569.1</v>
      </c>
      <c r="X388" s="21">
        <v>0</v>
      </c>
      <c r="Y388" s="21">
        <v>0</v>
      </c>
      <c r="Z388" s="21">
        <v>0</v>
      </c>
      <c r="AA388" s="21">
        <v>0</v>
      </c>
      <c r="AB388" s="21">
        <v>0</v>
      </c>
      <c r="AC388" s="21">
        <v>0</v>
      </c>
      <c r="AD388" s="21">
        <v>13569.1</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154500.9</v>
      </c>
      <c r="BB388" s="21">
        <v>154500.9</v>
      </c>
      <c r="BC388" s="21">
        <v>0</v>
      </c>
      <c r="BD388" s="21">
        <v>0</v>
      </c>
      <c r="BE388" s="21">
        <v>0</v>
      </c>
      <c r="BF388" s="21">
        <v>0</v>
      </c>
      <c r="BG388" s="21">
        <v>0</v>
      </c>
      <c r="BH388" s="21">
        <v>0</v>
      </c>
      <c r="BI388" s="21">
        <v>0</v>
      </c>
      <c r="BJ388" s="21">
        <v>0</v>
      </c>
      <c r="BK388" s="21">
        <v>0</v>
      </c>
      <c r="BQ388" s="156">
        <f>INDEX('ESSER II reallocation'!$G$2:$G$555,MATCH('2021 ESSER II'!$D388,'ESSER II reallocation'!$A$2:$A$555,0))</f>
        <v>168091</v>
      </c>
    </row>
    <row r="389" spans="1:69" x14ac:dyDescent="0.3">
      <c r="A389" t="s">
        <v>162</v>
      </c>
      <c r="B389">
        <v>2021</v>
      </c>
      <c r="C389" t="s">
        <v>3059</v>
      </c>
      <c r="D389" s="22">
        <f>INDEX(Concordance!$A$2:$A$556,MATCH('2021 ESSER II'!F389,Concordance!$D$2:$D$556,0))</f>
        <v>96090</v>
      </c>
      <c r="E389" t="s">
        <v>1306</v>
      </c>
      <c r="F389" t="s">
        <v>3060</v>
      </c>
      <c r="G389" t="s">
        <v>3061</v>
      </c>
      <c r="H389" t="s">
        <v>1892</v>
      </c>
      <c r="I389" s="21">
        <v>103047.33</v>
      </c>
      <c r="J389" s="21">
        <v>0</v>
      </c>
      <c r="O389" s="21">
        <v>103047.33</v>
      </c>
      <c r="P389">
        <v>0</v>
      </c>
      <c r="Q389">
        <v>0</v>
      </c>
      <c r="R389">
        <v>0</v>
      </c>
      <c r="S389">
        <v>100</v>
      </c>
      <c r="T389">
        <v>0</v>
      </c>
      <c r="U389" s="21">
        <v>3220070</v>
      </c>
      <c r="V389" s="21">
        <v>3220070</v>
      </c>
      <c r="W389" s="21">
        <v>0</v>
      </c>
      <c r="X389" s="21">
        <v>0</v>
      </c>
      <c r="Y389" s="21">
        <v>0</v>
      </c>
      <c r="Z389" s="21">
        <v>0</v>
      </c>
      <c r="AA389" s="21">
        <v>0</v>
      </c>
      <c r="AB389" s="21">
        <v>0</v>
      </c>
      <c r="AC389" s="21">
        <v>0</v>
      </c>
      <c r="AD389" s="21">
        <v>0</v>
      </c>
      <c r="AE389" s="21">
        <v>0</v>
      </c>
      <c r="AF389" s="21">
        <v>0</v>
      </c>
      <c r="AG389" s="21">
        <v>0</v>
      </c>
      <c r="AH389" s="21">
        <v>0</v>
      </c>
      <c r="AI389" s="21">
        <v>0</v>
      </c>
      <c r="AJ389" s="21">
        <v>0</v>
      </c>
      <c r="AK389" s="21">
        <v>0</v>
      </c>
      <c r="AL389" s="21">
        <v>0</v>
      </c>
      <c r="AM389" s="21">
        <v>0</v>
      </c>
      <c r="AN389" s="21">
        <v>0</v>
      </c>
      <c r="AO389" s="21">
        <v>0</v>
      </c>
      <c r="AP389" s="21">
        <v>0</v>
      </c>
      <c r="AQ389" s="21">
        <v>0</v>
      </c>
      <c r="AR389" s="21">
        <v>0</v>
      </c>
      <c r="AS389" s="21">
        <v>0</v>
      </c>
      <c r="AT389" s="21">
        <v>0</v>
      </c>
      <c r="AU389" s="21">
        <v>0</v>
      </c>
      <c r="AV389" s="21">
        <v>0</v>
      </c>
      <c r="AW389" s="21">
        <v>0</v>
      </c>
      <c r="AX389" s="21">
        <v>0</v>
      </c>
      <c r="AY389" s="21">
        <v>0</v>
      </c>
      <c r="AZ389" s="21">
        <v>0</v>
      </c>
      <c r="BA389" s="21">
        <v>3220070</v>
      </c>
      <c r="BB389" s="21">
        <v>3220070</v>
      </c>
      <c r="BC389" s="21">
        <v>0</v>
      </c>
      <c r="BD389" s="21">
        <v>0</v>
      </c>
      <c r="BE389" s="21">
        <v>0</v>
      </c>
      <c r="BF389" s="21">
        <v>0</v>
      </c>
      <c r="BG389" s="21">
        <v>0</v>
      </c>
      <c r="BH389" s="21">
        <v>0</v>
      </c>
      <c r="BI389" s="21">
        <v>0</v>
      </c>
      <c r="BJ389" s="21">
        <v>0</v>
      </c>
      <c r="BK389" s="21">
        <v>0</v>
      </c>
      <c r="BQ389" s="156">
        <f>INDEX('ESSER II reallocation'!$G$2:$G$555,MATCH('2021 ESSER II'!$D389,'ESSER II reallocation'!$A$2:$A$555,0))</f>
        <v>3220464</v>
      </c>
    </row>
    <row r="390" spans="1:69" x14ac:dyDescent="0.3">
      <c r="A390" t="s">
        <v>162</v>
      </c>
      <c r="B390">
        <v>2021</v>
      </c>
      <c r="C390" t="s">
        <v>3062</v>
      </c>
      <c r="D390" s="22">
        <f>INDEX(Concordance!$A$2:$A$556,MATCH('2021 ESSER II'!F390,Concordance!$D$2:$D$556,0))</f>
        <v>78003</v>
      </c>
      <c r="E390" t="s">
        <v>1309</v>
      </c>
      <c r="F390" t="s">
        <v>3063</v>
      </c>
      <c r="G390" t="s">
        <v>3064</v>
      </c>
      <c r="H390" t="s">
        <v>1892</v>
      </c>
      <c r="I390" s="21">
        <v>13040.76</v>
      </c>
      <c r="J390" s="21">
        <v>0</v>
      </c>
      <c r="O390" s="21">
        <v>13040.76</v>
      </c>
      <c r="P390">
        <v>0</v>
      </c>
      <c r="Q390">
        <v>0</v>
      </c>
      <c r="R390">
        <v>0</v>
      </c>
      <c r="S390">
        <v>100</v>
      </c>
      <c r="T390">
        <v>0</v>
      </c>
      <c r="U390" s="21">
        <v>158409</v>
      </c>
      <c r="V390" s="21">
        <v>158409</v>
      </c>
      <c r="W390" s="21">
        <v>22790</v>
      </c>
      <c r="X390" s="21">
        <v>0</v>
      </c>
      <c r="Y390" s="21">
        <v>0</v>
      </c>
      <c r="Z390" s="21">
        <v>22790</v>
      </c>
      <c r="AA390" s="21">
        <v>0</v>
      </c>
      <c r="AB390" s="21">
        <v>0</v>
      </c>
      <c r="AC390" s="21">
        <v>0</v>
      </c>
      <c r="AD390" s="21">
        <v>0</v>
      </c>
      <c r="AE390" s="21">
        <v>0</v>
      </c>
      <c r="AF390" s="21">
        <v>0</v>
      </c>
      <c r="AG390" s="21">
        <v>135619</v>
      </c>
      <c r="AH390" s="21">
        <v>63500</v>
      </c>
      <c r="AI390" s="21">
        <v>0</v>
      </c>
      <c r="AJ390" s="21">
        <v>0</v>
      </c>
      <c r="AK390" s="21">
        <v>0</v>
      </c>
      <c r="AL390" s="21">
        <v>0</v>
      </c>
      <c r="AM390" s="21">
        <v>72119</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Q390" s="156">
        <f>INDEX('ESSER II reallocation'!$G$2:$G$555,MATCH('2021 ESSER II'!$D390,'ESSER II reallocation'!$A$2:$A$555,0))</f>
        <v>158428</v>
      </c>
    </row>
    <row r="391" spans="1:69" x14ac:dyDescent="0.3">
      <c r="A391" t="s">
        <v>162</v>
      </c>
      <c r="B391">
        <v>2021</v>
      </c>
      <c r="C391" t="s">
        <v>3065</v>
      </c>
      <c r="D391" s="22">
        <f>INDEX(Concordance!$A$2:$A$556,MATCH('2021 ESSER II'!F391,Concordance!$D$2:$D$556,0))</f>
        <v>79077</v>
      </c>
      <c r="E391" t="s">
        <v>1312</v>
      </c>
      <c r="F391" t="s">
        <v>3066</v>
      </c>
      <c r="G391" t="s">
        <v>3067</v>
      </c>
      <c r="H391" t="s">
        <v>1892</v>
      </c>
      <c r="I391" s="21">
        <v>44461.98</v>
      </c>
      <c r="J391" s="21">
        <v>0</v>
      </c>
      <c r="O391" s="21">
        <v>44461.98</v>
      </c>
      <c r="P391">
        <v>0</v>
      </c>
      <c r="Q391">
        <v>0</v>
      </c>
      <c r="R391">
        <v>0</v>
      </c>
      <c r="S391">
        <v>100</v>
      </c>
      <c r="T391">
        <v>0</v>
      </c>
      <c r="U391" s="21">
        <v>1277402</v>
      </c>
      <c r="V391" s="21">
        <v>235263.3</v>
      </c>
      <c r="W391" s="21">
        <v>0</v>
      </c>
      <c r="X391" s="21">
        <v>0</v>
      </c>
      <c r="Y391" s="21">
        <v>0</v>
      </c>
      <c r="Z391" s="21">
        <v>0</v>
      </c>
      <c r="AA391" s="21">
        <v>0</v>
      </c>
      <c r="AB391" s="21">
        <v>0</v>
      </c>
      <c r="AC391" s="21">
        <v>0</v>
      </c>
      <c r="AD391" s="21">
        <v>0</v>
      </c>
      <c r="AE391" s="21">
        <v>0</v>
      </c>
      <c r="AF391" s="21">
        <v>0</v>
      </c>
      <c r="AG391" s="21">
        <v>235263.3</v>
      </c>
      <c r="AH391" s="21">
        <v>203000</v>
      </c>
      <c r="AI391" s="21">
        <v>32263.3</v>
      </c>
      <c r="AJ391" s="21">
        <v>0</v>
      </c>
      <c r="AK391" s="21">
        <v>0</v>
      </c>
      <c r="AL391" s="21">
        <v>0</v>
      </c>
      <c r="AM391" s="21">
        <v>0</v>
      </c>
      <c r="AN391" s="21">
        <v>0</v>
      </c>
      <c r="AO391" s="21">
        <v>0</v>
      </c>
      <c r="AP391" s="21">
        <v>0</v>
      </c>
      <c r="AQ391" s="21">
        <v>0</v>
      </c>
      <c r="AR391" s="21">
        <v>0</v>
      </c>
      <c r="AS391" s="21">
        <v>0</v>
      </c>
      <c r="AT391" s="21">
        <v>0</v>
      </c>
      <c r="AU391" s="21">
        <v>0</v>
      </c>
      <c r="AV391" s="21">
        <v>0</v>
      </c>
      <c r="AW391" s="21">
        <v>0</v>
      </c>
      <c r="AX391" s="21">
        <v>0</v>
      </c>
      <c r="AY391" s="21">
        <v>0</v>
      </c>
      <c r="AZ391" s="21">
        <v>0</v>
      </c>
      <c r="BA391" s="21">
        <v>0</v>
      </c>
      <c r="BB391" s="21">
        <v>0</v>
      </c>
      <c r="BC391" s="21">
        <v>0</v>
      </c>
      <c r="BD391" s="21">
        <v>0</v>
      </c>
      <c r="BE391" s="21">
        <v>0</v>
      </c>
      <c r="BF391" s="21">
        <v>0</v>
      </c>
      <c r="BG391" s="21">
        <v>0</v>
      </c>
      <c r="BH391" s="21">
        <v>0</v>
      </c>
      <c r="BI391" s="21">
        <v>0</v>
      </c>
      <c r="BJ391" s="21">
        <v>0</v>
      </c>
      <c r="BK391" s="21">
        <v>1042138.7</v>
      </c>
      <c r="BL391">
        <v>10</v>
      </c>
      <c r="BM391">
        <v>75</v>
      </c>
      <c r="BN391">
        <v>10</v>
      </c>
      <c r="BO391">
        <v>5</v>
      </c>
      <c r="BP391">
        <v>0</v>
      </c>
      <c r="BQ391" s="156">
        <f>INDEX('ESSER II reallocation'!$G$2:$G$555,MATCH('2021 ESSER II'!$D391,'ESSER II reallocation'!$A$2:$A$555,0))</f>
        <v>1277559</v>
      </c>
    </row>
    <row r="392" spans="1:69" x14ac:dyDescent="0.3">
      <c r="A392" t="s">
        <v>162</v>
      </c>
      <c r="B392">
        <v>2021</v>
      </c>
      <c r="C392" t="s">
        <v>3068</v>
      </c>
      <c r="D392" s="22">
        <f>INDEX(Concordance!$A$2:$A$556,MATCH('2021 ESSER II'!F392,Concordance!$D$2:$D$556,0))</f>
        <v>80116</v>
      </c>
      <c r="E392" t="s">
        <v>1318</v>
      </c>
      <c r="F392" t="s">
        <v>3069</v>
      </c>
      <c r="G392" t="s">
        <v>3070</v>
      </c>
      <c r="H392" t="s">
        <v>1892</v>
      </c>
      <c r="I392" s="21">
        <v>16689.68</v>
      </c>
      <c r="J392" s="21">
        <v>0</v>
      </c>
      <c r="O392" s="21">
        <v>16689.68</v>
      </c>
      <c r="P392">
        <v>0</v>
      </c>
      <c r="Q392">
        <v>0</v>
      </c>
      <c r="R392">
        <v>0</v>
      </c>
      <c r="S392">
        <v>100</v>
      </c>
      <c r="T392">
        <v>0</v>
      </c>
      <c r="U392" s="21">
        <v>248994</v>
      </c>
      <c r="V392" s="21">
        <v>0</v>
      </c>
      <c r="W392" s="21">
        <v>0</v>
      </c>
      <c r="X392" s="21">
        <v>0</v>
      </c>
      <c r="Y392" s="21">
        <v>0</v>
      </c>
      <c r="Z392" s="21">
        <v>0</v>
      </c>
      <c r="AA392" s="21">
        <v>0</v>
      </c>
      <c r="AB392" s="21">
        <v>0</v>
      </c>
      <c r="AC392" s="21">
        <v>0</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248994</v>
      </c>
      <c r="BL392">
        <v>0</v>
      </c>
      <c r="BM392">
        <v>0</v>
      </c>
      <c r="BN392">
        <v>0</v>
      </c>
      <c r="BO392">
        <v>100</v>
      </c>
      <c r="BP392">
        <v>0</v>
      </c>
      <c r="BQ392" s="156">
        <f>INDEX('ESSER II reallocation'!$G$2:$G$555,MATCH('2021 ESSER II'!$D392,'ESSER II reallocation'!$A$2:$A$555,0))</f>
        <v>249025</v>
      </c>
    </row>
    <row r="393" spans="1:69" x14ac:dyDescent="0.3">
      <c r="A393" t="s">
        <v>162</v>
      </c>
      <c r="B393">
        <v>2021</v>
      </c>
      <c r="C393" t="s">
        <v>3071</v>
      </c>
      <c r="D393" s="22">
        <f>INDEX(Concordance!$A$2:$A$556,MATCH('2021 ESSER II'!F393,Concordance!$D$2:$D$556,0))</f>
        <v>80122</v>
      </c>
      <c r="E393" t="s">
        <v>1315</v>
      </c>
      <c r="F393" t="s">
        <v>3072</v>
      </c>
      <c r="G393" t="s">
        <v>3073</v>
      </c>
      <c r="H393" t="s">
        <v>1892</v>
      </c>
      <c r="I393" s="21">
        <v>15513.92</v>
      </c>
      <c r="J393" s="21">
        <v>0</v>
      </c>
      <c r="O393" s="21">
        <v>15513.92</v>
      </c>
      <c r="P393">
        <v>0</v>
      </c>
      <c r="Q393">
        <v>0</v>
      </c>
      <c r="R393">
        <v>0</v>
      </c>
      <c r="S393">
        <v>100</v>
      </c>
      <c r="T393">
        <v>0</v>
      </c>
      <c r="U393" s="21">
        <v>168648</v>
      </c>
      <c r="V393" s="21">
        <v>0</v>
      </c>
      <c r="W393" s="21">
        <v>0</v>
      </c>
      <c r="X393" s="21">
        <v>0</v>
      </c>
      <c r="Y393" s="21">
        <v>0</v>
      </c>
      <c r="Z393" s="21">
        <v>0</v>
      </c>
      <c r="AA393" s="21">
        <v>0</v>
      </c>
      <c r="AB393" s="21">
        <v>0</v>
      </c>
      <c r="AC393" s="21">
        <v>0</v>
      </c>
      <c r="AD393" s="21">
        <v>0</v>
      </c>
      <c r="AE393" s="21">
        <v>0</v>
      </c>
      <c r="AF393" s="21">
        <v>0</v>
      </c>
      <c r="AG393" s="21">
        <v>0</v>
      </c>
      <c r="AH393" s="21">
        <v>0</v>
      </c>
      <c r="AI393" s="21">
        <v>0</v>
      </c>
      <c r="AJ393" s="21">
        <v>0</v>
      </c>
      <c r="AK393" s="21">
        <v>0</v>
      </c>
      <c r="AL393" s="21">
        <v>0</v>
      </c>
      <c r="AM393" s="21">
        <v>0</v>
      </c>
      <c r="AN393" s="21">
        <v>0</v>
      </c>
      <c r="AO393" s="21">
        <v>0</v>
      </c>
      <c r="AP393" s="21">
        <v>0</v>
      </c>
      <c r="AQ393" s="21">
        <v>0</v>
      </c>
      <c r="AR393" s="21">
        <v>0</v>
      </c>
      <c r="AS393" s="21">
        <v>0</v>
      </c>
      <c r="AT393" s="21">
        <v>0</v>
      </c>
      <c r="AU393" s="21">
        <v>0</v>
      </c>
      <c r="AV393" s="21">
        <v>0</v>
      </c>
      <c r="AW393" s="21">
        <v>0</v>
      </c>
      <c r="AX393" s="21">
        <v>0</v>
      </c>
      <c r="AY393" s="21">
        <v>0</v>
      </c>
      <c r="AZ393" s="21">
        <v>0</v>
      </c>
      <c r="BA393" s="21">
        <v>0</v>
      </c>
      <c r="BB393" s="21">
        <v>0</v>
      </c>
      <c r="BC393" s="21">
        <v>0</v>
      </c>
      <c r="BD393" s="21">
        <v>0</v>
      </c>
      <c r="BE393" s="21">
        <v>0</v>
      </c>
      <c r="BF393" s="21">
        <v>0</v>
      </c>
      <c r="BG393" s="21">
        <v>0</v>
      </c>
      <c r="BH393" s="21">
        <v>0</v>
      </c>
      <c r="BI393" s="21">
        <v>0</v>
      </c>
      <c r="BJ393" s="21">
        <v>0</v>
      </c>
      <c r="BK393" s="21">
        <v>168648</v>
      </c>
      <c r="BL393">
        <v>100</v>
      </c>
      <c r="BM393">
        <v>0</v>
      </c>
      <c r="BN393">
        <v>0</v>
      </c>
      <c r="BO393">
        <v>0</v>
      </c>
      <c r="BP393">
        <v>0</v>
      </c>
      <c r="BQ393" s="156">
        <f>INDEX('ESSER II reallocation'!$G$2:$G$555,MATCH('2021 ESSER II'!$D393,'ESSER II reallocation'!$A$2:$A$555,0))</f>
        <v>168669</v>
      </c>
    </row>
    <row r="394" spans="1:69" x14ac:dyDescent="0.3">
      <c r="A394" t="s">
        <v>162</v>
      </c>
      <c r="B394">
        <v>2021</v>
      </c>
      <c r="C394" t="s">
        <v>3074</v>
      </c>
      <c r="D394" s="22">
        <f>INDEX(Concordance!$A$2:$A$556,MATCH('2021 ESSER II'!F394,Concordance!$D$2:$D$556,0))</f>
        <v>81097</v>
      </c>
      <c r="E394" t="s">
        <v>1321</v>
      </c>
      <c r="F394" t="s">
        <v>3075</v>
      </c>
      <c r="G394" t="s">
        <v>3076</v>
      </c>
      <c r="H394" t="s">
        <v>1892</v>
      </c>
      <c r="I394" s="21">
        <v>13446.2</v>
      </c>
      <c r="J394" s="21">
        <v>0</v>
      </c>
      <c r="O394" s="21">
        <v>13446.2</v>
      </c>
      <c r="P394">
        <v>0</v>
      </c>
      <c r="Q394">
        <v>0</v>
      </c>
      <c r="R394">
        <v>0</v>
      </c>
      <c r="S394">
        <v>100</v>
      </c>
      <c r="T394">
        <v>0</v>
      </c>
      <c r="U394" s="21">
        <v>302956</v>
      </c>
      <c r="V394" s="21">
        <v>0</v>
      </c>
      <c r="W394" s="21">
        <v>0</v>
      </c>
      <c r="X394" s="21">
        <v>0</v>
      </c>
      <c r="Y394" s="21">
        <v>0</v>
      </c>
      <c r="Z394" s="21">
        <v>0</v>
      </c>
      <c r="AA394" s="21">
        <v>0</v>
      </c>
      <c r="AB394" s="21">
        <v>0</v>
      </c>
      <c r="AC394" s="21">
        <v>0</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302956</v>
      </c>
      <c r="BL394">
        <v>35</v>
      </c>
      <c r="BM394">
        <v>65</v>
      </c>
      <c r="BN394">
        <v>0</v>
      </c>
      <c r="BO394">
        <v>0</v>
      </c>
      <c r="BP394">
        <v>0</v>
      </c>
      <c r="BQ394" s="156">
        <f>INDEX('ESSER II reallocation'!$G$2:$G$555,MATCH('2021 ESSER II'!$D394,'ESSER II reallocation'!$A$2:$A$555,0))</f>
        <v>302993</v>
      </c>
    </row>
    <row r="395" spans="1:69" x14ac:dyDescent="0.3">
      <c r="A395" t="s">
        <v>162</v>
      </c>
      <c r="B395">
        <v>2021</v>
      </c>
      <c r="C395" t="s">
        <v>3077</v>
      </c>
      <c r="D395" s="22">
        <f>INDEX(Concordance!$A$2:$A$556,MATCH('2021 ESSER II'!F395,Concordance!$D$2:$D$556,0))</f>
        <v>55105</v>
      </c>
      <c r="E395" t="s">
        <v>1324</v>
      </c>
      <c r="F395" t="s">
        <v>3078</v>
      </c>
      <c r="G395" t="s">
        <v>3079</v>
      </c>
      <c r="H395" t="s">
        <v>1892</v>
      </c>
      <c r="I395" s="21">
        <v>21960.33</v>
      </c>
      <c r="J395" s="21">
        <v>0</v>
      </c>
      <c r="O395" s="21">
        <v>21960.33</v>
      </c>
      <c r="P395">
        <v>0</v>
      </c>
      <c r="Q395">
        <v>0</v>
      </c>
      <c r="R395">
        <v>0</v>
      </c>
      <c r="S395">
        <v>100</v>
      </c>
      <c r="T395">
        <v>0</v>
      </c>
      <c r="U395" s="21">
        <v>842129</v>
      </c>
      <c r="V395" s="21">
        <v>842129</v>
      </c>
      <c r="W395" s="21">
        <v>842129</v>
      </c>
      <c r="X395" s="21">
        <v>842129</v>
      </c>
      <c r="Y395" s="21">
        <v>0</v>
      </c>
      <c r="Z395" s="21">
        <v>0</v>
      </c>
      <c r="AA395" s="21">
        <v>0</v>
      </c>
      <c r="AB395" s="21">
        <v>0</v>
      </c>
      <c r="AC395" s="21">
        <v>0</v>
      </c>
      <c r="AD395" s="21">
        <v>0</v>
      </c>
      <c r="AE395" s="21">
        <v>0</v>
      </c>
      <c r="AF395" s="21">
        <v>0</v>
      </c>
      <c r="AG395" s="21">
        <v>0</v>
      </c>
      <c r="AH395" s="21">
        <v>0</v>
      </c>
      <c r="AI395" s="21">
        <v>0</v>
      </c>
      <c r="AJ395" s="21">
        <v>0</v>
      </c>
      <c r="AK395" s="21">
        <v>0</v>
      </c>
      <c r="AL395" s="21">
        <v>0</v>
      </c>
      <c r="AM395" s="21">
        <v>0</v>
      </c>
      <c r="AN395" s="21">
        <v>0</v>
      </c>
      <c r="AO395" s="21">
        <v>0</v>
      </c>
      <c r="AP395" s="21">
        <v>0</v>
      </c>
      <c r="AQ395" s="21">
        <v>0</v>
      </c>
      <c r="AR395" s="21">
        <v>0</v>
      </c>
      <c r="AS395" s="21">
        <v>0</v>
      </c>
      <c r="AT395" s="21">
        <v>0</v>
      </c>
      <c r="AU395" s="21">
        <v>0</v>
      </c>
      <c r="AV395" s="21">
        <v>0</v>
      </c>
      <c r="AW395" s="21">
        <v>0</v>
      </c>
      <c r="AX395" s="21">
        <v>0</v>
      </c>
      <c r="AY395" s="21">
        <v>0</v>
      </c>
      <c r="AZ395" s="21">
        <v>0</v>
      </c>
      <c r="BA395" s="21">
        <v>0</v>
      </c>
      <c r="BB395" s="21">
        <v>0</v>
      </c>
      <c r="BC395" s="21">
        <v>0</v>
      </c>
      <c r="BD395" s="21">
        <v>0</v>
      </c>
      <c r="BE395" s="21">
        <v>0</v>
      </c>
      <c r="BF395" s="21">
        <v>0</v>
      </c>
      <c r="BG395" s="21">
        <v>0</v>
      </c>
      <c r="BH395" s="21">
        <v>0</v>
      </c>
      <c r="BI395" s="21">
        <v>0</v>
      </c>
      <c r="BJ395" s="21">
        <v>0</v>
      </c>
      <c r="BK395" s="21">
        <v>0</v>
      </c>
      <c r="BQ395" s="156">
        <f>INDEX('ESSER II reallocation'!$G$2:$G$555,MATCH('2021 ESSER II'!$D395,'ESSER II reallocation'!$A$2:$A$555,0))</f>
        <v>842232</v>
      </c>
    </row>
    <row r="396" spans="1:69" x14ac:dyDescent="0.3">
      <c r="A396" t="s">
        <v>162</v>
      </c>
      <c r="B396">
        <v>2021</v>
      </c>
      <c r="C396" t="s">
        <v>3080</v>
      </c>
      <c r="D396" s="22">
        <f>INDEX(Concordance!$A$2:$A$556,MATCH('2021 ESSER II'!F396,Concordance!$D$2:$D$556,0))</f>
        <v>82101</v>
      </c>
      <c r="E396" t="s">
        <v>1327</v>
      </c>
      <c r="F396" t="s">
        <v>3081</v>
      </c>
      <c r="G396" t="s">
        <v>3082</v>
      </c>
      <c r="H396" t="s">
        <v>1892</v>
      </c>
      <c r="I396" s="21">
        <v>19122.29</v>
      </c>
      <c r="J396" s="21">
        <v>0</v>
      </c>
      <c r="O396" s="21">
        <v>19122.29</v>
      </c>
      <c r="P396">
        <v>0</v>
      </c>
      <c r="Q396">
        <v>0</v>
      </c>
      <c r="R396">
        <v>0</v>
      </c>
      <c r="S396">
        <v>100</v>
      </c>
      <c r="T396">
        <v>0</v>
      </c>
      <c r="U396" s="21">
        <v>362268</v>
      </c>
      <c r="V396" s="21">
        <v>0</v>
      </c>
      <c r="W396" s="21">
        <v>0</v>
      </c>
      <c r="X396" s="21">
        <v>0</v>
      </c>
      <c r="Y396" s="21">
        <v>0</v>
      </c>
      <c r="Z396" s="21">
        <v>0</v>
      </c>
      <c r="AA396" s="21">
        <v>0</v>
      </c>
      <c r="AB396" s="21">
        <v>0</v>
      </c>
      <c r="AC396" s="21">
        <v>0</v>
      </c>
      <c r="AD396" s="21">
        <v>0</v>
      </c>
      <c r="AE396" s="21">
        <v>0</v>
      </c>
      <c r="AF396" s="21">
        <v>0</v>
      </c>
      <c r="AG396" s="21">
        <v>0</v>
      </c>
      <c r="AH396" s="21">
        <v>0</v>
      </c>
      <c r="AI396" s="21">
        <v>0</v>
      </c>
      <c r="AJ396" s="21">
        <v>0</v>
      </c>
      <c r="AK396" s="21">
        <v>0</v>
      </c>
      <c r="AL396" s="21">
        <v>0</v>
      </c>
      <c r="AM396" s="21">
        <v>0</v>
      </c>
      <c r="AN396" s="21">
        <v>0</v>
      </c>
      <c r="AO396" s="21">
        <v>0</v>
      </c>
      <c r="AP396" s="21">
        <v>0</v>
      </c>
      <c r="AQ396" s="21">
        <v>0</v>
      </c>
      <c r="AR396" s="21">
        <v>0</v>
      </c>
      <c r="AS396" s="21">
        <v>0</v>
      </c>
      <c r="AT396" s="21">
        <v>0</v>
      </c>
      <c r="AU396" s="21">
        <v>0</v>
      </c>
      <c r="AV396" s="21">
        <v>0</v>
      </c>
      <c r="AW396" s="21">
        <v>0</v>
      </c>
      <c r="AX396" s="21">
        <v>0</v>
      </c>
      <c r="AY396" s="21">
        <v>0</v>
      </c>
      <c r="AZ396" s="21">
        <v>0</v>
      </c>
      <c r="BA396" s="21">
        <v>0</v>
      </c>
      <c r="BB396" s="21">
        <v>0</v>
      </c>
      <c r="BC396" s="21">
        <v>0</v>
      </c>
      <c r="BD396" s="21">
        <v>0</v>
      </c>
      <c r="BE396" s="21">
        <v>0</v>
      </c>
      <c r="BF396" s="21">
        <v>0</v>
      </c>
      <c r="BG396" s="21">
        <v>0</v>
      </c>
      <c r="BH396" s="21">
        <v>0</v>
      </c>
      <c r="BI396" s="21">
        <v>0</v>
      </c>
      <c r="BJ396" s="21">
        <v>0</v>
      </c>
      <c r="BK396" s="21">
        <v>362268</v>
      </c>
      <c r="BL396">
        <v>0</v>
      </c>
      <c r="BM396">
        <v>85.8</v>
      </c>
      <c r="BN396">
        <v>0</v>
      </c>
      <c r="BO396">
        <v>14.2</v>
      </c>
      <c r="BP396">
        <v>0</v>
      </c>
      <c r="BQ396" s="156">
        <f>INDEX('ESSER II reallocation'!$G$2:$G$555,MATCH('2021 ESSER II'!$D396,'ESSER II reallocation'!$A$2:$A$555,0))</f>
        <v>362313</v>
      </c>
    </row>
    <row r="397" spans="1:69" x14ac:dyDescent="0.3">
      <c r="A397" t="s">
        <v>162</v>
      </c>
      <c r="B397">
        <v>2021</v>
      </c>
      <c r="C397" t="s">
        <v>3083</v>
      </c>
      <c r="D397" s="22">
        <f>INDEX(Concordance!$A$2:$A$556,MATCH('2021 ESSER II'!F397,Concordance!$D$2:$D$556,0))</f>
        <v>27059</v>
      </c>
      <c r="E397" t="s">
        <v>1330</v>
      </c>
      <c r="F397" t="s">
        <v>3084</v>
      </c>
      <c r="G397" t="s">
        <v>3085</v>
      </c>
      <c r="H397" t="s">
        <v>1892</v>
      </c>
      <c r="I397" s="21">
        <v>15473.37</v>
      </c>
      <c r="J397" s="21">
        <v>0</v>
      </c>
      <c r="O397" s="21">
        <v>15473.37</v>
      </c>
      <c r="P397">
        <v>0</v>
      </c>
      <c r="Q397">
        <v>0</v>
      </c>
      <c r="R397">
        <v>0</v>
      </c>
      <c r="S397">
        <v>100</v>
      </c>
      <c r="T397">
        <v>0</v>
      </c>
      <c r="U397" s="21">
        <v>195187</v>
      </c>
      <c r="V397" s="21">
        <v>180717.59</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21">
        <v>0</v>
      </c>
      <c r="AS397" s="21">
        <v>0</v>
      </c>
      <c r="AT397" s="21">
        <v>0</v>
      </c>
      <c r="AU397" s="21">
        <v>0</v>
      </c>
      <c r="AV397" s="21">
        <v>0</v>
      </c>
      <c r="AW397" s="21">
        <v>0</v>
      </c>
      <c r="AX397" s="21">
        <v>0</v>
      </c>
      <c r="AY397" s="21">
        <v>0</v>
      </c>
      <c r="AZ397" s="21">
        <v>0</v>
      </c>
      <c r="BA397" s="21">
        <v>180717.59</v>
      </c>
      <c r="BB397" s="21">
        <v>180717.59</v>
      </c>
      <c r="BC397" s="21">
        <v>0</v>
      </c>
      <c r="BD397" s="21">
        <v>0</v>
      </c>
      <c r="BE397" s="21">
        <v>0</v>
      </c>
      <c r="BF397" s="21">
        <v>0</v>
      </c>
      <c r="BG397" s="21">
        <v>0</v>
      </c>
      <c r="BH397" s="21">
        <v>0</v>
      </c>
      <c r="BI397" s="21">
        <v>0</v>
      </c>
      <c r="BJ397" s="21">
        <v>0</v>
      </c>
      <c r="BK397" s="21">
        <v>14469.41</v>
      </c>
      <c r="BL397">
        <v>0</v>
      </c>
      <c r="BM397">
        <v>0</v>
      </c>
      <c r="BN397">
        <v>0</v>
      </c>
      <c r="BO397">
        <v>100</v>
      </c>
      <c r="BP397">
        <v>0</v>
      </c>
      <c r="BQ397" s="156">
        <f>INDEX('ESSER II reallocation'!$G$2:$G$555,MATCH('2021 ESSER II'!$D397,'ESSER II reallocation'!$A$2:$A$555,0))</f>
        <v>195211</v>
      </c>
    </row>
    <row r="398" spans="1:69" x14ac:dyDescent="0.3">
      <c r="A398" t="s">
        <v>162</v>
      </c>
      <c r="B398">
        <v>2021</v>
      </c>
      <c r="C398" t="s">
        <v>3086</v>
      </c>
      <c r="D398" s="22">
        <f>INDEX(Concordance!$A$2:$A$556,MATCH('2021 ESSER II'!F398,Concordance!$D$2:$D$556,0))</f>
        <v>34122</v>
      </c>
      <c r="E398" t="s">
        <v>1333</v>
      </c>
      <c r="F398" t="s">
        <v>3087</v>
      </c>
      <c r="G398" t="s">
        <v>3088</v>
      </c>
      <c r="H398" t="s">
        <v>1892</v>
      </c>
      <c r="I398" s="21">
        <v>13243.48</v>
      </c>
      <c r="J398" s="21">
        <v>0</v>
      </c>
      <c r="O398" s="21">
        <v>13243.48</v>
      </c>
      <c r="P398">
        <v>0</v>
      </c>
      <c r="Q398">
        <v>0</v>
      </c>
      <c r="R398">
        <v>0</v>
      </c>
      <c r="S398">
        <v>100</v>
      </c>
      <c r="T398">
        <v>0</v>
      </c>
      <c r="U398" s="21">
        <v>212226</v>
      </c>
      <c r="V398" s="21">
        <v>212226</v>
      </c>
      <c r="W398" s="21">
        <v>0</v>
      </c>
      <c r="X398" s="21">
        <v>0</v>
      </c>
      <c r="Y398" s="21">
        <v>0</v>
      </c>
      <c r="Z398" s="21">
        <v>0</v>
      </c>
      <c r="AA398" s="21">
        <v>0</v>
      </c>
      <c r="AB398" s="21">
        <v>0</v>
      </c>
      <c r="AC398" s="21">
        <v>0</v>
      </c>
      <c r="AD398" s="21">
        <v>0</v>
      </c>
      <c r="AE398" s="21">
        <v>0</v>
      </c>
      <c r="AF398" s="21">
        <v>0</v>
      </c>
      <c r="AG398" s="21">
        <v>0</v>
      </c>
      <c r="AH398" s="21">
        <v>0</v>
      </c>
      <c r="AI398" s="21">
        <v>0</v>
      </c>
      <c r="AJ398" s="21">
        <v>0</v>
      </c>
      <c r="AK398" s="21">
        <v>0</v>
      </c>
      <c r="AL398" s="21">
        <v>0</v>
      </c>
      <c r="AM398" s="21">
        <v>0</v>
      </c>
      <c r="AN398" s="21">
        <v>0</v>
      </c>
      <c r="AO398" s="21">
        <v>0</v>
      </c>
      <c r="AP398" s="21">
        <v>0</v>
      </c>
      <c r="AQ398" s="21">
        <v>0</v>
      </c>
      <c r="AR398" s="21">
        <v>0</v>
      </c>
      <c r="AS398" s="21">
        <v>0</v>
      </c>
      <c r="AT398" s="21">
        <v>0</v>
      </c>
      <c r="AU398" s="21">
        <v>0</v>
      </c>
      <c r="AV398" s="21">
        <v>0</v>
      </c>
      <c r="AW398" s="21">
        <v>0</v>
      </c>
      <c r="AX398" s="21">
        <v>0</v>
      </c>
      <c r="AY398" s="21">
        <v>0</v>
      </c>
      <c r="AZ398" s="21">
        <v>0</v>
      </c>
      <c r="BA398" s="21">
        <v>212226</v>
      </c>
      <c r="BB398" s="21">
        <v>212226</v>
      </c>
      <c r="BC398" s="21">
        <v>0</v>
      </c>
      <c r="BD398" s="21">
        <v>0</v>
      </c>
      <c r="BE398" s="21">
        <v>0</v>
      </c>
      <c r="BF398" s="21">
        <v>0</v>
      </c>
      <c r="BG398" s="21">
        <v>0</v>
      </c>
      <c r="BH398" s="21">
        <v>0</v>
      </c>
      <c r="BI398" s="21">
        <v>0</v>
      </c>
      <c r="BJ398" s="21">
        <v>0</v>
      </c>
      <c r="BK398" s="21">
        <v>0</v>
      </c>
      <c r="BQ398" s="156">
        <f>INDEX('ESSER II reallocation'!$G$2:$G$555,MATCH('2021 ESSER II'!$D398,'ESSER II reallocation'!$A$2:$A$555,0))</f>
        <v>212252</v>
      </c>
    </row>
    <row r="399" spans="1:69" x14ac:dyDescent="0.3">
      <c r="A399" t="s">
        <v>162</v>
      </c>
      <c r="B399">
        <v>2021</v>
      </c>
      <c r="C399" t="s">
        <v>3089</v>
      </c>
      <c r="D399" s="22">
        <f>INDEX(Concordance!$A$2:$A$556,MATCH('2021 ESSER II'!F399,Concordance!$D$2:$D$556,0))</f>
        <v>107156</v>
      </c>
      <c r="E399" t="s">
        <v>1336</v>
      </c>
      <c r="F399" t="s">
        <v>3090</v>
      </c>
      <c r="G399" t="s">
        <v>3091</v>
      </c>
      <c r="H399" t="s">
        <v>1892</v>
      </c>
      <c r="I399" s="21">
        <v>17703.27</v>
      </c>
      <c r="J399" s="21">
        <v>0</v>
      </c>
      <c r="O399" s="21">
        <v>17703.27</v>
      </c>
      <c r="P399">
        <v>0</v>
      </c>
      <c r="Q399">
        <v>0</v>
      </c>
      <c r="R399">
        <v>0</v>
      </c>
      <c r="S399">
        <v>100</v>
      </c>
      <c r="T399">
        <v>0</v>
      </c>
      <c r="U399" s="21">
        <v>632573</v>
      </c>
      <c r="V399" s="21">
        <v>632573</v>
      </c>
      <c r="W399" s="21">
        <v>0</v>
      </c>
      <c r="X399" s="21">
        <v>0</v>
      </c>
      <c r="Y399" s="21">
        <v>0</v>
      </c>
      <c r="Z399" s="21">
        <v>0</v>
      </c>
      <c r="AA399" s="21">
        <v>0</v>
      </c>
      <c r="AB399" s="21">
        <v>0</v>
      </c>
      <c r="AC399" s="21">
        <v>0</v>
      </c>
      <c r="AD399" s="21">
        <v>0</v>
      </c>
      <c r="AE399" s="21">
        <v>0</v>
      </c>
      <c r="AF399" s="21">
        <v>0</v>
      </c>
      <c r="AG399" s="21">
        <v>632573</v>
      </c>
      <c r="AH399" s="21">
        <v>632573</v>
      </c>
      <c r="AI399" s="21">
        <v>0</v>
      </c>
      <c r="AJ399" s="21">
        <v>0</v>
      </c>
      <c r="AK399" s="21">
        <v>0</v>
      </c>
      <c r="AL399" s="21">
        <v>0</v>
      </c>
      <c r="AM399" s="21">
        <v>0</v>
      </c>
      <c r="AN399" s="21">
        <v>0</v>
      </c>
      <c r="AO399" s="21">
        <v>0</v>
      </c>
      <c r="AP399" s="21">
        <v>0</v>
      </c>
      <c r="AQ399" s="21">
        <v>0</v>
      </c>
      <c r="AR399" s="21">
        <v>0</v>
      </c>
      <c r="AS399" s="21">
        <v>0</v>
      </c>
      <c r="AT399" s="21">
        <v>0</v>
      </c>
      <c r="AU399" s="21">
        <v>0</v>
      </c>
      <c r="AV399" s="21">
        <v>0</v>
      </c>
      <c r="AW399" s="21">
        <v>0</v>
      </c>
      <c r="AX399" s="21">
        <v>0</v>
      </c>
      <c r="AY399" s="21">
        <v>0</v>
      </c>
      <c r="AZ399" s="21">
        <v>0</v>
      </c>
      <c r="BA399" s="21">
        <v>0</v>
      </c>
      <c r="BB399" s="21">
        <v>0</v>
      </c>
      <c r="BC399" s="21">
        <v>0</v>
      </c>
      <c r="BD399" s="21">
        <v>0</v>
      </c>
      <c r="BE399" s="21">
        <v>0</v>
      </c>
      <c r="BF399" s="21">
        <v>0</v>
      </c>
      <c r="BG399" s="21">
        <v>0</v>
      </c>
      <c r="BH399" s="21">
        <v>0</v>
      </c>
      <c r="BI399" s="21">
        <v>0</v>
      </c>
      <c r="BJ399" s="21">
        <v>0</v>
      </c>
      <c r="BK399" s="21">
        <v>0</v>
      </c>
      <c r="BQ399" s="156">
        <f>INDEX('ESSER II reallocation'!$G$2:$G$555,MATCH('2021 ESSER II'!$D399,'ESSER II reallocation'!$A$2:$A$555,0))</f>
        <v>632650</v>
      </c>
    </row>
    <row r="400" spans="1:69" x14ac:dyDescent="0.3">
      <c r="A400" t="s">
        <v>162</v>
      </c>
      <c r="B400">
        <v>2021</v>
      </c>
      <c r="C400" t="s">
        <v>3092</v>
      </c>
      <c r="D400" s="22">
        <f>INDEX(Concordance!$A$2:$A$556,MATCH('2021 ESSER II'!F400,Concordance!$D$2:$D$556,0))</f>
        <v>83003</v>
      </c>
      <c r="E400" t="s">
        <v>1339</v>
      </c>
      <c r="F400" t="s">
        <v>3093</v>
      </c>
      <c r="G400" t="s">
        <v>3094</v>
      </c>
      <c r="H400" t="s">
        <v>1892</v>
      </c>
      <c r="I400" s="21">
        <v>72436.990000000005</v>
      </c>
      <c r="J400" s="21">
        <v>0</v>
      </c>
      <c r="O400" s="21">
        <v>72436.990000000005</v>
      </c>
      <c r="P400">
        <v>0</v>
      </c>
      <c r="Q400">
        <v>0</v>
      </c>
      <c r="R400">
        <v>0</v>
      </c>
      <c r="S400">
        <v>100</v>
      </c>
      <c r="T400">
        <v>0</v>
      </c>
      <c r="U400" s="21">
        <v>966039</v>
      </c>
      <c r="V400" s="21">
        <v>966039</v>
      </c>
      <c r="W400" s="21">
        <v>0</v>
      </c>
      <c r="X400" s="21">
        <v>0</v>
      </c>
      <c r="Y400" s="21">
        <v>0</v>
      </c>
      <c r="Z400" s="21">
        <v>0</v>
      </c>
      <c r="AA400" s="21">
        <v>0</v>
      </c>
      <c r="AB400" s="21">
        <v>0</v>
      </c>
      <c r="AC400" s="21">
        <v>0</v>
      </c>
      <c r="AD400" s="21">
        <v>0</v>
      </c>
      <c r="AE400" s="21">
        <v>0</v>
      </c>
      <c r="AF400" s="21">
        <v>0</v>
      </c>
      <c r="AG400" s="21">
        <v>0</v>
      </c>
      <c r="AH400" s="21">
        <v>0</v>
      </c>
      <c r="AI400" s="21">
        <v>0</v>
      </c>
      <c r="AJ400" s="21">
        <v>0</v>
      </c>
      <c r="AK400" s="21">
        <v>0</v>
      </c>
      <c r="AL400" s="21">
        <v>0</v>
      </c>
      <c r="AM400" s="21">
        <v>0</v>
      </c>
      <c r="AN400" s="21">
        <v>0</v>
      </c>
      <c r="AO400" s="21">
        <v>0</v>
      </c>
      <c r="AP400" s="21">
        <v>0</v>
      </c>
      <c r="AQ400" s="21">
        <v>0</v>
      </c>
      <c r="AR400" s="21">
        <v>0</v>
      </c>
      <c r="AS400" s="21">
        <v>0</v>
      </c>
      <c r="AT400" s="21">
        <v>0</v>
      </c>
      <c r="AU400" s="21">
        <v>0</v>
      </c>
      <c r="AV400" s="21">
        <v>0</v>
      </c>
      <c r="AW400" s="21">
        <v>0</v>
      </c>
      <c r="AX400" s="21">
        <v>0</v>
      </c>
      <c r="AY400" s="21">
        <v>0</v>
      </c>
      <c r="AZ400" s="21">
        <v>0</v>
      </c>
      <c r="BA400" s="21">
        <v>966039</v>
      </c>
      <c r="BB400" s="21">
        <v>966039</v>
      </c>
      <c r="BC400" s="21">
        <v>0</v>
      </c>
      <c r="BD400" s="21">
        <v>0</v>
      </c>
      <c r="BE400" s="21">
        <v>0</v>
      </c>
      <c r="BF400" s="21">
        <v>0</v>
      </c>
      <c r="BG400" s="21">
        <v>0</v>
      </c>
      <c r="BH400" s="21">
        <v>0</v>
      </c>
      <c r="BI400" s="21">
        <v>0</v>
      </c>
      <c r="BJ400" s="21">
        <v>0</v>
      </c>
      <c r="BK400" s="21">
        <v>0</v>
      </c>
      <c r="BQ400" s="156">
        <f>INDEX('ESSER II reallocation'!$G$2:$G$555,MATCH('2021 ESSER II'!$D400,'ESSER II reallocation'!$A$2:$A$555,0))</f>
        <v>966157</v>
      </c>
    </row>
    <row r="401" spans="1:69" x14ac:dyDescent="0.3">
      <c r="A401" t="s">
        <v>162</v>
      </c>
      <c r="B401">
        <v>2021</v>
      </c>
      <c r="C401" t="s">
        <v>3095</v>
      </c>
      <c r="D401" s="22">
        <f>INDEX(Concordance!$A$2:$A$556,MATCH('2021 ESSER II'!F401,Concordance!$D$2:$D$556,0))</f>
        <v>19148</v>
      </c>
      <c r="E401" t="s">
        <v>1342</v>
      </c>
      <c r="F401" t="s">
        <v>3096</v>
      </c>
      <c r="G401" t="s">
        <v>3097</v>
      </c>
      <c r="H401" t="s">
        <v>1892</v>
      </c>
      <c r="I401" s="21">
        <v>40407.629999999997</v>
      </c>
      <c r="J401" s="21">
        <v>0</v>
      </c>
      <c r="O401" s="21">
        <v>40407.629999999997</v>
      </c>
      <c r="P401">
        <v>0</v>
      </c>
      <c r="Q401">
        <v>0</v>
      </c>
      <c r="R401">
        <v>0</v>
      </c>
      <c r="S401">
        <v>100</v>
      </c>
      <c r="T401">
        <v>0</v>
      </c>
      <c r="U401" s="21">
        <v>549906</v>
      </c>
      <c r="V401" s="21">
        <v>543708.94999999995</v>
      </c>
      <c r="W401" s="21">
        <v>0</v>
      </c>
      <c r="X401" s="21">
        <v>0</v>
      </c>
      <c r="Y401" s="21">
        <v>0</v>
      </c>
      <c r="Z401" s="21">
        <v>0</v>
      </c>
      <c r="AA401" s="21">
        <v>0</v>
      </c>
      <c r="AB401" s="21">
        <v>0</v>
      </c>
      <c r="AC401" s="21">
        <v>0</v>
      </c>
      <c r="AD401" s="21">
        <v>0</v>
      </c>
      <c r="AE401" s="21">
        <v>0</v>
      </c>
      <c r="AF401" s="21">
        <v>0</v>
      </c>
      <c r="AG401" s="21">
        <v>543708.94999999995</v>
      </c>
      <c r="AH401" s="21">
        <v>0</v>
      </c>
      <c r="AI401" s="21">
        <v>0</v>
      </c>
      <c r="AJ401" s="21">
        <v>373720.44</v>
      </c>
      <c r="AK401" s="21">
        <v>0</v>
      </c>
      <c r="AL401" s="21">
        <v>71088.509999999995</v>
      </c>
      <c r="AM401" s="21">
        <v>0</v>
      </c>
      <c r="AN401" s="21">
        <v>98900</v>
      </c>
      <c r="AO401" s="21">
        <v>0</v>
      </c>
      <c r="AP401" s="21">
        <v>0</v>
      </c>
      <c r="AQ401" s="21">
        <v>0</v>
      </c>
      <c r="AR401" s="21">
        <v>0</v>
      </c>
      <c r="AS401" s="21">
        <v>0</v>
      </c>
      <c r="AT401" s="21">
        <v>0</v>
      </c>
      <c r="AU401" s="21">
        <v>0</v>
      </c>
      <c r="AV401" s="21">
        <v>0</v>
      </c>
      <c r="AW401" s="21">
        <v>0</v>
      </c>
      <c r="AX401" s="21">
        <v>0</v>
      </c>
      <c r="AY401" s="21">
        <v>0</v>
      </c>
      <c r="AZ401" s="21">
        <v>0</v>
      </c>
      <c r="BA401" s="21">
        <v>0</v>
      </c>
      <c r="BB401" s="21">
        <v>0</v>
      </c>
      <c r="BC401" s="21">
        <v>0</v>
      </c>
      <c r="BD401" s="21">
        <v>0</v>
      </c>
      <c r="BE401" s="21">
        <v>0</v>
      </c>
      <c r="BF401" s="21">
        <v>0</v>
      </c>
      <c r="BG401" s="21">
        <v>0</v>
      </c>
      <c r="BH401" s="21">
        <v>0</v>
      </c>
      <c r="BI401" s="21">
        <v>0</v>
      </c>
      <c r="BJ401" s="21">
        <v>0</v>
      </c>
      <c r="BK401" s="21">
        <v>6197.0500000000466</v>
      </c>
      <c r="BL401">
        <v>0</v>
      </c>
      <c r="BM401">
        <v>100</v>
      </c>
      <c r="BN401">
        <v>0</v>
      </c>
      <c r="BO401">
        <v>0</v>
      </c>
      <c r="BP401">
        <v>0</v>
      </c>
      <c r="BQ401" s="156">
        <f>INDEX('ESSER II reallocation'!$G$2:$G$555,MATCH('2021 ESSER II'!$D401,'ESSER II reallocation'!$A$2:$A$555,0))</f>
        <v>549974</v>
      </c>
    </row>
    <row r="402" spans="1:69" x14ac:dyDescent="0.3">
      <c r="A402" t="s">
        <v>162</v>
      </c>
      <c r="B402">
        <v>2021</v>
      </c>
      <c r="C402" t="s">
        <v>3098</v>
      </c>
      <c r="D402" s="22">
        <f>INDEX(Concordance!$A$2:$A$556,MATCH('2021 ESSER II'!F402,Concordance!$D$2:$D$556,0))</f>
        <v>84006</v>
      </c>
      <c r="E402" t="s">
        <v>1345</v>
      </c>
      <c r="F402" t="s">
        <v>3099</v>
      </c>
      <c r="G402" t="s">
        <v>3100</v>
      </c>
      <c r="H402" t="s">
        <v>1892</v>
      </c>
      <c r="I402" s="21">
        <v>24392.94</v>
      </c>
      <c r="J402" s="21">
        <v>0</v>
      </c>
      <c r="O402" s="21">
        <v>24392.94</v>
      </c>
      <c r="P402">
        <v>0</v>
      </c>
      <c r="Q402">
        <v>0</v>
      </c>
      <c r="R402">
        <v>0</v>
      </c>
      <c r="S402">
        <v>100</v>
      </c>
      <c r="T402">
        <v>0</v>
      </c>
      <c r="U402" s="21">
        <v>1378853</v>
      </c>
      <c r="V402" s="21">
        <v>1378853</v>
      </c>
      <c r="W402" s="21">
        <v>0</v>
      </c>
      <c r="X402" s="21">
        <v>0</v>
      </c>
      <c r="Y402" s="21">
        <v>0</v>
      </c>
      <c r="Z402" s="21">
        <v>0</v>
      </c>
      <c r="AA402" s="21">
        <v>0</v>
      </c>
      <c r="AB402" s="21">
        <v>0</v>
      </c>
      <c r="AC402" s="21">
        <v>0</v>
      </c>
      <c r="AD402" s="21">
        <v>0</v>
      </c>
      <c r="AE402" s="21">
        <v>0</v>
      </c>
      <c r="AF402" s="21">
        <v>0</v>
      </c>
      <c r="AG402" s="21">
        <v>1378853</v>
      </c>
      <c r="AH402" s="21">
        <v>1378853</v>
      </c>
      <c r="AI402" s="21">
        <v>0</v>
      </c>
      <c r="AJ402" s="21">
        <v>0</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Q402" s="156">
        <f>INDEX('ESSER II reallocation'!$G$2:$G$555,MATCH('2021 ESSER II'!$D402,'ESSER II reallocation'!$A$2:$A$555,0))</f>
        <v>1379022</v>
      </c>
    </row>
    <row r="403" spans="1:69" x14ac:dyDescent="0.3">
      <c r="A403" t="s">
        <v>162</v>
      </c>
      <c r="B403">
        <v>2021</v>
      </c>
      <c r="C403" t="s">
        <v>3101</v>
      </c>
      <c r="D403" s="22">
        <f>INDEX(Concordance!$A$2:$A$556,MATCH('2021 ESSER II'!F403,Concordance!$D$2:$D$556,0))</f>
        <v>40103</v>
      </c>
      <c r="E403" t="s">
        <v>1348</v>
      </c>
      <c r="F403" t="s">
        <v>3102</v>
      </c>
      <c r="G403" t="s">
        <v>3103</v>
      </c>
      <c r="H403" t="s">
        <v>1892</v>
      </c>
      <c r="I403" s="21">
        <v>13243.48</v>
      </c>
      <c r="J403" s="21">
        <v>0</v>
      </c>
      <c r="O403" s="21">
        <v>13243.48</v>
      </c>
      <c r="P403">
        <v>0</v>
      </c>
      <c r="Q403">
        <v>0</v>
      </c>
      <c r="R403">
        <v>0</v>
      </c>
      <c r="S403">
        <v>100</v>
      </c>
      <c r="T403">
        <v>0</v>
      </c>
      <c r="U403" s="21">
        <v>48269</v>
      </c>
      <c r="V403" s="21">
        <v>0</v>
      </c>
      <c r="W403" s="21">
        <v>0</v>
      </c>
      <c r="X403" s="21">
        <v>0</v>
      </c>
      <c r="Y403" s="21">
        <v>0</v>
      </c>
      <c r="Z403" s="21">
        <v>0</v>
      </c>
      <c r="AA403" s="21">
        <v>0</v>
      </c>
      <c r="AB403" s="21">
        <v>0</v>
      </c>
      <c r="AC403" s="21">
        <v>0</v>
      </c>
      <c r="AD403" s="21">
        <v>0</v>
      </c>
      <c r="AE403" s="21">
        <v>0</v>
      </c>
      <c r="AF403" s="21">
        <v>0</v>
      </c>
      <c r="AG403" s="21">
        <v>0</v>
      </c>
      <c r="AH403" s="21">
        <v>0</v>
      </c>
      <c r="AI403" s="21">
        <v>0</v>
      </c>
      <c r="AJ403" s="21">
        <v>0</v>
      </c>
      <c r="AK403" s="21">
        <v>0</v>
      </c>
      <c r="AL403" s="21">
        <v>0</v>
      </c>
      <c r="AM403" s="21">
        <v>0</v>
      </c>
      <c r="AN403" s="21">
        <v>0</v>
      </c>
      <c r="AO403" s="21">
        <v>0</v>
      </c>
      <c r="AP403" s="21">
        <v>0</v>
      </c>
      <c r="AQ403" s="21">
        <v>0</v>
      </c>
      <c r="AR403" s="21">
        <v>0</v>
      </c>
      <c r="AS403" s="21">
        <v>0</v>
      </c>
      <c r="AT403" s="21">
        <v>0</v>
      </c>
      <c r="AU403" s="21">
        <v>0</v>
      </c>
      <c r="AV403" s="21">
        <v>0</v>
      </c>
      <c r="AW403" s="21">
        <v>0</v>
      </c>
      <c r="AX403" s="21">
        <v>0</v>
      </c>
      <c r="AY403" s="21">
        <v>0</v>
      </c>
      <c r="AZ403" s="21">
        <v>0</v>
      </c>
      <c r="BA403" s="21">
        <v>0</v>
      </c>
      <c r="BB403" s="21">
        <v>0</v>
      </c>
      <c r="BC403" s="21">
        <v>0</v>
      </c>
      <c r="BD403" s="21">
        <v>0</v>
      </c>
      <c r="BE403" s="21">
        <v>0</v>
      </c>
      <c r="BF403" s="21">
        <v>0</v>
      </c>
      <c r="BG403" s="21">
        <v>0</v>
      </c>
      <c r="BH403" s="21">
        <v>0</v>
      </c>
      <c r="BI403" s="21">
        <v>0</v>
      </c>
      <c r="BJ403" s="21">
        <v>0</v>
      </c>
      <c r="BK403" s="21">
        <v>48269</v>
      </c>
      <c r="BL403">
        <v>0</v>
      </c>
      <c r="BM403">
        <v>0</v>
      </c>
      <c r="BN403">
        <v>0</v>
      </c>
      <c r="BO403">
        <v>100</v>
      </c>
      <c r="BP403">
        <v>0</v>
      </c>
      <c r="BQ403" s="156">
        <f>INDEX('ESSER II reallocation'!$G$2:$G$555,MATCH('2021 ESSER II'!$D403,'ESSER II reallocation'!$A$2:$A$555,0))</f>
        <v>48275</v>
      </c>
    </row>
    <row r="404" spans="1:69" x14ac:dyDescent="0.3">
      <c r="A404" t="s">
        <v>162</v>
      </c>
      <c r="B404">
        <v>2021</v>
      </c>
      <c r="C404" t="s">
        <v>3104</v>
      </c>
      <c r="D404" s="22">
        <f>INDEX(Concordance!$A$2:$A$556,MATCH('2021 ESSER II'!F404,Concordance!$D$2:$D$556,0))</f>
        <v>13059</v>
      </c>
      <c r="E404" t="s">
        <v>1354</v>
      </c>
      <c r="F404" t="s">
        <v>3105</v>
      </c>
      <c r="G404" t="s">
        <v>3106</v>
      </c>
      <c r="H404" t="s">
        <v>1892</v>
      </c>
      <c r="I404" s="21">
        <v>18311.419999999998</v>
      </c>
      <c r="J404" s="21">
        <v>0</v>
      </c>
      <c r="O404" s="21">
        <v>18311.419999999998</v>
      </c>
      <c r="P404">
        <v>0</v>
      </c>
      <c r="Q404">
        <v>0</v>
      </c>
      <c r="R404">
        <v>0</v>
      </c>
      <c r="S404">
        <v>100</v>
      </c>
      <c r="T404">
        <v>0</v>
      </c>
      <c r="U404" s="21">
        <v>170474</v>
      </c>
      <c r="V404" s="21">
        <v>170474</v>
      </c>
      <c r="W404" s="21">
        <v>0</v>
      </c>
      <c r="X404" s="21">
        <v>0</v>
      </c>
      <c r="Y404" s="21">
        <v>0</v>
      </c>
      <c r="Z404" s="21">
        <v>0</v>
      </c>
      <c r="AA404" s="21">
        <v>0</v>
      </c>
      <c r="AB404" s="21">
        <v>0</v>
      </c>
      <c r="AC404" s="21">
        <v>0</v>
      </c>
      <c r="AD404" s="21">
        <v>0</v>
      </c>
      <c r="AE404" s="21">
        <v>0</v>
      </c>
      <c r="AF404" s="21">
        <v>0</v>
      </c>
      <c r="AG404" s="21">
        <v>170474</v>
      </c>
      <c r="AH404" s="21">
        <v>41316.160000000003</v>
      </c>
      <c r="AI404" s="21">
        <v>0</v>
      </c>
      <c r="AJ404" s="21">
        <v>0</v>
      </c>
      <c r="AK404" s="21">
        <v>0</v>
      </c>
      <c r="AL404" s="21">
        <v>0</v>
      </c>
      <c r="AM404" s="21">
        <v>0</v>
      </c>
      <c r="AN404" s="21">
        <v>129157.84</v>
      </c>
      <c r="AO404" s="21">
        <v>0</v>
      </c>
      <c r="AP404" s="21">
        <v>0</v>
      </c>
      <c r="AQ404" s="21">
        <v>0</v>
      </c>
      <c r="AR404" s="21">
        <v>0</v>
      </c>
      <c r="AS404" s="21">
        <v>0</v>
      </c>
      <c r="AT404" s="21">
        <v>0</v>
      </c>
      <c r="AU404" s="21">
        <v>0</v>
      </c>
      <c r="AV404" s="21">
        <v>0</v>
      </c>
      <c r="AW404" s="21">
        <v>0</v>
      </c>
      <c r="AX404" s="21">
        <v>0</v>
      </c>
      <c r="AY404" s="21">
        <v>0</v>
      </c>
      <c r="AZ404" s="21">
        <v>0</v>
      </c>
      <c r="BA404" s="21">
        <v>0</v>
      </c>
      <c r="BB404" s="21">
        <v>0</v>
      </c>
      <c r="BC404" s="21">
        <v>0</v>
      </c>
      <c r="BD404" s="21">
        <v>0</v>
      </c>
      <c r="BE404" s="21">
        <v>0</v>
      </c>
      <c r="BF404" s="21">
        <v>0</v>
      </c>
      <c r="BG404" s="21">
        <v>0</v>
      </c>
      <c r="BH404" s="21">
        <v>0</v>
      </c>
      <c r="BI404" s="21">
        <v>0</v>
      </c>
      <c r="BJ404" s="21">
        <v>0</v>
      </c>
      <c r="BK404" s="21">
        <v>0</v>
      </c>
      <c r="BQ404" s="156">
        <f>INDEX('ESSER II reallocation'!$G$2:$G$555,MATCH('2021 ESSER II'!$D404,'ESSER II reallocation'!$A$2:$A$555,0))</f>
        <v>170495</v>
      </c>
    </row>
    <row r="405" spans="1:69" x14ac:dyDescent="0.3">
      <c r="A405" t="s">
        <v>162</v>
      </c>
      <c r="B405">
        <v>2021</v>
      </c>
      <c r="C405" t="s">
        <v>3107</v>
      </c>
      <c r="D405" s="22">
        <f>INDEX(Concordance!$A$2:$A$556,MATCH('2021 ESSER II'!F405,Concordance!$D$2:$D$556,0))</f>
        <v>12109</v>
      </c>
      <c r="E405" t="s">
        <v>1357</v>
      </c>
      <c r="F405" t="s">
        <v>3108</v>
      </c>
      <c r="G405" t="s">
        <v>3109</v>
      </c>
      <c r="H405" t="s">
        <v>1892</v>
      </c>
      <c r="I405" s="21">
        <v>128387.02</v>
      </c>
      <c r="J405" s="21">
        <v>0</v>
      </c>
      <c r="O405" s="21">
        <v>128387.02</v>
      </c>
      <c r="P405">
        <v>0</v>
      </c>
      <c r="Q405">
        <v>0</v>
      </c>
      <c r="R405">
        <v>0</v>
      </c>
      <c r="S405">
        <v>100</v>
      </c>
      <c r="T405">
        <v>0</v>
      </c>
      <c r="U405" s="21">
        <v>6979066</v>
      </c>
      <c r="V405" s="21">
        <v>435649.42</v>
      </c>
      <c r="W405" s="21">
        <v>10000</v>
      </c>
      <c r="X405" s="21">
        <v>0</v>
      </c>
      <c r="Y405" s="21">
        <v>0</v>
      </c>
      <c r="Z405" s="21">
        <v>0</v>
      </c>
      <c r="AA405" s="21">
        <v>0</v>
      </c>
      <c r="AB405" s="21">
        <v>0</v>
      </c>
      <c r="AC405" s="21">
        <v>10000</v>
      </c>
      <c r="AD405" s="21">
        <v>0</v>
      </c>
      <c r="AE405" s="21">
        <v>0</v>
      </c>
      <c r="AF405" s="21">
        <v>0</v>
      </c>
      <c r="AG405" s="21">
        <v>394388.56</v>
      </c>
      <c r="AH405" s="21">
        <v>0</v>
      </c>
      <c r="AI405" s="21">
        <v>0</v>
      </c>
      <c r="AJ405" s="21">
        <v>0</v>
      </c>
      <c r="AK405" s="21">
        <v>17500</v>
      </c>
      <c r="AL405" s="21">
        <v>0</v>
      </c>
      <c r="AM405" s="21">
        <v>376888.56</v>
      </c>
      <c r="AN405" s="21">
        <v>0</v>
      </c>
      <c r="AO405" s="21">
        <v>0</v>
      </c>
      <c r="AP405" s="21">
        <v>0</v>
      </c>
      <c r="AQ405" s="21">
        <v>0</v>
      </c>
      <c r="AR405" s="21">
        <v>0</v>
      </c>
      <c r="AS405" s="21">
        <v>0</v>
      </c>
      <c r="AT405" s="21">
        <v>0</v>
      </c>
      <c r="AU405" s="21">
        <v>0</v>
      </c>
      <c r="AV405" s="21">
        <v>0</v>
      </c>
      <c r="AW405" s="21">
        <v>0</v>
      </c>
      <c r="AX405" s="21">
        <v>0</v>
      </c>
      <c r="AY405" s="21">
        <v>0</v>
      </c>
      <c r="AZ405" s="21">
        <v>0</v>
      </c>
      <c r="BA405" s="21">
        <v>31260.86</v>
      </c>
      <c r="BB405" s="21">
        <v>27613.11</v>
      </c>
      <c r="BC405" s="21">
        <v>3647.75</v>
      </c>
      <c r="BD405" s="21">
        <v>0</v>
      </c>
      <c r="BE405" s="21">
        <v>0</v>
      </c>
      <c r="BF405" s="21">
        <v>0</v>
      </c>
      <c r="BG405" s="21">
        <v>0</v>
      </c>
      <c r="BH405" s="21">
        <v>0</v>
      </c>
      <c r="BI405" s="21">
        <v>0</v>
      </c>
      <c r="BJ405" s="21">
        <v>0</v>
      </c>
      <c r="BK405" s="21">
        <v>6543416.5800000001</v>
      </c>
      <c r="BL405">
        <v>41</v>
      </c>
      <c r="BM405">
        <v>56.7</v>
      </c>
      <c r="BN405">
        <v>0</v>
      </c>
      <c r="BO405">
        <v>2.2999999999999998</v>
      </c>
      <c r="BP405">
        <v>0</v>
      </c>
      <c r="BQ405" s="156">
        <f>INDEX('ESSER II reallocation'!$G$2:$G$555,MATCH('2021 ESSER II'!$D405,'ESSER II reallocation'!$A$2:$A$555,0))</f>
        <v>6979922</v>
      </c>
    </row>
    <row r="406" spans="1:69" x14ac:dyDescent="0.3">
      <c r="A406" t="s">
        <v>162</v>
      </c>
      <c r="B406">
        <v>2021</v>
      </c>
      <c r="C406" t="s">
        <v>3110</v>
      </c>
      <c r="D406" s="22">
        <f>INDEX(Concordance!$A$2:$A$556,MATCH('2021 ESSER II'!F406,Concordance!$D$2:$D$556,0))</f>
        <v>72068</v>
      </c>
      <c r="E406" t="s">
        <v>1360</v>
      </c>
      <c r="F406" t="s">
        <v>3111</v>
      </c>
      <c r="G406" t="s">
        <v>3112</v>
      </c>
      <c r="H406" t="s">
        <v>1892</v>
      </c>
      <c r="I406" s="21">
        <v>28812.18</v>
      </c>
      <c r="J406" s="21">
        <v>0</v>
      </c>
      <c r="O406" s="21">
        <v>28812.18</v>
      </c>
      <c r="P406">
        <v>0</v>
      </c>
      <c r="Q406">
        <v>0</v>
      </c>
      <c r="R406">
        <v>0</v>
      </c>
      <c r="S406">
        <v>100</v>
      </c>
      <c r="T406">
        <v>0</v>
      </c>
      <c r="U406" s="21">
        <v>1295803</v>
      </c>
      <c r="V406" s="21">
        <v>638808</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638808</v>
      </c>
      <c r="BB406" s="21">
        <v>638808</v>
      </c>
      <c r="BC406" s="21">
        <v>0</v>
      </c>
      <c r="BD406" s="21">
        <v>0</v>
      </c>
      <c r="BE406" s="21">
        <v>0</v>
      </c>
      <c r="BF406" s="21">
        <v>0</v>
      </c>
      <c r="BG406" s="21">
        <v>0</v>
      </c>
      <c r="BH406" s="21">
        <v>0</v>
      </c>
      <c r="BI406" s="21">
        <v>0</v>
      </c>
      <c r="BJ406" s="21">
        <v>0</v>
      </c>
      <c r="BK406" s="21">
        <v>656995</v>
      </c>
      <c r="BL406">
        <v>0</v>
      </c>
      <c r="BM406">
        <v>0</v>
      </c>
      <c r="BN406">
        <v>0</v>
      </c>
      <c r="BO406">
        <v>100</v>
      </c>
      <c r="BP406">
        <v>0</v>
      </c>
      <c r="BQ406" s="156">
        <f>INDEX('ESSER II reallocation'!$G$2:$G$555,MATCH('2021 ESSER II'!$D406,'ESSER II reallocation'!$A$2:$A$555,0))</f>
        <v>1295962</v>
      </c>
    </row>
    <row r="407" spans="1:69" x14ac:dyDescent="0.3">
      <c r="A407" t="s">
        <v>162</v>
      </c>
      <c r="B407">
        <v>2021</v>
      </c>
      <c r="C407" t="s">
        <v>3113</v>
      </c>
      <c r="D407" s="22">
        <f>INDEX(Concordance!$A$2:$A$556,MATCH('2021 ESSER II'!F407,Concordance!$D$2:$D$556,0))</f>
        <v>110029</v>
      </c>
      <c r="E407" t="s">
        <v>1363</v>
      </c>
      <c r="F407" t="s">
        <v>3114</v>
      </c>
      <c r="G407" t="s">
        <v>3115</v>
      </c>
      <c r="H407" t="s">
        <v>1892</v>
      </c>
      <c r="I407" s="21">
        <v>62220.03</v>
      </c>
      <c r="J407" s="21">
        <v>0</v>
      </c>
      <c r="O407" s="21">
        <v>62220.03</v>
      </c>
      <c r="P407">
        <v>0</v>
      </c>
      <c r="Q407">
        <v>0</v>
      </c>
      <c r="R407">
        <v>0</v>
      </c>
      <c r="S407">
        <v>100</v>
      </c>
      <c r="T407">
        <v>0</v>
      </c>
      <c r="U407" s="21">
        <v>2339811</v>
      </c>
      <c r="V407" s="21">
        <v>286912.74</v>
      </c>
      <c r="W407" s="21">
        <v>44930.85</v>
      </c>
      <c r="X407" s="21">
        <v>31807.43</v>
      </c>
      <c r="Y407" s="21">
        <v>2909.28</v>
      </c>
      <c r="Z407" s="21">
        <v>0</v>
      </c>
      <c r="AA407" s="21">
        <v>0</v>
      </c>
      <c r="AB407" s="21">
        <v>0</v>
      </c>
      <c r="AC407" s="21">
        <v>10214.14</v>
      </c>
      <c r="AD407" s="21">
        <v>0</v>
      </c>
      <c r="AE407" s="21">
        <v>0</v>
      </c>
      <c r="AF407" s="21">
        <v>0</v>
      </c>
      <c r="AG407" s="21">
        <v>241981.89</v>
      </c>
      <c r="AH407" s="21">
        <v>138103.04999999999</v>
      </c>
      <c r="AI407" s="21">
        <v>10280.24</v>
      </c>
      <c r="AJ407" s="21">
        <v>229.14</v>
      </c>
      <c r="AK407" s="21">
        <v>0</v>
      </c>
      <c r="AL407" s="21">
        <v>0</v>
      </c>
      <c r="AM407" s="21">
        <v>93369.46</v>
      </c>
      <c r="AN407" s="21">
        <v>0</v>
      </c>
      <c r="AO407" s="21">
        <v>0</v>
      </c>
      <c r="AP407" s="21">
        <v>0</v>
      </c>
      <c r="AQ407" s="21">
        <v>0</v>
      </c>
      <c r="AR407" s="21">
        <v>0</v>
      </c>
      <c r="AS407" s="21">
        <v>0</v>
      </c>
      <c r="AT407" s="21">
        <v>0</v>
      </c>
      <c r="AU407" s="21">
        <v>0</v>
      </c>
      <c r="AV407" s="21">
        <v>0</v>
      </c>
      <c r="AW407" s="21">
        <v>0</v>
      </c>
      <c r="AX407" s="21">
        <v>0</v>
      </c>
      <c r="AY407" s="21">
        <v>0</v>
      </c>
      <c r="AZ407" s="21">
        <v>0</v>
      </c>
      <c r="BA407" s="21">
        <v>0</v>
      </c>
      <c r="BB407" s="21">
        <v>0</v>
      </c>
      <c r="BC407" s="21">
        <v>0</v>
      </c>
      <c r="BD407" s="21">
        <v>0</v>
      </c>
      <c r="BE407" s="21">
        <v>0</v>
      </c>
      <c r="BF407" s="21">
        <v>0</v>
      </c>
      <c r="BG407" s="21">
        <v>0</v>
      </c>
      <c r="BH407" s="21">
        <v>0</v>
      </c>
      <c r="BI407" s="21">
        <v>0</v>
      </c>
      <c r="BJ407" s="21">
        <v>0</v>
      </c>
      <c r="BK407" s="21">
        <v>2052898.26</v>
      </c>
      <c r="BL407">
        <v>30</v>
      </c>
      <c r="BM407">
        <v>30</v>
      </c>
      <c r="BN407">
        <v>30</v>
      </c>
      <c r="BO407">
        <v>10</v>
      </c>
      <c r="BP407">
        <v>0</v>
      </c>
      <c r="BQ407" s="156">
        <f>INDEX('ESSER II reallocation'!$G$2:$G$555,MATCH('2021 ESSER II'!$D407,'ESSER II reallocation'!$A$2:$A$555,0))</f>
        <v>2340098</v>
      </c>
    </row>
    <row r="408" spans="1:69" x14ac:dyDescent="0.3">
      <c r="A408" t="s">
        <v>162</v>
      </c>
      <c r="B408">
        <v>2021</v>
      </c>
      <c r="C408" t="s">
        <v>3116</v>
      </c>
      <c r="D408" s="22">
        <f>INDEX(Concordance!$A$2:$A$556,MATCH('2021 ESSER II'!F408,Concordance!$D$2:$D$556,0))</f>
        <v>27057</v>
      </c>
      <c r="E408" t="s">
        <v>1366</v>
      </c>
      <c r="F408" t="s">
        <v>3117</v>
      </c>
      <c r="G408" t="s">
        <v>3118</v>
      </c>
      <c r="H408" t="s">
        <v>1892</v>
      </c>
      <c r="I408" s="21">
        <v>13851.63</v>
      </c>
      <c r="J408" s="21">
        <v>0</v>
      </c>
      <c r="O408" s="21">
        <v>13851.63</v>
      </c>
      <c r="P408">
        <v>0</v>
      </c>
      <c r="Q408">
        <v>0</v>
      </c>
      <c r="R408">
        <v>0</v>
      </c>
      <c r="S408">
        <v>100</v>
      </c>
      <c r="T408">
        <v>0</v>
      </c>
      <c r="U408" s="21">
        <v>236280</v>
      </c>
      <c r="V408" s="21">
        <v>236280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21">
        <v>0</v>
      </c>
      <c r="AS408" s="21">
        <v>0</v>
      </c>
      <c r="AT408" s="21">
        <v>0</v>
      </c>
      <c r="AU408" s="21">
        <v>0</v>
      </c>
      <c r="AV408" s="21">
        <v>0</v>
      </c>
      <c r="AW408" s="21">
        <v>0</v>
      </c>
      <c r="AX408" s="21">
        <v>0</v>
      </c>
      <c r="AY408" s="21">
        <v>0</v>
      </c>
      <c r="AZ408" s="21">
        <v>0</v>
      </c>
      <c r="BA408" s="21">
        <v>236280</v>
      </c>
      <c r="BB408" s="21">
        <v>236280</v>
      </c>
      <c r="BC408" s="21">
        <v>0</v>
      </c>
      <c r="BD408" s="21">
        <v>0</v>
      </c>
      <c r="BE408" s="21">
        <v>0</v>
      </c>
      <c r="BF408" s="21">
        <v>0</v>
      </c>
      <c r="BG408" s="21">
        <v>0</v>
      </c>
      <c r="BH408" s="21">
        <v>0</v>
      </c>
      <c r="BI408" s="21">
        <v>0</v>
      </c>
      <c r="BJ408" s="21">
        <v>0</v>
      </c>
      <c r="BK408" s="21">
        <v>0</v>
      </c>
      <c r="BQ408" s="156">
        <f>INDEX('ESSER II reallocation'!$G$2:$G$555,MATCH('2021 ESSER II'!$D408,'ESSER II reallocation'!$A$2:$A$555,0))</f>
        <v>236309</v>
      </c>
    </row>
    <row r="409" spans="1:69" x14ac:dyDescent="0.3">
      <c r="A409" t="s">
        <v>162</v>
      </c>
      <c r="B409">
        <v>2021</v>
      </c>
      <c r="C409" t="s">
        <v>3119</v>
      </c>
      <c r="D409" s="22">
        <f>INDEX(Concordance!$A$2:$A$556,MATCH('2021 ESSER II'!F409,Concordance!$D$2:$D$556,0))</f>
        <v>115903</v>
      </c>
      <c r="E409" t="s">
        <v>1624</v>
      </c>
      <c r="F409" t="s">
        <v>3120</v>
      </c>
      <c r="G409" t="s">
        <v>3121</v>
      </c>
      <c r="H409" t="s">
        <v>1892</v>
      </c>
      <c r="I409" s="21">
        <v>28041.86</v>
      </c>
      <c r="J409" s="21">
        <v>0</v>
      </c>
      <c r="O409" s="21">
        <v>28041.86</v>
      </c>
      <c r="P409">
        <v>0</v>
      </c>
      <c r="Q409">
        <v>0</v>
      </c>
      <c r="R409">
        <v>0</v>
      </c>
      <c r="S409">
        <v>100</v>
      </c>
      <c r="T409">
        <v>0</v>
      </c>
      <c r="U409" s="21">
        <v>1520673</v>
      </c>
      <c r="V409" s="21">
        <v>163392.5</v>
      </c>
      <c r="W409" s="21">
        <v>72574.69</v>
      </c>
      <c r="X409" s="21">
        <v>0</v>
      </c>
      <c r="Y409" s="21">
        <v>0</v>
      </c>
      <c r="Z409" s="21">
        <v>0</v>
      </c>
      <c r="AA409" s="21">
        <v>62032</v>
      </c>
      <c r="AB409" s="21">
        <v>0</v>
      </c>
      <c r="AC409" s="21">
        <v>10542.69</v>
      </c>
      <c r="AD409" s="21">
        <v>0</v>
      </c>
      <c r="AE409" s="21">
        <v>0</v>
      </c>
      <c r="AF409" s="21">
        <v>0</v>
      </c>
      <c r="AG409" s="21">
        <v>0</v>
      </c>
      <c r="AH409" s="21">
        <v>0</v>
      </c>
      <c r="AI409" s="21">
        <v>0</v>
      </c>
      <c r="AJ409" s="21">
        <v>0</v>
      </c>
      <c r="AK409" s="21">
        <v>0</v>
      </c>
      <c r="AL409" s="21">
        <v>0</v>
      </c>
      <c r="AM409" s="21">
        <v>0</v>
      </c>
      <c r="AN409" s="21">
        <v>0</v>
      </c>
      <c r="AO409" s="21">
        <v>0</v>
      </c>
      <c r="AP409" s="21">
        <v>0</v>
      </c>
      <c r="AQ409" s="21">
        <v>0</v>
      </c>
      <c r="AR409" s="21">
        <v>0</v>
      </c>
      <c r="AS409" s="21">
        <v>0</v>
      </c>
      <c r="AT409" s="21">
        <v>0</v>
      </c>
      <c r="AU409" s="21">
        <v>0</v>
      </c>
      <c r="AV409" s="21">
        <v>0</v>
      </c>
      <c r="AW409" s="21">
        <v>0</v>
      </c>
      <c r="AX409" s="21">
        <v>0</v>
      </c>
      <c r="AY409" s="21">
        <v>0</v>
      </c>
      <c r="AZ409" s="21">
        <v>0</v>
      </c>
      <c r="BA409" s="21">
        <v>90817.81</v>
      </c>
      <c r="BB409" s="21">
        <v>0</v>
      </c>
      <c r="BC409" s="21">
        <v>0</v>
      </c>
      <c r="BD409" s="21">
        <v>46479.41</v>
      </c>
      <c r="BE409" s="21">
        <v>0</v>
      </c>
      <c r="BF409" s="21">
        <v>0</v>
      </c>
      <c r="BG409" s="21">
        <v>17079.2</v>
      </c>
      <c r="BH409" s="21">
        <v>27259.200000000001</v>
      </c>
      <c r="BI409" s="21">
        <v>0</v>
      </c>
      <c r="BJ409" s="21">
        <v>0</v>
      </c>
      <c r="BK409" s="21">
        <v>1357280.5</v>
      </c>
      <c r="BL409">
        <v>10</v>
      </c>
      <c r="BM409">
        <v>2</v>
      </c>
      <c r="BN409">
        <v>0</v>
      </c>
      <c r="BO409">
        <v>88</v>
      </c>
      <c r="BP409">
        <v>0</v>
      </c>
      <c r="BQ409" s="156">
        <f>INDEX('ESSER II reallocation'!$G$2:$G$555,MATCH('2021 ESSER II'!$D409,'ESSER II reallocation'!$A$2:$A$555,0))</f>
        <v>1520860</v>
      </c>
    </row>
    <row r="410" spans="1:69" x14ac:dyDescent="0.3">
      <c r="A410" t="s">
        <v>162</v>
      </c>
      <c r="B410">
        <v>2021</v>
      </c>
      <c r="C410" t="s">
        <v>3122</v>
      </c>
      <c r="D410" s="22">
        <f>INDEX(Concordance!$A$2:$A$556,MATCH('2021 ESSER II'!F410,Concordance!$D$2:$D$556,0))</f>
        <v>65098</v>
      </c>
      <c r="E410" t="s">
        <v>1369</v>
      </c>
      <c r="F410" t="s">
        <v>3123</v>
      </c>
      <c r="G410" t="s">
        <v>3124</v>
      </c>
      <c r="H410" t="s">
        <v>1892</v>
      </c>
      <c r="I410" s="21">
        <v>17297.830000000002</v>
      </c>
      <c r="J410" s="21">
        <v>0</v>
      </c>
      <c r="O410" s="21">
        <v>17297.830000000002</v>
      </c>
      <c r="P410">
        <v>0</v>
      </c>
      <c r="Q410">
        <v>0</v>
      </c>
      <c r="R410">
        <v>0</v>
      </c>
      <c r="S410">
        <v>100</v>
      </c>
      <c r="T410">
        <v>0</v>
      </c>
      <c r="U410" s="21">
        <v>347398</v>
      </c>
      <c r="V410" s="21">
        <v>131706.71</v>
      </c>
      <c r="W410" s="21">
        <v>0</v>
      </c>
      <c r="X410" s="21">
        <v>0</v>
      </c>
      <c r="Y410" s="21">
        <v>0</v>
      </c>
      <c r="Z410" s="21">
        <v>0</v>
      </c>
      <c r="AA410" s="21">
        <v>0</v>
      </c>
      <c r="AB410" s="21">
        <v>0</v>
      </c>
      <c r="AC410" s="21">
        <v>0</v>
      </c>
      <c r="AD410" s="21">
        <v>0</v>
      </c>
      <c r="AE410" s="21">
        <v>0</v>
      </c>
      <c r="AF410" s="21">
        <v>0</v>
      </c>
      <c r="AG410" s="21">
        <v>131706.71</v>
      </c>
      <c r="AH410" s="21">
        <v>131706.71</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215691.29</v>
      </c>
      <c r="BL410">
        <v>0</v>
      </c>
      <c r="BM410">
        <v>100</v>
      </c>
      <c r="BN410">
        <v>0</v>
      </c>
      <c r="BO410">
        <v>0</v>
      </c>
      <c r="BP410">
        <v>0</v>
      </c>
      <c r="BQ410" s="156">
        <f>INDEX('ESSER II reallocation'!$G$2:$G$555,MATCH('2021 ESSER II'!$D410,'ESSER II reallocation'!$A$2:$A$555,0))</f>
        <v>347441</v>
      </c>
    </row>
    <row r="411" spans="1:69" x14ac:dyDescent="0.3">
      <c r="A411" t="s">
        <v>162</v>
      </c>
      <c r="B411">
        <v>2021</v>
      </c>
      <c r="C411" t="s">
        <v>3125</v>
      </c>
      <c r="D411" s="22">
        <f>INDEX(Concordance!$A$2:$A$556,MATCH('2021 ESSER II'!F411,Concordance!$D$2:$D$556,0))</f>
        <v>5124</v>
      </c>
      <c r="E411" t="s">
        <v>1375</v>
      </c>
      <c r="F411" t="s">
        <v>3126</v>
      </c>
      <c r="G411" t="s">
        <v>3127</v>
      </c>
      <c r="H411" t="s">
        <v>1892</v>
      </c>
      <c r="I411" s="21">
        <v>20541.310000000001</v>
      </c>
      <c r="J411" s="21">
        <v>0</v>
      </c>
      <c r="O411" s="21">
        <v>20541.310000000001</v>
      </c>
      <c r="P411">
        <v>0</v>
      </c>
      <c r="Q411">
        <v>0</v>
      </c>
      <c r="R411">
        <v>0</v>
      </c>
      <c r="S411">
        <v>100</v>
      </c>
      <c r="T411">
        <v>0</v>
      </c>
      <c r="U411" s="21">
        <v>794317</v>
      </c>
      <c r="V411" s="21">
        <v>232284.55</v>
      </c>
      <c r="W411" s="21">
        <v>15505.14</v>
      </c>
      <c r="X411" s="21">
        <v>0</v>
      </c>
      <c r="Y411" s="21">
        <v>0</v>
      </c>
      <c r="Z411" s="21">
        <v>0</v>
      </c>
      <c r="AA411" s="21">
        <v>0</v>
      </c>
      <c r="AB411" s="21">
        <v>0</v>
      </c>
      <c r="AC411" s="21">
        <v>15505.14</v>
      </c>
      <c r="AD411" s="21">
        <v>0</v>
      </c>
      <c r="AE411" s="21">
        <v>0</v>
      </c>
      <c r="AF411" s="21">
        <v>0</v>
      </c>
      <c r="AG411" s="21">
        <v>37440.910000000003</v>
      </c>
      <c r="AH411" s="21">
        <v>0</v>
      </c>
      <c r="AI411" s="21">
        <v>0</v>
      </c>
      <c r="AJ411" s="21">
        <v>0</v>
      </c>
      <c r="AK411" s="21">
        <v>0</v>
      </c>
      <c r="AL411" s="21">
        <v>0</v>
      </c>
      <c r="AM411" s="21">
        <v>37440.910000000003</v>
      </c>
      <c r="AN411" s="21">
        <v>0</v>
      </c>
      <c r="AO411" s="21">
        <v>0</v>
      </c>
      <c r="AP411" s="21">
        <v>0</v>
      </c>
      <c r="AQ411" s="21">
        <v>0</v>
      </c>
      <c r="AR411" s="21">
        <v>0</v>
      </c>
      <c r="AS411" s="21">
        <v>0</v>
      </c>
      <c r="AT411" s="21">
        <v>0</v>
      </c>
      <c r="AU411" s="21">
        <v>0</v>
      </c>
      <c r="AV411" s="21">
        <v>0</v>
      </c>
      <c r="AW411" s="21">
        <v>0</v>
      </c>
      <c r="AX411" s="21">
        <v>0</v>
      </c>
      <c r="AY411" s="21">
        <v>0</v>
      </c>
      <c r="AZ411" s="21">
        <v>0</v>
      </c>
      <c r="BA411" s="21">
        <v>179338.5</v>
      </c>
      <c r="BB411" s="21">
        <v>88751.75</v>
      </c>
      <c r="BC411" s="21">
        <v>0</v>
      </c>
      <c r="BD411" s="21">
        <v>0</v>
      </c>
      <c r="BE411" s="21">
        <v>0</v>
      </c>
      <c r="BF411" s="21">
        <v>0</v>
      </c>
      <c r="BG411" s="21">
        <v>0</v>
      </c>
      <c r="BH411" s="21">
        <v>0</v>
      </c>
      <c r="BI411" s="21">
        <v>0</v>
      </c>
      <c r="BJ411" s="21">
        <v>90586.75</v>
      </c>
      <c r="BK411" s="21">
        <v>562032.44999999995</v>
      </c>
      <c r="BL411">
        <v>2</v>
      </c>
      <c r="BM411">
        <v>16</v>
      </c>
      <c r="BN411">
        <v>0</v>
      </c>
      <c r="BO411">
        <v>82</v>
      </c>
      <c r="BP411">
        <v>0</v>
      </c>
      <c r="BQ411" s="156">
        <f>INDEX('ESSER II reallocation'!$G$2:$G$555,MATCH('2021 ESSER II'!$D411,'ESSER II reallocation'!$A$2:$A$555,0))</f>
        <v>794415</v>
      </c>
    </row>
    <row r="412" spans="1:69" x14ac:dyDescent="0.3">
      <c r="A412" t="s">
        <v>162</v>
      </c>
      <c r="B412">
        <v>2021</v>
      </c>
      <c r="C412" t="s">
        <v>3128</v>
      </c>
      <c r="D412" s="22">
        <f>INDEX(Concordance!$A$2:$A$556,MATCH('2021 ESSER II'!F412,Concordance!$D$2:$D$556,0))</f>
        <v>86100</v>
      </c>
      <c r="E412" t="s">
        <v>1378</v>
      </c>
      <c r="F412" t="s">
        <v>3129</v>
      </c>
      <c r="G412" t="s">
        <v>3130</v>
      </c>
      <c r="H412" t="s">
        <v>1892</v>
      </c>
      <c r="I412" s="21">
        <v>21554.9</v>
      </c>
      <c r="J412" s="21">
        <v>0</v>
      </c>
      <c r="O412" s="21">
        <v>21554.9</v>
      </c>
      <c r="P412">
        <v>0</v>
      </c>
      <c r="Q412">
        <v>0</v>
      </c>
      <c r="R412">
        <v>0</v>
      </c>
      <c r="S412">
        <v>100</v>
      </c>
      <c r="T412">
        <v>0</v>
      </c>
      <c r="U412" s="21">
        <v>786993</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786993</v>
      </c>
      <c r="BL412">
        <v>100</v>
      </c>
      <c r="BM412">
        <v>0</v>
      </c>
      <c r="BN412">
        <v>0</v>
      </c>
      <c r="BO412">
        <v>0</v>
      </c>
      <c r="BP412">
        <v>0</v>
      </c>
      <c r="BQ412" s="156">
        <f>INDEX('ESSER II reallocation'!$G$2:$G$555,MATCH('2021 ESSER II'!$D412,'ESSER II reallocation'!$A$2:$A$555,0))</f>
        <v>787090</v>
      </c>
    </row>
    <row r="413" spans="1:69" x14ac:dyDescent="0.3">
      <c r="A413" t="s">
        <v>162</v>
      </c>
      <c r="B413">
        <v>2021</v>
      </c>
      <c r="C413" t="s">
        <v>3131</v>
      </c>
      <c r="D413" s="22">
        <f>INDEX(Concordance!$A$2:$A$556,MATCH('2021 ESSER II'!F413,Concordance!$D$2:$D$556,0))</f>
        <v>103130</v>
      </c>
      <c r="E413" t="s">
        <v>1381</v>
      </c>
      <c r="F413" t="s">
        <v>3132</v>
      </c>
      <c r="G413" t="s">
        <v>3133</v>
      </c>
      <c r="H413" t="s">
        <v>1892</v>
      </c>
      <c r="I413" s="21">
        <v>23379.360000000001</v>
      </c>
      <c r="J413" s="21">
        <v>0</v>
      </c>
      <c r="O413" s="21">
        <v>23379.360000000001</v>
      </c>
      <c r="P413">
        <v>0</v>
      </c>
      <c r="Q413">
        <v>0</v>
      </c>
      <c r="R413">
        <v>0</v>
      </c>
      <c r="S413">
        <v>100</v>
      </c>
      <c r="T413">
        <v>0</v>
      </c>
      <c r="U413" s="21">
        <v>758746</v>
      </c>
      <c r="V413" s="21">
        <v>758746</v>
      </c>
      <c r="W413" s="21">
        <v>0</v>
      </c>
      <c r="X413" s="21">
        <v>0</v>
      </c>
      <c r="Y413" s="21">
        <v>0</v>
      </c>
      <c r="Z413" s="21">
        <v>0</v>
      </c>
      <c r="AA413" s="21">
        <v>0</v>
      </c>
      <c r="AB413" s="21">
        <v>0</v>
      </c>
      <c r="AC413" s="21">
        <v>0</v>
      </c>
      <c r="AD413" s="21">
        <v>0</v>
      </c>
      <c r="AE413" s="21">
        <v>0</v>
      </c>
      <c r="AF413" s="21">
        <v>0</v>
      </c>
      <c r="AG413" s="21">
        <v>731668.96</v>
      </c>
      <c r="AH413" s="21">
        <v>455668.96</v>
      </c>
      <c r="AI413" s="21">
        <v>0</v>
      </c>
      <c r="AJ413" s="21">
        <v>0</v>
      </c>
      <c r="AK413" s="21">
        <v>276000</v>
      </c>
      <c r="AL413" s="21">
        <v>0</v>
      </c>
      <c r="AM413" s="21">
        <v>0</v>
      </c>
      <c r="AN413" s="21">
        <v>0</v>
      </c>
      <c r="AO413" s="21">
        <v>0</v>
      </c>
      <c r="AP413" s="21">
        <v>0</v>
      </c>
      <c r="AQ413" s="21">
        <v>0</v>
      </c>
      <c r="AR413" s="21">
        <v>0</v>
      </c>
      <c r="AS413" s="21">
        <v>0</v>
      </c>
      <c r="AT413" s="21">
        <v>0</v>
      </c>
      <c r="AU413" s="21">
        <v>0</v>
      </c>
      <c r="AV413" s="21">
        <v>0</v>
      </c>
      <c r="AW413" s="21">
        <v>0</v>
      </c>
      <c r="AX413" s="21">
        <v>0</v>
      </c>
      <c r="AY413" s="21">
        <v>0</v>
      </c>
      <c r="AZ413" s="21">
        <v>0</v>
      </c>
      <c r="BA413" s="21">
        <v>27077.040000000001</v>
      </c>
      <c r="BB413" s="21">
        <v>0</v>
      </c>
      <c r="BC413" s="21">
        <v>0</v>
      </c>
      <c r="BD413" s="21">
        <v>27077.040000000001</v>
      </c>
      <c r="BE413" s="21">
        <v>0</v>
      </c>
      <c r="BF413" s="21">
        <v>0</v>
      </c>
      <c r="BG413" s="21">
        <v>0</v>
      </c>
      <c r="BH413" s="21">
        <v>0</v>
      </c>
      <c r="BI413" s="21">
        <v>0</v>
      </c>
      <c r="BJ413" s="21">
        <v>0</v>
      </c>
      <c r="BK413" s="21">
        <v>0</v>
      </c>
      <c r="BQ413" s="156">
        <f>INDEX('ESSER II reallocation'!$G$2:$G$555,MATCH('2021 ESSER II'!$D413,'ESSER II reallocation'!$A$2:$A$555,0))</f>
        <v>758839</v>
      </c>
    </row>
    <row r="414" spans="1:69" x14ac:dyDescent="0.3">
      <c r="A414" t="s">
        <v>162</v>
      </c>
      <c r="B414">
        <v>2021</v>
      </c>
      <c r="C414" t="s">
        <v>3134</v>
      </c>
      <c r="D414" s="22">
        <f>INDEX(Concordance!$A$2:$A$556,MATCH('2021 ESSER II'!F414,Concordance!$D$2:$D$556,0))</f>
        <v>87083</v>
      </c>
      <c r="E414" t="s">
        <v>1389</v>
      </c>
      <c r="F414" t="s">
        <v>3135</v>
      </c>
      <c r="G414" t="s">
        <v>3136</v>
      </c>
      <c r="H414" t="s">
        <v>1892</v>
      </c>
      <c r="I414" s="21">
        <v>22365.77</v>
      </c>
      <c r="J414" s="21">
        <v>0</v>
      </c>
      <c r="O414" s="21">
        <v>22365.77</v>
      </c>
      <c r="P414">
        <v>0</v>
      </c>
      <c r="Q414">
        <v>0</v>
      </c>
      <c r="R414">
        <v>0</v>
      </c>
      <c r="S414">
        <v>100</v>
      </c>
      <c r="T414">
        <v>0</v>
      </c>
      <c r="U414" s="21">
        <v>500457</v>
      </c>
      <c r="V414" s="21">
        <v>500457</v>
      </c>
      <c r="W414" s="21">
        <v>268173</v>
      </c>
      <c r="X414" s="21">
        <v>0</v>
      </c>
      <c r="Y414" s="21">
        <v>0</v>
      </c>
      <c r="Z414" s="21">
        <v>0</v>
      </c>
      <c r="AA414" s="21">
        <v>0</v>
      </c>
      <c r="AB414" s="21">
        <v>0</v>
      </c>
      <c r="AC414" s="21">
        <v>0</v>
      </c>
      <c r="AD414" s="21">
        <v>268173</v>
      </c>
      <c r="AE414" s="21">
        <v>0</v>
      </c>
      <c r="AF414" s="21">
        <v>0</v>
      </c>
      <c r="AG414" s="21">
        <v>232284</v>
      </c>
      <c r="AH414" s="21">
        <v>0</v>
      </c>
      <c r="AI414" s="21">
        <v>0</v>
      </c>
      <c r="AJ414" s="21">
        <v>0</v>
      </c>
      <c r="AK414" s="21">
        <v>0</v>
      </c>
      <c r="AL414" s="21">
        <v>0</v>
      </c>
      <c r="AM414" s="21">
        <v>75440</v>
      </c>
      <c r="AN414" s="21">
        <v>156844</v>
      </c>
      <c r="AO414" s="21">
        <v>0</v>
      </c>
      <c r="AP414" s="21">
        <v>0</v>
      </c>
      <c r="AQ414" s="21">
        <v>0</v>
      </c>
      <c r="AR414" s="21">
        <v>0</v>
      </c>
      <c r="AS414" s="21">
        <v>0</v>
      </c>
      <c r="AT414" s="21">
        <v>0</v>
      </c>
      <c r="AU414" s="21">
        <v>0</v>
      </c>
      <c r="AV414" s="21">
        <v>0</v>
      </c>
      <c r="AW414" s="21">
        <v>0</v>
      </c>
      <c r="AX414" s="21">
        <v>0</v>
      </c>
      <c r="AY414" s="21">
        <v>0</v>
      </c>
      <c r="AZ414" s="21">
        <v>0</v>
      </c>
      <c r="BA414" s="21">
        <v>0</v>
      </c>
      <c r="BB414" s="21">
        <v>0</v>
      </c>
      <c r="BC414" s="21">
        <v>0</v>
      </c>
      <c r="BD414" s="21">
        <v>0</v>
      </c>
      <c r="BE414" s="21">
        <v>0</v>
      </c>
      <c r="BF414" s="21">
        <v>0</v>
      </c>
      <c r="BG414" s="21">
        <v>0</v>
      </c>
      <c r="BH414" s="21">
        <v>0</v>
      </c>
      <c r="BI414" s="21">
        <v>0</v>
      </c>
      <c r="BJ414" s="21">
        <v>0</v>
      </c>
      <c r="BK414" s="21">
        <v>0</v>
      </c>
      <c r="BQ414" s="156">
        <f>INDEX('ESSER II reallocation'!$G$2:$G$555,MATCH('2021 ESSER II'!$D414,'ESSER II reallocation'!$A$2:$A$555,0))</f>
        <v>500518</v>
      </c>
    </row>
    <row r="415" spans="1:69" x14ac:dyDescent="0.3">
      <c r="A415" t="s">
        <v>162</v>
      </c>
      <c r="B415">
        <v>2021</v>
      </c>
      <c r="C415" t="s">
        <v>3137</v>
      </c>
      <c r="D415" s="22">
        <f>INDEX(Concordance!$A$2:$A$556,MATCH('2021 ESSER II'!F415,Concordance!$D$2:$D$556,0))</f>
        <v>107158</v>
      </c>
      <c r="E415" t="s">
        <v>1392</v>
      </c>
      <c r="F415" t="s">
        <v>3138</v>
      </c>
      <c r="G415" t="s">
        <v>3139</v>
      </c>
      <c r="H415" t="s">
        <v>1892</v>
      </c>
      <c r="I415" s="21">
        <v>15189.57</v>
      </c>
      <c r="J415" s="21">
        <v>0</v>
      </c>
      <c r="O415" s="21">
        <v>15189.57</v>
      </c>
      <c r="P415">
        <v>0</v>
      </c>
      <c r="Q415">
        <v>0</v>
      </c>
      <c r="R415">
        <v>0</v>
      </c>
      <c r="S415">
        <v>100</v>
      </c>
      <c r="T415">
        <v>0</v>
      </c>
      <c r="U415" s="21">
        <v>511167</v>
      </c>
      <c r="V415" s="21">
        <v>511167</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21">
        <v>0</v>
      </c>
      <c r="AS415" s="21">
        <v>0</v>
      </c>
      <c r="AT415" s="21">
        <v>0</v>
      </c>
      <c r="AU415" s="21">
        <v>0</v>
      </c>
      <c r="AV415" s="21">
        <v>0</v>
      </c>
      <c r="AW415" s="21">
        <v>0</v>
      </c>
      <c r="AX415" s="21">
        <v>0</v>
      </c>
      <c r="AY415" s="21">
        <v>0</v>
      </c>
      <c r="AZ415" s="21">
        <v>0</v>
      </c>
      <c r="BA415" s="21">
        <v>511167</v>
      </c>
      <c r="BB415" s="21">
        <v>202410.64</v>
      </c>
      <c r="BC415" s="21">
        <v>86345.279999999999</v>
      </c>
      <c r="BD415" s="21">
        <v>0</v>
      </c>
      <c r="BE415" s="21">
        <v>0</v>
      </c>
      <c r="BF415" s="21">
        <v>222411.08</v>
      </c>
      <c r="BG415" s="21">
        <v>0</v>
      </c>
      <c r="BH415" s="21">
        <v>0</v>
      </c>
      <c r="BI415" s="21">
        <v>0</v>
      </c>
      <c r="BJ415" s="21">
        <v>0</v>
      </c>
      <c r="BK415" s="21">
        <v>0</v>
      </c>
      <c r="BQ415" s="156">
        <f>INDEX('ESSER II reallocation'!$G$2:$G$555,MATCH('2021 ESSER II'!$D415,'ESSER II reallocation'!$A$2:$A$555,0))</f>
        <v>511230</v>
      </c>
    </row>
    <row r="416" spans="1:69" x14ac:dyDescent="0.3">
      <c r="A416" t="s">
        <v>162</v>
      </c>
      <c r="B416">
        <v>2021</v>
      </c>
      <c r="C416" t="s">
        <v>3140</v>
      </c>
      <c r="D416" s="22">
        <f>INDEX(Concordance!$A$2:$A$556,MATCH('2021 ESSER II'!F416,Concordance!$D$2:$D$556,0))</f>
        <v>19142</v>
      </c>
      <c r="E416" t="s">
        <v>1395</v>
      </c>
      <c r="F416" t="s">
        <v>3141</v>
      </c>
      <c r="G416" t="s">
        <v>3142</v>
      </c>
      <c r="H416" t="s">
        <v>1892</v>
      </c>
      <c r="I416" s="21">
        <v>100209.29</v>
      </c>
      <c r="J416" s="21">
        <v>0</v>
      </c>
      <c r="O416" s="21">
        <v>100209.29</v>
      </c>
      <c r="P416">
        <v>0</v>
      </c>
      <c r="Q416">
        <v>0</v>
      </c>
      <c r="R416">
        <v>0</v>
      </c>
      <c r="S416">
        <v>100</v>
      </c>
      <c r="T416">
        <v>0</v>
      </c>
      <c r="U416" s="21">
        <v>1569813</v>
      </c>
      <c r="V416" s="21">
        <v>1569813</v>
      </c>
      <c r="W416" s="21">
        <v>224172.83</v>
      </c>
      <c r="X416" s="21">
        <v>224172.83</v>
      </c>
      <c r="Y416" s="21">
        <v>0</v>
      </c>
      <c r="Z416" s="21">
        <v>0</v>
      </c>
      <c r="AA416" s="21">
        <v>0</v>
      </c>
      <c r="AB416" s="21">
        <v>0</v>
      </c>
      <c r="AC416" s="21">
        <v>0</v>
      </c>
      <c r="AD416" s="21">
        <v>0</v>
      </c>
      <c r="AE416" s="21">
        <v>0</v>
      </c>
      <c r="AF416" s="21">
        <v>0</v>
      </c>
      <c r="AG416" s="21">
        <v>789842.49</v>
      </c>
      <c r="AH416" s="21">
        <v>789842.49</v>
      </c>
      <c r="AI416" s="21">
        <v>0</v>
      </c>
      <c r="AJ416" s="21">
        <v>0</v>
      </c>
      <c r="AK416" s="21">
        <v>0</v>
      </c>
      <c r="AL416" s="21">
        <v>0</v>
      </c>
      <c r="AM416" s="21">
        <v>0</v>
      </c>
      <c r="AN416" s="21">
        <v>0</v>
      </c>
      <c r="AO416" s="21">
        <v>0</v>
      </c>
      <c r="AP416" s="21">
        <v>0</v>
      </c>
      <c r="AQ416" s="21">
        <v>116103.87</v>
      </c>
      <c r="AR416" s="21">
        <v>116103.87</v>
      </c>
      <c r="AS416" s="21">
        <v>0</v>
      </c>
      <c r="AT416" s="21">
        <v>0</v>
      </c>
      <c r="AU416" s="21">
        <v>0</v>
      </c>
      <c r="AV416" s="21">
        <v>0</v>
      </c>
      <c r="AW416" s="21">
        <v>0</v>
      </c>
      <c r="AX416" s="21">
        <v>0</v>
      </c>
      <c r="AY416" s="21">
        <v>0</v>
      </c>
      <c r="AZ416" s="21">
        <v>0</v>
      </c>
      <c r="BA416" s="21">
        <v>439693.81</v>
      </c>
      <c r="BB416" s="21">
        <v>439693.81</v>
      </c>
      <c r="BC416" s="21">
        <v>0</v>
      </c>
      <c r="BD416" s="21">
        <v>0</v>
      </c>
      <c r="BE416" s="21">
        <v>0</v>
      </c>
      <c r="BF416" s="21">
        <v>0</v>
      </c>
      <c r="BG416" s="21">
        <v>0</v>
      </c>
      <c r="BH416" s="21">
        <v>0</v>
      </c>
      <c r="BI416" s="21">
        <v>0</v>
      </c>
      <c r="BJ416" s="21">
        <v>0</v>
      </c>
      <c r="BK416" s="21">
        <v>0</v>
      </c>
      <c r="BQ416" s="156">
        <f>INDEX('ESSER II reallocation'!$G$2:$G$555,MATCH('2021 ESSER II'!$D416,'ESSER II reallocation'!$A$2:$A$555,0))</f>
        <v>1570005</v>
      </c>
    </row>
    <row r="417" spans="1:69" x14ac:dyDescent="0.3">
      <c r="A417" t="s">
        <v>162</v>
      </c>
      <c r="B417">
        <v>2021</v>
      </c>
      <c r="C417" t="s">
        <v>3143</v>
      </c>
      <c r="D417" s="22">
        <f>INDEX(Concordance!$A$2:$A$556,MATCH('2021 ESSER II'!F417,Concordance!$D$2:$D$556,0))</f>
        <v>48073</v>
      </c>
      <c r="E417" t="s">
        <v>450</v>
      </c>
      <c r="F417" t="s">
        <v>3144</v>
      </c>
      <c r="G417" t="s">
        <v>3145</v>
      </c>
      <c r="H417" t="s">
        <v>1892</v>
      </c>
      <c r="I417" s="21">
        <v>137914.74</v>
      </c>
      <c r="J417" s="21">
        <v>0</v>
      </c>
      <c r="O417" s="21">
        <v>137914.74</v>
      </c>
      <c r="P417">
        <v>0</v>
      </c>
      <c r="Q417">
        <v>0</v>
      </c>
      <c r="R417">
        <v>0</v>
      </c>
      <c r="S417">
        <v>100</v>
      </c>
      <c r="T417">
        <v>0</v>
      </c>
      <c r="U417" s="21">
        <v>8306415</v>
      </c>
      <c r="V417" s="21">
        <v>8306415</v>
      </c>
      <c r="W417" s="21">
        <v>0</v>
      </c>
      <c r="X417" s="21">
        <v>0</v>
      </c>
      <c r="Y417" s="21">
        <v>0</v>
      </c>
      <c r="Z417" s="21">
        <v>0</v>
      </c>
      <c r="AA417" s="21">
        <v>0</v>
      </c>
      <c r="AB417" s="21">
        <v>0</v>
      </c>
      <c r="AC417" s="21">
        <v>0</v>
      </c>
      <c r="AD417" s="21">
        <v>0</v>
      </c>
      <c r="AE417" s="21">
        <v>0</v>
      </c>
      <c r="AF417" s="21">
        <v>0</v>
      </c>
      <c r="AG417" s="21">
        <v>0</v>
      </c>
      <c r="AH417" s="21">
        <v>0</v>
      </c>
      <c r="AI417" s="21">
        <v>0</v>
      </c>
      <c r="AJ417" s="21">
        <v>0</v>
      </c>
      <c r="AK417" s="21">
        <v>0</v>
      </c>
      <c r="AL417" s="21">
        <v>0</v>
      </c>
      <c r="AM417" s="21">
        <v>0</v>
      </c>
      <c r="AN417" s="21">
        <v>0</v>
      </c>
      <c r="AO417" s="21">
        <v>0</v>
      </c>
      <c r="AP417" s="21">
        <v>0</v>
      </c>
      <c r="AQ417" s="21">
        <v>0</v>
      </c>
      <c r="AR417" s="21">
        <v>0</v>
      </c>
      <c r="AS417" s="21">
        <v>0</v>
      </c>
      <c r="AT417" s="21">
        <v>0</v>
      </c>
      <c r="AU417" s="21">
        <v>0</v>
      </c>
      <c r="AV417" s="21">
        <v>0</v>
      </c>
      <c r="AW417" s="21">
        <v>0</v>
      </c>
      <c r="AX417" s="21">
        <v>0</v>
      </c>
      <c r="AY417" s="21">
        <v>0</v>
      </c>
      <c r="AZ417" s="21">
        <v>0</v>
      </c>
      <c r="BA417" s="21">
        <v>8306415</v>
      </c>
      <c r="BB417" s="21">
        <v>7337669.6200000001</v>
      </c>
      <c r="BC417" s="21">
        <v>0</v>
      </c>
      <c r="BD417" s="21">
        <v>0</v>
      </c>
      <c r="BE417" s="21">
        <v>0</v>
      </c>
      <c r="BF417" s="21">
        <v>133653</v>
      </c>
      <c r="BG417" s="21">
        <v>425056.38</v>
      </c>
      <c r="BH417" s="21">
        <v>410036</v>
      </c>
      <c r="BI417" s="21">
        <v>0</v>
      </c>
      <c r="BJ417" s="21">
        <v>0</v>
      </c>
      <c r="BK417" s="21">
        <v>0</v>
      </c>
      <c r="BQ417" s="156">
        <f>INDEX('ESSER II reallocation'!$G$2:$G$555,MATCH('2021 ESSER II'!$D417,'ESSER II reallocation'!$A$2:$A$555,0))</f>
        <v>8307433</v>
      </c>
    </row>
    <row r="418" spans="1:69" x14ac:dyDescent="0.3">
      <c r="A418" t="s">
        <v>162</v>
      </c>
      <c r="B418">
        <v>2021</v>
      </c>
      <c r="C418" t="s">
        <v>3146</v>
      </c>
      <c r="D418" s="22">
        <f>INDEX(Concordance!$A$2:$A$556,MATCH('2021 ESSER II'!F418,Concordance!$D$2:$D$556,0))</f>
        <v>104044</v>
      </c>
      <c r="E418" t="s">
        <v>3147</v>
      </c>
      <c r="F418" t="s">
        <v>3148</v>
      </c>
      <c r="G418" t="s">
        <v>3149</v>
      </c>
      <c r="H418" t="s">
        <v>1892</v>
      </c>
      <c r="I418" s="21">
        <v>41421.21</v>
      </c>
      <c r="J418" s="21">
        <v>0</v>
      </c>
      <c r="O418" s="21">
        <v>41421.21</v>
      </c>
      <c r="P418">
        <v>0</v>
      </c>
      <c r="Q418">
        <v>0</v>
      </c>
      <c r="R418">
        <v>0</v>
      </c>
      <c r="S418">
        <v>100</v>
      </c>
      <c r="T418">
        <v>0</v>
      </c>
      <c r="U418" s="21">
        <v>1569389</v>
      </c>
      <c r="V418" s="21">
        <v>1229303.54</v>
      </c>
      <c r="W418" s="21">
        <v>0</v>
      </c>
      <c r="X418" s="21">
        <v>0</v>
      </c>
      <c r="Y418" s="21">
        <v>0</v>
      </c>
      <c r="Z418" s="21">
        <v>0</v>
      </c>
      <c r="AA418" s="21">
        <v>0</v>
      </c>
      <c r="AB418" s="21">
        <v>0</v>
      </c>
      <c r="AC418" s="21">
        <v>0</v>
      </c>
      <c r="AD418" s="21">
        <v>0</v>
      </c>
      <c r="AE418" s="21">
        <v>0</v>
      </c>
      <c r="AF418" s="21">
        <v>0</v>
      </c>
      <c r="AG418" s="21">
        <v>14732.34</v>
      </c>
      <c r="AH418" s="21">
        <v>0</v>
      </c>
      <c r="AI418" s="21">
        <v>0</v>
      </c>
      <c r="AJ418" s="21">
        <v>0</v>
      </c>
      <c r="AK418" s="21">
        <v>0</v>
      </c>
      <c r="AL418" s="21">
        <v>0</v>
      </c>
      <c r="AM418" s="21">
        <v>14732.34</v>
      </c>
      <c r="AN418" s="21">
        <v>0</v>
      </c>
      <c r="AO418" s="21">
        <v>0</v>
      </c>
      <c r="AP418" s="21">
        <v>0</v>
      </c>
      <c r="AQ418" s="21">
        <v>0</v>
      </c>
      <c r="AR418" s="21">
        <v>0</v>
      </c>
      <c r="AS418" s="21">
        <v>0</v>
      </c>
      <c r="AT418" s="21">
        <v>0</v>
      </c>
      <c r="AU418" s="21">
        <v>0</v>
      </c>
      <c r="AV418" s="21">
        <v>0</v>
      </c>
      <c r="AW418" s="21">
        <v>0</v>
      </c>
      <c r="AX418" s="21">
        <v>0</v>
      </c>
      <c r="AY418" s="21">
        <v>0</v>
      </c>
      <c r="AZ418" s="21">
        <v>0</v>
      </c>
      <c r="BA418" s="21">
        <v>1214571.2</v>
      </c>
      <c r="BB418" s="21">
        <v>577343</v>
      </c>
      <c r="BC418" s="21">
        <v>365200</v>
      </c>
      <c r="BD418" s="21">
        <v>0</v>
      </c>
      <c r="BE418" s="21">
        <v>0</v>
      </c>
      <c r="BF418" s="21">
        <v>272028.2</v>
      </c>
      <c r="BG418" s="21">
        <v>0</v>
      </c>
      <c r="BH418" s="21">
        <v>0</v>
      </c>
      <c r="BI418" s="21">
        <v>0</v>
      </c>
      <c r="BJ418" s="21">
        <v>0</v>
      </c>
      <c r="BK418" s="21">
        <v>340085.46</v>
      </c>
      <c r="BL418">
        <v>0</v>
      </c>
      <c r="BM418">
        <v>15</v>
      </c>
      <c r="BN418">
        <v>5</v>
      </c>
      <c r="BO418">
        <v>80</v>
      </c>
      <c r="BP418">
        <v>0</v>
      </c>
      <c r="BQ418" s="156">
        <f>INDEX('ESSER II reallocation'!$G$2:$G$555,MATCH('2021 ESSER II'!$D418,'ESSER II reallocation'!$A$2:$A$555,0))</f>
        <v>1569582</v>
      </c>
    </row>
    <row r="419" spans="1:69" x14ac:dyDescent="0.3">
      <c r="A419" t="s">
        <v>162</v>
      </c>
      <c r="B419">
        <v>2021</v>
      </c>
      <c r="C419" t="s">
        <v>3150</v>
      </c>
      <c r="D419" s="22">
        <f>INDEX(Concordance!$A$2:$A$556,MATCH('2021 ESSER II'!F419,Concordance!$D$2:$D$556,0))</f>
        <v>88073</v>
      </c>
      <c r="E419" t="s">
        <v>1400</v>
      </c>
      <c r="F419" t="s">
        <v>3151</v>
      </c>
      <c r="G419" t="s">
        <v>3152</v>
      </c>
      <c r="H419" t="s">
        <v>1892</v>
      </c>
      <c r="I419" s="21">
        <v>13243.48</v>
      </c>
      <c r="J419" s="21">
        <v>0</v>
      </c>
      <c r="O419" s="21">
        <v>13243.48</v>
      </c>
      <c r="P419">
        <v>0</v>
      </c>
      <c r="Q419">
        <v>0</v>
      </c>
      <c r="R419">
        <v>0</v>
      </c>
      <c r="S419">
        <v>100</v>
      </c>
      <c r="T419">
        <v>0</v>
      </c>
      <c r="U419" s="21">
        <v>153368</v>
      </c>
      <c r="V419" s="21">
        <v>153368</v>
      </c>
      <c r="W419" s="21">
        <v>153368</v>
      </c>
      <c r="X419" s="21">
        <v>153368</v>
      </c>
      <c r="Y419" s="21">
        <v>0</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21">
        <v>0</v>
      </c>
      <c r="AS419" s="21">
        <v>0</v>
      </c>
      <c r="AT419" s="21">
        <v>0</v>
      </c>
      <c r="AU419" s="21">
        <v>0</v>
      </c>
      <c r="AV419" s="21">
        <v>0</v>
      </c>
      <c r="AW419" s="21">
        <v>0</v>
      </c>
      <c r="AX419" s="21">
        <v>0</v>
      </c>
      <c r="AY419" s="21">
        <v>0</v>
      </c>
      <c r="AZ419" s="21">
        <v>0</v>
      </c>
      <c r="BA419" s="21">
        <v>0</v>
      </c>
      <c r="BB419" s="21">
        <v>0</v>
      </c>
      <c r="BC419" s="21">
        <v>0</v>
      </c>
      <c r="BD419" s="21">
        <v>0</v>
      </c>
      <c r="BE419" s="21">
        <v>0</v>
      </c>
      <c r="BF419" s="21">
        <v>0</v>
      </c>
      <c r="BG419" s="21">
        <v>0</v>
      </c>
      <c r="BH419" s="21">
        <v>0</v>
      </c>
      <c r="BI419" s="21">
        <v>0</v>
      </c>
      <c r="BJ419" s="21">
        <v>0</v>
      </c>
      <c r="BK419" s="21">
        <v>0</v>
      </c>
      <c r="BQ419" s="156">
        <f>INDEX('ESSER II reallocation'!$G$2:$G$555,MATCH('2021 ESSER II'!$D419,'ESSER II reallocation'!$A$2:$A$555,0))</f>
        <v>153387</v>
      </c>
    </row>
    <row r="420" spans="1:69" x14ac:dyDescent="0.3">
      <c r="A420" t="s">
        <v>162</v>
      </c>
      <c r="B420">
        <v>2021</v>
      </c>
      <c r="C420" t="s">
        <v>3153</v>
      </c>
      <c r="D420" s="22">
        <f>INDEX(Concordance!$A$2:$A$556,MATCH('2021 ESSER II'!F420,Concordance!$D$2:$D$556,0))</f>
        <v>39134</v>
      </c>
      <c r="E420" t="s">
        <v>1412</v>
      </c>
      <c r="F420" t="s">
        <v>3154</v>
      </c>
      <c r="G420" t="s">
        <v>3155</v>
      </c>
      <c r="H420" t="s">
        <v>1892</v>
      </c>
      <c r="I420" s="21">
        <v>80951.13</v>
      </c>
      <c r="J420" s="21">
        <v>0</v>
      </c>
      <c r="O420" s="21">
        <v>80951.13</v>
      </c>
      <c r="P420">
        <v>0</v>
      </c>
      <c r="Q420">
        <v>0</v>
      </c>
      <c r="R420">
        <v>0</v>
      </c>
      <c r="S420">
        <v>100</v>
      </c>
      <c r="T420">
        <v>0</v>
      </c>
      <c r="U420" s="21">
        <v>2643453</v>
      </c>
      <c r="V420" s="21">
        <v>2643453</v>
      </c>
      <c r="W420" s="21">
        <v>0</v>
      </c>
      <c r="X420" s="21">
        <v>0</v>
      </c>
      <c r="Y420" s="21">
        <v>0</v>
      </c>
      <c r="Z420" s="21">
        <v>0</v>
      </c>
      <c r="AA420" s="21">
        <v>0</v>
      </c>
      <c r="AB420" s="21">
        <v>0</v>
      </c>
      <c r="AC420" s="21">
        <v>0</v>
      </c>
      <c r="AD420" s="21">
        <v>0</v>
      </c>
      <c r="AE420" s="21">
        <v>0</v>
      </c>
      <c r="AF420" s="21">
        <v>0</v>
      </c>
      <c r="AG420" s="21">
        <v>2643453</v>
      </c>
      <c r="AH420" s="21">
        <v>2643453</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Q420" s="156">
        <f>INDEX('ESSER II reallocation'!$G$2:$G$555,MATCH('2021 ESSER II'!$D420,'ESSER II reallocation'!$A$2:$A$555,0))</f>
        <v>2643777</v>
      </c>
    </row>
    <row r="421" spans="1:69" x14ac:dyDescent="0.3">
      <c r="A421" t="s">
        <v>162</v>
      </c>
      <c r="B421">
        <v>2021</v>
      </c>
      <c r="C421" t="s">
        <v>3156</v>
      </c>
      <c r="D421" s="22">
        <f>INDEX(Concordance!$A$2:$A$556,MATCH('2021 ESSER II'!F421,Concordance!$D$2:$D$556,0))</f>
        <v>7124</v>
      </c>
      <c r="E421" t="s">
        <v>1415</v>
      </c>
      <c r="F421" t="s">
        <v>3157</v>
      </c>
      <c r="G421" t="s">
        <v>3158</v>
      </c>
      <c r="H421" t="s">
        <v>1892</v>
      </c>
      <c r="I421" s="21">
        <v>16486.96</v>
      </c>
      <c r="J421" s="21">
        <v>0</v>
      </c>
      <c r="O421" s="21">
        <v>16486.96</v>
      </c>
      <c r="P421">
        <v>0</v>
      </c>
      <c r="Q421">
        <v>0</v>
      </c>
      <c r="R421">
        <v>0</v>
      </c>
      <c r="S421">
        <v>100</v>
      </c>
      <c r="T421">
        <v>0</v>
      </c>
      <c r="U421" s="21">
        <v>278772</v>
      </c>
      <c r="V421" s="21">
        <v>0</v>
      </c>
      <c r="W421" s="21">
        <v>0</v>
      </c>
      <c r="X421" s="21">
        <v>0</v>
      </c>
      <c r="Y421" s="21">
        <v>0</v>
      </c>
      <c r="Z421" s="21">
        <v>0</v>
      </c>
      <c r="AA421" s="21">
        <v>0</v>
      </c>
      <c r="AB421" s="21">
        <v>0</v>
      </c>
      <c r="AC421" s="21">
        <v>0</v>
      </c>
      <c r="AD421" s="21">
        <v>0</v>
      </c>
      <c r="AE421" s="21">
        <v>0</v>
      </c>
      <c r="AF421" s="21">
        <v>0</v>
      </c>
      <c r="AG421" s="21">
        <v>0</v>
      </c>
      <c r="AH421" s="21">
        <v>0</v>
      </c>
      <c r="AI421" s="21">
        <v>0</v>
      </c>
      <c r="AJ421" s="21">
        <v>0</v>
      </c>
      <c r="AK421" s="21">
        <v>0</v>
      </c>
      <c r="AL421" s="21">
        <v>0</v>
      </c>
      <c r="AM421" s="21">
        <v>0</v>
      </c>
      <c r="AN421" s="21">
        <v>0</v>
      </c>
      <c r="AO421" s="21">
        <v>0</v>
      </c>
      <c r="AP421" s="21">
        <v>0</v>
      </c>
      <c r="AQ421" s="21">
        <v>0</v>
      </c>
      <c r="AR421" s="21">
        <v>0</v>
      </c>
      <c r="AS421" s="21">
        <v>0</v>
      </c>
      <c r="AT421" s="21">
        <v>0</v>
      </c>
      <c r="AU421" s="21">
        <v>0</v>
      </c>
      <c r="AV421" s="21">
        <v>0</v>
      </c>
      <c r="AW421" s="21">
        <v>0</v>
      </c>
      <c r="AX421" s="21">
        <v>0</v>
      </c>
      <c r="AY421" s="21">
        <v>0</v>
      </c>
      <c r="AZ421" s="21">
        <v>0</v>
      </c>
      <c r="BA421" s="21">
        <v>0</v>
      </c>
      <c r="BB421" s="21">
        <v>0</v>
      </c>
      <c r="BC421" s="21">
        <v>0</v>
      </c>
      <c r="BD421" s="21">
        <v>0</v>
      </c>
      <c r="BE421" s="21">
        <v>0</v>
      </c>
      <c r="BF421" s="21">
        <v>0</v>
      </c>
      <c r="BG421" s="21">
        <v>0</v>
      </c>
      <c r="BH421" s="21">
        <v>0</v>
      </c>
      <c r="BI421" s="21">
        <v>0</v>
      </c>
      <c r="BJ421" s="21">
        <v>0</v>
      </c>
      <c r="BK421" s="21">
        <v>278772</v>
      </c>
      <c r="BL421">
        <v>100</v>
      </c>
      <c r="BM421">
        <v>0</v>
      </c>
      <c r="BN421">
        <v>0</v>
      </c>
      <c r="BO421">
        <v>0</v>
      </c>
      <c r="BP421">
        <v>0</v>
      </c>
      <c r="BQ421" s="156">
        <f>INDEX('ESSER II reallocation'!$G$2:$G$555,MATCH('2021 ESSER II'!$D421,'ESSER II reallocation'!$A$2:$A$555,0))</f>
        <v>278806</v>
      </c>
    </row>
    <row r="422" spans="1:69" x14ac:dyDescent="0.3">
      <c r="A422" t="s">
        <v>162</v>
      </c>
      <c r="B422">
        <v>2021</v>
      </c>
      <c r="C422" t="s">
        <v>3159</v>
      </c>
      <c r="D422" s="22">
        <f>INDEX(Concordance!$A$2:$A$556,MATCH('2021 ESSER II'!F422,Concordance!$D$2:$D$556,0))</f>
        <v>46132</v>
      </c>
      <c r="E422" t="s">
        <v>3160</v>
      </c>
      <c r="F422" t="s">
        <v>3161</v>
      </c>
      <c r="G422" t="s">
        <v>3162</v>
      </c>
      <c r="H422" t="s">
        <v>1892</v>
      </c>
      <c r="I422" s="21">
        <v>15473.37</v>
      </c>
      <c r="J422" s="21">
        <v>0</v>
      </c>
      <c r="O422" s="21">
        <v>15473.37</v>
      </c>
      <c r="P422">
        <v>0</v>
      </c>
      <c r="Q422">
        <v>0</v>
      </c>
      <c r="R422">
        <v>0</v>
      </c>
      <c r="S422">
        <v>100</v>
      </c>
      <c r="T422">
        <v>0</v>
      </c>
      <c r="U422" s="21">
        <v>838335</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838335</v>
      </c>
      <c r="BL422">
        <v>100</v>
      </c>
      <c r="BM422">
        <v>0</v>
      </c>
      <c r="BN422">
        <v>0</v>
      </c>
      <c r="BO422">
        <v>0</v>
      </c>
      <c r="BP422">
        <v>0</v>
      </c>
      <c r="BQ422" s="156">
        <f>INDEX('ESSER II reallocation'!$G$2:$G$555,MATCH('2021 ESSER II'!$D422,'ESSER II reallocation'!$A$2:$A$555,0))</f>
        <v>838438</v>
      </c>
    </row>
    <row r="423" spans="1:69" x14ac:dyDescent="0.3">
      <c r="A423" t="s">
        <v>162</v>
      </c>
      <c r="B423">
        <v>2021</v>
      </c>
      <c r="C423" t="s">
        <v>3163</v>
      </c>
      <c r="D423" s="22">
        <f>INDEX(Concordance!$A$2:$A$556,MATCH('2021 ESSER II'!F423,Concordance!$D$2:$D$556,0))</f>
        <v>103127</v>
      </c>
      <c r="E423" t="s">
        <v>1420</v>
      </c>
      <c r="F423" t="s">
        <v>3164</v>
      </c>
      <c r="G423" t="s">
        <v>3165</v>
      </c>
      <c r="H423" t="s">
        <v>1892</v>
      </c>
      <c r="I423" s="21">
        <v>15270.66</v>
      </c>
      <c r="J423" s="21">
        <v>0</v>
      </c>
      <c r="O423" s="21">
        <v>15270.66</v>
      </c>
      <c r="P423">
        <v>0</v>
      </c>
      <c r="Q423">
        <v>0</v>
      </c>
      <c r="R423">
        <v>0</v>
      </c>
      <c r="S423">
        <v>100</v>
      </c>
      <c r="T423">
        <v>0</v>
      </c>
      <c r="U423" s="21">
        <v>413846</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413846</v>
      </c>
      <c r="BL423">
        <v>0</v>
      </c>
      <c r="BM423">
        <v>0</v>
      </c>
      <c r="BN423">
        <v>0</v>
      </c>
      <c r="BO423">
        <v>0</v>
      </c>
      <c r="BP423">
        <v>100</v>
      </c>
      <c r="BQ423" s="156">
        <f>INDEX('ESSER II reallocation'!$G$2:$G$555,MATCH('2021 ESSER II'!$D423,'ESSER II reallocation'!$A$2:$A$555,0))</f>
        <v>413897</v>
      </c>
    </row>
    <row r="424" spans="1:69" x14ac:dyDescent="0.3">
      <c r="A424" t="s">
        <v>162</v>
      </c>
      <c r="B424">
        <v>2021</v>
      </c>
      <c r="C424" t="s">
        <v>3166</v>
      </c>
      <c r="D424" s="22">
        <f>INDEX(Concordance!$A$2:$A$556,MATCH('2021 ESSER II'!F424,Concordance!$D$2:$D$556,0))</f>
        <v>85044</v>
      </c>
      <c r="E424" t="s">
        <v>1423</v>
      </c>
      <c r="F424" t="s">
        <v>3167</v>
      </c>
      <c r="G424" t="s">
        <v>3168</v>
      </c>
      <c r="H424" t="s">
        <v>1892</v>
      </c>
      <c r="I424" s="21">
        <v>24920.01</v>
      </c>
      <c r="J424" s="21">
        <v>0</v>
      </c>
      <c r="O424" s="21">
        <v>24920.01</v>
      </c>
      <c r="P424">
        <v>0</v>
      </c>
      <c r="Q424">
        <v>0</v>
      </c>
      <c r="R424">
        <v>0</v>
      </c>
      <c r="S424">
        <v>100</v>
      </c>
      <c r="T424">
        <v>0</v>
      </c>
      <c r="U424" s="21">
        <v>482207</v>
      </c>
      <c r="V424" s="21">
        <v>0</v>
      </c>
      <c r="W424" s="21">
        <v>0</v>
      </c>
      <c r="X424" s="21">
        <v>0</v>
      </c>
      <c r="Y424" s="21">
        <v>0</v>
      </c>
      <c r="Z424" s="21">
        <v>0</v>
      </c>
      <c r="AA424" s="21">
        <v>0</v>
      </c>
      <c r="AB424" s="21">
        <v>0</v>
      </c>
      <c r="AC424" s="21">
        <v>0</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21">
        <v>0</v>
      </c>
      <c r="AS424" s="21">
        <v>0</v>
      </c>
      <c r="AT424" s="21">
        <v>0</v>
      </c>
      <c r="AU424" s="21">
        <v>0</v>
      </c>
      <c r="AV424" s="21">
        <v>0</v>
      </c>
      <c r="AW424" s="21">
        <v>0</v>
      </c>
      <c r="AX424" s="21">
        <v>0</v>
      </c>
      <c r="AY424" s="21">
        <v>0</v>
      </c>
      <c r="AZ424" s="21">
        <v>0</v>
      </c>
      <c r="BA424" s="21">
        <v>0</v>
      </c>
      <c r="BB424" s="21">
        <v>0</v>
      </c>
      <c r="BC424" s="21">
        <v>0</v>
      </c>
      <c r="BD424" s="21">
        <v>0</v>
      </c>
      <c r="BE424" s="21">
        <v>0</v>
      </c>
      <c r="BF424" s="21">
        <v>0</v>
      </c>
      <c r="BG424" s="21">
        <v>0</v>
      </c>
      <c r="BH424" s="21">
        <v>0</v>
      </c>
      <c r="BI424" s="21">
        <v>0</v>
      </c>
      <c r="BJ424" s="21">
        <v>0</v>
      </c>
      <c r="BK424" s="21">
        <v>482207</v>
      </c>
      <c r="BL424">
        <v>0</v>
      </c>
      <c r="BM424">
        <v>0</v>
      </c>
      <c r="BN424">
        <v>0</v>
      </c>
      <c r="BO424">
        <v>100</v>
      </c>
      <c r="BP424">
        <v>0</v>
      </c>
      <c r="BQ424" s="156">
        <f>INDEX('ESSER II reallocation'!$G$2:$G$555,MATCH('2021 ESSER II'!$D424,'ESSER II reallocation'!$A$2:$A$555,0))</f>
        <v>482267</v>
      </c>
    </row>
    <row r="425" spans="1:69" x14ac:dyDescent="0.3">
      <c r="A425" t="s">
        <v>162</v>
      </c>
      <c r="B425">
        <v>2021</v>
      </c>
      <c r="C425" t="s">
        <v>3169</v>
      </c>
      <c r="D425" s="22">
        <f>INDEX(Concordance!$A$2:$A$556,MATCH('2021 ESSER II'!F425,Concordance!$D$2:$D$556,0))</f>
        <v>89089</v>
      </c>
      <c r="E425" t="s">
        <v>1426</v>
      </c>
      <c r="F425" t="s">
        <v>3170</v>
      </c>
      <c r="G425" t="s">
        <v>3171</v>
      </c>
      <c r="H425" t="s">
        <v>1892</v>
      </c>
      <c r="I425" s="21">
        <v>33312.51</v>
      </c>
      <c r="J425" s="21">
        <v>0</v>
      </c>
      <c r="O425" s="21">
        <v>33312.51</v>
      </c>
      <c r="P425">
        <v>0</v>
      </c>
      <c r="Q425">
        <v>0</v>
      </c>
      <c r="R425">
        <v>0</v>
      </c>
      <c r="S425">
        <v>100</v>
      </c>
      <c r="T425">
        <v>0</v>
      </c>
      <c r="U425" s="21">
        <v>886097</v>
      </c>
      <c r="V425" s="21">
        <v>884799.32</v>
      </c>
      <c r="W425" s="21">
        <v>74105.34</v>
      </c>
      <c r="X425" s="21">
        <v>31702.98</v>
      </c>
      <c r="Y425" s="21">
        <v>10818.63</v>
      </c>
      <c r="Z425" s="21">
        <v>0</v>
      </c>
      <c r="AA425" s="21">
        <v>0</v>
      </c>
      <c r="AB425" s="21">
        <v>0</v>
      </c>
      <c r="AC425" s="21">
        <v>31583.73</v>
      </c>
      <c r="AD425" s="21">
        <v>0</v>
      </c>
      <c r="AE425" s="21">
        <v>0</v>
      </c>
      <c r="AF425" s="21">
        <v>0</v>
      </c>
      <c r="AG425" s="21">
        <v>700971.29</v>
      </c>
      <c r="AH425" s="21">
        <v>497707.71</v>
      </c>
      <c r="AI425" s="21">
        <v>149938.57999999999</v>
      </c>
      <c r="AJ425" s="21">
        <v>0</v>
      </c>
      <c r="AK425" s="21">
        <v>0</v>
      </c>
      <c r="AL425" s="21">
        <v>0</v>
      </c>
      <c r="AM425" s="21">
        <v>53325</v>
      </c>
      <c r="AN425" s="21">
        <v>0</v>
      </c>
      <c r="AO425" s="21">
        <v>0</v>
      </c>
      <c r="AP425" s="21">
        <v>0</v>
      </c>
      <c r="AQ425" s="21">
        <v>109722.69</v>
      </c>
      <c r="AR425" s="21">
        <v>62267.39</v>
      </c>
      <c r="AS425" s="21">
        <v>13866.93</v>
      </c>
      <c r="AT425" s="21">
        <v>0</v>
      </c>
      <c r="AU425" s="21">
        <v>0</v>
      </c>
      <c r="AV425" s="21">
        <v>0</v>
      </c>
      <c r="AW425" s="21">
        <v>33588.370000000003</v>
      </c>
      <c r="AX425" s="21">
        <v>0</v>
      </c>
      <c r="AY425" s="21">
        <v>0</v>
      </c>
      <c r="AZ425" s="21">
        <v>0</v>
      </c>
      <c r="BA425" s="21">
        <v>0</v>
      </c>
      <c r="BB425" s="21">
        <v>0</v>
      </c>
      <c r="BC425" s="21">
        <v>0</v>
      </c>
      <c r="BD425" s="21">
        <v>0</v>
      </c>
      <c r="BE425" s="21">
        <v>0</v>
      </c>
      <c r="BF425" s="21">
        <v>0</v>
      </c>
      <c r="BG425" s="21">
        <v>0</v>
      </c>
      <c r="BH425" s="21">
        <v>0</v>
      </c>
      <c r="BI425" s="21">
        <v>0</v>
      </c>
      <c r="BJ425" s="21">
        <v>0</v>
      </c>
      <c r="BK425" s="21">
        <v>1297.680000000051</v>
      </c>
      <c r="BL425">
        <v>0</v>
      </c>
      <c r="BM425">
        <v>0</v>
      </c>
      <c r="BN425">
        <v>0</v>
      </c>
      <c r="BO425">
        <v>0</v>
      </c>
      <c r="BP425">
        <v>100</v>
      </c>
      <c r="BQ425" s="156">
        <f>INDEX('ESSER II reallocation'!$G$2:$G$555,MATCH('2021 ESSER II'!$D425,'ESSER II reallocation'!$A$2:$A$555,0))</f>
        <v>886205</v>
      </c>
    </row>
    <row r="426" spans="1:69" x14ac:dyDescent="0.3">
      <c r="A426" t="s">
        <v>162</v>
      </c>
      <c r="B426">
        <v>2021</v>
      </c>
      <c r="C426" t="s">
        <v>3172</v>
      </c>
      <c r="D426" s="22">
        <f>INDEX(Concordance!$A$2:$A$556,MATCH('2021 ESSER II'!F426,Concordance!$D$2:$D$556,0))</f>
        <v>110030</v>
      </c>
      <c r="E426" t="s">
        <v>1429</v>
      </c>
      <c r="F426" t="s">
        <v>3173</v>
      </c>
      <c r="G426" t="s">
        <v>3174</v>
      </c>
      <c r="H426" t="s">
        <v>1892</v>
      </c>
      <c r="I426" s="21">
        <v>14865.22</v>
      </c>
      <c r="J426" s="21">
        <v>0</v>
      </c>
      <c r="O426" s="21">
        <v>14865.22</v>
      </c>
      <c r="P426">
        <v>0</v>
      </c>
      <c r="Q426">
        <v>0</v>
      </c>
      <c r="R426">
        <v>0</v>
      </c>
      <c r="S426">
        <v>100</v>
      </c>
      <c r="T426">
        <v>0</v>
      </c>
      <c r="U426" s="21">
        <v>467186</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21">
        <v>0</v>
      </c>
      <c r="AS426" s="21">
        <v>0</v>
      </c>
      <c r="AT426" s="21">
        <v>0</v>
      </c>
      <c r="AU426" s="21">
        <v>0</v>
      </c>
      <c r="AV426" s="21">
        <v>0</v>
      </c>
      <c r="AW426" s="21">
        <v>0</v>
      </c>
      <c r="AX426" s="21">
        <v>0</v>
      </c>
      <c r="AY426" s="21">
        <v>0</v>
      </c>
      <c r="AZ426" s="21">
        <v>0</v>
      </c>
      <c r="BA426" s="21">
        <v>0</v>
      </c>
      <c r="BB426" s="21">
        <v>0</v>
      </c>
      <c r="BC426" s="21">
        <v>0</v>
      </c>
      <c r="BD426" s="21">
        <v>0</v>
      </c>
      <c r="BE426" s="21">
        <v>0</v>
      </c>
      <c r="BF426" s="21">
        <v>0</v>
      </c>
      <c r="BG426" s="21">
        <v>0</v>
      </c>
      <c r="BH426" s="21">
        <v>0</v>
      </c>
      <c r="BI426" s="21">
        <v>0</v>
      </c>
      <c r="BJ426" s="21">
        <v>0</v>
      </c>
      <c r="BK426" s="21">
        <v>467186</v>
      </c>
      <c r="BL426">
        <v>0</v>
      </c>
      <c r="BM426">
        <v>94.75</v>
      </c>
      <c r="BN426">
        <v>0</v>
      </c>
      <c r="BO426">
        <v>5.25</v>
      </c>
      <c r="BP426">
        <v>0</v>
      </c>
      <c r="BQ426" s="156">
        <f>INDEX('ESSER II reallocation'!$G$2:$G$555,MATCH('2021 ESSER II'!$D426,'ESSER II reallocation'!$A$2:$A$555,0))</f>
        <v>467243</v>
      </c>
    </row>
    <row r="427" spans="1:69" x14ac:dyDescent="0.3">
      <c r="A427" t="s">
        <v>162</v>
      </c>
      <c r="B427">
        <v>2021</v>
      </c>
      <c r="C427" t="s">
        <v>3175</v>
      </c>
      <c r="D427" s="22">
        <f>INDEX(Concordance!$A$2:$A$556,MATCH('2021 ESSER II'!F427,Concordance!$D$2:$D$556,0))</f>
        <v>41005</v>
      </c>
      <c r="E427" t="s">
        <v>1432</v>
      </c>
      <c r="F427" t="s">
        <v>3176</v>
      </c>
      <c r="G427" t="s">
        <v>3177</v>
      </c>
      <c r="H427" t="s">
        <v>1892</v>
      </c>
      <c r="I427" s="21">
        <v>14865.22</v>
      </c>
      <c r="J427" s="21">
        <v>0</v>
      </c>
      <c r="O427" s="21">
        <v>14865.22</v>
      </c>
      <c r="P427">
        <v>0</v>
      </c>
      <c r="Q427">
        <v>0</v>
      </c>
      <c r="R427">
        <v>0</v>
      </c>
      <c r="S427">
        <v>100</v>
      </c>
      <c r="T427">
        <v>0</v>
      </c>
      <c r="U427" s="21">
        <v>142177</v>
      </c>
      <c r="V427" s="21">
        <v>141974.84</v>
      </c>
      <c r="W427" s="21">
        <v>65401.429999999993</v>
      </c>
      <c r="X427" s="21">
        <v>12031.31</v>
      </c>
      <c r="Y427" s="21">
        <v>0</v>
      </c>
      <c r="Z427" s="21">
        <v>18420</v>
      </c>
      <c r="AA427" s="21">
        <v>0</v>
      </c>
      <c r="AB427" s="21">
        <v>20550.12</v>
      </c>
      <c r="AC427" s="21">
        <v>14400</v>
      </c>
      <c r="AD427" s="21">
        <v>0</v>
      </c>
      <c r="AE427" s="21">
        <v>0</v>
      </c>
      <c r="AF427" s="21">
        <v>0</v>
      </c>
      <c r="AG427" s="21">
        <v>31168.23</v>
      </c>
      <c r="AH427" s="21">
        <v>0</v>
      </c>
      <c r="AI427" s="21">
        <v>0</v>
      </c>
      <c r="AJ427" s="21">
        <v>0</v>
      </c>
      <c r="AK427" s="21">
        <v>0</v>
      </c>
      <c r="AL427" s="21">
        <v>0</v>
      </c>
      <c r="AM427" s="21">
        <v>31168.23</v>
      </c>
      <c r="AN427" s="21">
        <v>0</v>
      </c>
      <c r="AO427" s="21">
        <v>0</v>
      </c>
      <c r="AP427" s="21">
        <v>0</v>
      </c>
      <c r="AQ427" s="21">
        <v>0</v>
      </c>
      <c r="AR427" s="21">
        <v>0</v>
      </c>
      <c r="AS427" s="21">
        <v>0</v>
      </c>
      <c r="AT427" s="21">
        <v>0</v>
      </c>
      <c r="AU427" s="21">
        <v>0</v>
      </c>
      <c r="AV427" s="21">
        <v>0</v>
      </c>
      <c r="AW427" s="21">
        <v>0</v>
      </c>
      <c r="AX427" s="21">
        <v>0</v>
      </c>
      <c r="AY427" s="21">
        <v>0</v>
      </c>
      <c r="AZ427" s="21">
        <v>0</v>
      </c>
      <c r="BA427" s="21">
        <v>45405.18</v>
      </c>
      <c r="BB427" s="21">
        <v>45405.18</v>
      </c>
      <c r="BC427" s="21">
        <v>0</v>
      </c>
      <c r="BD427" s="21">
        <v>0</v>
      </c>
      <c r="BE427" s="21">
        <v>0</v>
      </c>
      <c r="BF427" s="21">
        <v>0</v>
      </c>
      <c r="BG427" s="21">
        <v>0</v>
      </c>
      <c r="BH427" s="21">
        <v>0</v>
      </c>
      <c r="BI427" s="21">
        <v>0</v>
      </c>
      <c r="BJ427" s="21">
        <v>0</v>
      </c>
      <c r="BK427" s="21">
        <v>202.16000000000349</v>
      </c>
      <c r="BL427">
        <v>0</v>
      </c>
      <c r="BM427">
        <v>0</v>
      </c>
      <c r="BN427">
        <v>0</v>
      </c>
      <c r="BO427">
        <v>0</v>
      </c>
      <c r="BP427">
        <v>100</v>
      </c>
      <c r="BQ427" s="156">
        <f>INDEX('ESSER II reallocation'!$G$2:$G$555,MATCH('2021 ESSER II'!$D427,'ESSER II reallocation'!$A$2:$A$555,0))</f>
        <v>142194</v>
      </c>
    </row>
    <row r="428" spans="1:69" x14ac:dyDescent="0.3">
      <c r="A428" t="s">
        <v>162</v>
      </c>
      <c r="B428">
        <v>2021</v>
      </c>
      <c r="C428" t="s">
        <v>3178</v>
      </c>
      <c r="D428" s="22">
        <f>INDEX(Concordance!$A$2:$A$556,MATCH('2021 ESSER II'!F428,Concordance!$D$2:$D$556,0))</f>
        <v>91095</v>
      </c>
      <c r="E428" t="s">
        <v>1435</v>
      </c>
      <c r="F428" t="s">
        <v>3179</v>
      </c>
      <c r="G428" t="s">
        <v>3180</v>
      </c>
      <c r="H428" t="s">
        <v>1892</v>
      </c>
      <c r="I428" s="21">
        <v>14540.87</v>
      </c>
      <c r="J428" s="21">
        <v>0</v>
      </c>
      <c r="O428" s="21">
        <v>14540.87</v>
      </c>
      <c r="P428">
        <v>0</v>
      </c>
      <c r="Q428">
        <v>0</v>
      </c>
      <c r="R428">
        <v>0</v>
      </c>
      <c r="S428">
        <v>100</v>
      </c>
      <c r="T428">
        <v>0</v>
      </c>
      <c r="U428" s="21">
        <v>179829</v>
      </c>
      <c r="V428" s="21">
        <v>151971.16</v>
      </c>
      <c r="W428" s="21">
        <v>39000</v>
      </c>
      <c r="X428" s="21">
        <v>31000</v>
      </c>
      <c r="Y428" s="21">
        <v>8000</v>
      </c>
      <c r="Z428" s="21">
        <v>0</v>
      </c>
      <c r="AA428" s="21">
        <v>0</v>
      </c>
      <c r="AB428" s="21">
        <v>0</v>
      </c>
      <c r="AC428" s="21">
        <v>0</v>
      </c>
      <c r="AD428" s="21">
        <v>0</v>
      </c>
      <c r="AE428" s="21">
        <v>0</v>
      </c>
      <c r="AF428" s="21">
        <v>0</v>
      </c>
      <c r="AG428" s="21">
        <v>15000</v>
      </c>
      <c r="AH428" s="21">
        <v>15000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0</v>
      </c>
      <c r="AX428" s="21">
        <v>0</v>
      </c>
      <c r="AY428" s="21">
        <v>0</v>
      </c>
      <c r="AZ428" s="21">
        <v>0</v>
      </c>
      <c r="BA428" s="21">
        <v>97971.16</v>
      </c>
      <c r="BB428" s="21">
        <v>82412.350000000006</v>
      </c>
      <c r="BC428" s="21">
        <v>15558.81</v>
      </c>
      <c r="BD428" s="21">
        <v>0</v>
      </c>
      <c r="BE428" s="21">
        <v>0</v>
      </c>
      <c r="BF428" s="21">
        <v>0</v>
      </c>
      <c r="BG428" s="21">
        <v>0</v>
      </c>
      <c r="BH428" s="21">
        <v>0</v>
      </c>
      <c r="BI428" s="21">
        <v>0</v>
      </c>
      <c r="BJ428" s="21">
        <v>0</v>
      </c>
      <c r="BK428" s="21">
        <v>27857.84</v>
      </c>
      <c r="BL428">
        <v>0</v>
      </c>
      <c r="BM428">
        <v>0</v>
      </c>
      <c r="BN428">
        <v>0</v>
      </c>
      <c r="BO428">
        <v>100</v>
      </c>
      <c r="BP428">
        <v>0</v>
      </c>
      <c r="BQ428" s="156">
        <f>INDEX('ESSER II reallocation'!$G$2:$G$555,MATCH('2021 ESSER II'!$D428,'ESSER II reallocation'!$A$2:$A$555,0))</f>
        <v>179852</v>
      </c>
    </row>
    <row r="429" spans="1:69" x14ac:dyDescent="0.3">
      <c r="A429" t="s">
        <v>162</v>
      </c>
      <c r="B429">
        <v>2021</v>
      </c>
      <c r="C429" t="s">
        <v>3181</v>
      </c>
      <c r="D429" s="22">
        <f>INDEX(Concordance!$A$2:$A$556,MATCH('2021 ESSER II'!F429,Concordance!$D$2:$D$556,0))</f>
        <v>91093</v>
      </c>
      <c r="E429" t="s">
        <v>1403</v>
      </c>
      <c r="F429" t="s">
        <v>3182</v>
      </c>
      <c r="G429" t="s">
        <v>3183</v>
      </c>
      <c r="H429" t="s">
        <v>1892</v>
      </c>
      <c r="I429" s="21">
        <v>14540.87</v>
      </c>
      <c r="J429" s="21">
        <v>0</v>
      </c>
      <c r="O429" s="21">
        <v>14540.87</v>
      </c>
      <c r="P429">
        <v>0</v>
      </c>
      <c r="Q429">
        <v>0</v>
      </c>
      <c r="R429">
        <v>0</v>
      </c>
      <c r="S429">
        <v>100</v>
      </c>
      <c r="T429">
        <v>0</v>
      </c>
      <c r="U429" s="21">
        <v>312150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312150</v>
      </c>
      <c r="BL429">
        <v>0</v>
      </c>
      <c r="BM429">
        <v>0</v>
      </c>
      <c r="BN429">
        <v>0</v>
      </c>
      <c r="BO429">
        <v>0</v>
      </c>
      <c r="BP429">
        <v>100</v>
      </c>
      <c r="BQ429" s="156">
        <f>INDEX('ESSER II reallocation'!$G$2:$G$555,MATCH('2021 ESSER II'!$D429,'ESSER II reallocation'!$A$2:$A$555,0))</f>
        <v>312188</v>
      </c>
    </row>
    <row r="430" spans="1:69" x14ac:dyDescent="0.3">
      <c r="A430" t="s">
        <v>162</v>
      </c>
      <c r="B430">
        <v>2021</v>
      </c>
      <c r="C430" t="s">
        <v>3184</v>
      </c>
      <c r="D430" s="22">
        <f>INDEX(Concordance!$A$2:$A$556,MATCH('2021 ESSER II'!F430,Concordance!$D$2:$D$556,0))</f>
        <v>72066</v>
      </c>
      <c r="E430" t="s">
        <v>1438</v>
      </c>
      <c r="F430" t="s">
        <v>3185</v>
      </c>
      <c r="G430" t="s">
        <v>3186</v>
      </c>
      <c r="H430" t="s">
        <v>1892</v>
      </c>
      <c r="I430" s="21">
        <v>16811.310000000001</v>
      </c>
      <c r="J430" s="21">
        <v>0</v>
      </c>
      <c r="O430" s="21">
        <v>16811.310000000001</v>
      </c>
      <c r="P430">
        <v>0</v>
      </c>
      <c r="Q430">
        <v>0</v>
      </c>
      <c r="R430">
        <v>0</v>
      </c>
      <c r="S430">
        <v>100</v>
      </c>
      <c r="T430">
        <v>0</v>
      </c>
      <c r="U430" s="21">
        <v>83870</v>
      </c>
      <c r="V430" s="21">
        <v>82045</v>
      </c>
      <c r="W430" s="21">
        <v>0</v>
      </c>
      <c r="X430" s="21">
        <v>0</v>
      </c>
      <c r="Y430" s="21">
        <v>0</v>
      </c>
      <c r="Z430" s="21">
        <v>0</v>
      </c>
      <c r="AA430" s="21">
        <v>0</v>
      </c>
      <c r="AB430" s="21">
        <v>0</v>
      </c>
      <c r="AC430" s="21">
        <v>0</v>
      </c>
      <c r="AD430" s="21">
        <v>0</v>
      </c>
      <c r="AE430" s="21">
        <v>0</v>
      </c>
      <c r="AF430" s="21">
        <v>0</v>
      </c>
      <c r="AG430" s="21">
        <v>82045</v>
      </c>
      <c r="AH430" s="21">
        <v>67070</v>
      </c>
      <c r="AI430" s="21">
        <v>0</v>
      </c>
      <c r="AJ430" s="21">
        <v>0</v>
      </c>
      <c r="AK430" s="21">
        <v>0</v>
      </c>
      <c r="AL430" s="21">
        <v>2402</v>
      </c>
      <c r="AM430" s="21">
        <v>12573</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1825</v>
      </c>
      <c r="BL430">
        <v>0</v>
      </c>
      <c r="BM430">
        <v>100</v>
      </c>
      <c r="BN430">
        <v>0</v>
      </c>
      <c r="BO430">
        <v>0</v>
      </c>
      <c r="BP430">
        <v>0</v>
      </c>
      <c r="BQ430" s="156">
        <f>INDEX('ESSER II reallocation'!$G$2:$G$555,MATCH('2021 ESSER II'!$D430,'ESSER II reallocation'!$A$2:$A$555,0))</f>
        <v>83880</v>
      </c>
    </row>
    <row r="431" spans="1:69" x14ac:dyDescent="0.3">
      <c r="A431" t="s">
        <v>162</v>
      </c>
      <c r="B431">
        <v>2021</v>
      </c>
      <c r="C431" t="s">
        <v>3187</v>
      </c>
      <c r="D431" s="22">
        <f>INDEX(Concordance!$A$2:$A$556,MATCH('2021 ESSER II'!F431,Concordance!$D$2:$D$556,0))</f>
        <v>96110</v>
      </c>
      <c r="E431" t="s">
        <v>1441</v>
      </c>
      <c r="F431" t="s">
        <v>3188</v>
      </c>
      <c r="G431" t="s">
        <v>3189</v>
      </c>
      <c r="H431" t="s">
        <v>1892</v>
      </c>
      <c r="I431" s="21">
        <v>216716.35</v>
      </c>
      <c r="J431" s="21">
        <v>0</v>
      </c>
      <c r="O431" s="21">
        <v>216716.35</v>
      </c>
      <c r="P431">
        <v>0</v>
      </c>
      <c r="Q431">
        <v>0</v>
      </c>
      <c r="R431">
        <v>0</v>
      </c>
      <c r="S431">
        <v>100</v>
      </c>
      <c r="T431">
        <v>0</v>
      </c>
      <c r="U431" s="21">
        <v>7027544</v>
      </c>
      <c r="V431" s="21">
        <v>2059192.64</v>
      </c>
      <c r="W431" s="21">
        <v>308316.98</v>
      </c>
      <c r="X431" s="21">
        <v>0</v>
      </c>
      <c r="Y431" s="21">
        <v>0</v>
      </c>
      <c r="Z431" s="21">
        <v>214408.64</v>
      </c>
      <c r="AA431" s="21">
        <v>0</v>
      </c>
      <c r="AB431" s="21">
        <v>0</v>
      </c>
      <c r="AC431" s="21">
        <v>34882.35</v>
      </c>
      <c r="AD431" s="21">
        <v>59025.99</v>
      </c>
      <c r="AE431" s="21">
        <v>0</v>
      </c>
      <c r="AF431" s="21">
        <v>0</v>
      </c>
      <c r="AG431" s="21">
        <v>1750875.66</v>
      </c>
      <c r="AH431" s="21">
        <v>600206.59</v>
      </c>
      <c r="AI431" s="21">
        <v>214701.25</v>
      </c>
      <c r="AJ431" s="21">
        <v>0</v>
      </c>
      <c r="AK431" s="21">
        <v>0</v>
      </c>
      <c r="AL431" s="21">
        <v>2671.83</v>
      </c>
      <c r="AM431" s="21">
        <v>50477.59</v>
      </c>
      <c r="AN431" s="21">
        <v>882818.4</v>
      </c>
      <c r="AO431" s="21">
        <v>0</v>
      </c>
      <c r="AP431" s="21">
        <v>0</v>
      </c>
      <c r="AQ431" s="21">
        <v>0</v>
      </c>
      <c r="AR431" s="21">
        <v>0</v>
      </c>
      <c r="AS431" s="21">
        <v>0</v>
      </c>
      <c r="AT431" s="21">
        <v>0</v>
      </c>
      <c r="AU431" s="21">
        <v>0</v>
      </c>
      <c r="AV431" s="21">
        <v>0</v>
      </c>
      <c r="AW431" s="21">
        <v>0</v>
      </c>
      <c r="AX431" s="21">
        <v>0</v>
      </c>
      <c r="AY431" s="21">
        <v>0</v>
      </c>
      <c r="AZ431" s="21">
        <v>0</v>
      </c>
      <c r="BA431" s="21">
        <v>0</v>
      </c>
      <c r="BB431" s="21">
        <v>0</v>
      </c>
      <c r="BC431" s="21">
        <v>0</v>
      </c>
      <c r="BD431" s="21">
        <v>0</v>
      </c>
      <c r="BE431" s="21">
        <v>0</v>
      </c>
      <c r="BF431" s="21">
        <v>0</v>
      </c>
      <c r="BG431" s="21">
        <v>0</v>
      </c>
      <c r="BH431" s="21">
        <v>0</v>
      </c>
      <c r="BI431" s="21">
        <v>0</v>
      </c>
      <c r="BJ431" s="21">
        <v>0</v>
      </c>
      <c r="BK431" s="21">
        <v>4968351.3600000003</v>
      </c>
      <c r="BL431">
        <v>0</v>
      </c>
      <c r="BM431">
        <v>25</v>
      </c>
      <c r="BN431">
        <v>25</v>
      </c>
      <c r="BO431">
        <v>50</v>
      </c>
      <c r="BP431">
        <v>0</v>
      </c>
      <c r="BQ431" s="156">
        <f>INDEX('ESSER II reallocation'!$G$2:$G$555,MATCH('2021 ESSER II'!$D431,'ESSER II reallocation'!$A$2:$A$555,0))</f>
        <v>7028405</v>
      </c>
    </row>
    <row r="432" spans="1:69" x14ac:dyDescent="0.3">
      <c r="A432" t="s">
        <v>162</v>
      </c>
      <c r="B432">
        <v>2021</v>
      </c>
      <c r="C432" t="s">
        <v>3190</v>
      </c>
      <c r="D432" s="22">
        <f>INDEX(Concordance!$A$2:$A$556,MATCH('2021 ESSER II'!F432,Concordance!$D$2:$D$556,0))</f>
        <v>96111</v>
      </c>
      <c r="E432" t="s">
        <v>1444</v>
      </c>
      <c r="F432" t="s">
        <v>3191</v>
      </c>
      <c r="G432" t="s">
        <v>3192</v>
      </c>
      <c r="H432" t="s">
        <v>1892</v>
      </c>
      <c r="I432" s="21">
        <v>174930.96</v>
      </c>
      <c r="J432" s="21">
        <v>0</v>
      </c>
      <c r="O432" s="21">
        <v>174930.96</v>
      </c>
      <c r="P432">
        <v>0</v>
      </c>
      <c r="Q432">
        <v>0</v>
      </c>
      <c r="R432">
        <v>0</v>
      </c>
      <c r="S432">
        <v>100</v>
      </c>
      <c r="T432">
        <v>0</v>
      </c>
      <c r="U432" s="21">
        <v>15672712</v>
      </c>
      <c r="V432" s="21">
        <v>5840846.8200000003</v>
      </c>
      <c r="W432" s="21">
        <v>0</v>
      </c>
      <c r="X432" s="21">
        <v>0</v>
      </c>
      <c r="Y432" s="21">
        <v>0</v>
      </c>
      <c r="Z432" s="21">
        <v>0</v>
      </c>
      <c r="AA432" s="21">
        <v>0</v>
      </c>
      <c r="AB432" s="21">
        <v>0</v>
      </c>
      <c r="AC432" s="21">
        <v>0</v>
      </c>
      <c r="AD432" s="21">
        <v>0</v>
      </c>
      <c r="AE432" s="21">
        <v>0</v>
      </c>
      <c r="AF432" s="21">
        <v>0</v>
      </c>
      <c r="AG432" s="21">
        <v>5840846.8200000003</v>
      </c>
      <c r="AH432" s="21">
        <v>4243957.91</v>
      </c>
      <c r="AI432" s="21">
        <v>1596888.91</v>
      </c>
      <c r="AJ432" s="21">
        <v>0</v>
      </c>
      <c r="AK432" s="21">
        <v>0</v>
      </c>
      <c r="AL432" s="21">
        <v>0</v>
      </c>
      <c r="AM432" s="21">
        <v>0</v>
      </c>
      <c r="AN432" s="21">
        <v>0</v>
      </c>
      <c r="AO432" s="21">
        <v>0</v>
      </c>
      <c r="AP432" s="21">
        <v>0</v>
      </c>
      <c r="AQ432" s="21">
        <v>0</v>
      </c>
      <c r="AR432" s="21">
        <v>0</v>
      </c>
      <c r="AS432" s="21">
        <v>0</v>
      </c>
      <c r="AT432" s="21">
        <v>0</v>
      </c>
      <c r="AU432" s="21">
        <v>0</v>
      </c>
      <c r="AV432" s="21">
        <v>0</v>
      </c>
      <c r="AW432" s="21">
        <v>0</v>
      </c>
      <c r="AX432" s="21">
        <v>0</v>
      </c>
      <c r="AY432" s="21">
        <v>0</v>
      </c>
      <c r="AZ432" s="21">
        <v>0</v>
      </c>
      <c r="BA432" s="21">
        <v>0</v>
      </c>
      <c r="BB432" s="21">
        <v>0</v>
      </c>
      <c r="BC432" s="21">
        <v>0</v>
      </c>
      <c r="BD432" s="21">
        <v>0</v>
      </c>
      <c r="BE432" s="21">
        <v>0</v>
      </c>
      <c r="BF432" s="21">
        <v>0</v>
      </c>
      <c r="BG432" s="21">
        <v>0</v>
      </c>
      <c r="BH432" s="21">
        <v>0</v>
      </c>
      <c r="BI432" s="21">
        <v>0</v>
      </c>
      <c r="BJ432" s="21">
        <v>0</v>
      </c>
      <c r="BK432" s="21">
        <v>9831865.1799999997</v>
      </c>
      <c r="BL432">
        <v>20</v>
      </c>
      <c r="BM432">
        <v>20</v>
      </c>
      <c r="BN432">
        <v>20</v>
      </c>
      <c r="BO432">
        <v>20</v>
      </c>
      <c r="BP432">
        <v>20</v>
      </c>
      <c r="BQ432" s="156">
        <f>INDEX('ESSER II reallocation'!$G$2:$G$555,MATCH('2021 ESSER II'!$D432,'ESSER II reallocation'!$A$2:$A$555,0))</f>
        <v>15674633</v>
      </c>
    </row>
    <row r="433" spans="1:69" x14ac:dyDescent="0.3">
      <c r="A433" t="s">
        <v>162</v>
      </c>
      <c r="B433">
        <v>2021</v>
      </c>
      <c r="C433" t="s">
        <v>3193</v>
      </c>
      <c r="D433" s="22">
        <f>INDEX(Concordance!$A$2:$A$556,MATCH('2021 ESSER II'!F433,Concordance!$D$2:$D$556,0))</f>
        <v>3032</v>
      </c>
      <c r="E433" t="s">
        <v>1447</v>
      </c>
      <c r="F433" t="s">
        <v>3194</v>
      </c>
      <c r="G433" t="s">
        <v>3195</v>
      </c>
      <c r="H433" t="s">
        <v>1892</v>
      </c>
      <c r="I433" s="21">
        <v>17703.27</v>
      </c>
      <c r="J433" s="21">
        <v>0</v>
      </c>
      <c r="O433" s="21">
        <v>17703.27</v>
      </c>
      <c r="P433">
        <v>0</v>
      </c>
      <c r="Q433">
        <v>0</v>
      </c>
      <c r="R433">
        <v>0</v>
      </c>
      <c r="S433">
        <v>100</v>
      </c>
      <c r="T433">
        <v>0</v>
      </c>
      <c r="U433" s="21">
        <v>150342</v>
      </c>
      <c r="V433" s="21">
        <v>89593.87</v>
      </c>
      <c r="W433" s="21">
        <v>0</v>
      </c>
      <c r="X433" s="21">
        <v>0</v>
      </c>
      <c r="Y433" s="21">
        <v>0</v>
      </c>
      <c r="Z433" s="21">
        <v>0</v>
      </c>
      <c r="AA433" s="21">
        <v>0</v>
      </c>
      <c r="AB433" s="21">
        <v>0</v>
      </c>
      <c r="AC433" s="21">
        <v>0</v>
      </c>
      <c r="AD433" s="21">
        <v>0</v>
      </c>
      <c r="AE433" s="21">
        <v>0</v>
      </c>
      <c r="AF433" s="21">
        <v>0</v>
      </c>
      <c r="AG433" s="21">
        <v>89593.87</v>
      </c>
      <c r="AH433" s="21">
        <v>0</v>
      </c>
      <c r="AI433" s="21">
        <v>0</v>
      </c>
      <c r="AJ433" s="21">
        <v>4053</v>
      </c>
      <c r="AK433" s="21">
        <v>0</v>
      </c>
      <c r="AL433" s="21">
        <v>0</v>
      </c>
      <c r="AM433" s="21">
        <v>85540.87</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60748.13</v>
      </c>
      <c r="BL433">
        <v>0</v>
      </c>
      <c r="BM433">
        <v>100</v>
      </c>
      <c r="BN433">
        <v>0</v>
      </c>
      <c r="BO433">
        <v>0</v>
      </c>
      <c r="BP433">
        <v>0</v>
      </c>
      <c r="BQ433" s="156">
        <f>INDEX('ESSER II reallocation'!$G$2:$G$555,MATCH('2021 ESSER II'!$D433,'ESSER II reallocation'!$A$2:$A$555,0))</f>
        <v>150360</v>
      </c>
    </row>
    <row r="434" spans="1:69" x14ac:dyDescent="0.3">
      <c r="A434" t="s">
        <v>162</v>
      </c>
      <c r="B434">
        <v>2021</v>
      </c>
      <c r="C434" t="s">
        <v>3196</v>
      </c>
      <c r="D434" s="22">
        <f>INDEX(Concordance!$A$2:$A$556,MATCH('2021 ESSER II'!F434,Concordance!$D$2:$D$556,0))</f>
        <v>96091</v>
      </c>
      <c r="E434" t="s">
        <v>1450</v>
      </c>
      <c r="F434" t="s">
        <v>3197</v>
      </c>
      <c r="G434" t="s">
        <v>3198</v>
      </c>
      <c r="H434" t="s">
        <v>1892</v>
      </c>
      <c r="I434" s="21">
        <v>309211.03000000003</v>
      </c>
      <c r="J434" s="21">
        <v>0</v>
      </c>
      <c r="O434" s="21">
        <v>309211.03000000003</v>
      </c>
      <c r="P434">
        <v>0</v>
      </c>
      <c r="Q434">
        <v>0</v>
      </c>
      <c r="R434">
        <v>0</v>
      </c>
      <c r="S434">
        <v>100</v>
      </c>
      <c r="T434">
        <v>0</v>
      </c>
      <c r="U434" s="21">
        <v>3516142</v>
      </c>
      <c r="V434" s="21">
        <v>685758</v>
      </c>
      <c r="W434" s="21">
        <v>685758</v>
      </c>
      <c r="X434" s="21">
        <v>0</v>
      </c>
      <c r="Y434" s="21">
        <v>0</v>
      </c>
      <c r="Z434" s="21">
        <v>0</v>
      </c>
      <c r="AA434" s="21">
        <v>0</v>
      </c>
      <c r="AB434" s="21">
        <v>0</v>
      </c>
      <c r="AC434" s="21">
        <v>0</v>
      </c>
      <c r="AD434" s="21">
        <v>0</v>
      </c>
      <c r="AE434" s="21">
        <v>0</v>
      </c>
      <c r="AF434" s="21">
        <v>685758</v>
      </c>
      <c r="AG434" s="21">
        <v>0</v>
      </c>
      <c r="AH434" s="21">
        <v>0</v>
      </c>
      <c r="AI434" s="21">
        <v>0</v>
      </c>
      <c r="AJ434" s="21">
        <v>0</v>
      </c>
      <c r="AK434" s="21">
        <v>0</v>
      </c>
      <c r="AL434" s="21">
        <v>0</v>
      </c>
      <c r="AM434" s="21">
        <v>0</v>
      </c>
      <c r="AN434" s="21">
        <v>0</v>
      </c>
      <c r="AO434" s="21">
        <v>0</v>
      </c>
      <c r="AP434" s="21">
        <v>0</v>
      </c>
      <c r="AQ434" s="21">
        <v>0</v>
      </c>
      <c r="AR434" s="21">
        <v>0</v>
      </c>
      <c r="AS434" s="21">
        <v>0</v>
      </c>
      <c r="AT434" s="21">
        <v>0</v>
      </c>
      <c r="AU434" s="21">
        <v>0</v>
      </c>
      <c r="AV434" s="21">
        <v>0</v>
      </c>
      <c r="AW434" s="21">
        <v>0</v>
      </c>
      <c r="AX434" s="21">
        <v>0</v>
      </c>
      <c r="AY434" s="21">
        <v>0</v>
      </c>
      <c r="AZ434" s="21">
        <v>0</v>
      </c>
      <c r="BA434" s="21">
        <v>0</v>
      </c>
      <c r="BB434" s="21">
        <v>0</v>
      </c>
      <c r="BC434" s="21">
        <v>0</v>
      </c>
      <c r="BD434" s="21">
        <v>0</v>
      </c>
      <c r="BE434" s="21">
        <v>0</v>
      </c>
      <c r="BF434" s="21">
        <v>0</v>
      </c>
      <c r="BG434" s="21">
        <v>0</v>
      </c>
      <c r="BH434" s="21">
        <v>0</v>
      </c>
      <c r="BI434" s="21">
        <v>0</v>
      </c>
      <c r="BJ434" s="21">
        <v>0</v>
      </c>
      <c r="BK434" s="21">
        <v>2830384</v>
      </c>
      <c r="BL434">
        <v>24</v>
      </c>
      <c r="BM434">
        <v>31</v>
      </c>
      <c r="BN434">
        <v>29</v>
      </c>
      <c r="BO434">
        <v>16</v>
      </c>
      <c r="BP434">
        <v>0</v>
      </c>
      <c r="BQ434" s="156">
        <f>INDEX('ESSER II reallocation'!$G$2:$G$555,MATCH('2021 ESSER II'!$D434,'ESSER II reallocation'!$A$2:$A$555,0))</f>
        <v>3516573</v>
      </c>
    </row>
    <row r="435" spans="1:69" x14ac:dyDescent="0.3">
      <c r="A435" t="s">
        <v>162</v>
      </c>
      <c r="B435">
        <v>2021</v>
      </c>
      <c r="C435" t="s">
        <v>3199</v>
      </c>
      <c r="D435" s="22">
        <f>INDEX(Concordance!$A$2:$A$556,MATCH('2021 ESSER II'!F435,Concordance!$D$2:$D$556,0))</f>
        <v>81096</v>
      </c>
      <c r="E435" t="s">
        <v>1453</v>
      </c>
      <c r="F435" t="s">
        <v>3200</v>
      </c>
      <c r="G435" t="s">
        <v>3201</v>
      </c>
      <c r="H435" t="s">
        <v>1892</v>
      </c>
      <c r="I435" s="21">
        <v>67369.05</v>
      </c>
      <c r="J435" s="21">
        <v>0</v>
      </c>
      <c r="O435" s="21">
        <v>67369.05</v>
      </c>
      <c r="P435">
        <v>0</v>
      </c>
      <c r="Q435">
        <v>0</v>
      </c>
      <c r="R435">
        <v>0</v>
      </c>
      <c r="S435">
        <v>100</v>
      </c>
      <c r="T435">
        <v>0</v>
      </c>
      <c r="U435" s="21">
        <v>3846445</v>
      </c>
      <c r="V435" s="21">
        <v>3846445</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3846445</v>
      </c>
      <c r="BB435" s="21">
        <v>3846445</v>
      </c>
      <c r="BC435" s="21">
        <v>0</v>
      </c>
      <c r="BD435" s="21">
        <v>0</v>
      </c>
      <c r="BE435" s="21">
        <v>0</v>
      </c>
      <c r="BF435" s="21">
        <v>0</v>
      </c>
      <c r="BG435" s="21">
        <v>0</v>
      </c>
      <c r="BH435" s="21">
        <v>0</v>
      </c>
      <c r="BI435" s="21">
        <v>0</v>
      </c>
      <c r="BJ435" s="21">
        <v>0</v>
      </c>
      <c r="BK435" s="21">
        <v>0</v>
      </c>
      <c r="BQ435" s="156">
        <f>INDEX('ESSER II reallocation'!$G$2:$G$555,MATCH('2021 ESSER II'!$D435,'ESSER II reallocation'!$A$2:$A$555,0))</f>
        <v>3846916</v>
      </c>
    </row>
    <row r="436" spans="1:69" x14ac:dyDescent="0.3">
      <c r="A436" t="s">
        <v>162</v>
      </c>
      <c r="B436">
        <v>2021</v>
      </c>
      <c r="C436" t="s">
        <v>3202</v>
      </c>
      <c r="D436" s="22">
        <f>INDEX(Concordance!$A$2:$A$556,MATCH('2021 ESSER II'!F436,Concordance!$D$2:$D$556,0))</f>
        <v>93121</v>
      </c>
      <c r="E436" t="s">
        <v>1456</v>
      </c>
      <c r="F436" t="s">
        <v>3203</v>
      </c>
      <c r="G436" t="s">
        <v>3204</v>
      </c>
      <c r="H436" t="s">
        <v>1892</v>
      </c>
      <c r="I436" s="21">
        <v>12594.78</v>
      </c>
      <c r="J436" s="21">
        <v>0</v>
      </c>
      <c r="O436" s="21">
        <v>12594.78</v>
      </c>
      <c r="P436">
        <v>0</v>
      </c>
      <c r="Q436">
        <v>0</v>
      </c>
      <c r="R436">
        <v>0</v>
      </c>
      <c r="S436">
        <v>100</v>
      </c>
      <c r="T436">
        <v>0</v>
      </c>
      <c r="U436" s="21">
        <v>154249</v>
      </c>
      <c r="V436" s="21">
        <v>0</v>
      </c>
      <c r="W436" s="21">
        <v>0</v>
      </c>
      <c r="X436" s="21">
        <v>0</v>
      </c>
      <c r="Y436" s="21">
        <v>0</v>
      </c>
      <c r="Z436" s="21">
        <v>0</v>
      </c>
      <c r="AA436" s="21">
        <v>0</v>
      </c>
      <c r="AB436" s="21">
        <v>0</v>
      </c>
      <c r="AC436" s="21">
        <v>0</v>
      </c>
      <c r="AD436" s="21">
        <v>0</v>
      </c>
      <c r="AE436" s="21">
        <v>0</v>
      </c>
      <c r="AF436" s="21">
        <v>0</v>
      </c>
      <c r="AG436" s="21">
        <v>0</v>
      </c>
      <c r="AH436" s="21">
        <v>0</v>
      </c>
      <c r="AI436" s="21">
        <v>0</v>
      </c>
      <c r="AJ436" s="21">
        <v>0</v>
      </c>
      <c r="AK436" s="21">
        <v>0</v>
      </c>
      <c r="AL436" s="21">
        <v>0</v>
      </c>
      <c r="AM436" s="21">
        <v>0</v>
      </c>
      <c r="AN436" s="21">
        <v>0</v>
      </c>
      <c r="AO436" s="21">
        <v>0</v>
      </c>
      <c r="AP436" s="21">
        <v>0</v>
      </c>
      <c r="AQ436" s="21">
        <v>0</v>
      </c>
      <c r="AR436" s="21">
        <v>0</v>
      </c>
      <c r="AS436" s="21">
        <v>0</v>
      </c>
      <c r="AT436" s="21">
        <v>0</v>
      </c>
      <c r="AU436" s="21">
        <v>0</v>
      </c>
      <c r="AV436" s="21">
        <v>0</v>
      </c>
      <c r="AW436" s="21">
        <v>0</v>
      </c>
      <c r="AX436" s="21">
        <v>0</v>
      </c>
      <c r="AY436" s="21">
        <v>0</v>
      </c>
      <c r="AZ436" s="21">
        <v>0</v>
      </c>
      <c r="BA436" s="21">
        <v>0</v>
      </c>
      <c r="BB436" s="21">
        <v>0</v>
      </c>
      <c r="BC436" s="21">
        <v>0</v>
      </c>
      <c r="BD436" s="21">
        <v>0</v>
      </c>
      <c r="BE436" s="21">
        <v>0</v>
      </c>
      <c r="BF436" s="21">
        <v>0</v>
      </c>
      <c r="BG436" s="21">
        <v>0</v>
      </c>
      <c r="BH436" s="21">
        <v>0</v>
      </c>
      <c r="BI436" s="21">
        <v>0</v>
      </c>
      <c r="BJ436" s="21">
        <v>0</v>
      </c>
      <c r="BK436" s="21">
        <v>154249</v>
      </c>
      <c r="BL436">
        <v>1</v>
      </c>
      <c r="BM436">
        <v>96</v>
      </c>
      <c r="BN436">
        <v>0</v>
      </c>
      <c r="BO436">
        <v>3</v>
      </c>
      <c r="BP436">
        <v>0</v>
      </c>
      <c r="BQ436" s="156">
        <f>INDEX('ESSER II reallocation'!$G$2:$G$555,MATCH('2021 ESSER II'!$D436,'ESSER II reallocation'!$A$2:$A$555,0))</f>
        <v>154268</v>
      </c>
    </row>
    <row r="437" spans="1:69" x14ac:dyDescent="0.3">
      <c r="A437" t="s">
        <v>162</v>
      </c>
      <c r="B437">
        <v>2021</v>
      </c>
      <c r="C437" t="s">
        <v>3205</v>
      </c>
      <c r="D437" s="22">
        <f>INDEX(Concordance!$A$2:$A$556,MATCH('2021 ESSER II'!F437,Concordance!$D$2:$D$556,0))</f>
        <v>33090</v>
      </c>
      <c r="E437" t="s">
        <v>1459</v>
      </c>
      <c r="F437" t="s">
        <v>3206</v>
      </c>
      <c r="G437" t="s">
        <v>3207</v>
      </c>
      <c r="H437" t="s">
        <v>1892</v>
      </c>
      <c r="I437" s="21">
        <v>45029.58</v>
      </c>
      <c r="J437" s="21">
        <v>0</v>
      </c>
      <c r="O437" s="21">
        <v>45029.58</v>
      </c>
      <c r="P437">
        <v>0</v>
      </c>
      <c r="Q437">
        <v>0</v>
      </c>
      <c r="R437">
        <v>0</v>
      </c>
      <c r="S437">
        <v>100</v>
      </c>
      <c r="T437">
        <v>0</v>
      </c>
      <c r="U437" s="21">
        <v>1732930</v>
      </c>
      <c r="V437" s="21">
        <v>1732930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1732930</v>
      </c>
      <c r="BB437" s="21">
        <v>1732930</v>
      </c>
      <c r="BC437" s="21">
        <v>0</v>
      </c>
      <c r="BD437" s="21">
        <v>0</v>
      </c>
      <c r="BE437" s="21">
        <v>0</v>
      </c>
      <c r="BF437" s="21">
        <v>0</v>
      </c>
      <c r="BG437" s="21">
        <v>0</v>
      </c>
      <c r="BH437" s="21">
        <v>0</v>
      </c>
      <c r="BI437" s="21">
        <v>0</v>
      </c>
      <c r="BJ437" s="21">
        <v>0</v>
      </c>
      <c r="BK437" s="21">
        <v>0</v>
      </c>
      <c r="BQ437" s="156">
        <f>INDEX('ESSER II reallocation'!$G$2:$G$555,MATCH('2021 ESSER II'!$D437,'ESSER II reallocation'!$A$2:$A$555,0))</f>
        <v>1733142</v>
      </c>
    </row>
    <row r="438" spans="1:69" x14ac:dyDescent="0.3">
      <c r="A438" t="s">
        <v>162</v>
      </c>
      <c r="B438">
        <v>2021</v>
      </c>
      <c r="C438" t="s">
        <v>3208</v>
      </c>
      <c r="D438" s="22">
        <f>INDEX(Concordance!$A$2:$A$556,MATCH('2021 ESSER II'!F438,Concordance!$D$2:$D$556,0))</f>
        <v>21151</v>
      </c>
      <c r="E438" t="s">
        <v>1462</v>
      </c>
      <c r="F438" t="s">
        <v>3209</v>
      </c>
      <c r="G438" t="s">
        <v>3210</v>
      </c>
      <c r="H438" t="s">
        <v>1892</v>
      </c>
      <c r="I438" s="21">
        <v>20135.88</v>
      </c>
      <c r="J438" s="21">
        <v>0</v>
      </c>
      <c r="O438" s="21">
        <v>20135.88</v>
      </c>
      <c r="P438">
        <v>0</v>
      </c>
      <c r="Q438">
        <v>0</v>
      </c>
      <c r="R438">
        <v>0</v>
      </c>
      <c r="S438">
        <v>100</v>
      </c>
      <c r="T438">
        <v>0</v>
      </c>
      <c r="U438" s="21">
        <v>423682</v>
      </c>
      <c r="V438" s="21">
        <v>0</v>
      </c>
      <c r="W438" s="21">
        <v>0</v>
      </c>
      <c r="X438" s="21">
        <v>0</v>
      </c>
      <c r="Y438" s="21">
        <v>0</v>
      </c>
      <c r="Z438" s="21">
        <v>0</v>
      </c>
      <c r="AA438" s="21">
        <v>0</v>
      </c>
      <c r="AB438" s="21">
        <v>0</v>
      </c>
      <c r="AC438" s="21">
        <v>0</v>
      </c>
      <c r="AD438" s="21">
        <v>0</v>
      </c>
      <c r="AE438" s="21">
        <v>0</v>
      </c>
      <c r="AF438" s="21">
        <v>0</v>
      </c>
      <c r="AG438" s="21">
        <v>0</v>
      </c>
      <c r="AH438" s="21">
        <v>0</v>
      </c>
      <c r="AI438" s="21">
        <v>0</v>
      </c>
      <c r="AJ438" s="21">
        <v>0</v>
      </c>
      <c r="AK438" s="21">
        <v>0</v>
      </c>
      <c r="AL438" s="21">
        <v>0</v>
      </c>
      <c r="AM438" s="21">
        <v>0</v>
      </c>
      <c r="AN438" s="21">
        <v>0</v>
      </c>
      <c r="AO438" s="21">
        <v>0</v>
      </c>
      <c r="AP438" s="21">
        <v>0</v>
      </c>
      <c r="AQ438" s="21">
        <v>0</v>
      </c>
      <c r="AR438" s="21">
        <v>0</v>
      </c>
      <c r="AS438" s="21">
        <v>0</v>
      </c>
      <c r="AT438" s="21">
        <v>0</v>
      </c>
      <c r="AU438" s="21">
        <v>0</v>
      </c>
      <c r="AV438" s="21">
        <v>0</v>
      </c>
      <c r="AW438" s="21">
        <v>0</v>
      </c>
      <c r="AX438" s="21">
        <v>0</v>
      </c>
      <c r="AY438" s="21">
        <v>0</v>
      </c>
      <c r="AZ438" s="21">
        <v>0</v>
      </c>
      <c r="BA438" s="21">
        <v>0</v>
      </c>
      <c r="BB438" s="21">
        <v>0</v>
      </c>
      <c r="BC438" s="21">
        <v>0</v>
      </c>
      <c r="BD438" s="21">
        <v>0</v>
      </c>
      <c r="BE438" s="21">
        <v>0</v>
      </c>
      <c r="BF438" s="21">
        <v>0</v>
      </c>
      <c r="BG438" s="21">
        <v>0</v>
      </c>
      <c r="BH438" s="21">
        <v>0</v>
      </c>
      <c r="BI438" s="21">
        <v>0</v>
      </c>
      <c r="BJ438" s="21">
        <v>0</v>
      </c>
      <c r="BK438" s="21">
        <v>423682</v>
      </c>
      <c r="BL438">
        <v>0</v>
      </c>
      <c r="BM438">
        <v>0</v>
      </c>
      <c r="BN438">
        <v>0</v>
      </c>
      <c r="BO438">
        <v>100</v>
      </c>
      <c r="BP438">
        <v>0</v>
      </c>
      <c r="BQ438" s="156">
        <f>INDEX('ESSER II reallocation'!$G$2:$G$555,MATCH('2021 ESSER II'!$D438,'ESSER II reallocation'!$A$2:$A$555,0))</f>
        <v>423734</v>
      </c>
    </row>
    <row r="439" spans="1:69" x14ac:dyDescent="0.3">
      <c r="A439" t="s">
        <v>162</v>
      </c>
      <c r="B439">
        <v>2021</v>
      </c>
      <c r="C439" t="s">
        <v>3211</v>
      </c>
      <c r="D439" s="22">
        <f>INDEX(Concordance!$A$2:$A$556,MATCH('2021 ESSER II'!F439,Concordance!$D$2:$D$556,0))</f>
        <v>54042</v>
      </c>
      <c r="E439" t="s">
        <v>1465</v>
      </c>
      <c r="F439" t="s">
        <v>3212</v>
      </c>
      <c r="G439" t="s">
        <v>3213</v>
      </c>
      <c r="H439" t="s">
        <v>1892</v>
      </c>
      <c r="I439" s="21">
        <v>16284.24</v>
      </c>
      <c r="J439" s="21">
        <v>0</v>
      </c>
      <c r="O439" s="21">
        <v>16284.24</v>
      </c>
      <c r="P439">
        <v>0</v>
      </c>
      <c r="Q439">
        <v>0</v>
      </c>
      <c r="R439">
        <v>0</v>
      </c>
      <c r="S439">
        <v>100</v>
      </c>
      <c r="T439">
        <v>0</v>
      </c>
      <c r="U439" s="21">
        <v>192608</v>
      </c>
      <c r="V439" s="21">
        <v>192608</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192608</v>
      </c>
      <c r="BB439" s="21">
        <v>192608</v>
      </c>
      <c r="BC439" s="21">
        <v>0</v>
      </c>
      <c r="BD439" s="21">
        <v>0</v>
      </c>
      <c r="BE439" s="21">
        <v>0</v>
      </c>
      <c r="BF439" s="21">
        <v>0</v>
      </c>
      <c r="BG439" s="21">
        <v>0</v>
      </c>
      <c r="BH439" s="21">
        <v>0</v>
      </c>
      <c r="BI439" s="21">
        <v>0</v>
      </c>
      <c r="BJ439" s="21">
        <v>0</v>
      </c>
      <c r="BK439" s="21">
        <v>0</v>
      </c>
      <c r="BQ439" s="156">
        <f>INDEX('ESSER II reallocation'!$G$2:$G$555,MATCH('2021 ESSER II'!$D439,'ESSER II reallocation'!$A$2:$A$555,0))</f>
        <v>192632</v>
      </c>
    </row>
    <row r="440" spans="1:69" x14ac:dyDescent="0.3">
      <c r="A440" t="s">
        <v>162</v>
      </c>
      <c r="B440">
        <v>2021</v>
      </c>
      <c r="C440" t="s">
        <v>3214</v>
      </c>
      <c r="D440" s="22">
        <f>INDEX(Concordance!$A$2:$A$556,MATCH('2021 ESSER II'!F440,Concordance!$D$2:$D$556,0))</f>
        <v>49140</v>
      </c>
      <c r="E440" t="s">
        <v>1468</v>
      </c>
      <c r="F440" t="s">
        <v>3215</v>
      </c>
      <c r="G440" t="s">
        <v>3216</v>
      </c>
      <c r="H440" t="s">
        <v>1892</v>
      </c>
      <c r="I440" s="21">
        <v>28812.18</v>
      </c>
      <c r="J440" s="21">
        <v>0</v>
      </c>
      <c r="O440" s="21">
        <v>28812.18</v>
      </c>
      <c r="P440">
        <v>0</v>
      </c>
      <c r="Q440">
        <v>0</v>
      </c>
      <c r="R440">
        <v>0</v>
      </c>
      <c r="S440">
        <v>100</v>
      </c>
      <c r="T440">
        <v>0</v>
      </c>
      <c r="U440" s="21">
        <v>780459</v>
      </c>
      <c r="V440" s="21">
        <v>780459</v>
      </c>
      <c r="W440" s="21">
        <v>780459</v>
      </c>
      <c r="X440" s="21">
        <v>665650</v>
      </c>
      <c r="Y440" s="21">
        <v>114809</v>
      </c>
      <c r="Z440" s="21">
        <v>0</v>
      </c>
      <c r="AA440" s="21">
        <v>0</v>
      </c>
      <c r="AB440" s="21">
        <v>0</v>
      </c>
      <c r="AC440" s="21">
        <v>0</v>
      </c>
      <c r="AD440" s="21">
        <v>0</v>
      </c>
      <c r="AE440" s="21">
        <v>0</v>
      </c>
      <c r="AF440" s="21">
        <v>0</v>
      </c>
      <c r="AG440" s="21">
        <v>0</v>
      </c>
      <c r="AH440" s="21">
        <v>0</v>
      </c>
      <c r="AI440" s="21">
        <v>0</v>
      </c>
      <c r="AJ440" s="21">
        <v>0</v>
      </c>
      <c r="AK440" s="21">
        <v>0</v>
      </c>
      <c r="AL440" s="21">
        <v>0</v>
      </c>
      <c r="AM440" s="21">
        <v>0</v>
      </c>
      <c r="AN440" s="21">
        <v>0</v>
      </c>
      <c r="AO440" s="21">
        <v>0</v>
      </c>
      <c r="AP440" s="21">
        <v>0</v>
      </c>
      <c r="AQ440" s="21">
        <v>0</v>
      </c>
      <c r="AR440" s="21">
        <v>0</v>
      </c>
      <c r="AS440" s="21">
        <v>0</v>
      </c>
      <c r="AT440" s="21">
        <v>0</v>
      </c>
      <c r="AU440" s="21">
        <v>0</v>
      </c>
      <c r="AV440" s="21">
        <v>0</v>
      </c>
      <c r="AW440" s="21">
        <v>0</v>
      </c>
      <c r="AX440" s="21">
        <v>0</v>
      </c>
      <c r="AY440" s="21">
        <v>0</v>
      </c>
      <c r="AZ440" s="21">
        <v>0</v>
      </c>
      <c r="BA440" s="21">
        <v>0</v>
      </c>
      <c r="BB440" s="21">
        <v>0</v>
      </c>
      <c r="BC440" s="21">
        <v>0</v>
      </c>
      <c r="BD440" s="21">
        <v>0</v>
      </c>
      <c r="BE440" s="21">
        <v>0</v>
      </c>
      <c r="BF440" s="21">
        <v>0</v>
      </c>
      <c r="BG440" s="21">
        <v>0</v>
      </c>
      <c r="BH440" s="21">
        <v>0</v>
      </c>
      <c r="BI440" s="21">
        <v>0</v>
      </c>
      <c r="BJ440" s="21">
        <v>0</v>
      </c>
      <c r="BK440" s="21">
        <v>0</v>
      </c>
      <c r="BQ440" s="156">
        <f>INDEX('ESSER II reallocation'!$G$2:$G$555,MATCH('2021 ESSER II'!$D440,'ESSER II reallocation'!$A$2:$A$555,0))</f>
        <v>780555</v>
      </c>
    </row>
    <row r="441" spans="1:69" x14ac:dyDescent="0.3">
      <c r="A441" t="s">
        <v>162</v>
      </c>
      <c r="B441">
        <v>2021</v>
      </c>
      <c r="C441" t="s">
        <v>3217</v>
      </c>
      <c r="D441" s="22">
        <f>INDEX(Concordance!$A$2:$A$556,MATCH('2021 ESSER II'!F441,Concordance!$D$2:$D$556,0))</f>
        <v>2097</v>
      </c>
      <c r="E441" t="s">
        <v>1471</v>
      </c>
      <c r="F441" t="s">
        <v>3218</v>
      </c>
      <c r="G441" t="s">
        <v>3219</v>
      </c>
      <c r="H441" t="s">
        <v>1892</v>
      </c>
      <c r="I441" s="21">
        <v>43853.82</v>
      </c>
      <c r="J441" s="21">
        <v>0</v>
      </c>
      <c r="O441" s="21">
        <v>43853.82</v>
      </c>
      <c r="P441">
        <v>0</v>
      </c>
      <c r="Q441">
        <v>0</v>
      </c>
      <c r="R441">
        <v>0</v>
      </c>
      <c r="S441">
        <v>100</v>
      </c>
      <c r="T441">
        <v>0</v>
      </c>
      <c r="U441" s="21">
        <v>856857</v>
      </c>
      <c r="V441" s="21">
        <v>856857</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856857</v>
      </c>
      <c r="BB441" s="21">
        <v>856857</v>
      </c>
      <c r="BC441" s="21">
        <v>0</v>
      </c>
      <c r="BD441" s="21">
        <v>0</v>
      </c>
      <c r="BE441" s="21">
        <v>0</v>
      </c>
      <c r="BF441" s="21">
        <v>0</v>
      </c>
      <c r="BG441" s="21">
        <v>0</v>
      </c>
      <c r="BH441" s="21">
        <v>0</v>
      </c>
      <c r="BI441" s="21">
        <v>0</v>
      </c>
      <c r="BJ441" s="21">
        <v>0</v>
      </c>
      <c r="BK441" s="21">
        <v>0</v>
      </c>
      <c r="BQ441" s="156">
        <f>INDEX('ESSER II reallocation'!$G$2:$G$555,MATCH('2021 ESSER II'!$D441,'ESSER II reallocation'!$A$2:$A$555,0))</f>
        <v>856963</v>
      </c>
    </row>
    <row r="442" spans="1:69" x14ac:dyDescent="0.3">
      <c r="A442" t="s">
        <v>162</v>
      </c>
      <c r="B442">
        <v>2021</v>
      </c>
      <c r="C442" t="s">
        <v>3220</v>
      </c>
      <c r="D442" s="22">
        <f>INDEX(Concordance!$A$2:$A$556,MATCH('2021 ESSER II'!F442,Concordance!$D$2:$D$556,0))</f>
        <v>66105</v>
      </c>
      <c r="E442" t="s">
        <v>1489</v>
      </c>
      <c r="F442" t="s">
        <v>3221</v>
      </c>
      <c r="G442" t="s">
        <v>3222</v>
      </c>
      <c r="H442" t="s">
        <v>1892</v>
      </c>
      <c r="I442" s="21">
        <v>40204.910000000003</v>
      </c>
      <c r="J442" s="21">
        <v>0</v>
      </c>
      <c r="O442" s="21">
        <v>40204.910000000003</v>
      </c>
      <c r="P442">
        <v>0</v>
      </c>
      <c r="Q442">
        <v>0</v>
      </c>
      <c r="R442">
        <v>0</v>
      </c>
      <c r="S442">
        <v>100</v>
      </c>
      <c r="T442">
        <v>0</v>
      </c>
      <c r="U442" s="21">
        <v>2142515</v>
      </c>
      <c r="V442" s="21">
        <v>2142515</v>
      </c>
      <c r="W442" s="21">
        <v>0</v>
      </c>
      <c r="X442" s="21">
        <v>0</v>
      </c>
      <c r="Y442" s="21">
        <v>0</v>
      </c>
      <c r="Z442" s="21">
        <v>0</v>
      </c>
      <c r="AA442" s="21">
        <v>0</v>
      </c>
      <c r="AB442" s="21">
        <v>0</v>
      </c>
      <c r="AC442" s="21">
        <v>0</v>
      </c>
      <c r="AD442" s="21">
        <v>0</v>
      </c>
      <c r="AE442" s="21">
        <v>0</v>
      </c>
      <c r="AF442" s="21">
        <v>0</v>
      </c>
      <c r="AG442" s="21">
        <v>2142515</v>
      </c>
      <c r="AH442" s="21">
        <v>2142515</v>
      </c>
      <c r="AI442" s="21">
        <v>0</v>
      </c>
      <c r="AJ442" s="21">
        <v>0</v>
      </c>
      <c r="AK442" s="21">
        <v>0</v>
      </c>
      <c r="AL442" s="21">
        <v>0</v>
      </c>
      <c r="AM442" s="21">
        <v>0</v>
      </c>
      <c r="AN442" s="21">
        <v>0</v>
      </c>
      <c r="AO442" s="21">
        <v>0</v>
      </c>
      <c r="AP442" s="21">
        <v>0</v>
      </c>
      <c r="AQ442" s="21">
        <v>0</v>
      </c>
      <c r="AR442" s="21">
        <v>0</v>
      </c>
      <c r="AS442" s="21">
        <v>0</v>
      </c>
      <c r="AT442" s="21">
        <v>0</v>
      </c>
      <c r="AU442" s="21">
        <v>0</v>
      </c>
      <c r="AV442" s="21">
        <v>0</v>
      </c>
      <c r="AW442" s="21">
        <v>0</v>
      </c>
      <c r="AX442" s="21">
        <v>0</v>
      </c>
      <c r="AY442" s="21">
        <v>0</v>
      </c>
      <c r="AZ442" s="21">
        <v>0</v>
      </c>
      <c r="BA442" s="21">
        <v>0</v>
      </c>
      <c r="BB442" s="21">
        <v>0</v>
      </c>
      <c r="BC442" s="21">
        <v>0</v>
      </c>
      <c r="BD442" s="21">
        <v>0</v>
      </c>
      <c r="BE442" s="21">
        <v>0</v>
      </c>
      <c r="BF442" s="21">
        <v>0</v>
      </c>
      <c r="BG442" s="21">
        <v>0</v>
      </c>
      <c r="BH442" s="21">
        <v>0</v>
      </c>
      <c r="BI442" s="21">
        <v>0</v>
      </c>
      <c r="BJ442" s="21">
        <v>0</v>
      </c>
      <c r="BK442" s="21">
        <v>0</v>
      </c>
      <c r="BQ442" s="156">
        <f>INDEX('ESSER II reallocation'!$G$2:$G$555,MATCH('2021 ESSER II'!$D442,'ESSER II reallocation'!$A$2:$A$555,0))</f>
        <v>2142778</v>
      </c>
    </row>
    <row r="443" spans="1:69" x14ac:dyDescent="0.3">
      <c r="A443" t="s">
        <v>162</v>
      </c>
      <c r="B443">
        <v>2021</v>
      </c>
      <c r="C443" t="s">
        <v>3223</v>
      </c>
      <c r="D443" s="22">
        <f>INDEX(Concordance!$A$2:$A$556,MATCH('2021 ESSER II'!F443,Concordance!$D$2:$D$556,0))</f>
        <v>98080</v>
      </c>
      <c r="E443" t="s">
        <v>1492</v>
      </c>
      <c r="F443" t="s">
        <v>3224</v>
      </c>
      <c r="G443" t="s">
        <v>3225</v>
      </c>
      <c r="H443" t="s">
        <v>1892</v>
      </c>
      <c r="I443" s="21">
        <v>21757.62</v>
      </c>
      <c r="J443" s="21">
        <v>0</v>
      </c>
      <c r="O443" s="21">
        <v>21757.62</v>
      </c>
      <c r="P443">
        <v>0</v>
      </c>
      <c r="Q443">
        <v>0</v>
      </c>
      <c r="R443">
        <v>0</v>
      </c>
      <c r="S443">
        <v>100</v>
      </c>
      <c r="T443">
        <v>0</v>
      </c>
      <c r="U443" s="21">
        <v>1011540</v>
      </c>
      <c r="V443" s="21">
        <v>1011540</v>
      </c>
      <c r="W443" s="21">
        <v>0</v>
      </c>
      <c r="X443" s="21">
        <v>0</v>
      </c>
      <c r="Y443" s="21">
        <v>0</v>
      </c>
      <c r="Z443" s="21">
        <v>0</v>
      </c>
      <c r="AA443" s="21">
        <v>0</v>
      </c>
      <c r="AB443" s="21">
        <v>0</v>
      </c>
      <c r="AC443" s="21">
        <v>0</v>
      </c>
      <c r="AD443" s="21">
        <v>0</v>
      </c>
      <c r="AE443" s="21">
        <v>0</v>
      </c>
      <c r="AF443" s="21">
        <v>0</v>
      </c>
      <c r="AG443" s="21">
        <v>1011540</v>
      </c>
      <c r="AH443" s="21">
        <v>1011540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Q443" s="156">
        <f>INDEX('ESSER II reallocation'!$G$2:$G$555,MATCH('2021 ESSER II'!$D443,'ESSER II reallocation'!$A$2:$A$555,0))</f>
        <v>1011664</v>
      </c>
    </row>
    <row r="444" spans="1:69" x14ac:dyDescent="0.3">
      <c r="A444" t="s">
        <v>162</v>
      </c>
      <c r="B444">
        <v>2021</v>
      </c>
      <c r="C444" t="s">
        <v>3226</v>
      </c>
      <c r="D444" s="22">
        <f>INDEX(Concordance!$A$2:$A$556,MATCH('2021 ESSER II'!F444,Concordance!$D$2:$D$556,0))</f>
        <v>99082</v>
      </c>
      <c r="E444" t="s">
        <v>1495</v>
      </c>
      <c r="F444" t="s">
        <v>3227</v>
      </c>
      <c r="G444" t="s">
        <v>3228</v>
      </c>
      <c r="H444" t="s">
        <v>1892</v>
      </c>
      <c r="I444" s="21">
        <v>21757.62</v>
      </c>
      <c r="J444" s="21">
        <v>0</v>
      </c>
      <c r="O444" s="21">
        <v>21757.62</v>
      </c>
      <c r="P444">
        <v>0</v>
      </c>
      <c r="Q444">
        <v>0</v>
      </c>
      <c r="R444">
        <v>0</v>
      </c>
      <c r="S444">
        <v>100</v>
      </c>
      <c r="T444">
        <v>0</v>
      </c>
      <c r="U444" s="21">
        <v>981329</v>
      </c>
      <c r="V444" s="21">
        <v>186252.5</v>
      </c>
      <c r="W444" s="21">
        <v>6870.6</v>
      </c>
      <c r="X444" s="21">
        <v>6000</v>
      </c>
      <c r="Y444" s="21">
        <v>870.6</v>
      </c>
      <c r="Z444" s="21">
        <v>0</v>
      </c>
      <c r="AA444" s="21">
        <v>0</v>
      </c>
      <c r="AB444" s="21">
        <v>0</v>
      </c>
      <c r="AC444" s="21">
        <v>0</v>
      </c>
      <c r="AD444" s="21">
        <v>0</v>
      </c>
      <c r="AE444" s="21">
        <v>0</v>
      </c>
      <c r="AF444" s="21">
        <v>0</v>
      </c>
      <c r="AG444" s="21">
        <v>179381.9</v>
      </c>
      <c r="AH444" s="21">
        <v>106127.5</v>
      </c>
      <c r="AI444" s="21">
        <v>73254.399999999994</v>
      </c>
      <c r="AJ444" s="21">
        <v>0</v>
      </c>
      <c r="AK444" s="21">
        <v>0</v>
      </c>
      <c r="AL444" s="21">
        <v>0</v>
      </c>
      <c r="AM444" s="21">
        <v>0</v>
      </c>
      <c r="AN444" s="21">
        <v>0</v>
      </c>
      <c r="AO444" s="21">
        <v>0</v>
      </c>
      <c r="AP444" s="21">
        <v>0</v>
      </c>
      <c r="AQ444" s="21">
        <v>0</v>
      </c>
      <c r="AR444" s="21">
        <v>0</v>
      </c>
      <c r="AS444" s="21">
        <v>0</v>
      </c>
      <c r="AT444" s="21">
        <v>0</v>
      </c>
      <c r="AU444" s="21">
        <v>0</v>
      </c>
      <c r="AV444" s="21">
        <v>0</v>
      </c>
      <c r="AW444" s="21">
        <v>0</v>
      </c>
      <c r="AX444" s="21">
        <v>0</v>
      </c>
      <c r="AY444" s="21">
        <v>0</v>
      </c>
      <c r="AZ444" s="21">
        <v>0</v>
      </c>
      <c r="BA444" s="21">
        <v>0</v>
      </c>
      <c r="BB444" s="21">
        <v>0</v>
      </c>
      <c r="BC444" s="21">
        <v>0</v>
      </c>
      <c r="BD444" s="21">
        <v>0</v>
      </c>
      <c r="BE444" s="21">
        <v>0</v>
      </c>
      <c r="BF444" s="21">
        <v>0</v>
      </c>
      <c r="BG444" s="21">
        <v>0</v>
      </c>
      <c r="BH444" s="21">
        <v>0</v>
      </c>
      <c r="BI444" s="21">
        <v>0</v>
      </c>
      <c r="BJ444" s="21">
        <v>0</v>
      </c>
      <c r="BK444" s="21">
        <v>795076.5</v>
      </c>
      <c r="BL444">
        <v>0</v>
      </c>
      <c r="BM444">
        <v>95</v>
      </c>
      <c r="BN444">
        <v>0</v>
      </c>
      <c r="BO444">
        <v>5</v>
      </c>
      <c r="BP444">
        <v>0</v>
      </c>
      <c r="BQ444" s="156">
        <f>INDEX('ESSER II reallocation'!$G$2:$G$555,MATCH('2021 ESSER II'!$D444,'ESSER II reallocation'!$A$2:$A$555,0))</f>
        <v>981450</v>
      </c>
    </row>
    <row r="445" spans="1:69" x14ac:dyDescent="0.3">
      <c r="A445" t="s">
        <v>162</v>
      </c>
      <c r="B445">
        <v>2021</v>
      </c>
      <c r="C445" t="s">
        <v>3229</v>
      </c>
      <c r="D445" s="22">
        <f>INDEX(Concordance!$A$2:$A$556,MATCH('2021 ESSER II'!F445,Concordance!$D$2:$D$556,0))</f>
        <v>100059</v>
      </c>
      <c r="E445" t="s">
        <v>1498</v>
      </c>
      <c r="F445" t="s">
        <v>3230</v>
      </c>
      <c r="G445" t="s">
        <v>3231</v>
      </c>
      <c r="H445" t="s">
        <v>1892</v>
      </c>
      <c r="I445" s="21">
        <v>24595.66</v>
      </c>
      <c r="J445" s="21">
        <v>0</v>
      </c>
      <c r="O445" s="21">
        <v>24595.66</v>
      </c>
      <c r="P445">
        <v>0</v>
      </c>
      <c r="Q445">
        <v>0</v>
      </c>
      <c r="R445">
        <v>0</v>
      </c>
      <c r="S445">
        <v>100</v>
      </c>
      <c r="T445">
        <v>0</v>
      </c>
      <c r="U445" s="21">
        <v>1449000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1449000</v>
      </c>
      <c r="BL445">
        <v>0</v>
      </c>
      <c r="BM445">
        <v>0</v>
      </c>
      <c r="BN445">
        <v>0</v>
      </c>
      <c r="BO445">
        <v>100</v>
      </c>
      <c r="BP445">
        <v>0</v>
      </c>
      <c r="BQ445" s="156">
        <f>INDEX('ESSER II reallocation'!$G$2:$G$555,MATCH('2021 ESSER II'!$D445,'ESSER II reallocation'!$A$2:$A$555,0))</f>
        <v>1449177</v>
      </c>
    </row>
    <row r="446" spans="1:69" x14ac:dyDescent="0.3">
      <c r="A446" t="s">
        <v>162</v>
      </c>
      <c r="B446">
        <v>2021</v>
      </c>
      <c r="C446" t="s">
        <v>3232</v>
      </c>
      <c r="D446" s="22">
        <f>INDEX(Concordance!$A$2:$A$556,MATCH('2021 ESSER II'!F446,Concordance!$D$2:$D$556,0))</f>
        <v>100062</v>
      </c>
      <c r="E446" t="s">
        <v>1501</v>
      </c>
      <c r="F446" t="s">
        <v>3233</v>
      </c>
      <c r="G446" t="s">
        <v>3234</v>
      </c>
      <c r="H446" t="s">
        <v>1892</v>
      </c>
      <c r="I446" s="21">
        <v>19730.439999999999</v>
      </c>
      <c r="J446" s="21">
        <v>0</v>
      </c>
      <c r="O446" s="21">
        <v>19730.439999999999</v>
      </c>
      <c r="P446">
        <v>0</v>
      </c>
      <c r="Q446">
        <v>0</v>
      </c>
      <c r="R446">
        <v>0</v>
      </c>
      <c r="S446">
        <v>100</v>
      </c>
      <c r="T446">
        <v>0</v>
      </c>
      <c r="U446" s="21">
        <v>372306</v>
      </c>
      <c r="V446" s="21">
        <v>101547.92</v>
      </c>
      <c r="W446" s="21">
        <v>21869.91</v>
      </c>
      <c r="X446" s="21">
        <v>0</v>
      </c>
      <c r="Y446" s="21">
        <v>0</v>
      </c>
      <c r="Z446" s="21">
        <v>0</v>
      </c>
      <c r="AA446" s="21">
        <v>0</v>
      </c>
      <c r="AB446" s="21">
        <v>0</v>
      </c>
      <c r="AC446" s="21">
        <v>15958.91</v>
      </c>
      <c r="AD446" s="21">
        <v>5911</v>
      </c>
      <c r="AE446" s="21">
        <v>0</v>
      </c>
      <c r="AF446" s="21">
        <v>0</v>
      </c>
      <c r="AG446" s="21">
        <v>79678.009999999995</v>
      </c>
      <c r="AH446" s="21">
        <v>75756.53</v>
      </c>
      <c r="AI446" s="21">
        <v>3921.48</v>
      </c>
      <c r="AJ446" s="21">
        <v>0</v>
      </c>
      <c r="AK446" s="21">
        <v>0</v>
      </c>
      <c r="AL446" s="21">
        <v>0</v>
      </c>
      <c r="AM446" s="21">
        <v>0</v>
      </c>
      <c r="AN446" s="21">
        <v>0</v>
      </c>
      <c r="AO446" s="21">
        <v>0</v>
      </c>
      <c r="AP446" s="21">
        <v>0</v>
      </c>
      <c r="AQ446" s="21">
        <v>0</v>
      </c>
      <c r="AR446" s="21">
        <v>0</v>
      </c>
      <c r="AS446" s="21">
        <v>0</v>
      </c>
      <c r="AT446" s="21">
        <v>0</v>
      </c>
      <c r="AU446" s="21">
        <v>0</v>
      </c>
      <c r="AV446" s="21">
        <v>0</v>
      </c>
      <c r="AW446" s="21">
        <v>0</v>
      </c>
      <c r="AX446" s="21">
        <v>0</v>
      </c>
      <c r="AY446" s="21">
        <v>0</v>
      </c>
      <c r="AZ446" s="21">
        <v>0</v>
      </c>
      <c r="BA446" s="21">
        <v>0</v>
      </c>
      <c r="BB446" s="21">
        <v>0</v>
      </c>
      <c r="BC446" s="21">
        <v>0</v>
      </c>
      <c r="BD446" s="21">
        <v>0</v>
      </c>
      <c r="BE446" s="21">
        <v>0</v>
      </c>
      <c r="BF446" s="21">
        <v>0</v>
      </c>
      <c r="BG446" s="21">
        <v>0</v>
      </c>
      <c r="BH446" s="21">
        <v>0</v>
      </c>
      <c r="BI446" s="21">
        <v>0</v>
      </c>
      <c r="BJ446" s="21">
        <v>0</v>
      </c>
      <c r="BK446" s="21">
        <v>270758.08</v>
      </c>
      <c r="BL446">
        <v>100</v>
      </c>
      <c r="BM446">
        <v>0</v>
      </c>
      <c r="BN446">
        <v>0</v>
      </c>
      <c r="BO446">
        <v>0</v>
      </c>
      <c r="BP446">
        <v>0</v>
      </c>
      <c r="BQ446" s="156">
        <f>INDEX('ESSER II reallocation'!$G$2:$G$555,MATCH('2021 ESSER II'!$D446,'ESSER II reallocation'!$A$2:$A$555,0))</f>
        <v>372352</v>
      </c>
    </row>
    <row r="447" spans="1:69" x14ac:dyDescent="0.3">
      <c r="A447" t="s">
        <v>162</v>
      </c>
      <c r="B447">
        <v>2021</v>
      </c>
      <c r="C447" t="s">
        <v>3235</v>
      </c>
      <c r="D447" s="22">
        <f>INDEX(Concordance!$A$2:$A$556,MATCH('2021 ESSER II'!F447,Concordance!$D$2:$D$556,0))</f>
        <v>100061</v>
      </c>
      <c r="E447" t="s">
        <v>1504</v>
      </c>
      <c r="F447" t="s">
        <v>3236</v>
      </c>
      <c r="G447" t="s">
        <v>3237</v>
      </c>
      <c r="H447" t="s">
        <v>1892</v>
      </c>
      <c r="I447" s="21">
        <v>24798.38</v>
      </c>
      <c r="J447" s="21">
        <v>0</v>
      </c>
      <c r="O447" s="21">
        <v>24798.38</v>
      </c>
      <c r="P447">
        <v>0</v>
      </c>
      <c r="Q447">
        <v>0</v>
      </c>
      <c r="R447">
        <v>0</v>
      </c>
      <c r="S447">
        <v>100</v>
      </c>
      <c r="T447">
        <v>0</v>
      </c>
      <c r="U447" s="21">
        <v>875649</v>
      </c>
      <c r="V447" s="21">
        <v>875649</v>
      </c>
      <c r="W447" s="21">
        <v>0</v>
      </c>
      <c r="X447" s="21">
        <v>0</v>
      </c>
      <c r="Y447" s="21">
        <v>0</v>
      </c>
      <c r="Z447" s="21">
        <v>0</v>
      </c>
      <c r="AA447" s="21">
        <v>0</v>
      </c>
      <c r="AB447" s="21">
        <v>0</v>
      </c>
      <c r="AC447" s="21">
        <v>0</v>
      </c>
      <c r="AD447" s="21">
        <v>0</v>
      </c>
      <c r="AE447" s="21">
        <v>0</v>
      </c>
      <c r="AF447" s="21">
        <v>0</v>
      </c>
      <c r="AG447" s="21">
        <v>31185</v>
      </c>
      <c r="AH447" s="21">
        <v>0</v>
      </c>
      <c r="AI447" s="21">
        <v>0</v>
      </c>
      <c r="AJ447" s="21">
        <v>0</v>
      </c>
      <c r="AK447" s="21">
        <v>0</v>
      </c>
      <c r="AL447" s="21">
        <v>0</v>
      </c>
      <c r="AM447" s="21">
        <v>31185</v>
      </c>
      <c r="AN447" s="21">
        <v>0</v>
      </c>
      <c r="AO447" s="21">
        <v>0</v>
      </c>
      <c r="AP447" s="21">
        <v>0</v>
      </c>
      <c r="AQ447" s="21">
        <v>0</v>
      </c>
      <c r="AR447" s="21">
        <v>0</v>
      </c>
      <c r="AS447" s="21">
        <v>0</v>
      </c>
      <c r="AT447" s="21">
        <v>0</v>
      </c>
      <c r="AU447" s="21">
        <v>0</v>
      </c>
      <c r="AV447" s="21">
        <v>0</v>
      </c>
      <c r="AW447" s="21">
        <v>0</v>
      </c>
      <c r="AX447" s="21">
        <v>0</v>
      </c>
      <c r="AY447" s="21">
        <v>0</v>
      </c>
      <c r="AZ447" s="21">
        <v>0</v>
      </c>
      <c r="BA447" s="21">
        <v>844464</v>
      </c>
      <c r="BB447" s="21">
        <v>741548</v>
      </c>
      <c r="BC447" s="21">
        <v>102916</v>
      </c>
      <c r="BD447" s="21">
        <v>0</v>
      </c>
      <c r="BE447" s="21">
        <v>0</v>
      </c>
      <c r="BF447" s="21">
        <v>0</v>
      </c>
      <c r="BG447" s="21">
        <v>0</v>
      </c>
      <c r="BH447" s="21">
        <v>0</v>
      </c>
      <c r="BI447" s="21">
        <v>0</v>
      </c>
      <c r="BJ447" s="21">
        <v>0</v>
      </c>
      <c r="BK447" s="21">
        <v>0</v>
      </c>
      <c r="BQ447" s="156">
        <f>INDEX('ESSER II reallocation'!$G$2:$G$555,MATCH('2021 ESSER II'!$D447,'ESSER II reallocation'!$A$2:$A$555,0))</f>
        <v>875756</v>
      </c>
    </row>
    <row r="448" spans="1:69" x14ac:dyDescent="0.3">
      <c r="A448" t="s">
        <v>162</v>
      </c>
      <c r="B448">
        <v>2021</v>
      </c>
      <c r="C448" t="s">
        <v>3238</v>
      </c>
      <c r="D448" s="22">
        <f>INDEX(Concordance!$A$2:$A$556,MATCH('2021 ESSER II'!F448,Concordance!$D$2:$D$556,0))</f>
        <v>48915</v>
      </c>
      <c r="E448" t="s">
        <v>1510</v>
      </c>
      <c r="F448" t="s">
        <v>3239</v>
      </c>
      <c r="G448" t="s">
        <v>3240</v>
      </c>
      <c r="H448" t="s">
        <v>1892</v>
      </c>
      <c r="I448" s="21">
        <v>22649.57</v>
      </c>
      <c r="J448" s="21">
        <v>0</v>
      </c>
      <c r="O448" s="21">
        <v>22649.57</v>
      </c>
      <c r="P448">
        <v>0</v>
      </c>
      <c r="Q448">
        <v>0</v>
      </c>
      <c r="R448">
        <v>0</v>
      </c>
      <c r="S448">
        <v>100</v>
      </c>
      <c r="T448">
        <v>0</v>
      </c>
      <c r="U448" s="21">
        <v>530116</v>
      </c>
      <c r="V448" s="21">
        <v>329017.78999999998</v>
      </c>
      <c r="W448" s="21">
        <v>183715.6</v>
      </c>
      <c r="X448" s="21">
        <v>79741.820000000007</v>
      </c>
      <c r="Y448" s="21">
        <v>23300.27</v>
      </c>
      <c r="Z448" s="21">
        <v>27682.5</v>
      </c>
      <c r="AA448" s="21">
        <v>0</v>
      </c>
      <c r="AB448" s="21">
        <v>0</v>
      </c>
      <c r="AC448" s="21">
        <v>33345.01</v>
      </c>
      <c r="AD448" s="21">
        <v>19646</v>
      </c>
      <c r="AE448" s="21">
        <v>0</v>
      </c>
      <c r="AF448" s="21">
        <v>0</v>
      </c>
      <c r="AG448" s="21">
        <v>69394.86</v>
      </c>
      <c r="AH448" s="21">
        <v>23966.94</v>
      </c>
      <c r="AI448" s="21">
        <v>4437.57</v>
      </c>
      <c r="AJ448" s="21">
        <v>27373.32</v>
      </c>
      <c r="AK448" s="21">
        <v>0</v>
      </c>
      <c r="AL448" s="21">
        <v>0</v>
      </c>
      <c r="AM448" s="21">
        <v>13617.03</v>
      </c>
      <c r="AN448" s="21">
        <v>0</v>
      </c>
      <c r="AO448" s="21">
        <v>0</v>
      </c>
      <c r="AP448" s="21">
        <v>0</v>
      </c>
      <c r="AQ448" s="21">
        <v>0</v>
      </c>
      <c r="AR448" s="21">
        <v>0</v>
      </c>
      <c r="AS448" s="21">
        <v>0</v>
      </c>
      <c r="AT448" s="21">
        <v>0</v>
      </c>
      <c r="AU448" s="21">
        <v>0</v>
      </c>
      <c r="AV448" s="21">
        <v>0</v>
      </c>
      <c r="AW448" s="21">
        <v>0</v>
      </c>
      <c r="AX448" s="21">
        <v>0</v>
      </c>
      <c r="AY448" s="21">
        <v>0</v>
      </c>
      <c r="AZ448" s="21">
        <v>0</v>
      </c>
      <c r="BA448" s="21">
        <v>75907.33</v>
      </c>
      <c r="BB448" s="21">
        <v>135</v>
      </c>
      <c r="BC448" s="21">
        <v>10.33</v>
      </c>
      <c r="BD448" s="21">
        <v>0</v>
      </c>
      <c r="BE448" s="21">
        <v>0</v>
      </c>
      <c r="BF448" s="21">
        <v>685</v>
      </c>
      <c r="BG448" s="21">
        <v>0</v>
      </c>
      <c r="BH448" s="21">
        <v>75077</v>
      </c>
      <c r="BI448" s="21">
        <v>0</v>
      </c>
      <c r="BJ448" s="21">
        <v>0</v>
      </c>
      <c r="BK448" s="21">
        <v>201098.21</v>
      </c>
      <c r="BL448">
        <v>10</v>
      </c>
      <c r="BM448">
        <v>71</v>
      </c>
      <c r="BN448">
        <v>9</v>
      </c>
      <c r="BO448">
        <v>10</v>
      </c>
      <c r="BP448">
        <v>0</v>
      </c>
      <c r="BQ448" s="156">
        <f>INDEX('ESSER II reallocation'!$G$2:$G$555,MATCH('2021 ESSER II'!$D448,'ESSER II reallocation'!$A$2:$A$555,0))</f>
        <v>530181</v>
      </c>
    </row>
    <row r="449" spans="1:69" x14ac:dyDescent="0.3">
      <c r="A449" t="s">
        <v>162</v>
      </c>
      <c r="B449">
        <v>2021</v>
      </c>
      <c r="C449" t="s">
        <v>3241</v>
      </c>
      <c r="D449" s="22">
        <f>INDEX(Concordance!$A$2:$A$556,MATCH('2021 ESSER II'!F449,Concordance!$D$2:$D$556,0))</f>
        <v>80125</v>
      </c>
      <c r="E449" t="s">
        <v>1513</v>
      </c>
      <c r="F449" t="s">
        <v>3242</v>
      </c>
      <c r="G449" t="s">
        <v>3243</v>
      </c>
      <c r="H449" t="s">
        <v>1892</v>
      </c>
      <c r="I449" s="21">
        <v>86019.06</v>
      </c>
      <c r="J449" s="21">
        <v>0</v>
      </c>
      <c r="O449" s="21">
        <v>86019.06</v>
      </c>
      <c r="P449">
        <v>0</v>
      </c>
      <c r="Q449">
        <v>0</v>
      </c>
      <c r="R449">
        <v>0</v>
      </c>
      <c r="S449">
        <v>100</v>
      </c>
      <c r="T449">
        <v>0</v>
      </c>
      <c r="U449" s="21">
        <v>4553344</v>
      </c>
      <c r="V449" s="21">
        <v>4553344</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4553344</v>
      </c>
      <c r="BB449" s="21">
        <v>4553344</v>
      </c>
      <c r="BC449" s="21">
        <v>0</v>
      </c>
      <c r="BD449" s="21">
        <v>0</v>
      </c>
      <c r="BE449" s="21">
        <v>0</v>
      </c>
      <c r="BF449" s="21">
        <v>0</v>
      </c>
      <c r="BG449" s="21">
        <v>0</v>
      </c>
      <c r="BH449" s="21">
        <v>0</v>
      </c>
      <c r="BI449" s="21">
        <v>0</v>
      </c>
      <c r="BJ449" s="21">
        <v>0</v>
      </c>
      <c r="BK449" s="21">
        <v>0</v>
      </c>
      <c r="BQ449" s="156">
        <f>INDEX('ESSER II reallocation'!$G$2:$G$555,MATCH('2021 ESSER II'!$D449,'ESSER II reallocation'!$A$2:$A$555,0))</f>
        <v>4553902</v>
      </c>
    </row>
    <row r="450" spans="1:69" x14ac:dyDescent="0.3">
      <c r="A450" t="s">
        <v>162</v>
      </c>
      <c r="B450">
        <v>2021</v>
      </c>
      <c r="C450" t="s">
        <v>3244</v>
      </c>
      <c r="D450" s="22">
        <f>INDEX(Concordance!$A$2:$A$556,MATCH('2021 ESSER II'!F450,Concordance!$D$2:$D$556,0))</f>
        <v>35098</v>
      </c>
      <c r="E450" t="s">
        <v>1516</v>
      </c>
      <c r="F450" t="s">
        <v>3245</v>
      </c>
      <c r="G450" t="s">
        <v>3246</v>
      </c>
      <c r="H450" t="s">
        <v>1892</v>
      </c>
      <c r="I450" s="21">
        <v>29785.23</v>
      </c>
      <c r="J450" s="21">
        <v>0</v>
      </c>
      <c r="O450" s="21">
        <v>29785.23</v>
      </c>
      <c r="P450">
        <v>0</v>
      </c>
      <c r="Q450">
        <v>0</v>
      </c>
      <c r="R450">
        <v>0</v>
      </c>
      <c r="S450">
        <v>100</v>
      </c>
      <c r="T450">
        <v>0</v>
      </c>
      <c r="U450" s="21">
        <v>1023646</v>
      </c>
      <c r="V450" s="21">
        <v>466874</v>
      </c>
      <c r="W450" s="21">
        <v>23968</v>
      </c>
      <c r="X450" s="21">
        <v>0</v>
      </c>
      <c r="Y450" s="21">
        <v>0</v>
      </c>
      <c r="Z450" s="21">
        <v>0</v>
      </c>
      <c r="AA450" s="21">
        <v>0</v>
      </c>
      <c r="AB450" s="21">
        <v>0</v>
      </c>
      <c r="AC450" s="21">
        <v>23968</v>
      </c>
      <c r="AD450" s="21">
        <v>0</v>
      </c>
      <c r="AE450" s="21">
        <v>0</v>
      </c>
      <c r="AF450" s="21">
        <v>0</v>
      </c>
      <c r="AG450" s="21">
        <v>408930</v>
      </c>
      <c r="AH450" s="21">
        <v>209000</v>
      </c>
      <c r="AI450" s="21">
        <v>31906</v>
      </c>
      <c r="AJ450" s="21">
        <v>0</v>
      </c>
      <c r="AK450" s="21">
        <v>0</v>
      </c>
      <c r="AL450" s="21">
        <v>0</v>
      </c>
      <c r="AM450" s="21">
        <v>0</v>
      </c>
      <c r="AN450" s="21">
        <v>0</v>
      </c>
      <c r="AO450" s="21">
        <v>0</v>
      </c>
      <c r="AP450" s="21">
        <v>168024</v>
      </c>
      <c r="AQ450" s="21">
        <v>0</v>
      </c>
      <c r="AR450" s="21">
        <v>0</v>
      </c>
      <c r="AS450" s="21">
        <v>0</v>
      </c>
      <c r="AT450" s="21">
        <v>0</v>
      </c>
      <c r="AU450" s="21">
        <v>0</v>
      </c>
      <c r="AV450" s="21">
        <v>0</v>
      </c>
      <c r="AW450" s="21">
        <v>0</v>
      </c>
      <c r="AX450" s="21">
        <v>0</v>
      </c>
      <c r="AY450" s="21">
        <v>0</v>
      </c>
      <c r="AZ450" s="21">
        <v>0</v>
      </c>
      <c r="BA450" s="21">
        <v>33976</v>
      </c>
      <c r="BB450" s="21">
        <v>0</v>
      </c>
      <c r="BC450" s="21">
        <v>0</v>
      </c>
      <c r="BD450" s="21">
        <v>0</v>
      </c>
      <c r="BE450" s="21">
        <v>0</v>
      </c>
      <c r="BF450" s="21">
        <v>0</v>
      </c>
      <c r="BG450" s="21">
        <v>0</v>
      </c>
      <c r="BH450" s="21">
        <v>33976</v>
      </c>
      <c r="BI450" s="21">
        <v>0</v>
      </c>
      <c r="BJ450" s="21">
        <v>0</v>
      </c>
      <c r="BK450" s="21">
        <v>556772</v>
      </c>
      <c r="BL450">
        <v>64</v>
      </c>
      <c r="BM450">
        <v>12</v>
      </c>
      <c r="BN450">
        <v>0</v>
      </c>
      <c r="BO450">
        <v>21</v>
      </c>
      <c r="BP450">
        <v>3</v>
      </c>
      <c r="BQ450" s="156">
        <f>INDEX('ESSER II reallocation'!$G$2:$G$555,MATCH('2021 ESSER II'!$D450,'ESSER II reallocation'!$A$2:$A$555,0))</f>
        <v>1023772</v>
      </c>
    </row>
    <row r="451" spans="1:69" x14ac:dyDescent="0.3">
      <c r="A451" t="s">
        <v>162</v>
      </c>
      <c r="B451">
        <v>2021</v>
      </c>
      <c r="C451" t="s">
        <v>3247</v>
      </c>
      <c r="D451" s="22">
        <f>INDEX(Concordance!$A$2:$A$556,MATCH('2021 ESSER II'!F451,Concordance!$D$2:$D$556,0))</f>
        <v>73106</v>
      </c>
      <c r="E451" t="s">
        <v>1519</v>
      </c>
      <c r="F451" t="s">
        <v>3248</v>
      </c>
      <c r="G451" t="s">
        <v>3249</v>
      </c>
      <c r="H451" t="s">
        <v>1892</v>
      </c>
      <c r="I451" s="21">
        <v>32298.93</v>
      </c>
      <c r="J451" s="21">
        <v>0</v>
      </c>
      <c r="O451" s="21">
        <v>32298.93</v>
      </c>
      <c r="P451">
        <v>0</v>
      </c>
      <c r="Q451">
        <v>0</v>
      </c>
      <c r="R451">
        <v>0</v>
      </c>
      <c r="S451">
        <v>100</v>
      </c>
      <c r="T451">
        <v>0</v>
      </c>
      <c r="U451" s="21">
        <v>1850199</v>
      </c>
      <c r="V451" s="21">
        <v>1438835.28</v>
      </c>
      <c r="W451" s="21">
        <v>286083</v>
      </c>
      <c r="X451" s="21">
        <v>0</v>
      </c>
      <c r="Y451" s="21">
        <v>0</v>
      </c>
      <c r="Z451" s="21">
        <v>0</v>
      </c>
      <c r="AA451" s="21">
        <v>0</v>
      </c>
      <c r="AB451" s="21">
        <v>0</v>
      </c>
      <c r="AC451" s="21">
        <v>286083</v>
      </c>
      <c r="AD451" s="21">
        <v>0</v>
      </c>
      <c r="AE451" s="21">
        <v>0</v>
      </c>
      <c r="AF451" s="21">
        <v>0</v>
      </c>
      <c r="AG451" s="21">
        <v>317818.76</v>
      </c>
      <c r="AH451" s="21">
        <v>0</v>
      </c>
      <c r="AI451" s="21">
        <v>0</v>
      </c>
      <c r="AJ451" s="21">
        <v>0</v>
      </c>
      <c r="AK451" s="21">
        <v>0</v>
      </c>
      <c r="AL451" s="21">
        <v>0</v>
      </c>
      <c r="AM451" s="21">
        <v>317818.76</v>
      </c>
      <c r="AN451" s="21">
        <v>0</v>
      </c>
      <c r="AO451" s="21">
        <v>0</v>
      </c>
      <c r="AP451" s="21">
        <v>0</v>
      </c>
      <c r="AQ451" s="21">
        <v>0</v>
      </c>
      <c r="AR451" s="21">
        <v>0</v>
      </c>
      <c r="AS451" s="21">
        <v>0</v>
      </c>
      <c r="AT451" s="21">
        <v>0</v>
      </c>
      <c r="AU451" s="21">
        <v>0</v>
      </c>
      <c r="AV451" s="21">
        <v>0</v>
      </c>
      <c r="AW451" s="21">
        <v>0</v>
      </c>
      <c r="AX451" s="21">
        <v>0</v>
      </c>
      <c r="AY451" s="21">
        <v>0</v>
      </c>
      <c r="AZ451" s="21">
        <v>0</v>
      </c>
      <c r="BA451" s="21">
        <v>834933.52</v>
      </c>
      <c r="BB451" s="21">
        <v>721274.24</v>
      </c>
      <c r="BC451" s="21">
        <v>0</v>
      </c>
      <c r="BD451" s="21">
        <v>0</v>
      </c>
      <c r="BE451" s="21">
        <v>0</v>
      </c>
      <c r="BF451" s="21">
        <v>0</v>
      </c>
      <c r="BG451" s="21">
        <v>0</v>
      </c>
      <c r="BH451" s="21">
        <v>0</v>
      </c>
      <c r="BI451" s="21">
        <v>0</v>
      </c>
      <c r="BJ451" s="21">
        <v>113659.28</v>
      </c>
      <c r="BK451" s="21">
        <v>411363.72</v>
      </c>
      <c r="BL451">
        <v>100</v>
      </c>
      <c r="BM451">
        <v>0</v>
      </c>
      <c r="BN451">
        <v>0</v>
      </c>
      <c r="BO451">
        <v>0</v>
      </c>
      <c r="BP451">
        <v>0</v>
      </c>
      <c r="BQ451" s="156">
        <f>INDEX('ESSER II reallocation'!$G$2:$G$555,MATCH('2021 ESSER II'!$D451,'ESSER II reallocation'!$A$2:$A$555,0))</f>
        <v>1850425</v>
      </c>
    </row>
    <row r="452" spans="1:69" x14ac:dyDescent="0.3">
      <c r="A452" t="s">
        <v>162</v>
      </c>
      <c r="B452">
        <v>2021</v>
      </c>
      <c r="C452" t="s">
        <v>3250</v>
      </c>
      <c r="D452" s="22">
        <f>INDEX(Concordance!$A$2:$A$556,MATCH('2021 ESSER II'!F452,Concordance!$D$2:$D$556,0))</f>
        <v>112103</v>
      </c>
      <c r="E452" t="s">
        <v>1522</v>
      </c>
      <c r="F452" t="s">
        <v>3251</v>
      </c>
      <c r="G452" t="s">
        <v>3252</v>
      </c>
      <c r="H452" t="s">
        <v>1892</v>
      </c>
      <c r="I452" s="21">
        <v>22771.200000000001</v>
      </c>
      <c r="J452" s="21">
        <v>0</v>
      </c>
      <c r="O452" s="21">
        <v>22771.200000000001</v>
      </c>
      <c r="P452">
        <v>0</v>
      </c>
      <c r="Q452">
        <v>0</v>
      </c>
      <c r="R452">
        <v>0</v>
      </c>
      <c r="S452">
        <v>100</v>
      </c>
      <c r="T452">
        <v>0</v>
      </c>
      <c r="U452" s="21">
        <v>4503340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4503340</v>
      </c>
      <c r="BL452">
        <v>20</v>
      </c>
      <c r="BM452">
        <v>20</v>
      </c>
      <c r="BN452">
        <v>5</v>
      </c>
      <c r="BO452">
        <v>55</v>
      </c>
      <c r="BP452">
        <v>0</v>
      </c>
      <c r="BQ452" s="156">
        <f>INDEX('ESSER II reallocation'!$G$2:$G$555,MATCH('2021 ESSER II'!$D452,'ESSER II reallocation'!$A$2:$A$555,0))</f>
        <v>4503892</v>
      </c>
    </row>
    <row r="453" spans="1:69" x14ac:dyDescent="0.3">
      <c r="A453" t="s">
        <v>162</v>
      </c>
      <c r="B453">
        <v>2021</v>
      </c>
      <c r="C453" t="s">
        <v>3253</v>
      </c>
      <c r="D453" s="22">
        <f>INDEX(Concordance!$A$2:$A$556,MATCH('2021 ESSER II'!F453,Concordance!$D$2:$D$556,0))</f>
        <v>42113</v>
      </c>
      <c r="E453" t="s">
        <v>1525</v>
      </c>
      <c r="F453" t="s">
        <v>3254</v>
      </c>
      <c r="G453" t="s">
        <v>3255</v>
      </c>
      <c r="H453" t="s">
        <v>1892</v>
      </c>
      <c r="I453" s="21">
        <v>11824.46</v>
      </c>
      <c r="J453" s="21">
        <v>0</v>
      </c>
      <c r="O453" s="21">
        <v>11824.46</v>
      </c>
      <c r="P453">
        <v>0</v>
      </c>
      <c r="Q453">
        <v>0</v>
      </c>
      <c r="R453">
        <v>0</v>
      </c>
      <c r="S453">
        <v>100</v>
      </c>
      <c r="T453">
        <v>0</v>
      </c>
      <c r="U453" s="21">
        <v>54439</v>
      </c>
      <c r="V453" s="21">
        <v>3725</v>
      </c>
      <c r="W453" s="21">
        <v>0</v>
      </c>
      <c r="X453" s="21">
        <v>0</v>
      </c>
      <c r="Y453" s="21">
        <v>0</v>
      </c>
      <c r="Z453" s="21">
        <v>0</v>
      </c>
      <c r="AA453" s="21">
        <v>0</v>
      </c>
      <c r="AB453" s="21">
        <v>0</v>
      </c>
      <c r="AC453" s="21">
        <v>0</v>
      </c>
      <c r="AD453" s="21">
        <v>0</v>
      </c>
      <c r="AE453" s="21">
        <v>0</v>
      </c>
      <c r="AF453" s="21">
        <v>0</v>
      </c>
      <c r="AG453" s="21">
        <v>3725</v>
      </c>
      <c r="AH453" s="21">
        <v>0</v>
      </c>
      <c r="AI453" s="21">
        <v>0</v>
      </c>
      <c r="AJ453" s="21">
        <v>0</v>
      </c>
      <c r="AK453" s="21">
        <v>0</v>
      </c>
      <c r="AL453" s="21">
        <v>3725</v>
      </c>
      <c r="AM453" s="21">
        <v>0</v>
      </c>
      <c r="AN453" s="21">
        <v>0</v>
      </c>
      <c r="AO453" s="21">
        <v>0</v>
      </c>
      <c r="AP453" s="21">
        <v>0</v>
      </c>
      <c r="AQ453" s="21">
        <v>0</v>
      </c>
      <c r="AR453" s="21">
        <v>0</v>
      </c>
      <c r="AS453" s="21">
        <v>0</v>
      </c>
      <c r="AT453" s="21">
        <v>0</v>
      </c>
      <c r="AU453" s="21">
        <v>0</v>
      </c>
      <c r="AV453" s="21">
        <v>0</v>
      </c>
      <c r="AW453" s="21">
        <v>0</v>
      </c>
      <c r="AX453" s="21">
        <v>0</v>
      </c>
      <c r="AY453" s="21">
        <v>0</v>
      </c>
      <c r="AZ453" s="21">
        <v>0</v>
      </c>
      <c r="BA453" s="21">
        <v>0</v>
      </c>
      <c r="BB453" s="21">
        <v>0</v>
      </c>
      <c r="BC453" s="21">
        <v>0</v>
      </c>
      <c r="BD453" s="21">
        <v>0</v>
      </c>
      <c r="BE453" s="21">
        <v>0</v>
      </c>
      <c r="BF453" s="21">
        <v>0</v>
      </c>
      <c r="BG453" s="21">
        <v>0</v>
      </c>
      <c r="BH453" s="21">
        <v>0</v>
      </c>
      <c r="BI453" s="21">
        <v>0</v>
      </c>
      <c r="BJ453" s="21">
        <v>0</v>
      </c>
      <c r="BK453" s="21">
        <v>50714</v>
      </c>
      <c r="BL453">
        <v>0</v>
      </c>
      <c r="BM453">
        <v>100</v>
      </c>
      <c r="BN453">
        <v>0</v>
      </c>
      <c r="BO453">
        <v>0</v>
      </c>
      <c r="BP453">
        <v>0</v>
      </c>
      <c r="BQ453" s="156">
        <f>INDEX('ESSER II reallocation'!$G$2:$G$555,MATCH('2021 ESSER II'!$D453,'ESSER II reallocation'!$A$2:$A$555,0))</f>
        <v>54446</v>
      </c>
    </row>
    <row r="454" spans="1:69" x14ac:dyDescent="0.3">
      <c r="A454" t="s">
        <v>162</v>
      </c>
      <c r="B454">
        <v>2021</v>
      </c>
      <c r="C454" t="s">
        <v>3256</v>
      </c>
      <c r="D454" s="22">
        <f>INDEX(Concordance!$A$2:$A$556,MATCH('2021 ESSER II'!F454,Concordance!$D$2:$D$556,0))</f>
        <v>102085</v>
      </c>
      <c r="E454" t="s">
        <v>1528</v>
      </c>
      <c r="F454" t="s">
        <v>3257</v>
      </c>
      <c r="G454" t="s">
        <v>3258</v>
      </c>
      <c r="H454" t="s">
        <v>1892</v>
      </c>
      <c r="I454" s="21">
        <v>20744.03</v>
      </c>
      <c r="J454" s="21">
        <v>0</v>
      </c>
      <c r="O454" s="21">
        <v>20744.03</v>
      </c>
      <c r="P454">
        <v>0</v>
      </c>
      <c r="Q454">
        <v>0</v>
      </c>
      <c r="R454">
        <v>0</v>
      </c>
      <c r="S454">
        <v>100</v>
      </c>
      <c r="T454">
        <v>0</v>
      </c>
      <c r="U454" s="21">
        <v>810761</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810761</v>
      </c>
      <c r="BL454">
        <v>0</v>
      </c>
      <c r="BM454">
        <v>25</v>
      </c>
      <c r="BN454">
        <v>0</v>
      </c>
      <c r="BO454">
        <v>75</v>
      </c>
      <c r="BP454">
        <v>0</v>
      </c>
      <c r="BQ454" s="156">
        <f>INDEX('ESSER II reallocation'!$G$2:$G$555,MATCH('2021 ESSER II'!$D454,'ESSER II reallocation'!$A$2:$A$555,0))</f>
        <v>810860</v>
      </c>
    </row>
    <row r="455" spans="1:69" x14ac:dyDescent="0.3">
      <c r="A455" t="s">
        <v>162</v>
      </c>
      <c r="B455">
        <v>2021</v>
      </c>
      <c r="C455" t="s">
        <v>3259</v>
      </c>
      <c r="D455" s="22">
        <f>INDEX(Concordance!$A$2:$A$556,MATCH('2021 ESSER II'!F455,Concordance!$D$2:$D$556,0))</f>
        <v>108144</v>
      </c>
      <c r="E455" t="s">
        <v>1531</v>
      </c>
      <c r="F455" t="s">
        <v>3260</v>
      </c>
      <c r="G455" t="s">
        <v>3261</v>
      </c>
      <c r="H455" t="s">
        <v>1892</v>
      </c>
      <c r="I455" s="21">
        <v>14662.5</v>
      </c>
      <c r="J455" s="21">
        <v>0</v>
      </c>
      <c r="O455" s="21">
        <v>14662.5</v>
      </c>
      <c r="P455">
        <v>0</v>
      </c>
      <c r="Q455">
        <v>0</v>
      </c>
      <c r="R455">
        <v>0</v>
      </c>
      <c r="S455">
        <v>100</v>
      </c>
      <c r="T455">
        <v>0</v>
      </c>
      <c r="U455" s="21">
        <v>212088</v>
      </c>
      <c r="V455" s="21">
        <v>0</v>
      </c>
      <c r="W455" s="21">
        <v>0</v>
      </c>
      <c r="X455" s="21">
        <v>0</v>
      </c>
      <c r="Y455" s="21">
        <v>0</v>
      </c>
      <c r="Z455" s="21">
        <v>0</v>
      </c>
      <c r="AA455" s="21">
        <v>0</v>
      </c>
      <c r="AB455" s="21">
        <v>0</v>
      </c>
      <c r="AC455" s="21">
        <v>0</v>
      </c>
      <c r="AD455" s="21">
        <v>0</v>
      </c>
      <c r="AE455" s="21">
        <v>0</v>
      </c>
      <c r="AF455" s="21">
        <v>0</v>
      </c>
      <c r="AG455" s="21">
        <v>0</v>
      </c>
      <c r="AH455" s="21">
        <v>0</v>
      </c>
      <c r="AI455" s="21">
        <v>0</v>
      </c>
      <c r="AJ455" s="21">
        <v>0</v>
      </c>
      <c r="AK455" s="21">
        <v>0</v>
      </c>
      <c r="AL455" s="21">
        <v>0</v>
      </c>
      <c r="AM455" s="21">
        <v>0</v>
      </c>
      <c r="AN455" s="21">
        <v>0</v>
      </c>
      <c r="AO455" s="21">
        <v>0</v>
      </c>
      <c r="AP455" s="21">
        <v>0</v>
      </c>
      <c r="AQ455" s="21">
        <v>0</v>
      </c>
      <c r="AR455" s="21">
        <v>0</v>
      </c>
      <c r="AS455" s="21">
        <v>0</v>
      </c>
      <c r="AT455" s="21">
        <v>0</v>
      </c>
      <c r="AU455" s="21">
        <v>0</v>
      </c>
      <c r="AV455" s="21">
        <v>0</v>
      </c>
      <c r="AW455" s="21">
        <v>0</v>
      </c>
      <c r="AX455" s="21">
        <v>0</v>
      </c>
      <c r="AY455" s="21">
        <v>0</v>
      </c>
      <c r="AZ455" s="21">
        <v>0</v>
      </c>
      <c r="BA455" s="21">
        <v>0</v>
      </c>
      <c r="BB455" s="21">
        <v>0</v>
      </c>
      <c r="BC455" s="21">
        <v>0</v>
      </c>
      <c r="BD455" s="21">
        <v>0</v>
      </c>
      <c r="BE455" s="21">
        <v>0</v>
      </c>
      <c r="BF455" s="21">
        <v>0</v>
      </c>
      <c r="BG455" s="21">
        <v>0</v>
      </c>
      <c r="BH455" s="21">
        <v>0</v>
      </c>
      <c r="BI455" s="21">
        <v>0</v>
      </c>
      <c r="BJ455" s="21">
        <v>0</v>
      </c>
      <c r="BK455" s="21">
        <v>212088</v>
      </c>
      <c r="BL455">
        <v>0</v>
      </c>
      <c r="BM455">
        <v>0</v>
      </c>
      <c r="BN455">
        <v>0</v>
      </c>
      <c r="BO455">
        <v>100</v>
      </c>
      <c r="BP455">
        <v>0</v>
      </c>
      <c r="BQ455" s="156">
        <f>INDEX('ESSER II reallocation'!$G$2:$G$555,MATCH('2021 ESSER II'!$D455,'ESSER II reallocation'!$A$2:$A$555,0))</f>
        <v>212114</v>
      </c>
    </row>
    <row r="456" spans="1:69" x14ac:dyDescent="0.3">
      <c r="A456" t="s">
        <v>162</v>
      </c>
      <c r="B456">
        <v>2021</v>
      </c>
      <c r="C456" t="s">
        <v>3262</v>
      </c>
      <c r="D456" s="22">
        <f>INDEX(Concordance!$A$2:$A$556,MATCH('2021 ESSER II'!F456,Concordance!$D$2:$D$556,0))</f>
        <v>5127</v>
      </c>
      <c r="E456" t="s">
        <v>1534</v>
      </c>
      <c r="F456" t="s">
        <v>3263</v>
      </c>
      <c r="G456" t="s">
        <v>3264</v>
      </c>
      <c r="H456" t="s">
        <v>1892</v>
      </c>
      <c r="I456" s="21">
        <v>16162.61</v>
      </c>
      <c r="J456" s="21">
        <v>0</v>
      </c>
      <c r="O456" s="21">
        <v>16162.61</v>
      </c>
      <c r="P456">
        <v>0</v>
      </c>
      <c r="Q456">
        <v>0</v>
      </c>
      <c r="R456">
        <v>0</v>
      </c>
      <c r="S456">
        <v>100</v>
      </c>
      <c r="T456">
        <v>0</v>
      </c>
      <c r="U456" s="21">
        <v>287720</v>
      </c>
      <c r="V456" s="21">
        <v>287720</v>
      </c>
      <c r="W456" s="21">
        <v>967.1</v>
      </c>
      <c r="X456" s="21">
        <v>0</v>
      </c>
      <c r="Y456" s="21">
        <v>0</v>
      </c>
      <c r="Z456" s="21">
        <v>0</v>
      </c>
      <c r="AA456" s="21">
        <v>0</v>
      </c>
      <c r="AB456" s="21">
        <v>0</v>
      </c>
      <c r="AC456" s="21">
        <v>967.1</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286752.90000000002</v>
      </c>
      <c r="BB456" s="21">
        <v>228503.88</v>
      </c>
      <c r="BC456" s="21">
        <v>58249.02</v>
      </c>
      <c r="BD456" s="21">
        <v>0</v>
      </c>
      <c r="BE456" s="21">
        <v>0</v>
      </c>
      <c r="BF456" s="21">
        <v>0</v>
      </c>
      <c r="BG456" s="21">
        <v>0</v>
      </c>
      <c r="BH456" s="21">
        <v>0</v>
      </c>
      <c r="BI456" s="21">
        <v>0</v>
      </c>
      <c r="BJ456" s="21">
        <v>0</v>
      </c>
      <c r="BK456" s="21">
        <v>0</v>
      </c>
      <c r="BQ456" s="156">
        <f>INDEX('ESSER II reallocation'!$G$2:$G$555,MATCH('2021 ESSER II'!$D456,'ESSER II reallocation'!$A$2:$A$555,0))</f>
        <v>287755</v>
      </c>
    </row>
    <row r="457" spans="1:69" x14ac:dyDescent="0.3">
      <c r="A457" t="s">
        <v>162</v>
      </c>
      <c r="B457">
        <v>2021</v>
      </c>
      <c r="C457" t="s">
        <v>3265</v>
      </c>
      <c r="D457" s="22">
        <f>INDEX(Concordance!$A$2:$A$556,MATCH('2021 ESSER II'!F457,Concordance!$D$2:$D$556,0))</f>
        <v>19144</v>
      </c>
      <c r="E457" t="s">
        <v>363</v>
      </c>
      <c r="F457" t="s">
        <v>3266</v>
      </c>
      <c r="G457" t="s">
        <v>3267</v>
      </c>
      <c r="H457" t="s">
        <v>1892</v>
      </c>
      <c r="I457" s="21">
        <v>22771.200000000001</v>
      </c>
      <c r="J457" s="21">
        <v>0</v>
      </c>
      <c r="O457" s="21">
        <v>22771.200000000001</v>
      </c>
      <c r="P457">
        <v>0</v>
      </c>
      <c r="Q457">
        <v>0</v>
      </c>
      <c r="R457">
        <v>0</v>
      </c>
      <c r="S457">
        <v>100</v>
      </c>
      <c r="T457">
        <v>0</v>
      </c>
      <c r="U457" s="21">
        <v>494653</v>
      </c>
      <c r="V457" s="21">
        <v>222375.19</v>
      </c>
      <c r="W457" s="21">
        <v>217645.38</v>
      </c>
      <c r="X457" s="21">
        <v>0</v>
      </c>
      <c r="Y457" s="21">
        <v>0</v>
      </c>
      <c r="Z457" s="21">
        <v>0</v>
      </c>
      <c r="AA457" s="21">
        <v>0</v>
      </c>
      <c r="AB457" s="21">
        <v>0</v>
      </c>
      <c r="AC457" s="21">
        <v>15842.38</v>
      </c>
      <c r="AD457" s="21">
        <v>0</v>
      </c>
      <c r="AE457" s="21">
        <v>0</v>
      </c>
      <c r="AF457" s="21">
        <v>201803</v>
      </c>
      <c r="AG457" s="21">
        <v>4729.8099999999986</v>
      </c>
      <c r="AH457" s="21">
        <v>0</v>
      </c>
      <c r="AI457" s="21">
        <v>0</v>
      </c>
      <c r="AJ457" s="21">
        <v>1249</v>
      </c>
      <c r="AK457" s="21">
        <v>0</v>
      </c>
      <c r="AL457" s="21">
        <v>0</v>
      </c>
      <c r="AM457" s="21">
        <v>3480.81</v>
      </c>
      <c r="AN457" s="21">
        <v>0</v>
      </c>
      <c r="AO457" s="21">
        <v>0</v>
      </c>
      <c r="AP457" s="21">
        <v>0</v>
      </c>
      <c r="AQ457" s="21">
        <v>0</v>
      </c>
      <c r="AR457" s="21">
        <v>0</v>
      </c>
      <c r="AS457" s="21">
        <v>0</v>
      </c>
      <c r="AT457" s="21">
        <v>0</v>
      </c>
      <c r="AU457" s="21">
        <v>0</v>
      </c>
      <c r="AV457" s="21">
        <v>0</v>
      </c>
      <c r="AW457" s="21">
        <v>0</v>
      </c>
      <c r="AX457" s="21">
        <v>0</v>
      </c>
      <c r="AY457" s="21">
        <v>0</v>
      </c>
      <c r="AZ457" s="21">
        <v>0</v>
      </c>
      <c r="BA457" s="21">
        <v>0</v>
      </c>
      <c r="BB457" s="21">
        <v>0</v>
      </c>
      <c r="BC457" s="21">
        <v>0</v>
      </c>
      <c r="BD457" s="21">
        <v>0</v>
      </c>
      <c r="BE457" s="21">
        <v>0</v>
      </c>
      <c r="BF457" s="21">
        <v>0</v>
      </c>
      <c r="BG457" s="21">
        <v>0</v>
      </c>
      <c r="BH457" s="21">
        <v>0</v>
      </c>
      <c r="BI457" s="21">
        <v>0</v>
      </c>
      <c r="BJ457" s="21">
        <v>0</v>
      </c>
      <c r="BK457" s="21">
        <v>272277.81</v>
      </c>
      <c r="BL457">
        <v>19.149999999999999</v>
      </c>
      <c r="BM457">
        <v>0</v>
      </c>
      <c r="BN457">
        <v>0</v>
      </c>
      <c r="BO457">
        <v>80.849999999999994</v>
      </c>
      <c r="BP457">
        <v>0</v>
      </c>
      <c r="BQ457" s="156">
        <f>INDEX('ESSER II reallocation'!$G$2:$G$555,MATCH('2021 ESSER II'!$D457,'ESSER II reallocation'!$A$2:$A$555,0))</f>
        <v>494714</v>
      </c>
    </row>
    <row r="458" spans="1:69" x14ac:dyDescent="0.3">
      <c r="A458" t="s">
        <v>162</v>
      </c>
      <c r="B458">
        <v>2021</v>
      </c>
      <c r="C458" t="s">
        <v>3268</v>
      </c>
      <c r="D458" s="22">
        <f>INDEX(Concordance!$A$2:$A$556,MATCH('2021 ESSER II'!F458,Concordance!$D$2:$D$556,0))</f>
        <v>100063</v>
      </c>
      <c r="E458" t="s">
        <v>1537</v>
      </c>
      <c r="F458" t="s">
        <v>3269</v>
      </c>
      <c r="G458" t="s">
        <v>3270</v>
      </c>
      <c r="H458" t="s">
        <v>1892</v>
      </c>
      <c r="I458" s="21">
        <v>94654.83</v>
      </c>
      <c r="J458" s="21">
        <v>0</v>
      </c>
      <c r="O458" s="21">
        <v>94654.83</v>
      </c>
      <c r="P458">
        <v>0</v>
      </c>
      <c r="Q458">
        <v>0</v>
      </c>
      <c r="R458">
        <v>0</v>
      </c>
      <c r="S458">
        <v>100</v>
      </c>
      <c r="T458">
        <v>0</v>
      </c>
      <c r="U458" s="21">
        <v>4764659</v>
      </c>
      <c r="V458" s="21">
        <v>6612.36</v>
      </c>
      <c r="W458" s="21">
        <v>839.25</v>
      </c>
      <c r="X458" s="21">
        <v>0</v>
      </c>
      <c r="Y458" s="21">
        <v>0</v>
      </c>
      <c r="Z458" s="21">
        <v>0</v>
      </c>
      <c r="AA458" s="21">
        <v>0</v>
      </c>
      <c r="AB458" s="21">
        <v>0</v>
      </c>
      <c r="AC458" s="21">
        <v>839.25</v>
      </c>
      <c r="AD458" s="21">
        <v>0</v>
      </c>
      <c r="AE458" s="21">
        <v>0</v>
      </c>
      <c r="AF458" s="21">
        <v>0</v>
      </c>
      <c r="AG458" s="21">
        <v>5773.11</v>
      </c>
      <c r="AH458" s="21">
        <v>4979.04</v>
      </c>
      <c r="AI458" s="21">
        <v>794.07</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4758046.6399999997</v>
      </c>
      <c r="BL458">
        <v>2</v>
      </c>
      <c r="BM458">
        <v>5</v>
      </c>
      <c r="BN458">
        <v>0</v>
      </c>
      <c r="BO458">
        <v>93</v>
      </c>
      <c r="BP458">
        <v>0</v>
      </c>
      <c r="BQ458" s="156">
        <f>INDEX('ESSER II reallocation'!$G$2:$G$555,MATCH('2021 ESSER II'!$D458,'ESSER II reallocation'!$A$2:$A$555,0))</f>
        <v>4765243</v>
      </c>
    </row>
    <row r="459" spans="1:69" x14ac:dyDescent="0.3">
      <c r="A459" t="s">
        <v>162</v>
      </c>
      <c r="B459">
        <v>2021</v>
      </c>
      <c r="C459" t="s">
        <v>3271</v>
      </c>
      <c r="D459" s="22">
        <f>INDEX(Concordance!$A$2:$A$556,MATCH('2021 ESSER II'!F459,Concordance!$D$2:$D$556,0))</f>
        <v>57001</v>
      </c>
      <c r="E459" t="s">
        <v>1540</v>
      </c>
      <c r="F459" t="s">
        <v>3272</v>
      </c>
      <c r="G459" t="s">
        <v>3273</v>
      </c>
      <c r="H459" t="s">
        <v>1892</v>
      </c>
      <c r="I459" s="21">
        <v>17500.55</v>
      </c>
      <c r="J459" s="21">
        <v>0</v>
      </c>
      <c r="O459" s="21">
        <v>17500.55</v>
      </c>
      <c r="P459">
        <v>0</v>
      </c>
      <c r="Q459">
        <v>0</v>
      </c>
      <c r="R459">
        <v>0</v>
      </c>
      <c r="S459">
        <v>100</v>
      </c>
      <c r="T459">
        <v>0</v>
      </c>
      <c r="U459" s="21">
        <v>201237</v>
      </c>
      <c r="V459" s="21">
        <v>201237</v>
      </c>
      <c r="W459" s="21">
        <v>0</v>
      </c>
      <c r="X459" s="21">
        <v>0</v>
      </c>
      <c r="Y459" s="21">
        <v>0</v>
      </c>
      <c r="Z459" s="21">
        <v>0</v>
      </c>
      <c r="AA459" s="21">
        <v>0</v>
      </c>
      <c r="AB459" s="21">
        <v>0</v>
      </c>
      <c r="AC459" s="21">
        <v>0</v>
      </c>
      <c r="AD459" s="21">
        <v>0</v>
      </c>
      <c r="AE459" s="21">
        <v>0</v>
      </c>
      <c r="AF459" s="21">
        <v>0</v>
      </c>
      <c r="AG459" s="21">
        <v>0</v>
      </c>
      <c r="AH459" s="21">
        <v>0</v>
      </c>
      <c r="AI459" s="21">
        <v>0</v>
      </c>
      <c r="AJ459" s="21">
        <v>0</v>
      </c>
      <c r="AK459" s="21">
        <v>0</v>
      </c>
      <c r="AL459" s="21">
        <v>0</v>
      </c>
      <c r="AM459" s="21">
        <v>0</v>
      </c>
      <c r="AN459" s="21">
        <v>0</v>
      </c>
      <c r="AO459" s="21">
        <v>0</v>
      </c>
      <c r="AP459" s="21">
        <v>0</v>
      </c>
      <c r="AQ459" s="21">
        <v>0</v>
      </c>
      <c r="AR459" s="21">
        <v>0</v>
      </c>
      <c r="AS459" s="21">
        <v>0</v>
      </c>
      <c r="AT459" s="21">
        <v>0</v>
      </c>
      <c r="AU459" s="21">
        <v>0</v>
      </c>
      <c r="AV459" s="21">
        <v>0</v>
      </c>
      <c r="AW459" s="21">
        <v>0</v>
      </c>
      <c r="AX459" s="21">
        <v>0</v>
      </c>
      <c r="AY459" s="21">
        <v>0</v>
      </c>
      <c r="AZ459" s="21">
        <v>0</v>
      </c>
      <c r="BA459" s="21">
        <v>201237</v>
      </c>
      <c r="BB459" s="21">
        <v>201237</v>
      </c>
      <c r="BC459" s="21">
        <v>0</v>
      </c>
      <c r="BD459" s="21">
        <v>0</v>
      </c>
      <c r="BE459" s="21">
        <v>0</v>
      </c>
      <c r="BF459" s="21">
        <v>0</v>
      </c>
      <c r="BG459" s="21">
        <v>0</v>
      </c>
      <c r="BH459" s="21">
        <v>0</v>
      </c>
      <c r="BI459" s="21">
        <v>0</v>
      </c>
      <c r="BJ459" s="21">
        <v>0</v>
      </c>
      <c r="BK459" s="21">
        <v>0</v>
      </c>
      <c r="BQ459" s="156">
        <f>INDEX('ESSER II reallocation'!$G$2:$G$555,MATCH('2021 ESSER II'!$D459,'ESSER II reallocation'!$A$2:$A$555,0))</f>
        <v>201261</v>
      </c>
    </row>
    <row r="460" spans="1:69" x14ac:dyDescent="0.3">
      <c r="A460" t="s">
        <v>162</v>
      </c>
      <c r="B460">
        <v>2021</v>
      </c>
      <c r="C460" t="s">
        <v>3274</v>
      </c>
      <c r="D460" s="22">
        <f>INDEX(Concordance!$A$2:$A$556,MATCH('2021 ESSER II'!F460,Concordance!$D$2:$D$556,0))</f>
        <v>34121</v>
      </c>
      <c r="E460" t="s">
        <v>1543</v>
      </c>
      <c r="F460" t="s">
        <v>3275</v>
      </c>
      <c r="G460" t="s">
        <v>3276</v>
      </c>
      <c r="H460" t="s">
        <v>1892</v>
      </c>
      <c r="I460" s="21">
        <v>12432.61</v>
      </c>
      <c r="J460" s="21">
        <v>0</v>
      </c>
      <c r="O460" s="21">
        <v>12432.61</v>
      </c>
      <c r="P460">
        <v>0</v>
      </c>
      <c r="Q460">
        <v>0</v>
      </c>
      <c r="R460">
        <v>0</v>
      </c>
      <c r="S460">
        <v>100</v>
      </c>
      <c r="T460">
        <v>0</v>
      </c>
      <c r="U460" s="21">
        <v>278613</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278613</v>
      </c>
      <c r="BL460">
        <v>8.6</v>
      </c>
      <c r="BM460">
        <v>55.4</v>
      </c>
      <c r="BN460">
        <v>0</v>
      </c>
      <c r="BO460">
        <v>36</v>
      </c>
      <c r="BP460">
        <v>0</v>
      </c>
      <c r="BQ460" s="156">
        <f>INDEX('ESSER II reallocation'!$G$2:$G$555,MATCH('2021 ESSER II'!$D460,'ESSER II reallocation'!$A$2:$A$555,0))</f>
        <v>278648</v>
      </c>
    </row>
    <row r="461" spans="1:69" x14ac:dyDescent="0.3">
      <c r="A461" t="s">
        <v>162</v>
      </c>
      <c r="B461">
        <v>2021</v>
      </c>
      <c r="C461" t="s">
        <v>3277</v>
      </c>
      <c r="D461" s="22">
        <f>INDEX(Concordance!$A$2:$A$556,MATCH('2021 ESSER II'!F461,Concordance!$D$2:$D$556,0))</f>
        <v>97130</v>
      </c>
      <c r="E461" t="s">
        <v>1546</v>
      </c>
      <c r="F461" t="s">
        <v>3278</v>
      </c>
      <c r="G461" t="s">
        <v>3279</v>
      </c>
      <c r="H461" t="s">
        <v>1892</v>
      </c>
      <c r="I461" s="21">
        <v>21352.18</v>
      </c>
      <c r="J461" s="21">
        <v>0</v>
      </c>
      <c r="O461" s="21">
        <v>21352.18</v>
      </c>
      <c r="P461">
        <v>0</v>
      </c>
      <c r="Q461">
        <v>0</v>
      </c>
      <c r="R461">
        <v>0</v>
      </c>
      <c r="S461">
        <v>100</v>
      </c>
      <c r="T461">
        <v>0</v>
      </c>
      <c r="U461" s="21">
        <v>301524</v>
      </c>
      <c r="V461" s="21">
        <v>190516.01</v>
      </c>
      <c r="W461" s="21">
        <v>97.36</v>
      </c>
      <c r="X461" s="21">
        <v>0</v>
      </c>
      <c r="Y461" s="21">
        <v>0</v>
      </c>
      <c r="Z461" s="21">
        <v>0</v>
      </c>
      <c r="AA461" s="21">
        <v>0</v>
      </c>
      <c r="AB461" s="21">
        <v>0</v>
      </c>
      <c r="AC461" s="21">
        <v>97.36</v>
      </c>
      <c r="AD461" s="21">
        <v>0</v>
      </c>
      <c r="AE461" s="21">
        <v>0</v>
      </c>
      <c r="AF461" s="21">
        <v>0</v>
      </c>
      <c r="AG461" s="21">
        <v>103243.01</v>
      </c>
      <c r="AH461" s="21">
        <v>6476.25</v>
      </c>
      <c r="AI461" s="21">
        <v>902.88</v>
      </c>
      <c r="AJ461" s="21">
        <v>60</v>
      </c>
      <c r="AK461" s="21">
        <v>0</v>
      </c>
      <c r="AL461" s="21">
        <v>5684.56</v>
      </c>
      <c r="AM461" s="21">
        <v>90119.32</v>
      </c>
      <c r="AN461" s="21">
        <v>0</v>
      </c>
      <c r="AO461" s="21">
        <v>0</v>
      </c>
      <c r="AP461" s="21">
        <v>0</v>
      </c>
      <c r="AQ461" s="21">
        <v>0</v>
      </c>
      <c r="AR461" s="21">
        <v>0</v>
      </c>
      <c r="AS461" s="21">
        <v>0</v>
      </c>
      <c r="AT461" s="21">
        <v>0</v>
      </c>
      <c r="AU461" s="21">
        <v>0</v>
      </c>
      <c r="AV461" s="21">
        <v>0</v>
      </c>
      <c r="AW461" s="21">
        <v>0</v>
      </c>
      <c r="AX461" s="21">
        <v>0</v>
      </c>
      <c r="AY461" s="21">
        <v>0</v>
      </c>
      <c r="AZ461" s="21">
        <v>0</v>
      </c>
      <c r="BA461" s="21">
        <v>87175.64</v>
      </c>
      <c r="BB461" s="21">
        <v>0</v>
      </c>
      <c r="BC461" s="21">
        <v>0</v>
      </c>
      <c r="BD461" s="21">
        <v>0</v>
      </c>
      <c r="BE461" s="21">
        <v>0</v>
      </c>
      <c r="BF461" s="21">
        <v>0</v>
      </c>
      <c r="BG461" s="21">
        <v>0</v>
      </c>
      <c r="BH461" s="21">
        <v>0</v>
      </c>
      <c r="BI461" s="21">
        <v>0</v>
      </c>
      <c r="BJ461" s="21">
        <v>87175.64</v>
      </c>
      <c r="BK461" s="21">
        <v>111007.99</v>
      </c>
      <c r="BL461">
        <v>0</v>
      </c>
      <c r="BM461">
        <v>100</v>
      </c>
      <c r="BN461">
        <v>0</v>
      </c>
      <c r="BO461">
        <v>0</v>
      </c>
      <c r="BP461">
        <v>0</v>
      </c>
      <c r="BQ461" s="156">
        <f>INDEX('ESSER II reallocation'!$G$2:$G$555,MATCH('2021 ESSER II'!$D461,'ESSER II reallocation'!$A$2:$A$555,0))</f>
        <v>301561</v>
      </c>
    </row>
    <row r="462" spans="1:69" x14ac:dyDescent="0.3">
      <c r="A462" t="s">
        <v>162</v>
      </c>
      <c r="B462">
        <v>2021</v>
      </c>
      <c r="C462" t="s">
        <v>3280</v>
      </c>
      <c r="D462" s="22">
        <f>INDEX(Concordance!$A$2:$A$556,MATCH('2021 ESSER II'!F462,Concordance!$D$2:$D$556,0))</f>
        <v>80119</v>
      </c>
      <c r="E462" t="s">
        <v>1549</v>
      </c>
      <c r="F462" t="s">
        <v>3281</v>
      </c>
      <c r="G462" t="s">
        <v>3282</v>
      </c>
      <c r="H462" t="s">
        <v>1892</v>
      </c>
      <c r="I462" s="21">
        <v>19527.72</v>
      </c>
      <c r="J462" s="21">
        <v>0</v>
      </c>
      <c r="O462" s="21">
        <v>19527.72</v>
      </c>
      <c r="P462">
        <v>0</v>
      </c>
      <c r="Q462">
        <v>0</v>
      </c>
      <c r="R462">
        <v>0</v>
      </c>
      <c r="S462">
        <v>100</v>
      </c>
      <c r="T462">
        <v>0</v>
      </c>
      <c r="U462" s="21">
        <v>410369</v>
      </c>
      <c r="V462" s="21">
        <v>343874.92</v>
      </c>
      <c r="W462" s="21">
        <v>0</v>
      </c>
      <c r="X462" s="21">
        <v>0</v>
      </c>
      <c r="Y462" s="21">
        <v>0</v>
      </c>
      <c r="Z462" s="21">
        <v>0</v>
      </c>
      <c r="AA462" s="21">
        <v>0</v>
      </c>
      <c r="AB462" s="21">
        <v>0</v>
      </c>
      <c r="AC462" s="21">
        <v>0</v>
      </c>
      <c r="AD462" s="21">
        <v>0</v>
      </c>
      <c r="AE462" s="21">
        <v>0</v>
      </c>
      <c r="AF462" s="21">
        <v>0</v>
      </c>
      <c r="AG462" s="21">
        <v>343874.92</v>
      </c>
      <c r="AH462" s="21">
        <v>343874.92</v>
      </c>
      <c r="AI462" s="21">
        <v>0</v>
      </c>
      <c r="AJ462" s="21">
        <v>0</v>
      </c>
      <c r="AK462" s="21">
        <v>0</v>
      </c>
      <c r="AL462" s="21">
        <v>0</v>
      </c>
      <c r="AM462" s="21">
        <v>0</v>
      </c>
      <c r="AN462" s="21">
        <v>0</v>
      </c>
      <c r="AO462" s="21">
        <v>0</v>
      </c>
      <c r="AP462" s="21">
        <v>0</v>
      </c>
      <c r="AQ462" s="21">
        <v>0</v>
      </c>
      <c r="AR462" s="21">
        <v>0</v>
      </c>
      <c r="AS462" s="21">
        <v>0</v>
      </c>
      <c r="AT462" s="21">
        <v>0</v>
      </c>
      <c r="AU462" s="21">
        <v>0</v>
      </c>
      <c r="AV462" s="21">
        <v>0</v>
      </c>
      <c r="AW462" s="21">
        <v>0</v>
      </c>
      <c r="AX462" s="21">
        <v>0</v>
      </c>
      <c r="AY462" s="21">
        <v>0</v>
      </c>
      <c r="AZ462" s="21">
        <v>0</v>
      </c>
      <c r="BA462" s="21">
        <v>0</v>
      </c>
      <c r="BB462" s="21">
        <v>0</v>
      </c>
      <c r="BC462" s="21">
        <v>0</v>
      </c>
      <c r="BD462" s="21">
        <v>0</v>
      </c>
      <c r="BE462" s="21">
        <v>0</v>
      </c>
      <c r="BF462" s="21">
        <v>0</v>
      </c>
      <c r="BG462" s="21">
        <v>0</v>
      </c>
      <c r="BH462" s="21">
        <v>0</v>
      </c>
      <c r="BI462" s="21">
        <v>0</v>
      </c>
      <c r="BJ462" s="21">
        <v>0</v>
      </c>
      <c r="BK462" s="21">
        <v>66494.080000000016</v>
      </c>
      <c r="BL462">
        <v>0</v>
      </c>
      <c r="BM462">
        <v>100</v>
      </c>
      <c r="BN462">
        <v>0</v>
      </c>
      <c r="BO462">
        <v>0</v>
      </c>
      <c r="BP462">
        <v>0</v>
      </c>
      <c r="BQ462" s="156">
        <f>INDEX('ESSER II reallocation'!$G$2:$G$555,MATCH('2021 ESSER II'!$D462,'ESSER II reallocation'!$A$2:$A$555,0))</f>
        <v>410419</v>
      </c>
    </row>
    <row r="463" spans="1:69" x14ac:dyDescent="0.3">
      <c r="A463" t="s">
        <v>162</v>
      </c>
      <c r="B463">
        <v>2021</v>
      </c>
      <c r="C463" t="s">
        <v>3283</v>
      </c>
      <c r="D463" s="22">
        <f>INDEX(Concordance!$A$2:$A$556,MATCH('2021 ESSER II'!F463,Concordance!$D$2:$D$556,0))</f>
        <v>24087</v>
      </c>
      <c r="E463" t="s">
        <v>1552</v>
      </c>
      <c r="F463" t="s">
        <v>3284</v>
      </c>
      <c r="G463" t="s">
        <v>3285</v>
      </c>
      <c r="H463" t="s">
        <v>1892</v>
      </c>
      <c r="I463" s="21">
        <v>47705.46</v>
      </c>
      <c r="J463" s="21">
        <v>0</v>
      </c>
      <c r="O463" s="21">
        <v>47705.46</v>
      </c>
      <c r="P463">
        <v>0</v>
      </c>
      <c r="Q463">
        <v>0</v>
      </c>
      <c r="R463">
        <v>0</v>
      </c>
      <c r="S463">
        <v>100</v>
      </c>
      <c r="T463">
        <v>0</v>
      </c>
      <c r="U463" s="21">
        <v>273505</v>
      </c>
      <c r="V463" s="21">
        <v>273505</v>
      </c>
      <c r="W463" s="21">
        <v>0</v>
      </c>
      <c r="X463" s="21">
        <v>0</v>
      </c>
      <c r="Y463" s="21">
        <v>0</v>
      </c>
      <c r="Z463" s="21">
        <v>0</v>
      </c>
      <c r="AA463" s="21">
        <v>0</v>
      </c>
      <c r="AB463" s="21">
        <v>0</v>
      </c>
      <c r="AC463" s="21">
        <v>0</v>
      </c>
      <c r="AD463" s="21">
        <v>0</v>
      </c>
      <c r="AE463" s="21">
        <v>0</v>
      </c>
      <c r="AF463" s="21">
        <v>0</v>
      </c>
      <c r="AG463" s="21">
        <v>0</v>
      </c>
      <c r="AH463" s="21">
        <v>0</v>
      </c>
      <c r="AI463" s="21">
        <v>0</v>
      </c>
      <c r="AJ463" s="21">
        <v>0</v>
      </c>
      <c r="AK463" s="21">
        <v>0</v>
      </c>
      <c r="AL463" s="21">
        <v>0</v>
      </c>
      <c r="AM463" s="21">
        <v>0</v>
      </c>
      <c r="AN463" s="21">
        <v>0</v>
      </c>
      <c r="AO463" s="21">
        <v>0</v>
      </c>
      <c r="AP463" s="21">
        <v>0</v>
      </c>
      <c r="AQ463" s="21">
        <v>0</v>
      </c>
      <c r="AR463" s="21">
        <v>0</v>
      </c>
      <c r="AS463" s="21">
        <v>0</v>
      </c>
      <c r="AT463" s="21">
        <v>0</v>
      </c>
      <c r="AU463" s="21">
        <v>0</v>
      </c>
      <c r="AV463" s="21">
        <v>0</v>
      </c>
      <c r="AW463" s="21">
        <v>0</v>
      </c>
      <c r="AX463" s="21">
        <v>0</v>
      </c>
      <c r="AY463" s="21">
        <v>0</v>
      </c>
      <c r="AZ463" s="21">
        <v>0</v>
      </c>
      <c r="BA463" s="21">
        <v>273505</v>
      </c>
      <c r="BB463" s="21">
        <v>273505</v>
      </c>
      <c r="BC463" s="21">
        <v>0</v>
      </c>
      <c r="BD463" s="21">
        <v>0</v>
      </c>
      <c r="BE463" s="21">
        <v>0</v>
      </c>
      <c r="BF463" s="21">
        <v>0</v>
      </c>
      <c r="BG463" s="21">
        <v>0</v>
      </c>
      <c r="BH463" s="21">
        <v>0</v>
      </c>
      <c r="BI463" s="21">
        <v>0</v>
      </c>
      <c r="BJ463" s="21">
        <v>0</v>
      </c>
      <c r="BK463" s="21">
        <v>0</v>
      </c>
      <c r="BQ463" s="156">
        <f>INDEX('ESSER II reallocation'!$G$2:$G$555,MATCH('2021 ESSER II'!$D463,'ESSER II reallocation'!$A$2:$A$555,0))</f>
        <v>273539</v>
      </c>
    </row>
    <row r="464" spans="1:69" x14ac:dyDescent="0.3">
      <c r="A464" t="s">
        <v>162</v>
      </c>
      <c r="B464">
        <v>2021</v>
      </c>
      <c r="C464" t="s">
        <v>3286</v>
      </c>
      <c r="D464" s="22">
        <f>INDEX(Concordance!$A$2:$A$556,MATCH('2021 ESSER II'!F464,Concordance!$D$2:$D$556,0))</f>
        <v>14130</v>
      </c>
      <c r="E464" t="s">
        <v>1555</v>
      </c>
      <c r="F464" t="s">
        <v>3287</v>
      </c>
      <c r="G464" t="s">
        <v>3288</v>
      </c>
      <c r="H464" t="s">
        <v>1892</v>
      </c>
      <c r="I464" s="21">
        <v>24190.23</v>
      </c>
      <c r="J464" s="21">
        <v>0</v>
      </c>
      <c r="O464" s="21">
        <v>24190.23</v>
      </c>
      <c r="P464">
        <v>0</v>
      </c>
      <c r="Q464">
        <v>0</v>
      </c>
      <c r="R464">
        <v>0</v>
      </c>
      <c r="S464">
        <v>100</v>
      </c>
      <c r="T464">
        <v>0</v>
      </c>
      <c r="U464" s="21">
        <v>380209</v>
      </c>
      <c r="V464" s="21">
        <v>380209</v>
      </c>
      <c r="W464" s="21">
        <v>0</v>
      </c>
      <c r="X464" s="21">
        <v>0</v>
      </c>
      <c r="Y464" s="21">
        <v>0</v>
      </c>
      <c r="Z464" s="21">
        <v>0</v>
      </c>
      <c r="AA464" s="21">
        <v>0</v>
      </c>
      <c r="AB464" s="21">
        <v>0</v>
      </c>
      <c r="AC464" s="21">
        <v>0</v>
      </c>
      <c r="AD464" s="21">
        <v>0</v>
      </c>
      <c r="AE464" s="21">
        <v>0</v>
      </c>
      <c r="AF464" s="21">
        <v>0</v>
      </c>
      <c r="AG464" s="21">
        <v>0</v>
      </c>
      <c r="AH464" s="21">
        <v>0</v>
      </c>
      <c r="AI464" s="21">
        <v>0</v>
      </c>
      <c r="AJ464" s="21">
        <v>0</v>
      </c>
      <c r="AK464" s="21">
        <v>0</v>
      </c>
      <c r="AL464" s="21">
        <v>0</v>
      </c>
      <c r="AM464" s="21">
        <v>0</v>
      </c>
      <c r="AN464" s="21">
        <v>0</v>
      </c>
      <c r="AO464" s="21">
        <v>0</v>
      </c>
      <c r="AP464" s="21">
        <v>0</v>
      </c>
      <c r="AQ464" s="21">
        <v>0</v>
      </c>
      <c r="AR464" s="21">
        <v>0</v>
      </c>
      <c r="AS464" s="21">
        <v>0</v>
      </c>
      <c r="AT464" s="21">
        <v>0</v>
      </c>
      <c r="AU464" s="21">
        <v>0</v>
      </c>
      <c r="AV464" s="21">
        <v>0</v>
      </c>
      <c r="AW464" s="21">
        <v>0</v>
      </c>
      <c r="AX464" s="21">
        <v>0</v>
      </c>
      <c r="AY464" s="21">
        <v>0</v>
      </c>
      <c r="AZ464" s="21">
        <v>0</v>
      </c>
      <c r="BA464" s="21">
        <v>380209</v>
      </c>
      <c r="BB464" s="21">
        <v>380209</v>
      </c>
      <c r="BC464" s="21">
        <v>0</v>
      </c>
      <c r="BD464" s="21">
        <v>0</v>
      </c>
      <c r="BE464" s="21">
        <v>0</v>
      </c>
      <c r="BF464" s="21">
        <v>0</v>
      </c>
      <c r="BG464" s="21">
        <v>0</v>
      </c>
      <c r="BH464" s="21">
        <v>0</v>
      </c>
      <c r="BI464" s="21">
        <v>0</v>
      </c>
      <c r="BJ464" s="21">
        <v>0</v>
      </c>
      <c r="BK464" s="21">
        <v>0</v>
      </c>
      <c r="BQ464" s="156">
        <f>INDEX('ESSER II reallocation'!$G$2:$G$555,MATCH('2021 ESSER II'!$D464,'ESSER II reallocation'!$A$2:$A$555,0))</f>
        <v>380255</v>
      </c>
    </row>
    <row r="465" spans="1:69" x14ac:dyDescent="0.3">
      <c r="A465" t="s">
        <v>162</v>
      </c>
      <c r="B465">
        <v>2021</v>
      </c>
      <c r="C465" t="s">
        <v>3289</v>
      </c>
      <c r="D465" s="22">
        <f>INDEX(Concordance!$A$2:$A$556,MATCH('2021 ESSER II'!F465,Concordance!$D$2:$D$556,0))</f>
        <v>41002</v>
      </c>
      <c r="E465" t="s">
        <v>1558</v>
      </c>
      <c r="F465" t="s">
        <v>3290</v>
      </c>
      <c r="G465" t="s">
        <v>3291</v>
      </c>
      <c r="H465" t="s">
        <v>1892</v>
      </c>
      <c r="I465" s="21">
        <v>26420.12</v>
      </c>
      <c r="J465" s="21">
        <v>0</v>
      </c>
      <c r="O465" s="21">
        <v>26420.12</v>
      </c>
      <c r="P465">
        <v>0</v>
      </c>
      <c r="Q465">
        <v>0</v>
      </c>
      <c r="R465">
        <v>0</v>
      </c>
      <c r="S465">
        <v>100</v>
      </c>
      <c r="T465">
        <v>0</v>
      </c>
      <c r="U465" s="21">
        <v>878567</v>
      </c>
      <c r="V465" s="21">
        <v>834.84</v>
      </c>
      <c r="W465" s="21">
        <v>0</v>
      </c>
      <c r="X465" s="21">
        <v>0</v>
      </c>
      <c r="Y465" s="21">
        <v>0</v>
      </c>
      <c r="Z465" s="21">
        <v>0</v>
      </c>
      <c r="AA465" s="21">
        <v>0</v>
      </c>
      <c r="AB465" s="21">
        <v>0</v>
      </c>
      <c r="AC465" s="21">
        <v>0</v>
      </c>
      <c r="AD465" s="21">
        <v>0</v>
      </c>
      <c r="AE465" s="21">
        <v>0</v>
      </c>
      <c r="AF465" s="21">
        <v>0</v>
      </c>
      <c r="AG465" s="21">
        <v>834.84</v>
      </c>
      <c r="AH465" s="21">
        <v>720</v>
      </c>
      <c r="AI465" s="21">
        <v>114.84</v>
      </c>
      <c r="AJ465" s="21">
        <v>0</v>
      </c>
      <c r="AK465" s="21">
        <v>0</v>
      </c>
      <c r="AL465" s="21">
        <v>0</v>
      </c>
      <c r="AM465" s="21">
        <v>0</v>
      </c>
      <c r="AN465" s="21">
        <v>0</v>
      </c>
      <c r="AO465" s="21">
        <v>0</v>
      </c>
      <c r="AP465" s="21">
        <v>0</v>
      </c>
      <c r="AQ465" s="21">
        <v>0</v>
      </c>
      <c r="AR465" s="21">
        <v>0</v>
      </c>
      <c r="AS465" s="21">
        <v>0</v>
      </c>
      <c r="AT465" s="21">
        <v>0</v>
      </c>
      <c r="AU465" s="21">
        <v>0</v>
      </c>
      <c r="AV465" s="21">
        <v>0</v>
      </c>
      <c r="AW465" s="21">
        <v>0</v>
      </c>
      <c r="AX465" s="21">
        <v>0</v>
      </c>
      <c r="AY465" s="21">
        <v>0</v>
      </c>
      <c r="AZ465" s="21">
        <v>0</v>
      </c>
      <c r="BA465" s="21">
        <v>0</v>
      </c>
      <c r="BB465" s="21">
        <v>0</v>
      </c>
      <c r="BC465" s="21">
        <v>0</v>
      </c>
      <c r="BD465" s="21">
        <v>0</v>
      </c>
      <c r="BE465" s="21">
        <v>0</v>
      </c>
      <c r="BF465" s="21">
        <v>0</v>
      </c>
      <c r="BG465" s="21">
        <v>0</v>
      </c>
      <c r="BH465" s="21">
        <v>0</v>
      </c>
      <c r="BI465" s="21">
        <v>0</v>
      </c>
      <c r="BJ465" s="21">
        <v>0</v>
      </c>
      <c r="BK465" s="21">
        <v>877732.16</v>
      </c>
      <c r="BL465">
        <v>52</v>
      </c>
      <c r="BM465">
        <v>48</v>
      </c>
      <c r="BN465">
        <v>0</v>
      </c>
      <c r="BO465">
        <v>0</v>
      </c>
      <c r="BP465">
        <v>0</v>
      </c>
      <c r="BQ465" s="156">
        <f>INDEX('ESSER II reallocation'!$G$2:$G$555,MATCH('2021 ESSER II'!$D465,'ESSER II reallocation'!$A$2:$A$555,0))</f>
        <v>878675</v>
      </c>
    </row>
    <row r="466" spans="1:69" x14ac:dyDescent="0.3">
      <c r="A466" t="s">
        <v>162</v>
      </c>
      <c r="B466">
        <v>2021</v>
      </c>
      <c r="C466" t="s">
        <v>3292</v>
      </c>
      <c r="D466" s="22">
        <f>INDEX(Concordance!$A$2:$A$556,MATCH('2021 ESSER II'!F466,Concordance!$D$2:$D$556,0))</f>
        <v>44084</v>
      </c>
      <c r="E466" t="s">
        <v>1561</v>
      </c>
      <c r="F466" t="s">
        <v>3293</v>
      </c>
      <c r="G466" t="s">
        <v>3294</v>
      </c>
      <c r="H466" t="s">
        <v>1892</v>
      </c>
      <c r="I466" s="21">
        <v>16284.24</v>
      </c>
      <c r="J466" s="21">
        <v>0</v>
      </c>
      <c r="O466" s="21">
        <v>16284.24</v>
      </c>
      <c r="P466">
        <v>0</v>
      </c>
      <c r="Q466">
        <v>0</v>
      </c>
      <c r="R466">
        <v>0</v>
      </c>
      <c r="S466">
        <v>100</v>
      </c>
      <c r="T466">
        <v>0</v>
      </c>
      <c r="U466" s="21">
        <v>202733</v>
      </c>
      <c r="V466" s="21">
        <v>0</v>
      </c>
      <c r="W466" s="21">
        <v>0</v>
      </c>
      <c r="X466" s="21">
        <v>0</v>
      </c>
      <c r="Y466" s="21">
        <v>0</v>
      </c>
      <c r="Z466" s="21">
        <v>0</v>
      </c>
      <c r="AA466" s="21">
        <v>0</v>
      </c>
      <c r="AB466" s="21">
        <v>0</v>
      </c>
      <c r="AC466" s="21">
        <v>0</v>
      </c>
      <c r="AD466" s="21">
        <v>0</v>
      </c>
      <c r="AE466" s="21">
        <v>0</v>
      </c>
      <c r="AF466" s="21">
        <v>0</v>
      </c>
      <c r="AG466" s="21">
        <v>0</v>
      </c>
      <c r="AH466" s="21">
        <v>0</v>
      </c>
      <c r="AI466" s="21">
        <v>0</v>
      </c>
      <c r="AJ466" s="21">
        <v>0</v>
      </c>
      <c r="AK466" s="21">
        <v>0</v>
      </c>
      <c r="AL466" s="21">
        <v>0</v>
      </c>
      <c r="AM466" s="21">
        <v>0</v>
      </c>
      <c r="AN466" s="21">
        <v>0</v>
      </c>
      <c r="AO466" s="21">
        <v>0</v>
      </c>
      <c r="AP466" s="21">
        <v>0</v>
      </c>
      <c r="AQ466" s="21">
        <v>0</v>
      </c>
      <c r="AR466" s="21">
        <v>0</v>
      </c>
      <c r="AS466" s="21">
        <v>0</v>
      </c>
      <c r="AT466" s="21">
        <v>0</v>
      </c>
      <c r="AU466" s="21">
        <v>0</v>
      </c>
      <c r="AV466" s="21">
        <v>0</v>
      </c>
      <c r="AW466" s="21">
        <v>0</v>
      </c>
      <c r="AX466" s="21">
        <v>0</v>
      </c>
      <c r="AY466" s="21">
        <v>0</v>
      </c>
      <c r="AZ466" s="21">
        <v>0</v>
      </c>
      <c r="BA466" s="21">
        <v>0</v>
      </c>
      <c r="BB466" s="21">
        <v>0</v>
      </c>
      <c r="BC466" s="21">
        <v>0</v>
      </c>
      <c r="BD466" s="21">
        <v>0</v>
      </c>
      <c r="BE466" s="21">
        <v>0</v>
      </c>
      <c r="BF466" s="21">
        <v>0</v>
      </c>
      <c r="BG466" s="21">
        <v>0</v>
      </c>
      <c r="BH466" s="21">
        <v>0</v>
      </c>
      <c r="BI466" s="21">
        <v>0</v>
      </c>
      <c r="BJ466" s="21">
        <v>0</v>
      </c>
      <c r="BK466" s="21">
        <v>202733</v>
      </c>
      <c r="BL466">
        <v>0</v>
      </c>
      <c r="BM466">
        <v>100</v>
      </c>
      <c r="BN466">
        <v>0</v>
      </c>
      <c r="BO466">
        <v>0</v>
      </c>
      <c r="BP466">
        <v>0</v>
      </c>
      <c r="BQ466" s="156">
        <f>INDEX('ESSER II reallocation'!$G$2:$G$555,MATCH('2021 ESSER II'!$D466,'ESSER II reallocation'!$A$2:$A$555,0))</f>
        <v>202758</v>
      </c>
    </row>
    <row r="467" spans="1:69" x14ac:dyDescent="0.3">
      <c r="A467" t="s">
        <v>162</v>
      </c>
      <c r="B467">
        <v>2021</v>
      </c>
      <c r="C467" t="s">
        <v>3295</v>
      </c>
      <c r="D467" s="22">
        <f>INDEX(Concordance!$A$2:$A$556,MATCH('2021 ESSER II'!F467,Concordance!$D$2:$D$556,0))</f>
        <v>47060</v>
      </c>
      <c r="E467" t="s">
        <v>1564</v>
      </c>
      <c r="F467" t="s">
        <v>3296</v>
      </c>
      <c r="G467" t="s">
        <v>3297</v>
      </c>
      <c r="H467" t="s">
        <v>1892</v>
      </c>
      <c r="I467" s="21">
        <v>15878.81</v>
      </c>
      <c r="J467" s="21">
        <v>0</v>
      </c>
      <c r="O467" s="21">
        <v>15878.81</v>
      </c>
      <c r="P467">
        <v>0</v>
      </c>
      <c r="Q467">
        <v>0</v>
      </c>
      <c r="R467">
        <v>0</v>
      </c>
      <c r="S467">
        <v>100</v>
      </c>
      <c r="T467">
        <v>0</v>
      </c>
      <c r="U467" s="21">
        <v>587354</v>
      </c>
      <c r="V467" s="21">
        <v>94961.14</v>
      </c>
      <c r="W467" s="21">
        <v>67230.05</v>
      </c>
      <c r="X467" s="21">
        <v>58250</v>
      </c>
      <c r="Y467" s="21">
        <v>8980.0499999999993</v>
      </c>
      <c r="Z467" s="21">
        <v>0</v>
      </c>
      <c r="AA467" s="21">
        <v>0</v>
      </c>
      <c r="AB467" s="21">
        <v>0</v>
      </c>
      <c r="AC467" s="21">
        <v>0</v>
      </c>
      <c r="AD467" s="21">
        <v>0</v>
      </c>
      <c r="AE467" s="21">
        <v>0</v>
      </c>
      <c r="AF467" s="21">
        <v>0</v>
      </c>
      <c r="AG467" s="21">
        <v>13728.08</v>
      </c>
      <c r="AH467" s="21">
        <v>0</v>
      </c>
      <c r="AI467" s="21">
        <v>0</v>
      </c>
      <c r="AJ467" s="21">
        <v>0</v>
      </c>
      <c r="AK467" s="21">
        <v>0</v>
      </c>
      <c r="AL467" s="21">
        <v>0</v>
      </c>
      <c r="AM467" s="21">
        <v>13728.08</v>
      </c>
      <c r="AN467" s="21">
        <v>0</v>
      </c>
      <c r="AO467" s="21">
        <v>0</v>
      </c>
      <c r="AP467" s="21">
        <v>0</v>
      </c>
      <c r="AQ467" s="21">
        <v>5100</v>
      </c>
      <c r="AR467" s="21">
        <v>0</v>
      </c>
      <c r="AS467" s="21">
        <v>0</v>
      </c>
      <c r="AT467" s="21">
        <v>0</v>
      </c>
      <c r="AU467" s="21">
        <v>0</v>
      </c>
      <c r="AV467" s="21">
        <v>0</v>
      </c>
      <c r="AW467" s="21">
        <v>0</v>
      </c>
      <c r="AX467" s="21">
        <v>0</v>
      </c>
      <c r="AY467" s="21">
        <v>0</v>
      </c>
      <c r="AZ467" s="21">
        <v>5100</v>
      </c>
      <c r="BA467" s="21">
        <v>8903.01</v>
      </c>
      <c r="BB467" s="21">
        <v>0</v>
      </c>
      <c r="BC467" s="21">
        <v>0</v>
      </c>
      <c r="BD467" s="21">
        <v>0</v>
      </c>
      <c r="BE467" s="21">
        <v>0</v>
      </c>
      <c r="BF467" s="21">
        <v>0</v>
      </c>
      <c r="BG467" s="21">
        <v>0</v>
      </c>
      <c r="BH467" s="21">
        <v>0</v>
      </c>
      <c r="BI467" s="21">
        <v>0</v>
      </c>
      <c r="BJ467" s="21">
        <v>8903.01</v>
      </c>
      <c r="BK467" s="21">
        <v>492392.86</v>
      </c>
      <c r="BL467">
        <v>15</v>
      </c>
      <c r="BM467">
        <v>28</v>
      </c>
      <c r="BN467">
        <v>10</v>
      </c>
      <c r="BO467">
        <v>33</v>
      </c>
      <c r="BP467">
        <v>14</v>
      </c>
      <c r="BQ467" s="156">
        <f>INDEX('ESSER II reallocation'!$G$2:$G$555,MATCH('2021 ESSER II'!$D467,'ESSER II reallocation'!$A$2:$A$555,0))</f>
        <v>587426</v>
      </c>
    </row>
    <row r="468" spans="1:69" x14ac:dyDescent="0.3">
      <c r="A468" t="s">
        <v>162</v>
      </c>
      <c r="B468">
        <v>2021</v>
      </c>
      <c r="C468" t="s">
        <v>3298</v>
      </c>
      <c r="D468" s="22">
        <f>INDEX(Concordance!$A$2:$A$556,MATCH('2021 ESSER II'!F468,Concordance!$D$2:$D$556,0))</f>
        <v>74202</v>
      </c>
      <c r="E468" t="s">
        <v>1567</v>
      </c>
      <c r="F468" t="s">
        <v>3299</v>
      </c>
      <c r="G468" t="s">
        <v>3300</v>
      </c>
      <c r="H468" t="s">
        <v>1892</v>
      </c>
      <c r="I468" s="21">
        <v>14054.35</v>
      </c>
      <c r="J468" s="21">
        <v>0</v>
      </c>
      <c r="O468" s="21">
        <v>14054.35</v>
      </c>
      <c r="P468">
        <v>0</v>
      </c>
      <c r="Q468">
        <v>0</v>
      </c>
      <c r="R468">
        <v>0</v>
      </c>
      <c r="S468">
        <v>100</v>
      </c>
      <c r="T468">
        <v>0</v>
      </c>
      <c r="U468" s="21">
        <v>67894</v>
      </c>
      <c r="V468" s="21">
        <v>0</v>
      </c>
      <c r="W468" s="21">
        <v>0</v>
      </c>
      <c r="X468" s="21">
        <v>0</v>
      </c>
      <c r="Y468" s="21">
        <v>0</v>
      </c>
      <c r="Z468" s="21">
        <v>0</v>
      </c>
      <c r="AA468" s="21">
        <v>0</v>
      </c>
      <c r="AB468" s="21">
        <v>0</v>
      </c>
      <c r="AC468" s="21">
        <v>0</v>
      </c>
      <c r="AD468" s="21">
        <v>0</v>
      </c>
      <c r="AE468" s="21">
        <v>0</v>
      </c>
      <c r="AF468" s="21">
        <v>0</v>
      </c>
      <c r="AG468" s="21">
        <v>0</v>
      </c>
      <c r="AH468" s="21">
        <v>0</v>
      </c>
      <c r="AI468" s="21">
        <v>0</v>
      </c>
      <c r="AJ468" s="21">
        <v>0</v>
      </c>
      <c r="AK468" s="21">
        <v>0</v>
      </c>
      <c r="AL468" s="21">
        <v>0</v>
      </c>
      <c r="AM468" s="21">
        <v>0</v>
      </c>
      <c r="AN468" s="21">
        <v>0</v>
      </c>
      <c r="AO468" s="21">
        <v>0</v>
      </c>
      <c r="AP468" s="21">
        <v>0</v>
      </c>
      <c r="AQ468" s="21">
        <v>0</v>
      </c>
      <c r="AR468" s="21">
        <v>0</v>
      </c>
      <c r="AS468" s="21">
        <v>0</v>
      </c>
      <c r="AT468" s="21">
        <v>0</v>
      </c>
      <c r="AU468" s="21">
        <v>0</v>
      </c>
      <c r="AV468" s="21">
        <v>0</v>
      </c>
      <c r="AW468" s="21">
        <v>0</v>
      </c>
      <c r="AX468" s="21">
        <v>0</v>
      </c>
      <c r="AY468" s="21">
        <v>0</v>
      </c>
      <c r="AZ468" s="21">
        <v>0</v>
      </c>
      <c r="BA468" s="21">
        <v>0</v>
      </c>
      <c r="BB468" s="21">
        <v>0</v>
      </c>
      <c r="BC468" s="21">
        <v>0</v>
      </c>
      <c r="BD468" s="21">
        <v>0</v>
      </c>
      <c r="BE468" s="21">
        <v>0</v>
      </c>
      <c r="BF468" s="21">
        <v>0</v>
      </c>
      <c r="BG468" s="21">
        <v>0</v>
      </c>
      <c r="BH468" s="21">
        <v>0</v>
      </c>
      <c r="BI468" s="21">
        <v>0</v>
      </c>
      <c r="BJ468" s="21">
        <v>0</v>
      </c>
      <c r="BK468" s="21">
        <v>67894</v>
      </c>
      <c r="BL468">
        <v>100</v>
      </c>
      <c r="BM468">
        <v>0</v>
      </c>
      <c r="BN468">
        <v>0</v>
      </c>
      <c r="BO468">
        <v>0</v>
      </c>
      <c r="BP468">
        <v>0</v>
      </c>
      <c r="BQ468" s="156">
        <f>INDEX('ESSER II reallocation'!$G$2:$G$555,MATCH('2021 ESSER II'!$D468,'ESSER II reallocation'!$A$2:$A$555,0))</f>
        <v>67902</v>
      </c>
    </row>
    <row r="469" spans="1:69" x14ac:dyDescent="0.3">
      <c r="A469" t="s">
        <v>162</v>
      </c>
      <c r="B469">
        <v>2021</v>
      </c>
      <c r="C469" t="s">
        <v>3301</v>
      </c>
      <c r="D469" s="22">
        <f>INDEX(Concordance!$A$2:$A$556,MATCH('2021 ESSER II'!F469,Concordance!$D$2:$D$556,0))</f>
        <v>78005</v>
      </c>
      <c r="E469" t="s">
        <v>1570</v>
      </c>
      <c r="F469" t="s">
        <v>3302</v>
      </c>
      <c r="G469" t="s">
        <v>3303</v>
      </c>
      <c r="H469" t="s">
        <v>1892</v>
      </c>
      <c r="I469" s="21">
        <v>25244.36</v>
      </c>
      <c r="J469" s="21">
        <v>0</v>
      </c>
      <c r="O469" s="21">
        <v>25244.36</v>
      </c>
      <c r="P469">
        <v>0</v>
      </c>
      <c r="Q469">
        <v>0</v>
      </c>
      <c r="R469">
        <v>0</v>
      </c>
      <c r="S469">
        <v>100</v>
      </c>
      <c r="T469">
        <v>0</v>
      </c>
      <c r="U469" s="21">
        <v>1274171</v>
      </c>
      <c r="V469" s="21">
        <v>461121.33</v>
      </c>
      <c r="W469" s="21">
        <v>251595.65</v>
      </c>
      <c r="X469" s="21">
        <v>42569.65</v>
      </c>
      <c r="Y469" s="21">
        <v>0</v>
      </c>
      <c r="Z469" s="21">
        <v>0</v>
      </c>
      <c r="AA469" s="21">
        <v>0</v>
      </c>
      <c r="AB469" s="21">
        <v>0</v>
      </c>
      <c r="AC469" s="21">
        <v>0</v>
      </c>
      <c r="AD469" s="21">
        <v>0</v>
      </c>
      <c r="AE469" s="21">
        <v>0</v>
      </c>
      <c r="AF469" s="21">
        <v>209026</v>
      </c>
      <c r="AG469" s="21">
        <v>156960.87</v>
      </c>
      <c r="AH469" s="21">
        <v>144000</v>
      </c>
      <c r="AI469" s="21">
        <v>0</v>
      </c>
      <c r="AJ469" s="21">
        <v>0</v>
      </c>
      <c r="AK469" s="21">
        <v>0</v>
      </c>
      <c r="AL469" s="21">
        <v>0</v>
      </c>
      <c r="AM469" s="21">
        <v>12960.87</v>
      </c>
      <c r="AN469" s="21">
        <v>0</v>
      </c>
      <c r="AO469" s="21">
        <v>0</v>
      </c>
      <c r="AP469" s="21">
        <v>0</v>
      </c>
      <c r="AQ469" s="21">
        <v>52564.81</v>
      </c>
      <c r="AR469" s="21">
        <v>52564.81</v>
      </c>
      <c r="AS469" s="21">
        <v>0</v>
      </c>
      <c r="AT469" s="21">
        <v>0</v>
      </c>
      <c r="AU469" s="21">
        <v>0</v>
      </c>
      <c r="AV469" s="21">
        <v>0</v>
      </c>
      <c r="AW469" s="21">
        <v>0</v>
      </c>
      <c r="AX469" s="21">
        <v>0</v>
      </c>
      <c r="AY469" s="21">
        <v>0</v>
      </c>
      <c r="AZ469" s="21">
        <v>0</v>
      </c>
      <c r="BA469" s="21">
        <v>0</v>
      </c>
      <c r="BB469" s="21">
        <v>0</v>
      </c>
      <c r="BC469" s="21">
        <v>0</v>
      </c>
      <c r="BD469" s="21">
        <v>0</v>
      </c>
      <c r="BE469" s="21">
        <v>0</v>
      </c>
      <c r="BF469" s="21">
        <v>0</v>
      </c>
      <c r="BG469" s="21">
        <v>0</v>
      </c>
      <c r="BH469" s="21">
        <v>0</v>
      </c>
      <c r="BI469" s="21">
        <v>0</v>
      </c>
      <c r="BJ469" s="21">
        <v>0</v>
      </c>
      <c r="BK469" s="21">
        <v>813049.66999999993</v>
      </c>
      <c r="BL469">
        <v>20</v>
      </c>
      <c r="BM469">
        <v>60</v>
      </c>
      <c r="BN469">
        <v>20</v>
      </c>
      <c r="BO469">
        <v>0</v>
      </c>
      <c r="BP469">
        <v>0</v>
      </c>
      <c r="BQ469" s="156">
        <f>INDEX('ESSER II reallocation'!$G$2:$G$555,MATCH('2021 ESSER II'!$D469,'ESSER II reallocation'!$A$2:$A$555,0))</f>
        <v>1274327</v>
      </c>
    </row>
    <row r="470" spans="1:69" x14ac:dyDescent="0.3">
      <c r="A470" t="s">
        <v>162</v>
      </c>
      <c r="B470">
        <v>2021</v>
      </c>
      <c r="C470" t="s">
        <v>3304</v>
      </c>
      <c r="D470" s="22">
        <f>INDEX(Concordance!$A$2:$A$556,MATCH('2021 ESSER II'!F470,Concordance!$D$2:$D$556,0))</f>
        <v>10087</v>
      </c>
      <c r="E470" t="s">
        <v>1573</v>
      </c>
      <c r="F470" t="s">
        <v>3305</v>
      </c>
      <c r="G470" t="s">
        <v>3306</v>
      </c>
      <c r="H470" t="s">
        <v>1892</v>
      </c>
      <c r="I470" s="21">
        <v>39799.47</v>
      </c>
      <c r="J470" s="21">
        <v>0</v>
      </c>
      <c r="O470" s="21">
        <v>39799.47</v>
      </c>
      <c r="P470">
        <v>0</v>
      </c>
      <c r="Q470">
        <v>0</v>
      </c>
      <c r="R470">
        <v>0</v>
      </c>
      <c r="S470">
        <v>100</v>
      </c>
      <c r="T470">
        <v>0</v>
      </c>
      <c r="U470" s="21">
        <v>498692</v>
      </c>
      <c r="V470" s="21">
        <v>0</v>
      </c>
      <c r="W470" s="21">
        <v>0</v>
      </c>
      <c r="X470" s="21">
        <v>0</v>
      </c>
      <c r="Y470" s="21">
        <v>0</v>
      </c>
      <c r="Z470" s="21">
        <v>0</v>
      </c>
      <c r="AA470" s="21">
        <v>0</v>
      </c>
      <c r="AB470" s="21">
        <v>0</v>
      </c>
      <c r="AC470" s="21">
        <v>0</v>
      </c>
      <c r="AD470" s="21">
        <v>0</v>
      </c>
      <c r="AE470" s="21">
        <v>0</v>
      </c>
      <c r="AF470" s="21">
        <v>0</v>
      </c>
      <c r="AG470" s="21">
        <v>0</v>
      </c>
      <c r="AH470" s="21">
        <v>0</v>
      </c>
      <c r="AI470" s="21">
        <v>0</v>
      </c>
      <c r="AJ470" s="21">
        <v>0</v>
      </c>
      <c r="AK470" s="21">
        <v>0</v>
      </c>
      <c r="AL470" s="21">
        <v>0</v>
      </c>
      <c r="AM470" s="21">
        <v>0</v>
      </c>
      <c r="AN470" s="21">
        <v>0</v>
      </c>
      <c r="AO470" s="21">
        <v>0</v>
      </c>
      <c r="AP470" s="21">
        <v>0</v>
      </c>
      <c r="AQ470" s="21">
        <v>0</v>
      </c>
      <c r="AR470" s="21">
        <v>0</v>
      </c>
      <c r="AS470" s="21">
        <v>0</v>
      </c>
      <c r="AT470" s="21">
        <v>0</v>
      </c>
      <c r="AU470" s="21">
        <v>0</v>
      </c>
      <c r="AV470" s="21">
        <v>0</v>
      </c>
      <c r="AW470" s="21">
        <v>0</v>
      </c>
      <c r="AX470" s="21">
        <v>0</v>
      </c>
      <c r="AY470" s="21">
        <v>0</v>
      </c>
      <c r="AZ470" s="21">
        <v>0</v>
      </c>
      <c r="BA470" s="21">
        <v>0</v>
      </c>
      <c r="BB470" s="21">
        <v>0</v>
      </c>
      <c r="BC470" s="21">
        <v>0</v>
      </c>
      <c r="BD470" s="21">
        <v>0</v>
      </c>
      <c r="BE470" s="21">
        <v>0</v>
      </c>
      <c r="BF470" s="21">
        <v>0</v>
      </c>
      <c r="BG470" s="21">
        <v>0</v>
      </c>
      <c r="BH470" s="21">
        <v>0</v>
      </c>
      <c r="BI470" s="21">
        <v>0</v>
      </c>
      <c r="BJ470" s="21">
        <v>0</v>
      </c>
      <c r="BK470" s="21">
        <v>498692</v>
      </c>
      <c r="BL470">
        <v>0</v>
      </c>
      <c r="BM470">
        <v>0</v>
      </c>
      <c r="BN470">
        <v>0</v>
      </c>
      <c r="BO470">
        <v>100</v>
      </c>
      <c r="BP470">
        <v>0</v>
      </c>
      <c r="BQ470" s="156">
        <f>INDEX('ESSER II reallocation'!$G$2:$G$555,MATCH('2021 ESSER II'!$D470,'ESSER II reallocation'!$A$2:$A$555,0))</f>
        <v>498753</v>
      </c>
    </row>
    <row r="471" spans="1:69" x14ac:dyDescent="0.3">
      <c r="A471" t="s">
        <v>162</v>
      </c>
      <c r="B471">
        <v>2021</v>
      </c>
      <c r="C471" t="s">
        <v>3307</v>
      </c>
      <c r="D471" s="22">
        <f>INDEX(Concordance!$A$2:$A$556,MATCH('2021 ESSER II'!F471,Concordance!$D$2:$D$556,0))</f>
        <v>90076</v>
      </c>
      <c r="E471" t="s">
        <v>1576</v>
      </c>
      <c r="F471" t="s">
        <v>3308</v>
      </c>
      <c r="G471" t="s">
        <v>3309</v>
      </c>
      <c r="H471" t="s">
        <v>1892</v>
      </c>
      <c r="I471" s="21">
        <v>18108.7</v>
      </c>
      <c r="J471" s="21">
        <v>0</v>
      </c>
      <c r="O471" s="21">
        <v>18108.7</v>
      </c>
      <c r="P471">
        <v>0</v>
      </c>
      <c r="Q471">
        <v>0</v>
      </c>
      <c r="R471">
        <v>0</v>
      </c>
      <c r="S471">
        <v>100</v>
      </c>
      <c r="T471">
        <v>0</v>
      </c>
      <c r="U471" s="21">
        <v>669744</v>
      </c>
      <c r="V471" s="21">
        <v>535057.24</v>
      </c>
      <c r="W471" s="21">
        <v>14000</v>
      </c>
      <c r="X471" s="21">
        <v>14000</v>
      </c>
      <c r="Y471" s="21">
        <v>0</v>
      </c>
      <c r="Z471" s="21">
        <v>0</v>
      </c>
      <c r="AA471" s="21">
        <v>0</v>
      </c>
      <c r="AB471" s="21">
        <v>0</v>
      </c>
      <c r="AC471" s="21">
        <v>0</v>
      </c>
      <c r="AD471" s="21">
        <v>0</v>
      </c>
      <c r="AE471" s="21">
        <v>0</v>
      </c>
      <c r="AF471" s="21">
        <v>0</v>
      </c>
      <c r="AG471" s="21">
        <v>323857.24</v>
      </c>
      <c r="AH471" s="21">
        <v>224000</v>
      </c>
      <c r="AI471" s="21">
        <v>38080</v>
      </c>
      <c r="AJ471" s="21">
        <v>16270</v>
      </c>
      <c r="AK471" s="21">
        <v>0</v>
      </c>
      <c r="AL471" s="21">
        <v>0</v>
      </c>
      <c r="AM471" s="21">
        <v>42908.24</v>
      </c>
      <c r="AN471" s="21">
        <v>2599</v>
      </c>
      <c r="AO471" s="21">
        <v>0</v>
      </c>
      <c r="AP471" s="21">
        <v>0</v>
      </c>
      <c r="AQ471" s="21">
        <v>0</v>
      </c>
      <c r="AR471" s="21">
        <v>0</v>
      </c>
      <c r="AS471" s="21">
        <v>0</v>
      </c>
      <c r="AT471" s="21">
        <v>0</v>
      </c>
      <c r="AU471" s="21">
        <v>0</v>
      </c>
      <c r="AV471" s="21">
        <v>0</v>
      </c>
      <c r="AW471" s="21">
        <v>0</v>
      </c>
      <c r="AX471" s="21">
        <v>0</v>
      </c>
      <c r="AY471" s="21">
        <v>0</v>
      </c>
      <c r="AZ471" s="21">
        <v>0</v>
      </c>
      <c r="BA471" s="21">
        <v>197200</v>
      </c>
      <c r="BB471" s="21">
        <v>170000</v>
      </c>
      <c r="BC471" s="21">
        <v>27200</v>
      </c>
      <c r="BD471" s="21">
        <v>0</v>
      </c>
      <c r="BE471" s="21">
        <v>0</v>
      </c>
      <c r="BF471" s="21">
        <v>0</v>
      </c>
      <c r="BG471" s="21">
        <v>0</v>
      </c>
      <c r="BH471" s="21">
        <v>0</v>
      </c>
      <c r="BI471" s="21">
        <v>0</v>
      </c>
      <c r="BJ471" s="21">
        <v>0</v>
      </c>
      <c r="BK471" s="21">
        <v>134686.76</v>
      </c>
      <c r="BL471">
        <v>0</v>
      </c>
      <c r="BM471">
        <v>0</v>
      </c>
      <c r="BN471">
        <v>0</v>
      </c>
      <c r="BO471">
        <v>0</v>
      </c>
      <c r="BP471">
        <v>100</v>
      </c>
      <c r="BQ471" s="156">
        <f>INDEX('ESSER II reallocation'!$G$2:$G$555,MATCH('2021 ESSER II'!$D471,'ESSER II reallocation'!$A$2:$A$555,0))</f>
        <v>669826</v>
      </c>
    </row>
    <row r="472" spans="1:69" x14ac:dyDescent="0.3">
      <c r="A472" t="s">
        <v>162</v>
      </c>
      <c r="B472">
        <v>2021</v>
      </c>
      <c r="C472" t="s">
        <v>3310</v>
      </c>
      <c r="D472" s="22">
        <f>INDEX(Concordance!$A$2:$A$556,MATCH('2021 ESSER II'!F472,Concordance!$D$2:$D$556,0))</f>
        <v>35099</v>
      </c>
      <c r="E472" t="s">
        <v>1579</v>
      </c>
      <c r="F472" t="s">
        <v>3311</v>
      </c>
      <c r="G472" t="s">
        <v>3312</v>
      </c>
      <c r="H472" t="s">
        <v>1892</v>
      </c>
      <c r="I472" s="21">
        <v>17784.349999999999</v>
      </c>
      <c r="J472" s="21">
        <v>0</v>
      </c>
      <c r="O472" s="21">
        <v>17784.349999999999</v>
      </c>
      <c r="P472">
        <v>0</v>
      </c>
      <c r="Q472">
        <v>0</v>
      </c>
      <c r="R472">
        <v>0</v>
      </c>
      <c r="S472">
        <v>100</v>
      </c>
      <c r="T472">
        <v>0</v>
      </c>
      <c r="U472" s="21">
        <v>768982</v>
      </c>
      <c r="V472" s="21">
        <v>768982</v>
      </c>
      <c r="W472" s="21">
        <v>415000</v>
      </c>
      <c r="X472" s="21">
        <v>0</v>
      </c>
      <c r="Y472" s="21">
        <v>0</v>
      </c>
      <c r="Z472" s="21">
        <v>0</v>
      </c>
      <c r="AA472" s="21">
        <v>0</v>
      </c>
      <c r="AB472" s="21">
        <v>0</v>
      </c>
      <c r="AC472" s="21">
        <v>0</v>
      </c>
      <c r="AD472" s="21">
        <v>415000</v>
      </c>
      <c r="AE472" s="21">
        <v>0</v>
      </c>
      <c r="AF472" s="21">
        <v>0</v>
      </c>
      <c r="AG472" s="21">
        <v>353982</v>
      </c>
      <c r="AH472" s="21">
        <v>253982</v>
      </c>
      <c r="AI472" s="21">
        <v>100000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Q472" s="156">
        <f>INDEX('ESSER II reallocation'!$G$2:$G$555,MATCH('2021 ESSER II'!$D472,'ESSER II reallocation'!$A$2:$A$555,0))</f>
        <v>769077</v>
      </c>
    </row>
    <row r="473" spans="1:69" x14ac:dyDescent="0.3">
      <c r="A473" t="s">
        <v>162</v>
      </c>
      <c r="B473">
        <v>2021</v>
      </c>
      <c r="C473" t="s">
        <v>3313</v>
      </c>
      <c r="D473" s="22">
        <f>INDEX(Concordance!$A$2:$A$556,MATCH('2021 ESSER II'!F473,Concordance!$D$2:$D$556,0))</f>
        <v>59113</v>
      </c>
      <c r="E473" t="s">
        <v>1582</v>
      </c>
      <c r="F473" t="s">
        <v>3314</v>
      </c>
      <c r="G473" t="s">
        <v>3315</v>
      </c>
      <c r="H473" t="s">
        <v>1892</v>
      </c>
      <c r="I473" s="21">
        <v>14257.07</v>
      </c>
      <c r="J473" s="21">
        <v>0</v>
      </c>
      <c r="O473" s="21">
        <v>14257.07</v>
      </c>
      <c r="P473">
        <v>0</v>
      </c>
      <c r="Q473">
        <v>0</v>
      </c>
      <c r="R473">
        <v>0</v>
      </c>
      <c r="S473">
        <v>100</v>
      </c>
      <c r="T473">
        <v>0</v>
      </c>
      <c r="U473" s="21">
        <v>115144</v>
      </c>
      <c r="V473" s="21">
        <v>0</v>
      </c>
      <c r="W473" s="21">
        <v>0</v>
      </c>
      <c r="X473" s="21">
        <v>0</v>
      </c>
      <c r="Y473" s="21">
        <v>0</v>
      </c>
      <c r="Z473" s="21">
        <v>0</v>
      </c>
      <c r="AA473" s="21">
        <v>0</v>
      </c>
      <c r="AB473" s="21">
        <v>0</v>
      </c>
      <c r="AC473" s="21">
        <v>0</v>
      </c>
      <c r="AD473" s="21">
        <v>0</v>
      </c>
      <c r="AE473" s="21">
        <v>0</v>
      </c>
      <c r="AF473" s="21">
        <v>0</v>
      </c>
      <c r="AG473" s="21">
        <v>0</v>
      </c>
      <c r="AH473" s="21">
        <v>0</v>
      </c>
      <c r="AI473" s="21">
        <v>0</v>
      </c>
      <c r="AJ473" s="21">
        <v>0</v>
      </c>
      <c r="AK473" s="21">
        <v>0</v>
      </c>
      <c r="AL473" s="21">
        <v>0</v>
      </c>
      <c r="AM473" s="21">
        <v>0</v>
      </c>
      <c r="AN473" s="21">
        <v>0</v>
      </c>
      <c r="AO473" s="21">
        <v>0</v>
      </c>
      <c r="AP473" s="21">
        <v>0</v>
      </c>
      <c r="AQ473" s="21">
        <v>0</v>
      </c>
      <c r="AR473" s="21">
        <v>0</v>
      </c>
      <c r="AS473" s="21">
        <v>0</v>
      </c>
      <c r="AT473" s="21">
        <v>0</v>
      </c>
      <c r="AU473" s="21">
        <v>0</v>
      </c>
      <c r="AV473" s="21">
        <v>0</v>
      </c>
      <c r="AW473" s="21">
        <v>0</v>
      </c>
      <c r="AX473" s="21">
        <v>0</v>
      </c>
      <c r="AY473" s="21">
        <v>0</v>
      </c>
      <c r="AZ473" s="21">
        <v>0</v>
      </c>
      <c r="BA473" s="21">
        <v>0</v>
      </c>
      <c r="BB473" s="21">
        <v>0</v>
      </c>
      <c r="BC473" s="21">
        <v>0</v>
      </c>
      <c r="BD473" s="21">
        <v>0</v>
      </c>
      <c r="BE473" s="21">
        <v>0</v>
      </c>
      <c r="BF473" s="21">
        <v>0</v>
      </c>
      <c r="BG473" s="21">
        <v>0</v>
      </c>
      <c r="BH473" s="21">
        <v>0</v>
      </c>
      <c r="BI473" s="21">
        <v>0</v>
      </c>
      <c r="BJ473" s="21">
        <v>0</v>
      </c>
      <c r="BK473" s="21">
        <v>115144</v>
      </c>
      <c r="BL473">
        <v>0</v>
      </c>
      <c r="BM473">
        <v>0</v>
      </c>
      <c r="BN473">
        <v>0</v>
      </c>
      <c r="BO473">
        <v>100</v>
      </c>
      <c r="BP473">
        <v>0</v>
      </c>
      <c r="BQ473" s="156">
        <f>INDEX('ESSER II reallocation'!$G$2:$G$555,MATCH('2021 ESSER II'!$D473,'ESSER II reallocation'!$A$2:$A$555,0))</f>
        <v>115158</v>
      </c>
    </row>
    <row r="474" spans="1:69" x14ac:dyDescent="0.3">
      <c r="A474" t="s">
        <v>162</v>
      </c>
      <c r="B474">
        <v>2021</v>
      </c>
      <c r="C474" t="s">
        <v>3316</v>
      </c>
      <c r="D474" s="22">
        <f>INDEX(Concordance!$A$2:$A$556,MATCH('2021 ESSER II'!F474,Concordance!$D$2:$D$556,0))</f>
        <v>5121</v>
      </c>
      <c r="E474" t="s">
        <v>1585</v>
      </c>
      <c r="F474" t="s">
        <v>3317</v>
      </c>
      <c r="G474" t="s">
        <v>3318</v>
      </c>
      <c r="H474" t="s">
        <v>1892</v>
      </c>
      <c r="I474" s="21">
        <v>20946.75</v>
      </c>
      <c r="J474" s="21">
        <v>0</v>
      </c>
      <c r="O474" s="21">
        <v>20946.75</v>
      </c>
      <c r="P474">
        <v>0</v>
      </c>
      <c r="Q474">
        <v>0</v>
      </c>
      <c r="R474">
        <v>0</v>
      </c>
      <c r="S474">
        <v>100</v>
      </c>
      <c r="T474">
        <v>0</v>
      </c>
      <c r="U474" s="21">
        <v>842882</v>
      </c>
      <c r="V474" s="21">
        <v>598787</v>
      </c>
      <c r="W474" s="21">
        <v>508102</v>
      </c>
      <c r="X474" s="21">
        <v>388350</v>
      </c>
      <c r="Y474" s="21">
        <v>119752</v>
      </c>
      <c r="Z474" s="21">
        <v>0</v>
      </c>
      <c r="AA474" s="21">
        <v>0</v>
      </c>
      <c r="AB474" s="21">
        <v>0</v>
      </c>
      <c r="AC474" s="21">
        <v>0</v>
      </c>
      <c r="AD474" s="21">
        <v>0</v>
      </c>
      <c r="AE474" s="21">
        <v>0</v>
      </c>
      <c r="AF474" s="21">
        <v>0</v>
      </c>
      <c r="AG474" s="21">
        <v>90685</v>
      </c>
      <c r="AH474" s="21">
        <v>85805</v>
      </c>
      <c r="AI474" s="21">
        <v>4880</v>
      </c>
      <c r="AJ474" s="21">
        <v>0</v>
      </c>
      <c r="AK474" s="21">
        <v>0</v>
      </c>
      <c r="AL474" s="21">
        <v>0</v>
      </c>
      <c r="AM474" s="21">
        <v>0</v>
      </c>
      <c r="AN474" s="21">
        <v>0</v>
      </c>
      <c r="AO474" s="21">
        <v>0</v>
      </c>
      <c r="AP474" s="21">
        <v>0</v>
      </c>
      <c r="AQ474" s="21">
        <v>0</v>
      </c>
      <c r="AR474" s="21">
        <v>0</v>
      </c>
      <c r="AS474" s="21">
        <v>0</v>
      </c>
      <c r="AT474" s="21">
        <v>0</v>
      </c>
      <c r="AU474" s="21">
        <v>0</v>
      </c>
      <c r="AV474" s="21">
        <v>0</v>
      </c>
      <c r="AW474" s="21">
        <v>0</v>
      </c>
      <c r="AX474" s="21">
        <v>0</v>
      </c>
      <c r="AY474" s="21">
        <v>0</v>
      </c>
      <c r="AZ474" s="21">
        <v>0</v>
      </c>
      <c r="BA474" s="21">
        <v>0</v>
      </c>
      <c r="BB474" s="21">
        <v>0</v>
      </c>
      <c r="BC474" s="21">
        <v>0</v>
      </c>
      <c r="BD474" s="21">
        <v>0</v>
      </c>
      <c r="BE474" s="21">
        <v>0</v>
      </c>
      <c r="BF474" s="21">
        <v>0</v>
      </c>
      <c r="BG474" s="21">
        <v>0</v>
      </c>
      <c r="BH474" s="21">
        <v>0</v>
      </c>
      <c r="BI474" s="21">
        <v>0</v>
      </c>
      <c r="BJ474" s="21">
        <v>0</v>
      </c>
      <c r="BK474" s="21">
        <v>244095</v>
      </c>
      <c r="BL474">
        <v>12.7</v>
      </c>
      <c r="BM474">
        <v>65</v>
      </c>
      <c r="BN474">
        <v>22.3</v>
      </c>
      <c r="BO474">
        <v>0</v>
      </c>
      <c r="BP474">
        <v>0</v>
      </c>
      <c r="BQ474" s="156">
        <f>INDEX('ESSER II reallocation'!$G$2:$G$555,MATCH('2021 ESSER II'!$D474,'ESSER II reallocation'!$A$2:$A$555,0))</f>
        <v>842985</v>
      </c>
    </row>
    <row r="475" spans="1:69" x14ac:dyDescent="0.3">
      <c r="A475" t="s">
        <v>162</v>
      </c>
      <c r="B475">
        <v>2021</v>
      </c>
      <c r="C475" t="s">
        <v>3319</v>
      </c>
      <c r="D475" s="22">
        <f>INDEX(Concordance!$A$2:$A$556,MATCH('2021 ESSER II'!F475,Concordance!$D$2:$D$556,0))</f>
        <v>22090</v>
      </c>
      <c r="E475" t="s">
        <v>1588</v>
      </c>
      <c r="F475" t="s">
        <v>3320</v>
      </c>
      <c r="G475" t="s">
        <v>3321</v>
      </c>
      <c r="H475" t="s">
        <v>1892</v>
      </c>
      <c r="I475" s="21">
        <v>21149.46</v>
      </c>
      <c r="J475" s="21">
        <v>0</v>
      </c>
      <c r="O475" s="21">
        <v>21149.46</v>
      </c>
      <c r="P475">
        <v>0</v>
      </c>
      <c r="Q475">
        <v>0</v>
      </c>
      <c r="R475">
        <v>0</v>
      </c>
      <c r="S475">
        <v>100</v>
      </c>
      <c r="T475">
        <v>0</v>
      </c>
      <c r="U475" s="21">
        <v>475388</v>
      </c>
      <c r="V475" s="21">
        <v>0</v>
      </c>
      <c r="W475" s="21">
        <v>0</v>
      </c>
      <c r="X475" s="21">
        <v>0</v>
      </c>
      <c r="Y475" s="21">
        <v>0</v>
      </c>
      <c r="Z475" s="21">
        <v>0</v>
      </c>
      <c r="AA475" s="21">
        <v>0</v>
      </c>
      <c r="AB475" s="21">
        <v>0</v>
      </c>
      <c r="AC475" s="21">
        <v>0</v>
      </c>
      <c r="AD475" s="21">
        <v>0</v>
      </c>
      <c r="AE475" s="21">
        <v>0</v>
      </c>
      <c r="AF475" s="21">
        <v>0</v>
      </c>
      <c r="AG475" s="21">
        <v>0</v>
      </c>
      <c r="AH475" s="21">
        <v>0</v>
      </c>
      <c r="AI475" s="21">
        <v>0</v>
      </c>
      <c r="AJ475" s="21">
        <v>0</v>
      </c>
      <c r="AK475" s="21">
        <v>0</v>
      </c>
      <c r="AL475" s="21">
        <v>0</v>
      </c>
      <c r="AM475" s="21">
        <v>0</v>
      </c>
      <c r="AN475" s="21">
        <v>0</v>
      </c>
      <c r="AO475" s="21">
        <v>0</v>
      </c>
      <c r="AP475" s="21">
        <v>0</v>
      </c>
      <c r="AQ475" s="21">
        <v>0</v>
      </c>
      <c r="AR475" s="21">
        <v>0</v>
      </c>
      <c r="AS475" s="21">
        <v>0</v>
      </c>
      <c r="AT475" s="21">
        <v>0</v>
      </c>
      <c r="AU475" s="21">
        <v>0</v>
      </c>
      <c r="AV475" s="21">
        <v>0</v>
      </c>
      <c r="AW475" s="21">
        <v>0</v>
      </c>
      <c r="AX475" s="21">
        <v>0</v>
      </c>
      <c r="AY475" s="21">
        <v>0</v>
      </c>
      <c r="AZ475" s="21">
        <v>0</v>
      </c>
      <c r="BA475" s="21">
        <v>0</v>
      </c>
      <c r="BB475" s="21">
        <v>0</v>
      </c>
      <c r="BC475" s="21">
        <v>0</v>
      </c>
      <c r="BD475" s="21">
        <v>0</v>
      </c>
      <c r="BE475" s="21">
        <v>0</v>
      </c>
      <c r="BF475" s="21">
        <v>0</v>
      </c>
      <c r="BG475" s="21">
        <v>0</v>
      </c>
      <c r="BH475" s="21">
        <v>0</v>
      </c>
      <c r="BI475" s="21">
        <v>0</v>
      </c>
      <c r="BJ475" s="21">
        <v>0</v>
      </c>
      <c r="BK475" s="21">
        <v>475388</v>
      </c>
      <c r="BL475">
        <v>100</v>
      </c>
      <c r="BM475">
        <v>0</v>
      </c>
      <c r="BN475">
        <v>0</v>
      </c>
      <c r="BO475">
        <v>0</v>
      </c>
      <c r="BP475">
        <v>0</v>
      </c>
      <c r="BQ475" s="156">
        <f>INDEX('ESSER II reallocation'!$G$2:$G$555,MATCH('2021 ESSER II'!$D475,'ESSER II reallocation'!$A$2:$A$555,0))</f>
        <v>475446</v>
      </c>
    </row>
    <row r="476" spans="1:69" x14ac:dyDescent="0.3">
      <c r="A476" t="s">
        <v>162</v>
      </c>
      <c r="B476">
        <v>2021</v>
      </c>
      <c r="C476" t="s">
        <v>3322</v>
      </c>
      <c r="D476" s="22">
        <f>INDEX(Concordance!$A$2:$A$556,MATCH('2021 ESSER II'!F476,Concordance!$D$2:$D$556,0))</f>
        <v>96119</v>
      </c>
      <c r="E476" t="s">
        <v>1591</v>
      </c>
      <c r="F476" t="s">
        <v>3323</v>
      </c>
      <c r="G476" t="s">
        <v>3324</v>
      </c>
      <c r="H476" t="s">
        <v>1892</v>
      </c>
      <c r="I476" s="21">
        <v>454762.2</v>
      </c>
      <c r="J476" s="21">
        <v>0</v>
      </c>
      <c r="O476" s="21">
        <v>454762.2</v>
      </c>
      <c r="P476">
        <v>0</v>
      </c>
      <c r="Q476">
        <v>0</v>
      </c>
      <c r="R476">
        <v>0</v>
      </c>
      <c r="S476">
        <v>100</v>
      </c>
      <c r="T476">
        <v>0</v>
      </c>
      <c r="U476" s="21">
        <v>1700271</v>
      </c>
      <c r="V476" s="21">
        <v>1700271</v>
      </c>
      <c r="W476" s="21">
        <v>560145.4</v>
      </c>
      <c r="X476" s="21">
        <v>0</v>
      </c>
      <c r="Y476" s="21">
        <v>0</v>
      </c>
      <c r="Z476" s="21">
        <v>106336.92</v>
      </c>
      <c r="AA476" s="21">
        <v>0</v>
      </c>
      <c r="AB476" s="21">
        <v>0</v>
      </c>
      <c r="AC476" s="21">
        <v>453808.48</v>
      </c>
      <c r="AD476" s="21">
        <v>0</v>
      </c>
      <c r="AE476" s="21">
        <v>0</v>
      </c>
      <c r="AF476" s="21">
        <v>0</v>
      </c>
      <c r="AG476" s="21">
        <v>1140125.6000000001</v>
      </c>
      <c r="AH476" s="21">
        <v>0</v>
      </c>
      <c r="AI476" s="21">
        <v>0</v>
      </c>
      <c r="AJ476" s="21">
        <v>0</v>
      </c>
      <c r="AK476" s="21">
        <v>0</v>
      </c>
      <c r="AL476" s="21">
        <v>0</v>
      </c>
      <c r="AM476" s="21">
        <v>1140125.6000000001</v>
      </c>
      <c r="AN476" s="21">
        <v>0</v>
      </c>
      <c r="AO476" s="21">
        <v>0</v>
      </c>
      <c r="AP476" s="21">
        <v>0</v>
      </c>
      <c r="AQ476" s="21">
        <v>0</v>
      </c>
      <c r="AR476" s="21">
        <v>0</v>
      </c>
      <c r="AS476" s="21">
        <v>0</v>
      </c>
      <c r="AT476" s="21">
        <v>0</v>
      </c>
      <c r="AU476" s="21">
        <v>0</v>
      </c>
      <c r="AV476" s="21">
        <v>0</v>
      </c>
      <c r="AW476" s="21">
        <v>0</v>
      </c>
      <c r="AX476" s="21">
        <v>0</v>
      </c>
      <c r="AY476" s="21">
        <v>0</v>
      </c>
      <c r="AZ476" s="21">
        <v>0</v>
      </c>
      <c r="BA476" s="21">
        <v>0</v>
      </c>
      <c r="BB476" s="21">
        <v>0</v>
      </c>
      <c r="BC476" s="21">
        <v>0</v>
      </c>
      <c r="BD476" s="21">
        <v>0</v>
      </c>
      <c r="BE476" s="21">
        <v>0</v>
      </c>
      <c r="BF476" s="21">
        <v>0</v>
      </c>
      <c r="BG476" s="21">
        <v>0</v>
      </c>
      <c r="BH476" s="21">
        <v>0</v>
      </c>
      <c r="BI476" s="21">
        <v>0</v>
      </c>
      <c r="BJ476" s="21">
        <v>0</v>
      </c>
      <c r="BK476" s="21">
        <v>0</v>
      </c>
      <c r="BQ476" s="156">
        <f>INDEX('ESSER II reallocation'!$G$2:$G$555,MATCH('2021 ESSER II'!$D476,'ESSER II reallocation'!$A$2:$A$555,0))</f>
        <v>1700479</v>
      </c>
    </row>
    <row r="477" spans="1:69" x14ac:dyDescent="0.3">
      <c r="A477" t="s">
        <v>162</v>
      </c>
      <c r="B477">
        <v>2021</v>
      </c>
      <c r="C477" t="s">
        <v>3325</v>
      </c>
      <c r="D477" s="22">
        <f>INDEX(Concordance!$A$2:$A$556,MATCH('2021 ESSER II'!F477,Concordance!$D$2:$D$556,0))</f>
        <v>40101</v>
      </c>
      <c r="E477" t="s">
        <v>1594</v>
      </c>
      <c r="F477" t="s">
        <v>3326</v>
      </c>
      <c r="G477" t="s">
        <v>3327</v>
      </c>
      <c r="H477" t="s">
        <v>1892</v>
      </c>
      <c r="I477" s="21">
        <v>11419.02</v>
      </c>
      <c r="J477" s="21">
        <v>0</v>
      </c>
      <c r="O477" s="21">
        <v>11419.02</v>
      </c>
      <c r="P477">
        <v>0</v>
      </c>
      <c r="Q477">
        <v>0</v>
      </c>
      <c r="R477">
        <v>0</v>
      </c>
      <c r="S477">
        <v>100</v>
      </c>
      <c r="T477">
        <v>0</v>
      </c>
      <c r="U477" s="21">
        <v>234958</v>
      </c>
      <c r="V477" s="21">
        <v>234958</v>
      </c>
      <c r="W477" s="21">
        <v>214117.15</v>
      </c>
      <c r="X477" s="21">
        <v>0</v>
      </c>
      <c r="Y477" s="21">
        <v>0</v>
      </c>
      <c r="Z477" s="21">
        <v>0</v>
      </c>
      <c r="AA477" s="21">
        <v>0</v>
      </c>
      <c r="AB477" s="21">
        <v>0</v>
      </c>
      <c r="AC477" s="21">
        <v>0</v>
      </c>
      <c r="AD477" s="21">
        <v>214117.15</v>
      </c>
      <c r="AE477" s="21">
        <v>0</v>
      </c>
      <c r="AF477" s="21">
        <v>0</v>
      </c>
      <c r="AG477" s="21">
        <v>20840.849999999999</v>
      </c>
      <c r="AH477" s="21">
        <v>14605.27</v>
      </c>
      <c r="AI477" s="21">
        <v>0</v>
      </c>
      <c r="AJ477" s="21">
        <v>0</v>
      </c>
      <c r="AK477" s="21">
        <v>0</v>
      </c>
      <c r="AL477" s="21">
        <v>0</v>
      </c>
      <c r="AM477" s="21">
        <v>6235.58</v>
      </c>
      <c r="AN477" s="21">
        <v>0</v>
      </c>
      <c r="AO477" s="21">
        <v>0</v>
      </c>
      <c r="AP477" s="21">
        <v>0</v>
      </c>
      <c r="AQ477" s="21">
        <v>0</v>
      </c>
      <c r="AR477" s="21">
        <v>0</v>
      </c>
      <c r="AS477" s="21">
        <v>0</v>
      </c>
      <c r="AT477" s="21">
        <v>0</v>
      </c>
      <c r="AU477" s="21">
        <v>0</v>
      </c>
      <c r="AV477" s="21">
        <v>0</v>
      </c>
      <c r="AW477" s="21">
        <v>0</v>
      </c>
      <c r="AX477" s="21">
        <v>0</v>
      </c>
      <c r="AY477" s="21">
        <v>0</v>
      </c>
      <c r="AZ477" s="21">
        <v>0</v>
      </c>
      <c r="BA477" s="21">
        <v>0</v>
      </c>
      <c r="BB477" s="21">
        <v>0</v>
      </c>
      <c r="BC477" s="21">
        <v>0</v>
      </c>
      <c r="BD477" s="21">
        <v>0</v>
      </c>
      <c r="BE477" s="21">
        <v>0</v>
      </c>
      <c r="BF477" s="21">
        <v>0</v>
      </c>
      <c r="BG477" s="21">
        <v>0</v>
      </c>
      <c r="BH477" s="21">
        <v>0</v>
      </c>
      <c r="BI477" s="21">
        <v>0</v>
      </c>
      <c r="BJ477" s="21">
        <v>0</v>
      </c>
      <c r="BK477" s="21">
        <v>0</v>
      </c>
      <c r="BQ477" s="156">
        <f>INDEX('ESSER II reallocation'!$G$2:$G$555,MATCH('2021 ESSER II'!$D477,'ESSER II reallocation'!$A$2:$A$555,0))</f>
        <v>234987</v>
      </c>
    </row>
    <row r="478" spans="1:69" x14ac:dyDescent="0.3">
      <c r="A478" t="s">
        <v>162</v>
      </c>
      <c r="B478">
        <v>2021</v>
      </c>
      <c r="C478" t="s">
        <v>3328</v>
      </c>
      <c r="D478" s="22">
        <f>INDEX(Concordance!$A$2:$A$556,MATCH('2021 ESSER II'!F478,Concordance!$D$2:$D$556,0))</f>
        <v>22094</v>
      </c>
      <c r="E478" t="s">
        <v>1597</v>
      </c>
      <c r="F478" t="s">
        <v>3329</v>
      </c>
      <c r="G478" t="s">
        <v>3330</v>
      </c>
      <c r="H478" t="s">
        <v>1892</v>
      </c>
      <c r="I478" s="21">
        <v>21757.62</v>
      </c>
      <c r="J478" s="21">
        <v>0</v>
      </c>
      <c r="O478" s="21">
        <v>21757.62</v>
      </c>
      <c r="P478">
        <v>0</v>
      </c>
      <c r="Q478">
        <v>0</v>
      </c>
      <c r="R478">
        <v>0</v>
      </c>
      <c r="S478">
        <v>100</v>
      </c>
      <c r="T478">
        <v>0</v>
      </c>
      <c r="U478" s="21">
        <v>414287</v>
      </c>
      <c r="V478" s="21">
        <v>414287</v>
      </c>
      <c r="W478" s="21">
        <v>0</v>
      </c>
      <c r="X478" s="21">
        <v>0</v>
      </c>
      <c r="Y478" s="21">
        <v>0</v>
      </c>
      <c r="Z478" s="21">
        <v>0</v>
      </c>
      <c r="AA478" s="21">
        <v>0</v>
      </c>
      <c r="AB478" s="21">
        <v>0</v>
      </c>
      <c r="AC478" s="21">
        <v>0</v>
      </c>
      <c r="AD478" s="21">
        <v>0</v>
      </c>
      <c r="AE478" s="21">
        <v>0</v>
      </c>
      <c r="AF478" s="21">
        <v>0</v>
      </c>
      <c r="AG478" s="21">
        <v>0</v>
      </c>
      <c r="AH478" s="21">
        <v>0</v>
      </c>
      <c r="AI478" s="21">
        <v>0</v>
      </c>
      <c r="AJ478" s="21">
        <v>0</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414287</v>
      </c>
      <c r="BB478" s="21">
        <v>414287</v>
      </c>
      <c r="BC478" s="21">
        <v>0</v>
      </c>
      <c r="BD478" s="21">
        <v>0</v>
      </c>
      <c r="BE478" s="21">
        <v>0</v>
      </c>
      <c r="BF478" s="21">
        <v>0</v>
      </c>
      <c r="BG478" s="21">
        <v>0</v>
      </c>
      <c r="BH478" s="21">
        <v>0</v>
      </c>
      <c r="BI478" s="21">
        <v>0</v>
      </c>
      <c r="BJ478" s="21">
        <v>0</v>
      </c>
      <c r="BK478" s="21">
        <v>0</v>
      </c>
      <c r="BQ478" s="156">
        <f>INDEX('ESSER II reallocation'!$G$2:$G$555,MATCH('2021 ESSER II'!$D478,'ESSER II reallocation'!$A$2:$A$555,0))</f>
        <v>414338</v>
      </c>
    </row>
    <row r="479" spans="1:69" x14ac:dyDescent="0.3">
      <c r="A479" t="s">
        <v>162</v>
      </c>
      <c r="B479">
        <v>2021</v>
      </c>
      <c r="C479" t="s">
        <v>3331</v>
      </c>
      <c r="D479" s="22">
        <f>INDEX(Concordance!$A$2:$A$556,MATCH('2021 ESSER II'!F479,Concordance!$D$2:$D$556,0))</f>
        <v>36134</v>
      </c>
      <c r="E479" t="s">
        <v>1600</v>
      </c>
      <c r="F479" t="s">
        <v>3332</v>
      </c>
      <c r="G479" t="s">
        <v>3333</v>
      </c>
      <c r="H479" t="s">
        <v>1892</v>
      </c>
      <c r="I479" s="21">
        <v>13648.92</v>
      </c>
      <c r="J479" s="21">
        <v>0</v>
      </c>
      <c r="O479" s="21">
        <v>13648.92</v>
      </c>
      <c r="P479">
        <v>0</v>
      </c>
      <c r="Q479">
        <v>0</v>
      </c>
      <c r="R479">
        <v>0</v>
      </c>
      <c r="S479">
        <v>100</v>
      </c>
      <c r="T479">
        <v>0</v>
      </c>
      <c r="U479" s="21">
        <v>41126</v>
      </c>
      <c r="V479" s="21">
        <v>0</v>
      </c>
      <c r="W479" s="21">
        <v>0</v>
      </c>
      <c r="X479" s="21">
        <v>0</v>
      </c>
      <c r="Y479" s="21">
        <v>0</v>
      </c>
      <c r="Z479" s="21">
        <v>0</v>
      </c>
      <c r="AA479" s="21">
        <v>0</v>
      </c>
      <c r="AB479" s="21">
        <v>0</v>
      </c>
      <c r="AC479" s="21">
        <v>0</v>
      </c>
      <c r="AD479" s="21">
        <v>0</v>
      </c>
      <c r="AE479" s="21">
        <v>0</v>
      </c>
      <c r="AF479" s="21">
        <v>0</v>
      </c>
      <c r="AG479" s="21">
        <v>0</v>
      </c>
      <c r="AH479" s="21">
        <v>0</v>
      </c>
      <c r="AI479" s="21">
        <v>0</v>
      </c>
      <c r="AJ479" s="21">
        <v>0</v>
      </c>
      <c r="AK479" s="21">
        <v>0</v>
      </c>
      <c r="AL479" s="21">
        <v>0</v>
      </c>
      <c r="AM479" s="21">
        <v>0</v>
      </c>
      <c r="AN479" s="21">
        <v>0</v>
      </c>
      <c r="AO479" s="21">
        <v>0</v>
      </c>
      <c r="AP479" s="21">
        <v>0</v>
      </c>
      <c r="AQ479" s="21">
        <v>0</v>
      </c>
      <c r="AR479" s="21">
        <v>0</v>
      </c>
      <c r="AS479" s="21">
        <v>0</v>
      </c>
      <c r="AT479" s="21">
        <v>0</v>
      </c>
      <c r="AU479" s="21">
        <v>0</v>
      </c>
      <c r="AV479" s="21">
        <v>0</v>
      </c>
      <c r="AW479" s="21">
        <v>0</v>
      </c>
      <c r="AX479" s="21">
        <v>0</v>
      </c>
      <c r="AY479" s="21">
        <v>0</v>
      </c>
      <c r="AZ479" s="21">
        <v>0</v>
      </c>
      <c r="BA479" s="21">
        <v>0</v>
      </c>
      <c r="BB479" s="21">
        <v>0</v>
      </c>
      <c r="BC479" s="21">
        <v>0</v>
      </c>
      <c r="BD479" s="21">
        <v>0</v>
      </c>
      <c r="BE479" s="21">
        <v>0</v>
      </c>
      <c r="BF479" s="21">
        <v>0</v>
      </c>
      <c r="BG479" s="21">
        <v>0</v>
      </c>
      <c r="BH479" s="21">
        <v>0</v>
      </c>
      <c r="BI479" s="21">
        <v>0</v>
      </c>
      <c r="BJ479" s="21">
        <v>0</v>
      </c>
      <c r="BK479" s="21">
        <v>41126</v>
      </c>
      <c r="BL479">
        <v>0</v>
      </c>
      <c r="BM479">
        <v>100</v>
      </c>
      <c r="BN479">
        <v>0</v>
      </c>
      <c r="BO479">
        <v>0</v>
      </c>
      <c r="BP479">
        <v>0</v>
      </c>
      <c r="BQ479" s="156">
        <f>INDEX('ESSER II reallocation'!$G$2:$G$555,MATCH('2021 ESSER II'!$D479,'ESSER II reallocation'!$A$2:$A$555,0))</f>
        <v>41131</v>
      </c>
    </row>
    <row r="480" spans="1:69" x14ac:dyDescent="0.3">
      <c r="A480" t="s">
        <v>162</v>
      </c>
      <c r="B480">
        <v>2021</v>
      </c>
      <c r="C480" t="s">
        <v>3334</v>
      </c>
      <c r="D480" s="22">
        <f>INDEX(Concordance!$A$2:$A$556,MATCH('2021 ESSER II'!F480,Concordance!$D$2:$D$556,0))</f>
        <v>39141</v>
      </c>
      <c r="E480" t="s">
        <v>1603</v>
      </c>
      <c r="F480" t="s">
        <v>3335</v>
      </c>
      <c r="G480" t="s">
        <v>3336</v>
      </c>
      <c r="H480" t="s">
        <v>1892</v>
      </c>
      <c r="I480" s="21">
        <v>299886.03000000003</v>
      </c>
      <c r="J480" s="21">
        <v>0</v>
      </c>
      <c r="O480" s="21">
        <v>299886.03000000003</v>
      </c>
      <c r="P480">
        <v>0</v>
      </c>
      <c r="Q480">
        <v>0</v>
      </c>
      <c r="R480">
        <v>0</v>
      </c>
      <c r="S480">
        <v>100</v>
      </c>
      <c r="T480">
        <v>0</v>
      </c>
      <c r="U480" s="21">
        <v>27367505</v>
      </c>
      <c r="V480" s="21">
        <v>4755154.83</v>
      </c>
      <c r="W480" s="21">
        <v>0</v>
      </c>
      <c r="X480" s="21">
        <v>0</v>
      </c>
      <c r="Y480" s="21">
        <v>0</v>
      </c>
      <c r="Z480" s="21">
        <v>0</v>
      </c>
      <c r="AA480" s="21">
        <v>0</v>
      </c>
      <c r="AB480" s="21">
        <v>0</v>
      </c>
      <c r="AC480" s="21">
        <v>0</v>
      </c>
      <c r="AD480" s="21">
        <v>0</v>
      </c>
      <c r="AE480" s="21">
        <v>0</v>
      </c>
      <c r="AF480" s="21">
        <v>0</v>
      </c>
      <c r="AG480" s="21">
        <v>4648297.3499999996</v>
      </c>
      <c r="AH480" s="21">
        <v>3584948.93</v>
      </c>
      <c r="AI480" s="21">
        <v>1063348.42</v>
      </c>
      <c r="AJ480" s="21">
        <v>0</v>
      </c>
      <c r="AK480" s="21">
        <v>0</v>
      </c>
      <c r="AL480" s="21">
        <v>0</v>
      </c>
      <c r="AM480" s="21">
        <v>0</v>
      </c>
      <c r="AN480" s="21">
        <v>0</v>
      </c>
      <c r="AO480" s="21">
        <v>0</v>
      </c>
      <c r="AP480" s="21">
        <v>0</v>
      </c>
      <c r="AQ480" s="21">
        <v>0</v>
      </c>
      <c r="AR480" s="21">
        <v>0</v>
      </c>
      <c r="AS480" s="21">
        <v>0</v>
      </c>
      <c r="AT480" s="21">
        <v>0</v>
      </c>
      <c r="AU480" s="21">
        <v>0</v>
      </c>
      <c r="AV480" s="21">
        <v>0</v>
      </c>
      <c r="AW480" s="21">
        <v>0</v>
      </c>
      <c r="AX480" s="21">
        <v>0</v>
      </c>
      <c r="AY480" s="21">
        <v>0</v>
      </c>
      <c r="AZ480" s="21">
        <v>0</v>
      </c>
      <c r="BA480" s="21">
        <v>106857.48</v>
      </c>
      <c r="BB480" s="21">
        <v>84151.82</v>
      </c>
      <c r="BC480" s="21">
        <v>22705.66</v>
      </c>
      <c r="BD480" s="21">
        <v>0</v>
      </c>
      <c r="BE480" s="21">
        <v>0</v>
      </c>
      <c r="BF480" s="21">
        <v>0</v>
      </c>
      <c r="BG480" s="21">
        <v>0</v>
      </c>
      <c r="BH480" s="21">
        <v>0</v>
      </c>
      <c r="BI480" s="21">
        <v>0</v>
      </c>
      <c r="BJ480" s="21">
        <v>0</v>
      </c>
      <c r="BK480" s="21">
        <v>22612350.170000002</v>
      </c>
      <c r="BL480">
        <v>0</v>
      </c>
      <c r="BM480">
        <v>10</v>
      </c>
      <c r="BN480">
        <v>2</v>
      </c>
      <c r="BO480">
        <v>88</v>
      </c>
      <c r="BP480">
        <v>0</v>
      </c>
      <c r="BQ480" s="156">
        <f>INDEX('ESSER II reallocation'!$G$2:$G$555,MATCH('2021 ESSER II'!$D480,'ESSER II reallocation'!$A$2:$A$555,0))</f>
        <v>27370860</v>
      </c>
    </row>
    <row r="481" spans="1:69" x14ac:dyDescent="0.3">
      <c r="A481" t="s">
        <v>162</v>
      </c>
      <c r="B481">
        <v>2021</v>
      </c>
      <c r="C481" t="s">
        <v>3337</v>
      </c>
      <c r="D481" s="22">
        <f>INDEX(Concordance!$A$2:$A$556,MATCH('2021 ESSER II'!F481,Concordance!$D$2:$D$556,0))</f>
        <v>115912</v>
      </c>
      <c r="E481" t="s">
        <v>3338</v>
      </c>
      <c r="F481" t="s">
        <v>3339</v>
      </c>
      <c r="G481" t="s">
        <v>3340</v>
      </c>
      <c r="H481" t="s">
        <v>1892</v>
      </c>
      <c r="I481" s="21">
        <v>17297.830000000002</v>
      </c>
      <c r="J481" s="21">
        <v>0</v>
      </c>
      <c r="O481" s="21">
        <v>17297.830000000002</v>
      </c>
      <c r="P481">
        <v>0</v>
      </c>
      <c r="Q481">
        <v>0</v>
      </c>
      <c r="R481">
        <v>0</v>
      </c>
      <c r="S481">
        <v>100</v>
      </c>
      <c r="T481">
        <v>0</v>
      </c>
      <c r="U481" s="21">
        <v>994807</v>
      </c>
      <c r="V481" s="21">
        <v>106350.01</v>
      </c>
      <c r="W481" s="21">
        <v>42226.35</v>
      </c>
      <c r="X481" s="21">
        <v>0</v>
      </c>
      <c r="Y481" s="21">
        <v>0</v>
      </c>
      <c r="Z481" s="21">
        <v>26393.7</v>
      </c>
      <c r="AA481" s="21">
        <v>0</v>
      </c>
      <c r="AB481" s="21">
        <v>4664.1400000000003</v>
      </c>
      <c r="AC481" s="21">
        <v>11168.51</v>
      </c>
      <c r="AD481" s="21">
        <v>0</v>
      </c>
      <c r="AE481" s="21">
        <v>0</v>
      </c>
      <c r="AF481" s="21">
        <v>0</v>
      </c>
      <c r="AG481" s="21">
        <v>49330.55</v>
      </c>
      <c r="AH481" s="21">
        <v>17793.04</v>
      </c>
      <c r="AI481" s="21">
        <v>3883.94</v>
      </c>
      <c r="AJ481" s="21">
        <v>20808.21</v>
      </c>
      <c r="AK481" s="21">
        <v>0</v>
      </c>
      <c r="AL481" s="21">
        <v>0</v>
      </c>
      <c r="AM481" s="21">
        <v>6845.36</v>
      </c>
      <c r="AN481" s="21">
        <v>0</v>
      </c>
      <c r="AO481" s="21">
        <v>0</v>
      </c>
      <c r="AP481" s="21">
        <v>0</v>
      </c>
      <c r="AQ481" s="21">
        <v>9375</v>
      </c>
      <c r="AR481" s="21">
        <v>0</v>
      </c>
      <c r="AS481" s="21">
        <v>0</v>
      </c>
      <c r="AT481" s="21">
        <v>9375</v>
      </c>
      <c r="AU481" s="21">
        <v>0</v>
      </c>
      <c r="AV481" s="21">
        <v>0</v>
      </c>
      <c r="AW481" s="21">
        <v>0</v>
      </c>
      <c r="AX481" s="21">
        <v>0</v>
      </c>
      <c r="AY481" s="21">
        <v>0</v>
      </c>
      <c r="AZ481" s="21">
        <v>0</v>
      </c>
      <c r="BA481" s="21">
        <v>5418.11</v>
      </c>
      <c r="BB481" s="21">
        <v>0</v>
      </c>
      <c r="BC481" s="21">
        <v>0</v>
      </c>
      <c r="BD481" s="21">
        <v>5418.11</v>
      </c>
      <c r="BE481" s="21">
        <v>0</v>
      </c>
      <c r="BF481" s="21">
        <v>0</v>
      </c>
      <c r="BG481" s="21">
        <v>0</v>
      </c>
      <c r="BH481" s="21">
        <v>0</v>
      </c>
      <c r="BI481" s="21">
        <v>0</v>
      </c>
      <c r="BJ481" s="21">
        <v>0</v>
      </c>
      <c r="BK481" s="21">
        <v>888456.99</v>
      </c>
      <c r="BL481">
        <v>13</v>
      </c>
      <c r="BM481">
        <v>76</v>
      </c>
      <c r="BN481">
        <v>1</v>
      </c>
      <c r="BO481">
        <v>10</v>
      </c>
      <c r="BP481">
        <v>0</v>
      </c>
      <c r="BQ481" s="156">
        <f>INDEX('ESSER II reallocation'!$G$2:$G$555,MATCH('2021 ESSER II'!$D481,'ESSER II reallocation'!$A$2:$A$555,0))</f>
        <v>994929</v>
      </c>
    </row>
    <row r="482" spans="1:69" x14ac:dyDescent="0.3">
      <c r="A482" t="s">
        <v>162</v>
      </c>
      <c r="B482">
        <v>2021</v>
      </c>
      <c r="C482" t="s">
        <v>3341</v>
      </c>
      <c r="D482" s="22">
        <f>INDEX(Concordance!$A$2:$A$556,MATCH('2021 ESSER II'!F482,Concordance!$D$2:$D$556,0))</f>
        <v>92090</v>
      </c>
      <c r="E482" t="s">
        <v>1615</v>
      </c>
      <c r="F482" t="s">
        <v>3342</v>
      </c>
      <c r="G482" t="s">
        <v>3343</v>
      </c>
      <c r="H482" t="s">
        <v>1892</v>
      </c>
      <c r="I482" s="21">
        <v>103655.49</v>
      </c>
      <c r="J482" s="21">
        <v>0</v>
      </c>
      <c r="O482" s="21">
        <v>103655.49</v>
      </c>
      <c r="P482">
        <v>0</v>
      </c>
      <c r="Q482">
        <v>0</v>
      </c>
      <c r="R482">
        <v>0</v>
      </c>
      <c r="S482">
        <v>100</v>
      </c>
      <c r="T482">
        <v>0</v>
      </c>
      <c r="U482" s="21">
        <v>3076776</v>
      </c>
      <c r="V482" s="21">
        <v>3076776</v>
      </c>
      <c r="W482" s="21">
        <v>508644</v>
      </c>
      <c r="X482" s="21">
        <v>0</v>
      </c>
      <c r="Y482" s="21">
        <v>0</v>
      </c>
      <c r="Z482" s="21">
        <v>0</v>
      </c>
      <c r="AA482" s="21">
        <v>0</v>
      </c>
      <c r="AB482" s="21">
        <v>508644</v>
      </c>
      <c r="AC482" s="21">
        <v>0</v>
      </c>
      <c r="AD482" s="21">
        <v>0</v>
      </c>
      <c r="AE482" s="21">
        <v>0</v>
      </c>
      <c r="AF482" s="21">
        <v>0</v>
      </c>
      <c r="AG482" s="21">
        <v>2568132</v>
      </c>
      <c r="AH482" s="21">
        <v>1401099</v>
      </c>
      <c r="AI482" s="21">
        <v>467033</v>
      </c>
      <c r="AJ482" s="21">
        <v>0</v>
      </c>
      <c r="AK482" s="21">
        <v>0</v>
      </c>
      <c r="AL482" s="21">
        <v>500000</v>
      </c>
      <c r="AM482" s="21">
        <v>200000</v>
      </c>
      <c r="AN482" s="21">
        <v>0</v>
      </c>
      <c r="AO482" s="21">
        <v>0</v>
      </c>
      <c r="AP482" s="21">
        <v>0</v>
      </c>
      <c r="AQ482" s="21">
        <v>0</v>
      </c>
      <c r="AR482" s="21">
        <v>0</v>
      </c>
      <c r="AS482" s="21">
        <v>0</v>
      </c>
      <c r="AT482" s="21">
        <v>0</v>
      </c>
      <c r="AU482" s="21">
        <v>0</v>
      </c>
      <c r="AV482" s="21">
        <v>0</v>
      </c>
      <c r="AW482" s="21">
        <v>0</v>
      </c>
      <c r="AX482" s="21">
        <v>0</v>
      </c>
      <c r="AY482" s="21">
        <v>0</v>
      </c>
      <c r="AZ482" s="21">
        <v>0</v>
      </c>
      <c r="BA482" s="21">
        <v>0</v>
      </c>
      <c r="BB482" s="21">
        <v>0</v>
      </c>
      <c r="BC482" s="21">
        <v>0</v>
      </c>
      <c r="BD482" s="21">
        <v>0</v>
      </c>
      <c r="BE482" s="21">
        <v>0</v>
      </c>
      <c r="BF482" s="21">
        <v>0</v>
      </c>
      <c r="BG482" s="21">
        <v>0</v>
      </c>
      <c r="BH482" s="21">
        <v>0</v>
      </c>
      <c r="BI482" s="21">
        <v>0</v>
      </c>
      <c r="BJ482" s="21">
        <v>0</v>
      </c>
      <c r="BK482" s="21">
        <v>0</v>
      </c>
      <c r="BQ482" s="156">
        <f>INDEX('ESSER II reallocation'!$G$2:$G$555,MATCH('2021 ESSER II'!$D482,'ESSER II reallocation'!$A$2:$A$555,0))</f>
        <v>3077154</v>
      </c>
    </row>
    <row r="483" spans="1:69" x14ac:dyDescent="0.3">
      <c r="A483" t="s">
        <v>162</v>
      </c>
      <c r="B483">
        <v>2021</v>
      </c>
      <c r="C483" t="s">
        <v>3344</v>
      </c>
      <c r="D483" s="22">
        <f>INDEX(Concordance!$A$2:$A$556,MATCH('2021 ESSER II'!F483,Concordance!$D$2:$D$556,0))</f>
        <v>36136</v>
      </c>
      <c r="E483" t="s">
        <v>1606</v>
      </c>
      <c r="F483" t="s">
        <v>3345</v>
      </c>
      <c r="G483" t="s">
        <v>3346</v>
      </c>
      <c r="H483" t="s">
        <v>1892</v>
      </c>
      <c r="I483" s="21">
        <v>46894.59</v>
      </c>
      <c r="J483" s="21">
        <v>0</v>
      </c>
      <c r="O483" s="21">
        <v>46894.59</v>
      </c>
      <c r="P483">
        <v>0</v>
      </c>
      <c r="Q483">
        <v>0</v>
      </c>
      <c r="R483">
        <v>0</v>
      </c>
      <c r="S483">
        <v>100</v>
      </c>
      <c r="T483">
        <v>0</v>
      </c>
      <c r="U483" s="21">
        <v>1241229</v>
      </c>
      <c r="V483" s="21">
        <v>1241229</v>
      </c>
      <c r="W483" s="21">
        <v>0</v>
      </c>
      <c r="X483" s="21">
        <v>0</v>
      </c>
      <c r="Y483" s="21">
        <v>0</v>
      </c>
      <c r="Z483" s="21">
        <v>0</v>
      </c>
      <c r="AA483" s="21">
        <v>0</v>
      </c>
      <c r="AB483" s="21">
        <v>0</v>
      </c>
      <c r="AC483" s="21">
        <v>0</v>
      </c>
      <c r="AD483" s="21">
        <v>0</v>
      </c>
      <c r="AE483" s="21">
        <v>0</v>
      </c>
      <c r="AF483" s="21">
        <v>0</v>
      </c>
      <c r="AG483" s="21">
        <v>1241229</v>
      </c>
      <c r="AH483" s="21">
        <v>1241229</v>
      </c>
      <c r="AI483" s="21">
        <v>0</v>
      </c>
      <c r="AJ483" s="21">
        <v>0</v>
      </c>
      <c r="AK483" s="21">
        <v>0</v>
      </c>
      <c r="AL483" s="21">
        <v>0</v>
      </c>
      <c r="AM483" s="21">
        <v>0</v>
      </c>
      <c r="AN483" s="21">
        <v>0</v>
      </c>
      <c r="AO483" s="21">
        <v>0</v>
      </c>
      <c r="AP483" s="21">
        <v>0</v>
      </c>
      <c r="AQ483" s="21">
        <v>0</v>
      </c>
      <c r="AR483" s="21">
        <v>0</v>
      </c>
      <c r="AS483" s="21">
        <v>0</v>
      </c>
      <c r="AT483" s="21">
        <v>0</v>
      </c>
      <c r="AU483" s="21">
        <v>0</v>
      </c>
      <c r="AV483" s="21">
        <v>0</v>
      </c>
      <c r="AW483" s="21">
        <v>0</v>
      </c>
      <c r="AX483" s="21">
        <v>0</v>
      </c>
      <c r="AY483" s="21">
        <v>0</v>
      </c>
      <c r="AZ483" s="21">
        <v>0</v>
      </c>
      <c r="BA483" s="21">
        <v>0</v>
      </c>
      <c r="BB483" s="21">
        <v>0</v>
      </c>
      <c r="BC483" s="21">
        <v>0</v>
      </c>
      <c r="BD483" s="21">
        <v>0</v>
      </c>
      <c r="BE483" s="21">
        <v>0</v>
      </c>
      <c r="BF483" s="21">
        <v>0</v>
      </c>
      <c r="BG483" s="21">
        <v>0</v>
      </c>
      <c r="BH483" s="21">
        <v>0</v>
      </c>
      <c r="BI483" s="21">
        <v>0</v>
      </c>
      <c r="BJ483" s="21">
        <v>0</v>
      </c>
      <c r="BK483" s="21">
        <v>0</v>
      </c>
      <c r="BQ483" s="156">
        <f>INDEX('ESSER II reallocation'!$G$2:$G$555,MATCH('2021 ESSER II'!$D483,'ESSER II reallocation'!$A$2:$A$555,0))</f>
        <v>1241381</v>
      </c>
    </row>
    <row r="484" spans="1:69" x14ac:dyDescent="0.3">
      <c r="A484" t="s">
        <v>162</v>
      </c>
      <c r="B484">
        <v>2021</v>
      </c>
      <c r="C484" t="s">
        <v>3347</v>
      </c>
      <c r="D484" s="22">
        <f>INDEX(Concordance!$A$2:$A$556,MATCH('2021 ESSER II'!F484,Concordance!$D$2:$D$556,0))</f>
        <v>66104</v>
      </c>
      <c r="E484" t="s">
        <v>1618</v>
      </c>
      <c r="F484" t="s">
        <v>3348</v>
      </c>
      <c r="G484" t="s">
        <v>3349</v>
      </c>
      <c r="H484" t="s">
        <v>1892</v>
      </c>
      <c r="I484" s="21">
        <v>14662.5</v>
      </c>
      <c r="J484" s="21">
        <v>0</v>
      </c>
      <c r="O484" s="21">
        <v>14662.5</v>
      </c>
      <c r="P484">
        <v>0</v>
      </c>
      <c r="Q484">
        <v>0</v>
      </c>
      <c r="R484">
        <v>0</v>
      </c>
      <c r="S484">
        <v>100</v>
      </c>
      <c r="T484">
        <v>0</v>
      </c>
      <c r="U484" s="21">
        <v>76274</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76274</v>
      </c>
      <c r="BL484">
        <v>100</v>
      </c>
      <c r="BM484">
        <v>0</v>
      </c>
      <c r="BN484">
        <v>0</v>
      </c>
      <c r="BO484">
        <v>0</v>
      </c>
      <c r="BP484">
        <v>0</v>
      </c>
      <c r="BQ484" s="156">
        <f>INDEX('ESSER II reallocation'!$G$2:$G$555,MATCH('2021 ESSER II'!$D484,'ESSER II reallocation'!$A$2:$A$555,0))</f>
        <v>76283</v>
      </c>
    </row>
    <row r="485" spans="1:69" x14ac:dyDescent="0.3">
      <c r="A485" t="s">
        <v>162</v>
      </c>
      <c r="B485">
        <v>2021</v>
      </c>
      <c r="C485" t="s">
        <v>3350</v>
      </c>
      <c r="D485" s="22">
        <f>INDEX(Concordance!$A$2:$A$556,MATCH('2021 ESSER II'!F485,Concordance!$D$2:$D$556,0))</f>
        <v>81094</v>
      </c>
      <c r="E485" t="s">
        <v>1609</v>
      </c>
      <c r="F485" t="s">
        <v>3351</v>
      </c>
      <c r="G485" t="s">
        <v>3352</v>
      </c>
      <c r="H485" t="s">
        <v>1892</v>
      </c>
      <c r="I485" s="21">
        <v>37569.58</v>
      </c>
      <c r="J485" s="21">
        <v>0</v>
      </c>
      <c r="O485" s="21">
        <v>37569.58</v>
      </c>
      <c r="P485">
        <v>0</v>
      </c>
      <c r="Q485">
        <v>0</v>
      </c>
      <c r="R485">
        <v>0</v>
      </c>
      <c r="S485">
        <v>100</v>
      </c>
      <c r="T485">
        <v>0</v>
      </c>
      <c r="U485" s="21">
        <v>2571447</v>
      </c>
      <c r="V485" s="21">
        <v>2571447</v>
      </c>
      <c r="W485" s="21">
        <v>0</v>
      </c>
      <c r="X485" s="21">
        <v>0</v>
      </c>
      <c r="Y485" s="21">
        <v>0</v>
      </c>
      <c r="Z485" s="21">
        <v>0</v>
      </c>
      <c r="AA485" s="21">
        <v>0</v>
      </c>
      <c r="AB485" s="21">
        <v>0</v>
      </c>
      <c r="AC485" s="21">
        <v>0</v>
      </c>
      <c r="AD485" s="21">
        <v>0</v>
      </c>
      <c r="AE485" s="21">
        <v>0</v>
      </c>
      <c r="AF485" s="21">
        <v>0</v>
      </c>
      <c r="AG485" s="21">
        <v>0</v>
      </c>
      <c r="AH485" s="21">
        <v>0</v>
      </c>
      <c r="AI485" s="21">
        <v>0</v>
      </c>
      <c r="AJ485" s="21">
        <v>0</v>
      </c>
      <c r="AK485" s="21">
        <v>0</v>
      </c>
      <c r="AL485" s="21">
        <v>0</v>
      </c>
      <c r="AM485" s="21">
        <v>0</v>
      </c>
      <c r="AN485" s="21">
        <v>0</v>
      </c>
      <c r="AO485" s="21">
        <v>0</v>
      </c>
      <c r="AP485" s="21">
        <v>0</v>
      </c>
      <c r="AQ485" s="21">
        <v>0</v>
      </c>
      <c r="AR485" s="21">
        <v>0</v>
      </c>
      <c r="AS485" s="21">
        <v>0</v>
      </c>
      <c r="AT485" s="21">
        <v>0</v>
      </c>
      <c r="AU485" s="21">
        <v>0</v>
      </c>
      <c r="AV485" s="21">
        <v>0</v>
      </c>
      <c r="AW485" s="21">
        <v>0</v>
      </c>
      <c r="AX485" s="21">
        <v>0</v>
      </c>
      <c r="AY485" s="21">
        <v>0</v>
      </c>
      <c r="AZ485" s="21">
        <v>0</v>
      </c>
      <c r="BA485" s="21">
        <v>2571447</v>
      </c>
      <c r="BB485" s="21">
        <v>2571447</v>
      </c>
      <c r="BC485" s="21">
        <v>0</v>
      </c>
      <c r="BD485" s="21">
        <v>0</v>
      </c>
      <c r="BE485" s="21">
        <v>0</v>
      </c>
      <c r="BF485" s="21">
        <v>0</v>
      </c>
      <c r="BG485" s="21">
        <v>0</v>
      </c>
      <c r="BH485" s="21">
        <v>0</v>
      </c>
      <c r="BI485" s="21">
        <v>0</v>
      </c>
      <c r="BJ485" s="21">
        <v>0</v>
      </c>
      <c r="BK485" s="21">
        <v>0</v>
      </c>
      <c r="BQ485" s="156">
        <f>INDEX('ESSER II reallocation'!$G$2:$G$555,MATCH('2021 ESSER II'!$D485,'ESSER II reallocation'!$A$2:$A$555,0))</f>
        <v>2571762</v>
      </c>
    </row>
    <row r="486" spans="1:69" x14ac:dyDescent="0.3">
      <c r="A486" t="s">
        <v>162</v>
      </c>
      <c r="B486">
        <v>2021</v>
      </c>
      <c r="C486" t="s">
        <v>3353</v>
      </c>
      <c r="D486" s="22">
        <f>INDEX(Concordance!$A$2:$A$556,MATCH('2021 ESSER II'!F486,Concordance!$D$2:$D$556,0))</f>
        <v>11082</v>
      </c>
      <c r="E486" t="s">
        <v>1621</v>
      </c>
      <c r="F486" t="s">
        <v>3354</v>
      </c>
      <c r="G486" t="s">
        <v>3355</v>
      </c>
      <c r="H486" t="s">
        <v>1892</v>
      </c>
      <c r="I486" s="21">
        <v>250017.52</v>
      </c>
      <c r="J486" s="21">
        <v>0</v>
      </c>
      <c r="O486" s="21">
        <v>250017.52</v>
      </c>
      <c r="P486">
        <v>0</v>
      </c>
      <c r="Q486">
        <v>0</v>
      </c>
      <c r="R486">
        <v>0</v>
      </c>
      <c r="S486">
        <v>100</v>
      </c>
      <c r="T486">
        <v>0</v>
      </c>
      <c r="U486" s="21">
        <v>11373645</v>
      </c>
      <c r="V486" s="21">
        <v>0</v>
      </c>
      <c r="W486" s="21">
        <v>0</v>
      </c>
      <c r="X486" s="21">
        <v>0</v>
      </c>
      <c r="Y486" s="21">
        <v>0</v>
      </c>
      <c r="Z486" s="21">
        <v>0</v>
      </c>
      <c r="AA486" s="21">
        <v>0</v>
      </c>
      <c r="AB486" s="21">
        <v>0</v>
      </c>
      <c r="AC486" s="21">
        <v>0</v>
      </c>
      <c r="AD486" s="21">
        <v>0</v>
      </c>
      <c r="AE486" s="21">
        <v>0</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11373645</v>
      </c>
      <c r="BL486">
        <v>97.5</v>
      </c>
      <c r="BM486">
        <v>2.5</v>
      </c>
      <c r="BN486">
        <v>0</v>
      </c>
      <c r="BO486">
        <v>0</v>
      </c>
      <c r="BP486">
        <v>0</v>
      </c>
      <c r="BQ486" s="156">
        <f>INDEX('ESSER II reallocation'!$G$2:$G$555,MATCH('2021 ESSER II'!$D486,'ESSER II reallocation'!$A$2:$A$555,0))</f>
        <v>11375039</v>
      </c>
    </row>
    <row r="487" spans="1:69" x14ac:dyDescent="0.3">
      <c r="A487" t="s">
        <v>162</v>
      </c>
      <c r="B487">
        <v>2021</v>
      </c>
      <c r="C487" t="s">
        <v>3356</v>
      </c>
      <c r="D487" s="22">
        <f>INDEX(Concordance!$A$2:$A$556,MATCH('2021 ESSER II'!F487,Concordance!$D$2:$D$556,0))</f>
        <v>115115</v>
      </c>
      <c r="E487" t="s">
        <v>1612</v>
      </c>
      <c r="F487" t="s">
        <v>3357</v>
      </c>
      <c r="G487" t="s">
        <v>3358</v>
      </c>
      <c r="H487" t="s">
        <v>1892</v>
      </c>
      <c r="I487" s="21">
        <v>830276.09</v>
      </c>
      <c r="J487" s="21">
        <v>0</v>
      </c>
      <c r="O487" s="21">
        <v>830276.09</v>
      </c>
      <c r="P487">
        <v>0</v>
      </c>
      <c r="Q487">
        <v>0</v>
      </c>
      <c r="R487">
        <v>0</v>
      </c>
      <c r="S487">
        <v>100</v>
      </c>
      <c r="T487">
        <v>0</v>
      </c>
      <c r="U487" s="21">
        <v>46587132</v>
      </c>
      <c r="V487" s="21">
        <v>0</v>
      </c>
      <c r="W487" s="21">
        <v>0</v>
      </c>
      <c r="X487" s="21">
        <v>0</v>
      </c>
      <c r="Y487" s="21">
        <v>0</v>
      </c>
      <c r="Z487" s="21">
        <v>0</v>
      </c>
      <c r="AA487" s="21">
        <v>0</v>
      </c>
      <c r="AB487" s="21">
        <v>0</v>
      </c>
      <c r="AC487" s="21">
        <v>0</v>
      </c>
      <c r="AD487" s="21">
        <v>0</v>
      </c>
      <c r="AE487" s="21">
        <v>0</v>
      </c>
      <c r="AF487" s="21">
        <v>0</v>
      </c>
      <c r="AG487" s="21">
        <v>0</v>
      </c>
      <c r="AH487" s="21">
        <v>0</v>
      </c>
      <c r="AI487" s="21">
        <v>0</v>
      </c>
      <c r="AJ487" s="21">
        <v>0</v>
      </c>
      <c r="AK487" s="21">
        <v>0</v>
      </c>
      <c r="AL487" s="21">
        <v>0</v>
      </c>
      <c r="AM487" s="21">
        <v>0</v>
      </c>
      <c r="AN487" s="21">
        <v>0</v>
      </c>
      <c r="AO487" s="21">
        <v>0</v>
      </c>
      <c r="AP487" s="21">
        <v>0</v>
      </c>
      <c r="AQ487" s="21">
        <v>0</v>
      </c>
      <c r="AR487" s="21">
        <v>0</v>
      </c>
      <c r="AS487" s="21">
        <v>0</v>
      </c>
      <c r="AT487" s="21">
        <v>0</v>
      </c>
      <c r="AU487" s="21">
        <v>0</v>
      </c>
      <c r="AV487" s="21">
        <v>0</v>
      </c>
      <c r="AW487" s="21">
        <v>0</v>
      </c>
      <c r="AX487" s="21">
        <v>0</v>
      </c>
      <c r="AY487" s="21">
        <v>0</v>
      </c>
      <c r="AZ487" s="21">
        <v>0</v>
      </c>
      <c r="BA487" s="21">
        <v>0</v>
      </c>
      <c r="BB487" s="21">
        <v>0</v>
      </c>
      <c r="BC487" s="21">
        <v>0</v>
      </c>
      <c r="BD487" s="21">
        <v>0</v>
      </c>
      <c r="BE487" s="21">
        <v>0</v>
      </c>
      <c r="BF487" s="21">
        <v>0</v>
      </c>
      <c r="BG487" s="21">
        <v>0</v>
      </c>
      <c r="BH487" s="21">
        <v>0</v>
      </c>
      <c r="BI487" s="21">
        <v>0</v>
      </c>
      <c r="BJ487" s="21">
        <v>0</v>
      </c>
      <c r="BK487" s="21">
        <v>46587132</v>
      </c>
      <c r="BL487">
        <v>0</v>
      </c>
      <c r="BM487">
        <v>0</v>
      </c>
      <c r="BN487">
        <v>0</v>
      </c>
      <c r="BO487">
        <v>0</v>
      </c>
      <c r="BP487">
        <v>100</v>
      </c>
      <c r="BQ487" s="156">
        <f>INDEX('ESSER II reallocation'!$G$2:$G$555,MATCH('2021 ESSER II'!$D487,'ESSER II reallocation'!$A$2:$A$555,0))</f>
        <v>46592842</v>
      </c>
    </row>
    <row r="488" spans="1:69" x14ac:dyDescent="0.3">
      <c r="A488" t="s">
        <v>162</v>
      </c>
      <c r="B488">
        <v>2021</v>
      </c>
      <c r="C488" t="s">
        <v>3359</v>
      </c>
      <c r="D488" s="22">
        <f>INDEX(Concordance!$A$2:$A$556,MATCH('2021 ESSER II'!F488,Concordance!$D$2:$D$556,0))</f>
        <v>38045</v>
      </c>
      <c r="E488" t="s">
        <v>1630</v>
      </c>
      <c r="F488" t="s">
        <v>3360</v>
      </c>
      <c r="G488" t="s">
        <v>3361</v>
      </c>
      <c r="H488" t="s">
        <v>1892</v>
      </c>
      <c r="I488" s="21">
        <v>17297.830000000002</v>
      </c>
      <c r="J488" s="21">
        <v>0</v>
      </c>
      <c r="O488" s="21">
        <v>17297.830000000002</v>
      </c>
      <c r="P488">
        <v>0</v>
      </c>
      <c r="Q488">
        <v>0</v>
      </c>
      <c r="R488">
        <v>0</v>
      </c>
      <c r="S488">
        <v>100</v>
      </c>
      <c r="T488">
        <v>0</v>
      </c>
      <c r="U488" s="21">
        <v>319814</v>
      </c>
      <c r="V488" s="21">
        <v>0</v>
      </c>
      <c r="W488" s="21">
        <v>0</v>
      </c>
      <c r="X488" s="21">
        <v>0</v>
      </c>
      <c r="Y488" s="21">
        <v>0</v>
      </c>
      <c r="Z488" s="21">
        <v>0</v>
      </c>
      <c r="AA488" s="21">
        <v>0</v>
      </c>
      <c r="AB488" s="21">
        <v>0</v>
      </c>
      <c r="AC488" s="21">
        <v>0</v>
      </c>
      <c r="AD488" s="21">
        <v>0</v>
      </c>
      <c r="AE488" s="21">
        <v>0</v>
      </c>
      <c r="AF488" s="21">
        <v>0</v>
      </c>
      <c r="AG488" s="21">
        <v>0</v>
      </c>
      <c r="AH488" s="21">
        <v>0</v>
      </c>
      <c r="AI488" s="21">
        <v>0</v>
      </c>
      <c r="AJ488" s="21">
        <v>0</v>
      </c>
      <c r="AK488" s="21">
        <v>0</v>
      </c>
      <c r="AL488" s="21">
        <v>0</v>
      </c>
      <c r="AM488" s="21">
        <v>0</v>
      </c>
      <c r="AN488" s="21">
        <v>0</v>
      </c>
      <c r="AO488" s="21">
        <v>0</v>
      </c>
      <c r="AP488" s="21">
        <v>0</v>
      </c>
      <c r="AQ488" s="21">
        <v>0</v>
      </c>
      <c r="AR488" s="21">
        <v>0</v>
      </c>
      <c r="AS488" s="21">
        <v>0</v>
      </c>
      <c r="AT488" s="21">
        <v>0</v>
      </c>
      <c r="AU488" s="21">
        <v>0</v>
      </c>
      <c r="AV488" s="21">
        <v>0</v>
      </c>
      <c r="AW488" s="21">
        <v>0</v>
      </c>
      <c r="AX488" s="21">
        <v>0</v>
      </c>
      <c r="AY488" s="21">
        <v>0</v>
      </c>
      <c r="AZ488" s="21">
        <v>0</v>
      </c>
      <c r="BA488" s="21">
        <v>0</v>
      </c>
      <c r="BB488" s="21">
        <v>0</v>
      </c>
      <c r="BC488" s="21">
        <v>0</v>
      </c>
      <c r="BD488" s="21">
        <v>0</v>
      </c>
      <c r="BE488" s="21">
        <v>0</v>
      </c>
      <c r="BF488" s="21">
        <v>0</v>
      </c>
      <c r="BG488" s="21">
        <v>0</v>
      </c>
      <c r="BH488" s="21">
        <v>0</v>
      </c>
      <c r="BI488" s="21">
        <v>0</v>
      </c>
      <c r="BJ488" s="21">
        <v>0</v>
      </c>
      <c r="BK488" s="21">
        <v>319814</v>
      </c>
      <c r="BL488">
        <v>50</v>
      </c>
      <c r="BM488">
        <v>0</v>
      </c>
      <c r="BN488">
        <v>0</v>
      </c>
      <c r="BO488">
        <v>50</v>
      </c>
      <c r="BP488">
        <v>0</v>
      </c>
      <c r="BQ488" s="156">
        <f>INDEX('ESSER II reallocation'!$G$2:$G$555,MATCH('2021 ESSER II'!$D488,'ESSER II reallocation'!$A$2:$A$555,0))</f>
        <v>319853</v>
      </c>
    </row>
    <row r="489" spans="1:69" x14ac:dyDescent="0.3">
      <c r="A489" t="s">
        <v>162</v>
      </c>
      <c r="B489">
        <v>2021</v>
      </c>
      <c r="C489" t="s">
        <v>3362</v>
      </c>
      <c r="D489" s="22">
        <f>INDEX(Concordance!$A$2:$A$556,MATCH('2021 ESSER II'!F489,Concordance!$D$2:$D$556,0))</f>
        <v>95059</v>
      </c>
      <c r="E489" t="s">
        <v>1633</v>
      </c>
      <c r="F489" t="s">
        <v>3363</v>
      </c>
      <c r="G489" t="s">
        <v>3364</v>
      </c>
      <c r="H489" t="s">
        <v>1892</v>
      </c>
      <c r="I489" s="21">
        <v>40407.629999999997</v>
      </c>
      <c r="J489" s="21">
        <v>0</v>
      </c>
      <c r="O489" s="21">
        <v>40407.629999999997</v>
      </c>
      <c r="P489">
        <v>0</v>
      </c>
      <c r="Q489">
        <v>0</v>
      </c>
      <c r="R489">
        <v>0</v>
      </c>
      <c r="S489">
        <v>100</v>
      </c>
      <c r="T489">
        <v>0</v>
      </c>
      <c r="U489" s="21">
        <v>1156212</v>
      </c>
      <c r="V489" s="21">
        <v>0</v>
      </c>
      <c r="W489" s="21">
        <v>0</v>
      </c>
      <c r="X489" s="21">
        <v>0</v>
      </c>
      <c r="Y489" s="21">
        <v>0</v>
      </c>
      <c r="Z489" s="21">
        <v>0</v>
      </c>
      <c r="AA489" s="21">
        <v>0</v>
      </c>
      <c r="AB489" s="21">
        <v>0</v>
      </c>
      <c r="AC489" s="21">
        <v>0</v>
      </c>
      <c r="AD489" s="21">
        <v>0</v>
      </c>
      <c r="AE489" s="21">
        <v>0</v>
      </c>
      <c r="AF489" s="21">
        <v>0</v>
      </c>
      <c r="AG489" s="21">
        <v>0</v>
      </c>
      <c r="AH489" s="21">
        <v>0</v>
      </c>
      <c r="AI489" s="21">
        <v>0</v>
      </c>
      <c r="AJ489" s="21">
        <v>0</v>
      </c>
      <c r="AK489" s="21">
        <v>0</v>
      </c>
      <c r="AL489" s="21">
        <v>0</v>
      </c>
      <c r="AM489" s="21">
        <v>0</v>
      </c>
      <c r="AN489" s="21">
        <v>0</v>
      </c>
      <c r="AO489" s="21">
        <v>0</v>
      </c>
      <c r="AP489" s="21">
        <v>0</v>
      </c>
      <c r="AQ489" s="21">
        <v>0</v>
      </c>
      <c r="AR489" s="21">
        <v>0</v>
      </c>
      <c r="AS489" s="21">
        <v>0</v>
      </c>
      <c r="AT489" s="21">
        <v>0</v>
      </c>
      <c r="AU489" s="21">
        <v>0</v>
      </c>
      <c r="AV489" s="21">
        <v>0</v>
      </c>
      <c r="AW489" s="21">
        <v>0</v>
      </c>
      <c r="AX489" s="21">
        <v>0</v>
      </c>
      <c r="AY489" s="21">
        <v>0</v>
      </c>
      <c r="AZ489" s="21">
        <v>0</v>
      </c>
      <c r="BA489" s="21">
        <v>0</v>
      </c>
      <c r="BB489" s="21">
        <v>0</v>
      </c>
      <c r="BC489" s="21">
        <v>0</v>
      </c>
      <c r="BD489" s="21">
        <v>0</v>
      </c>
      <c r="BE489" s="21">
        <v>0</v>
      </c>
      <c r="BF489" s="21">
        <v>0</v>
      </c>
      <c r="BG489" s="21">
        <v>0</v>
      </c>
      <c r="BH489" s="21">
        <v>0</v>
      </c>
      <c r="BI489" s="21">
        <v>0</v>
      </c>
      <c r="BJ489" s="21">
        <v>0</v>
      </c>
      <c r="BK489" s="21">
        <v>1156212</v>
      </c>
      <c r="BL489">
        <v>25.17</v>
      </c>
      <c r="BM489">
        <v>5.16</v>
      </c>
      <c r="BN489">
        <v>0</v>
      </c>
      <c r="BO489">
        <v>69.67</v>
      </c>
      <c r="BP489">
        <v>0</v>
      </c>
      <c r="BQ489" s="156">
        <f>INDEX('ESSER II reallocation'!$G$2:$G$555,MATCH('2021 ESSER II'!$D489,'ESSER II reallocation'!$A$2:$A$555,0))</f>
        <v>1156354</v>
      </c>
    </row>
    <row r="490" spans="1:69" x14ac:dyDescent="0.3">
      <c r="A490" t="s">
        <v>162</v>
      </c>
      <c r="B490">
        <v>2021</v>
      </c>
      <c r="C490" t="s">
        <v>3365</v>
      </c>
      <c r="D490" s="22">
        <f>INDEX(Concordance!$A$2:$A$556,MATCH('2021 ESSER II'!F490,Concordance!$D$2:$D$556,0))</f>
        <v>28103</v>
      </c>
      <c r="E490" t="s">
        <v>1636</v>
      </c>
      <c r="F490" t="s">
        <v>3366</v>
      </c>
      <c r="G490" t="s">
        <v>3367</v>
      </c>
      <c r="H490" t="s">
        <v>1892</v>
      </c>
      <c r="I490" s="21">
        <v>24798.38</v>
      </c>
      <c r="J490" s="21">
        <v>0</v>
      </c>
      <c r="O490" s="21">
        <v>24798.38</v>
      </c>
      <c r="P490">
        <v>0</v>
      </c>
      <c r="Q490">
        <v>0</v>
      </c>
      <c r="R490">
        <v>0</v>
      </c>
      <c r="S490">
        <v>100</v>
      </c>
      <c r="T490">
        <v>0</v>
      </c>
      <c r="U490" s="21">
        <v>1080651</v>
      </c>
      <c r="V490" s="21">
        <v>536157.66</v>
      </c>
      <c r="W490" s="21">
        <v>0</v>
      </c>
      <c r="X490" s="21">
        <v>0</v>
      </c>
      <c r="Y490" s="21">
        <v>0</v>
      </c>
      <c r="Z490" s="21">
        <v>0</v>
      </c>
      <c r="AA490" s="21">
        <v>0</v>
      </c>
      <c r="AB490" s="21">
        <v>0</v>
      </c>
      <c r="AC490" s="21">
        <v>0</v>
      </c>
      <c r="AD490" s="21">
        <v>0</v>
      </c>
      <c r="AE490" s="21">
        <v>0</v>
      </c>
      <c r="AF490" s="21">
        <v>0</v>
      </c>
      <c r="AG490" s="21">
        <v>536157.66</v>
      </c>
      <c r="AH490" s="21">
        <v>398307.27</v>
      </c>
      <c r="AI490" s="21">
        <v>137850.39000000001</v>
      </c>
      <c r="AJ490" s="21">
        <v>0</v>
      </c>
      <c r="AK490" s="21">
        <v>0</v>
      </c>
      <c r="AL490" s="21">
        <v>0</v>
      </c>
      <c r="AM490" s="21">
        <v>0</v>
      </c>
      <c r="AN490" s="21">
        <v>0</v>
      </c>
      <c r="AO490" s="21">
        <v>0</v>
      </c>
      <c r="AP490" s="21">
        <v>0</v>
      </c>
      <c r="AQ490" s="21">
        <v>0</v>
      </c>
      <c r="AR490" s="21">
        <v>0</v>
      </c>
      <c r="AS490" s="21">
        <v>0</v>
      </c>
      <c r="AT490" s="21">
        <v>0</v>
      </c>
      <c r="AU490" s="21">
        <v>0</v>
      </c>
      <c r="AV490" s="21">
        <v>0</v>
      </c>
      <c r="AW490" s="21">
        <v>0</v>
      </c>
      <c r="AX490" s="21">
        <v>0</v>
      </c>
      <c r="AY490" s="21">
        <v>0</v>
      </c>
      <c r="AZ490" s="21">
        <v>0</v>
      </c>
      <c r="BA490" s="21">
        <v>0</v>
      </c>
      <c r="BB490" s="21">
        <v>0</v>
      </c>
      <c r="BC490" s="21">
        <v>0</v>
      </c>
      <c r="BD490" s="21">
        <v>0</v>
      </c>
      <c r="BE490" s="21">
        <v>0</v>
      </c>
      <c r="BF490" s="21">
        <v>0</v>
      </c>
      <c r="BG490" s="21">
        <v>0</v>
      </c>
      <c r="BH490" s="21">
        <v>0</v>
      </c>
      <c r="BI490" s="21">
        <v>0</v>
      </c>
      <c r="BJ490" s="21">
        <v>0</v>
      </c>
      <c r="BK490" s="21">
        <v>544493.34</v>
      </c>
      <c r="BL490">
        <v>15</v>
      </c>
      <c r="BM490">
        <v>55</v>
      </c>
      <c r="BN490">
        <v>15</v>
      </c>
      <c r="BO490">
        <v>5</v>
      </c>
      <c r="BP490">
        <v>10</v>
      </c>
      <c r="BQ490" s="156">
        <f>INDEX('ESSER II reallocation'!$G$2:$G$555,MATCH('2021 ESSER II'!$D490,'ESSER II reallocation'!$A$2:$A$555,0))</f>
        <v>1080784</v>
      </c>
    </row>
    <row r="491" spans="1:69" x14ac:dyDescent="0.3">
      <c r="A491" t="s">
        <v>162</v>
      </c>
      <c r="B491">
        <v>2021</v>
      </c>
      <c r="C491" t="s">
        <v>3368</v>
      </c>
      <c r="D491" s="22">
        <f>INDEX(Concordance!$A$2:$A$556,MATCH('2021 ESSER II'!F491,Concordance!$D$2:$D$556,0))</f>
        <v>32058</v>
      </c>
      <c r="E491" t="s">
        <v>1639</v>
      </c>
      <c r="F491" t="s">
        <v>3369</v>
      </c>
      <c r="G491" t="s">
        <v>3370</v>
      </c>
      <c r="H491" t="s">
        <v>1892</v>
      </c>
      <c r="I491" s="21">
        <v>14662.5</v>
      </c>
      <c r="J491" s="21">
        <v>0</v>
      </c>
      <c r="O491" s="21">
        <v>14662.5</v>
      </c>
      <c r="P491">
        <v>0</v>
      </c>
      <c r="Q491">
        <v>0</v>
      </c>
      <c r="R491">
        <v>0</v>
      </c>
      <c r="S491">
        <v>100</v>
      </c>
      <c r="T491">
        <v>0</v>
      </c>
      <c r="U491" s="21">
        <v>65126</v>
      </c>
      <c r="V491" s="21">
        <v>65126</v>
      </c>
      <c r="W491" s="21">
        <v>0</v>
      </c>
      <c r="X491" s="21">
        <v>0</v>
      </c>
      <c r="Y491" s="21">
        <v>0</v>
      </c>
      <c r="Z491" s="21">
        <v>0</v>
      </c>
      <c r="AA491" s="21">
        <v>0</v>
      </c>
      <c r="AB491" s="21">
        <v>0</v>
      </c>
      <c r="AC491" s="21">
        <v>0</v>
      </c>
      <c r="AD491" s="21">
        <v>0</v>
      </c>
      <c r="AE491" s="21">
        <v>0</v>
      </c>
      <c r="AF491" s="21">
        <v>0</v>
      </c>
      <c r="AG491" s="21">
        <v>65126</v>
      </c>
      <c r="AH491" s="21">
        <v>65126</v>
      </c>
      <c r="AI491" s="21">
        <v>0</v>
      </c>
      <c r="AJ491" s="21">
        <v>0</v>
      </c>
      <c r="AK491" s="21">
        <v>0</v>
      </c>
      <c r="AL491" s="21">
        <v>0</v>
      </c>
      <c r="AM491" s="21">
        <v>0</v>
      </c>
      <c r="AN491" s="21">
        <v>0</v>
      </c>
      <c r="AO491" s="21">
        <v>0</v>
      </c>
      <c r="AP491" s="21">
        <v>0</v>
      </c>
      <c r="AQ491" s="21">
        <v>0</v>
      </c>
      <c r="AR491" s="21">
        <v>0</v>
      </c>
      <c r="AS491" s="21">
        <v>0</v>
      </c>
      <c r="AT491" s="21">
        <v>0</v>
      </c>
      <c r="AU491" s="21">
        <v>0</v>
      </c>
      <c r="AV491" s="21">
        <v>0</v>
      </c>
      <c r="AW491" s="21">
        <v>0</v>
      </c>
      <c r="AX491" s="21">
        <v>0</v>
      </c>
      <c r="AY491" s="21">
        <v>0</v>
      </c>
      <c r="AZ491" s="21">
        <v>0</v>
      </c>
      <c r="BA491" s="21">
        <v>0</v>
      </c>
      <c r="BB491" s="21">
        <v>0</v>
      </c>
      <c r="BC491" s="21">
        <v>0</v>
      </c>
      <c r="BD491" s="21">
        <v>0</v>
      </c>
      <c r="BE491" s="21">
        <v>0</v>
      </c>
      <c r="BF491" s="21">
        <v>0</v>
      </c>
      <c r="BG491" s="21">
        <v>0</v>
      </c>
      <c r="BH491" s="21">
        <v>0</v>
      </c>
      <c r="BI491" s="21">
        <v>0</v>
      </c>
      <c r="BJ491" s="21">
        <v>0</v>
      </c>
      <c r="BK491" s="21">
        <v>0</v>
      </c>
      <c r="BQ491" s="156">
        <f>INDEX('ESSER II reallocation'!$G$2:$G$555,MATCH('2021 ESSER II'!$D491,'ESSER II reallocation'!$A$2:$A$555,0))</f>
        <v>65134</v>
      </c>
    </row>
    <row r="492" spans="1:69" x14ac:dyDescent="0.3">
      <c r="A492" t="s">
        <v>162</v>
      </c>
      <c r="B492">
        <v>2021</v>
      </c>
      <c r="C492" t="s">
        <v>3371</v>
      </c>
      <c r="D492" s="22">
        <f>INDEX(Concordance!$A$2:$A$556,MATCH('2021 ESSER II'!F492,Concordance!$D$2:$D$556,0))</f>
        <v>20001</v>
      </c>
      <c r="E492" t="s">
        <v>1642</v>
      </c>
      <c r="F492" t="s">
        <v>3372</v>
      </c>
      <c r="G492" t="s">
        <v>3373</v>
      </c>
      <c r="H492" t="s">
        <v>1892</v>
      </c>
      <c r="I492" s="21">
        <v>31690.77</v>
      </c>
      <c r="J492" s="21">
        <v>0</v>
      </c>
      <c r="O492" s="21">
        <v>31690.77</v>
      </c>
      <c r="P492">
        <v>0</v>
      </c>
      <c r="Q492">
        <v>0</v>
      </c>
      <c r="R492">
        <v>0</v>
      </c>
      <c r="S492">
        <v>100</v>
      </c>
      <c r="T492">
        <v>0</v>
      </c>
      <c r="U492" s="21">
        <v>1611138</v>
      </c>
      <c r="V492" s="21">
        <v>568821.32999999996</v>
      </c>
      <c r="W492" s="21">
        <v>390949.19</v>
      </c>
      <c r="X492" s="21">
        <v>320810.17</v>
      </c>
      <c r="Y492" s="21">
        <v>67732.179999999993</v>
      </c>
      <c r="Z492" s="21">
        <v>0</v>
      </c>
      <c r="AA492" s="21">
        <v>0</v>
      </c>
      <c r="AB492" s="21">
        <v>0</v>
      </c>
      <c r="AC492" s="21">
        <v>2406.84</v>
      </c>
      <c r="AD492" s="21">
        <v>0</v>
      </c>
      <c r="AE492" s="21">
        <v>0</v>
      </c>
      <c r="AF492" s="21">
        <v>0</v>
      </c>
      <c r="AG492" s="21">
        <v>136889.72</v>
      </c>
      <c r="AH492" s="21">
        <v>0</v>
      </c>
      <c r="AI492" s="21">
        <v>0</v>
      </c>
      <c r="AJ492" s="21">
        <v>113617.97</v>
      </c>
      <c r="AK492" s="21">
        <v>0</v>
      </c>
      <c r="AL492" s="21">
        <v>0</v>
      </c>
      <c r="AM492" s="21">
        <v>23271.75</v>
      </c>
      <c r="AN492" s="21">
        <v>0</v>
      </c>
      <c r="AO492" s="21">
        <v>0</v>
      </c>
      <c r="AP492" s="21">
        <v>0</v>
      </c>
      <c r="AQ492" s="21">
        <v>0</v>
      </c>
      <c r="AR492" s="21">
        <v>0</v>
      </c>
      <c r="AS492" s="21">
        <v>0</v>
      </c>
      <c r="AT492" s="21">
        <v>0</v>
      </c>
      <c r="AU492" s="21">
        <v>0</v>
      </c>
      <c r="AV492" s="21">
        <v>0</v>
      </c>
      <c r="AW492" s="21">
        <v>0</v>
      </c>
      <c r="AX492" s="21">
        <v>0</v>
      </c>
      <c r="AY492" s="21">
        <v>0</v>
      </c>
      <c r="AZ492" s="21">
        <v>0</v>
      </c>
      <c r="BA492" s="21">
        <v>40982.42</v>
      </c>
      <c r="BB492" s="21">
        <v>3365.4</v>
      </c>
      <c r="BC492" s="21">
        <v>257.42</v>
      </c>
      <c r="BD492" s="21">
        <v>7687.66</v>
      </c>
      <c r="BE492" s="21">
        <v>0</v>
      </c>
      <c r="BF492" s="21">
        <v>0</v>
      </c>
      <c r="BG492" s="21">
        <v>27597.23</v>
      </c>
      <c r="BH492" s="21">
        <v>0</v>
      </c>
      <c r="BI492" s="21">
        <v>0</v>
      </c>
      <c r="BJ492" s="21">
        <v>2074.71</v>
      </c>
      <c r="BK492" s="21">
        <v>1042316.67</v>
      </c>
      <c r="BL492">
        <v>10</v>
      </c>
      <c r="BM492">
        <v>70</v>
      </c>
      <c r="BN492">
        <v>0</v>
      </c>
      <c r="BO492">
        <v>20</v>
      </c>
      <c r="BP492">
        <v>0</v>
      </c>
      <c r="BQ492" s="156">
        <f>INDEX('ESSER II reallocation'!$G$2:$G$555,MATCH('2021 ESSER II'!$D492,'ESSER II reallocation'!$A$2:$A$555,0))</f>
        <v>1611335</v>
      </c>
    </row>
    <row r="493" spans="1:69" x14ac:dyDescent="0.3">
      <c r="A493" t="s">
        <v>162</v>
      </c>
      <c r="B493">
        <v>2021</v>
      </c>
      <c r="C493" t="s">
        <v>3374</v>
      </c>
      <c r="D493" s="22">
        <f>INDEX(Concordance!$A$2:$A$556,MATCH('2021 ESSER II'!F493,Concordance!$D$2:$D$556,0))</f>
        <v>15001</v>
      </c>
      <c r="E493" t="s">
        <v>1645</v>
      </c>
      <c r="F493" t="s">
        <v>3375</v>
      </c>
      <c r="G493" t="s">
        <v>3376</v>
      </c>
      <c r="H493" t="s">
        <v>1892</v>
      </c>
      <c r="I493" s="21">
        <v>17500.55</v>
      </c>
      <c r="J493" s="21">
        <v>0</v>
      </c>
      <c r="O493" s="21">
        <v>17500.55</v>
      </c>
      <c r="P493">
        <v>0</v>
      </c>
      <c r="Q493">
        <v>0</v>
      </c>
      <c r="R493">
        <v>0</v>
      </c>
      <c r="S493">
        <v>100</v>
      </c>
      <c r="T493">
        <v>0</v>
      </c>
      <c r="U493" s="21">
        <v>616310</v>
      </c>
      <c r="V493" s="21">
        <v>485173.32</v>
      </c>
      <c r="W493" s="21">
        <v>0</v>
      </c>
      <c r="X493" s="21">
        <v>0</v>
      </c>
      <c r="Y493" s="21">
        <v>0</v>
      </c>
      <c r="Z493" s="21">
        <v>0</v>
      </c>
      <c r="AA493" s="21">
        <v>0</v>
      </c>
      <c r="AB493" s="21">
        <v>0</v>
      </c>
      <c r="AC493" s="21">
        <v>0</v>
      </c>
      <c r="AD493" s="21">
        <v>0</v>
      </c>
      <c r="AE493" s="21">
        <v>0</v>
      </c>
      <c r="AF493" s="21">
        <v>0</v>
      </c>
      <c r="AG493" s="21">
        <v>485173.32</v>
      </c>
      <c r="AH493" s="21">
        <v>367559.58</v>
      </c>
      <c r="AI493" s="21">
        <v>117613.74</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131136.68</v>
      </c>
      <c r="BL493">
        <v>0</v>
      </c>
      <c r="BM493">
        <v>100</v>
      </c>
      <c r="BN493">
        <v>0</v>
      </c>
      <c r="BO493">
        <v>0</v>
      </c>
      <c r="BP493">
        <v>0</v>
      </c>
      <c r="BQ493" s="156">
        <f>INDEX('ESSER II reallocation'!$G$2:$G$555,MATCH('2021 ESSER II'!$D493,'ESSER II reallocation'!$A$2:$A$555,0))</f>
        <v>616386</v>
      </c>
    </row>
    <row r="494" spans="1:69" x14ac:dyDescent="0.3">
      <c r="A494" t="s">
        <v>162</v>
      </c>
      <c r="B494">
        <v>2021</v>
      </c>
      <c r="C494" t="s">
        <v>3377</v>
      </c>
      <c r="D494" s="22">
        <f>INDEX(Concordance!$A$2:$A$556,MATCH('2021 ESSER II'!F494,Concordance!$D$2:$D$556,0))</f>
        <v>39137</v>
      </c>
      <c r="E494" t="s">
        <v>1648</v>
      </c>
      <c r="F494" t="s">
        <v>3378</v>
      </c>
      <c r="G494" t="s">
        <v>3379</v>
      </c>
      <c r="H494" t="s">
        <v>1892</v>
      </c>
      <c r="I494" s="21">
        <v>29866.32</v>
      </c>
      <c r="J494" s="21">
        <v>0</v>
      </c>
      <c r="O494" s="21">
        <v>29866.32</v>
      </c>
      <c r="P494">
        <v>0</v>
      </c>
      <c r="Q494">
        <v>0</v>
      </c>
      <c r="R494">
        <v>0</v>
      </c>
      <c r="S494">
        <v>100</v>
      </c>
      <c r="T494">
        <v>0</v>
      </c>
      <c r="U494" s="21">
        <v>932109</v>
      </c>
      <c r="V494" s="21">
        <v>5415</v>
      </c>
      <c r="W494" s="21">
        <v>5415</v>
      </c>
      <c r="X494" s="21">
        <v>0</v>
      </c>
      <c r="Y494" s="21">
        <v>0</v>
      </c>
      <c r="Z494" s="21">
        <v>0</v>
      </c>
      <c r="AA494" s="21">
        <v>0</v>
      </c>
      <c r="AB494" s="21">
        <v>5415</v>
      </c>
      <c r="AC494" s="21">
        <v>0</v>
      </c>
      <c r="AD494" s="21">
        <v>0</v>
      </c>
      <c r="AE494" s="21">
        <v>0</v>
      </c>
      <c r="AF494" s="21">
        <v>0</v>
      </c>
      <c r="AG494" s="21">
        <v>0</v>
      </c>
      <c r="AH494" s="21">
        <v>0</v>
      </c>
      <c r="AI494" s="21">
        <v>0</v>
      </c>
      <c r="AJ494" s="21">
        <v>0</v>
      </c>
      <c r="AK494" s="21">
        <v>0</v>
      </c>
      <c r="AL494" s="21">
        <v>0</v>
      </c>
      <c r="AM494" s="21">
        <v>0</v>
      </c>
      <c r="AN494" s="21">
        <v>0</v>
      </c>
      <c r="AO494" s="21">
        <v>0</v>
      </c>
      <c r="AP494" s="21">
        <v>0</v>
      </c>
      <c r="AQ494" s="21">
        <v>0</v>
      </c>
      <c r="AR494" s="21">
        <v>0</v>
      </c>
      <c r="AS494" s="21">
        <v>0</v>
      </c>
      <c r="AT494" s="21">
        <v>0</v>
      </c>
      <c r="AU494" s="21">
        <v>0</v>
      </c>
      <c r="AV494" s="21">
        <v>0</v>
      </c>
      <c r="AW494" s="21">
        <v>0</v>
      </c>
      <c r="AX494" s="21">
        <v>0</v>
      </c>
      <c r="AY494" s="21">
        <v>0</v>
      </c>
      <c r="AZ494" s="21">
        <v>0</v>
      </c>
      <c r="BA494" s="21">
        <v>0</v>
      </c>
      <c r="BB494" s="21">
        <v>0</v>
      </c>
      <c r="BC494" s="21">
        <v>0</v>
      </c>
      <c r="BD494" s="21">
        <v>0</v>
      </c>
      <c r="BE494" s="21">
        <v>0</v>
      </c>
      <c r="BF494" s="21">
        <v>0</v>
      </c>
      <c r="BG494" s="21">
        <v>0</v>
      </c>
      <c r="BH494" s="21">
        <v>0</v>
      </c>
      <c r="BI494" s="21">
        <v>0</v>
      </c>
      <c r="BJ494" s="21">
        <v>0</v>
      </c>
      <c r="BK494" s="21">
        <v>926694</v>
      </c>
      <c r="BL494">
        <v>18</v>
      </c>
      <c r="BM494">
        <v>82</v>
      </c>
      <c r="BN494">
        <v>0</v>
      </c>
      <c r="BO494">
        <v>0</v>
      </c>
      <c r="BP494">
        <v>0</v>
      </c>
      <c r="BQ494" s="156">
        <f>INDEX('ESSER II reallocation'!$G$2:$G$555,MATCH('2021 ESSER II'!$D494,'ESSER II reallocation'!$A$2:$A$555,0))</f>
        <v>932223</v>
      </c>
    </row>
    <row r="495" spans="1:69" x14ac:dyDescent="0.3">
      <c r="A495" t="s">
        <v>162</v>
      </c>
      <c r="B495">
        <v>2021</v>
      </c>
      <c r="C495" t="s">
        <v>3380</v>
      </c>
      <c r="D495" s="22">
        <f>INDEX(Concordance!$A$2:$A$556,MATCH('2021 ESSER II'!F495,Concordance!$D$2:$D$556,0))</f>
        <v>36135</v>
      </c>
      <c r="E495" t="s">
        <v>1651</v>
      </c>
      <c r="F495" t="s">
        <v>3381</v>
      </c>
      <c r="G495" t="s">
        <v>3382</v>
      </c>
      <c r="H495" t="s">
        <v>1892</v>
      </c>
      <c r="I495" s="21">
        <v>12229.89</v>
      </c>
      <c r="J495" s="21">
        <v>0</v>
      </c>
      <c r="O495" s="21">
        <v>12229.89</v>
      </c>
      <c r="P495">
        <v>0</v>
      </c>
      <c r="Q495">
        <v>0</v>
      </c>
      <c r="R495">
        <v>0</v>
      </c>
      <c r="S495">
        <v>100</v>
      </c>
      <c r="T495">
        <v>0</v>
      </c>
      <c r="U495" s="21">
        <v>59295</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0</v>
      </c>
      <c r="BC495" s="21">
        <v>0</v>
      </c>
      <c r="BD495" s="21">
        <v>0</v>
      </c>
      <c r="BE495" s="21">
        <v>0</v>
      </c>
      <c r="BF495" s="21">
        <v>0</v>
      </c>
      <c r="BG495" s="21">
        <v>0</v>
      </c>
      <c r="BH495" s="21">
        <v>0</v>
      </c>
      <c r="BI495" s="21">
        <v>0</v>
      </c>
      <c r="BJ495" s="21">
        <v>0</v>
      </c>
      <c r="BK495" s="21">
        <v>59295</v>
      </c>
      <c r="BL495">
        <v>0</v>
      </c>
      <c r="BM495">
        <v>100</v>
      </c>
      <c r="BN495">
        <v>0</v>
      </c>
      <c r="BO495">
        <v>0</v>
      </c>
      <c r="BP495">
        <v>0</v>
      </c>
      <c r="BQ495" s="156">
        <f>INDEX('ESSER II reallocation'!$G$2:$G$555,MATCH('2021 ESSER II'!$D495,'ESSER II reallocation'!$A$2:$A$555,0))</f>
        <v>59303</v>
      </c>
    </row>
    <row r="496" spans="1:69" x14ac:dyDescent="0.3">
      <c r="A496" t="s">
        <v>162</v>
      </c>
      <c r="B496">
        <v>2021</v>
      </c>
      <c r="C496" t="s">
        <v>3383</v>
      </c>
      <c r="D496" s="22">
        <f>INDEX(Concordance!$A$2:$A$556,MATCH('2021 ESSER II'!F496,Concordance!$D$2:$D$556,0))</f>
        <v>19140</v>
      </c>
      <c r="E496" t="s">
        <v>1654</v>
      </c>
      <c r="F496" t="s">
        <v>3384</v>
      </c>
      <c r="G496" t="s">
        <v>3385</v>
      </c>
      <c r="H496" t="s">
        <v>1892</v>
      </c>
      <c r="I496" s="21">
        <v>12635.33</v>
      </c>
      <c r="J496" s="21">
        <v>0</v>
      </c>
      <c r="O496" s="21">
        <v>12635.33</v>
      </c>
      <c r="P496">
        <v>0</v>
      </c>
      <c r="Q496">
        <v>0</v>
      </c>
      <c r="R496">
        <v>0</v>
      </c>
      <c r="S496">
        <v>100</v>
      </c>
      <c r="T496">
        <v>0</v>
      </c>
      <c r="U496" s="21">
        <v>135677</v>
      </c>
      <c r="V496" s="21">
        <v>0</v>
      </c>
      <c r="W496" s="21">
        <v>0</v>
      </c>
      <c r="X496" s="21">
        <v>0</v>
      </c>
      <c r="Y496" s="21">
        <v>0</v>
      </c>
      <c r="Z496" s="21">
        <v>0</v>
      </c>
      <c r="AA496" s="21">
        <v>0</v>
      </c>
      <c r="AB496" s="21">
        <v>0</v>
      </c>
      <c r="AC496" s="21">
        <v>0</v>
      </c>
      <c r="AD496" s="21">
        <v>0</v>
      </c>
      <c r="AE496" s="21">
        <v>0</v>
      </c>
      <c r="AF496" s="21">
        <v>0</v>
      </c>
      <c r="AG496" s="21">
        <v>0</v>
      </c>
      <c r="AH496" s="21">
        <v>0</v>
      </c>
      <c r="AI496" s="21">
        <v>0</v>
      </c>
      <c r="AJ496" s="21">
        <v>0</v>
      </c>
      <c r="AK496" s="21">
        <v>0</v>
      </c>
      <c r="AL496" s="21">
        <v>0</v>
      </c>
      <c r="AM496" s="21">
        <v>0</v>
      </c>
      <c r="AN496" s="21">
        <v>0</v>
      </c>
      <c r="AO496" s="21">
        <v>0</v>
      </c>
      <c r="AP496" s="21">
        <v>0</v>
      </c>
      <c r="AQ496" s="21">
        <v>0</v>
      </c>
      <c r="AR496" s="21">
        <v>0</v>
      </c>
      <c r="AS496" s="21">
        <v>0</v>
      </c>
      <c r="AT496" s="21">
        <v>0</v>
      </c>
      <c r="AU496" s="21">
        <v>0</v>
      </c>
      <c r="AV496" s="21">
        <v>0</v>
      </c>
      <c r="AW496" s="21">
        <v>0</v>
      </c>
      <c r="AX496" s="21">
        <v>0</v>
      </c>
      <c r="AY496" s="21">
        <v>0</v>
      </c>
      <c r="AZ496" s="21">
        <v>0</v>
      </c>
      <c r="BA496" s="21">
        <v>0</v>
      </c>
      <c r="BB496" s="21">
        <v>0</v>
      </c>
      <c r="BC496" s="21">
        <v>0</v>
      </c>
      <c r="BD496" s="21">
        <v>0</v>
      </c>
      <c r="BE496" s="21">
        <v>0</v>
      </c>
      <c r="BF496" s="21">
        <v>0</v>
      </c>
      <c r="BG496" s="21">
        <v>0</v>
      </c>
      <c r="BH496" s="21">
        <v>0</v>
      </c>
      <c r="BI496" s="21">
        <v>0</v>
      </c>
      <c r="BJ496" s="21">
        <v>0</v>
      </c>
      <c r="BK496" s="21">
        <v>135677</v>
      </c>
      <c r="BL496">
        <v>0</v>
      </c>
      <c r="BM496">
        <v>0</v>
      </c>
      <c r="BN496">
        <v>0</v>
      </c>
      <c r="BO496">
        <v>100</v>
      </c>
      <c r="BP496">
        <v>0</v>
      </c>
      <c r="BQ496" s="156">
        <f>INDEX('ESSER II reallocation'!$G$2:$G$555,MATCH('2021 ESSER II'!$D496,'ESSER II reallocation'!$A$2:$A$555,0))</f>
        <v>135693</v>
      </c>
    </row>
    <row r="497" spans="1:69" x14ac:dyDescent="0.3">
      <c r="A497" t="s">
        <v>162</v>
      </c>
      <c r="B497">
        <v>2021</v>
      </c>
      <c r="C497" t="s">
        <v>3386</v>
      </c>
      <c r="D497" s="22">
        <f>INDEX(Concordance!$A$2:$A$556,MATCH('2021 ESSER II'!F497,Concordance!$D$2:$D$556,0))</f>
        <v>10090</v>
      </c>
      <c r="E497" t="s">
        <v>1657</v>
      </c>
      <c r="F497" t="s">
        <v>3387</v>
      </c>
      <c r="G497" t="s">
        <v>3388</v>
      </c>
      <c r="H497" t="s">
        <v>1892</v>
      </c>
      <c r="I497" s="21">
        <v>17905.98</v>
      </c>
      <c r="J497" s="21">
        <v>0</v>
      </c>
      <c r="O497" s="21">
        <v>17905.98</v>
      </c>
      <c r="P497">
        <v>0</v>
      </c>
      <c r="Q497">
        <v>0</v>
      </c>
      <c r="R497">
        <v>0</v>
      </c>
      <c r="S497">
        <v>100</v>
      </c>
      <c r="T497">
        <v>0</v>
      </c>
      <c r="U497" s="21">
        <v>797751</v>
      </c>
      <c r="V497" s="21">
        <v>0</v>
      </c>
      <c r="W497" s="21">
        <v>0</v>
      </c>
      <c r="X497" s="21">
        <v>0</v>
      </c>
      <c r="Y497" s="21">
        <v>0</v>
      </c>
      <c r="Z497" s="21">
        <v>0</v>
      </c>
      <c r="AA497" s="21">
        <v>0</v>
      </c>
      <c r="AB497" s="21">
        <v>0</v>
      </c>
      <c r="AC497" s="21">
        <v>0</v>
      </c>
      <c r="AD497" s="21">
        <v>0</v>
      </c>
      <c r="AE497" s="21">
        <v>0</v>
      </c>
      <c r="AF497" s="21">
        <v>0</v>
      </c>
      <c r="AG497" s="21">
        <v>0</v>
      </c>
      <c r="AH497" s="21">
        <v>0</v>
      </c>
      <c r="AI497" s="21">
        <v>0</v>
      </c>
      <c r="AJ497" s="21">
        <v>0</v>
      </c>
      <c r="AK497" s="21">
        <v>0</v>
      </c>
      <c r="AL497" s="21">
        <v>0</v>
      </c>
      <c r="AM497" s="21">
        <v>0</v>
      </c>
      <c r="AN497" s="21">
        <v>0</v>
      </c>
      <c r="AO497" s="21">
        <v>0</v>
      </c>
      <c r="AP497" s="21">
        <v>0</v>
      </c>
      <c r="AQ497" s="21">
        <v>0</v>
      </c>
      <c r="AR497" s="21">
        <v>0</v>
      </c>
      <c r="AS497" s="21">
        <v>0</v>
      </c>
      <c r="AT497" s="21">
        <v>0</v>
      </c>
      <c r="AU497" s="21">
        <v>0</v>
      </c>
      <c r="AV497" s="21">
        <v>0</v>
      </c>
      <c r="AW497" s="21">
        <v>0</v>
      </c>
      <c r="AX497" s="21">
        <v>0</v>
      </c>
      <c r="AY497" s="21">
        <v>0</v>
      </c>
      <c r="AZ497" s="21">
        <v>0</v>
      </c>
      <c r="BA497" s="21">
        <v>0</v>
      </c>
      <c r="BB497" s="21">
        <v>0</v>
      </c>
      <c r="BC497" s="21">
        <v>0</v>
      </c>
      <c r="BD497" s="21">
        <v>0</v>
      </c>
      <c r="BE497" s="21">
        <v>0</v>
      </c>
      <c r="BF497" s="21">
        <v>0</v>
      </c>
      <c r="BG497" s="21">
        <v>0</v>
      </c>
      <c r="BH497" s="21">
        <v>0</v>
      </c>
      <c r="BI497" s="21">
        <v>0</v>
      </c>
      <c r="BJ497" s="21">
        <v>0</v>
      </c>
      <c r="BK497" s="21">
        <v>797751</v>
      </c>
      <c r="BL497">
        <v>0</v>
      </c>
      <c r="BM497">
        <v>0</v>
      </c>
      <c r="BN497">
        <v>0</v>
      </c>
      <c r="BO497">
        <v>100</v>
      </c>
      <c r="BP497">
        <v>0</v>
      </c>
      <c r="BQ497" s="156">
        <f>INDEX('ESSER II reallocation'!$G$2:$G$555,MATCH('2021 ESSER II'!$D497,'ESSER II reallocation'!$A$2:$A$555,0))</f>
        <v>797848</v>
      </c>
    </row>
    <row r="498" spans="1:69" x14ac:dyDescent="0.3">
      <c r="A498" t="s">
        <v>162</v>
      </c>
      <c r="B498">
        <v>2021</v>
      </c>
      <c r="C498" t="s">
        <v>3389</v>
      </c>
      <c r="D498" s="22">
        <f>INDEX(Concordance!$A$2:$A$556,MATCH('2021 ESSER II'!F498,Concordance!$D$2:$D$556,0))</f>
        <v>107151</v>
      </c>
      <c r="E498" t="s">
        <v>1660</v>
      </c>
      <c r="F498" t="s">
        <v>3390</v>
      </c>
      <c r="G498" t="s">
        <v>3391</v>
      </c>
      <c r="H498" t="s">
        <v>1892</v>
      </c>
      <c r="I498" s="21">
        <v>14216.52</v>
      </c>
      <c r="J498" s="21">
        <v>0</v>
      </c>
      <c r="O498" s="21">
        <v>14216.52</v>
      </c>
      <c r="P498">
        <v>0</v>
      </c>
      <c r="Q498">
        <v>0</v>
      </c>
      <c r="R498">
        <v>0</v>
      </c>
      <c r="S498">
        <v>100</v>
      </c>
      <c r="T498">
        <v>0</v>
      </c>
      <c r="U498" s="21">
        <v>299540</v>
      </c>
      <c r="V498" s="21">
        <v>38261.360000000001</v>
      </c>
      <c r="W498" s="21">
        <v>0</v>
      </c>
      <c r="X498" s="21">
        <v>0</v>
      </c>
      <c r="Y498" s="21">
        <v>0</v>
      </c>
      <c r="Z498" s="21">
        <v>0</v>
      </c>
      <c r="AA498" s="21">
        <v>0</v>
      </c>
      <c r="AB498" s="21">
        <v>0</v>
      </c>
      <c r="AC498" s="21">
        <v>0</v>
      </c>
      <c r="AD498" s="21">
        <v>0</v>
      </c>
      <c r="AE498" s="21">
        <v>0</v>
      </c>
      <c r="AF498" s="21">
        <v>0</v>
      </c>
      <c r="AG498" s="21">
        <v>38261.360000000001</v>
      </c>
      <c r="AH498" s="21">
        <v>38261.360000000001</v>
      </c>
      <c r="AI498" s="21">
        <v>0</v>
      </c>
      <c r="AJ498" s="21">
        <v>0</v>
      </c>
      <c r="AK498" s="21">
        <v>0</v>
      </c>
      <c r="AL498" s="21">
        <v>0</v>
      </c>
      <c r="AM498" s="21">
        <v>0</v>
      </c>
      <c r="AN498" s="21">
        <v>0</v>
      </c>
      <c r="AO498" s="21">
        <v>0</v>
      </c>
      <c r="AP498" s="21">
        <v>0</v>
      </c>
      <c r="AQ498" s="21">
        <v>0</v>
      </c>
      <c r="AR498" s="21">
        <v>0</v>
      </c>
      <c r="AS498" s="21">
        <v>0</v>
      </c>
      <c r="AT498" s="21">
        <v>0</v>
      </c>
      <c r="AU498" s="21">
        <v>0</v>
      </c>
      <c r="AV498" s="21">
        <v>0</v>
      </c>
      <c r="AW498" s="21">
        <v>0</v>
      </c>
      <c r="AX498" s="21">
        <v>0</v>
      </c>
      <c r="AY498" s="21">
        <v>0</v>
      </c>
      <c r="AZ498" s="21">
        <v>0</v>
      </c>
      <c r="BA498" s="21">
        <v>0</v>
      </c>
      <c r="BB498" s="21">
        <v>0</v>
      </c>
      <c r="BC498" s="21">
        <v>0</v>
      </c>
      <c r="BD498" s="21">
        <v>0</v>
      </c>
      <c r="BE498" s="21">
        <v>0</v>
      </c>
      <c r="BF498" s="21">
        <v>0</v>
      </c>
      <c r="BG498" s="21">
        <v>0</v>
      </c>
      <c r="BH498" s="21">
        <v>0</v>
      </c>
      <c r="BI498" s="21">
        <v>0</v>
      </c>
      <c r="BJ498" s="21">
        <v>0</v>
      </c>
      <c r="BK498" s="21">
        <v>261278.64</v>
      </c>
      <c r="BL498">
        <v>0</v>
      </c>
      <c r="BM498">
        <v>100</v>
      </c>
      <c r="BN498">
        <v>0</v>
      </c>
      <c r="BO498">
        <v>0</v>
      </c>
      <c r="BP498">
        <v>0</v>
      </c>
      <c r="BQ498" s="156">
        <f>INDEX('ESSER II reallocation'!$G$2:$G$555,MATCH('2021 ESSER II'!$D498,'ESSER II reallocation'!$A$2:$A$555,0))</f>
        <v>299577</v>
      </c>
    </row>
    <row r="499" spans="1:69" x14ac:dyDescent="0.3">
      <c r="A499" t="s">
        <v>162</v>
      </c>
      <c r="B499">
        <v>2021</v>
      </c>
      <c r="C499" t="s">
        <v>3392</v>
      </c>
      <c r="D499" s="22">
        <f>INDEX(Concordance!$A$2:$A$556,MATCH('2021 ESSER II'!F499,Concordance!$D$2:$D$556,0))</f>
        <v>36137</v>
      </c>
      <c r="E499" t="s">
        <v>1663</v>
      </c>
      <c r="F499" t="s">
        <v>3393</v>
      </c>
      <c r="G499" t="s">
        <v>3394</v>
      </c>
      <c r="H499" t="s">
        <v>1892</v>
      </c>
      <c r="I499" s="21">
        <v>43448.39</v>
      </c>
      <c r="J499" s="21">
        <v>0</v>
      </c>
      <c r="O499" s="21">
        <v>43448.39</v>
      </c>
      <c r="P499">
        <v>0</v>
      </c>
      <c r="Q499">
        <v>0</v>
      </c>
      <c r="R499">
        <v>0</v>
      </c>
      <c r="S499">
        <v>100</v>
      </c>
      <c r="T499">
        <v>0</v>
      </c>
      <c r="U499" s="21">
        <v>1553665</v>
      </c>
      <c r="V499" s="21">
        <v>542629.37</v>
      </c>
      <c r="W499" s="21">
        <v>0</v>
      </c>
      <c r="X499" s="21">
        <v>0</v>
      </c>
      <c r="Y499" s="21">
        <v>0</v>
      </c>
      <c r="Z499" s="21">
        <v>0</v>
      </c>
      <c r="AA499" s="21">
        <v>0</v>
      </c>
      <c r="AB499" s="21">
        <v>0</v>
      </c>
      <c r="AC499" s="21">
        <v>0</v>
      </c>
      <c r="AD499" s="21">
        <v>0</v>
      </c>
      <c r="AE499" s="21">
        <v>0</v>
      </c>
      <c r="AF499" s="21">
        <v>0</v>
      </c>
      <c r="AG499" s="21">
        <v>41720.620000000003</v>
      </c>
      <c r="AH499" s="21">
        <v>0</v>
      </c>
      <c r="AI499" s="21">
        <v>0</v>
      </c>
      <c r="AJ499" s="21">
        <v>0</v>
      </c>
      <c r="AK499" s="21">
        <v>0</v>
      </c>
      <c r="AL499" s="21">
        <v>0</v>
      </c>
      <c r="AM499" s="21">
        <v>0</v>
      </c>
      <c r="AN499" s="21">
        <v>0</v>
      </c>
      <c r="AO499" s="21">
        <v>0</v>
      </c>
      <c r="AP499" s="21">
        <v>41720.620000000003</v>
      </c>
      <c r="AQ499" s="21">
        <v>0</v>
      </c>
      <c r="AR499" s="21">
        <v>0</v>
      </c>
      <c r="AS499" s="21">
        <v>0</v>
      </c>
      <c r="AT499" s="21">
        <v>0</v>
      </c>
      <c r="AU499" s="21">
        <v>0</v>
      </c>
      <c r="AV499" s="21">
        <v>0</v>
      </c>
      <c r="AW499" s="21">
        <v>0</v>
      </c>
      <c r="AX499" s="21">
        <v>0</v>
      </c>
      <c r="AY499" s="21">
        <v>0</v>
      </c>
      <c r="AZ499" s="21">
        <v>0</v>
      </c>
      <c r="BA499" s="21">
        <v>500908.75</v>
      </c>
      <c r="BB499" s="21">
        <v>500000</v>
      </c>
      <c r="BC499" s="21">
        <v>0</v>
      </c>
      <c r="BD499" s="21">
        <v>0</v>
      </c>
      <c r="BE499" s="21">
        <v>0</v>
      </c>
      <c r="BF499" s="21">
        <v>0</v>
      </c>
      <c r="BG499" s="21">
        <v>0</v>
      </c>
      <c r="BH499" s="21">
        <v>908.75</v>
      </c>
      <c r="BI499" s="21">
        <v>0</v>
      </c>
      <c r="BJ499" s="21">
        <v>0</v>
      </c>
      <c r="BK499" s="21">
        <v>1011035.63</v>
      </c>
      <c r="BL499">
        <v>15</v>
      </c>
      <c r="BM499">
        <v>18</v>
      </c>
      <c r="BN499">
        <v>0</v>
      </c>
      <c r="BO499">
        <v>67</v>
      </c>
      <c r="BP499">
        <v>0</v>
      </c>
      <c r="BQ499" s="156">
        <f>INDEX('ESSER II reallocation'!$G$2:$G$555,MATCH('2021 ESSER II'!$D499,'ESSER II reallocation'!$A$2:$A$555,0))</f>
        <v>1553856</v>
      </c>
    </row>
    <row r="500" spans="1:69" x14ac:dyDescent="0.3">
      <c r="A500" t="s">
        <v>162</v>
      </c>
      <c r="B500">
        <v>2021</v>
      </c>
      <c r="C500" t="s">
        <v>3395</v>
      </c>
      <c r="D500" s="22">
        <f>INDEX(Concordance!$A$2:$A$556,MATCH('2021 ESSER II'!F500,Concordance!$D$2:$D$556,0))</f>
        <v>107153</v>
      </c>
      <c r="E500" t="s">
        <v>1666</v>
      </c>
      <c r="F500" t="s">
        <v>3396</v>
      </c>
      <c r="G500" t="s">
        <v>3397</v>
      </c>
      <c r="H500" t="s">
        <v>1892</v>
      </c>
      <c r="I500" s="21">
        <v>18108.7</v>
      </c>
      <c r="J500" s="21">
        <v>0</v>
      </c>
      <c r="O500" s="21">
        <v>18108.7</v>
      </c>
      <c r="P500">
        <v>0</v>
      </c>
      <c r="Q500">
        <v>0</v>
      </c>
      <c r="R500">
        <v>0</v>
      </c>
      <c r="S500">
        <v>100</v>
      </c>
      <c r="T500">
        <v>0</v>
      </c>
      <c r="U500" s="21">
        <v>825009</v>
      </c>
      <c r="V500" s="21">
        <v>706009</v>
      </c>
      <c r="W500" s="21">
        <v>413509</v>
      </c>
      <c r="X500" s="21">
        <v>286337</v>
      </c>
      <c r="Y500" s="21">
        <v>0</v>
      </c>
      <c r="Z500" s="21">
        <v>0</v>
      </c>
      <c r="AA500" s="21">
        <v>0</v>
      </c>
      <c r="AB500" s="21">
        <v>0</v>
      </c>
      <c r="AC500" s="21">
        <v>0</v>
      </c>
      <c r="AD500" s="21">
        <v>127172</v>
      </c>
      <c r="AE500" s="21">
        <v>0</v>
      </c>
      <c r="AF500" s="21">
        <v>0</v>
      </c>
      <c r="AG500" s="21">
        <v>292500</v>
      </c>
      <c r="AH500" s="21">
        <v>292500</v>
      </c>
      <c r="AI500" s="21">
        <v>0</v>
      </c>
      <c r="AJ500" s="21">
        <v>0</v>
      </c>
      <c r="AK500" s="21">
        <v>0</v>
      </c>
      <c r="AL500" s="21">
        <v>0</v>
      </c>
      <c r="AM500" s="21">
        <v>0</v>
      </c>
      <c r="AN500" s="21">
        <v>0</v>
      </c>
      <c r="AO500" s="21">
        <v>0</v>
      </c>
      <c r="AP500" s="21">
        <v>0</v>
      </c>
      <c r="AQ500" s="21">
        <v>0</v>
      </c>
      <c r="AR500" s="21">
        <v>0</v>
      </c>
      <c r="AS500" s="21">
        <v>0</v>
      </c>
      <c r="AT500" s="21">
        <v>0</v>
      </c>
      <c r="AU500" s="21">
        <v>0</v>
      </c>
      <c r="AV500" s="21">
        <v>0</v>
      </c>
      <c r="AW500" s="21">
        <v>0</v>
      </c>
      <c r="AX500" s="21">
        <v>0</v>
      </c>
      <c r="AY500" s="21">
        <v>0</v>
      </c>
      <c r="AZ500" s="21">
        <v>0</v>
      </c>
      <c r="BA500" s="21">
        <v>0</v>
      </c>
      <c r="BB500" s="21">
        <v>0</v>
      </c>
      <c r="BC500" s="21">
        <v>0</v>
      </c>
      <c r="BD500" s="21">
        <v>0</v>
      </c>
      <c r="BE500" s="21">
        <v>0</v>
      </c>
      <c r="BF500" s="21">
        <v>0</v>
      </c>
      <c r="BG500" s="21">
        <v>0</v>
      </c>
      <c r="BH500" s="21">
        <v>0</v>
      </c>
      <c r="BI500" s="21">
        <v>0</v>
      </c>
      <c r="BJ500" s="21">
        <v>0</v>
      </c>
      <c r="BK500" s="21">
        <v>119000</v>
      </c>
      <c r="BL500">
        <v>100</v>
      </c>
      <c r="BM500">
        <v>0</v>
      </c>
      <c r="BN500">
        <v>0</v>
      </c>
      <c r="BO500">
        <v>0</v>
      </c>
      <c r="BP500">
        <v>0</v>
      </c>
      <c r="BQ500" s="156">
        <f>INDEX('ESSER II reallocation'!$G$2:$G$555,MATCH('2021 ESSER II'!$D500,'ESSER II reallocation'!$A$2:$A$555,0))</f>
        <v>825110</v>
      </c>
    </row>
    <row r="501" spans="1:69" x14ac:dyDescent="0.3">
      <c r="A501" t="s">
        <v>162</v>
      </c>
      <c r="B501">
        <v>2021</v>
      </c>
      <c r="C501" t="s">
        <v>3398</v>
      </c>
      <c r="D501" s="22">
        <f>INDEX(Concordance!$A$2:$A$556,MATCH('2021 ESSER II'!F501,Concordance!$D$2:$D$556,0))</f>
        <v>50009</v>
      </c>
      <c r="E501" t="s">
        <v>1669</v>
      </c>
      <c r="F501" t="s">
        <v>3399</v>
      </c>
      <c r="G501" t="s">
        <v>3400</v>
      </c>
      <c r="H501" t="s">
        <v>1892</v>
      </c>
      <c r="I501" s="21">
        <v>14865.22</v>
      </c>
      <c r="J501" s="21">
        <v>0</v>
      </c>
      <c r="O501" s="21">
        <v>14865.22</v>
      </c>
      <c r="P501">
        <v>0</v>
      </c>
      <c r="Q501">
        <v>0</v>
      </c>
      <c r="R501">
        <v>0</v>
      </c>
      <c r="S501">
        <v>100</v>
      </c>
      <c r="T501">
        <v>0</v>
      </c>
      <c r="U501" s="21">
        <v>248238</v>
      </c>
      <c r="V501" s="21">
        <v>207896.33</v>
      </c>
      <c r="W501" s="21">
        <v>14847.93</v>
      </c>
      <c r="X501" s="21">
        <v>12557.58</v>
      </c>
      <c r="Y501" s="21">
        <v>1822.12</v>
      </c>
      <c r="Z501" s="21">
        <v>0</v>
      </c>
      <c r="AA501" s="21">
        <v>0</v>
      </c>
      <c r="AB501" s="21">
        <v>0</v>
      </c>
      <c r="AC501" s="21">
        <v>468.23</v>
      </c>
      <c r="AD501" s="21">
        <v>0</v>
      </c>
      <c r="AE501" s="21">
        <v>0</v>
      </c>
      <c r="AF501" s="21">
        <v>0</v>
      </c>
      <c r="AG501" s="21">
        <v>193048.4</v>
      </c>
      <c r="AH501" s="21">
        <v>33423.85</v>
      </c>
      <c r="AI501" s="21">
        <v>7815.85</v>
      </c>
      <c r="AJ501" s="21">
        <v>30373.58</v>
      </c>
      <c r="AK501" s="21">
        <v>0</v>
      </c>
      <c r="AL501" s="21">
        <v>0</v>
      </c>
      <c r="AM501" s="21">
        <v>73752.570000000007</v>
      </c>
      <c r="AN501" s="21">
        <v>47682.55</v>
      </c>
      <c r="AO501" s="21">
        <v>0</v>
      </c>
      <c r="AP501" s="21">
        <v>0</v>
      </c>
      <c r="AQ501" s="21">
        <v>0</v>
      </c>
      <c r="AR501" s="21">
        <v>0</v>
      </c>
      <c r="AS501" s="21">
        <v>0</v>
      </c>
      <c r="AT501" s="21">
        <v>0</v>
      </c>
      <c r="AU501" s="21">
        <v>0</v>
      </c>
      <c r="AV501" s="21">
        <v>0</v>
      </c>
      <c r="AW501" s="21">
        <v>0</v>
      </c>
      <c r="AX501" s="21">
        <v>0</v>
      </c>
      <c r="AY501" s="21">
        <v>0</v>
      </c>
      <c r="AZ501" s="21">
        <v>0</v>
      </c>
      <c r="BA501" s="21">
        <v>0</v>
      </c>
      <c r="BB501" s="21">
        <v>0</v>
      </c>
      <c r="BC501" s="21">
        <v>0</v>
      </c>
      <c r="BD501" s="21">
        <v>0</v>
      </c>
      <c r="BE501" s="21">
        <v>0</v>
      </c>
      <c r="BF501" s="21">
        <v>0</v>
      </c>
      <c r="BG501" s="21">
        <v>0</v>
      </c>
      <c r="BH501" s="21">
        <v>0</v>
      </c>
      <c r="BI501" s="21">
        <v>0</v>
      </c>
      <c r="BJ501" s="21">
        <v>0</v>
      </c>
      <c r="BK501" s="21">
        <v>40341.670000000013</v>
      </c>
      <c r="BL501">
        <v>0</v>
      </c>
      <c r="BM501">
        <v>100</v>
      </c>
      <c r="BN501">
        <v>0</v>
      </c>
      <c r="BO501">
        <v>0</v>
      </c>
      <c r="BP501">
        <v>0</v>
      </c>
      <c r="BQ501" s="156">
        <f>INDEX('ESSER II reallocation'!$G$2:$G$555,MATCH('2021 ESSER II'!$D501,'ESSER II reallocation'!$A$2:$A$555,0))</f>
        <v>248268</v>
      </c>
    </row>
    <row r="502" spans="1:69" x14ac:dyDescent="0.3">
      <c r="A502" t="s">
        <v>162</v>
      </c>
      <c r="B502">
        <v>2021</v>
      </c>
      <c r="C502" t="s">
        <v>3401</v>
      </c>
      <c r="D502" s="22">
        <f>INDEX(Concordance!$A$2:$A$556,MATCH('2021 ESSER II'!F502,Concordance!$D$2:$D$556,0))</f>
        <v>85043</v>
      </c>
      <c r="E502" t="s">
        <v>1672</v>
      </c>
      <c r="F502" t="s">
        <v>3402</v>
      </c>
      <c r="G502" t="s">
        <v>3403</v>
      </c>
      <c r="H502" t="s">
        <v>1892</v>
      </c>
      <c r="I502" s="21">
        <v>11621.74</v>
      </c>
      <c r="J502" s="21">
        <v>0</v>
      </c>
      <c r="O502" s="21">
        <v>11621.74</v>
      </c>
      <c r="P502">
        <v>0</v>
      </c>
      <c r="Q502">
        <v>0</v>
      </c>
      <c r="R502">
        <v>0</v>
      </c>
      <c r="S502">
        <v>100</v>
      </c>
      <c r="T502">
        <v>0</v>
      </c>
      <c r="U502" s="21">
        <v>60045</v>
      </c>
      <c r="V502" s="21">
        <v>60045</v>
      </c>
      <c r="W502" s="21">
        <v>60045</v>
      </c>
      <c r="X502" s="21">
        <v>0</v>
      </c>
      <c r="Y502" s="21">
        <v>0</v>
      </c>
      <c r="Z502" s="21">
        <v>0</v>
      </c>
      <c r="AA502" s="21">
        <v>0</v>
      </c>
      <c r="AB502" s="21">
        <v>60045</v>
      </c>
      <c r="AC502" s="21">
        <v>0</v>
      </c>
      <c r="AD502" s="21">
        <v>0</v>
      </c>
      <c r="AE502" s="21">
        <v>0</v>
      </c>
      <c r="AF502" s="21">
        <v>0</v>
      </c>
      <c r="AG502" s="21">
        <v>0</v>
      </c>
      <c r="AH502" s="21">
        <v>0</v>
      </c>
      <c r="AI502" s="21">
        <v>0</v>
      </c>
      <c r="AJ502" s="21">
        <v>0</v>
      </c>
      <c r="AK502" s="21">
        <v>0</v>
      </c>
      <c r="AL502" s="21">
        <v>0</v>
      </c>
      <c r="AM502" s="21">
        <v>0</v>
      </c>
      <c r="AN502" s="21">
        <v>0</v>
      </c>
      <c r="AO502" s="21">
        <v>0</v>
      </c>
      <c r="AP502" s="21">
        <v>0</v>
      </c>
      <c r="AQ502" s="21">
        <v>0</v>
      </c>
      <c r="AR502" s="21">
        <v>0</v>
      </c>
      <c r="AS502" s="21">
        <v>0</v>
      </c>
      <c r="AT502" s="21">
        <v>0</v>
      </c>
      <c r="AU502" s="21">
        <v>0</v>
      </c>
      <c r="AV502" s="21">
        <v>0</v>
      </c>
      <c r="AW502" s="21">
        <v>0</v>
      </c>
      <c r="AX502" s="21">
        <v>0</v>
      </c>
      <c r="AY502" s="21">
        <v>0</v>
      </c>
      <c r="AZ502" s="21">
        <v>0</v>
      </c>
      <c r="BA502" s="21">
        <v>0</v>
      </c>
      <c r="BB502" s="21">
        <v>0</v>
      </c>
      <c r="BC502" s="21">
        <v>0</v>
      </c>
      <c r="BD502" s="21">
        <v>0</v>
      </c>
      <c r="BE502" s="21">
        <v>0</v>
      </c>
      <c r="BF502" s="21">
        <v>0</v>
      </c>
      <c r="BG502" s="21">
        <v>0</v>
      </c>
      <c r="BH502" s="21">
        <v>0</v>
      </c>
      <c r="BI502" s="21">
        <v>0</v>
      </c>
      <c r="BJ502" s="21">
        <v>0</v>
      </c>
      <c r="BK502" s="21">
        <v>0</v>
      </c>
      <c r="BQ502" s="156">
        <f>INDEX('ESSER II reallocation'!$G$2:$G$555,MATCH('2021 ESSER II'!$D502,'ESSER II reallocation'!$A$2:$A$555,0))</f>
        <v>60053</v>
      </c>
    </row>
    <row r="503" spans="1:69" x14ac:dyDescent="0.3">
      <c r="A503" t="s">
        <v>162</v>
      </c>
      <c r="B503">
        <v>2021</v>
      </c>
      <c r="C503" t="s">
        <v>3404</v>
      </c>
      <c r="D503" s="22">
        <f>INDEX(Concordance!$A$2:$A$556,MATCH('2021 ESSER II'!F503,Concordance!$D$2:$D$556,0))</f>
        <v>97131</v>
      </c>
      <c r="E503" t="s">
        <v>1386</v>
      </c>
      <c r="F503" t="s">
        <v>3405</v>
      </c>
      <c r="G503" t="s">
        <v>3406</v>
      </c>
      <c r="H503" t="s">
        <v>1892</v>
      </c>
      <c r="I503" s="21">
        <v>17905.98</v>
      </c>
      <c r="J503" s="21">
        <v>0</v>
      </c>
      <c r="O503" s="21">
        <v>17905.98</v>
      </c>
      <c r="P503">
        <v>0</v>
      </c>
      <c r="Q503">
        <v>0</v>
      </c>
      <c r="R503">
        <v>0</v>
      </c>
      <c r="S503">
        <v>100</v>
      </c>
      <c r="T503">
        <v>0</v>
      </c>
      <c r="U503" s="21">
        <v>325645</v>
      </c>
      <c r="V503" s="21">
        <v>0</v>
      </c>
      <c r="W503" s="21">
        <v>0</v>
      </c>
      <c r="X503" s="21">
        <v>0</v>
      </c>
      <c r="Y503" s="21">
        <v>0</v>
      </c>
      <c r="Z503" s="21">
        <v>0</v>
      </c>
      <c r="AA503" s="21">
        <v>0</v>
      </c>
      <c r="AB503" s="21">
        <v>0</v>
      </c>
      <c r="AC503" s="21">
        <v>0</v>
      </c>
      <c r="AD503" s="21">
        <v>0</v>
      </c>
      <c r="AE503" s="21">
        <v>0</v>
      </c>
      <c r="AF503" s="21">
        <v>0</v>
      </c>
      <c r="AG503" s="21">
        <v>0</v>
      </c>
      <c r="AH503" s="21">
        <v>0</v>
      </c>
      <c r="AI503" s="21">
        <v>0</v>
      </c>
      <c r="AJ503" s="21">
        <v>0</v>
      </c>
      <c r="AK503" s="21">
        <v>0</v>
      </c>
      <c r="AL503" s="21">
        <v>0</v>
      </c>
      <c r="AM503" s="21">
        <v>0</v>
      </c>
      <c r="AN503" s="21">
        <v>0</v>
      </c>
      <c r="AO503" s="21">
        <v>0</v>
      </c>
      <c r="AP503" s="21">
        <v>0</v>
      </c>
      <c r="AQ503" s="21">
        <v>0</v>
      </c>
      <c r="AR503" s="21">
        <v>0</v>
      </c>
      <c r="AS503" s="21">
        <v>0</v>
      </c>
      <c r="AT503" s="21">
        <v>0</v>
      </c>
      <c r="AU503" s="21">
        <v>0</v>
      </c>
      <c r="AV503" s="21">
        <v>0</v>
      </c>
      <c r="AW503" s="21">
        <v>0</v>
      </c>
      <c r="AX503" s="21">
        <v>0</v>
      </c>
      <c r="AY503" s="21">
        <v>0</v>
      </c>
      <c r="AZ503" s="21">
        <v>0</v>
      </c>
      <c r="BA503" s="21">
        <v>0</v>
      </c>
      <c r="BB503" s="21">
        <v>0</v>
      </c>
      <c r="BC503" s="21">
        <v>0</v>
      </c>
      <c r="BD503" s="21">
        <v>0</v>
      </c>
      <c r="BE503" s="21">
        <v>0</v>
      </c>
      <c r="BF503" s="21">
        <v>0</v>
      </c>
      <c r="BG503" s="21">
        <v>0</v>
      </c>
      <c r="BH503" s="21">
        <v>0</v>
      </c>
      <c r="BI503" s="21">
        <v>0</v>
      </c>
      <c r="BJ503" s="21">
        <v>0</v>
      </c>
      <c r="BK503" s="21">
        <v>325645</v>
      </c>
      <c r="BL503">
        <v>0</v>
      </c>
      <c r="BM503">
        <v>100</v>
      </c>
      <c r="BN503">
        <v>0</v>
      </c>
      <c r="BO503">
        <v>0</v>
      </c>
      <c r="BP503">
        <v>0</v>
      </c>
      <c r="BQ503" s="156">
        <f>INDEX('ESSER II reallocation'!$G$2:$G$555,MATCH('2021 ESSER II'!$D503,'ESSER II reallocation'!$A$2:$A$555,0))</f>
        <v>325685</v>
      </c>
    </row>
    <row r="504" spans="1:69" x14ac:dyDescent="0.3">
      <c r="A504" t="s">
        <v>162</v>
      </c>
      <c r="B504">
        <v>2021</v>
      </c>
      <c r="C504" t="s">
        <v>3407</v>
      </c>
      <c r="D504" s="22">
        <f>INDEX(Concordance!$A$2:$A$556,MATCH('2021 ESSER II'!F504,Concordance!$D$2:$D$556,0))</f>
        <v>106002</v>
      </c>
      <c r="E504" t="s">
        <v>1675</v>
      </c>
      <c r="F504" t="s">
        <v>3408</v>
      </c>
      <c r="G504" t="s">
        <v>3409</v>
      </c>
      <c r="H504" t="s">
        <v>1892</v>
      </c>
      <c r="I504" s="21">
        <v>15838.26</v>
      </c>
      <c r="J504" s="21">
        <v>0</v>
      </c>
      <c r="O504" s="21">
        <v>15838.26</v>
      </c>
      <c r="P504">
        <v>0</v>
      </c>
      <c r="Q504">
        <v>0</v>
      </c>
      <c r="R504">
        <v>0</v>
      </c>
      <c r="S504">
        <v>100</v>
      </c>
      <c r="T504">
        <v>0</v>
      </c>
      <c r="U504" s="21">
        <v>348111</v>
      </c>
      <c r="V504" s="21">
        <v>0</v>
      </c>
      <c r="W504" s="21">
        <v>0</v>
      </c>
      <c r="X504" s="21">
        <v>0</v>
      </c>
      <c r="Y504" s="21">
        <v>0</v>
      </c>
      <c r="Z504" s="21">
        <v>0</v>
      </c>
      <c r="AA504" s="21">
        <v>0</v>
      </c>
      <c r="AB504" s="21">
        <v>0</v>
      </c>
      <c r="AC504" s="21">
        <v>0</v>
      </c>
      <c r="AD504" s="21">
        <v>0</v>
      </c>
      <c r="AE504" s="21">
        <v>0</v>
      </c>
      <c r="AF504" s="21">
        <v>0</v>
      </c>
      <c r="AG504" s="21">
        <v>0</v>
      </c>
      <c r="AH504" s="21">
        <v>0</v>
      </c>
      <c r="AI504" s="21">
        <v>0</v>
      </c>
      <c r="AJ504" s="21">
        <v>0</v>
      </c>
      <c r="AK504" s="21">
        <v>0</v>
      </c>
      <c r="AL504" s="21">
        <v>0</v>
      </c>
      <c r="AM504" s="21">
        <v>0</v>
      </c>
      <c r="AN504" s="21">
        <v>0</v>
      </c>
      <c r="AO504" s="21">
        <v>0</v>
      </c>
      <c r="AP504" s="21">
        <v>0</v>
      </c>
      <c r="AQ504" s="21">
        <v>0</v>
      </c>
      <c r="AR504" s="21">
        <v>0</v>
      </c>
      <c r="AS504" s="21">
        <v>0</v>
      </c>
      <c r="AT504" s="21">
        <v>0</v>
      </c>
      <c r="AU504" s="21">
        <v>0</v>
      </c>
      <c r="AV504" s="21">
        <v>0</v>
      </c>
      <c r="AW504" s="21">
        <v>0</v>
      </c>
      <c r="AX504" s="21">
        <v>0</v>
      </c>
      <c r="AY504" s="21">
        <v>0</v>
      </c>
      <c r="AZ504" s="21">
        <v>0</v>
      </c>
      <c r="BA504" s="21">
        <v>0</v>
      </c>
      <c r="BB504" s="21">
        <v>0</v>
      </c>
      <c r="BC504" s="21">
        <v>0</v>
      </c>
      <c r="BD504" s="21">
        <v>0</v>
      </c>
      <c r="BE504" s="21">
        <v>0</v>
      </c>
      <c r="BF504" s="21">
        <v>0</v>
      </c>
      <c r="BG504" s="21">
        <v>0</v>
      </c>
      <c r="BH504" s="21">
        <v>0</v>
      </c>
      <c r="BI504" s="21">
        <v>0</v>
      </c>
      <c r="BJ504" s="21">
        <v>0</v>
      </c>
      <c r="BK504" s="21">
        <v>348111</v>
      </c>
      <c r="BL504">
        <v>0</v>
      </c>
      <c r="BM504">
        <v>0</v>
      </c>
      <c r="BN504">
        <v>0</v>
      </c>
      <c r="BO504">
        <v>100</v>
      </c>
      <c r="BP504">
        <v>0</v>
      </c>
      <c r="BQ504" s="156">
        <f>INDEX('ESSER II reallocation'!$G$2:$G$555,MATCH('2021 ESSER II'!$D504,'ESSER II reallocation'!$A$2:$A$555,0))</f>
        <v>348154</v>
      </c>
    </row>
    <row r="505" spans="1:69" x14ac:dyDescent="0.3">
      <c r="A505" t="s">
        <v>162</v>
      </c>
      <c r="B505">
        <v>2021</v>
      </c>
      <c r="C505" t="s">
        <v>3410</v>
      </c>
      <c r="D505" s="22">
        <f>INDEX(Concordance!$A$2:$A$556,MATCH('2021 ESSER II'!F505,Concordance!$D$2:$D$556,0))</f>
        <v>3031</v>
      </c>
      <c r="E505" t="s">
        <v>1678</v>
      </c>
      <c r="F505" t="s">
        <v>3411</v>
      </c>
      <c r="G505" t="s">
        <v>3412</v>
      </c>
      <c r="H505" t="s">
        <v>1892</v>
      </c>
      <c r="I505" s="21">
        <v>18514.14</v>
      </c>
      <c r="J505" s="21">
        <v>0</v>
      </c>
      <c r="O505" s="21">
        <v>18514.14</v>
      </c>
      <c r="P505">
        <v>0</v>
      </c>
      <c r="Q505">
        <v>0</v>
      </c>
      <c r="R505">
        <v>0</v>
      </c>
      <c r="S505">
        <v>100</v>
      </c>
      <c r="T505">
        <v>0</v>
      </c>
      <c r="U505" s="21">
        <v>217156</v>
      </c>
      <c r="V505" s="21">
        <v>110000</v>
      </c>
      <c r="W505" s="21">
        <v>0</v>
      </c>
      <c r="X505" s="21">
        <v>0</v>
      </c>
      <c r="Y505" s="21">
        <v>0</v>
      </c>
      <c r="Z505" s="21">
        <v>0</v>
      </c>
      <c r="AA505" s="21">
        <v>0</v>
      </c>
      <c r="AB505" s="21">
        <v>0</v>
      </c>
      <c r="AC505" s="21">
        <v>0</v>
      </c>
      <c r="AD505" s="21">
        <v>0</v>
      </c>
      <c r="AE505" s="21">
        <v>0</v>
      </c>
      <c r="AF505" s="21">
        <v>0</v>
      </c>
      <c r="AG505" s="21">
        <v>110000</v>
      </c>
      <c r="AH505" s="21">
        <v>110000</v>
      </c>
      <c r="AI505" s="21">
        <v>0</v>
      </c>
      <c r="AJ505" s="21">
        <v>0</v>
      </c>
      <c r="AK505" s="21">
        <v>0</v>
      </c>
      <c r="AL505" s="21">
        <v>0</v>
      </c>
      <c r="AM505" s="21">
        <v>0</v>
      </c>
      <c r="AN505" s="21">
        <v>0</v>
      </c>
      <c r="AO505" s="21">
        <v>0</v>
      </c>
      <c r="AP505" s="21">
        <v>0</v>
      </c>
      <c r="AQ505" s="21">
        <v>0</v>
      </c>
      <c r="AR505" s="21">
        <v>0</v>
      </c>
      <c r="AS505" s="21">
        <v>0</v>
      </c>
      <c r="AT505" s="21">
        <v>0</v>
      </c>
      <c r="AU505" s="21">
        <v>0</v>
      </c>
      <c r="AV505" s="21">
        <v>0</v>
      </c>
      <c r="AW505" s="21">
        <v>0</v>
      </c>
      <c r="AX505" s="21">
        <v>0</v>
      </c>
      <c r="AY505" s="21">
        <v>0</v>
      </c>
      <c r="AZ505" s="21">
        <v>0</v>
      </c>
      <c r="BA505" s="21">
        <v>0</v>
      </c>
      <c r="BB505" s="21">
        <v>0</v>
      </c>
      <c r="BC505" s="21">
        <v>0</v>
      </c>
      <c r="BD505" s="21">
        <v>0</v>
      </c>
      <c r="BE505" s="21">
        <v>0</v>
      </c>
      <c r="BF505" s="21">
        <v>0</v>
      </c>
      <c r="BG505" s="21">
        <v>0</v>
      </c>
      <c r="BH505" s="21">
        <v>0</v>
      </c>
      <c r="BI505" s="21">
        <v>0</v>
      </c>
      <c r="BJ505" s="21">
        <v>0</v>
      </c>
      <c r="BK505" s="21">
        <v>107156</v>
      </c>
      <c r="BL505">
        <v>0</v>
      </c>
      <c r="BM505">
        <v>100</v>
      </c>
      <c r="BN505">
        <v>0</v>
      </c>
      <c r="BO505">
        <v>0</v>
      </c>
      <c r="BP505">
        <v>0</v>
      </c>
      <c r="BQ505" s="156">
        <f>INDEX('ESSER II reallocation'!$G$2:$G$555,MATCH('2021 ESSER II'!$D505,'ESSER II reallocation'!$A$2:$A$555,0))</f>
        <v>217183</v>
      </c>
    </row>
    <row r="506" spans="1:69" x14ac:dyDescent="0.3">
      <c r="A506" t="s">
        <v>162</v>
      </c>
      <c r="B506">
        <v>2021</v>
      </c>
      <c r="C506" t="s">
        <v>3413</v>
      </c>
      <c r="D506" s="22">
        <f>INDEX(Concordance!$A$2:$A$556,MATCH('2021 ESSER II'!F506,Concordance!$D$2:$D$556,0))</f>
        <v>75085</v>
      </c>
      <c r="E506" t="s">
        <v>1681</v>
      </c>
      <c r="F506" t="s">
        <v>3414</v>
      </c>
      <c r="G506" t="s">
        <v>3415</v>
      </c>
      <c r="H506" t="s">
        <v>1892</v>
      </c>
      <c r="I506" s="21">
        <v>23987.51</v>
      </c>
      <c r="J506" s="21">
        <v>0</v>
      </c>
      <c r="O506" s="21">
        <v>23987.51</v>
      </c>
      <c r="P506">
        <v>0</v>
      </c>
      <c r="Q506">
        <v>0</v>
      </c>
      <c r="R506">
        <v>0</v>
      </c>
      <c r="S506">
        <v>100</v>
      </c>
      <c r="T506">
        <v>0</v>
      </c>
      <c r="U506" s="21">
        <v>869858</v>
      </c>
      <c r="V506" s="21">
        <v>869858</v>
      </c>
      <c r="W506" s="21">
        <v>19878.8</v>
      </c>
      <c r="X506" s="21">
        <v>15853.14</v>
      </c>
      <c r="Y506" s="21">
        <v>0</v>
      </c>
      <c r="Z506" s="21">
        <v>0</v>
      </c>
      <c r="AA506" s="21">
        <v>0</v>
      </c>
      <c r="AB506" s="21">
        <v>0</v>
      </c>
      <c r="AC506" s="21">
        <v>4025.66</v>
      </c>
      <c r="AD506" s="21">
        <v>0</v>
      </c>
      <c r="AE506" s="21">
        <v>0</v>
      </c>
      <c r="AF506" s="21">
        <v>0</v>
      </c>
      <c r="AG506" s="21">
        <v>849979.2</v>
      </c>
      <c r="AH506" s="21">
        <v>819079.2</v>
      </c>
      <c r="AI506" s="21">
        <v>30900</v>
      </c>
      <c r="AJ506" s="21">
        <v>0</v>
      </c>
      <c r="AK506" s="21">
        <v>0</v>
      </c>
      <c r="AL506" s="21">
        <v>0</v>
      </c>
      <c r="AM506" s="21">
        <v>0</v>
      </c>
      <c r="AN506" s="21">
        <v>0</v>
      </c>
      <c r="AO506" s="21">
        <v>0</v>
      </c>
      <c r="AP506" s="21">
        <v>0</v>
      </c>
      <c r="AQ506" s="21">
        <v>0</v>
      </c>
      <c r="AR506" s="21">
        <v>0</v>
      </c>
      <c r="AS506" s="21">
        <v>0</v>
      </c>
      <c r="AT506" s="21">
        <v>0</v>
      </c>
      <c r="AU506" s="21">
        <v>0</v>
      </c>
      <c r="AV506" s="21">
        <v>0</v>
      </c>
      <c r="AW506" s="21">
        <v>0</v>
      </c>
      <c r="AX506" s="21">
        <v>0</v>
      </c>
      <c r="AY506" s="21">
        <v>0</v>
      </c>
      <c r="AZ506" s="21">
        <v>0</v>
      </c>
      <c r="BA506" s="21">
        <v>0</v>
      </c>
      <c r="BB506" s="21">
        <v>0</v>
      </c>
      <c r="BC506" s="21">
        <v>0</v>
      </c>
      <c r="BD506" s="21">
        <v>0</v>
      </c>
      <c r="BE506" s="21">
        <v>0</v>
      </c>
      <c r="BF506" s="21">
        <v>0</v>
      </c>
      <c r="BG506" s="21">
        <v>0</v>
      </c>
      <c r="BH506" s="21">
        <v>0</v>
      </c>
      <c r="BI506" s="21">
        <v>0</v>
      </c>
      <c r="BJ506" s="21">
        <v>0</v>
      </c>
      <c r="BK506" s="21">
        <v>0</v>
      </c>
      <c r="BQ506" s="156">
        <f>INDEX('ESSER II reallocation'!$G$2:$G$555,MATCH('2021 ESSER II'!$D506,'ESSER II reallocation'!$A$2:$A$555,0))</f>
        <v>869964</v>
      </c>
    </row>
    <row r="507" spans="1:69" x14ac:dyDescent="0.3">
      <c r="A507" t="s">
        <v>162</v>
      </c>
      <c r="B507">
        <v>2021</v>
      </c>
      <c r="C507" t="s">
        <v>3416</v>
      </c>
      <c r="D507" s="22">
        <f>INDEX(Concordance!$A$2:$A$556,MATCH('2021 ESSER II'!F507,Concordance!$D$2:$D$556,0))</f>
        <v>115930</v>
      </c>
      <c r="E507" t="s">
        <v>1684</v>
      </c>
      <c r="F507" t="s">
        <v>3417</v>
      </c>
      <c r="G507" t="s">
        <v>3418</v>
      </c>
      <c r="H507" t="s">
        <v>1892</v>
      </c>
      <c r="I507" s="21">
        <v>14865.22</v>
      </c>
      <c r="J507" s="21">
        <v>0</v>
      </c>
      <c r="O507" s="21">
        <v>14865.22</v>
      </c>
      <c r="P507">
        <v>0</v>
      </c>
      <c r="Q507">
        <v>0</v>
      </c>
      <c r="R507">
        <v>0</v>
      </c>
      <c r="S507">
        <v>100</v>
      </c>
      <c r="T507">
        <v>0</v>
      </c>
      <c r="U507" s="21">
        <v>243308</v>
      </c>
      <c r="V507" s="21">
        <v>0</v>
      </c>
      <c r="W507" s="21">
        <v>0</v>
      </c>
      <c r="X507" s="21">
        <v>0</v>
      </c>
      <c r="Y507" s="21">
        <v>0</v>
      </c>
      <c r="Z507" s="21">
        <v>0</v>
      </c>
      <c r="AA507" s="21">
        <v>0</v>
      </c>
      <c r="AB507" s="21">
        <v>0</v>
      </c>
      <c r="AC507" s="21">
        <v>0</v>
      </c>
      <c r="AD507" s="21">
        <v>0</v>
      </c>
      <c r="AE507" s="21">
        <v>0</v>
      </c>
      <c r="AF507" s="21">
        <v>0</v>
      </c>
      <c r="AG507" s="21">
        <v>0</v>
      </c>
      <c r="AH507" s="21">
        <v>0</v>
      </c>
      <c r="AI507" s="21">
        <v>0</v>
      </c>
      <c r="AJ507" s="21">
        <v>0</v>
      </c>
      <c r="AK507" s="21">
        <v>0</v>
      </c>
      <c r="AL507" s="21">
        <v>0</v>
      </c>
      <c r="AM507" s="21">
        <v>0</v>
      </c>
      <c r="AN507" s="21">
        <v>0</v>
      </c>
      <c r="AO507" s="21">
        <v>0</v>
      </c>
      <c r="AP507" s="21">
        <v>0</v>
      </c>
      <c r="AQ507" s="21">
        <v>0</v>
      </c>
      <c r="AR507" s="21">
        <v>0</v>
      </c>
      <c r="AS507" s="21">
        <v>0</v>
      </c>
      <c r="AT507" s="21">
        <v>0</v>
      </c>
      <c r="AU507" s="21">
        <v>0</v>
      </c>
      <c r="AV507" s="21">
        <v>0</v>
      </c>
      <c r="AW507" s="21">
        <v>0</v>
      </c>
      <c r="AX507" s="21">
        <v>0</v>
      </c>
      <c r="AY507" s="21">
        <v>0</v>
      </c>
      <c r="AZ507" s="21">
        <v>0</v>
      </c>
      <c r="BA507" s="21">
        <v>0</v>
      </c>
      <c r="BB507" s="21">
        <v>0</v>
      </c>
      <c r="BC507" s="21">
        <v>0</v>
      </c>
      <c r="BD507" s="21">
        <v>0</v>
      </c>
      <c r="BE507" s="21">
        <v>0</v>
      </c>
      <c r="BF507" s="21">
        <v>0</v>
      </c>
      <c r="BG507" s="21">
        <v>0</v>
      </c>
      <c r="BH507" s="21">
        <v>0</v>
      </c>
      <c r="BI507" s="21">
        <v>0</v>
      </c>
      <c r="BJ507" s="21">
        <v>0</v>
      </c>
      <c r="BK507" s="21">
        <v>243308</v>
      </c>
      <c r="BL507">
        <v>0</v>
      </c>
      <c r="BM507">
        <v>77</v>
      </c>
      <c r="BN507">
        <v>0</v>
      </c>
      <c r="BO507">
        <v>23</v>
      </c>
      <c r="BP507">
        <v>0</v>
      </c>
      <c r="BQ507" s="156">
        <f>INDEX('ESSER II reallocation'!$G$2:$G$555,MATCH('2021 ESSER II'!$D507,'ESSER II reallocation'!$A$2:$A$555,0))</f>
        <v>243308</v>
      </c>
    </row>
    <row r="508" spans="1:69" x14ac:dyDescent="0.3">
      <c r="A508" t="s">
        <v>162</v>
      </c>
      <c r="B508">
        <v>2021</v>
      </c>
      <c r="C508" t="s">
        <v>3419</v>
      </c>
      <c r="D508" s="22">
        <f>INDEX(Concordance!$A$2:$A$556,MATCH('2021 ESSER II'!F508,Concordance!$D$2:$D$556,0))</f>
        <v>115926</v>
      </c>
      <c r="E508" t="s">
        <v>258</v>
      </c>
      <c r="F508" t="s">
        <v>3420</v>
      </c>
      <c r="G508" t="s">
        <v>3421</v>
      </c>
      <c r="H508" t="s">
        <v>1892</v>
      </c>
      <c r="I508" s="21">
        <v>13446.2</v>
      </c>
      <c r="J508" s="21">
        <v>0</v>
      </c>
      <c r="O508" s="21">
        <v>13446.2</v>
      </c>
      <c r="P508">
        <v>0</v>
      </c>
      <c r="Q508">
        <v>0</v>
      </c>
      <c r="R508">
        <v>0</v>
      </c>
      <c r="S508">
        <v>100</v>
      </c>
      <c r="T508">
        <v>0</v>
      </c>
      <c r="U508" s="21">
        <v>273095</v>
      </c>
      <c r="V508" s="21">
        <v>0</v>
      </c>
      <c r="W508" s="21">
        <v>0</v>
      </c>
      <c r="X508" s="21">
        <v>0</v>
      </c>
      <c r="Y508" s="21">
        <v>0</v>
      </c>
      <c r="Z508" s="21">
        <v>0</v>
      </c>
      <c r="AA508" s="21">
        <v>0</v>
      </c>
      <c r="AB508" s="21">
        <v>0</v>
      </c>
      <c r="AC508" s="21">
        <v>0</v>
      </c>
      <c r="AD508" s="21">
        <v>0</v>
      </c>
      <c r="AE508" s="21">
        <v>0</v>
      </c>
      <c r="AF508" s="21">
        <v>0</v>
      </c>
      <c r="AG508" s="21">
        <v>0</v>
      </c>
      <c r="AH508" s="21">
        <v>0</v>
      </c>
      <c r="AI508" s="21">
        <v>0</v>
      </c>
      <c r="AJ508" s="21">
        <v>0</v>
      </c>
      <c r="AK508" s="21">
        <v>0</v>
      </c>
      <c r="AL508" s="21">
        <v>0</v>
      </c>
      <c r="AM508" s="21">
        <v>0</v>
      </c>
      <c r="AN508" s="21">
        <v>0</v>
      </c>
      <c r="AO508" s="21">
        <v>0</v>
      </c>
      <c r="AP508" s="21">
        <v>0</v>
      </c>
      <c r="AQ508" s="21">
        <v>0</v>
      </c>
      <c r="AR508" s="21">
        <v>0</v>
      </c>
      <c r="AS508" s="21">
        <v>0</v>
      </c>
      <c r="AT508" s="21">
        <v>0</v>
      </c>
      <c r="AU508" s="21">
        <v>0</v>
      </c>
      <c r="AV508" s="21">
        <v>0</v>
      </c>
      <c r="AW508" s="21">
        <v>0</v>
      </c>
      <c r="AX508" s="21">
        <v>0</v>
      </c>
      <c r="AY508" s="21">
        <v>0</v>
      </c>
      <c r="AZ508" s="21">
        <v>0</v>
      </c>
      <c r="BA508" s="21">
        <v>0</v>
      </c>
      <c r="BB508" s="21">
        <v>0</v>
      </c>
      <c r="BC508" s="21">
        <v>0</v>
      </c>
      <c r="BD508" s="21">
        <v>0</v>
      </c>
      <c r="BE508" s="21">
        <v>0</v>
      </c>
      <c r="BF508" s="21">
        <v>0</v>
      </c>
      <c r="BG508" s="21">
        <v>0</v>
      </c>
      <c r="BH508" s="21">
        <v>0</v>
      </c>
      <c r="BI508" s="21">
        <v>0</v>
      </c>
      <c r="BJ508" s="21">
        <v>0</v>
      </c>
      <c r="BK508" s="21">
        <v>273095</v>
      </c>
      <c r="BL508">
        <v>0</v>
      </c>
      <c r="BM508">
        <v>100</v>
      </c>
      <c r="BN508">
        <v>0</v>
      </c>
      <c r="BO508">
        <v>0</v>
      </c>
      <c r="BP508">
        <v>0</v>
      </c>
      <c r="BQ508" s="156">
        <f>INDEX('ESSER II reallocation'!$G$2:$G$555,MATCH('2021 ESSER II'!$D508,'ESSER II reallocation'!$A$2:$A$555,0))</f>
        <v>273129</v>
      </c>
    </row>
    <row r="509" spans="1:69" x14ac:dyDescent="0.3">
      <c r="A509" t="s">
        <v>162</v>
      </c>
      <c r="B509">
        <v>2021</v>
      </c>
      <c r="C509" t="s">
        <v>3422</v>
      </c>
      <c r="D509" s="22">
        <f>INDEX(Concordance!$A$2:$A$556,MATCH('2021 ESSER II'!F509,Concordance!$D$2:$D$556,0))</f>
        <v>115932</v>
      </c>
      <c r="E509" t="s">
        <v>1687</v>
      </c>
      <c r="F509" t="s">
        <v>3423</v>
      </c>
      <c r="G509" t="s">
        <v>3424</v>
      </c>
      <c r="H509" t="s">
        <v>1892</v>
      </c>
      <c r="I509" s="21">
        <v>13446.2</v>
      </c>
      <c r="J509" s="21">
        <v>0</v>
      </c>
      <c r="O509" s="21">
        <v>13446.2</v>
      </c>
      <c r="P509">
        <v>0</v>
      </c>
      <c r="Q509">
        <v>0</v>
      </c>
      <c r="R509">
        <v>0</v>
      </c>
      <c r="S509">
        <v>100</v>
      </c>
      <c r="T509">
        <v>0</v>
      </c>
      <c r="U509" s="21">
        <v>56087</v>
      </c>
      <c r="V509" s="21">
        <v>56087</v>
      </c>
      <c r="W509" s="21">
        <v>0</v>
      </c>
      <c r="X509" s="21">
        <v>0</v>
      </c>
      <c r="Y509" s="21">
        <v>0</v>
      </c>
      <c r="Z509" s="21">
        <v>0</v>
      </c>
      <c r="AA509" s="21">
        <v>0</v>
      </c>
      <c r="AB509" s="21">
        <v>0</v>
      </c>
      <c r="AC509" s="21">
        <v>0</v>
      </c>
      <c r="AD509" s="21">
        <v>0</v>
      </c>
      <c r="AE509" s="21">
        <v>0</v>
      </c>
      <c r="AF509" s="21">
        <v>0</v>
      </c>
      <c r="AG509" s="21">
        <v>56087</v>
      </c>
      <c r="AH509" s="21">
        <v>51300</v>
      </c>
      <c r="AI509" s="21">
        <v>4787</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Q509" s="156">
        <f>INDEX('ESSER II reallocation'!$G$2:$G$555,MATCH('2021 ESSER II'!$D509,'ESSER II reallocation'!$A$2:$A$555,0))</f>
        <v>56094</v>
      </c>
    </row>
    <row r="510" spans="1:69" x14ac:dyDescent="0.3">
      <c r="A510" t="s">
        <v>162</v>
      </c>
      <c r="B510">
        <v>2021</v>
      </c>
      <c r="C510" t="s">
        <v>3425</v>
      </c>
      <c r="D510" s="22">
        <f>INDEX(Concordance!$A$2:$A$556,MATCH('2021 ESSER II'!F510,Concordance!$D$2:$D$556,0))</f>
        <v>77100</v>
      </c>
      <c r="E510" t="s">
        <v>1690</v>
      </c>
      <c r="F510" t="s">
        <v>3426</v>
      </c>
      <c r="G510" t="s">
        <v>3427</v>
      </c>
      <c r="H510" t="s">
        <v>1892</v>
      </c>
      <c r="I510" s="21">
        <v>11621.74</v>
      </c>
      <c r="J510" s="21">
        <v>0</v>
      </c>
      <c r="O510" s="21">
        <v>11621.74</v>
      </c>
      <c r="P510">
        <v>0</v>
      </c>
      <c r="Q510">
        <v>0</v>
      </c>
      <c r="R510">
        <v>0</v>
      </c>
      <c r="S510">
        <v>100</v>
      </c>
      <c r="T510">
        <v>0</v>
      </c>
      <c r="U510" s="21">
        <v>156795</v>
      </c>
      <c r="V510" s="21">
        <v>156795</v>
      </c>
      <c r="W510" s="21">
        <v>436</v>
      </c>
      <c r="X510" s="21">
        <v>0</v>
      </c>
      <c r="Y510" s="21">
        <v>0</v>
      </c>
      <c r="Z510" s="21">
        <v>0</v>
      </c>
      <c r="AA510" s="21">
        <v>0</v>
      </c>
      <c r="AB510" s="21">
        <v>0</v>
      </c>
      <c r="AC510" s="21">
        <v>436</v>
      </c>
      <c r="AD510" s="21">
        <v>0</v>
      </c>
      <c r="AE510" s="21">
        <v>0</v>
      </c>
      <c r="AF510" s="21">
        <v>0</v>
      </c>
      <c r="AG510" s="21">
        <v>0</v>
      </c>
      <c r="AH510" s="21">
        <v>0</v>
      </c>
      <c r="AI510" s="21">
        <v>0</v>
      </c>
      <c r="AJ510" s="21">
        <v>0</v>
      </c>
      <c r="AK510" s="21">
        <v>0</v>
      </c>
      <c r="AL510" s="21">
        <v>0</v>
      </c>
      <c r="AM510" s="21">
        <v>0</v>
      </c>
      <c r="AN510" s="21">
        <v>0</v>
      </c>
      <c r="AO510" s="21">
        <v>0</v>
      </c>
      <c r="AP510" s="21">
        <v>0</v>
      </c>
      <c r="AQ510" s="21">
        <v>0</v>
      </c>
      <c r="AR510" s="21">
        <v>0</v>
      </c>
      <c r="AS510" s="21">
        <v>0</v>
      </c>
      <c r="AT510" s="21">
        <v>0</v>
      </c>
      <c r="AU510" s="21">
        <v>0</v>
      </c>
      <c r="AV510" s="21">
        <v>0</v>
      </c>
      <c r="AW510" s="21">
        <v>0</v>
      </c>
      <c r="AX510" s="21">
        <v>0</v>
      </c>
      <c r="AY510" s="21">
        <v>0</v>
      </c>
      <c r="AZ510" s="21">
        <v>0</v>
      </c>
      <c r="BA510" s="21">
        <v>156359</v>
      </c>
      <c r="BB510" s="21">
        <v>129798.66</v>
      </c>
      <c r="BC510" s="21">
        <v>26560.34</v>
      </c>
      <c r="BD510" s="21">
        <v>0</v>
      </c>
      <c r="BE510" s="21">
        <v>0</v>
      </c>
      <c r="BF510" s="21">
        <v>0</v>
      </c>
      <c r="BG510" s="21">
        <v>0</v>
      </c>
      <c r="BH510" s="21">
        <v>0</v>
      </c>
      <c r="BI510" s="21">
        <v>0</v>
      </c>
      <c r="BJ510" s="21">
        <v>0</v>
      </c>
      <c r="BK510" s="21">
        <v>0</v>
      </c>
      <c r="BQ510" s="156">
        <f>INDEX('ESSER II reallocation'!$G$2:$G$555,MATCH('2021 ESSER II'!$D510,'ESSER II reallocation'!$A$2:$A$555,0))</f>
        <v>156814</v>
      </c>
    </row>
    <row r="511" spans="1:69" x14ac:dyDescent="0.3">
      <c r="A511" t="s">
        <v>162</v>
      </c>
      <c r="B511">
        <v>2021</v>
      </c>
      <c r="C511" t="s">
        <v>3428</v>
      </c>
      <c r="D511" s="22">
        <f>INDEX(Concordance!$A$2:$A$556,MATCH('2021 ESSER II'!F511,Concordance!$D$2:$D$556,0))</f>
        <v>17122</v>
      </c>
      <c r="E511" t="s">
        <v>1693</v>
      </c>
      <c r="F511" t="s">
        <v>3429</v>
      </c>
      <c r="G511" t="s">
        <v>3430</v>
      </c>
      <c r="H511" t="s">
        <v>1892</v>
      </c>
      <c r="I511" s="21">
        <v>14459.79</v>
      </c>
      <c r="J511" s="21">
        <v>0</v>
      </c>
      <c r="O511" s="21">
        <v>14459.79</v>
      </c>
      <c r="P511">
        <v>0</v>
      </c>
      <c r="Q511">
        <v>0</v>
      </c>
      <c r="R511">
        <v>0</v>
      </c>
      <c r="S511">
        <v>100</v>
      </c>
      <c r="T511">
        <v>0</v>
      </c>
      <c r="U511" s="21">
        <v>85094</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0</v>
      </c>
      <c r="AM511" s="21">
        <v>0</v>
      </c>
      <c r="AN511" s="21">
        <v>0</v>
      </c>
      <c r="AO511" s="21">
        <v>0</v>
      </c>
      <c r="AP511" s="21">
        <v>0</v>
      </c>
      <c r="AQ511" s="21">
        <v>0</v>
      </c>
      <c r="AR511" s="21">
        <v>0</v>
      </c>
      <c r="AS511" s="21">
        <v>0</v>
      </c>
      <c r="AT511" s="21">
        <v>0</v>
      </c>
      <c r="AU511" s="21">
        <v>0</v>
      </c>
      <c r="AV511" s="21">
        <v>0</v>
      </c>
      <c r="AW511" s="21">
        <v>0</v>
      </c>
      <c r="AX511" s="21">
        <v>0</v>
      </c>
      <c r="AY511" s="21">
        <v>0</v>
      </c>
      <c r="AZ511" s="21">
        <v>0</v>
      </c>
      <c r="BA511" s="21">
        <v>0</v>
      </c>
      <c r="BB511" s="21">
        <v>0</v>
      </c>
      <c r="BC511" s="21">
        <v>0</v>
      </c>
      <c r="BD511" s="21">
        <v>0</v>
      </c>
      <c r="BE511" s="21">
        <v>0</v>
      </c>
      <c r="BF511" s="21">
        <v>0</v>
      </c>
      <c r="BG511" s="21">
        <v>0</v>
      </c>
      <c r="BH511" s="21">
        <v>0</v>
      </c>
      <c r="BI511" s="21">
        <v>0</v>
      </c>
      <c r="BJ511" s="21">
        <v>0</v>
      </c>
      <c r="BK511" s="21">
        <v>85094</v>
      </c>
      <c r="BL511">
        <v>58.5</v>
      </c>
      <c r="BM511">
        <v>16.5</v>
      </c>
      <c r="BN511">
        <v>0</v>
      </c>
      <c r="BO511">
        <v>25</v>
      </c>
      <c r="BP511">
        <v>0</v>
      </c>
      <c r="BQ511" s="156">
        <f>INDEX('ESSER II reallocation'!$G$2:$G$555,MATCH('2021 ESSER II'!$D511,'ESSER II reallocation'!$A$2:$A$555,0))</f>
        <v>85105</v>
      </c>
    </row>
    <row r="512" spans="1:69" x14ac:dyDescent="0.3">
      <c r="A512" t="s">
        <v>162</v>
      </c>
      <c r="B512">
        <v>2021</v>
      </c>
      <c r="C512" t="s">
        <v>3431</v>
      </c>
      <c r="D512" s="22">
        <f>INDEX(Concordance!$A$2:$A$556,MATCH('2021 ESSER II'!F512,Concordance!$D$2:$D$556,0))</f>
        <v>68073</v>
      </c>
      <c r="E512" t="s">
        <v>1696</v>
      </c>
      <c r="F512" t="s">
        <v>3432</v>
      </c>
      <c r="G512" t="s">
        <v>3433</v>
      </c>
      <c r="H512" t="s">
        <v>1892</v>
      </c>
      <c r="I512" s="21">
        <v>19933.16</v>
      </c>
      <c r="J512" s="21">
        <v>0</v>
      </c>
      <c r="O512" s="21">
        <v>19933.16</v>
      </c>
      <c r="P512">
        <v>0</v>
      </c>
      <c r="Q512">
        <v>0</v>
      </c>
      <c r="R512">
        <v>0</v>
      </c>
      <c r="S512">
        <v>100</v>
      </c>
      <c r="T512">
        <v>0</v>
      </c>
      <c r="U512" s="21">
        <v>650873</v>
      </c>
      <c r="V512" s="21">
        <v>0</v>
      </c>
      <c r="W512" s="21">
        <v>0</v>
      </c>
      <c r="X512" s="21">
        <v>0</v>
      </c>
      <c r="Y512" s="21">
        <v>0</v>
      </c>
      <c r="Z512" s="21">
        <v>0</v>
      </c>
      <c r="AA512" s="21">
        <v>0</v>
      </c>
      <c r="AB512" s="21">
        <v>0</v>
      </c>
      <c r="AC512" s="21">
        <v>0</v>
      </c>
      <c r="AD512" s="21">
        <v>0</v>
      </c>
      <c r="AE512" s="21">
        <v>0</v>
      </c>
      <c r="AF512" s="21">
        <v>0</v>
      </c>
      <c r="AG512" s="21">
        <v>0</v>
      </c>
      <c r="AH512" s="21">
        <v>0</v>
      </c>
      <c r="AI512" s="21">
        <v>0</v>
      </c>
      <c r="AJ512" s="21">
        <v>0</v>
      </c>
      <c r="AK512" s="21">
        <v>0</v>
      </c>
      <c r="AL512" s="21">
        <v>0</v>
      </c>
      <c r="AM512" s="21">
        <v>0</v>
      </c>
      <c r="AN512" s="21">
        <v>0</v>
      </c>
      <c r="AO512" s="21">
        <v>0</v>
      </c>
      <c r="AP512" s="21">
        <v>0</v>
      </c>
      <c r="AQ512" s="21">
        <v>0</v>
      </c>
      <c r="AR512" s="21">
        <v>0</v>
      </c>
      <c r="AS512" s="21">
        <v>0</v>
      </c>
      <c r="AT512" s="21">
        <v>0</v>
      </c>
      <c r="AU512" s="21">
        <v>0</v>
      </c>
      <c r="AV512" s="21">
        <v>0</v>
      </c>
      <c r="AW512" s="21">
        <v>0</v>
      </c>
      <c r="AX512" s="21">
        <v>0</v>
      </c>
      <c r="AY512" s="21">
        <v>0</v>
      </c>
      <c r="AZ512" s="21">
        <v>0</v>
      </c>
      <c r="BA512" s="21">
        <v>0</v>
      </c>
      <c r="BB512" s="21">
        <v>0</v>
      </c>
      <c r="BC512" s="21">
        <v>0</v>
      </c>
      <c r="BD512" s="21">
        <v>0</v>
      </c>
      <c r="BE512" s="21">
        <v>0</v>
      </c>
      <c r="BF512" s="21">
        <v>0</v>
      </c>
      <c r="BG512" s="21">
        <v>0</v>
      </c>
      <c r="BH512" s="21">
        <v>0</v>
      </c>
      <c r="BI512" s="21">
        <v>0</v>
      </c>
      <c r="BJ512" s="21">
        <v>0</v>
      </c>
      <c r="BK512" s="21">
        <v>650873</v>
      </c>
      <c r="BL512">
        <v>6</v>
      </c>
      <c r="BM512">
        <v>8</v>
      </c>
      <c r="BN512">
        <v>0</v>
      </c>
      <c r="BO512">
        <v>86</v>
      </c>
      <c r="BP512">
        <v>0</v>
      </c>
      <c r="BQ512" s="156">
        <f>INDEX('ESSER II reallocation'!$G$2:$G$555,MATCH('2021 ESSER II'!$D512,'ESSER II reallocation'!$A$2:$A$555,0))</f>
        <v>650952</v>
      </c>
    </row>
    <row r="513" spans="1:69" x14ac:dyDescent="0.3">
      <c r="A513" t="s">
        <v>162</v>
      </c>
      <c r="B513">
        <v>2021</v>
      </c>
      <c r="C513" t="s">
        <v>3434</v>
      </c>
      <c r="D513" s="22">
        <f>INDEX(Concordance!$A$2:$A$556,MATCH('2021 ESSER II'!F513,Concordance!$D$2:$D$556,0))</f>
        <v>40107</v>
      </c>
      <c r="E513" t="s">
        <v>1702</v>
      </c>
      <c r="F513" t="s">
        <v>3435</v>
      </c>
      <c r="G513" t="s">
        <v>3436</v>
      </c>
      <c r="H513" t="s">
        <v>1892</v>
      </c>
      <c r="I513" s="21">
        <v>29866.32</v>
      </c>
      <c r="J513" s="21">
        <v>0</v>
      </c>
      <c r="O513" s="21">
        <v>29866.32</v>
      </c>
      <c r="P513">
        <v>0</v>
      </c>
      <c r="Q513">
        <v>0</v>
      </c>
      <c r="R513">
        <v>0</v>
      </c>
      <c r="S513">
        <v>100</v>
      </c>
      <c r="T513">
        <v>0</v>
      </c>
      <c r="U513" s="21">
        <v>1188922</v>
      </c>
      <c r="V513" s="21">
        <v>1188922</v>
      </c>
      <c r="W513" s="21">
        <v>1188922</v>
      </c>
      <c r="X513" s="21">
        <v>917345.52</v>
      </c>
      <c r="Y513" s="21">
        <v>0</v>
      </c>
      <c r="Z513" s="21">
        <v>0</v>
      </c>
      <c r="AA513" s="21">
        <v>0</v>
      </c>
      <c r="AB513" s="21">
        <v>0</v>
      </c>
      <c r="AC513" s="21">
        <v>271576.48</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Q513" s="156">
        <f>INDEX('ESSER II reallocation'!$G$2:$G$555,MATCH('2021 ESSER II'!$D513,'ESSER II reallocation'!$A$2:$A$555,0))</f>
        <v>1189067</v>
      </c>
    </row>
    <row r="514" spans="1:69" x14ac:dyDescent="0.3">
      <c r="A514" t="s">
        <v>162</v>
      </c>
      <c r="B514">
        <v>2021</v>
      </c>
      <c r="C514" t="s">
        <v>3437</v>
      </c>
      <c r="D514" s="22">
        <f>INDEX(Concordance!$A$2:$A$556,MATCH('2021 ESSER II'!F514,Concordance!$D$2:$D$556,0))</f>
        <v>31122</v>
      </c>
      <c r="E514" t="s">
        <v>1705</v>
      </c>
      <c r="F514" t="s">
        <v>3438</v>
      </c>
      <c r="G514" t="s">
        <v>3439</v>
      </c>
      <c r="H514" t="s">
        <v>1892</v>
      </c>
      <c r="I514" s="21">
        <v>15067.94</v>
      </c>
      <c r="J514" s="21">
        <v>0</v>
      </c>
      <c r="O514" s="21">
        <v>15067.94</v>
      </c>
      <c r="P514">
        <v>0</v>
      </c>
      <c r="Q514">
        <v>0</v>
      </c>
      <c r="R514">
        <v>0</v>
      </c>
      <c r="S514">
        <v>100</v>
      </c>
      <c r="T514">
        <v>0</v>
      </c>
      <c r="U514" s="21">
        <v>611273</v>
      </c>
      <c r="V514" s="21">
        <v>611273</v>
      </c>
      <c r="W514" s="21">
        <v>0</v>
      </c>
      <c r="X514" s="21">
        <v>0</v>
      </c>
      <c r="Y514" s="21">
        <v>0</v>
      </c>
      <c r="Z514" s="21">
        <v>0</v>
      </c>
      <c r="AA514" s="21">
        <v>0</v>
      </c>
      <c r="AB514" s="21">
        <v>0</v>
      </c>
      <c r="AC514" s="21">
        <v>0</v>
      </c>
      <c r="AD514" s="21">
        <v>0</v>
      </c>
      <c r="AE514" s="21">
        <v>0</v>
      </c>
      <c r="AF514" s="21">
        <v>0</v>
      </c>
      <c r="AG514" s="21">
        <v>611273</v>
      </c>
      <c r="AH514" s="21">
        <v>459683.51</v>
      </c>
      <c r="AI514" s="21">
        <v>151589.49</v>
      </c>
      <c r="AJ514" s="21">
        <v>0</v>
      </c>
      <c r="AK514" s="21">
        <v>0</v>
      </c>
      <c r="AL514" s="21">
        <v>0</v>
      </c>
      <c r="AM514" s="21">
        <v>0</v>
      </c>
      <c r="AN514" s="21">
        <v>0</v>
      </c>
      <c r="AO514" s="21">
        <v>0</v>
      </c>
      <c r="AP514" s="21">
        <v>0</v>
      </c>
      <c r="AQ514" s="21">
        <v>0</v>
      </c>
      <c r="AR514" s="21">
        <v>0</v>
      </c>
      <c r="AS514" s="21">
        <v>0</v>
      </c>
      <c r="AT514" s="21">
        <v>0</v>
      </c>
      <c r="AU514" s="21">
        <v>0</v>
      </c>
      <c r="AV514" s="21">
        <v>0</v>
      </c>
      <c r="AW514" s="21">
        <v>0</v>
      </c>
      <c r="AX514" s="21">
        <v>0</v>
      </c>
      <c r="AY514" s="21">
        <v>0</v>
      </c>
      <c r="AZ514" s="21">
        <v>0</v>
      </c>
      <c r="BA514" s="21">
        <v>0</v>
      </c>
      <c r="BB514" s="21">
        <v>0</v>
      </c>
      <c r="BC514" s="21">
        <v>0</v>
      </c>
      <c r="BD514" s="21">
        <v>0</v>
      </c>
      <c r="BE514" s="21">
        <v>0</v>
      </c>
      <c r="BF514" s="21">
        <v>0</v>
      </c>
      <c r="BG514" s="21">
        <v>0</v>
      </c>
      <c r="BH514" s="21">
        <v>0</v>
      </c>
      <c r="BI514" s="21">
        <v>0</v>
      </c>
      <c r="BJ514" s="21">
        <v>0</v>
      </c>
      <c r="BK514" s="21">
        <v>0</v>
      </c>
      <c r="BQ514" s="156">
        <f>INDEX('ESSER II reallocation'!$G$2:$G$555,MATCH('2021 ESSER II'!$D514,'ESSER II reallocation'!$A$2:$A$555,0))</f>
        <v>611348</v>
      </c>
    </row>
    <row r="515" spans="1:69" x14ac:dyDescent="0.3">
      <c r="A515" t="s">
        <v>162</v>
      </c>
      <c r="B515">
        <v>2021</v>
      </c>
      <c r="C515" t="s">
        <v>3440</v>
      </c>
      <c r="D515" s="22">
        <f>INDEX(Concordance!$A$2:$A$556,MATCH('2021 ESSER II'!F515,Concordance!$D$2:$D$556,0))</f>
        <v>57003</v>
      </c>
      <c r="E515" t="s">
        <v>1708</v>
      </c>
      <c r="F515" t="s">
        <v>3441</v>
      </c>
      <c r="G515" t="s">
        <v>3442</v>
      </c>
      <c r="H515" t="s">
        <v>1892</v>
      </c>
      <c r="I515" s="21">
        <v>99398.42</v>
      </c>
      <c r="J515" s="21">
        <v>0</v>
      </c>
      <c r="O515" s="21">
        <v>99398.42</v>
      </c>
      <c r="P515">
        <v>0</v>
      </c>
      <c r="Q515">
        <v>0</v>
      </c>
      <c r="R515">
        <v>0</v>
      </c>
      <c r="S515">
        <v>100</v>
      </c>
      <c r="T515">
        <v>0</v>
      </c>
      <c r="U515" s="21">
        <v>3523776</v>
      </c>
      <c r="V515" s="21">
        <v>3523776</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3523776</v>
      </c>
      <c r="BB515" s="21">
        <v>3523776</v>
      </c>
      <c r="BC515" s="21">
        <v>0</v>
      </c>
      <c r="BD515" s="21">
        <v>0</v>
      </c>
      <c r="BE515" s="21">
        <v>0</v>
      </c>
      <c r="BF515" s="21">
        <v>0</v>
      </c>
      <c r="BG515" s="21">
        <v>0</v>
      </c>
      <c r="BH515" s="21">
        <v>0</v>
      </c>
      <c r="BI515" s="21">
        <v>0</v>
      </c>
      <c r="BJ515" s="21">
        <v>0</v>
      </c>
      <c r="BK515" s="21">
        <v>0</v>
      </c>
      <c r="BQ515" s="156">
        <f>INDEX('ESSER II reallocation'!$G$2:$G$555,MATCH('2021 ESSER II'!$D515,'ESSER II reallocation'!$A$2:$A$555,0))</f>
        <v>3524208</v>
      </c>
    </row>
    <row r="516" spans="1:69" x14ac:dyDescent="0.3">
      <c r="A516" t="s">
        <v>162</v>
      </c>
      <c r="B516">
        <v>2021</v>
      </c>
      <c r="C516" t="s">
        <v>3443</v>
      </c>
      <c r="D516" s="22">
        <f>INDEX(Concordance!$A$2:$A$556,MATCH('2021 ESSER II'!F516,Concordance!$D$2:$D$556,0))</f>
        <v>12110</v>
      </c>
      <c r="E516" t="s">
        <v>1711</v>
      </c>
      <c r="F516" t="s">
        <v>3444</v>
      </c>
      <c r="G516" t="s">
        <v>3445</v>
      </c>
      <c r="H516" t="s">
        <v>1892</v>
      </c>
      <c r="I516" s="21">
        <v>34326.1</v>
      </c>
      <c r="J516" s="21">
        <v>0</v>
      </c>
      <c r="O516" s="21">
        <v>34326.1</v>
      </c>
      <c r="P516">
        <v>0</v>
      </c>
      <c r="Q516">
        <v>0</v>
      </c>
      <c r="R516">
        <v>0</v>
      </c>
      <c r="S516">
        <v>100</v>
      </c>
      <c r="T516">
        <v>0</v>
      </c>
      <c r="U516" s="21">
        <v>1379919</v>
      </c>
      <c r="V516" s="21">
        <v>6500</v>
      </c>
      <c r="W516" s="21">
        <v>6500</v>
      </c>
      <c r="X516" s="21">
        <v>0</v>
      </c>
      <c r="Y516" s="21">
        <v>0</v>
      </c>
      <c r="Z516" s="21">
        <v>0</v>
      </c>
      <c r="AA516" s="21">
        <v>0</v>
      </c>
      <c r="AB516" s="21">
        <v>0</v>
      </c>
      <c r="AC516" s="21">
        <v>0</v>
      </c>
      <c r="AD516" s="21">
        <v>6500</v>
      </c>
      <c r="AE516" s="21">
        <v>0</v>
      </c>
      <c r="AF516" s="21">
        <v>0</v>
      </c>
      <c r="AG516" s="21">
        <v>0</v>
      </c>
      <c r="AH516" s="21">
        <v>0</v>
      </c>
      <c r="AI516" s="21">
        <v>0</v>
      </c>
      <c r="AJ516" s="21">
        <v>0</v>
      </c>
      <c r="AK516" s="21">
        <v>0</v>
      </c>
      <c r="AL516" s="21">
        <v>0</v>
      </c>
      <c r="AM516" s="21">
        <v>0</v>
      </c>
      <c r="AN516" s="21">
        <v>0</v>
      </c>
      <c r="AO516" s="21">
        <v>0</v>
      </c>
      <c r="AP516" s="21">
        <v>0</v>
      </c>
      <c r="AQ516" s="21">
        <v>0</v>
      </c>
      <c r="AR516" s="21">
        <v>0</v>
      </c>
      <c r="AS516" s="21">
        <v>0</v>
      </c>
      <c r="AT516" s="21">
        <v>0</v>
      </c>
      <c r="AU516" s="21">
        <v>0</v>
      </c>
      <c r="AV516" s="21">
        <v>0</v>
      </c>
      <c r="AW516" s="21">
        <v>0</v>
      </c>
      <c r="AX516" s="21">
        <v>0</v>
      </c>
      <c r="AY516" s="21">
        <v>0</v>
      </c>
      <c r="AZ516" s="21">
        <v>0</v>
      </c>
      <c r="BA516" s="21">
        <v>0</v>
      </c>
      <c r="BB516" s="21">
        <v>0</v>
      </c>
      <c r="BC516" s="21">
        <v>0</v>
      </c>
      <c r="BD516" s="21">
        <v>0</v>
      </c>
      <c r="BE516" s="21">
        <v>0</v>
      </c>
      <c r="BF516" s="21">
        <v>0</v>
      </c>
      <c r="BG516" s="21">
        <v>0</v>
      </c>
      <c r="BH516" s="21">
        <v>0</v>
      </c>
      <c r="BI516" s="21">
        <v>0</v>
      </c>
      <c r="BJ516" s="21">
        <v>0</v>
      </c>
      <c r="BK516" s="21">
        <v>1373419</v>
      </c>
      <c r="BL516">
        <v>65</v>
      </c>
      <c r="BM516">
        <v>34</v>
      </c>
      <c r="BN516">
        <v>0</v>
      </c>
      <c r="BO516">
        <v>1</v>
      </c>
      <c r="BP516">
        <v>0</v>
      </c>
      <c r="BQ516" s="156">
        <f>INDEX('ESSER II reallocation'!$G$2:$G$555,MATCH('2021 ESSER II'!$D516,'ESSER II reallocation'!$A$2:$A$555,0))</f>
        <v>1380088</v>
      </c>
    </row>
    <row r="517" spans="1:69" x14ac:dyDescent="0.3">
      <c r="A517" t="s">
        <v>162</v>
      </c>
      <c r="B517">
        <v>2021</v>
      </c>
      <c r="C517" t="s">
        <v>3446</v>
      </c>
      <c r="D517" s="22">
        <f>INDEX(Concordance!$A$2:$A$556,MATCH('2021 ESSER II'!F517,Concordance!$D$2:$D$556,0))</f>
        <v>36131</v>
      </c>
      <c r="E517" t="s">
        <v>1714</v>
      </c>
      <c r="F517" t="s">
        <v>3447</v>
      </c>
      <c r="G517" t="s">
        <v>3448</v>
      </c>
      <c r="H517" t="s">
        <v>1892</v>
      </c>
      <c r="I517" s="21">
        <v>56016.87</v>
      </c>
      <c r="J517" s="21">
        <v>0</v>
      </c>
      <c r="O517" s="21">
        <v>56016.87</v>
      </c>
      <c r="P517">
        <v>0</v>
      </c>
      <c r="Q517">
        <v>0</v>
      </c>
      <c r="R517">
        <v>0</v>
      </c>
      <c r="S517">
        <v>100</v>
      </c>
      <c r="T517">
        <v>0</v>
      </c>
      <c r="U517" s="21">
        <v>1440667</v>
      </c>
      <c r="V517" s="21">
        <v>1440667</v>
      </c>
      <c r="W517" s="21">
        <v>0</v>
      </c>
      <c r="X517" s="21">
        <v>0</v>
      </c>
      <c r="Y517" s="21">
        <v>0</v>
      </c>
      <c r="Z517" s="21">
        <v>0</v>
      </c>
      <c r="AA517" s="21">
        <v>0</v>
      </c>
      <c r="AB517" s="21">
        <v>0</v>
      </c>
      <c r="AC517" s="21">
        <v>0</v>
      </c>
      <c r="AD517" s="21">
        <v>0</v>
      </c>
      <c r="AE517" s="21">
        <v>0</v>
      </c>
      <c r="AF517" s="21">
        <v>0</v>
      </c>
      <c r="AG517" s="21">
        <v>0</v>
      </c>
      <c r="AH517" s="21">
        <v>0</v>
      </c>
      <c r="AI517" s="21">
        <v>0</v>
      </c>
      <c r="AJ517" s="21">
        <v>0</v>
      </c>
      <c r="AK517" s="21">
        <v>0</v>
      </c>
      <c r="AL517" s="21">
        <v>0</v>
      </c>
      <c r="AM517" s="21">
        <v>0</v>
      </c>
      <c r="AN517" s="21">
        <v>0</v>
      </c>
      <c r="AO517" s="21">
        <v>0</v>
      </c>
      <c r="AP517" s="21">
        <v>0</v>
      </c>
      <c r="AQ517" s="21">
        <v>0</v>
      </c>
      <c r="AR517" s="21">
        <v>0</v>
      </c>
      <c r="AS517" s="21">
        <v>0</v>
      </c>
      <c r="AT517" s="21">
        <v>0</v>
      </c>
      <c r="AU517" s="21">
        <v>0</v>
      </c>
      <c r="AV517" s="21">
        <v>0</v>
      </c>
      <c r="AW517" s="21">
        <v>0</v>
      </c>
      <c r="AX517" s="21">
        <v>0</v>
      </c>
      <c r="AY517" s="21">
        <v>0</v>
      </c>
      <c r="AZ517" s="21">
        <v>0</v>
      </c>
      <c r="BA517" s="21">
        <v>1440667</v>
      </c>
      <c r="BB517" s="21">
        <v>1440667</v>
      </c>
      <c r="BC517" s="21">
        <v>0</v>
      </c>
      <c r="BD517" s="21">
        <v>0</v>
      </c>
      <c r="BE517" s="21">
        <v>0</v>
      </c>
      <c r="BF517" s="21">
        <v>0</v>
      </c>
      <c r="BG517" s="21">
        <v>0</v>
      </c>
      <c r="BH517" s="21">
        <v>0</v>
      </c>
      <c r="BI517" s="21">
        <v>0</v>
      </c>
      <c r="BJ517" s="21">
        <v>0</v>
      </c>
      <c r="BK517" s="21">
        <v>0</v>
      </c>
      <c r="BQ517" s="156">
        <f>INDEX('ESSER II reallocation'!$G$2:$G$555,MATCH('2021 ESSER II'!$D517,'ESSER II reallocation'!$A$2:$A$555,0))</f>
        <v>1440843</v>
      </c>
    </row>
    <row r="518" spans="1:69" x14ac:dyDescent="0.3">
      <c r="A518" t="s">
        <v>162</v>
      </c>
      <c r="B518">
        <v>2021</v>
      </c>
      <c r="C518" t="s">
        <v>3449</v>
      </c>
      <c r="D518" s="22">
        <f>INDEX(Concordance!$A$2:$A$556,MATCH('2021 ESSER II'!F518,Concordance!$D$2:$D$556,0))</f>
        <v>32056</v>
      </c>
      <c r="E518" t="s">
        <v>1717</v>
      </c>
      <c r="F518" t="s">
        <v>3450</v>
      </c>
      <c r="G518" t="s">
        <v>3451</v>
      </c>
      <c r="H518" t="s">
        <v>1892</v>
      </c>
      <c r="I518" s="21">
        <v>14459.79</v>
      </c>
      <c r="J518" s="21">
        <v>0</v>
      </c>
      <c r="O518" s="21">
        <v>14459.79</v>
      </c>
      <c r="P518">
        <v>0</v>
      </c>
      <c r="Q518">
        <v>0</v>
      </c>
      <c r="R518">
        <v>0</v>
      </c>
      <c r="S518">
        <v>100</v>
      </c>
      <c r="T518">
        <v>0</v>
      </c>
      <c r="U518" s="21">
        <v>114555</v>
      </c>
      <c r="V518" s="21">
        <v>114555</v>
      </c>
      <c r="W518" s="21">
        <v>9723.84</v>
      </c>
      <c r="X518" s="21">
        <v>0</v>
      </c>
      <c r="Y518" s="21">
        <v>0</v>
      </c>
      <c r="Z518" s="21">
        <v>0</v>
      </c>
      <c r="AA518" s="21">
        <v>0</v>
      </c>
      <c r="AB518" s="21">
        <v>9723.84</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104831.16</v>
      </c>
      <c r="AR518" s="21">
        <v>88907.16</v>
      </c>
      <c r="AS518" s="21">
        <v>15924</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Q518" s="156">
        <f>INDEX('ESSER II reallocation'!$G$2:$G$555,MATCH('2021 ESSER II'!$D518,'ESSER II reallocation'!$A$2:$A$555,0))</f>
        <v>114569</v>
      </c>
    </row>
    <row r="519" spans="1:69" x14ac:dyDescent="0.3">
      <c r="A519" t="s">
        <v>162</v>
      </c>
      <c r="B519">
        <v>2021</v>
      </c>
      <c r="C519" t="s">
        <v>3452</v>
      </c>
      <c r="D519" s="22">
        <f>INDEX(Concordance!$A$2:$A$556,MATCH('2021 ESSER II'!F519,Concordance!$D$2:$D$556,0))</f>
        <v>48901</v>
      </c>
      <c r="E519" t="s">
        <v>1720</v>
      </c>
      <c r="F519" t="s">
        <v>3453</v>
      </c>
      <c r="G519" t="s">
        <v>3454</v>
      </c>
      <c r="H519" t="s">
        <v>1892</v>
      </c>
      <c r="I519" s="21">
        <v>48435.24</v>
      </c>
      <c r="J519" s="21">
        <v>0</v>
      </c>
      <c r="O519" s="21">
        <v>48435.24</v>
      </c>
      <c r="P519">
        <v>0</v>
      </c>
      <c r="Q519">
        <v>0</v>
      </c>
      <c r="R519">
        <v>0</v>
      </c>
      <c r="S519">
        <v>100</v>
      </c>
      <c r="T519">
        <v>0</v>
      </c>
      <c r="U519" s="21">
        <v>1477862</v>
      </c>
      <c r="V519" s="21">
        <v>0</v>
      </c>
      <c r="W519" s="21">
        <v>0</v>
      </c>
      <c r="X519" s="21">
        <v>0</v>
      </c>
      <c r="Y519" s="21">
        <v>0</v>
      </c>
      <c r="Z519" s="21">
        <v>0</v>
      </c>
      <c r="AA519" s="21">
        <v>0</v>
      </c>
      <c r="AB519" s="21">
        <v>0</v>
      </c>
      <c r="AC519" s="21">
        <v>0</v>
      </c>
      <c r="AD519" s="21">
        <v>0</v>
      </c>
      <c r="AE519" s="21">
        <v>0</v>
      </c>
      <c r="AF519" s="21">
        <v>0</v>
      </c>
      <c r="AG519" s="21">
        <v>0</v>
      </c>
      <c r="AH519" s="21">
        <v>0</v>
      </c>
      <c r="AI519" s="21">
        <v>0</v>
      </c>
      <c r="AJ519" s="21">
        <v>0</v>
      </c>
      <c r="AK519" s="21">
        <v>0</v>
      </c>
      <c r="AL519" s="21">
        <v>0</v>
      </c>
      <c r="AM519" s="21">
        <v>0</v>
      </c>
      <c r="AN519" s="21">
        <v>0</v>
      </c>
      <c r="AO519" s="21">
        <v>0</v>
      </c>
      <c r="AP519" s="21">
        <v>0</v>
      </c>
      <c r="AQ519" s="21">
        <v>0</v>
      </c>
      <c r="AR519" s="21">
        <v>0</v>
      </c>
      <c r="AS519" s="21">
        <v>0</v>
      </c>
      <c r="AT519" s="21">
        <v>0</v>
      </c>
      <c r="AU519" s="21">
        <v>0</v>
      </c>
      <c r="AV519" s="21">
        <v>0</v>
      </c>
      <c r="AW519" s="21">
        <v>0</v>
      </c>
      <c r="AX519" s="21">
        <v>0</v>
      </c>
      <c r="AY519" s="21">
        <v>0</v>
      </c>
      <c r="AZ519" s="21">
        <v>0</v>
      </c>
      <c r="BA519" s="21">
        <v>0</v>
      </c>
      <c r="BB519" s="21">
        <v>0</v>
      </c>
      <c r="BC519" s="21">
        <v>0</v>
      </c>
      <c r="BD519" s="21">
        <v>0</v>
      </c>
      <c r="BE519" s="21">
        <v>0</v>
      </c>
      <c r="BF519" s="21">
        <v>0</v>
      </c>
      <c r="BG519" s="21">
        <v>0</v>
      </c>
      <c r="BH519" s="21">
        <v>0</v>
      </c>
      <c r="BI519" s="21">
        <v>0</v>
      </c>
      <c r="BJ519" s="21">
        <v>0</v>
      </c>
      <c r="BK519" s="21">
        <v>1477862</v>
      </c>
      <c r="BL519">
        <v>58.69</v>
      </c>
      <c r="BM519">
        <v>5.81</v>
      </c>
      <c r="BN519">
        <v>0</v>
      </c>
      <c r="BO519">
        <v>35.5</v>
      </c>
      <c r="BP519">
        <v>0</v>
      </c>
      <c r="BQ519" s="156">
        <f>INDEX('ESSER II reallocation'!$G$2:$G$555,MATCH('2021 ESSER II'!$D519,'ESSER II reallocation'!$A$2:$A$555,0))</f>
        <v>1478043</v>
      </c>
    </row>
    <row r="520" spans="1:69" x14ac:dyDescent="0.3">
      <c r="A520" t="s">
        <v>162</v>
      </c>
      <c r="B520">
        <v>2021</v>
      </c>
      <c r="C520" t="s">
        <v>3455</v>
      </c>
      <c r="D520" s="22">
        <f>INDEX(Concordance!$A$2:$A$556,MATCH('2021 ESSER II'!F520,Concordance!$D$2:$D$556,0))</f>
        <v>96112</v>
      </c>
      <c r="E520" t="s">
        <v>1480</v>
      </c>
      <c r="F520" t="s">
        <v>3456</v>
      </c>
      <c r="G520" t="s">
        <v>3457</v>
      </c>
      <c r="H520" t="s">
        <v>1892</v>
      </c>
      <c r="I520" s="21">
        <v>115088.75</v>
      </c>
      <c r="J520" s="21">
        <v>0</v>
      </c>
      <c r="O520" s="21">
        <v>115088.75</v>
      </c>
      <c r="P520">
        <v>0</v>
      </c>
      <c r="Q520">
        <v>0</v>
      </c>
      <c r="R520">
        <v>0</v>
      </c>
      <c r="S520">
        <v>100</v>
      </c>
      <c r="T520">
        <v>0</v>
      </c>
      <c r="U520" s="21">
        <v>2183104</v>
      </c>
      <c r="V520" s="21">
        <v>2183104</v>
      </c>
      <c r="W520" s="21">
        <v>0</v>
      </c>
      <c r="X520" s="21">
        <v>0</v>
      </c>
      <c r="Y520" s="21">
        <v>0</v>
      </c>
      <c r="Z520" s="21">
        <v>0</v>
      </c>
      <c r="AA520" s="21">
        <v>0</v>
      </c>
      <c r="AB520" s="21">
        <v>0</v>
      </c>
      <c r="AC520" s="21">
        <v>0</v>
      </c>
      <c r="AD520" s="21">
        <v>0</v>
      </c>
      <c r="AE520" s="21">
        <v>0</v>
      </c>
      <c r="AF520" s="21">
        <v>0</v>
      </c>
      <c r="AG520" s="21">
        <v>2183104</v>
      </c>
      <c r="AH520" s="21">
        <v>2183104</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Q520" s="156">
        <f>INDEX('ESSER II reallocation'!$G$2:$G$555,MATCH('2021 ESSER II'!$D520,'ESSER II reallocation'!$A$2:$A$555,0))</f>
        <v>2183371</v>
      </c>
    </row>
    <row r="521" spans="1:69" x14ac:dyDescent="0.3">
      <c r="A521" t="s">
        <v>162</v>
      </c>
      <c r="B521">
        <v>2021</v>
      </c>
      <c r="C521" t="s">
        <v>3458</v>
      </c>
      <c r="D521" s="22">
        <f>INDEX(Concordance!$A$2:$A$556,MATCH('2021 ESSER II'!F521,Concordance!$D$2:$D$556,0))</f>
        <v>96113</v>
      </c>
      <c r="E521" t="s">
        <v>1723</v>
      </c>
      <c r="F521" t="s">
        <v>3459</v>
      </c>
      <c r="G521" t="s">
        <v>3460</v>
      </c>
      <c r="H521" t="s">
        <v>1892</v>
      </c>
      <c r="I521" s="21">
        <v>24392.94</v>
      </c>
      <c r="J521" s="21">
        <v>0</v>
      </c>
      <c r="O521" s="21">
        <v>24392.94</v>
      </c>
      <c r="P521">
        <v>0</v>
      </c>
      <c r="Q521">
        <v>0</v>
      </c>
      <c r="R521">
        <v>0</v>
      </c>
      <c r="S521">
        <v>100</v>
      </c>
      <c r="T521">
        <v>0</v>
      </c>
      <c r="U521" s="21">
        <v>750148</v>
      </c>
      <c r="V521" s="21">
        <v>0</v>
      </c>
      <c r="W521" s="21">
        <v>0</v>
      </c>
      <c r="X521" s="21">
        <v>0</v>
      </c>
      <c r="Y521" s="21">
        <v>0</v>
      </c>
      <c r="Z521" s="21">
        <v>0</v>
      </c>
      <c r="AA521" s="21">
        <v>0</v>
      </c>
      <c r="AB521" s="21">
        <v>0</v>
      </c>
      <c r="AC521" s="21">
        <v>0</v>
      </c>
      <c r="AD521" s="21">
        <v>0</v>
      </c>
      <c r="AE521" s="21">
        <v>0</v>
      </c>
      <c r="AF521" s="21">
        <v>0</v>
      </c>
      <c r="AG521" s="21">
        <v>0</v>
      </c>
      <c r="AH521" s="21">
        <v>0</v>
      </c>
      <c r="AI521" s="21">
        <v>0</v>
      </c>
      <c r="AJ521" s="21">
        <v>0</v>
      </c>
      <c r="AK521" s="21">
        <v>0</v>
      </c>
      <c r="AL521" s="21">
        <v>0</v>
      </c>
      <c r="AM521" s="21">
        <v>0</v>
      </c>
      <c r="AN521" s="21">
        <v>0</v>
      </c>
      <c r="AO521" s="21">
        <v>0</v>
      </c>
      <c r="AP521" s="21">
        <v>0</v>
      </c>
      <c r="AQ521" s="21">
        <v>0</v>
      </c>
      <c r="AR521" s="21">
        <v>0</v>
      </c>
      <c r="AS521" s="21">
        <v>0</v>
      </c>
      <c r="AT521" s="21">
        <v>0</v>
      </c>
      <c r="AU521" s="21">
        <v>0</v>
      </c>
      <c r="AV521" s="21">
        <v>0</v>
      </c>
      <c r="AW521" s="21">
        <v>0</v>
      </c>
      <c r="AX521" s="21">
        <v>0</v>
      </c>
      <c r="AY521" s="21">
        <v>0</v>
      </c>
      <c r="AZ521" s="21">
        <v>0</v>
      </c>
      <c r="BA521" s="21">
        <v>0</v>
      </c>
      <c r="BB521" s="21">
        <v>0</v>
      </c>
      <c r="BC521" s="21">
        <v>0</v>
      </c>
      <c r="BD521" s="21">
        <v>0</v>
      </c>
      <c r="BE521" s="21">
        <v>0</v>
      </c>
      <c r="BF521" s="21">
        <v>0</v>
      </c>
      <c r="BG521" s="21">
        <v>0</v>
      </c>
      <c r="BH521" s="21">
        <v>0</v>
      </c>
      <c r="BI521" s="21">
        <v>0</v>
      </c>
      <c r="BJ521" s="21">
        <v>0</v>
      </c>
      <c r="BK521" s="21">
        <v>750148</v>
      </c>
      <c r="BL521">
        <v>0</v>
      </c>
      <c r="BM521">
        <v>0</v>
      </c>
      <c r="BN521">
        <v>0</v>
      </c>
      <c r="BO521">
        <v>100</v>
      </c>
      <c r="BP521">
        <v>0</v>
      </c>
      <c r="BQ521" s="156">
        <f>INDEX('ESSER II reallocation'!$G$2:$G$555,MATCH('2021 ESSER II'!$D521,'ESSER II reallocation'!$A$2:$A$555,0))</f>
        <v>750239</v>
      </c>
    </row>
    <row r="522" spans="1:69" x14ac:dyDescent="0.3">
      <c r="A522" t="s">
        <v>162</v>
      </c>
      <c r="B522">
        <v>2021</v>
      </c>
      <c r="C522" t="s">
        <v>3461</v>
      </c>
      <c r="D522" s="22">
        <f>INDEX(Concordance!$A$2:$A$556,MATCH('2021 ESSER II'!F522,Concordance!$D$2:$D$556,0))</f>
        <v>110031</v>
      </c>
      <c r="E522" t="s">
        <v>1726</v>
      </c>
      <c r="F522" t="s">
        <v>3462</v>
      </c>
      <c r="G522" t="s">
        <v>3463</v>
      </c>
      <c r="H522" t="s">
        <v>1892</v>
      </c>
      <c r="I522" s="21">
        <v>18514.14</v>
      </c>
      <c r="J522" s="21">
        <v>0</v>
      </c>
      <c r="O522" s="21">
        <v>18514.14</v>
      </c>
      <c r="P522">
        <v>0</v>
      </c>
      <c r="Q522">
        <v>0</v>
      </c>
      <c r="R522">
        <v>0</v>
      </c>
      <c r="S522">
        <v>100</v>
      </c>
      <c r="T522">
        <v>0</v>
      </c>
      <c r="U522" s="21">
        <v>410719</v>
      </c>
      <c r="V522" s="21">
        <v>410719</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410719</v>
      </c>
      <c r="BB522" s="21">
        <v>410719</v>
      </c>
      <c r="BC522" s="21">
        <v>0</v>
      </c>
      <c r="BD522" s="21">
        <v>0</v>
      </c>
      <c r="BE522" s="21">
        <v>0</v>
      </c>
      <c r="BF522" s="21">
        <v>0</v>
      </c>
      <c r="BG522" s="21">
        <v>0</v>
      </c>
      <c r="BH522" s="21">
        <v>0</v>
      </c>
      <c r="BI522" s="21">
        <v>0</v>
      </c>
      <c r="BJ522" s="21">
        <v>0</v>
      </c>
      <c r="BK522" s="21">
        <v>0</v>
      </c>
      <c r="BQ522" s="156">
        <f>INDEX('ESSER II reallocation'!$G$2:$G$555,MATCH('2021 ESSER II'!$D522,'ESSER II reallocation'!$A$2:$A$555,0))</f>
        <v>410769</v>
      </c>
    </row>
    <row r="523" spans="1:69" x14ac:dyDescent="0.3">
      <c r="A523" t="s">
        <v>162</v>
      </c>
      <c r="B523">
        <v>2021</v>
      </c>
      <c r="C523" t="s">
        <v>3464</v>
      </c>
      <c r="D523" s="22">
        <f>INDEX(Concordance!$A$2:$A$556,MATCH('2021 ESSER II'!F523,Concordance!$D$2:$D$556,0))</f>
        <v>18050</v>
      </c>
      <c r="E523" t="s">
        <v>3465</v>
      </c>
      <c r="F523" t="s">
        <v>3466</v>
      </c>
      <c r="G523" t="s">
        <v>3467</v>
      </c>
      <c r="H523" t="s">
        <v>1892</v>
      </c>
      <c r="I523" s="21">
        <v>18716.849999999999</v>
      </c>
      <c r="J523" s="21">
        <v>0</v>
      </c>
      <c r="O523" s="21">
        <v>18716.849999999999</v>
      </c>
      <c r="P523">
        <v>0</v>
      </c>
      <c r="Q523">
        <v>0</v>
      </c>
      <c r="R523">
        <v>0</v>
      </c>
      <c r="S523">
        <v>100</v>
      </c>
      <c r="T523">
        <v>0</v>
      </c>
      <c r="U523" s="21">
        <v>774830</v>
      </c>
      <c r="V523" s="21">
        <v>774830</v>
      </c>
      <c r="W523" s="21">
        <v>0</v>
      </c>
      <c r="X523" s="21">
        <v>0</v>
      </c>
      <c r="Y523" s="21">
        <v>0</v>
      </c>
      <c r="Z523" s="21">
        <v>0</v>
      </c>
      <c r="AA523" s="21">
        <v>0</v>
      </c>
      <c r="AB523" s="21">
        <v>0</v>
      </c>
      <c r="AC523" s="21">
        <v>0</v>
      </c>
      <c r="AD523" s="21">
        <v>0</v>
      </c>
      <c r="AE523" s="21">
        <v>0</v>
      </c>
      <c r="AF523" s="21">
        <v>0</v>
      </c>
      <c r="AG523" s="21">
        <v>0</v>
      </c>
      <c r="AH523" s="21">
        <v>0</v>
      </c>
      <c r="AI523" s="21">
        <v>0</v>
      </c>
      <c r="AJ523" s="21">
        <v>0</v>
      </c>
      <c r="AK523" s="21">
        <v>0</v>
      </c>
      <c r="AL523" s="21">
        <v>0</v>
      </c>
      <c r="AM523" s="21">
        <v>0</v>
      </c>
      <c r="AN523" s="21">
        <v>0</v>
      </c>
      <c r="AO523" s="21">
        <v>0</v>
      </c>
      <c r="AP523" s="21">
        <v>0</v>
      </c>
      <c r="AQ523" s="21">
        <v>774830</v>
      </c>
      <c r="AR523" s="21">
        <v>720264.9</v>
      </c>
      <c r="AS523" s="21">
        <v>54565.1</v>
      </c>
      <c r="AT523" s="21">
        <v>0</v>
      </c>
      <c r="AU523" s="21">
        <v>0</v>
      </c>
      <c r="AV523" s="21">
        <v>0</v>
      </c>
      <c r="AW523" s="21">
        <v>0</v>
      </c>
      <c r="AX523" s="21">
        <v>0</v>
      </c>
      <c r="AY523" s="21">
        <v>0</v>
      </c>
      <c r="AZ523" s="21">
        <v>0</v>
      </c>
      <c r="BA523" s="21">
        <v>0</v>
      </c>
      <c r="BB523" s="21">
        <v>0</v>
      </c>
      <c r="BC523" s="21">
        <v>0</v>
      </c>
      <c r="BD523" s="21">
        <v>0</v>
      </c>
      <c r="BE523" s="21">
        <v>0</v>
      </c>
      <c r="BF523" s="21">
        <v>0</v>
      </c>
      <c r="BG523" s="21">
        <v>0</v>
      </c>
      <c r="BH523" s="21">
        <v>0</v>
      </c>
      <c r="BI523" s="21">
        <v>0</v>
      </c>
      <c r="BJ523" s="21">
        <v>0</v>
      </c>
      <c r="BK523" s="21">
        <v>0</v>
      </c>
      <c r="BQ523" s="156">
        <f>INDEX('ESSER II reallocation'!$G$2:$G$555,MATCH('2021 ESSER II'!$D523,'ESSER II reallocation'!$A$2:$A$555,0))</f>
        <v>774925</v>
      </c>
    </row>
    <row r="524" spans="1:69" x14ac:dyDescent="0.3">
      <c r="A524" t="s">
        <v>162</v>
      </c>
      <c r="B524">
        <v>2021</v>
      </c>
      <c r="C524" t="s">
        <v>3468</v>
      </c>
      <c r="D524" s="22">
        <f>INDEX(Concordance!$A$2:$A$556,MATCH('2021 ESSER II'!F524,Concordance!$D$2:$D$556,0))</f>
        <v>4109</v>
      </c>
      <c r="E524" t="s">
        <v>1731</v>
      </c>
      <c r="F524" t="s">
        <v>3469</v>
      </c>
      <c r="G524" t="s">
        <v>3470</v>
      </c>
      <c r="H524" t="s">
        <v>1892</v>
      </c>
      <c r="I524" s="21">
        <v>20338.59</v>
      </c>
      <c r="J524" s="21">
        <v>0</v>
      </c>
      <c r="O524" s="21">
        <v>20338.59</v>
      </c>
      <c r="P524">
        <v>0</v>
      </c>
      <c r="Q524">
        <v>0</v>
      </c>
      <c r="R524">
        <v>0</v>
      </c>
      <c r="S524">
        <v>100</v>
      </c>
      <c r="T524">
        <v>0</v>
      </c>
      <c r="U524" s="21">
        <v>735731</v>
      </c>
      <c r="V524" s="21">
        <v>0</v>
      </c>
      <c r="W524" s="21">
        <v>0</v>
      </c>
      <c r="X524" s="21">
        <v>0</v>
      </c>
      <c r="Y524" s="21">
        <v>0</v>
      </c>
      <c r="Z524" s="21">
        <v>0</v>
      </c>
      <c r="AA524" s="21">
        <v>0</v>
      </c>
      <c r="AB524" s="21">
        <v>0</v>
      </c>
      <c r="AC524" s="21">
        <v>0</v>
      </c>
      <c r="AD524" s="21">
        <v>0</v>
      </c>
      <c r="AE524" s="21">
        <v>0</v>
      </c>
      <c r="AF524" s="21">
        <v>0</v>
      </c>
      <c r="AG524" s="21">
        <v>0</v>
      </c>
      <c r="AH524" s="21">
        <v>0</v>
      </c>
      <c r="AI524" s="21">
        <v>0</v>
      </c>
      <c r="AJ524" s="21">
        <v>0</v>
      </c>
      <c r="AK524" s="21">
        <v>0</v>
      </c>
      <c r="AL524" s="21">
        <v>0</v>
      </c>
      <c r="AM524" s="21">
        <v>0</v>
      </c>
      <c r="AN524" s="21">
        <v>0</v>
      </c>
      <c r="AO524" s="21">
        <v>0</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735731</v>
      </c>
      <c r="BL524">
        <v>0</v>
      </c>
      <c r="BM524">
        <v>0</v>
      </c>
      <c r="BN524">
        <v>10</v>
      </c>
      <c r="BO524">
        <v>90</v>
      </c>
      <c r="BP524">
        <v>0</v>
      </c>
      <c r="BQ524" s="156">
        <f>INDEX('ESSER II reallocation'!$G$2:$G$555,MATCH('2021 ESSER II'!$D524,'ESSER II reallocation'!$A$2:$A$555,0))</f>
        <v>735822</v>
      </c>
    </row>
    <row r="525" spans="1:69" x14ac:dyDescent="0.3">
      <c r="A525" t="s">
        <v>162</v>
      </c>
      <c r="B525">
        <v>2021</v>
      </c>
      <c r="C525" t="s">
        <v>3471</v>
      </c>
      <c r="D525" s="22">
        <f>INDEX(Concordance!$A$2:$A$556,MATCH('2021 ESSER II'!F525,Concordance!$D$2:$D$556,0))</f>
        <v>55111</v>
      </c>
      <c r="E525" t="s">
        <v>1734</v>
      </c>
      <c r="F525" t="s">
        <v>3472</v>
      </c>
      <c r="G525" t="s">
        <v>3473</v>
      </c>
      <c r="H525" t="s">
        <v>1892</v>
      </c>
      <c r="I525" s="21">
        <v>22325.22</v>
      </c>
      <c r="J525" s="21">
        <v>0</v>
      </c>
      <c r="O525" s="21">
        <v>22325.22</v>
      </c>
      <c r="P525">
        <v>0</v>
      </c>
      <c r="Q525">
        <v>0</v>
      </c>
      <c r="R525">
        <v>0</v>
      </c>
      <c r="S525">
        <v>100</v>
      </c>
      <c r="T525">
        <v>0</v>
      </c>
      <c r="U525" s="21">
        <v>1029817</v>
      </c>
      <c r="V525" s="21">
        <v>768599</v>
      </c>
      <c r="W525" s="21">
        <v>0</v>
      </c>
      <c r="X525" s="21">
        <v>0</v>
      </c>
      <c r="Y525" s="21">
        <v>0</v>
      </c>
      <c r="Z525" s="21">
        <v>0</v>
      </c>
      <c r="AA525" s="21">
        <v>0</v>
      </c>
      <c r="AB525" s="21">
        <v>0</v>
      </c>
      <c r="AC525" s="21">
        <v>0</v>
      </c>
      <c r="AD525" s="21">
        <v>0</v>
      </c>
      <c r="AE525" s="21">
        <v>0</v>
      </c>
      <c r="AF525" s="21">
        <v>0</v>
      </c>
      <c r="AG525" s="21">
        <v>768599</v>
      </c>
      <c r="AH525" s="21">
        <v>768599</v>
      </c>
      <c r="AI525" s="21">
        <v>0</v>
      </c>
      <c r="AJ525" s="21">
        <v>0</v>
      </c>
      <c r="AK525" s="21">
        <v>0</v>
      </c>
      <c r="AL525" s="21">
        <v>0</v>
      </c>
      <c r="AM525" s="21">
        <v>0</v>
      </c>
      <c r="AN525" s="21">
        <v>0</v>
      </c>
      <c r="AO525" s="21">
        <v>0</v>
      </c>
      <c r="AP525" s="21">
        <v>0</v>
      </c>
      <c r="AQ525" s="21">
        <v>0</v>
      </c>
      <c r="AR525" s="21">
        <v>0</v>
      </c>
      <c r="AS525" s="21">
        <v>0</v>
      </c>
      <c r="AT525" s="21">
        <v>0</v>
      </c>
      <c r="AU525" s="21">
        <v>0</v>
      </c>
      <c r="AV525" s="21">
        <v>0</v>
      </c>
      <c r="AW525" s="21">
        <v>0</v>
      </c>
      <c r="AX525" s="21">
        <v>0</v>
      </c>
      <c r="AY525" s="21">
        <v>0</v>
      </c>
      <c r="AZ525" s="21">
        <v>0</v>
      </c>
      <c r="BA525" s="21">
        <v>0</v>
      </c>
      <c r="BB525" s="21">
        <v>0</v>
      </c>
      <c r="BC525" s="21">
        <v>0</v>
      </c>
      <c r="BD525" s="21">
        <v>0</v>
      </c>
      <c r="BE525" s="21">
        <v>0</v>
      </c>
      <c r="BF525" s="21">
        <v>0</v>
      </c>
      <c r="BG525" s="21">
        <v>0</v>
      </c>
      <c r="BH525" s="21">
        <v>0</v>
      </c>
      <c r="BI525" s="21">
        <v>0</v>
      </c>
      <c r="BJ525" s="21">
        <v>0</v>
      </c>
      <c r="BK525" s="21">
        <v>261218</v>
      </c>
      <c r="BL525">
        <v>100</v>
      </c>
      <c r="BM525">
        <v>0</v>
      </c>
      <c r="BN525">
        <v>0</v>
      </c>
      <c r="BO525">
        <v>0</v>
      </c>
      <c r="BP525">
        <v>0</v>
      </c>
      <c r="BQ525" s="156">
        <f>INDEX('ESSER II reallocation'!$G$2:$G$555,MATCH('2021 ESSER II'!$D525,'ESSER II reallocation'!$A$2:$A$555,0))</f>
        <v>1029943</v>
      </c>
    </row>
    <row r="526" spans="1:69" x14ac:dyDescent="0.3">
      <c r="A526" t="s">
        <v>162</v>
      </c>
      <c r="B526">
        <v>2021</v>
      </c>
      <c r="C526" t="s">
        <v>3474</v>
      </c>
      <c r="D526" s="22">
        <f>INDEX(Concordance!$A$2:$A$556,MATCH('2021 ESSER II'!F526,Concordance!$D$2:$D$556,0))</f>
        <v>39136</v>
      </c>
      <c r="E526" t="s">
        <v>1737</v>
      </c>
      <c r="F526" t="s">
        <v>3475</v>
      </c>
      <c r="G526" t="s">
        <v>3476</v>
      </c>
      <c r="H526" t="s">
        <v>1892</v>
      </c>
      <c r="I526" s="21">
        <v>15473.37</v>
      </c>
      <c r="J526" s="21">
        <v>0</v>
      </c>
      <c r="O526" s="21">
        <v>15473.37</v>
      </c>
      <c r="P526">
        <v>0</v>
      </c>
      <c r="Q526">
        <v>0</v>
      </c>
      <c r="R526">
        <v>0</v>
      </c>
      <c r="S526">
        <v>100</v>
      </c>
      <c r="T526">
        <v>0</v>
      </c>
      <c r="U526" s="21">
        <v>292182</v>
      </c>
      <c r="V526" s="21">
        <v>292182</v>
      </c>
      <c r="W526" s="21">
        <v>0</v>
      </c>
      <c r="X526" s="21">
        <v>0</v>
      </c>
      <c r="Y526" s="21">
        <v>0</v>
      </c>
      <c r="Z526" s="21">
        <v>0</v>
      </c>
      <c r="AA526" s="21">
        <v>0</v>
      </c>
      <c r="AB526" s="21">
        <v>0</v>
      </c>
      <c r="AC526" s="21">
        <v>0</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0</v>
      </c>
      <c r="BA526" s="21">
        <v>292182</v>
      </c>
      <c r="BB526" s="21">
        <v>292182</v>
      </c>
      <c r="BC526" s="21">
        <v>0</v>
      </c>
      <c r="BD526" s="21">
        <v>0</v>
      </c>
      <c r="BE526" s="21">
        <v>0</v>
      </c>
      <c r="BF526" s="21">
        <v>0</v>
      </c>
      <c r="BG526" s="21">
        <v>0</v>
      </c>
      <c r="BH526" s="21">
        <v>0</v>
      </c>
      <c r="BI526" s="21">
        <v>0</v>
      </c>
      <c r="BJ526" s="21">
        <v>0</v>
      </c>
      <c r="BK526" s="21">
        <v>0</v>
      </c>
      <c r="BQ526" s="156">
        <f>INDEX('ESSER II reallocation'!$G$2:$G$555,MATCH('2021 ESSER II'!$D526,'ESSER II reallocation'!$A$2:$A$555,0))</f>
        <v>292218</v>
      </c>
    </row>
    <row r="527" spans="1:69" x14ac:dyDescent="0.3">
      <c r="A527" t="s">
        <v>162</v>
      </c>
      <c r="B527">
        <v>2021</v>
      </c>
      <c r="C527" t="s">
        <v>3477</v>
      </c>
      <c r="D527" s="22">
        <f>INDEX(Concordance!$A$2:$A$556,MATCH('2021 ESSER II'!F527,Concordance!$D$2:$D$556,0))</f>
        <v>109003</v>
      </c>
      <c r="E527" t="s">
        <v>1740</v>
      </c>
      <c r="F527" t="s">
        <v>3478</v>
      </c>
      <c r="G527" t="s">
        <v>3479</v>
      </c>
      <c r="H527" t="s">
        <v>1892</v>
      </c>
      <c r="I527" s="21">
        <v>55408.72</v>
      </c>
      <c r="J527" s="21">
        <v>0</v>
      </c>
      <c r="O527" s="21">
        <v>55408.72</v>
      </c>
      <c r="P527">
        <v>0</v>
      </c>
      <c r="Q527">
        <v>0</v>
      </c>
      <c r="R527">
        <v>0</v>
      </c>
      <c r="S527">
        <v>100</v>
      </c>
      <c r="T527">
        <v>0</v>
      </c>
      <c r="U527" s="21">
        <v>2164471</v>
      </c>
      <c r="V527" s="21">
        <v>0</v>
      </c>
      <c r="W527" s="21">
        <v>0</v>
      </c>
      <c r="X527" s="21">
        <v>0</v>
      </c>
      <c r="Y527" s="21">
        <v>0</v>
      </c>
      <c r="Z527" s="21">
        <v>0</v>
      </c>
      <c r="AA527" s="21">
        <v>0</v>
      </c>
      <c r="AB527" s="21">
        <v>0</v>
      </c>
      <c r="AC527" s="21">
        <v>0</v>
      </c>
      <c r="AD527" s="21">
        <v>0</v>
      </c>
      <c r="AE527" s="21">
        <v>0</v>
      </c>
      <c r="AF527" s="21">
        <v>0</v>
      </c>
      <c r="AG527" s="21">
        <v>0</v>
      </c>
      <c r="AH527" s="21">
        <v>0</v>
      </c>
      <c r="AI527" s="21">
        <v>0</v>
      </c>
      <c r="AJ527" s="21">
        <v>0</v>
      </c>
      <c r="AK527" s="21">
        <v>0</v>
      </c>
      <c r="AL527" s="21">
        <v>0</v>
      </c>
      <c r="AM527" s="21">
        <v>0</v>
      </c>
      <c r="AN527" s="21">
        <v>0</v>
      </c>
      <c r="AO527" s="21">
        <v>0</v>
      </c>
      <c r="AP527" s="21">
        <v>0</v>
      </c>
      <c r="AQ527" s="21">
        <v>0</v>
      </c>
      <c r="AR527" s="21">
        <v>0</v>
      </c>
      <c r="AS527" s="21">
        <v>0</v>
      </c>
      <c r="AT527" s="21">
        <v>0</v>
      </c>
      <c r="AU527" s="21">
        <v>0</v>
      </c>
      <c r="AV527" s="21">
        <v>0</v>
      </c>
      <c r="AW527" s="21">
        <v>0</v>
      </c>
      <c r="AX527" s="21">
        <v>0</v>
      </c>
      <c r="AY527" s="21">
        <v>0</v>
      </c>
      <c r="AZ527" s="21">
        <v>0</v>
      </c>
      <c r="BA527" s="21">
        <v>0</v>
      </c>
      <c r="BB527" s="21">
        <v>0</v>
      </c>
      <c r="BC527" s="21">
        <v>0</v>
      </c>
      <c r="BD527" s="21">
        <v>0</v>
      </c>
      <c r="BE527" s="21">
        <v>0</v>
      </c>
      <c r="BF527" s="21">
        <v>0</v>
      </c>
      <c r="BG527" s="21">
        <v>0</v>
      </c>
      <c r="BH527" s="21">
        <v>0</v>
      </c>
      <c r="BI527" s="21">
        <v>0</v>
      </c>
      <c r="BJ527" s="21">
        <v>0</v>
      </c>
      <c r="BK527" s="21">
        <v>2164471</v>
      </c>
      <c r="BL527">
        <v>52</v>
      </c>
      <c r="BM527">
        <v>0</v>
      </c>
      <c r="BN527">
        <v>0</v>
      </c>
      <c r="BO527">
        <v>48</v>
      </c>
      <c r="BP527">
        <v>0</v>
      </c>
      <c r="BQ527" s="156">
        <f>INDEX('ESSER II reallocation'!$G$2:$G$555,MATCH('2021 ESSER II'!$D527,'ESSER II reallocation'!$A$2:$A$555,0))</f>
        <v>2164736</v>
      </c>
    </row>
    <row r="528" spans="1:69" x14ac:dyDescent="0.3">
      <c r="A528" t="s">
        <v>162</v>
      </c>
      <c r="B528">
        <v>2021</v>
      </c>
      <c r="C528" t="s">
        <v>3480</v>
      </c>
      <c r="D528" s="22">
        <f>INDEX(Concordance!$A$2:$A$556,MATCH('2021 ESSER II'!F528,Concordance!$D$2:$D$556,0))</f>
        <v>51159</v>
      </c>
      <c r="E528" t="s">
        <v>1743</v>
      </c>
      <c r="F528" t="s">
        <v>3481</v>
      </c>
      <c r="G528" t="s">
        <v>3482</v>
      </c>
      <c r="H528" t="s">
        <v>1892</v>
      </c>
      <c r="I528" s="21">
        <v>63111.99</v>
      </c>
      <c r="J528" s="21">
        <v>0</v>
      </c>
      <c r="O528" s="21">
        <v>63111.99</v>
      </c>
      <c r="P528">
        <v>0</v>
      </c>
      <c r="Q528">
        <v>0</v>
      </c>
      <c r="R528">
        <v>0</v>
      </c>
      <c r="S528">
        <v>100</v>
      </c>
      <c r="T528">
        <v>0</v>
      </c>
      <c r="U528" s="21">
        <v>1633204</v>
      </c>
      <c r="V528" s="21">
        <v>1633204</v>
      </c>
      <c r="W528" s="21">
        <v>1633204</v>
      </c>
      <c r="X528" s="21">
        <v>1633204</v>
      </c>
      <c r="Y528" s="21">
        <v>0</v>
      </c>
      <c r="Z528" s="21">
        <v>0</v>
      </c>
      <c r="AA528" s="21">
        <v>0</v>
      </c>
      <c r="AB528" s="21">
        <v>0</v>
      </c>
      <c r="AC528" s="21">
        <v>0</v>
      </c>
      <c r="AD528" s="21">
        <v>0</v>
      </c>
      <c r="AE528" s="21">
        <v>0</v>
      </c>
      <c r="AF528" s="21">
        <v>0</v>
      </c>
      <c r="AG528" s="21">
        <v>0</v>
      </c>
      <c r="AH528" s="21">
        <v>0</v>
      </c>
      <c r="AI528" s="21">
        <v>0</v>
      </c>
      <c r="AJ528" s="21">
        <v>0</v>
      </c>
      <c r="AK528" s="21">
        <v>0</v>
      </c>
      <c r="AL528" s="21">
        <v>0</v>
      </c>
      <c r="AM528" s="21">
        <v>0</v>
      </c>
      <c r="AN528" s="21">
        <v>0</v>
      </c>
      <c r="AO528" s="21">
        <v>0</v>
      </c>
      <c r="AP528" s="21">
        <v>0</v>
      </c>
      <c r="AQ528" s="21">
        <v>0</v>
      </c>
      <c r="AR528" s="21">
        <v>0</v>
      </c>
      <c r="AS528" s="21">
        <v>0</v>
      </c>
      <c r="AT528" s="21">
        <v>0</v>
      </c>
      <c r="AU528" s="21">
        <v>0</v>
      </c>
      <c r="AV528" s="21">
        <v>0</v>
      </c>
      <c r="AW528" s="21">
        <v>0</v>
      </c>
      <c r="AX528" s="21">
        <v>0</v>
      </c>
      <c r="AY528" s="21">
        <v>0</v>
      </c>
      <c r="AZ528" s="21">
        <v>0</v>
      </c>
      <c r="BA528" s="21">
        <v>0</v>
      </c>
      <c r="BB528" s="21">
        <v>0</v>
      </c>
      <c r="BC528" s="21">
        <v>0</v>
      </c>
      <c r="BD528" s="21">
        <v>0</v>
      </c>
      <c r="BE528" s="21">
        <v>0</v>
      </c>
      <c r="BF528" s="21">
        <v>0</v>
      </c>
      <c r="BG528" s="21">
        <v>0</v>
      </c>
      <c r="BH528" s="21">
        <v>0</v>
      </c>
      <c r="BI528" s="21">
        <v>0</v>
      </c>
      <c r="BJ528" s="21">
        <v>0</v>
      </c>
      <c r="BK528" s="21">
        <v>0</v>
      </c>
      <c r="BQ528" s="156">
        <f>INDEX('ESSER II reallocation'!$G$2:$G$555,MATCH('2021 ESSER II'!$D528,'ESSER II reallocation'!$A$2:$A$555,0))</f>
        <v>1633404</v>
      </c>
    </row>
    <row r="529" spans="1:69" x14ac:dyDescent="0.3">
      <c r="A529" t="s">
        <v>162</v>
      </c>
      <c r="B529">
        <v>2021</v>
      </c>
      <c r="C529" t="s">
        <v>3483</v>
      </c>
      <c r="D529" s="22">
        <f>INDEX(Concordance!$A$2:$A$556,MATCH('2021 ESSER II'!F529,Concordance!$D$2:$D$556,0))</f>
        <v>8107</v>
      </c>
      <c r="E529" t="s">
        <v>1746</v>
      </c>
      <c r="F529" t="s">
        <v>3484</v>
      </c>
      <c r="G529" t="s">
        <v>3485</v>
      </c>
      <c r="H529" t="s">
        <v>1892</v>
      </c>
      <c r="I529" s="21">
        <v>39840.019999999997</v>
      </c>
      <c r="J529" s="21">
        <v>0</v>
      </c>
      <c r="O529" s="21">
        <v>39840.019999999997</v>
      </c>
      <c r="P529">
        <v>0</v>
      </c>
      <c r="Q529">
        <v>0</v>
      </c>
      <c r="R529">
        <v>0</v>
      </c>
      <c r="S529">
        <v>100</v>
      </c>
      <c r="T529">
        <v>0</v>
      </c>
      <c r="U529" s="21">
        <v>2015750</v>
      </c>
      <c r="V529" s="21">
        <v>0</v>
      </c>
      <c r="W529" s="21">
        <v>0</v>
      </c>
      <c r="X529" s="21">
        <v>0</v>
      </c>
      <c r="Y529" s="21">
        <v>0</v>
      </c>
      <c r="Z529" s="21">
        <v>0</v>
      </c>
      <c r="AA529" s="21">
        <v>0</v>
      </c>
      <c r="AB529" s="21">
        <v>0</v>
      </c>
      <c r="AC529" s="21">
        <v>0</v>
      </c>
      <c r="AD529" s="21">
        <v>0</v>
      </c>
      <c r="AE529" s="21">
        <v>0</v>
      </c>
      <c r="AF529" s="21">
        <v>0</v>
      </c>
      <c r="AG529" s="21">
        <v>0</v>
      </c>
      <c r="AH529" s="21">
        <v>0</v>
      </c>
      <c r="AI529" s="21">
        <v>0</v>
      </c>
      <c r="AJ529" s="21">
        <v>0</v>
      </c>
      <c r="AK529" s="21">
        <v>0</v>
      </c>
      <c r="AL529" s="21">
        <v>0</v>
      </c>
      <c r="AM529" s="21">
        <v>0</v>
      </c>
      <c r="AN529" s="21">
        <v>0</v>
      </c>
      <c r="AO529" s="21">
        <v>0</v>
      </c>
      <c r="AP529" s="21">
        <v>0</v>
      </c>
      <c r="AQ529" s="21">
        <v>0</v>
      </c>
      <c r="AR529" s="21">
        <v>0</v>
      </c>
      <c r="AS529" s="21">
        <v>0</v>
      </c>
      <c r="AT529" s="21">
        <v>0</v>
      </c>
      <c r="AU529" s="21">
        <v>0</v>
      </c>
      <c r="AV529" s="21">
        <v>0</v>
      </c>
      <c r="AW529" s="21">
        <v>0</v>
      </c>
      <c r="AX529" s="21">
        <v>0</v>
      </c>
      <c r="AY529" s="21">
        <v>0</v>
      </c>
      <c r="AZ529" s="21">
        <v>0</v>
      </c>
      <c r="BA529" s="21">
        <v>0</v>
      </c>
      <c r="BB529" s="21">
        <v>0</v>
      </c>
      <c r="BC529" s="21">
        <v>0</v>
      </c>
      <c r="BD529" s="21">
        <v>0</v>
      </c>
      <c r="BE529" s="21">
        <v>0</v>
      </c>
      <c r="BF529" s="21">
        <v>0</v>
      </c>
      <c r="BG529" s="21">
        <v>0</v>
      </c>
      <c r="BH529" s="21">
        <v>0</v>
      </c>
      <c r="BI529" s="21">
        <v>0</v>
      </c>
      <c r="BJ529" s="21">
        <v>0</v>
      </c>
      <c r="BK529" s="21">
        <v>2015750</v>
      </c>
      <c r="BL529">
        <v>98</v>
      </c>
      <c r="BM529">
        <v>0</v>
      </c>
      <c r="BN529">
        <v>0</v>
      </c>
      <c r="BO529">
        <v>2</v>
      </c>
      <c r="BP529">
        <v>0</v>
      </c>
      <c r="BQ529" s="156">
        <f>INDEX('ESSER II reallocation'!$G$2:$G$555,MATCH('2021 ESSER II'!$D529,'ESSER II reallocation'!$A$2:$A$555,0))</f>
        <v>2015997</v>
      </c>
    </row>
    <row r="530" spans="1:69" x14ac:dyDescent="0.3">
      <c r="A530" t="s">
        <v>162</v>
      </c>
      <c r="B530">
        <v>2021</v>
      </c>
      <c r="C530" t="s">
        <v>3486</v>
      </c>
      <c r="D530" s="22">
        <f>INDEX(Concordance!$A$2:$A$556,MATCH('2021 ESSER II'!F530,Concordance!$D$2:$D$556,0))</f>
        <v>36139</v>
      </c>
      <c r="E530" t="s">
        <v>1483</v>
      </c>
      <c r="F530" t="s">
        <v>3487</v>
      </c>
      <c r="G530" t="s">
        <v>3488</v>
      </c>
      <c r="H530" t="s">
        <v>1892</v>
      </c>
      <c r="I530" s="21">
        <v>74666.880000000005</v>
      </c>
      <c r="J530" s="21">
        <v>0</v>
      </c>
      <c r="O530" s="21">
        <v>74666.880000000005</v>
      </c>
      <c r="P530">
        <v>0</v>
      </c>
      <c r="Q530">
        <v>0</v>
      </c>
      <c r="R530">
        <v>0</v>
      </c>
      <c r="S530">
        <v>100</v>
      </c>
      <c r="T530">
        <v>0</v>
      </c>
      <c r="U530" s="21">
        <v>1624565</v>
      </c>
      <c r="V530" s="21">
        <v>1624565</v>
      </c>
      <c r="W530" s="21">
        <v>0</v>
      </c>
      <c r="X530" s="21">
        <v>0</v>
      </c>
      <c r="Y530" s="21">
        <v>0</v>
      </c>
      <c r="Z530" s="21">
        <v>0</v>
      </c>
      <c r="AA530" s="21">
        <v>0</v>
      </c>
      <c r="AB530" s="21">
        <v>0</v>
      </c>
      <c r="AC530" s="21">
        <v>0</v>
      </c>
      <c r="AD530" s="21">
        <v>0</v>
      </c>
      <c r="AE530" s="21">
        <v>0</v>
      </c>
      <c r="AF530" s="21">
        <v>0</v>
      </c>
      <c r="AG530" s="21">
        <v>0</v>
      </c>
      <c r="AH530" s="21">
        <v>0</v>
      </c>
      <c r="AI530" s="21">
        <v>0</v>
      </c>
      <c r="AJ530" s="21">
        <v>0</v>
      </c>
      <c r="AK530" s="21">
        <v>0</v>
      </c>
      <c r="AL530" s="21">
        <v>0</v>
      </c>
      <c r="AM530" s="21">
        <v>0</v>
      </c>
      <c r="AN530" s="21">
        <v>0</v>
      </c>
      <c r="AO530" s="21">
        <v>0</v>
      </c>
      <c r="AP530" s="21">
        <v>0</v>
      </c>
      <c r="AQ530" s="21">
        <v>0</v>
      </c>
      <c r="AR530" s="21">
        <v>0</v>
      </c>
      <c r="AS530" s="21">
        <v>0</v>
      </c>
      <c r="AT530" s="21">
        <v>0</v>
      </c>
      <c r="AU530" s="21">
        <v>0</v>
      </c>
      <c r="AV530" s="21">
        <v>0</v>
      </c>
      <c r="AW530" s="21">
        <v>0</v>
      </c>
      <c r="AX530" s="21">
        <v>0</v>
      </c>
      <c r="AY530" s="21">
        <v>0</v>
      </c>
      <c r="AZ530" s="21">
        <v>0</v>
      </c>
      <c r="BA530" s="21">
        <v>1624565</v>
      </c>
      <c r="BB530" s="21">
        <v>1273556.98</v>
      </c>
      <c r="BC530" s="21">
        <v>351008.02</v>
      </c>
      <c r="BD530" s="21">
        <v>0</v>
      </c>
      <c r="BE530" s="21">
        <v>0</v>
      </c>
      <c r="BF530" s="21">
        <v>0</v>
      </c>
      <c r="BG530" s="21">
        <v>0</v>
      </c>
      <c r="BH530" s="21">
        <v>0</v>
      </c>
      <c r="BI530" s="21">
        <v>0</v>
      </c>
      <c r="BJ530" s="21">
        <v>0</v>
      </c>
      <c r="BK530" s="21">
        <v>0</v>
      </c>
      <c r="BQ530" s="156">
        <f>INDEX('ESSER II reallocation'!$G$2:$G$555,MATCH('2021 ESSER II'!$D530,'ESSER II reallocation'!$A$2:$A$555,0))</f>
        <v>1624764</v>
      </c>
    </row>
    <row r="531" spans="1:69" x14ac:dyDescent="0.3">
      <c r="A531" t="s">
        <v>162</v>
      </c>
      <c r="B531">
        <v>2021</v>
      </c>
      <c r="C531" t="s">
        <v>3489</v>
      </c>
      <c r="D531" s="22">
        <f>INDEX(Concordance!$A$2:$A$556,MATCH('2021 ESSER II'!F531,Concordance!$D$2:$D$556,0))</f>
        <v>85046</v>
      </c>
      <c r="E531" t="s">
        <v>1749</v>
      </c>
      <c r="F531" t="s">
        <v>3490</v>
      </c>
      <c r="G531" t="s">
        <v>3491</v>
      </c>
      <c r="H531" t="s">
        <v>1892</v>
      </c>
      <c r="I531" s="21">
        <v>92708.74</v>
      </c>
      <c r="J531" s="21">
        <v>0</v>
      </c>
      <c r="O531" s="21">
        <v>92708.74</v>
      </c>
      <c r="P531">
        <v>0</v>
      </c>
      <c r="Q531">
        <v>0</v>
      </c>
      <c r="R531">
        <v>0</v>
      </c>
      <c r="S531">
        <v>100</v>
      </c>
      <c r="T531">
        <v>0</v>
      </c>
      <c r="U531" s="21">
        <v>2623492</v>
      </c>
      <c r="V531" s="21">
        <v>2623492</v>
      </c>
      <c r="W531" s="21">
        <v>0</v>
      </c>
      <c r="X531" s="21">
        <v>0</v>
      </c>
      <c r="Y531" s="21">
        <v>0</v>
      </c>
      <c r="Z531" s="21">
        <v>0</v>
      </c>
      <c r="AA531" s="21">
        <v>0</v>
      </c>
      <c r="AB531" s="21">
        <v>0</v>
      </c>
      <c r="AC531" s="21">
        <v>0</v>
      </c>
      <c r="AD531" s="21">
        <v>0</v>
      </c>
      <c r="AE531" s="21">
        <v>0</v>
      </c>
      <c r="AF531" s="21">
        <v>0</v>
      </c>
      <c r="AG531" s="21">
        <v>0</v>
      </c>
      <c r="AH531" s="21">
        <v>0</v>
      </c>
      <c r="AI531" s="21">
        <v>0</v>
      </c>
      <c r="AJ531" s="21">
        <v>0</v>
      </c>
      <c r="AK531" s="21">
        <v>0</v>
      </c>
      <c r="AL531" s="21">
        <v>0</v>
      </c>
      <c r="AM531" s="21">
        <v>0</v>
      </c>
      <c r="AN531" s="21">
        <v>0</v>
      </c>
      <c r="AO531" s="21">
        <v>0</v>
      </c>
      <c r="AP531" s="21">
        <v>0</v>
      </c>
      <c r="AQ531" s="21">
        <v>0</v>
      </c>
      <c r="AR531" s="21">
        <v>0</v>
      </c>
      <c r="AS531" s="21">
        <v>0</v>
      </c>
      <c r="AT531" s="21">
        <v>0</v>
      </c>
      <c r="AU531" s="21">
        <v>0</v>
      </c>
      <c r="AV531" s="21">
        <v>0</v>
      </c>
      <c r="AW531" s="21">
        <v>0</v>
      </c>
      <c r="AX531" s="21">
        <v>0</v>
      </c>
      <c r="AY531" s="21">
        <v>0</v>
      </c>
      <c r="AZ531" s="21">
        <v>0</v>
      </c>
      <c r="BA531" s="21">
        <v>2623492</v>
      </c>
      <c r="BB531" s="21">
        <v>2623492</v>
      </c>
      <c r="BC531" s="21">
        <v>0</v>
      </c>
      <c r="BD531" s="21">
        <v>0</v>
      </c>
      <c r="BE531" s="21">
        <v>0</v>
      </c>
      <c r="BF531" s="21">
        <v>0</v>
      </c>
      <c r="BG531" s="21">
        <v>0</v>
      </c>
      <c r="BH531" s="21">
        <v>0</v>
      </c>
      <c r="BI531" s="21">
        <v>0</v>
      </c>
      <c r="BJ531" s="21">
        <v>0</v>
      </c>
      <c r="BK531" s="21">
        <v>0</v>
      </c>
      <c r="BQ531" s="156">
        <f>INDEX('ESSER II reallocation'!$G$2:$G$555,MATCH('2021 ESSER II'!$D531,'ESSER II reallocation'!$A$2:$A$555,0))</f>
        <v>2623814</v>
      </c>
    </row>
    <row r="532" spans="1:69" x14ac:dyDescent="0.3">
      <c r="A532" t="s">
        <v>162</v>
      </c>
      <c r="B532">
        <v>2021</v>
      </c>
      <c r="C532" t="s">
        <v>3492</v>
      </c>
      <c r="D532" s="22">
        <f>INDEX(Concordance!$A$2:$A$556,MATCH('2021 ESSER II'!F532,Concordance!$D$2:$D$556,0))</f>
        <v>43003</v>
      </c>
      <c r="E532" t="s">
        <v>1752</v>
      </c>
      <c r="F532" t="s">
        <v>3493</v>
      </c>
      <c r="G532" t="s">
        <v>3494</v>
      </c>
      <c r="H532" t="s">
        <v>1892</v>
      </c>
      <c r="I532" s="21">
        <v>15676.09</v>
      </c>
      <c r="J532" s="21">
        <v>0</v>
      </c>
      <c r="O532" s="21">
        <v>15676.09</v>
      </c>
      <c r="P532">
        <v>0</v>
      </c>
      <c r="Q532">
        <v>0</v>
      </c>
      <c r="R532">
        <v>0</v>
      </c>
      <c r="S532">
        <v>100</v>
      </c>
      <c r="T532">
        <v>0</v>
      </c>
      <c r="U532" s="21">
        <v>533308</v>
      </c>
      <c r="V532" s="21">
        <v>283139.71999999997</v>
      </c>
      <c r="W532" s="21">
        <v>0</v>
      </c>
      <c r="X532" s="21">
        <v>0</v>
      </c>
      <c r="Y532" s="21">
        <v>0</v>
      </c>
      <c r="Z532" s="21">
        <v>0</v>
      </c>
      <c r="AA532" s="21">
        <v>0</v>
      </c>
      <c r="AB532" s="21">
        <v>0</v>
      </c>
      <c r="AC532" s="21">
        <v>0</v>
      </c>
      <c r="AD532" s="21">
        <v>0</v>
      </c>
      <c r="AE532" s="21">
        <v>0</v>
      </c>
      <c r="AF532" s="21">
        <v>0</v>
      </c>
      <c r="AG532" s="21">
        <v>0</v>
      </c>
      <c r="AH532" s="21">
        <v>0</v>
      </c>
      <c r="AI532" s="21">
        <v>0</v>
      </c>
      <c r="AJ532" s="21">
        <v>0</v>
      </c>
      <c r="AK532" s="21">
        <v>0</v>
      </c>
      <c r="AL532" s="21">
        <v>0</v>
      </c>
      <c r="AM532" s="21">
        <v>0</v>
      </c>
      <c r="AN532" s="21">
        <v>0</v>
      </c>
      <c r="AO532" s="21">
        <v>0</v>
      </c>
      <c r="AP532" s="21">
        <v>0</v>
      </c>
      <c r="AQ532" s="21">
        <v>0</v>
      </c>
      <c r="AR532" s="21">
        <v>0</v>
      </c>
      <c r="AS532" s="21">
        <v>0</v>
      </c>
      <c r="AT532" s="21">
        <v>0</v>
      </c>
      <c r="AU532" s="21">
        <v>0</v>
      </c>
      <c r="AV532" s="21">
        <v>0</v>
      </c>
      <c r="AW532" s="21">
        <v>0</v>
      </c>
      <c r="AX532" s="21">
        <v>0</v>
      </c>
      <c r="AY532" s="21">
        <v>0</v>
      </c>
      <c r="AZ532" s="21">
        <v>0</v>
      </c>
      <c r="BA532" s="21">
        <v>283139.71999999997</v>
      </c>
      <c r="BB532" s="21">
        <v>283139.71999999997</v>
      </c>
      <c r="BC532" s="21">
        <v>0</v>
      </c>
      <c r="BD532" s="21">
        <v>0</v>
      </c>
      <c r="BE532" s="21">
        <v>0</v>
      </c>
      <c r="BF532" s="21">
        <v>0</v>
      </c>
      <c r="BG532" s="21">
        <v>0</v>
      </c>
      <c r="BH532" s="21">
        <v>0</v>
      </c>
      <c r="BI532" s="21">
        <v>0</v>
      </c>
      <c r="BJ532" s="21">
        <v>0</v>
      </c>
      <c r="BK532" s="21">
        <v>250168.28</v>
      </c>
      <c r="BL532">
        <v>0</v>
      </c>
      <c r="BM532">
        <v>0</v>
      </c>
      <c r="BN532">
        <v>0</v>
      </c>
      <c r="BO532">
        <v>100</v>
      </c>
      <c r="BP532">
        <v>0</v>
      </c>
      <c r="BQ532" s="156">
        <f>INDEX('ESSER II reallocation'!$G$2:$G$555,MATCH('2021 ESSER II'!$D532,'ESSER II reallocation'!$A$2:$A$555,0))</f>
        <v>533373</v>
      </c>
    </row>
    <row r="533" spans="1:69" x14ac:dyDescent="0.3">
      <c r="A533" t="s">
        <v>162</v>
      </c>
      <c r="B533">
        <v>2021</v>
      </c>
      <c r="C533" t="s">
        <v>3495</v>
      </c>
      <c r="D533" s="22">
        <f>INDEX(Concordance!$A$2:$A$556,MATCH('2021 ESSER II'!F533,Concordance!$D$2:$D$556,0))</f>
        <v>49144</v>
      </c>
      <c r="E533" t="s">
        <v>1755</v>
      </c>
      <c r="F533" t="s">
        <v>3496</v>
      </c>
      <c r="G533" t="s">
        <v>3497</v>
      </c>
      <c r="H533" t="s">
        <v>1892</v>
      </c>
      <c r="I533" s="21">
        <v>71017.97</v>
      </c>
      <c r="J533" s="21">
        <v>0</v>
      </c>
      <c r="O533" s="21">
        <v>71017.97</v>
      </c>
      <c r="P533">
        <v>0</v>
      </c>
      <c r="Q533">
        <v>0</v>
      </c>
      <c r="R533">
        <v>0</v>
      </c>
      <c r="S533">
        <v>100</v>
      </c>
      <c r="T533">
        <v>0</v>
      </c>
      <c r="U533" s="21">
        <v>2695061</v>
      </c>
      <c r="V533" s="21">
        <v>2695061</v>
      </c>
      <c r="W533" s="21">
        <v>0</v>
      </c>
      <c r="X533" s="21">
        <v>0</v>
      </c>
      <c r="Y533" s="21">
        <v>0</v>
      </c>
      <c r="Z533" s="21">
        <v>0</v>
      </c>
      <c r="AA533" s="21">
        <v>0</v>
      </c>
      <c r="AB533" s="21">
        <v>0</v>
      </c>
      <c r="AC533" s="21">
        <v>0</v>
      </c>
      <c r="AD533" s="21">
        <v>0</v>
      </c>
      <c r="AE533" s="21">
        <v>0</v>
      </c>
      <c r="AF533" s="21">
        <v>0</v>
      </c>
      <c r="AG533" s="21">
        <v>0</v>
      </c>
      <c r="AH533" s="21">
        <v>0</v>
      </c>
      <c r="AI533" s="21">
        <v>0</v>
      </c>
      <c r="AJ533" s="21">
        <v>0</v>
      </c>
      <c r="AK533" s="21">
        <v>0</v>
      </c>
      <c r="AL533" s="21">
        <v>0</v>
      </c>
      <c r="AM533" s="21">
        <v>0</v>
      </c>
      <c r="AN533" s="21">
        <v>0</v>
      </c>
      <c r="AO533" s="21">
        <v>0</v>
      </c>
      <c r="AP533" s="21">
        <v>0</v>
      </c>
      <c r="AQ533" s="21">
        <v>0</v>
      </c>
      <c r="AR533" s="21">
        <v>0</v>
      </c>
      <c r="AS533" s="21">
        <v>0</v>
      </c>
      <c r="AT533" s="21">
        <v>0</v>
      </c>
      <c r="AU533" s="21">
        <v>0</v>
      </c>
      <c r="AV533" s="21">
        <v>0</v>
      </c>
      <c r="AW533" s="21">
        <v>0</v>
      </c>
      <c r="AX533" s="21">
        <v>0</v>
      </c>
      <c r="AY533" s="21">
        <v>0</v>
      </c>
      <c r="AZ533" s="21">
        <v>0</v>
      </c>
      <c r="BA533" s="21">
        <v>2695061</v>
      </c>
      <c r="BB533" s="21">
        <v>2695061</v>
      </c>
      <c r="BC533" s="21">
        <v>0</v>
      </c>
      <c r="BD533" s="21">
        <v>0</v>
      </c>
      <c r="BE533" s="21">
        <v>0</v>
      </c>
      <c r="BF533" s="21">
        <v>0</v>
      </c>
      <c r="BG533" s="21">
        <v>0</v>
      </c>
      <c r="BH533" s="21">
        <v>0</v>
      </c>
      <c r="BI533" s="21">
        <v>0</v>
      </c>
      <c r="BJ533" s="21">
        <v>0</v>
      </c>
      <c r="BK533" s="21">
        <v>0</v>
      </c>
      <c r="BQ533" s="156">
        <f>INDEX('ESSER II reallocation'!$G$2:$G$555,MATCH('2021 ESSER II'!$D533,'ESSER II reallocation'!$A$2:$A$555,0))</f>
        <v>2695392</v>
      </c>
    </row>
    <row r="534" spans="1:69" x14ac:dyDescent="0.3">
      <c r="A534" t="s">
        <v>162</v>
      </c>
      <c r="B534">
        <v>2021</v>
      </c>
      <c r="C534" t="s">
        <v>3498</v>
      </c>
      <c r="D534" s="22">
        <f>INDEX(Concordance!$A$2:$A$556,MATCH('2021 ESSER II'!F534,Concordance!$D$2:$D$556,0))</f>
        <v>96114</v>
      </c>
      <c r="E534" t="s">
        <v>1758</v>
      </c>
      <c r="F534" t="s">
        <v>3499</v>
      </c>
      <c r="G534" t="s">
        <v>3500</v>
      </c>
      <c r="H534" t="s">
        <v>1892</v>
      </c>
      <c r="I534" s="21">
        <v>75883.19</v>
      </c>
      <c r="J534" s="21">
        <v>0</v>
      </c>
      <c r="O534" s="21">
        <v>75883.19</v>
      </c>
      <c r="P534">
        <v>0</v>
      </c>
      <c r="Q534">
        <v>0</v>
      </c>
      <c r="R534">
        <v>0</v>
      </c>
      <c r="S534">
        <v>100</v>
      </c>
      <c r="T534">
        <v>0</v>
      </c>
      <c r="U534" s="21">
        <v>964475</v>
      </c>
      <c r="V534" s="21">
        <v>0</v>
      </c>
      <c r="W534" s="21">
        <v>0</v>
      </c>
      <c r="X534" s="21">
        <v>0</v>
      </c>
      <c r="Y534" s="21">
        <v>0</v>
      </c>
      <c r="Z534" s="21">
        <v>0</v>
      </c>
      <c r="AA534" s="21">
        <v>0</v>
      </c>
      <c r="AB534" s="21">
        <v>0</v>
      </c>
      <c r="AC534" s="21">
        <v>0</v>
      </c>
      <c r="AD534" s="21">
        <v>0</v>
      </c>
      <c r="AE534" s="21">
        <v>0</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964475</v>
      </c>
      <c r="BL534">
        <v>1</v>
      </c>
      <c r="BM534">
        <v>99</v>
      </c>
      <c r="BN534">
        <v>0</v>
      </c>
      <c r="BO534">
        <v>0</v>
      </c>
      <c r="BP534">
        <v>0</v>
      </c>
      <c r="BQ534" s="156">
        <f>INDEX('ESSER II reallocation'!$G$2:$G$555,MATCH('2021 ESSER II'!$D534,'ESSER II reallocation'!$A$2:$A$555,0))</f>
        <v>964594</v>
      </c>
    </row>
    <row r="535" spans="1:69" x14ac:dyDescent="0.3">
      <c r="A535" t="s">
        <v>162</v>
      </c>
      <c r="B535">
        <v>2021</v>
      </c>
      <c r="C535" t="s">
        <v>3501</v>
      </c>
      <c r="D535" s="22">
        <f>INDEX(Concordance!$A$2:$A$556,MATCH('2021 ESSER II'!F535,Concordance!$D$2:$D$556,0))</f>
        <v>54043</v>
      </c>
      <c r="E535" t="s">
        <v>1761</v>
      </c>
      <c r="F535" t="s">
        <v>3502</v>
      </c>
      <c r="G535" t="s">
        <v>3503</v>
      </c>
      <c r="H535" t="s">
        <v>1892</v>
      </c>
      <c r="I535" s="21">
        <v>17297.830000000002</v>
      </c>
      <c r="J535" s="21">
        <v>0</v>
      </c>
      <c r="O535" s="21">
        <v>17297.830000000002</v>
      </c>
      <c r="P535">
        <v>0</v>
      </c>
      <c r="Q535">
        <v>0</v>
      </c>
      <c r="R535">
        <v>0</v>
      </c>
      <c r="S535">
        <v>100</v>
      </c>
      <c r="T535">
        <v>0</v>
      </c>
      <c r="U535" s="21">
        <v>179769</v>
      </c>
      <c r="V535" s="21">
        <v>179769</v>
      </c>
      <c r="W535" s="21">
        <v>17639.13</v>
      </c>
      <c r="X535" s="21">
        <v>0</v>
      </c>
      <c r="Y535" s="21">
        <v>0</v>
      </c>
      <c r="Z535" s="21">
        <v>0</v>
      </c>
      <c r="AA535" s="21">
        <v>0</v>
      </c>
      <c r="AB535" s="21">
        <v>0</v>
      </c>
      <c r="AC535" s="21">
        <v>17639.13</v>
      </c>
      <c r="AD535" s="21">
        <v>0</v>
      </c>
      <c r="AE535" s="21">
        <v>0</v>
      </c>
      <c r="AF535" s="21">
        <v>0</v>
      </c>
      <c r="AG535" s="21">
        <v>119861.5</v>
      </c>
      <c r="AH535" s="21">
        <v>119861.5</v>
      </c>
      <c r="AI535" s="21">
        <v>0</v>
      </c>
      <c r="AJ535" s="21">
        <v>0</v>
      </c>
      <c r="AK535" s="21">
        <v>0</v>
      </c>
      <c r="AL535" s="21">
        <v>0</v>
      </c>
      <c r="AM535" s="21">
        <v>0</v>
      </c>
      <c r="AN535" s="21">
        <v>0</v>
      </c>
      <c r="AO535" s="21">
        <v>0</v>
      </c>
      <c r="AP535" s="21">
        <v>0</v>
      </c>
      <c r="AQ535" s="21">
        <v>0</v>
      </c>
      <c r="AR535" s="21">
        <v>0</v>
      </c>
      <c r="AS535" s="21">
        <v>0</v>
      </c>
      <c r="AT535" s="21">
        <v>0</v>
      </c>
      <c r="AU535" s="21">
        <v>0</v>
      </c>
      <c r="AV535" s="21">
        <v>0</v>
      </c>
      <c r="AW535" s="21">
        <v>0</v>
      </c>
      <c r="AX535" s="21">
        <v>0</v>
      </c>
      <c r="AY535" s="21">
        <v>0</v>
      </c>
      <c r="AZ535" s="21">
        <v>0</v>
      </c>
      <c r="BA535" s="21">
        <v>42268.37</v>
      </c>
      <c r="BB535" s="21">
        <v>0</v>
      </c>
      <c r="BC535" s="21">
        <v>0</v>
      </c>
      <c r="BD535" s="21">
        <v>5967.7</v>
      </c>
      <c r="BE535" s="21">
        <v>0</v>
      </c>
      <c r="BF535" s="21">
        <v>0</v>
      </c>
      <c r="BG535" s="21">
        <v>36300.67</v>
      </c>
      <c r="BH535" s="21">
        <v>0</v>
      </c>
      <c r="BI535" s="21">
        <v>0</v>
      </c>
      <c r="BJ535" s="21">
        <v>0</v>
      </c>
      <c r="BK535" s="21">
        <v>0</v>
      </c>
      <c r="BQ535" s="156">
        <f>INDEX('ESSER II reallocation'!$G$2:$G$555,MATCH('2021 ESSER II'!$D535,'ESSER II reallocation'!$A$2:$A$555,0))</f>
        <v>179791</v>
      </c>
    </row>
    <row r="536" spans="1:69" x14ac:dyDescent="0.3">
      <c r="A536" t="s">
        <v>162</v>
      </c>
      <c r="B536">
        <v>2021</v>
      </c>
      <c r="C536" t="s">
        <v>3504</v>
      </c>
      <c r="D536" s="22">
        <f>INDEX(Concordance!$A$2:$A$556,MATCH('2021 ESSER II'!F536,Concordance!$D$2:$D$556,0))</f>
        <v>70092</v>
      </c>
      <c r="E536" t="s">
        <v>1764</v>
      </c>
      <c r="F536" t="s">
        <v>3505</v>
      </c>
      <c r="G536" t="s">
        <v>3506</v>
      </c>
      <c r="H536" t="s">
        <v>1892</v>
      </c>
      <c r="I536" s="21">
        <v>17095.11</v>
      </c>
      <c r="J536" s="21">
        <v>0</v>
      </c>
      <c r="O536" s="21">
        <v>17095.11</v>
      </c>
      <c r="P536">
        <v>0</v>
      </c>
      <c r="Q536">
        <v>0</v>
      </c>
      <c r="R536">
        <v>0</v>
      </c>
      <c r="S536">
        <v>100</v>
      </c>
      <c r="T536">
        <v>0</v>
      </c>
      <c r="U536" s="21">
        <v>373456</v>
      </c>
      <c r="V536" s="21">
        <v>0</v>
      </c>
      <c r="W536" s="21">
        <v>0</v>
      </c>
      <c r="X536" s="21">
        <v>0</v>
      </c>
      <c r="Y536" s="21">
        <v>0</v>
      </c>
      <c r="Z536" s="21">
        <v>0</v>
      </c>
      <c r="AA536" s="21">
        <v>0</v>
      </c>
      <c r="AB536" s="21">
        <v>0</v>
      </c>
      <c r="AC536" s="21">
        <v>0</v>
      </c>
      <c r="AD536" s="21">
        <v>0</v>
      </c>
      <c r="AE536" s="21">
        <v>0</v>
      </c>
      <c r="AF536" s="21">
        <v>0</v>
      </c>
      <c r="AG536" s="21">
        <v>0</v>
      </c>
      <c r="AH536" s="21">
        <v>0</v>
      </c>
      <c r="AI536" s="21">
        <v>0</v>
      </c>
      <c r="AJ536" s="21">
        <v>0</v>
      </c>
      <c r="AK536" s="21">
        <v>0</v>
      </c>
      <c r="AL536" s="21">
        <v>0</v>
      </c>
      <c r="AM536" s="21">
        <v>0</v>
      </c>
      <c r="AN536" s="21">
        <v>0</v>
      </c>
      <c r="AO536" s="21">
        <v>0</v>
      </c>
      <c r="AP536" s="21">
        <v>0</v>
      </c>
      <c r="AQ536" s="21">
        <v>0</v>
      </c>
      <c r="AR536" s="21">
        <v>0</v>
      </c>
      <c r="AS536" s="21">
        <v>0</v>
      </c>
      <c r="AT536" s="21">
        <v>0</v>
      </c>
      <c r="AU536" s="21">
        <v>0</v>
      </c>
      <c r="AV536" s="21">
        <v>0</v>
      </c>
      <c r="AW536" s="21">
        <v>0</v>
      </c>
      <c r="AX536" s="21">
        <v>0</v>
      </c>
      <c r="AY536" s="21">
        <v>0</v>
      </c>
      <c r="AZ536" s="21">
        <v>0</v>
      </c>
      <c r="BA536" s="21">
        <v>0</v>
      </c>
      <c r="BB536" s="21">
        <v>0</v>
      </c>
      <c r="BC536" s="21">
        <v>0</v>
      </c>
      <c r="BD536" s="21">
        <v>0</v>
      </c>
      <c r="BE536" s="21">
        <v>0</v>
      </c>
      <c r="BF536" s="21">
        <v>0</v>
      </c>
      <c r="BG536" s="21">
        <v>0</v>
      </c>
      <c r="BH536" s="21">
        <v>0</v>
      </c>
      <c r="BI536" s="21">
        <v>0</v>
      </c>
      <c r="BJ536" s="21">
        <v>0</v>
      </c>
      <c r="BK536" s="21">
        <v>373456</v>
      </c>
      <c r="BL536">
        <v>0</v>
      </c>
      <c r="BM536">
        <v>0</v>
      </c>
      <c r="BN536">
        <v>0</v>
      </c>
      <c r="BO536">
        <v>100</v>
      </c>
      <c r="BP536">
        <v>0</v>
      </c>
      <c r="BQ536" s="156">
        <f>INDEX('ESSER II reallocation'!$G$2:$G$555,MATCH('2021 ESSER II'!$D536,'ESSER II reallocation'!$A$2:$A$555,0))</f>
        <v>373502</v>
      </c>
    </row>
    <row r="537" spans="1:69" x14ac:dyDescent="0.3">
      <c r="A537" t="s">
        <v>162</v>
      </c>
      <c r="B537">
        <v>2021</v>
      </c>
      <c r="C537" t="s">
        <v>3507</v>
      </c>
      <c r="D537" s="22">
        <f>INDEX(Concordance!$A$2:$A$556,MATCH('2021 ESSER II'!F537,Concordance!$D$2:$D$556,0))</f>
        <v>92089</v>
      </c>
      <c r="E537" t="s">
        <v>1767</v>
      </c>
      <c r="F537" t="s">
        <v>3508</v>
      </c>
      <c r="G537" t="s">
        <v>3509</v>
      </c>
      <c r="H537" t="s">
        <v>1892</v>
      </c>
      <c r="I537" s="21">
        <v>265829.49</v>
      </c>
      <c r="J537" s="21">
        <v>0</v>
      </c>
      <c r="O537" s="21">
        <v>265829.49</v>
      </c>
      <c r="P537">
        <v>0</v>
      </c>
      <c r="Q537">
        <v>0</v>
      </c>
      <c r="R537">
        <v>0</v>
      </c>
      <c r="S537">
        <v>100</v>
      </c>
      <c r="T537">
        <v>0</v>
      </c>
      <c r="U537" s="21">
        <v>2895225</v>
      </c>
      <c r="V537" s="21">
        <v>0</v>
      </c>
      <c r="W537" s="21">
        <v>0</v>
      </c>
      <c r="X537" s="21">
        <v>0</v>
      </c>
      <c r="Y537" s="21">
        <v>0</v>
      </c>
      <c r="Z537" s="21">
        <v>0</v>
      </c>
      <c r="AA537" s="21">
        <v>0</v>
      </c>
      <c r="AB537" s="21">
        <v>0</v>
      </c>
      <c r="AC537" s="21">
        <v>0</v>
      </c>
      <c r="AD537" s="21">
        <v>0</v>
      </c>
      <c r="AE537" s="21">
        <v>0</v>
      </c>
      <c r="AF537" s="21">
        <v>0</v>
      </c>
      <c r="AG537" s="21">
        <v>0</v>
      </c>
      <c r="AH537" s="21">
        <v>0</v>
      </c>
      <c r="AI537" s="21">
        <v>0</v>
      </c>
      <c r="AJ537" s="21">
        <v>0</v>
      </c>
      <c r="AK537" s="21">
        <v>0</v>
      </c>
      <c r="AL537" s="21">
        <v>0</v>
      </c>
      <c r="AM537" s="21">
        <v>0</v>
      </c>
      <c r="AN537" s="21">
        <v>0</v>
      </c>
      <c r="AO537" s="21">
        <v>0</v>
      </c>
      <c r="AP537" s="21">
        <v>0</v>
      </c>
      <c r="AQ537" s="21">
        <v>0</v>
      </c>
      <c r="AR537" s="21">
        <v>0</v>
      </c>
      <c r="AS537" s="21">
        <v>0</v>
      </c>
      <c r="AT537" s="21">
        <v>0</v>
      </c>
      <c r="AU537" s="21">
        <v>0</v>
      </c>
      <c r="AV537" s="21">
        <v>0</v>
      </c>
      <c r="AW537" s="21">
        <v>0</v>
      </c>
      <c r="AX537" s="21">
        <v>0</v>
      </c>
      <c r="AY537" s="21">
        <v>0</v>
      </c>
      <c r="AZ537" s="21">
        <v>0</v>
      </c>
      <c r="BA537" s="21">
        <v>0</v>
      </c>
      <c r="BB537" s="21">
        <v>0</v>
      </c>
      <c r="BC537" s="21">
        <v>0</v>
      </c>
      <c r="BD537" s="21">
        <v>0</v>
      </c>
      <c r="BE537" s="21">
        <v>0</v>
      </c>
      <c r="BF537" s="21">
        <v>0</v>
      </c>
      <c r="BG537" s="21">
        <v>0</v>
      </c>
      <c r="BH537" s="21">
        <v>0</v>
      </c>
      <c r="BI537" s="21">
        <v>0</v>
      </c>
      <c r="BJ537" s="21">
        <v>0</v>
      </c>
      <c r="BK537" s="21">
        <v>2895225</v>
      </c>
      <c r="BL537">
        <v>95</v>
      </c>
      <c r="BM537">
        <v>5</v>
      </c>
      <c r="BN537">
        <v>0</v>
      </c>
      <c r="BO537">
        <v>0</v>
      </c>
      <c r="BP537">
        <v>0</v>
      </c>
      <c r="BQ537" s="156">
        <f>INDEX('ESSER II reallocation'!$G$2:$G$555,MATCH('2021 ESSER II'!$D537,'ESSER II reallocation'!$A$2:$A$555,0))</f>
        <v>2895580</v>
      </c>
    </row>
    <row r="538" spans="1:69" x14ac:dyDescent="0.3">
      <c r="A538" t="s">
        <v>162</v>
      </c>
      <c r="B538">
        <v>2021</v>
      </c>
      <c r="C538" t="s">
        <v>3510</v>
      </c>
      <c r="D538" s="22">
        <f>INDEX(Concordance!$A$2:$A$556,MATCH('2021 ESSER II'!F538,Concordance!$D$2:$D$556,0))</f>
        <v>74190</v>
      </c>
      <c r="E538" t="s">
        <v>1770</v>
      </c>
      <c r="F538" t="s">
        <v>3511</v>
      </c>
      <c r="G538" t="s">
        <v>3512</v>
      </c>
      <c r="H538" t="s">
        <v>1892</v>
      </c>
      <c r="I538" s="21">
        <v>15067.94</v>
      </c>
      <c r="J538" s="21">
        <v>0</v>
      </c>
      <c r="O538" s="21">
        <v>15067.94</v>
      </c>
      <c r="P538">
        <v>0</v>
      </c>
      <c r="Q538">
        <v>0</v>
      </c>
      <c r="R538">
        <v>0</v>
      </c>
      <c r="S538">
        <v>100</v>
      </c>
      <c r="T538">
        <v>0</v>
      </c>
      <c r="U538" s="21">
        <v>259614</v>
      </c>
      <c r="V538" s="21">
        <v>259614</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259614</v>
      </c>
      <c r="BB538" s="21">
        <v>259614</v>
      </c>
      <c r="BC538" s="21">
        <v>0</v>
      </c>
      <c r="BD538" s="21">
        <v>0</v>
      </c>
      <c r="BE538" s="21">
        <v>0</v>
      </c>
      <c r="BF538" s="21">
        <v>0</v>
      </c>
      <c r="BG538" s="21">
        <v>0</v>
      </c>
      <c r="BH538" s="21">
        <v>0</v>
      </c>
      <c r="BI538" s="21">
        <v>0</v>
      </c>
      <c r="BJ538" s="21">
        <v>0</v>
      </c>
      <c r="BK538" s="21">
        <v>0</v>
      </c>
      <c r="BQ538" s="156">
        <f>INDEX('ESSER II reallocation'!$G$2:$G$555,MATCH('2021 ESSER II'!$D538,'ESSER II reallocation'!$A$2:$A$555,0))</f>
        <v>259646</v>
      </c>
    </row>
    <row r="539" spans="1:69" x14ac:dyDescent="0.3">
      <c r="A539" t="s">
        <v>162</v>
      </c>
      <c r="B539">
        <v>2021</v>
      </c>
      <c r="C539" t="s">
        <v>3513</v>
      </c>
      <c r="D539" s="22">
        <f>INDEX(Concordance!$A$2:$A$556,MATCH('2021 ESSER II'!F539,Concordance!$D$2:$D$556,0))</f>
        <v>46134</v>
      </c>
      <c r="E539" t="s">
        <v>1773</v>
      </c>
      <c r="F539" t="s">
        <v>3514</v>
      </c>
      <c r="G539" t="s">
        <v>3515</v>
      </c>
      <c r="H539" t="s">
        <v>1892</v>
      </c>
      <c r="I539" s="21">
        <v>51354.37</v>
      </c>
      <c r="J539" s="21">
        <v>0</v>
      </c>
      <c r="O539" s="21">
        <v>51354.37</v>
      </c>
      <c r="P539">
        <v>0</v>
      </c>
      <c r="Q539">
        <v>0</v>
      </c>
      <c r="R539">
        <v>0</v>
      </c>
      <c r="S539">
        <v>100</v>
      </c>
      <c r="T539">
        <v>0</v>
      </c>
      <c r="U539" s="21">
        <v>3761280</v>
      </c>
      <c r="V539" s="21">
        <v>3761280</v>
      </c>
      <c r="W539" s="21">
        <v>737356.08</v>
      </c>
      <c r="X539" s="21">
        <v>737356.08</v>
      </c>
      <c r="Y539" s="21">
        <v>0</v>
      </c>
      <c r="Z539" s="21">
        <v>0</v>
      </c>
      <c r="AA539" s="21">
        <v>0</v>
      </c>
      <c r="AB539" s="21">
        <v>0</v>
      </c>
      <c r="AC539" s="21">
        <v>0</v>
      </c>
      <c r="AD539" s="21">
        <v>0</v>
      </c>
      <c r="AE539" s="21">
        <v>0</v>
      </c>
      <c r="AF539" s="21">
        <v>0</v>
      </c>
      <c r="AG539" s="21">
        <v>2006257.14</v>
      </c>
      <c r="AH539" s="21">
        <v>2006257.14</v>
      </c>
      <c r="AI539" s="21">
        <v>0</v>
      </c>
      <c r="AJ539" s="21">
        <v>0</v>
      </c>
      <c r="AK539" s="21">
        <v>0</v>
      </c>
      <c r="AL539" s="21">
        <v>0</v>
      </c>
      <c r="AM539" s="21">
        <v>0</v>
      </c>
      <c r="AN539" s="21">
        <v>0</v>
      </c>
      <c r="AO539" s="21">
        <v>0</v>
      </c>
      <c r="AP539" s="21">
        <v>0</v>
      </c>
      <c r="AQ539" s="21">
        <v>0</v>
      </c>
      <c r="AR539" s="21">
        <v>0</v>
      </c>
      <c r="AS539" s="21">
        <v>0</v>
      </c>
      <c r="AT539" s="21">
        <v>0</v>
      </c>
      <c r="AU539" s="21">
        <v>0</v>
      </c>
      <c r="AV539" s="21">
        <v>0</v>
      </c>
      <c r="AW539" s="21">
        <v>0</v>
      </c>
      <c r="AX539" s="21">
        <v>0</v>
      </c>
      <c r="AY539" s="21">
        <v>0</v>
      </c>
      <c r="AZ539" s="21">
        <v>0</v>
      </c>
      <c r="BA539" s="21">
        <v>1017666.78</v>
      </c>
      <c r="BB539" s="21">
        <v>1017666.78</v>
      </c>
      <c r="BC539" s="21">
        <v>0</v>
      </c>
      <c r="BD539" s="21">
        <v>0</v>
      </c>
      <c r="BE539" s="21">
        <v>0</v>
      </c>
      <c r="BF539" s="21">
        <v>0</v>
      </c>
      <c r="BG539" s="21">
        <v>0</v>
      </c>
      <c r="BH539" s="21">
        <v>0</v>
      </c>
      <c r="BI539" s="21">
        <v>0</v>
      </c>
      <c r="BJ539" s="21">
        <v>0</v>
      </c>
      <c r="BK539" s="21">
        <v>0</v>
      </c>
      <c r="BQ539" s="156">
        <f>INDEX('ESSER II reallocation'!$G$2:$G$555,MATCH('2021 ESSER II'!$D539,'ESSER II reallocation'!$A$2:$A$555,0))</f>
        <v>3761741</v>
      </c>
    </row>
    <row r="540" spans="1:69" x14ac:dyDescent="0.3">
      <c r="A540" t="s">
        <v>162</v>
      </c>
      <c r="B540">
        <v>2021</v>
      </c>
      <c r="C540" t="s">
        <v>3516</v>
      </c>
      <c r="D540" s="22">
        <f>INDEX(Concordance!$A$2:$A$556,MATCH('2021 ESSER II'!F540,Concordance!$D$2:$D$556,0))</f>
        <v>83002</v>
      </c>
      <c r="E540" t="s">
        <v>1776</v>
      </c>
      <c r="F540" t="s">
        <v>3517</v>
      </c>
      <c r="G540" t="s">
        <v>3518</v>
      </c>
      <c r="H540" t="s">
        <v>1892</v>
      </c>
      <c r="I540" s="21">
        <v>23379.360000000001</v>
      </c>
      <c r="J540" s="21">
        <v>0</v>
      </c>
      <c r="O540" s="21">
        <v>23379.360000000001</v>
      </c>
      <c r="P540">
        <v>0</v>
      </c>
      <c r="Q540">
        <v>0</v>
      </c>
      <c r="R540">
        <v>0</v>
      </c>
      <c r="S540">
        <v>100</v>
      </c>
      <c r="T540">
        <v>0</v>
      </c>
      <c r="U540" s="21">
        <v>146179</v>
      </c>
      <c r="V540" s="21">
        <v>146179</v>
      </c>
      <c r="W540" s="21">
        <v>0</v>
      </c>
      <c r="X540" s="21">
        <v>0</v>
      </c>
      <c r="Y540" s="21">
        <v>0</v>
      </c>
      <c r="Z540" s="21">
        <v>0</v>
      </c>
      <c r="AA540" s="21">
        <v>0</v>
      </c>
      <c r="AB540" s="21">
        <v>0</v>
      </c>
      <c r="AC540" s="21">
        <v>0</v>
      </c>
      <c r="AD540" s="21">
        <v>0</v>
      </c>
      <c r="AE540" s="21">
        <v>0</v>
      </c>
      <c r="AF540" s="21">
        <v>0</v>
      </c>
      <c r="AG540" s="21">
        <v>146179</v>
      </c>
      <c r="AH540" s="21">
        <v>111376.06</v>
      </c>
      <c r="AI540" s="21">
        <v>34802.94</v>
      </c>
      <c r="AJ540" s="21">
        <v>0</v>
      </c>
      <c r="AK540" s="21">
        <v>0</v>
      </c>
      <c r="AL540" s="21">
        <v>0</v>
      </c>
      <c r="AM540" s="21">
        <v>0</v>
      </c>
      <c r="AN540" s="21">
        <v>0</v>
      </c>
      <c r="AO540" s="21">
        <v>0</v>
      </c>
      <c r="AP540" s="21">
        <v>0</v>
      </c>
      <c r="AQ540" s="21">
        <v>0</v>
      </c>
      <c r="AR540" s="21">
        <v>0</v>
      </c>
      <c r="AS540" s="21">
        <v>0</v>
      </c>
      <c r="AT540" s="21">
        <v>0</v>
      </c>
      <c r="AU540" s="21">
        <v>0</v>
      </c>
      <c r="AV540" s="21">
        <v>0</v>
      </c>
      <c r="AW540" s="21">
        <v>0</v>
      </c>
      <c r="AX540" s="21">
        <v>0</v>
      </c>
      <c r="AY540" s="21">
        <v>0</v>
      </c>
      <c r="AZ540" s="21">
        <v>0</v>
      </c>
      <c r="BA540" s="21">
        <v>0</v>
      </c>
      <c r="BB540" s="21">
        <v>0</v>
      </c>
      <c r="BC540" s="21">
        <v>0</v>
      </c>
      <c r="BD540" s="21">
        <v>0</v>
      </c>
      <c r="BE540" s="21">
        <v>0</v>
      </c>
      <c r="BF540" s="21">
        <v>0</v>
      </c>
      <c r="BG540" s="21">
        <v>0</v>
      </c>
      <c r="BH540" s="21">
        <v>0</v>
      </c>
      <c r="BI540" s="21">
        <v>0</v>
      </c>
      <c r="BJ540" s="21">
        <v>0</v>
      </c>
      <c r="BK540" s="21">
        <v>0</v>
      </c>
      <c r="BQ540" s="156">
        <f>INDEX('ESSER II reallocation'!$G$2:$G$555,MATCH('2021 ESSER II'!$D540,'ESSER II reallocation'!$A$2:$A$555,0))</f>
        <v>146196</v>
      </c>
    </row>
    <row r="541" spans="1:69" x14ac:dyDescent="0.3">
      <c r="A541" t="s">
        <v>162</v>
      </c>
      <c r="B541">
        <v>2021</v>
      </c>
      <c r="C541" t="s">
        <v>3519</v>
      </c>
      <c r="D541" s="22">
        <f>INDEX(Concordance!$A$2:$A$556,MATCH('2021 ESSER II'!F541,Concordance!$D$2:$D$556,0))</f>
        <v>94087</v>
      </c>
      <c r="E541" t="s">
        <v>1779</v>
      </c>
      <c r="F541" t="s">
        <v>3520</v>
      </c>
      <c r="G541" t="s">
        <v>3521</v>
      </c>
      <c r="H541" t="s">
        <v>1892</v>
      </c>
      <c r="I541" s="21">
        <v>25001.1</v>
      </c>
      <c r="J541" s="21">
        <v>0</v>
      </c>
      <c r="O541" s="21">
        <v>25001.1</v>
      </c>
      <c r="P541">
        <v>0</v>
      </c>
      <c r="Q541">
        <v>0</v>
      </c>
      <c r="R541">
        <v>0</v>
      </c>
      <c r="S541">
        <v>100</v>
      </c>
      <c r="T541">
        <v>0</v>
      </c>
      <c r="U541" s="21">
        <v>1250894</v>
      </c>
      <c r="V541" s="21">
        <v>0</v>
      </c>
      <c r="W541" s="21">
        <v>0</v>
      </c>
      <c r="X541" s="21">
        <v>0</v>
      </c>
      <c r="Y541" s="21">
        <v>0</v>
      </c>
      <c r="Z541" s="21">
        <v>0</v>
      </c>
      <c r="AA541" s="21">
        <v>0</v>
      </c>
      <c r="AB541" s="21">
        <v>0</v>
      </c>
      <c r="AC541" s="21">
        <v>0</v>
      </c>
      <c r="AD541" s="21">
        <v>0</v>
      </c>
      <c r="AE541" s="21">
        <v>0</v>
      </c>
      <c r="AF541" s="21">
        <v>0</v>
      </c>
      <c r="AG541" s="21">
        <v>0</v>
      </c>
      <c r="AH541" s="21">
        <v>0</v>
      </c>
      <c r="AI541" s="21">
        <v>0</v>
      </c>
      <c r="AJ541" s="21">
        <v>0</v>
      </c>
      <c r="AK541" s="21">
        <v>0</v>
      </c>
      <c r="AL541" s="21">
        <v>0</v>
      </c>
      <c r="AM541" s="21">
        <v>0</v>
      </c>
      <c r="AN541" s="21">
        <v>0</v>
      </c>
      <c r="AO541" s="21">
        <v>0</v>
      </c>
      <c r="AP541" s="21">
        <v>0</v>
      </c>
      <c r="AQ541" s="21">
        <v>0</v>
      </c>
      <c r="AR541" s="21">
        <v>0</v>
      </c>
      <c r="AS541" s="21">
        <v>0</v>
      </c>
      <c r="AT541" s="21">
        <v>0</v>
      </c>
      <c r="AU541" s="21">
        <v>0</v>
      </c>
      <c r="AV541" s="21">
        <v>0</v>
      </c>
      <c r="AW541" s="21">
        <v>0</v>
      </c>
      <c r="AX541" s="21">
        <v>0</v>
      </c>
      <c r="AY541" s="21">
        <v>0</v>
      </c>
      <c r="AZ541" s="21">
        <v>0</v>
      </c>
      <c r="BA541" s="21">
        <v>0</v>
      </c>
      <c r="BB541" s="21">
        <v>0</v>
      </c>
      <c r="BC541" s="21">
        <v>0</v>
      </c>
      <c r="BD541" s="21">
        <v>0</v>
      </c>
      <c r="BE541" s="21">
        <v>0</v>
      </c>
      <c r="BF541" s="21">
        <v>0</v>
      </c>
      <c r="BG541" s="21">
        <v>0</v>
      </c>
      <c r="BH541" s="21">
        <v>0</v>
      </c>
      <c r="BI541" s="21">
        <v>0</v>
      </c>
      <c r="BJ541" s="21">
        <v>0</v>
      </c>
      <c r="BK541" s="21">
        <v>1250894</v>
      </c>
      <c r="BL541">
        <v>0</v>
      </c>
      <c r="BM541">
        <v>0</v>
      </c>
      <c r="BN541">
        <v>0</v>
      </c>
      <c r="BO541">
        <v>100</v>
      </c>
      <c r="BP541">
        <v>0</v>
      </c>
      <c r="BQ541" s="156">
        <f>INDEX('ESSER II reallocation'!$G$2:$G$555,MATCH('2021 ESSER II'!$D541,'ESSER II reallocation'!$A$2:$A$555,0))</f>
        <v>1251047</v>
      </c>
    </row>
    <row r="542" spans="1:69" x14ac:dyDescent="0.3">
      <c r="A542" t="s">
        <v>162</v>
      </c>
      <c r="B542">
        <v>2021</v>
      </c>
      <c r="C542" t="s">
        <v>3522</v>
      </c>
      <c r="D542" s="22">
        <f>INDEX(Concordance!$A$2:$A$556,MATCH('2021 ESSER II'!F542,Concordance!$D$2:$D$556,0))</f>
        <v>88080</v>
      </c>
      <c r="E542" t="s">
        <v>1782</v>
      </c>
      <c r="F542" t="s">
        <v>3523</v>
      </c>
      <c r="G542" t="s">
        <v>3524</v>
      </c>
      <c r="H542" t="s">
        <v>1892</v>
      </c>
      <c r="I542" s="21">
        <v>23582.07</v>
      </c>
      <c r="J542" s="21">
        <v>0</v>
      </c>
      <c r="O542" s="21">
        <v>23582.07</v>
      </c>
      <c r="P542">
        <v>0</v>
      </c>
      <c r="Q542">
        <v>0</v>
      </c>
      <c r="R542">
        <v>0</v>
      </c>
      <c r="S542">
        <v>100</v>
      </c>
      <c r="T542">
        <v>0</v>
      </c>
      <c r="U542" s="21">
        <v>500161</v>
      </c>
      <c r="V542" s="21">
        <v>0</v>
      </c>
      <c r="W542" s="21">
        <v>0</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500161</v>
      </c>
      <c r="BL542">
        <v>0</v>
      </c>
      <c r="BM542">
        <v>100</v>
      </c>
      <c r="BN542">
        <v>0</v>
      </c>
      <c r="BO542">
        <v>0</v>
      </c>
      <c r="BP542">
        <v>0</v>
      </c>
      <c r="BQ542" s="156">
        <f>INDEX('ESSER II reallocation'!$G$2:$G$555,MATCH('2021 ESSER II'!$D542,'ESSER II reallocation'!$A$2:$A$555,0))</f>
        <v>500222</v>
      </c>
    </row>
    <row r="543" spans="1:69" x14ac:dyDescent="0.3">
      <c r="A543" t="s">
        <v>162</v>
      </c>
      <c r="B543">
        <v>2021</v>
      </c>
      <c r="C543" t="s">
        <v>3525</v>
      </c>
      <c r="D543" s="22">
        <f>INDEX(Concordance!$A$2:$A$556,MATCH('2021 ESSER II'!F543,Concordance!$D$2:$D$556,0))</f>
        <v>73105</v>
      </c>
      <c r="E543" t="s">
        <v>1785</v>
      </c>
      <c r="F543" t="s">
        <v>3526</v>
      </c>
      <c r="G543" t="s">
        <v>3527</v>
      </c>
      <c r="H543" t="s">
        <v>1892</v>
      </c>
      <c r="I543" s="21">
        <v>15513.92</v>
      </c>
      <c r="J543" s="21">
        <v>0</v>
      </c>
      <c r="O543" s="21">
        <v>15513.92</v>
      </c>
      <c r="P543">
        <v>0</v>
      </c>
      <c r="Q543">
        <v>0</v>
      </c>
      <c r="R543">
        <v>0</v>
      </c>
      <c r="S543">
        <v>100</v>
      </c>
      <c r="T543">
        <v>0</v>
      </c>
      <c r="U543" s="21">
        <v>180741</v>
      </c>
      <c r="V543" s="21">
        <v>0</v>
      </c>
      <c r="W543" s="21">
        <v>0</v>
      </c>
      <c r="X543" s="21">
        <v>0</v>
      </c>
      <c r="Y543" s="21">
        <v>0</v>
      </c>
      <c r="Z543" s="21">
        <v>0</v>
      </c>
      <c r="AA543" s="21">
        <v>0</v>
      </c>
      <c r="AB543" s="21">
        <v>0</v>
      </c>
      <c r="AC543" s="21">
        <v>0</v>
      </c>
      <c r="AD543" s="21">
        <v>0</v>
      </c>
      <c r="AE543" s="21">
        <v>0</v>
      </c>
      <c r="AF543" s="21">
        <v>0</v>
      </c>
      <c r="AG543" s="21">
        <v>0</v>
      </c>
      <c r="AH543" s="21">
        <v>0</v>
      </c>
      <c r="AI543" s="21">
        <v>0</v>
      </c>
      <c r="AJ543" s="21">
        <v>0</v>
      </c>
      <c r="AK543" s="21">
        <v>0</v>
      </c>
      <c r="AL543" s="21">
        <v>0</v>
      </c>
      <c r="AM543" s="21">
        <v>0</v>
      </c>
      <c r="AN543" s="21">
        <v>0</v>
      </c>
      <c r="AO543" s="21">
        <v>0</v>
      </c>
      <c r="AP543" s="21">
        <v>0</v>
      </c>
      <c r="AQ543" s="21">
        <v>0</v>
      </c>
      <c r="AR543" s="21">
        <v>0</v>
      </c>
      <c r="AS543" s="21">
        <v>0</v>
      </c>
      <c r="AT543" s="21">
        <v>0</v>
      </c>
      <c r="AU543" s="21">
        <v>0</v>
      </c>
      <c r="AV543" s="21">
        <v>0</v>
      </c>
      <c r="AW543" s="21">
        <v>0</v>
      </c>
      <c r="AX543" s="21">
        <v>0</v>
      </c>
      <c r="AY543" s="21">
        <v>0</v>
      </c>
      <c r="AZ543" s="21">
        <v>0</v>
      </c>
      <c r="BA543" s="21">
        <v>0</v>
      </c>
      <c r="BB543" s="21">
        <v>0</v>
      </c>
      <c r="BC543" s="21">
        <v>0</v>
      </c>
      <c r="BD543" s="21">
        <v>0</v>
      </c>
      <c r="BE543" s="21">
        <v>0</v>
      </c>
      <c r="BF543" s="21">
        <v>0</v>
      </c>
      <c r="BG543" s="21">
        <v>0</v>
      </c>
      <c r="BH543" s="21">
        <v>0</v>
      </c>
      <c r="BI543" s="21">
        <v>0</v>
      </c>
      <c r="BJ543" s="21">
        <v>0</v>
      </c>
      <c r="BK543" s="21">
        <v>180741</v>
      </c>
      <c r="BL543">
        <v>0</v>
      </c>
      <c r="BM543">
        <v>98</v>
      </c>
      <c r="BN543">
        <v>0</v>
      </c>
      <c r="BO543">
        <v>2</v>
      </c>
      <c r="BP543">
        <v>0</v>
      </c>
      <c r="BQ543" s="156">
        <f>INDEX('ESSER II reallocation'!$G$2:$G$555,MATCH('2021 ESSER II'!$D543,'ESSER II reallocation'!$A$2:$A$555,0))</f>
        <v>180763</v>
      </c>
    </row>
    <row r="544" spans="1:69" x14ac:dyDescent="0.3">
      <c r="A544" t="s">
        <v>162</v>
      </c>
      <c r="B544">
        <v>2021</v>
      </c>
      <c r="C544" t="s">
        <v>3528</v>
      </c>
      <c r="D544" s="22">
        <f>INDEX(Concordance!$A$2:$A$556,MATCH('2021 ESSER II'!F544,Concordance!$D$2:$D$556,0))</f>
        <v>43002</v>
      </c>
      <c r="E544" t="s">
        <v>1788</v>
      </c>
      <c r="F544" t="s">
        <v>3529</v>
      </c>
      <c r="G544" t="s">
        <v>3530</v>
      </c>
      <c r="H544" t="s">
        <v>1892</v>
      </c>
      <c r="I544" s="21">
        <v>15878.81</v>
      </c>
      <c r="J544" s="21">
        <v>0</v>
      </c>
      <c r="O544" s="21">
        <v>15878.81</v>
      </c>
      <c r="P544">
        <v>0</v>
      </c>
      <c r="Q544">
        <v>0</v>
      </c>
      <c r="R544">
        <v>0</v>
      </c>
      <c r="S544">
        <v>100</v>
      </c>
      <c r="T544">
        <v>0</v>
      </c>
      <c r="U544" s="21">
        <v>592411</v>
      </c>
      <c r="V544" s="21">
        <v>0</v>
      </c>
      <c r="W544" s="21">
        <v>0</v>
      </c>
      <c r="X544" s="21">
        <v>0</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592411</v>
      </c>
      <c r="BL544">
        <v>0</v>
      </c>
      <c r="BM544">
        <v>100</v>
      </c>
      <c r="BN544">
        <v>0</v>
      </c>
      <c r="BO544">
        <v>0</v>
      </c>
      <c r="BP544">
        <v>0</v>
      </c>
      <c r="BQ544" s="156">
        <f>INDEX('ESSER II reallocation'!$G$2:$G$555,MATCH('2021 ESSER II'!$D544,'ESSER II reallocation'!$A$2:$A$555,0))</f>
        <v>592484</v>
      </c>
    </row>
    <row r="545" spans="1:69" x14ac:dyDescent="0.3">
      <c r="A545" t="s">
        <v>162</v>
      </c>
      <c r="B545">
        <v>2021</v>
      </c>
      <c r="C545" t="s">
        <v>3531</v>
      </c>
      <c r="D545" s="22">
        <f>INDEX(Concordance!$A$2:$A$556,MATCH('2021 ESSER II'!F545,Concordance!$D$2:$D$556,0))</f>
        <v>5120</v>
      </c>
      <c r="E545" t="s">
        <v>1791</v>
      </c>
      <c r="F545" t="s">
        <v>3532</v>
      </c>
      <c r="G545" t="s">
        <v>3533</v>
      </c>
      <c r="H545" t="s">
        <v>1892</v>
      </c>
      <c r="I545" s="21">
        <v>17095.11</v>
      </c>
      <c r="J545" s="21">
        <v>0</v>
      </c>
      <c r="O545" s="21">
        <v>17095.11</v>
      </c>
      <c r="P545">
        <v>0</v>
      </c>
      <c r="Q545">
        <v>0</v>
      </c>
      <c r="R545">
        <v>0</v>
      </c>
      <c r="S545">
        <v>100</v>
      </c>
      <c r="T545">
        <v>0</v>
      </c>
      <c r="U545" s="21">
        <v>830251</v>
      </c>
      <c r="V545" s="21">
        <v>830251</v>
      </c>
      <c r="W545" s="21">
        <v>0</v>
      </c>
      <c r="X545" s="21">
        <v>0</v>
      </c>
      <c r="Y545" s="21">
        <v>0</v>
      </c>
      <c r="Z545" s="21">
        <v>0</v>
      </c>
      <c r="AA545" s="21">
        <v>0</v>
      </c>
      <c r="AB545" s="21">
        <v>0</v>
      </c>
      <c r="AC545" s="21">
        <v>0</v>
      </c>
      <c r="AD545" s="21">
        <v>0</v>
      </c>
      <c r="AE545" s="21">
        <v>0</v>
      </c>
      <c r="AF545" s="21">
        <v>0</v>
      </c>
      <c r="AG545" s="21">
        <v>14155.5</v>
      </c>
      <c r="AH545" s="21">
        <v>0</v>
      </c>
      <c r="AI545" s="21">
        <v>0</v>
      </c>
      <c r="AJ545" s="21">
        <v>0</v>
      </c>
      <c r="AK545" s="21">
        <v>0</v>
      </c>
      <c r="AL545" s="21">
        <v>14155.5</v>
      </c>
      <c r="AM545" s="21">
        <v>0</v>
      </c>
      <c r="AN545" s="21">
        <v>0</v>
      </c>
      <c r="AO545" s="21">
        <v>0</v>
      </c>
      <c r="AP545" s="21">
        <v>0</v>
      </c>
      <c r="AQ545" s="21">
        <v>0</v>
      </c>
      <c r="AR545" s="21">
        <v>0</v>
      </c>
      <c r="AS545" s="21">
        <v>0</v>
      </c>
      <c r="AT545" s="21">
        <v>0</v>
      </c>
      <c r="AU545" s="21">
        <v>0</v>
      </c>
      <c r="AV545" s="21">
        <v>0</v>
      </c>
      <c r="AW545" s="21">
        <v>0</v>
      </c>
      <c r="AX545" s="21">
        <v>0</v>
      </c>
      <c r="AY545" s="21">
        <v>0</v>
      </c>
      <c r="AZ545" s="21">
        <v>0</v>
      </c>
      <c r="BA545" s="21">
        <v>816095.5</v>
      </c>
      <c r="BB545" s="21">
        <v>0</v>
      </c>
      <c r="BC545" s="21">
        <v>0</v>
      </c>
      <c r="BD545" s="21">
        <v>816095.5</v>
      </c>
      <c r="BE545" s="21">
        <v>0</v>
      </c>
      <c r="BF545" s="21">
        <v>0</v>
      </c>
      <c r="BG545" s="21">
        <v>0</v>
      </c>
      <c r="BH545" s="21">
        <v>0</v>
      </c>
      <c r="BI545" s="21">
        <v>0</v>
      </c>
      <c r="BJ545" s="21">
        <v>0</v>
      </c>
      <c r="BK545" s="21">
        <v>0</v>
      </c>
      <c r="BQ545" s="156">
        <f>INDEX('ESSER II reallocation'!$G$2:$G$555,MATCH('2021 ESSER II'!$D545,'ESSER II reallocation'!$A$2:$A$555,0))</f>
        <v>830353</v>
      </c>
    </row>
    <row r="546" spans="1:69" x14ac:dyDescent="0.3">
      <c r="A546" t="s">
        <v>162</v>
      </c>
      <c r="B546">
        <v>2021</v>
      </c>
      <c r="C546" t="s">
        <v>3534</v>
      </c>
      <c r="D546" s="22">
        <f>INDEX(Concordance!$A$2:$A$556,MATCH('2021 ESSER II'!F546,Concordance!$D$2:$D$556,0))</f>
        <v>39133</v>
      </c>
      <c r="E546" t="s">
        <v>1794</v>
      </c>
      <c r="F546" t="s">
        <v>3535</v>
      </c>
      <c r="G546" t="s">
        <v>3536</v>
      </c>
      <c r="H546" t="s">
        <v>1892</v>
      </c>
      <c r="I546" s="21">
        <v>79734.820000000007</v>
      </c>
      <c r="J546" s="21">
        <v>0</v>
      </c>
      <c r="O546" s="21">
        <v>79734.820000000007</v>
      </c>
      <c r="P546">
        <v>0</v>
      </c>
      <c r="Q546">
        <v>0</v>
      </c>
      <c r="R546">
        <v>0</v>
      </c>
      <c r="S546">
        <v>100</v>
      </c>
      <c r="T546">
        <v>0</v>
      </c>
      <c r="U546" s="21">
        <v>2320361</v>
      </c>
      <c r="V546" s="21">
        <v>0</v>
      </c>
      <c r="W546" s="21">
        <v>0</v>
      </c>
      <c r="X546" s="21">
        <v>0</v>
      </c>
      <c r="Y546" s="21">
        <v>0</v>
      </c>
      <c r="Z546" s="21">
        <v>0</v>
      </c>
      <c r="AA546" s="21">
        <v>0</v>
      </c>
      <c r="AB546" s="21">
        <v>0</v>
      </c>
      <c r="AC546" s="21">
        <v>0</v>
      </c>
      <c r="AD546" s="21">
        <v>0</v>
      </c>
      <c r="AE546" s="21">
        <v>0</v>
      </c>
      <c r="AF546" s="21">
        <v>0</v>
      </c>
      <c r="AG546" s="21">
        <v>0</v>
      </c>
      <c r="AH546" s="21">
        <v>0</v>
      </c>
      <c r="AI546" s="21">
        <v>0</v>
      </c>
      <c r="AJ546" s="21">
        <v>0</v>
      </c>
      <c r="AK546" s="21">
        <v>0</v>
      </c>
      <c r="AL546" s="21">
        <v>0</v>
      </c>
      <c r="AM546" s="21">
        <v>0</v>
      </c>
      <c r="AN546" s="21">
        <v>0</v>
      </c>
      <c r="AO546" s="21">
        <v>0</v>
      </c>
      <c r="AP546" s="21">
        <v>0</v>
      </c>
      <c r="AQ546" s="21">
        <v>0</v>
      </c>
      <c r="AR546" s="21">
        <v>0</v>
      </c>
      <c r="AS546" s="21">
        <v>0</v>
      </c>
      <c r="AT546" s="21">
        <v>0</v>
      </c>
      <c r="AU546" s="21">
        <v>0</v>
      </c>
      <c r="AV546" s="21">
        <v>0</v>
      </c>
      <c r="AW546" s="21">
        <v>0</v>
      </c>
      <c r="AX546" s="21">
        <v>0</v>
      </c>
      <c r="AY546" s="21">
        <v>0</v>
      </c>
      <c r="AZ546" s="21">
        <v>0</v>
      </c>
      <c r="BA546" s="21">
        <v>0</v>
      </c>
      <c r="BB546" s="21">
        <v>0</v>
      </c>
      <c r="BC546" s="21">
        <v>0</v>
      </c>
      <c r="BD546" s="21">
        <v>0</v>
      </c>
      <c r="BE546" s="21">
        <v>0</v>
      </c>
      <c r="BF546" s="21">
        <v>0</v>
      </c>
      <c r="BG546" s="21">
        <v>0</v>
      </c>
      <c r="BH546" s="21">
        <v>0</v>
      </c>
      <c r="BI546" s="21">
        <v>0</v>
      </c>
      <c r="BJ546" s="21">
        <v>0</v>
      </c>
      <c r="BK546" s="21">
        <v>2320361</v>
      </c>
      <c r="BL546">
        <v>0</v>
      </c>
      <c r="BM546">
        <v>0</v>
      </c>
      <c r="BN546">
        <v>0</v>
      </c>
      <c r="BO546">
        <v>100</v>
      </c>
      <c r="BP546">
        <v>0</v>
      </c>
      <c r="BQ546" s="156">
        <f>INDEX('ESSER II reallocation'!$G$2:$G$555,MATCH('2021 ESSER II'!$D546,'ESSER II reallocation'!$A$2:$A$555,0))</f>
        <v>2320645</v>
      </c>
    </row>
    <row r="547" spans="1:69" x14ac:dyDescent="0.3">
      <c r="A547" t="s">
        <v>162</v>
      </c>
      <c r="B547">
        <v>2021</v>
      </c>
      <c r="C547" t="s">
        <v>3537</v>
      </c>
      <c r="D547" s="22">
        <f>INDEX(Concordance!$A$2:$A$556,MATCH('2021 ESSER II'!F547,Concordance!$D$2:$D$556,0))</f>
        <v>46131</v>
      </c>
      <c r="E547" t="s">
        <v>1797</v>
      </c>
      <c r="F547" t="s">
        <v>3538</v>
      </c>
      <c r="G547" t="s">
        <v>3539</v>
      </c>
      <c r="H547" t="s">
        <v>1892</v>
      </c>
      <c r="I547" s="21">
        <v>33109.800000000003</v>
      </c>
      <c r="J547" s="21">
        <v>0</v>
      </c>
      <c r="O547" s="21">
        <v>33109.800000000003</v>
      </c>
      <c r="P547">
        <v>0</v>
      </c>
      <c r="Q547">
        <v>0</v>
      </c>
      <c r="R547">
        <v>0</v>
      </c>
      <c r="S547">
        <v>100</v>
      </c>
      <c r="T547">
        <v>0</v>
      </c>
      <c r="U547" s="21">
        <v>1524248</v>
      </c>
      <c r="V547" s="21">
        <v>0</v>
      </c>
      <c r="W547" s="21">
        <v>0</v>
      </c>
      <c r="X547" s="21">
        <v>0</v>
      </c>
      <c r="Y547" s="21">
        <v>0</v>
      </c>
      <c r="Z547" s="21">
        <v>0</v>
      </c>
      <c r="AA547" s="21">
        <v>0</v>
      </c>
      <c r="AB547" s="21">
        <v>0</v>
      </c>
      <c r="AC547" s="21">
        <v>0</v>
      </c>
      <c r="AD547" s="21">
        <v>0</v>
      </c>
      <c r="AE547" s="21">
        <v>0</v>
      </c>
      <c r="AF547" s="21">
        <v>0</v>
      </c>
      <c r="AG547" s="21">
        <v>0</v>
      </c>
      <c r="AH547" s="21">
        <v>0</v>
      </c>
      <c r="AI547" s="21">
        <v>0</v>
      </c>
      <c r="AJ547" s="21">
        <v>0</v>
      </c>
      <c r="AK547" s="21">
        <v>0</v>
      </c>
      <c r="AL547" s="21">
        <v>0</v>
      </c>
      <c r="AM547" s="21">
        <v>0</v>
      </c>
      <c r="AN547" s="21">
        <v>0</v>
      </c>
      <c r="AO547" s="21">
        <v>0</v>
      </c>
      <c r="AP547" s="21">
        <v>0</v>
      </c>
      <c r="AQ547" s="21">
        <v>0</v>
      </c>
      <c r="AR547" s="21">
        <v>0</v>
      </c>
      <c r="AS547" s="21">
        <v>0</v>
      </c>
      <c r="AT547" s="21">
        <v>0</v>
      </c>
      <c r="AU547" s="21">
        <v>0</v>
      </c>
      <c r="AV547" s="21">
        <v>0</v>
      </c>
      <c r="AW547" s="21">
        <v>0</v>
      </c>
      <c r="AX547" s="21">
        <v>0</v>
      </c>
      <c r="AY547" s="21">
        <v>0</v>
      </c>
      <c r="AZ547" s="21">
        <v>0</v>
      </c>
      <c r="BA547" s="21">
        <v>0</v>
      </c>
      <c r="BB547" s="21">
        <v>0</v>
      </c>
      <c r="BC547" s="21">
        <v>0</v>
      </c>
      <c r="BD547" s="21">
        <v>0</v>
      </c>
      <c r="BE547" s="21">
        <v>0</v>
      </c>
      <c r="BF547" s="21">
        <v>0</v>
      </c>
      <c r="BG547" s="21">
        <v>0</v>
      </c>
      <c r="BH547" s="21">
        <v>0</v>
      </c>
      <c r="BI547" s="21">
        <v>0</v>
      </c>
      <c r="BJ547" s="21">
        <v>0</v>
      </c>
      <c r="BK547" s="21">
        <v>1524248</v>
      </c>
      <c r="BL547">
        <v>100</v>
      </c>
      <c r="BM547">
        <v>0</v>
      </c>
      <c r="BN547">
        <v>0</v>
      </c>
      <c r="BO547">
        <v>0</v>
      </c>
      <c r="BP547">
        <v>0</v>
      </c>
      <c r="BQ547" s="156">
        <f>INDEX('ESSER II reallocation'!$G$2:$G$555,MATCH('2021 ESSER II'!$D547,'ESSER II reallocation'!$A$2:$A$555,0))</f>
        <v>1524435</v>
      </c>
    </row>
    <row r="548" spans="1:69" x14ac:dyDescent="0.3">
      <c r="A548" t="s">
        <v>162</v>
      </c>
      <c r="B548">
        <v>2021</v>
      </c>
      <c r="C548" t="s">
        <v>3540</v>
      </c>
      <c r="D548" s="22">
        <f>INDEX(Concordance!$A$2:$A$556,MATCH('2021 ESSER II'!F548,Concordance!$D$2:$D$556,0))</f>
        <v>50010</v>
      </c>
      <c r="E548" t="s">
        <v>1800</v>
      </c>
      <c r="F548" t="s">
        <v>3541</v>
      </c>
      <c r="G548" t="s">
        <v>3542</v>
      </c>
      <c r="H548" t="s">
        <v>1892</v>
      </c>
      <c r="I548" s="21">
        <v>53584.26</v>
      </c>
      <c r="J548" s="21">
        <v>0</v>
      </c>
      <c r="O548" s="21">
        <v>53584.26</v>
      </c>
      <c r="P548">
        <v>0</v>
      </c>
      <c r="Q548">
        <v>0</v>
      </c>
      <c r="R548">
        <v>0</v>
      </c>
      <c r="S548">
        <v>100</v>
      </c>
      <c r="T548">
        <v>0</v>
      </c>
      <c r="U548" s="21">
        <v>1154524</v>
      </c>
      <c r="V548" s="21">
        <v>369405.46</v>
      </c>
      <c r="W548" s="21">
        <v>0</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0</v>
      </c>
      <c r="AY548" s="21">
        <v>0</v>
      </c>
      <c r="AZ548" s="21">
        <v>0</v>
      </c>
      <c r="BA548" s="21">
        <v>369405.46</v>
      </c>
      <c r="BB548" s="21">
        <v>0</v>
      </c>
      <c r="BC548" s="21">
        <v>0</v>
      </c>
      <c r="BD548" s="21">
        <v>0</v>
      </c>
      <c r="BE548" s="21">
        <v>0</v>
      </c>
      <c r="BF548" s="21">
        <v>24546</v>
      </c>
      <c r="BG548" s="21">
        <v>344859.46</v>
      </c>
      <c r="BH548" s="21">
        <v>0</v>
      </c>
      <c r="BI548" s="21">
        <v>0</v>
      </c>
      <c r="BJ548" s="21">
        <v>0</v>
      </c>
      <c r="BK548" s="21">
        <v>785118.54</v>
      </c>
      <c r="BL548">
        <v>50</v>
      </c>
      <c r="BM548">
        <v>0</v>
      </c>
      <c r="BN548">
        <v>0</v>
      </c>
      <c r="BO548">
        <v>50</v>
      </c>
      <c r="BP548">
        <v>0</v>
      </c>
      <c r="BQ548" s="156">
        <f>INDEX('ESSER II reallocation'!$G$2:$G$555,MATCH('2021 ESSER II'!$D548,'ESSER II reallocation'!$A$2:$A$555,0))</f>
        <v>1154666</v>
      </c>
    </row>
    <row r="549" spans="1:69" x14ac:dyDescent="0.3">
      <c r="A549" t="s">
        <v>162</v>
      </c>
      <c r="B549">
        <v>2021</v>
      </c>
      <c r="C549" t="s">
        <v>3543</v>
      </c>
      <c r="D549" s="22">
        <f>INDEX(Concordance!$A$2:$A$556,MATCH('2021 ESSER II'!F549,Concordance!$D$2:$D$556,0))</f>
        <v>57004</v>
      </c>
      <c r="E549" t="s">
        <v>968</v>
      </c>
      <c r="F549" t="s">
        <v>3544</v>
      </c>
      <c r="G549" t="s">
        <v>3545</v>
      </c>
      <c r="H549" t="s">
        <v>1892</v>
      </c>
      <c r="I549" s="21">
        <v>32704.36</v>
      </c>
      <c r="J549" s="21">
        <v>0</v>
      </c>
      <c r="O549" s="21">
        <v>32704.36</v>
      </c>
      <c r="P549">
        <v>0</v>
      </c>
      <c r="Q549">
        <v>0</v>
      </c>
      <c r="R549">
        <v>0</v>
      </c>
      <c r="S549">
        <v>100</v>
      </c>
      <c r="T549">
        <v>0</v>
      </c>
      <c r="U549" s="21">
        <v>1263097</v>
      </c>
      <c r="V549" s="21">
        <v>401716.88</v>
      </c>
      <c r="W549" s="21">
        <v>185662.11</v>
      </c>
      <c r="X549" s="21">
        <v>0</v>
      </c>
      <c r="Y549" s="21">
        <v>0</v>
      </c>
      <c r="Z549" s="21">
        <v>0</v>
      </c>
      <c r="AA549" s="21">
        <v>0</v>
      </c>
      <c r="AB549" s="21">
        <v>0</v>
      </c>
      <c r="AC549" s="21">
        <v>146726.04</v>
      </c>
      <c r="AD549" s="21">
        <v>38936.07</v>
      </c>
      <c r="AE549" s="21">
        <v>0</v>
      </c>
      <c r="AF549" s="21">
        <v>0</v>
      </c>
      <c r="AG549" s="21">
        <v>878.69</v>
      </c>
      <c r="AH549" s="21">
        <v>0</v>
      </c>
      <c r="AI549" s="21">
        <v>0</v>
      </c>
      <c r="AJ549" s="21">
        <v>0</v>
      </c>
      <c r="AK549" s="21">
        <v>0</v>
      </c>
      <c r="AL549" s="21">
        <v>0</v>
      </c>
      <c r="AM549" s="21">
        <v>878.69</v>
      </c>
      <c r="AN549" s="21">
        <v>0</v>
      </c>
      <c r="AO549" s="21">
        <v>0</v>
      </c>
      <c r="AP549" s="21">
        <v>0</v>
      </c>
      <c r="AQ549" s="21">
        <v>0</v>
      </c>
      <c r="AR549" s="21">
        <v>0</v>
      </c>
      <c r="AS549" s="21">
        <v>0</v>
      </c>
      <c r="AT549" s="21">
        <v>0</v>
      </c>
      <c r="AU549" s="21">
        <v>0</v>
      </c>
      <c r="AV549" s="21">
        <v>0</v>
      </c>
      <c r="AW549" s="21">
        <v>0</v>
      </c>
      <c r="AX549" s="21">
        <v>0</v>
      </c>
      <c r="AY549" s="21">
        <v>0</v>
      </c>
      <c r="AZ549" s="21">
        <v>0</v>
      </c>
      <c r="BA549" s="21">
        <v>215176.08</v>
      </c>
      <c r="BB549" s="21">
        <v>0</v>
      </c>
      <c r="BC549" s="21">
        <v>0</v>
      </c>
      <c r="BD549" s="21">
        <v>215176.08</v>
      </c>
      <c r="BE549" s="21">
        <v>0</v>
      </c>
      <c r="BF549" s="21">
        <v>0</v>
      </c>
      <c r="BG549" s="21">
        <v>0</v>
      </c>
      <c r="BH549" s="21">
        <v>0</v>
      </c>
      <c r="BI549" s="21">
        <v>0</v>
      </c>
      <c r="BJ549" s="21">
        <v>0</v>
      </c>
      <c r="BK549" s="21">
        <v>861380.12</v>
      </c>
      <c r="BL549">
        <v>100</v>
      </c>
      <c r="BM549">
        <v>0</v>
      </c>
      <c r="BN549">
        <v>0</v>
      </c>
      <c r="BO549">
        <v>0</v>
      </c>
      <c r="BP549">
        <v>0</v>
      </c>
      <c r="BQ549" s="156">
        <f>INDEX('ESSER II reallocation'!$G$2:$G$555,MATCH('2021 ESSER II'!$D549,'ESSER II reallocation'!$A$2:$A$555,0))</f>
        <v>1263252</v>
      </c>
    </row>
    <row r="550" spans="1:69" x14ac:dyDescent="0.3">
      <c r="A550" t="s">
        <v>162</v>
      </c>
      <c r="B550">
        <v>2021</v>
      </c>
      <c r="C550" t="s">
        <v>3546</v>
      </c>
      <c r="D550" s="22">
        <f>INDEX(Concordance!$A$2:$A$556,MATCH('2021 ESSER II'!F550,Concordance!$D$2:$D$556,0))</f>
        <v>101105</v>
      </c>
      <c r="E550" t="s">
        <v>1803</v>
      </c>
      <c r="F550" t="s">
        <v>3547</v>
      </c>
      <c r="G550" t="s">
        <v>3548</v>
      </c>
      <c r="H550" t="s">
        <v>1892</v>
      </c>
      <c r="I550" s="21">
        <v>22973.919999999998</v>
      </c>
      <c r="J550" s="21">
        <v>0</v>
      </c>
      <c r="O550" s="21">
        <v>22973.919999999998</v>
      </c>
      <c r="P550">
        <v>0</v>
      </c>
      <c r="Q550">
        <v>0</v>
      </c>
      <c r="R550">
        <v>0</v>
      </c>
      <c r="S550">
        <v>100</v>
      </c>
      <c r="T550">
        <v>0</v>
      </c>
      <c r="U550" s="21">
        <v>1259388</v>
      </c>
      <c r="V550" s="21">
        <v>479808.53</v>
      </c>
      <c r="W550" s="21">
        <v>0</v>
      </c>
      <c r="X550" s="21">
        <v>0</v>
      </c>
      <c r="Y550" s="21">
        <v>0</v>
      </c>
      <c r="Z550" s="21">
        <v>0</v>
      </c>
      <c r="AA550" s="21">
        <v>0</v>
      </c>
      <c r="AB550" s="21">
        <v>0</v>
      </c>
      <c r="AC550" s="21">
        <v>0</v>
      </c>
      <c r="AD550" s="21">
        <v>0</v>
      </c>
      <c r="AE550" s="21">
        <v>0</v>
      </c>
      <c r="AF550" s="21">
        <v>0</v>
      </c>
      <c r="AG550" s="21">
        <v>40541.160000000003</v>
      </c>
      <c r="AH550" s="21">
        <v>30220</v>
      </c>
      <c r="AI550" s="21">
        <v>10321.16</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439267.37</v>
      </c>
      <c r="BB550" s="21">
        <v>332142.49</v>
      </c>
      <c r="BC550" s="21">
        <v>107124.88</v>
      </c>
      <c r="BD550" s="21">
        <v>0</v>
      </c>
      <c r="BE550" s="21">
        <v>0</v>
      </c>
      <c r="BF550" s="21">
        <v>0</v>
      </c>
      <c r="BG550" s="21">
        <v>0</v>
      </c>
      <c r="BH550" s="21">
        <v>0</v>
      </c>
      <c r="BI550" s="21">
        <v>0</v>
      </c>
      <c r="BJ550" s="21">
        <v>0</v>
      </c>
      <c r="BK550" s="21">
        <v>779579.47</v>
      </c>
      <c r="BL550">
        <v>0</v>
      </c>
      <c r="BM550">
        <v>0</v>
      </c>
      <c r="BN550">
        <v>0</v>
      </c>
      <c r="BO550">
        <v>100</v>
      </c>
      <c r="BP550">
        <v>0</v>
      </c>
      <c r="BQ550" s="156">
        <f>INDEX('ESSER II reallocation'!$G$2:$G$555,MATCH('2021 ESSER II'!$D550,'ESSER II reallocation'!$A$2:$A$555,0))</f>
        <v>1259542</v>
      </c>
    </row>
    <row r="551" spans="1:69" x14ac:dyDescent="0.3">
      <c r="A551" t="s">
        <v>162</v>
      </c>
      <c r="B551">
        <v>2021</v>
      </c>
      <c r="C551" t="s">
        <v>3549</v>
      </c>
      <c r="D551" s="22">
        <f>INDEX(Concordance!$A$2:$A$556,MATCH('2021 ESSER II'!F551,Concordance!$D$2:$D$556,0))</f>
        <v>31117</v>
      </c>
      <c r="E551" t="s">
        <v>1806</v>
      </c>
      <c r="F551" t="s">
        <v>3550</v>
      </c>
      <c r="G551" t="s">
        <v>3551</v>
      </c>
      <c r="H551" t="s">
        <v>1892</v>
      </c>
      <c r="I551" s="21">
        <v>14459.79</v>
      </c>
      <c r="J551" s="21">
        <v>0</v>
      </c>
      <c r="O551" s="21">
        <v>14459.79</v>
      </c>
      <c r="P551">
        <v>0</v>
      </c>
      <c r="Q551">
        <v>0</v>
      </c>
      <c r="R551">
        <v>0</v>
      </c>
      <c r="S551">
        <v>100</v>
      </c>
      <c r="T551">
        <v>0</v>
      </c>
      <c r="U551" s="21">
        <v>167566</v>
      </c>
      <c r="V551" s="21">
        <v>0</v>
      </c>
      <c r="W551" s="21">
        <v>0</v>
      </c>
      <c r="X551" s="21">
        <v>0</v>
      </c>
      <c r="Y551" s="21">
        <v>0</v>
      </c>
      <c r="Z551" s="21">
        <v>0</v>
      </c>
      <c r="AA551" s="21">
        <v>0</v>
      </c>
      <c r="AB551" s="21">
        <v>0</v>
      </c>
      <c r="AC551" s="21">
        <v>0</v>
      </c>
      <c r="AD551" s="21">
        <v>0</v>
      </c>
      <c r="AE551" s="21">
        <v>0</v>
      </c>
      <c r="AF551" s="21">
        <v>0</v>
      </c>
      <c r="AG551" s="21">
        <v>0</v>
      </c>
      <c r="AH551" s="21">
        <v>0</v>
      </c>
      <c r="AI551" s="21">
        <v>0</v>
      </c>
      <c r="AJ551" s="21">
        <v>0</v>
      </c>
      <c r="AK551" s="21">
        <v>0</v>
      </c>
      <c r="AL551" s="21">
        <v>0</v>
      </c>
      <c r="AM551" s="21">
        <v>0</v>
      </c>
      <c r="AN551" s="21">
        <v>0</v>
      </c>
      <c r="AO551" s="21">
        <v>0</v>
      </c>
      <c r="AP551" s="21">
        <v>0</v>
      </c>
      <c r="AQ551" s="21">
        <v>0</v>
      </c>
      <c r="AR551" s="21">
        <v>0</v>
      </c>
      <c r="AS551" s="21">
        <v>0</v>
      </c>
      <c r="AT551" s="21">
        <v>0</v>
      </c>
      <c r="AU551" s="21">
        <v>0</v>
      </c>
      <c r="AV551" s="21">
        <v>0</v>
      </c>
      <c r="AW551" s="21">
        <v>0</v>
      </c>
      <c r="AX551" s="21">
        <v>0</v>
      </c>
      <c r="AY551" s="21">
        <v>0</v>
      </c>
      <c r="AZ551" s="21">
        <v>0</v>
      </c>
      <c r="BA551" s="21">
        <v>0</v>
      </c>
      <c r="BB551" s="21">
        <v>0</v>
      </c>
      <c r="BC551" s="21">
        <v>0</v>
      </c>
      <c r="BD551" s="21">
        <v>0</v>
      </c>
      <c r="BE551" s="21">
        <v>0</v>
      </c>
      <c r="BF551" s="21">
        <v>0</v>
      </c>
      <c r="BG551" s="21">
        <v>0</v>
      </c>
      <c r="BH551" s="21">
        <v>0</v>
      </c>
      <c r="BI551" s="21">
        <v>0</v>
      </c>
      <c r="BJ551" s="21">
        <v>0</v>
      </c>
      <c r="BK551" s="21">
        <v>167566</v>
      </c>
      <c r="BL551">
        <v>0</v>
      </c>
      <c r="BM551">
        <v>0</v>
      </c>
      <c r="BN551">
        <v>0</v>
      </c>
      <c r="BO551">
        <v>100</v>
      </c>
      <c r="BP551">
        <v>0</v>
      </c>
      <c r="BQ551" s="156">
        <f>INDEX('ESSER II reallocation'!$G$2:$G$555,MATCH('2021 ESSER II'!$D551,'ESSER II reallocation'!$A$2:$A$555,0))</f>
        <v>167586</v>
      </c>
    </row>
    <row r="552" spans="1:69" x14ac:dyDescent="0.3">
      <c r="A552" t="s">
        <v>162</v>
      </c>
      <c r="B552">
        <v>2021</v>
      </c>
      <c r="C552" t="s">
        <v>3552</v>
      </c>
      <c r="D552" s="22">
        <f>INDEX(Concordance!$A$2:$A$556,MATCH('2021 ESSER II'!F552,Concordance!$D$2:$D$556,0))</f>
        <v>9080</v>
      </c>
      <c r="E552" t="s">
        <v>1809</v>
      </c>
      <c r="F552" t="s">
        <v>3553</v>
      </c>
      <c r="G552" t="s">
        <v>3554</v>
      </c>
      <c r="H552" t="s">
        <v>1892</v>
      </c>
      <c r="I552" s="21">
        <v>23176.639999999999</v>
      </c>
      <c r="J552" s="21">
        <v>0</v>
      </c>
      <c r="O552" s="21">
        <v>23176.639999999999</v>
      </c>
      <c r="P552">
        <v>0</v>
      </c>
      <c r="Q552">
        <v>0</v>
      </c>
      <c r="R552">
        <v>0</v>
      </c>
      <c r="S552">
        <v>100</v>
      </c>
      <c r="T552">
        <v>0</v>
      </c>
      <c r="U552" s="21">
        <v>1153435</v>
      </c>
      <c r="V552" s="21">
        <v>1153435</v>
      </c>
      <c r="W552" s="21">
        <v>0</v>
      </c>
      <c r="X552" s="21">
        <v>0</v>
      </c>
      <c r="Y552" s="21">
        <v>0</v>
      </c>
      <c r="Z552" s="21">
        <v>0</v>
      </c>
      <c r="AA552" s="21">
        <v>0</v>
      </c>
      <c r="AB552" s="21">
        <v>0</v>
      </c>
      <c r="AC552" s="21">
        <v>0</v>
      </c>
      <c r="AD552" s="21">
        <v>0</v>
      </c>
      <c r="AE552" s="21">
        <v>0</v>
      </c>
      <c r="AF552" s="21">
        <v>0</v>
      </c>
      <c r="AG552" s="21">
        <v>1153435</v>
      </c>
      <c r="AH552" s="21">
        <v>825134.64</v>
      </c>
      <c r="AI552" s="21">
        <v>297328.32</v>
      </c>
      <c r="AJ552" s="21">
        <v>0</v>
      </c>
      <c r="AK552" s="21">
        <v>0</v>
      </c>
      <c r="AL552" s="21">
        <v>0</v>
      </c>
      <c r="AM552" s="21">
        <v>30972.04</v>
      </c>
      <c r="AN552" s="21">
        <v>0</v>
      </c>
      <c r="AO552" s="21">
        <v>0</v>
      </c>
      <c r="AP552" s="21">
        <v>0</v>
      </c>
      <c r="AQ552" s="21">
        <v>0</v>
      </c>
      <c r="AR552" s="21">
        <v>0</v>
      </c>
      <c r="AS552" s="21">
        <v>0</v>
      </c>
      <c r="AT552" s="21">
        <v>0</v>
      </c>
      <c r="AU552" s="21">
        <v>0</v>
      </c>
      <c r="AV552" s="21">
        <v>0</v>
      </c>
      <c r="AW552" s="21">
        <v>0</v>
      </c>
      <c r="AX552" s="21">
        <v>0</v>
      </c>
      <c r="AY552" s="21">
        <v>0</v>
      </c>
      <c r="AZ552" s="21">
        <v>0</v>
      </c>
      <c r="BA552" s="21">
        <v>0</v>
      </c>
      <c r="BB552" s="21">
        <v>0</v>
      </c>
      <c r="BC552" s="21">
        <v>0</v>
      </c>
      <c r="BD552" s="21">
        <v>0</v>
      </c>
      <c r="BE552" s="21">
        <v>0</v>
      </c>
      <c r="BF552" s="21">
        <v>0</v>
      </c>
      <c r="BG552" s="21">
        <v>0</v>
      </c>
      <c r="BH552" s="21">
        <v>0</v>
      </c>
      <c r="BI552" s="21">
        <v>0</v>
      </c>
      <c r="BJ552" s="21">
        <v>0</v>
      </c>
      <c r="BK552" s="21">
        <v>0</v>
      </c>
      <c r="BQ552" s="156">
        <f>INDEX('ESSER II reallocation'!$G$2:$G$555,MATCH('2021 ESSER II'!$D552,'ESSER II reallocation'!$A$2:$A$555,0))</f>
        <v>1153576</v>
      </c>
    </row>
    <row r="553" spans="1:69" x14ac:dyDescent="0.3">
      <c r="A553" t="s">
        <v>162</v>
      </c>
      <c r="B553">
        <v>2021</v>
      </c>
      <c r="C553" t="s">
        <v>3555</v>
      </c>
      <c r="D553" s="22">
        <f>INDEX(Concordance!$A$2:$A$556,MATCH('2021 ESSER II'!F553,Concordance!$D$2:$D$556,0))</f>
        <v>113001</v>
      </c>
      <c r="E553" t="s">
        <v>1812</v>
      </c>
      <c r="F553" t="s">
        <v>3556</v>
      </c>
      <c r="G553" t="s">
        <v>3557</v>
      </c>
      <c r="H553" t="s">
        <v>1892</v>
      </c>
      <c r="I553" s="21">
        <v>16284.24</v>
      </c>
      <c r="J553" s="21">
        <v>0</v>
      </c>
      <c r="O553" s="21">
        <v>16284.24</v>
      </c>
      <c r="P553">
        <v>0</v>
      </c>
      <c r="Q553">
        <v>0</v>
      </c>
      <c r="R553">
        <v>0</v>
      </c>
      <c r="S553">
        <v>100</v>
      </c>
      <c r="T553">
        <v>0</v>
      </c>
      <c r="U553" s="21">
        <v>272937</v>
      </c>
      <c r="V553" s="21">
        <v>263956</v>
      </c>
      <c r="W553" s="21">
        <v>263956</v>
      </c>
      <c r="X553" s="21">
        <v>0</v>
      </c>
      <c r="Y553" s="21">
        <v>0</v>
      </c>
      <c r="Z553" s="21">
        <v>0</v>
      </c>
      <c r="AA553" s="21">
        <v>0</v>
      </c>
      <c r="AB553" s="21">
        <v>0</v>
      </c>
      <c r="AC553" s="21">
        <v>0</v>
      </c>
      <c r="AD553" s="21">
        <v>263956</v>
      </c>
      <c r="AE553" s="21">
        <v>0</v>
      </c>
      <c r="AF553" s="21">
        <v>0</v>
      </c>
      <c r="AG553" s="21">
        <v>0</v>
      </c>
      <c r="AH553" s="21">
        <v>0</v>
      </c>
      <c r="AI553" s="21">
        <v>0</v>
      </c>
      <c r="AJ553" s="21">
        <v>0</v>
      </c>
      <c r="AK553" s="21">
        <v>0</v>
      </c>
      <c r="AL553" s="21">
        <v>0</v>
      </c>
      <c r="AM553" s="21">
        <v>0</v>
      </c>
      <c r="AN553" s="21">
        <v>0</v>
      </c>
      <c r="AO553" s="21">
        <v>0</v>
      </c>
      <c r="AP553" s="21">
        <v>0</v>
      </c>
      <c r="AQ553" s="21">
        <v>0</v>
      </c>
      <c r="AR553" s="21">
        <v>0</v>
      </c>
      <c r="AS553" s="21">
        <v>0</v>
      </c>
      <c r="AT553" s="21">
        <v>0</v>
      </c>
      <c r="AU553" s="21">
        <v>0</v>
      </c>
      <c r="AV553" s="21">
        <v>0</v>
      </c>
      <c r="AW553" s="21">
        <v>0</v>
      </c>
      <c r="AX553" s="21">
        <v>0</v>
      </c>
      <c r="AY553" s="21">
        <v>0</v>
      </c>
      <c r="AZ553" s="21">
        <v>0</v>
      </c>
      <c r="BA553" s="21">
        <v>0</v>
      </c>
      <c r="BB553" s="21">
        <v>0</v>
      </c>
      <c r="BC553" s="21">
        <v>0</v>
      </c>
      <c r="BD553" s="21">
        <v>0</v>
      </c>
      <c r="BE553" s="21">
        <v>0</v>
      </c>
      <c r="BF553" s="21">
        <v>0</v>
      </c>
      <c r="BG553" s="21">
        <v>0</v>
      </c>
      <c r="BH553" s="21">
        <v>0</v>
      </c>
      <c r="BI553" s="21">
        <v>0</v>
      </c>
      <c r="BJ553" s="21">
        <v>0</v>
      </c>
      <c r="BK553" s="21">
        <v>8981</v>
      </c>
      <c r="BL553">
        <v>100</v>
      </c>
      <c r="BM553">
        <v>0</v>
      </c>
      <c r="BN553">
        <v>0</v>
      </c>
      <c r="BO553">
        <v>0</v>
      </c>
      <c r="BP553">
        <v>0</v>
      </c>
      <c r="BQ553" s="156">
        <f>INDEX('ESSER II reallocation'!$G$2:$G$555,MATCH('2021 ESSER II'!$D553,'ESSER II reallocation'!$A$2:$A$555,0))</f>
        <v>272971</v>
      </c>
    </row>
    <row r="554" spans="1:69" x14ac:dyDescent="0.3">
      <c r="A554" t="s">
        <v>162</v>
      </c>
      <c r="B554">
        <v>2021</v>
      </c>
      <c r="C554" t="s">
        <v>3558</v>
      </c>
      <c r="D554" s="22">
        <f>INDEX(Concordance!$A$2:$A$556,MATCH('2021 ESSER II'!F554,Concordance!$D$2:$D$556,0))</f>
        <v>109002</v>
      </c>
      <c r="E554" t="s">
        <v>1815</v>
      </c>
      <c r="F554" t="s">
        <v>3559</v>
      </c>
      <c r="G554" t="s">
        <v>3560</v>
      </c>
      <c r="H554" t="s">
        <v>1892</v>
      </c>
      <c r="I554" s="21">
        <v>35136.97</v>
      </c>
      <c r="J554" s="21">
        <v>0</v>
      </c>
      <c r="O554" s="21">
        <v>35136.97</v>
      </c>
      <c r="P554">
        <v>0</v>
      </c>
      <c r="Q554">
        <v>0</v>
      </c>
      <c r="R554">
        <v>0</v>
      </c>
      <c r="S554">
        <v>100</v>
      </c>
      <c r="T554">
        <v>0</v>
      </c>
      <c r="U554" s="21">
        <v>1057321</v>
      </c>
      <c r="V554" s="21">
        <v>1057321</v>
      </c>
      <c r="W554" s="21">
        <v>0</v>
      </c>
      <c r="X554" s="21">
        <v>0</v>
      </c>
      <c r="Y554" s="21">
        <v>0</v>
      </c>
      <c r="Z554" s="21">
        <v>0</v>
      </c>
      <c r="AA554" s="21">
        <v>0</v>
      </c>
      <c r="AB554" s="21">
        <v>0</v>
      </c>
      <c r="AC554" s="21">
        <v>0</v>
      </c>
      <c r="AD554" s="21">
        <v>0</v>
      </c>
      <c r="AE554" s="21">
        <v>0</v>
      </c>
      <c r="AF554" s="21">
        <v>0</v>
      </c>
      <c r="AG554" s="21">
        <v>0</v>
      </c>
      <c r="AH554" s="21">
        <v>0</v>
      </c>
      <c r="AI554" s="21">
        <v>0</v>
      </c>
      <c r="AJ554" s="21">
        <v>0</v>
      </c>
      <c r="AK554" s="21">
        <v>0</v>
      </c>
      <c r="AL554" s="21">
        <v>0</v>
      </c>
      <c r="AM554" s="21">
        <v>0</v>
      </c>
      <c r="AN554" s="21">
        <v>0</v>
      </c>
      <c r="AO554" s="21">
        <v>0</v>
      </c>
      <c r="AP554" s="21">
        <v>0</v>
      </c>
      <c r="AQ554" s="21">
        <v>0</v>
      </c>
      <c r="AR554" s="21">
        <v>0</v>
      </c>
      <c r="AS554" s="21">
        <v>0</v>
      </c>
      <c r="AT554" s="21">
        <v>0</v>
      </c>
      <c r="AU554" s="21">
        <v>0</v>
      </c>
      <c r="AV554" s="21">
        <v>0</v>
      </c>
      <c r="AW554" s="21">
        <v>0</v>
      </c>
      <c r="AX554" s="21">
        <v>0</v>
      </c>
      <c r="AY554" s="21">
        <v>0</v>
      </c>
      <c r="AZ554" s="21">
        <v>0</v>
      </c>
      <c r="BA554" s="21">
        <v>1057321</v>
      </c>
      <c r="BB554" s="21">
        <v>911876.65</v>
      </c>
      <c r="BC554" s="21">
        <v>145444.35</v>
      </c>
      <c r="BD554" s="21">
        <v>0</v>
      </c>
      <c r="BE554" s="21">
        <v>0</v>
      </c>
      <c r="BF554" s="21">
        <v>0</v>
      </c>
      <c r="BG554" s="21">
        <v>0</v>
      </c>
      <c r="BH554" s="21">
        <v>0</v>
      </c>
      <c r="BI554" s="21">
        <v>0</v>
      </c>
      <c r="BJ554" s="21">
        <v>0</v>
      </c>
      <c r="BK554" s="21">
        <v>0</v>
      </c>
      <c r="BQ554" s="156">
        <f>INDEX('ESSER II reallocation'!$G$2:$G$555,MATCH('2021 ESSER II'!$D554,'ESSER II reallocation'!$A$2:$A$555,0))</f>
        <v>1057450</v>
      </c>
    </row>
    <row r="555" spans="1:69" x14ac:dyDescent="0.3">
      <c r="A555" t="s">
        <v>162</v>
      </c>
      <c r="B555">
        <v>2021</v>
      </c>
      <c r="C555" t="s">
        <v>3561</v>
      </c>
      <c r="D555" s="22">
        <f>INDEX(Concordance!$A$2:$A$556,MATCH('2021 ESSER II'!F555,Concordance!$D$2:$D$556,0))</f>
        <v>9079</v>
      </c>
      <c r="E555" t="s">
        <v>1818</v>
      </c>
      <c r="F555" t="s">
        <v>3562</v>
      </c>
      <c r="G555" t="s">
        <v>3563</v>
      </c>
      <c r="H555" t="s">
        <v>1892</v>
      </c>
      <c r="I555" s="21">
        <v>17135.66</v>
      </c>
      <c r="J555" s="21">
        <v>0</v>
      </c>
      <c r="O555" s="21">
        <v>17135.66</v>
      </c>
      <c r="P555">
        <v>0</v>
      </c>
      <c r="Q555">
        <v>0</v>
      </c>
      <c r="R555">
        <v>0</v>
      </c>
      <c r="S555">
        <v>100</v>
      </c>
      <c r="T555">
        <v>0</v>
      </c>
      <c r="U555" s="21">
        <v>243809</v>
      </c>
      <c r="V555" s="21">
        <v>243809</v>
      </c>
      <c r="W555" s="21">
        <v>0</v>
      </c>
      <c r="X555" s="21">
        <v>0</v>
      </c>
      <c r="Y555" s="21">
        <v>0</v>
      </c>
      <c r="Z555" s="21">
        <v>0</v>
      </c>
      <c r="AA555" s="21">
        <v>0</v>
      </c>
      <c r="AB555" s="21">
        <v>0</v>
      </c>
      <c r="AC555" s="21">
        <v>0</v>
      </c>
      <c r="AD555" s="21">
        <v>0</v>
      </c>
      <c r="AE555" s="21">
        <v>0</v>
      </c>
      <c r="AF555" s="21">
        <v>0</v>
      </c>
      <c r="AG555" s="21">
        <v>0</v>
      </c>
      <c r="AH555" s="21">
        <v>0</v>
      </c>
      <c r="AI555" s="21">
        <v>0</v>
      </c>
      <c r="AJ555" s="21">
        <v>0</v>
      </c>
      <c r="AK555" s="21">
        <v>0</v>
      </c>
      <c r="AL555" s="21">
        <v>0</v>
      </c>
      <c r="AM555" s="21">
        <v>0</v>
      </c>
      <c r="AN555" s="21">
        <v>0</v>
      </c>
      <c r="AO555" s="21">
        <v>0</v>
      </c>
      <c r="AP555" s="21">
        <v>0</v>
      </c>
      <c r="AQ555" s="21">
        <v>0</v>
      </c>
      <c r="AR555" s="21">
        <v>0</v>
      </c>
      <c r="AS555" s="21">
        <v>0</v>
      </c>
      <c r="AT555" s="21">
        <v>0</v>
      </c>
      <c r="AU555" s="21">
        <v>0</v>
      </c>
      <c r="AV555" s="21">
        <v>0</v>
      </c>
      <c r="AW555" s="21">
        <v>0</v>
      </c>
      <c r="AX555" s="21">
        <v>0</v>
      </c>
      <c r="AY555" s="21">
        <v>0</v>
      </c>
      <c r="AZ555" s="21">
        <v>0</v>
      </c>
      <c r="BA555" s="21">
        <v>243809</v>
      </c>
      <c r="BB555" s="21">
        <v>243809</v>
      </c>
      <c r="BC555" s="21">
        <v>0</v>
      </c>
      <c r="BD555" s="21">
        <v>0</v>
      </c>
      <c r="BE555" s="21">
        <v>0</v>
      </c>
      <c r="BF555" s="21">
        <v>0</v>
      </c>
      <c r="BG555" s="21">
        <v>0</v>
      </c>
      <c r="BH555" s="21">
        <v>0</v>
      </c>
      <c r="BI555" s="21">
        <v>0</v>
      </c>
      <c r="BJ555" s="21">
        <v>0</v>
      </c>
      <c r="BK555" s="21">
        <v>0</v>
      </c>
      <c r="BQ555" s="156">
        <f>INDEX('ESSER II reallocation'!$G$2:$G$555,MATCH('2021 ESSER II'!$D555,'ESSER II reallocation'!$A$2:$A$555,0))</f>
        <v>243839</v>
      </c>
    </row>
    <row r="556" spans="1:69" x14ac:dyDescent="0.3">
      <c r="A556" t="s">
        <v>162</v>
      </c>
      <c r="B556">
        <v>2021</v>
      </c>
      <c r="C556" t="s">
        <v>3624</v>
      </c>
      <c r="D556" s="22" t="e">
        <f>INDEX(Concordance!$A$2:$A$556,MATCH('2021 ESSER II'!F556,Concordance!$D$2:$D$556,0))</f>
        <v>#N/A</v>
      </c>
      <c r="E556" t="s">
        <v>3625</v>
      </c>
      <c r="F556" t="s">
        <v>3626</v>
      </c>
      <c r="H556" t="s">
        <v>1892</v>
      </c>
      <c r="I556" s="21">
        <v>63532.33</v>
      </c>
      <c r="J556" s="21">
        <v>0</v>
      </c>
      <c r="O556" s="21">
        <v>63532.33</v>
      </c>
      <c r="P556">
        <v>0</v>
      </c>
      <c r="Q556">
        <v>0</v>
      </c>
      <c r="R556">
        <v>0</v>
      </c>
      <c r="S556">
        <v>100</v>
      </c>
      <c r="T556">
        <v>0</v>
      </c>
      <c r="U556" s="21">
        <v>0</v>
      </c>
      <c r="V556" s="21"/>
      <c r="W556" s="21">
        <v>0</v>
      </c>
      <c r="X556" s="21"/>
      <c r="Y556" s="21"/>
      <c r="Z556" s="21"/>
      <c r="AA556" s="21"/>
      <c r="AB556" s="21"/>
      <c r="AC556" s="21"/>
      <c r="AD556" s="21"/>
      <c r="AE556" s="21"/>
      <c r="AF556" s="21"/>
      <c r="AG556" s="21">
        <v>0</v>
      </c>
      <c r="AH556" s="21"/>
      <c r="AI556" s="21"/>
      <c r="AJ556" s="21"/>
      <c r="AK556" s="21"/>
      <c r="AL556" s="21"/>
      <c r="AM556" s="21"/>
      <c r="AN556" s="21"/>
      <c r="AO556" s="21"/>
      <c r="AP556" s="21"/>
      <c r="AQ556" s="21">
        <v>0</v>
      </c>
      <c r="AR556" s="21"/>
      <c r="AS556" s="21"/>
      <c r="AT556" s="21"/>
      <c r="AU556" s="21"/>
      <c r="AV556" s="21"/>
      <c r="AW556" s="21"/>
      <c r="AX556" s="21"/>
      <c r="AY556" s="21"/>
      <c r="AZ556" s="21"/>
      <c r="BA556" s="21">
        <v>0</v>
      </c>
      <c r="BB556" s="21"/>
      <c r="BC556" s="21"/>
      <c r="BD556" s="21"/>
      <c r="BE556" s="21"/>
      <c r="BF556" s="21"/>
      <c r="BG556" s="21"/>
      <c r="BH556" s="21"/>
      <c r="BI556" s="21"/>
      <c r="BJ556" s="21"/>
      <c r="BK556" s="21">
        <v>0</v>
      </c>
      <c r="BQ556" s="156" t="e">
        <f>INDEX('ESSER II reallocation'!$G$2:$G$555,MATCH('2021 ESSER II'!$D556,'ESSER II reallocation'!$A$2:$A$555,0))</f>
        <v>#N/A</v>
      </c>
    </row>
    <row r="557" spans="1:69" x14ac:dyDescent="0.3">
      <c r="A557" t="s">
        <v>162</v>
      </c>
      <c r="B557">
        <v>2021</v>
      </c>
      <c r="C557" t="s">
        <v>3627</v>
      </c>
      <c r="D557" s="22" t="e">
        <f>INDEX(Concordance!$A$2:$A$556,MATCH('2021 ESSER II'!F557,Concordance!$D$2:$D$556,0))</f>
        <v>#N/A</v>
      </c>
      <c r="E557" t="s">
        <v>3628</v>
      </c>
      <c r="F557" t="s">
        <v>3629</v>
      </c>
      <c r="G557" t="s">
        <v>3630</v>
      </c>
      <c r="H557" t="s">
        <v>1892</v>
      </c>
      <c r="I557" s="21">
        <v>18716.849999999999</v>
      </c>
      <c r="J557" s="21">
        <v>0</v>
      </c>
      <c r="O557" s="21">
        <v>18716.849999999999</v>
      </c>
      <c r="P557">
        <v>0</v>
      </c>
      <c r="Q557">
        <v>0</v>
      </c>
      <c r="R557">
        <v>0</v>
      </c>
      <c r="S557">
        <v>100</v>
      </c>
      <c r="T557">
        <v>0</v>
      </c>
      <c r="U557" s="21">
        <v>0</v>
      </c>
      <c r="V557" s="21"/>
      <c r="W557" s="21">
        <v>0</v>
      </c>
      <c r="X557" s="21"/>
      <c r="Y557" s="21"/>
      <c r="Z557" s="21"/>
      <c r="AA557" s="21"/>
      <c r="AB557" s="21"/>
      <c r="AC557" s="21"/>
      <c r="AD557" s="21"/>
      <c r="AE557" s="21"/>
      <c r="AF557" s="21"/>
      <c r="AG557" s="21">
        <v>0</v>
      </c>
      <c r="AH557" s="21"/>
      <c r="AI557" s="21"/>
      <c r="AJ557" s="21"/>
      <c r="AK557" s="21"/>
      <c r="AL557" s="21"/>
      <c r="AM557" s="21"/>
      <c r="AN557" s="21"/>
      <c r="AO557" s="21"/>
      <c r="AP557" s="21"/>
      <c r="AQ557" s="21">
        <v>0</v>
      </c>
      <c r="AR557" s="21"/>
      <c r="AS557" s="21"/>
      <c r="AT557" s="21"/>
      <c r="AU557" s="21"/>
      <c r="AV557" s="21"/>
      <c r="AW557" s="21"/>
      <c r="AX557" s="21"/>
      <c r="AY557" s="21"/>
      <c r="AZ557" s="21"/>
      <c r="BA557" s="21">
        <v>0</v>
      </c>
      <c r="BB557" s="21"/>
      <c r="BC557" s="21"/>
      <c r="BD557" s="21"/>
      <c r="BE557" s="21"/>
      <c r="BF557" s="21"/>
      <c r="BG557" s="21"/>
      <c r="BH557" s="21"/>
      <c r="BI557" s="21"/>
      <c r="BJ557" s="21"/>
      <c r="BK557" s="21">
        <v>0</v>
      </c>
      <c r="BQ557" s="156" t="e">
        <f>INDEX('ESSER II reallocation'!$G$2:$G$555,MATCH('2021 ESSER II'!$D557,'ESSER II reallocation'!$A$2:$A$555,0))</f>
        <v>#N/A</v>
      </c>
    </row>
  </sheetData>
  <sheetProtection algorithmName="SHA-512" hashValue="QqfOmhMidAvpsYsUt+9BnsdsigGEwE73juFOyOauaKdhYzdlOOIkolveXXT5aMOYwiA6Bq/N7GGYkmqpWVCXXg==" saltValue="g+yZlyKJJVuEn9HfjtbLvQ==" spinCount="100000" sheet="1" objects="1" scenarios="1" selectLockedCells="1" selectUnlockedCells="1"/>
  <autoFilter ref="A1:BQ557"/>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5"/>
  <sheetViews>
    <sheetView workbookViewId="0">
      <selection activeCell="A2" sqref="A2"/>
    </sheetView>
  </sheetViews>
  <sheetFormatPr defaultColWidth="8.77734375" defaultRowHeight="14.4" x14ac:dyDescent="0.3"/>
  <cols>
    <col min="1" max="1" width="7.77734375" style="22" bestFit="1" customWidth="1"/>
    <col min="2" max="2" width="31.21875" style="110" bestFit="1" customWidth="1"/>
    <col min="3" max="3" width="10.77734375" style="110" bestFit="1" customWidth="1"/>
    <col min="4" max="4" width="17.5546875" style="110" bestFit="1" customWidth="1"/>
    <col min="5" max="5" width="17.44140625" style="110" bestFit="1" customWidth="1"/>
    <col min="6" max="6" width="13.77734375" style="110" hidden="1" customWidth="1"/>
    <col min="7" max="7" width="11" style="110" hidden="1" customWidth="1"/>
    <col min="8" max="8" width="13.77734375" style="110" bestFit="1" customWidth="1"/>
    <col min="9" max="9" width="15.21875" style="151" hidden="1" customWidth="1"/>
    <col min="10" max="10" width="11.77734375" style="110" bestFit="1" customWidth="1"/>
    <col min="11" max="16384" width="8.77734375" style="110"/>
  </cols>
  <sheetData>
    <row r="1" spans="1:10" s="16" customFormat="1" ht="57.6" x14ac:dyDescent="0.3">
      <c r="A1" s="148" t="s">
        <v>1822</v>
      </c>
      <c r="B1" s="19" t="s">
        <v>1823</v>
      </c>
      <c r="C1" s="19" t="s">
        <v>25</v>
      </c>
      <c r="D1" s="19" t="s">
        <v>1824</v>
      </c>
      <c r="E1" s="20" t="s">
        <v>1840</v>
      </c>
      <c r="F1" s="20" t="s">
        <v>1841</v>
      </c>
      <c r="G1" s="20" t="s">
        <v>1842</v>
      </c>
      <c r="H1" s="149" t="s">
        <v>4576</v>
      </c>
      <c r="I1" s="150" t="s">
        <v>4577</v>
      </c>
      <c r="J1" s="16" t="s">
        <v>4578</v>
      </c>
    </row>
    <row r="2" spans="1:10" x14ac:dyDescent="0.3">
      <c r="A2" s="22">
        <f>INDEX([1]Concordance!$A$2:$A$556,MATCH('[1]2021 ESSER I'!F2,[1]Concordance!$D$2:$D$556,0))</f>
        <v>48914</v>
      </c>
      <c r="B2" s="110" t="s">
        <v>1889</v>
      </c>
      <c r="C2" s="110" t="s">
        <v>167</v>
      </c>
      <c r="D2" s="110" t="s">
        <v>1890</v>
      </c>
      <c r="E2" s="21">
        <v>109042.62</v>
      </c>
      <c r="F2" s="21">
        <v>0</v>
      </c>
      <c r="G2" s="21">
        <v>46648.89</v>
      </c>
      <c r="H2" s="21">
        <v>109042.62</v>
      </c>
      <c r="I2" s="151">
        <f>VLOOKUP(A2,'[2]ESSER I Alloc'!A:D,3,FALSE)</f>
        <v>109042.62</v>
      </c>
      <c r="J2" s="21">
        <f>E2-I2</f>
        <v>0</v>
      </c>
    </row>
    <row r="3" spans="1:10" x14ac:dyDescent="0.3">
      <c r="A3" s="22">
        <f>INDEX([1]Concordance!$A$2:$A$556,MATCH('[1]2021 ESSER I'!F3,[1]Concordance!$D$2:$D$556,0))</f>
        <v>48927</v>
      </c>
      <c r="B3" s="110" t="s">
        <v>1893</v>
      </c>
      <c r="C3" s="110" t="s">
        <v>171</v>
      </c>
      <c r="D3" s="110" t="s">
        <v>1894</v>
      </c>
      <c r="E3" s="21">
        <v>139182.82</v>
      </c>
      <c r="F3" s="21">
        <v>0</v>
      </c>
      <c r="G3" s="21">
        <v>139182.82</v>
      </c>
      <c r="H3" s="21">
        <v>139182.82</v>
      </c>
      <c r="I3" s="151">
        <f>VLOOKUP(A3,'[2]ESSER I Alloc'!A:D,3,FALSE)</f>
        <v>139182.82</v>
      </c>
      <c r="J3" s="21">
        <f t="shared" ref="J3:J66" si="0">E3-I3</f>
        <v>0</v>
      </c>
    </row>
    <row r="4" spans="1:10" x14ac:dyDescent="0.3">
      <c r="A4" s="22">
        <f>INDEX([1]Concordance!$A$2:$A$556,MATCH('[1]2021 ESSER I'!F4,[1]Concordance!$D$2:$D$556,0))</f>
        <v>1090</v>
      </c>
      <c r="B4" s="110" t="s">
        <v>1896</v>
      </c>
      <c r="C4" s="110" t="s">
        <v>174</v>
      </c>
      <c r="D4" s="110" t="s">
        <v>1897</v>
      </c>
      <c r="E4" s="21">
        <v>117845.86</v>
      </c>
      <c r="F4" s="21">
        <v>117537</v>
      </c>
      <c r="G4" s="21">
        <v>308.86</v>
      </c>
      <c r="H4" s="21">
        <v>117845.86</v>
      </c>
      <c r="I4" s="151">
        <f>VLOOKUP(A4,'[2]ESSER I Alloc'!A:D,3,FALSE)</f>
        <v>117845.86</v>
      </c>
      <c r="J4" s="21">
        <f t="shared" si="0"/>
        <v>0</v>
      </c>
    </row>
    <row r="5" spans="1:10" x14ac:dyDescent="0.3">
      <c r="A5" s="22">
        <f>INDEX([1]Concordance!$A$2:$A$556,MATCH('[1]2021 ESSER I'!F5,[1]Concordance!$D$2:$D$556,0))</f>
        <v>1092</v>
      </c>
      <c r="B5" s="110" t="s">
        <v>1899</v>
      </c>
      <c r="C5" s="110" t="s">
        <v>177</v>
      </c>
      <c r="D5" s="110" t="s">
        <v>1900</v>
      </c>
      <c r="E5" s="21">
        <v>103492.37</v>
      </c>
      <c r="F5" s="21">
        <v>70482.83</v>
      </c>
      <c r="G5" s="21">
        <v>33009.54</v>
      </c>
      <c r="H5" s="21">
        <v>103492.37</v>
      </c>
      <c r="I5" s="151">
        <f>VLOOKUP(A5,'[2]ESSER I Alloc'!A:D,3,FALSE)</f>
        <v>103492.37</v>
      </c>
      <c r="J5" s="21">
        <f t="shared" si="0"/>
        <v>0</v>
      </c>
    </row>
    <row r="6" spans="1:10" x14ac:dyDescent="0.3">
      <c r="A6" s="22">
        <f>INDEX([1]Concordance!$A$2:$A$556,MATCH('[1]2021 ESSER I'!F6,[1]Concordance!$D$2:$D$556,0))</f>
        <v>7123</v>
      </c>
      <c r="B6" s="110" t="s">
        <v>1902</v>
      </c>
      <c r="C6" s="110" t="s">
        <v>180</v>
      </c>
      <c r="D6" s="110" t="s">
        <v>1903</v>
      </c>
      <c r="E6" s="21">
        <v>114724.72</v>
      </c>
      <c r="F6" s="21">
        <v>114424</v>
      </c>
      <c r="G6" s="21">
        <v>300.72000000000003</v>
      </c>
      <c r="H6" s="21">
        <v>114724.72</v>
      </c>
      <c r="I6" s="151">
        <f>VLOOKUP(A6,'[2]ESSER I Alloc'!A:D,3,FALSE)</f>
        <v>114724.72</v>
      </c>
      <c r="J6" s="21">
        <f t="shared" si="0"/>
        <v>0</v>
      </c>
    </row>
    <row r="7" spans="1:10" x14ac:dyDescent="0.3">
      <c r="A7" s="22">
        <f>INDEX([1]Concordance!$A$2:$A$556,MATCH('[1]2021 ESSER I'!F7,[1]Concordance!$D$2:$D$556,0))</f>
        <v>103129</v>
      </c>
      <c r="B7" s="110" t="s">
        <v>1905</v>
      </c>
      <c r="C7" s="110" t="s">
        <v>183</v>
      </c>
      <c r="D7" s="110" t="s">
        <v>1906</v>
      </c>
      <c r="E7" s="21">
        <v>73833.740000000005</v>
      </c>
      <c r="F7" s="21">
        <v>73640</v>
      </c>
      <c r="G7" s="21">
        <v>193.74</v>
      </c>
      <c r="H7" s="21">
        <v>73833.740000000005</v>
      </c>
      <c r="I7" s="151">
        <f>VLOOKUP(A7,'[2]ESSER I Alloc'!A:D,3,FALSE)</f>
        <v>73833.740000000005</v>
      </c>
      <c r="J7" s="21">
        <f t="shared" si="0"/>
        <v>0</v>
      </c>
    </row>
    <row r="8" spans="1:10" x14ac:dyDescent="0.3">
      <c r="A8" s="152">
        <f>INDEX([1]Concordance!$A$2:$A$556,MATCH('[1]2021 ESSER I'!F8,[1]Concordance!$D$2:$D$556,0))</f>
        <v>96098</v>
      </c>
      <c r="B8" s="153" t="s">
        <v>1908</v>
      </c>
      <c r="C8" s="153" t="s">
        <v>186</v>
      </c>
      <c r="D8" s="153" t="s">
        <v>1909</v>
      </c>
      <c r="E8" s="154">
        <v>211635.75</v>
      </c>
      <c r="F8" s="21">
        <v>0</v>
      </c>
      <c r="G8" s="21">
        <v>211635.75</v>
      </c>
      <c r="H8" s="154">
        <v>231389.75</v>
      </c>
      <c r="I8" s="155">
        <f>VLOOKUP(A8,'[2]ESSER I Alloc'!A:D,3,FALSE)</f>
        <v>231389.75</v>
      </c>
      <c r="J8" s="154">
        <f t="shared" si="0"/>
        <v>-19754</v>
      </c>
    </row>
    <row r="9" spans="1:10" x14ac:dyDescent="0.3">
      <c r="A9" s="22">
        <f>INDEX([1]Concordance!$A$2:$A$556,MATCH('[1]2021 ESSER I'!F9,[1]Concordance!$D$2:$D$556,0))</f>
        <v>38046</v>
      </c>
      <c r="B9" s="110" t="s">
        <v>1912</v>
      </c>
      <c r="C9" s="110" t="s">
        <v>189</v>
      </c>
      <c r="D9" s="110" t="s">
        <v>1913</v>
      </c>
      <c r="E9" s="21">
        <v>102974.78</v>
      </c>
      <c r="F9" s="21">
        <v>102705</v>
      </c>
      <c r="G9" s="21">
        <v>269.77999999999997</v>
      </c>
      <c r="H9" s="21">
        <v>102974.78</v>
      </c>
      <c r="I9" s="151">
        <f>VLOOKUP(A9,'[2]ESSER I Alloc'!A:D,3,FALSE)</f>
        <v>102974.78</v>
      </c>
      <c r="J9" s="21">
        <f t="shared" si="0"/>
        <v>0</v>
      </c>
    </row>
    <row r="10" spans="1:10" x14ac:dyDescent="0.3">
      <c r="A10" s="22">
        <f>INDEX([1]Concordance!$A$2:$A$556,MATCH('[1]2021 ESSER I'!F11,[1]Concordance!$D$2:$D$556,0))</f>
        <v>48909</v>
      </c>
      <c r="B10" s="110" t="s">
        <v>1917</v>
      </c>
      <c r="C10" s="110" t="s">
        <v>192</v>
      </c>
      <c r="D10" s="110" t="s">
        <v>1918</v>
      </c>
      <c r="E10" s="21">
        <v>267781.09999999998</v>
      </c>
      <c r="F10" s="21">
        <v>264794</v>
      </c>
      <c r="G10" s="21">
        <v>2987.1</v>
      </c>
      <c r="H10" s="21">
        <v>267781.09999999998</v>
      </c>
      <c r="I10" s="151">
        <f>VLOOKUP(A10,'[2]ESSER I Alloc'!A:D,3,FALSE)</f>
        <v>267781.09999999998</v>
      </c>
      <c r="J10" s="21">
        <f t="shared" si="0"/>
        <v>0</v>
      </c>
    </row>
    <row r="11" spans="1:10" x14ac:dyDescent="0.3">
      <c r="A11" s="152">
        <f>INDEX([1]Concordance!$A$2:$A$556,MATCH('[1]2021 ESSER I'!F12,[1]Concordance!$D$2:$D$556,0))</f>
        <v>79078</v>
      </c>
      <c r="B11" s="153" t="s">
        <v>1920</v>
      </c>
      <c r="C11" s="153" t="s">
        <v>195</v>
      </c>
      <c r="D11" s="153" t="s">
        <v>1921</v>
      </c>
      <c r="E11" s="154">
        <v>14978.37</v>
      </c>
      <c r="F11" s="21">
        <v>0</v>
      </c>
      <c r="G11" s="21">
        <v>9101.56</v>
      </c>
      <c r="H11" s="154">
        <v>24845.37</v>
      </c>
      <c r="I11" s="155">
        <f>VLOOKUP(A11,'[2]ESSER I Alloc'!A:D,3,FALSE)</f>
        <v>24845.37</v>
      </c>
      <c r="J11" s="154">
        <f t="shared" si="0"/>
        <v>-9866.9999999999982</v>
      </c>
    </row>
    <row r="12" spans="1:10" x14ac:dyDescent="0.3">
      <c r="A12" s="22">
        <f>INDEX([1]Concordance!$A$2:$A$556,MATCH('[1]2021 ESSER I'!F13,[1]Concordance!$D$2:$D$556,0))</f>
        <v>75087</v>
      </c>
      <c r="B12" s="110" t="s">
        <v>1923</v>
      </c>
      <c r="C12" s="110" t="s">
        <v>198</v>
      </c>
      <c r="D12" s="110" t="s">
        <v>1924</v>
      </c>
      <c r="E12" s="21">
        <v>421613.88</v>
      </c>
      <c r="F12" s="21">
        <v>420508</v>
      </c>
      <c r="G12" s="21">
        <v>1105.8800000000001</v>
      </c>
      <c r="H12" s="21">
        <v>421613.88</v>
      </c>
      <c r="I12" s="151">
        <f>VLOOKUP(A12,'[2]ESSER I Alloc'!A:D,3,FALSE)</f>
        <v>421613.88</v>
      </c>
      <c r="J12" s="21">
        <f t="shared" si="0"/>
        <v>0</v>
      </c>
    </row>
    <row r="13" spans="1:10" x14ac:dyDescent="0.3">
      <c r="A13" s="22">
        <f>INDEX([1]Concordance!$A$2:$A$556,MATCH('[1]2021 ESSER I'!F14,[1]Concordance!$D$2:$D$556,0))</f>
        <v>93120</v>
      </c>
      <c r="B13" s="110" t="s">
        <v>1926</v>
      </c>
      <c r="C13" s="110" t="s">
        <v>201</v>
      </c>
      <c r="D13" s="110" t="s">
        <v>1927</v>
      </c>
      <c r="E13" s="21">
        <v>86401.84</v>
      </c>
      <c r="F13" s="21">
        <v>61906</v>
      </c>
      <c r="G13" s="21">
        <v>24495.84</v>
      </c>
      <c r="H13" s="21">
        <v>86401.84</v>
      </c>
      <c r="I13" s="151">
        <f>VLOOKUP(A13,'[2]ESSER I Alloc'!A:D,3,FALSE)</f>
        <v>86401.84</v>
      </c>
      <c r="J13" s="21">
        <f t="shared" si="0"/>
        <v>0</v>
      </c>
    </row>
    <row r="14" spans="1:10" x14ac:dyDescent="0.3">
      <c r="A14" s="22">
        <f>INDEX([1]Concordance!$A$2:$A$556,MATCH('[1]2021 ESSER I'!F15,[1]Concordance!$D$2:$D$556,0))</f>
        <v>47062</v>
      </c>
      <c r="B14" s="110" t="s">
        <v>1929</v>
      </c>
      <c r="C14" s="110" t="s">
        <v>204</v>
      </c>
      <c r="D14" s="110" t="s">
        <v>1930</v>
      </c>
      <c r="E14" s="21">
        <v>393609.59</v>
      </c>
      <c r="F14" s="21">
        <v>392577</v>
      </c>
      <c r="G14" s="21">
        <v>1032.5899999999999</v>
      </c>
      <c r="H14" s="21">
        <v>393609.59</v>
      </c>
      <c r="I14" s="151">
        <f>VLOOKUP(A14,'[2]ESSER I Alloc'!A:D,3,FALSE)</f>
        <v>393609.59</v>
      </c>
      <c r="J14" s="21">
        <f t="shared" si="0"/>
        <v>0</v>
      </c>
    </row>
    <row r="15" spans="1:10" x14ac:dyDescent="0.3">
      <c r="A15" s="22">
        <f>INDEX([1]Concordance!$A$2:$A$556,MATCH('[1]2021 ESSER I'!F16,[1]Concordance!$D$2:$D$556,0))</f>
        <v>19139</v>
      </c>
      <c r="B15" s="110" t="s">
        <v>1932</v>
      </c>
      <c r="C15" s="110" t="s">
        <v>207</v>
      </c>
      <c r="D15" s="110" t="s">
        <v>1933</v>
      </c>
      <c r="E15" s="21">
        <v>57851.29</v>
      </c>
      <c r="F15" s="21">
        <v>57700</v>
      </c>
      <c r="G15" s="21">
        <v>151.29</v>
      </c>
      <c r="H15" s="21">
        <v>57851.29</v>
      </c>
      <c r="I15" s="151">
        <f>VLOOKUP(A15,'[2]ESSER I Alloc'!A:D,3,FALSE)</f>
        <v>57851.29</v>
      </c>
      <c r="J15" s="21">
        <f t="shared" si="0"/>
        <v>0</v>
      </c>
    </row>
    <row r="16" spans="1:10" x14ac:dyDescent="0.3">
      <c r="A16" s="22">
        <f>INDEX([1]Concordance!$A$2:$A$556,MATCH('[1]2021 ESSER I'!F17,[1]Concordance!$D$2:$D$556,0))</f>
        <v>39135</v>
      </c>
      <c r="B16" s="110" t="s">
        <v>1935</v>
      </c>
      <c r="C16" s="110" t="s">
        <v>210</v>
      </c>
      <c r="D16" s="110" t="s">
        <v>1936</v>
      </c>
      <c r="E16" s="21">
        <v>129531.11</v>
      </c>
      <c r="F16" s="21">
        <v>0</v>
      </c>
      <c r="G16" s="21">
        <v>129531.11</v>
      </c>
      <c r="H16" s="21">
        <v>129531.11</v>
      </c>
      <c r="I16" s="151">
        <f>VLOOKUP(A16,'[2]ESSER I Alloc'!A:D,3,FALSE)</f>
        <v>129531.11</v>
      </c>
      <c r="J16" s="21">
        <f t="shared" si="0"/>
        <v>0</v>
      </c>
    </row>
    <row r="17" spans="1:10" x14ac:dyDescent="0.3">
      <c r="A17" s="22">
        <f>INDEX([1]Concordance!$A$2:$A$556,MATCH('[1]2021 ESSER I'!F18,[1]Concordance!$D$2:$D$556,0))</f>
        <v>61150</v>
      </c>
      <c r="B17" s="110" t="s">
        <v>1938</v>
      </c>
      <c r="C17" s="110" t="s">
        <v>213</v>
      </c>
      <c r="D17" s="110" t="s">
        <v>1939</v>
      </c>
      <c r="E17" s="21">
        <v>35828.03</v>
      </c>
      <c r="F17" s="21">
        <v>28675</v>
      </c>
      <c r="G17" s="21">
        <v>7153.03</v>
      </c>
      <c r="H17" s="21">
        <v>35828.03</v>
      </c>
      <c r="I17" s="151">
        <f>VLOOKUP(A17,'[2]ESSER I Alloc'!A:D,3,FALSE)</f>
        <v>35828.03</v>
      </c>
      <c r="J17" s="21">
        <f t="shared" si="0"/>
        <v>0</v>
      </c>
    </row>
    <row r="18" spans="1:10" x14ac:dyDescent="0.3">
      <c r="A18" s="22">
        <f>INDEX([1]Concordance!$A$2:$A$556,MATCH('[1]2021 ESSER I'!F19,[1]Concordance!$D$2:$D$556,0))</f>
        <v>115933</v>
      </c>
      <c r="B18" s="110" t="s">
        <v>1941</v>
      </c>
      <c r="C18" s="110" t="s">
        <v>1942</v>
      </c>
      <c r="D18" s="110" t="s">
        <v>1943</v>
      </c>
      <c r="E18" s="21">
        <v>0</v>
      </c>
      <c r="F18" s="21">
        <v>0</v>
      </c>
      <c r="G18" s="21">
        <v>0</v>
      </c>
      <c r="H18" s="21" t="e">
        <v>#N/A</v>
      </c>
      <c r="I18" s="151" t="e">
        <f>VLOOKUP(A18,'[2]ESSER I Alloc'!A:D,3,FALSE)</f>
        <v>#N/A</v>
      </c>
      <c r="J18" s="21" t="e">
        <f t="shared" si="0"/>
        <v>#N/A</v>
      </c>
    </row>
    <row r="19" spans="1:10" x14ac:dyDescent="0.3">
      <c r="A19" s="22">
        <f>INDEX([1]Concordance!$A$2:$A$556,MATCH('[1]2021 ESSER I'!F20,[1]Concordance!$D$2:$D$556,0))</f>
        <v>55110</v>
      </c>
      <c r="B19" s="110" t="s">
        <v>1945</v>
      </c>
      <c r="C19" s="110" t="s">
        <v>216</v>
      </c>
      <c r="D19" s="110" t="s">
        <v>1946</v>
      </c>
      <c r="E19" s="21">
        <v>480127.73</v>
      </c>
      <c r="F19" s="21">
        <v>169908</v>
      </c>
      <c r="G19" s="21">
        <v>310219.73</v>
      </c>
      <c r="H19" s="21">
        <v>480127.73</v>
      </c>
      <c r="I19" s="151">
        <f>VLOOKUP(A19,'[2]ESSER I Alloc'!A:D,3,FALSE)</f>
        <v>480127.73</v>
      </c>
      <c r="J19" s="21">
        <f t="shared" si="0"/>
        <v>0</v>
      </c>
    </row>
    <row r="20" spans="1:10" x14ac:dyDescent="0.3">
      <c r="A20" s="22">
        <f>INDEX([1]Concordance!$A$2:$A$556,MATCH('[1]2021 ESSER I'!F21,[1]Concordance!$D$2:$D$556,0))</f>
        <v>34124</v>
      </c>
      <c r="B20" s="110" t="s">
        <v>1948</v>
      </c>
      <c r="C20" s="110" t="s">
        <v>1486</v>
      </c>
      <c r="D20" s="110" t="s">
        <v>1949</v>
      </c>
      <c r="E20" s="21">
        <v>430137.03</v>
      </c>
      <c r="F20" s="21">
        <v>429009</v>
      </c>
      <c r="G20" s="21">
        <v>1128.03</v>
      </c>
      <c r="H20" s="21">
        <v>430137.03</v>
      </c>
      <c r="I20" s="151">
        <f>VLOOKUP(A20,'[2]ESSER I Alloc'!A:D,3,FALSE)</f>
        <v>430137.03</v>
      </c>
      <c r="J20" s="21">
        <f t="shared" si="0"/>
        <v>0</v>
      </c>
    </row>
    <row r="21" spans="1:10" x14ac:dyDescent="0.3">
      <c r="A21" s="22">
        <f>INDEX([1]Concordance!$A$2:$A$556,MATCH('[1]2021 ESSER I'!F22,[1]Concordance!$D$2:$D$556,0))</f>
        <v>2090</v>
      </c>
      <c r="B21" s="110" t="s">
        <v>1951</v>
      </c>
      <c r="C21" s="110" t="s">
        <v>219</v>
      </c>
      <c r="D21" s="110" t="s">
        <v>1952</v>
      </c>
      <c r="E21" s="21">
        <v>10241.379999999999</v>
      </c>
      <c r="F21" s="21">
        <v>0</v>
      </c>
      <c r="G21" s="21">
        <v>10241.379999999999</v>
      </c>
      <c r="H21" s="21">
        <v>10241.379999999999</v>
      </c>
      <c r="I21" s="151">
        <f>VLOOKUP(A21,'[2]ESSER I Alloc'!A:D,3,FALSE)</f>
        <v>10241.379999999999</v>
      </c>
      <c r="J21" s="21">
        <f t="shared" si="0"/>
        <v>0</v>
      </c>
    </row>
    <row r="22" spans="1:10" x14ac:dyDescent="0.3">
      <c r="A22" s="22">
        <f>INDEX([1]Concordance!$A$2:$A$556,MATCH('[1]2021 ESSER I'!F23,[1]Concordance!$D$2:$D$556,0))</f>
        <v>49135</v>
      </c>
      <c r="B22" s="110" t="s">
        <v>1954</v>
      </c>
      <c r="C22" s="110" t="s">
        <v>222</v>
      </c>
      <c r="D22" s="110" t="s">
        <v>1955</v>
      </c>
      <c r="E22" s="21">
        <v>42857.36</v>
      </c>
      <c r="F22" s="21">
        <v>42745</v>
      </c>
      <c r="G22" s="21">
        <v>112.36</v>
      </c>
      <c r="H22" s="21">
        <v>42857.36</v>
      </c>
      <c r="I22" s="151">
        <f>VLOOKUP(A22,'[2]ESSER I Alloc'!A:D,3,FALSE)</f>
        <v>42857.36</v>
      </c>
      <c r="J22" s="21">
        <f t="shared" si="0"/>
        <v>0</v>
      </c>
    </row>
    <row r="23" spans="1:10" x14ac:dyDescent="0.3">
      <c r="A23" s="22">
        <f>INDEX([1]Concordance!$A$2:$A$556,MATCH('[1]2021 ESSER I'!F24,[1]Concordance!$D$2:$D$556,0))</f>
        <v>77101</v>
      </c>
      <c r="B23" s="110" t="s">
        <v>1957</v>
      </c>
      <c r="C23" s="110" t="s">
        <v>225</v>
      </c>
      <c r="D23" s="110" t="s">
        <v>1958</v>
      </c>
      <c r="E23" s="21">
        <v>82094</v>
      </c>
      <c r="F23" s="21">
        <v>81879</v>
      </c>
      <c r="G23" s="21">
        <v>215</v>
      </c>
      <c r="H23" s="21">
        <v>82094</v>
      </c>
      <c r="I23" s="151">
        <f>VLOOKUP(A23,'[2]ESSER I Alloc'!A:D,3,FALSE)</f>
        <v>82094</v>
      </c>
      <c r="J23" s="21">
        <f t="shared" si="0"/>
        <v>0</v>
      </c>
    </row>
    <row r="24" spans="1:10" x14ac:dyDescent="0.3">
      <c r="A24" s="22">
        <f>INDEX([1]Concordance!$A$2:$A$556,MATCH('[1]2021 ESSER I'!F25,[1]Concordance!$D$2:$D$556,0))</f>
        <v>7122</v>
      </c>
      <c r="B24" s="110" t="s">
        <v>1960</v>
      </c>
      <c r="C24" s="110" t="s">
        <v>228</v>
      </c>
      <c r="D24" s="110" t="s">
        <v>1961</v>
      </c>
      <c r="E24" s="21">
        <v>25494.11</v>
      </c>
      <c r="F24" s="21">
        <v>10188</v>
      </c>
      <c r="G24" s="21">
        <v>15306.11</v>
      </c>
      <c r="H24" s="21">
        <v>25494.11</v>
      </c>
      <c r="I24" s="151">
        <f>VLOOKUP(A24,'[2]ESSER I Alloc'!A:D,3,FALSE)</f>
        <v>25494.11</v>
      </c>
      <c r="J24" s="21">
        <f t="shared" si="0"/>
        <v>0</v>
      </c>
    </row>
    <row r="25" spans="1:10" x14ac:dyDescent="0.3">
      <c r="A25" s="152">
        <f>INDEX([1]Concordance!$A$2:$A$556,MATCH('[1]2021 ESSER I'!F26,[1]Concordance!$D$2:$D$556,0))</f>
        <v>96099</v>
      </c>
      <c r="B25" s="153" t="s">
        <v>1963</v>
      </c>
      <c r="C25" s="153" t="s">
        <v>231</v>
      </c>
      <c r="D25" s="153" t="s">
        <v>1964</v>
      </c>
      <c r="E25" s="154">
        <v>235546.77</v>
      </c>
      <c r="F25" s="21">
        <v>81977.13</v>
      </c>
      <c r="G25" s="21">
        <v>143677.4</v>
      </c>
      <c r="H25" s="154">
        <v>243608.77</v>
      </c>
      <c r="I25" s="155">
        <f>VLOOKUP(A25,'[2]ESSER I Alloc'!A:D,3,FALSE)</f>
        <v>243608.77</v>
      </c>
      <c r="J25" s="154">
        <f t="shared" si="0"/>
        <v>-8062</v>
      </c>
    </row>
    <row r="26" spans="1:10" x14ac:dyDescent="0.3">
      <c r="A26" s="22">
        <f>INDEX([1]Concordance!$A$2:$A$556,MATCH('[1]2021 ESSER I'!F27,[1]Concordance!$D$2:$D$556,0))</f>
        <v>103128</v>
      </c>
      <c r="B26" s="110" t="s">
        <v>1966</v>
      </c>
      <c r="C26" s="110" t="s">
        <v>234</v>
      </c>
      <c r="D26" s="110" t="s">
        <v>1967</v>
      </c>
      <c r="E26" s="21">
        <v>96543.31</v>
      </c>
      <c r="F26" s="21">
        <v>72217.5</v>
      </c>
      <c r="G26" s="21">
        <v>24325.81</v>
      </c>
      <c r="H26" s="21">
        <v>96543.31</v>
      </c>
      <c r="I26" s="151">
        <f>VLOOKUP(A26,'[2]ESSER I Alloc'!A:D,3,FALSE)</f>
        <v>96543.31</v>
      </c>
      <c r="J26" s="21">
        <f t="shared" si="0"/>
        <v>0</v>
      </c>
    </row>
    <row r="27" spans="1:10" x14ac:dyDescent="0.3">
      <c r="A27" s="22">
        <f>INDEX([1]Concordance!$A$2:$A$556,MATCH('[1]2021 ESSER I'!F28,[1]Concordance!$D$2:$D$556,0))</f>
        <v>47064</v>
      </c>
      <c r="B27" s="110" t="s">
        <v>1969</v>
      </c>
      <c r="C27" s="110" t="s">
        <v>237</v>
      </c>
      <c r="D27" s="110" t="s">
        <v>1970</v>
      </c>
      <c r="E27" s="21">
        <v>39235.82</v>
      </c>
      <c r="F27" s="21">
        <v>39133</v>
      </c>
      <c r="G27" s="21">
        <v>102.82</v>
      </c>
      <c r="H27" s="21">
        <v>39235.82</v>
      </c>
      <c r="I27" s="151">
        <f>VLOOKUP(A27,'[2]ESSER I Alloc'!A:D,3,FALSE)</f>
        <v>39235.82</v>
      </c>
      <c r="J27" s="21">
        <f t="shared" si="0"/>
        <v>0</v>
      </c>
    </row>
    <row r="28" spans="1:10" x14ac:dyDescent="0.3">
      <c r="A28" s="22">
        <f>INDEX([1]Concordance!$A$2:$A$556,MATCH('[1]2021 ESSER I'!F29,[1]Concordance!$D$2:$D$556,0))</f>
        <v>19152</v>
      </c>
      <c r="B28" s="110" t="s">
        <v>1972</v>
      </c>
      <c r="C28" s="110" t="s">
        <v>240</v>
      </c>
      <c r="D28" s="110" t="s">
        <v>1973</v>
      </c>
      <c r="E28" s="21">
        <v>595160.39</v>
      </c>
      <c r="F28" s="21">
        <v>580352.54</v>
      </c>
      <c r="G28" s="21">
        <v>14386.08</v>
      </c>
      <c r="H28" s="21">
        <v>595160.39</v>
      </c>
      <c r="I28" s="151">
        <f>VLOOKUP(A28,'[2]ESSER I Alloc'!A:D,3,FALSE)</f>
        <v>595160.39</v>
      </c>
      <c r="J28" s="21">
        <f t="shared" si="0"/>
        <v>0</v>
      </c>
    </row>
    <row r="29" spans="1:10" x14ac:dyDescent="0.3">
      <c r="A29" s="22">
        <f>INDEX([1]Concordance!$A$2:$A$556,MATCH('[1]2021 ESSER I'!F30,[1]Concordance!$D$2:$D$556,0))</f>
        <v>103135</v>
      </c>
      <c r="B29" s="110" t="s">
        <v>1975</v>
      </c>
      <c r="C29" s="110" t="s">
        <v>249</v>
      </c>
      <c r="D29" s="110" t="s">
        <v>1976</v>
      </c>
      <c r="E29" s="21">
        <v>212844.57</v>
      </c>
      <c r="F29" s="21">
        <v>212286</v>
      </c>
      <c r="G29" s="21">
        <v>558.57000000000005</v>
      </c>
      <c r="H29" s="21">
        <v>212844.57</v>
      </c>
      <c r="I29" s="151">
        <f>VLOOKUP(A29,'[2]ESSER I Alloc'!A:D,3,FALSE)</f>
        <v>212844.57</v>
      </c>
      <c r="J29" s="21">
        <f t="shared" si="0"/>
        <v>0</v>
      </c>
    </row>
    <row r="30" spans="1:10" x14ac:dyDescent="0.3">
      <c r="A30" s="22">
        <f>INDEX([1]Concordance!$A$2:$A$556,MATCH('[1]2021 ESSER I'!F31,[1]Concordance!$D$2:$D$556,0))</f>
        <v>61151</v>
      </c>
      <c r="B30" s="110" t="s">
        <v>1978</v>
      </c>
      <c r="C30" s="110" t="s">
        <v>252</v>
      </c>
      <c r="D30" s="110" t="s">
        <v>1979</v>
      </c>
      <c r="E30" s="21">
        <v>40345.54</v>
      </c>
      <c r="F30" s="21">
        <v>40240</v>
      </c>
      <c r="G30" s="21">
        <v>105.54</v>
      </c>
      <c r="H30" s="21">
        <v>40345.54</v>
      </c>
      <c r="I30" s="151">
        <f>VLOOKUP(A30,'[2]ESSER I Alloc'!A:D,3,FALSE)</f>
        <v>40345.54</v>
      </c>
      <c r="J30" s="21">
        <f t="shared" si="0"/>
        <v>0</v>
      </c>
    </row>
    <row r="31" spans="1:10" x14ac:dyDescent="0.3">
      <c r="A31" s="22">
        <f>INDEX([1]Concordance!$A$2:$A$556,MATCH('[1]2021 ESSER I'!F32,[1]Concordance!$D$2:$D$556,0))</f>
        <v>22091</v>
      </c>
      <c r="B31" s="110" t="s">
        <v>1981</v>
      </c>
      <c r="C31" s="110" t="s">
        <v>255</v>
      </c>
      <c r="D31" s="110" t="s">
        <v>1982</v>
      </c>
      <c r="E31" s="21">
        <v>56711.27</v>
      </c>
      <c r="F31" s="21">
        <v>56562</v>
      </c>
      <c r="G31" s="21">
        <v>149.27000000000001</v>
      </c>
      <c r="H31" s="21">
        <v>56711.27</v>
      </c>
      <c r="I31" s="151">
        <f>VLOOKUP(A31,'[2]ESSER I Alloc'!A:D,3,FALSE)</f>
        <v>56711.27</v>
      </c>
      <c r="J31" s="21">
        <f t="shared" si="0"/>
        <v>0</v>
      </c>
    </row>
    <row r="32" spans="1:10" x14ac:dyDescent="0.3">
      <c r="A32" s="22">
        <f>INDEX([1]Concordance!$A$2:$A$556,MATCH('[1]2021 ESSER I'!F33,[1]Concordance!$D$2:$D$556,0))</f>
        <v>94076</v>
      </c>
      <c r="B32" s="110" t="s">
        <v>1984</v>
      </c>
      <c r="C32" s="110" t="s">
        <v>261</v>
      </c>
      <c r="D32" s="110" t="s">
        <v>1985</v>
      </c>
      <c r="E32" s="21">
        <v>162686.79999999999</v>
      </c>
      <c r="F32" s="21">
        <v>67307</v>
      </c>
      <c r="G32" s="21">
        <v>94953</v>
      </c>
      <c r="H32" s="21">
        <v>162686.79999999999</v>
      </c>
      <c r="I32" s="151">
        <f>VLOOKUP(A32,'[2]ESSER I Alloc'!A:D,3,FALSE)</f>
        <v>162686.79999999999</v>
      </c>
      <c r="J32" s="21">
        <f t="shared" si="0"/>
        <v>0</v>
      </c>
    </row>
    <row r="33" spans="1:10" x14ac:dyDescent="0.3">
      <c r="A33" s="22">
        <f>INDEX([1]Concordance!$A$2:$A$556,MATCH('[1]2021 ESSER I'!F34,[1]Concordance!$D$2:$D$556,0))</f>
        <v>27055</v>
      </c>
      <c r="B33" s="110" t="s">
        <v>1987</v>
      </c>
      <c r="C33" s="110" t="s">
        <v>264</v>
      </c>
      <c r="D33" s="110" t="s">
        <v>1988</v>
      </c>
      <c r="E33" s="21">
        <v>24911.81</v>
      </c>
      <c r="F33" s="21">
        <v>20299.37</v>
      </c>
      <c r="G33" s="21">
        <v>4612.4399999999996</v>
      </c>
      <c r="H33" s="21">
        <v>24911.81</v>
      </c>
      <c r="I33" s="151">
        <f>VLOOKUP(A33,'[2]ESSER I Alloc'!A:D,3,FALSE)</f>
        <v>24911.81</v>
      </c>
      <c r="J33" s="21">
        <f t="shared" si="0"/>
        <v>0</v>
      </c>
    </row>
    <row r="34" spans="1:10" x14ac:dyDescent="0.3">
      <c r="A34" s="152">
        <f>INDEX([1]Concordance!$A$2:$A$556,MATCH('[1]2021 ESSER I'!F35,[1]Concordance!$D$2:$D$556,0))</f>
        <v>26002</v>
      </c>
      <c r="B34" s="153" t="s">
        <v>1990</v>
      </c>
      <c r="C34" s="153" t="s">
        <v>432</v>
      </c>
      <c r="D34" s="153" t="s">
        <v>1991</v>
      </c>
      <c r="E34" s="154">
        <v>24001.1</v>
      </c>
      <c r="F34" s="21">
        <v>0</v>
      </c>
      <c r="G34" s="21">
        <v>24001.1</v>
      </c>
      <c r="H34" s="154">
        <v>48142.1</v>
      </c>
      <c r="I34" s="155">
        <f>VLOOKUP(A34,'[2]ESSER I Alloc'!A:D,3,FALSE)</f>
        <v>48142.1</v>
      </c>
      <c r="J34" s="154">
        <f t="shared" si="0"/>
        <v>-24141</v>
      </c>
    </row>
    <row r="35" spans="1:10" x14ac:dyDescent="0.3">
      <c r="A35" s="22">
        <f>INDEX([1]Concordance!$A$2:$A$556,MATCH('[1]2021 ESSER I'!F36,[1]Concordance!$D$2:$D$556,0))</f>
        <v>103131</v>
      </c>
      <c r="B35" s="110" t="s">
        <v>1993</v>
      </c>
      <c r="C35" s="110" t="s">
        <v>267</v>
      </c>
      <c r="D35" s="110" t="s">
        <v>1994</v>
      </c>
      <c r="E35" s="21">
        <v>139302.39000000001</v>
      </c>
      <c r="F35" s="21">
        <v>63890</v>
      </c>
      <c r="G35" s="21">
        <v>75412.39</v>
      </c>
      <c r="H35" s="21">
        <v>139302.39000000001</v>
      </c>
      <c r="I35" s="151">
        <f>VLOOKUP(A35,'[2]ESSER I Alloc'!A:D,3,FALSE)</f>
        <v>139302.39000000001</v>
      </c>
      <c r="J35" s="21">
        <f t="shared" si="0"/>
        <v>0</v>
      </c>
    </row>
    <row r="36" spans="1:10" x14ac:dyDescent="0.3">
      <c r="A36" s="22">
        <f>INDEX([1]Concordance!$A$2:$A$556,MATCH('[1]2021 ESSER I'!F37,[1]Concordance!$D$2:$D$556,0))</f>
        <v>104045</v>
      </c>
      <c r="B36" s="110" t="s">
        <v>1996</v>
      </c>
      <c r="C36" s="110" t="s">
        <v>270</v>
      </c>
      <c r="D36" s="110" t="s">
        <v>1997</v>
      </c>
      <c r="E36" s="21">
        <v>120223.37</v>
      </c>
      <c r="F36" s="21">
        <v>119908</v>
      </c>
      <c r="G36" s="21">
        <v>0</v>
      </c>
      <c r="H36" s="21">
        <v>120223.37</v>
      </c>
      <c r="I36" s="151">
        <f>VLOOKUP(A36,'[2]ESSER I Alloc'!A:D,3,FALSE)</f>
        <v>120223.37</v>
      </c>
      <c r="J36" s="21">
        <f t="shared" si="0"/>
        <v>0</v>
      </c>
    </row>
    <row r="37" spans="1:10" x14ac:dyDescent="0.3">
      <c r="A37" s="152">
        <f>INDEX([1]Concordance!$A$2:$A$556,MATCH('[1]2021 ESSER I'!F38,[1]Concordance!$D$2:$D$556,0))</f>
        <v>48068</v>
      </c>
      <c r="B37" s="153" t="s">
        <v>1999</v>
      </c>
      <c r="C37" s="153" t="s">
        <v>273</v>
      </c>
      <c r="D37" s="153" t="s">
        <v>2000</v>
      </c>
      <c r="E37" s="154">
        <v>1280557.9099999999</v>
      </c>
      <c r="F37" s="21">
        <v>1238684.1399999999</v>
      </c>
      <c r="G37" s="21">
        <v>41873.769999999997</v>
      </c>
      <c r="H37" s="154">
        <v>1288539.9099999999</v>
      </c>
      <c r="I37" s="155">
        <f>VLOOKUP(A37,'[2]ESSER I Alloc'!A:D,3,FALSE)</f>
        <v>1288539.9099999999</v>
      </c>
      <c r="J37" s="154">
        <f t="shared" si="0"/>
        <v>-7982</v>
      </c>
    </row>
    <row r="38" spans="1:10" x14ac:dyDescent="0.3">
      <c r="A38" s="22">
        <f>INDEX([1]Concordance!$A$2:$A$556,MATCH('[1]2021 ESSER I'!F39,[1]Concordance!$D$2:$D$556,0))</f>
        <v>84001</v>
      </c>
      <c r="B38" s="110" t="s">
        <v>2002</v>
      </c>
      <c r="C38" s="110" t="s">
        <v>1351</v>
      </c>
      <c r="D38" s="110" t="s">
        <v>2003</v>
      </c>
      <c r="E38" s="21">
        <v>499151.87</v>
      </c>
      <c r="F38" s="21">
        <v>381204</v>
      </c>
      <c r="G38" s="21">
        <v>117947.87</v>
      </c>
      <c r="H38" s="21">
        <v>499151.87</v>
      </c>
      <c r="I38" s="151">
        <f>VLOOKUP(A38,'[2]ESSER I Alloc'!A:D,3,FALSE)</f>
        <v>499151.87</v>
      </c>
      <c r="J38" s="21">
        <f t="shared" si="0"/>
        <v>0</v>
      </c>
    </row>
    <row r="39" spans="1:10" x14ac:dyDescent="0.3">
      <c r="A39" s="22">
        <f>INDEX([1]Concordance!$A$2:$A$556,MATCH('[1]2021 ESSER I'!F40,[1]Concordance!$D$2:$D$556,0))</f>
        <v>82105</v>
      </c>
      <c r="B39" s="110" t="s">
        <v>2005</v>
      </c>
      <c r="C39" s="110" t="s">
        <v>279</v>
      </c>
      <c r="D39" s="110" t="s">
        <v>2006</v>
      </c>
      <c r="E39" s="21">
        <v>13696.66</v>
      </c>
      <c r="F39" s="21">
        <v>0</v>
      </c>
      <c r="G39" s="21">
        <v>4000</v>
      </c>
      <c r="H39" s="21">
        <v>13696.66</v>
      </c>
      <c r="I39" s="151">
        <f>VLOOKUP(A39,'[2]ESSER I Alloc'!A:D,3,FALSE)</f>
        <v>13696.66</v>
      </c>
      <c r="J39" s="21">
        <f t="shared" si="0"/>
        <v>0</v>
      </c>
    </row>
    <row r="40" spans="1:10" x14ac:dyDescent="0.3">
      <c r="A40" s="152">
        <f>INDEX([1]Concordance!$A$2:$A$556,MATCH('[1]2021 ESSER I'!F41,[1]Concordance!$D$2:$D$556,0))</f>
        <v>27061</v>
      </c>
      <c r="B40" s="153" t="s">
        <v>2008</v>
      </c>
      <c r="C40" s="153" t="s">
        <v>282</v>
      </c>
      <c r="D40" s="153" t="s">
        <v>2009</v>
      </c>
      <c r="E40" s="154">
        <v>243033.9</v>
      </c>
      <c r="F40" s="21">
        <v>23396.15</v>
      </c>
      <c r="G40" s="21">
        <v>219637.75</v>
      </c>
      <c r="H40" s="154">
        <v>259362.9</v>
      </c>
      <c r="I40" s="155">
        <f>VLOOKUP(A40,'[2]ESSER I Alloc'!A:D,3,FALSE)</f>
        <v>259362.9</v>
      </c>
      <c r="J40" s="154">
        <f t="shared" si="0"/>
        <v>-16329</v>
      </c>
    </row>
    <row r="41" spans="1:10" x14ac:dyDescent="0.3">
      <c r="A41" s="22">
        <f>INDEX([1]Concordance!$A$2:$A$556,MATCH('[1]2021 ESSER I'!F42,[1]Concordance!$D$2:$D$556,0))</f>
        <v>17124</v>
      </c>
      <c r="B41" s="110" t="s">
        <v>2011</v>
      </c>
      <c r="C41" s="110" t="s">
        <v>285</v>
      </c>
      <c r="D41" s="110" t="s">
        <v>2012</v>
      </c>
      <c r="E41" s="21">
        <v>17652.349999999999</v>
      </c>
      <c r="F41" s="21">
        <v>0</v>
      </c>
      <c r="G41" s="21">
        <v>17652.349999999999</v>
      </c>
      <c r="H41" s="21">
        <v>17652.349999999999</v>
      </c>
      <c r="I41" s="151">
        <f>VLOOKUP(A41,'[2]ESSER I Alloc'!A:D,3,FALSE)</f>
        <v>17652.349999999999</v>
      </c>
      <c r="J41" s="21">
        <f t="shared" si="0"/>
        <v>0</v>
      </c>
    </row>
    <row r="42" spans="1:10" x14ac:dyDescent="0.3">
      <c r="A42" s="22">
        <f>INDEX([1]Concordance!$A$2:$A$556,MATCH('[1]2021 ESSER I'!F43,[1]Concordance!$D$2:$D$556,0))</f>
        <v>82100</v>
      </c>
      <c r="B42" s="110" t="s">
        <v>2014</v>
      </c>
      <c r="C42" s="110" t="s">
        <v>276</v>
      </c>
      <c r="D42" s="110" t="s">
        <v>2015</v>
      </c>
      <c r="E42" s="21">
        <v>334322.62</v>
      </c>
      <c r="F42" s="21">
        <v>333445</v>
      </c>
      <c r="G42" s="21">
        <v>0</v>
      </c>
      <c r="H42" s="21">
        <v>334322.62</v>
      </c>
      <c r="I42" s="151">
        <f>VLOOKUP(A42,'[2]ESSER I Alloc'!A:D,3,FALSE)</f>
        <v>334322.62</v>
      </c>
      <c r="J42" s="21">
        <f t="shared" si="0"/>
        <v>0</v>
      </c>
    </row>
    <row r="43" spans="1:10" x14ac:dyDescent="0.3">
      <c r="A43" s="22">
        <f>INDEX([1]Concordance!$A$2:$A$556,MATCH('[1]2021 ESSER I'!F44,[1]Concordance!$D$2:$D$556,0))</f>
        <v>106001</v>
      </c>
      <c r="B43" s="110" t="s">
        <v>2017</v>
      </c>
      <c r="C43" s="110" t="s">
        <v>288</v>
      </c>
      <c r="D43" s="110" t="s">
        <v>2018</v>
      </c>
      <c r="E43" s="21">
        <v>42530.59</v>
      </c>
      <c r="F43" s="21">
        <v>42419</v>
      </c>
      <c r="G43" s="21">
        <v>111.59</v>
      </c>
      <c r="H43" s="21">
        <v>42530.59</v>
      </c>
      <c r="I43" s="151">
        <f>VLOOKUP(A43,'[2]ESSER I Alloc'!A:D,3,FALSE)</f>
        <v>42530.59</v>
      </c>
      <c r="J43" s="21">
        <f t="shared" si="0"/>
        <v>0</v>
      </c>
    </row>
    <row r="44" spans="1:10" x14ac:dyDescent="0.3">
      <c r="A44" s="22">
        <f>INDEX([1]Concordance!$A$2:$A$556,MATCH('[1]2021 ESSER I'!F45,[1]Concordance!$D$2:$D$556,0))</f>
        <v>106004</v>
      </c>
      <c r="B44" s="110" t="s">
        <v>2020</v>
      </c>
      <c r="C44" s="110" t="s">
        <v>291</v>
      </c>
      <c r="D44" s="110" t="s">
        <v>2021</v>
      </c>
      <c r="E44" s="21">
        <v>908375.37</v>
      </c>
      <c r="F44" s="21">
        <v>0</v>
      </c>
      <c r="G44" s="21">
        <v>908375.37</v>
      </c>
      <c r="H44" s="21">
        <v>908375.37</v>
      </c>
      <c r="I44" s="151">
        <f>VLOOKUP(A44,'[2]ESSER I Alloc'!A:D,3,FALSE)</f>
        <v>908375.37</v>
      </c>
      <c r="J44" s="21">
        <f t="shared" si="0"/>
        <v>0</v>
      </c>
    </row>
    <row r="45" spans="1:10" x14ac:dyDescent="0.3">
      <c r="A45" s="22">
        <f>INDEX([1]Concordance!$A$2:$A$556,MATCH('[1]2021 ESSER I'!F46,[1]Concordance!$D$2:$D$556,0))</f>
        <v>13061</v>
      </c>
      <c r="B45" s="110" t="s">
        <v>2023</v>
      </c>
      <c r="C45" s="110" t="s">
        <v>294</v>
      </c>
      <c r="D45" s="110" t="s">
        <v>2024</v>
      </c>
      <c r="E45" s="21">
        <v>77601.06</v>
      </c>
      <c r="F45" s="21">
        <v>0</v>
      </c>
      <c r="G45" s="21">
        <v>0</v>
      </c>
      <c r="H45" s="21">
        <v>77601.06</v>
      </c>
      <c r="I45" s="151">
        <f>VLOOKUP(A45,'[2]ESSER I Alloc'!A:D,3,FALSE)</f>
        <v>77601.06</v>
      </c>
      <c r="J45" s="21">
        <f t="shared" si="0"/>
        <v>0</v>
      </c>
    </row>
    <row r="46" spans="1:10" x14ac:dyDescent="0.3">
      <c r="A46" s="22">
        <f>INDEX([1]Concordance!$A$2:$A$556,MATCH('[1]2021 ESSER I'!F47,[1]Concordance!$D$2:$D$556,0))</f>
        <v>13054</v>
      </c>
      <c r="B46" s="110" t="s">
        <v>2026</v>
      </c>
      <c r="C46" s="110" t="s">
        <v>297</v>
      </c>
      <c r="D46" s="110" t="s">
        <v>2027</v>
      </c>
      <c r="E46" s="21">
        <v>21725.15</v>
      </c>
      <c r="F46" s="21">
        <v>0</v>
      </c>
      <c r="G46" s="21">
        <v>21725.15</v>
      </c>
      <c r="H46" s="21">
        <v>21725.15</v>
      </c>
      <c r="I46" s="151">
        <f>VLOOKUP(A46,'[2]ESSER I Alloc'!A:D,3,FALSE)</f>
        <v>21725.15</v>
      </c>
      <c r="J46" s="21">
        <f t="shared" si="0"/>
        <v>0</v>
      </c>
    </row>
    <row r="47" spans="1:10" x14ac:dyDescent="0.3">
      <c r="A47" s="152">
        <f>INDEX([1]Concordance!$A$2:$A$556,MATCH('[1]2021 ESSER I'!F48,[1]Concordance!$D$2:$D$556,0))</f>
        <v>96101</v>
      </c>
      <c r="B47" s="153" t="s">
        <v>2029</v>
      </c>
      <c r="C47" s="153" t="s">
        <v>300</v>
      </c>
      <c r="D47" s="153" t="s">
        <v>2030</v>
      </c>
      <c r="E47" s="154">
        <v>47534.57</v>
      </c>
      <c r="F47" s="21">
        <v>45694.44</v>
      </c>
      <c r="G47" s="21">
        <v>1840.13</v>
      </c>
      <c r="H47" s="154">
        <v>52920.57</v>
      </c>
      <c r="I47" s="155">
        <f>VLOOKUP(A47,'[2]ESSER I Alloc'!A:D,3,FALSE)</f>
        <v>52920.57</v>
      </c>
      <c r="J47" s="154">
        <f t="shared" si="0"/>
        <v>-5386</v>
      </c>
    </row>
    <row r="48" spans="1:10" x14ac:dyDescent="0.3">
      <c r="A48" s="22">
        <f>INDEX([1]Concordance!$A$2:$A$556,MATCH('[1]2021 ESSER I'!F49,[1]Concordance!$D$2:$D$556,0))</f>
        <v>108143</v>
      </c>
      <c r="B48" s="110" t="s">
        <v>2032</v>
      </c>
      <c r="C48" s="110" t="s">
        <v>303</v>
      </c>
      <c r="D48" s="110" t="s">
        <v>2033</v>
      </c>
      <c r="E48" s="21">
        <v>56932.39</v>
      </c>
      <c r="F48" s="21">
        <v>56783</v>
      </c>
      <c r="G48" s="21">
        <v>149.38999999999999</v>
      </c>
      <c r="H48" s="21">
        <v>56932.39</v>
      </c>
      <c r="I48" s="151">
        <f>VLOOKUP(A48,'[2]ESSER I Alloc'!A:D,3,FALSE)</f>
        <v>56932.39</v>
      </c>
      <c r="J48" s="21">
        <f t="shared" si="0"/>
        <v>0</v>
      </c>
    </row>
    <row r="49" spans="1:10" x14ac:dyDescent="0.3">
      <c r="A49" s="22">
        <f>INDEX([1]Concordance!$A$2:$A$556,MATCH('[1]2021 ESSER I'!F50,[1]Concordance!$D$2:$D$556,0))</f>
        <v>58112</v>
      </c>
      <c r="B49" s="110" t="s">
        <v>2035</v>
      </c>
      <c r="C49" s="110" t="s">
        <v>306</v>
      </c>
      <c r="D49" s="110" t="s">
        <v>2036</v>
      </c>
      <c r="E49" s="21">
        <v>258783.76</v>
      </c>
      <c r="F49" s="21">
        <v>0</v>
      </c>
      <c r="G49" s="21">
        <v>258783.76</v>
      </c>
      <c r="H49" s="21">
        <v>258783.76</v>
      </c>
      <c r="I49" s="151">
        <f>VLOOKUP(A49,'[2]ESSER I Alloc'!A:D,3,FALSE)</f>
        <v>258783.76</v>
      </c>
      <c r="J49" s="21">
        <f t="shared" si="0"/>
        <v>0</v>
      </c>
    </row>
    <row r="50" spans="1:10" x14ac:dyDescent="0.3">
      <c r="A50" s="22">
        <f>INDEX([1]Concordance!$A$2:$A$556,MATCH('[1]2021 ESSER I'!F51,[1]Concordance!$D$2:$D$556,0))</f>
        <v>48916</v>
      </c>
      <c r="B50" s="110" t="s">
        <v>2038</v>
      </c>
      <c r="C50" s="110" t="s">
        <v>309</v>
      </c>
      <c r="D50" s="110" t="s">
        <v>2039</v>
      </c>
      <c r="E50" s="21">
        <v>295605.21999999997</v>
      </c>
      <c r="F50" s="21">
        <v>0</v>
      </c>
      <c r="G50" s="21">
        <v>295605.21999999997</v>
      </c>
      <c r="H50" s="21">
        <v>295605.21999999997</v>
      </c>
      <c r="I50" s="151">
        <f>VLOOKUP(A50,'[2]ESSER I Alloc'!A:D,3,FALSE)</f>
        <v>295605.21999999997</v>
      </c>
      <c r="J50" s="21">
        <f t="shared" si="0"/>
        <v>0</v>
      </c>
    </row>
    <row r="51" spans="1:10" x14ac:dyDescent="0.3">
      <c r="A51" s="22">
        <f>INDEX([1]Concordance!$A$2:$A$556,MATCH('[1]2021 ESSER I'!F52,[1]Concordance!$D$2:$D$556,0))</f>
        <v>21149</v>
      </c>
      <c r="B51" s="110" t="s">
        <v>2041</v>
      </c>
      <c r="C51" s="110" t="s">
        <v>312</v>
      </c>
      <c r="D51" s="110" t="s">
        <v>2042</v>
      </c>
      <c r="E51" s="21">
        <v>51074.21</v>
      </c>
      <c r="F51" s="21">
        <v>0</v>
      </c>
      <c r="G51" s="21">
        <v>51074.21</v>
      </c>
      <c r="H51" s="21">
        <v>51074.21</v>
      </c>
      <c r="I51" s="151">
        <f>VLOOKUP(A51,'[2]ESSER I Alloc'!A:D,3,FALSE)</f>
        <v>51074.21</v>
      </c>
      <c r="J51" s="21">
        <f t="shared" si="0"/>
        <v>0</v>
      </c>
    </row>
    <row r="52" spans="1:10" x14ac:dyDescent="0.3">
      <c r="A52" s="22">
        <f>INDEX([1]Concordance!$A$2:$A$556,MATCH('[1]2021 ESSER I'!F53,[1]Concordance!$D$2:$D$556,0))</f>
        <v>11079</v>
      </c>
      <c r="B52" s="110" t="s">
        <v>2044</v>
      </c>
      <c r="C52" s="110" t="s">
        <v>1409</v>
      </c>
      <c r="D52" s="110" t="s">
        <v>2045</v>
      </c>
      <c r="E52" s="21">
        <v>40152.26</v>
      </c>
      <c r="F52" s="21">
        <v>30000</v>
      </c>
      <c r="G52" s="21">
        <v>10152.26</v>
      </c>
      <c r="H52" s="21">
        <v>40152.26</v>
      </c>
      <c r="I52" s="151">
        <f>VLOOKUP(A52,'[2]ESSER I Alloc'!A:D,3,FALSE)</f>
        <v>40152.26</v>
      </c>
      <c r="J52" s="21">
        <f t="shared" si="0"/>
        <v>0</v>
      </c>
    </row>
    <row r="53" spans="1:10" x14ac:dyDescent="0.3">
      <c r="A53" s="22">
        <f>INDEX([1]Concordance!$A$2:$A$556,MATCH('[1]2021 ESSER I'!F54,[1]Concordance!$D$2:$D$556,0))</f>
        <v>58107</v>
      </c>
      <c r="B53" s="110" t="s">
        <v>2047</v>
      </c>
      <c r="C53" s="110" t="s">
        <v>315</v>
      </c>
      <c r="D53" s="110" t="s">
        <v>2048</v>
      </c>
      <c r="E53" s="21">
        <v>40934.39</v>
      </c>
      <c r="F53" s="21">
        <v>0</v>
      </c>
      <c r="G53" s="21">
        <v>40934.39</v>
      </c>
      <c r="H53" s="21">
        <v>40934.39</v>
      </c>
      <c r="I53" s="151">
        <f>VLOOKUP(A53,'[2]ESSER I Alloc'!A:D,3,FALSE)</f>
        <v>40934.39</v>
      </c>
      <c r="J53" s="21">
        <f t="shared" si="0"/>
        <v>0</v>
      </c>
    </row>
    <row r="54" spans="1:10" x14ac:dyDescent="0.3">
      <c r="A54" s="22">
        <f>INDEX([1]Concordance!$A$2:$A$556,MATCH('[1]2021 ESSER I'!F55,[1]Concordance!$D$2:$D$556,0))</f>
        <v>90077</v>
      </c>
      <c r="B54" s="110" t="s">
        <v>2050</v>
      </c>
      <c r="C54" s="110" t="s">
        <v>318</v>
      </c>
      <c r="D54" s="110" t="s">
        <v>2051</v>
      </c>
      <c r="E54" s="21">
        <v>94846.37</v>
      </c>
      <c r="F54" s="21">
        <v>94598</v>
      </c>
      <c r="G54" s="21">
        <v>0</v>
      </c>
      <c r="H54" s="21">
        <v>94846.37</v>
      </c>
      <c r="I54" s="151">
        <f>VLOOKUP(A54,'[2]ESSER I Alloc'!A:D,3,FALSE)</f>
        <v>94846.37</v>
      </c>
      <c r="J54" s="21">
        <f t="shared" si="0"/>
        <v>0</v>
      </c>
    </row>
    <row r="55" spans="1:10" x14ac:dyDescent="0.3">
      <c r="A55" s="22">
        <f>INDEX([1]Concordance!$A$2:$A$556,MATCH('[1]2021 ESSER I'!F56,[1]Concordance!$D$2:$D$556,0))</f>
        <v>7129</v>
      </c>
      <c r="B55" s="110" t="s">
        <v>2053</v>
      </c>
      <c r="C55" s="110" t="s">
        <v>321</v>
      </c>
      <c r="D55" s="110" t="s">
        <v>2054</v>
      </c>
      <c r="E55" s="21">
        <v>267327.39</v>
      </c>
      <c r="F55" s="21">
        <v>199969.5</v>
      </c>
      <c r="G55" s="21">
        <v>67357.89</v>
      </c>
      <c r="H55" s="21">
        <v>267327.39</v>
      </c>
      <c r="I55" s="151">
        <f>VLOOKUP(A55,'[2]ESSER I Alloc'!A:D,3,FALSE)</f>
        <v>267327.39</v>
      </c>
      <c r="J55" s="21">
        <f t="shared" si="0"/>
        <v>0</v>
      </c>
    </row>
    <row r="56" spans="1:10" x14ac:dyDescent="0.3">
      <c r="A56" s="22">
        <f>INDEX([1]Concordance!$A$2:$A$556,MATCH('[1]2021 ESSER I'!F57,[1]Concordance!$D$2:$D$556,0))</f>
        <v>107155</v>
      </c>
      <c r="B56" s="110" t="s">
        <v>2056</v>
      </c>
      <c r="C56" s="110" t="s">
        <v>324</v>
      </c>
      <c r="D56" s="110" t="s">
        <v>2057</v>
      </c>
      <c r="E56" s="21">
        <v>358969.08</v>
      </c>
      <c r="F56" s="21">
        <v>358027</v>
      </c>
      <c r="G56" s="21">
        <v>942.08</v>
      </c>
      <c r="H56" s="21">
        <v>358969.08</v>
      </c>
      <c r="I56" s="151">
        <f>VLOOKUP(A56,'[2]ESSER I Alloc'!A:D,3,FALSE)</f>
        <v>358969.08</v>
      </c>
      <c r="J56" s="21">
        <f t="shared" si="0"/>
        <v>0</v>
      </c>
    </row>
    <row r="57" spans="1:10" x14ac:dyDescent="0.3">
      <c r="A57" s="22">
        <f>INDEX([1]Concordance!$A$2:$A$556,MATCH('[1]2021 ESSER I'!F58,[1]Concordance!$D$2:$D$556,0))</f>
        <v>41001</v>
      </c>
      <c r="B57" s="110" t="s">
        <v>2059</v>
      </c>
      <c r="C57" s="110" t="s">
        <v>327</v>
      </c>
      <c r="D57" s="110" t="s">
        <v>2060</v>
      </c>
      <c r="E57" s="21">
        <v>22926.6</v>
      </c>
      <c r="F57" s="21">
        <v>0</v>
      </c>
      <c r="G57" s="21">
        <v>22926.6</v>
      </c>
      <c r="H57" s="21">
        <v>22926.6</v>
      </c>
      <c r="I57" s="151">
        <f>VLOOKUP(A57,'[2]ESSER I Alloc'!A:D,3,FALSE)</f>
        <v>22926.6</v>
      </c>
      <c r="J57" s="21">
        <f t="shared" si="0"/>
        <v>0</v>
      </c>
    </row>
    <row r="58" spans="1:10" x14ac:dyDescent="0.3">
      <c r="A58" s="22">
        <f>INDEX([1]Concordance!$A$2:$A$556,MATCH('[1]2021 ESSER I'!F59,[1]Concordance!$D$2:$D$556,0))</f>
        <v>42117</v>
      </c>
      <c r="B58" s="110" t="s">
        <v>2062</v>
      </c>
      <c r="C58" s="110" t="s">
        <v>330</v>
      </c>
      <c r="D58" s="110" t="s">
        <v>2063</v>
      </c>
      <c r="E58" s="21">
        <v>52037.34</v>
      </c>
      <c r="F58" s="21">
        <v>51901</v>
      </c>
      <c r="G58" s="21">
        <v>136.34</v>
      </c>
      <c r="H58" s="21">
        <v>52037.34</v>
      </c>
      <c r="I58" s="151">
        <f>VLOOKUP(A58,'[2]ESSER I Alloc'!A:D,3,FALSE)</f>
        <v>52037.34</v>
      </c>
      <c r="J58" s="21">
        <f t="shared" si="0"/>
        <v>0</v>
      </c>
    </row>
    <row r="59" spans="1:10" x14ac:dyDescent="0.3">
      <c r="A59" s="22">
        <f>INDEX([1]Concordance!$A$2:$A$556,MATCH('[1]2021 ESSER I'!F60,[1]Concordance!$D$2:$D$556,0))</f>
        <v>61157</v>
      </c>
      <c r="B59" s="110" t="s">
        <v>2065</v>
      </c>
      <c r="C59" s="110" t="s">
        <v>333</v>
      </c>
      <c r="D59" s="110" t="s">
        <v>2066</v>
      </c>
      <c r="E59" s="21">
        <v>24852.85</v>
      </c>
      <c r="F59" s="21">
        <v>9020.09</v>
      </c>
      <c r="G59" s="21">
        <v>0</v>
      </c>
      <c r="H59" s="21">
        <v>24852.85</v>
      </c>
      <c r="I59" s="151">
        <f>VLOOKUP(A59,'[2]ESSER I Alloc'!A:D,3,FALSE)</f>
        <v>24852.85</v>
      </c>
      <c r="J59" s="21">
        <f t="shared" si="0"/>
        <v>0</v>
      </c>
    </row>
    <row r="60" spans="1:10" x14ac:dyDescent="0.3">
      <c r="A60" s="22">
        <f>INDEX([1]Concordance!$A$2:$A$556,MATCH('[1]2021 ESSER I'!F61,[1]Concordance!$D$2:$D$556,0))</f>
        <v>15002</v>
      </c>
      <c r="B60" s="110" t="s">
        <v>2068</v>
      </c>
      <c r="C60" s="110" t="s">
        <v>336</v>
      </c>
      <c r="D60" s="110" t="s">
        <v>2069</v>
      </c>
      <c r="E60" s="21">
        <v>903218.23</v>
      </c>
      <c r="F60" s="21">
        <v>900849</v>
      </c>
      <c r="G60" s="21">
        <v>2369.23</v>
      </c>
      <c r="H60" s="21">
        <v>903218.23</v>
      </c>
      <c r="I60" s="151">
        <f>VLOOKUP(A60,'[2]ESSER I Alloc'!A:D,3,FALSE)</f>
        <v>903218.23</v>
      </c>
      <c r="J60" s="21">
        <f t="shared" si="0"/>
        <v>0</v>
      </c>
    </row>
    <row r="61" spans="1:10" x14ac:dyDescent="0.3">
      <c r="A61" s="22">
        <f>INDEX([1]Concordance!$A$2:$A$556,MATCH('[1]2021 ESSER I'!F62,[1]Concordance!$D$2:$D$556,0))</f>
        <v>25001</v>
      </c>
      <c r="B61" s="110" t="s">
        <v>2071</v>
      </c>
      <c r="C61" s="110" t="s">
        <v>339</v>
      </c>
      <c r="D61" s="110" t="s">
        <v>2072</v>
      </c>
      <c r="E61" s="21">
        <v>292456.23</v>
      </c>
      <c r="F61" s="21">
        <v>0</v>
      </c>
      <c r="G61" s="21">
        <v>292456.23</v>
      </c>
      <c r="H61" s="21">
        <v>292456.23</v>
      </c>
      <c r="I61" s="151">
        <f>VLOOKUP(A61,'[2]ESSER I Alloc'!A:D,3,FALSE)</f>
        <v>292456.23</v>
      </c>
      <c r="J61" s="21">
        <f t="shared" si="0"/>
        <v>0</v>
      </c>
    </row>
    <row r="62" spans="1:10" x14ac:dyDescent="0.3">
      <c r="A62" s="152">
        <f>INDEX([1]Concordance!$A$2:$A$556,MATCH('[1]2021 ESSER I'!F63,[1]Concordance!$D$2:$D$556,0))</f>
        <v>35093</v>
      </c>
      <c r="B62" s="153" t="s">
        <v>2074</v>
      </c>
      <c r="C62" s="153" t="s">
        <v>342</v>
      </c>
      <c r="D62" s="153" t="s">
        <v>2075</v>
      </c>
      <c r="E62" s="154">
        <v>284821.67</v>
      </c>
      <c r="F62" s="21">
        <v>277088.5</v>
      </c>
      <c r="G62" s="21">
        <v>7733.17</v>
      </c>
      <c r="H62" s="154">
        <v>307313.67</v>
      </c>
      <c r="I62" s="155">
        <f>VLOOKUP(A62,'[2]ESSER I Alloc'!A:D,3,FALSE)</f>
        <v>307313.67</v>
      </c>
      <c r="J62" s="154">
        <f t="shared" si="0"/>
        <v>-22492</v>
      </c>
    </row>
    <row r="63" spans="1:10" x14ac:dyDescent="0.3">
      <c r="A63" s="22">
        <f>INDEX([1]Concordance!$A$2:$A$556,MATCH('[1]2021 ESSER I'!F64,[1]Concordance!$D$2:$D$556,0))</f>
        <v>56015</v>
      </c>
      <c r="B63" s="110" t="s">
        <v>2077</v>
      </c>
      <c r="C63" s="110" t="s">
        <v>345</v>
      </c>
      <c r="D63" s="110" t="s">
        <v>2078</v>
      </c>
      <c r="E63" s="21">
        <v>148466.79999999999</v>
      </c>
      <c r="F63" s="21">
        <v>7219.59</v>
      </c>
      <c r="G63" s="21">
        <v>141247.21</v>
      </c>
      <c r="H63" s="21">
        <v>148466.79999999999</v>
      </c>
      <c r="I63" s="151">
        <f>VLOOKUP(A63,'[2]ESSER I Alloc'!A:D,3,FALSE)</f>
        <v>148466.79999999999</v>
      </c>
      <c r="J63" s="21">
        <f t="shared" si="0"/>
        <v>0</v>
      </c>
    </row>
    <row r="64" spans="1:10" x14ac:dyDescent="0.3">
      <c r="A64" s="152">
        <f>INDEX([1]Concordance!$A$2:$A$556,MATCH('[1]2021 ESSER I'!F65,[1]Concordance!$D$2:$D$556,0))</f>
        <v>16096</v>
      </c>
      <c r="B64" s="153" t="s">
        <v>2080</v>
      </c>
      <c r="C64" s="153" t="s">
        <v>348</v>
      </c>
      <c r="D64" s="153" t="s">
        <v>2081</v>
      </c>
      <c r="E64" s="154">
        <v>1010316.59</v>
      </c>
      <c r="F64" s="21">
        <v>978439.08</v>
      </c>
      <c r="G64" s="21">
        <v>31877.51</v>
      </c>
      <c r="H64" s="154">
        <v>1258186.5900000001</v>
      </c>
      <c r="I64" s="155">
        <f>VLOOKUP(A64,'[2]ESSER I Alloc'!A:D,3,FALSE)</f>
        <v>1258186.5900000001</v>
      </c>
      <c r="J64" s="154">
        <f t="shared" si="0"/>
        <v>-247870.00000000012</v>
      </c>
    </row>
    <row r="65" spans="1:10" x14ac:dyDescent="0.3">
      <c r="A65" s="22">
        <f>INDEX([1]Concordance!$A$2:$A$556,MATCH('[1]2021 ESSER I'!F66,[1]Concordance!$D$2:$D$556,0))</f>
        <v>49132</v>
      </c>
      <c r="B65" s="110" t="s">
        <v>2083</v>
      </c>
      <c r="C65" s="110" t="s">
        <v>351</v>
      </c>
      <c r="D65" s="110" t="s">
        <v>2084</v>
      </c>
      <c r="E65" s="21">
        <v>550403.81000000006</v>
      </c>
      <c r="F65" s="21">
        <v>548960</v>
      </c>
      <c r="G65" s="21">
        <v>1443.81</v>
      </c>
      <c r="H65" s="21">
        <v>550403.81000000006</v>
      </c>
      <c r="I65" s="151">
        <f>VLOOKUP(A65,'[2]ESSER I Alloc'!A:D,3,FALSE)</f>
        <v>550403.81000000006</v>
      </c>
      <c r="J65" s="21">
        <f t="shared" si="0"/>
        <v>0</v>
      </c>
    </row>
    <row r="66" spans="1:10" x14ac:dyDescent="0.3">
      <c r="A66" s="22">
        <f>INDEX([1]Concordance!$A$2:$A$556,MATCH('[1]2021 ESSER I'!F67,[1]Concordance!$D$2:$D$556,0))</f>
        <v>17125</v>
      </c>
      <c r="B66" s="110" t="s">
        <v>2086</v>
      </c>
      <c r="C66" s="110" t="s">
        <v>354</v>
      </c>
      <c r="D66" s="110" t="s">
        <v>2087</v>
      </c>
      <c r="E66" s="21">
        <v>172313.94</v>
      </c>
      <c r="F66" s="21">
        <v>128896.5</v>
      </c>
      <c r="G66" s="21">
        <v>43417.440000000002</v>
      </c>
      <c r="H66" s="21">
        <v>172313.94</v>
      </c>
      <c r="I66" s="151">
        <f>VLOOKUP(A66,'[2]ESSER I Alloc'!A:D,3,FALSE)</f>
        <v>172313.94</v>
      </c>
      <c r="J66" s="21">
        <f t="shared" si="0"/>
        <v>0</v>
      </c>
    </row>
    <row r="67" spans="1:10" x14ac:dyDescent="0.3">
      <c r="A67" s="22">
        <f>INDEX([1]Concordance!$A$2:$A$556,MATCH('[1]2021 ESSER I'!F68,[1]Concordance!$D$2:$D$556,0))</f>
        <v>49142</v>
      </c>
      <c r="B67" s="110" t="s">
        <v>2089</v>
      </c>
      <c r="C67" s="110" t="s">
        <v>357</v>
      </c>
      <c r="D67" s="110" t="s">
        <v>2090</v>
      </c>
      <c r="E67" s="21">
        <v>1140300.5900000001</v>
      </c>
      <c r="F67" s="21">
        <v>1124350.6200000001</v>
      </c>
      <c r="G67" s="21">
        <v>12992.47</v>
      </c>
      <c r="H67" s="21">
        <v>1140300.5900000001</v>
      </c>
      <c r="I67" s="151">
        <f>VLOOKUP(A67,'[2]ESSER I Alloc'!A:D,3,FALSE)</f>
        <v>1140300.5900000001</v>
      </c>
      <c r="J67" s="21">
        <f t="shared" ref="J67:J130" si="1">E67-I67</f>
        <v>0</v>
      </c>
    </row>
    <row r="68" spans="1:10" x14ac:dyDescent="0.3">
      <c r="A68" s="22">
        <f>INDEX([1]Concordance!$A$2:$A$556,MATCH('[1]2021 ESSER I'!F69,[1]Concordance!$D$2:$D$556,0))</f>
        <v>78012</v>
      </c>
      <c r="B68" s="110" t="s">
        <v>2092</v>
      </c>
      <c r="C68" s="110" t="s">
        <v>360</v>
      </c>
      <c r="D68" s="110" t="s">
        <v>2093</v>
      </c>
      <c r="E68" s="21">
        <v>676539.41</v>
      </c>
      <c r="F68" s="21">
        <v>288542.13</v>
      </c>
      <c r="G68" s="21">
        <v>251728.23</v>
      </c>
      <c r="H68" s="21">
        <v>676539.41</v>
      </c>
      <c r="I68" s="151">
        <f>VLOOKUP(A68,'[2]ESSER I Alloc'!A:D,3,FALSE)</f>
        <v>676539.41</v>
      </c>
      <c r="J68" s="21">
        <f t="shared" si="1"/>
        <v>0</v>
      </c>
    </row>
    <row r="69" spans="1:10" x14ac:dyDescent="0.3">
      <c r="A69" s="22">
        <f>INDEX([1]Concordance!$A$2:$A$556,MATCH('[1]2021 ESSER I'!F70,[1]Concordance!$D$2:$D$556,0))</f>
        <v>5123</v>
      </c>
      <c r="B69" s="110" t="s">
        <v>2095</v>
      </c>
      <c r="C69" s="110" t="s">
        <v>366</v>
      </c>
      <c r="D69" s="110" t="s">
        <v>2096</v>
      </c>
      <c r="E69" s="21">
        <v>476792.83</v>
      </c>
      <c r="F69" s="21">
        <v>475542</v>
      </c>
      <c r="G69" s="21">
        <v>1250.83</v>
      </c>
      <c r="H69" s="21">
        <v>476792.83</v>
      </c>
      <c r="I69" s="151">
        <f>VLOOKUP(A69,'[2]ESSER I Alloc'!A:D,3,FALSE)</f>
        <v>476792.83</v>
      </c>
      <c r="J69" s="21">
        <f t="shared" si="1"/>
        <v>0</v>
      </c>
    </row>
    <row r="70" spans="1:10" x14ac:dyDescent="0.3">
      <c r="A70" s="152">
        <f>INDEX([1]Concordance!$A$2:$A$556,MATCH('[1]2021 ESSER I'!F71,[1]Concordance!$D$2:$D$556,0))</f>
        <v>48080</v>
      </c>
      <c r="B70" s="153" t="s">
        <v>2098</v>
      </c>
      <c r="C70" s="153" t="s">
        <v>369</v>
      </c>
      <c r="D70" s="153" t="s">
        <v>2099</v>
      </c>
      <c r="E70" s="154">
        <v>633433.9</v>
      </c>
      <c r="F70" s="21">
        <v>315889</v>
      </c>
      <c r="G70" s="21">
        <v>282456.90000000002</v>
      </c>
      <c r="H70" s="154">
        <v>698307.9</v>
      </c>
      <c r="I70" s="155">
        <f>VLOOKUP(A70,'[2]ESSER I Alloc'!A:D,3,FALSE)</f>
        <v>698307.9</v>
      </c>
      <c r="J70" s="154">
        <f t="shared" si="1"/>
        <v>-64874</v>
      </c>
    </row>
    <row r="71" spans="1:10" x14ac:dyDescent="0.3">
      <c r="A71" s="22">
        <f>INDEX([1]Concordance!$A$2:$A$556,MATCH('[1]2021 ESSER I'!F72,[1]Concordance!$D$2:$D$556,0))</f>
        <v>90075</v>
      </c>
      <c r="B71" s="110" t="s">
        <v>2101</v>
      </c>
      <c r="C71" s="110" t="s">
        <v>372</v>
      </c>
      <c r="D71" s="110" t="s">
        <v>2102</v>
      </c>
      <c r="E71" s="21">
        <v>49533.71</v>
      </c>
      <c r="F71" s="21">
        <v>44544.06</v>
      </c>
      <c r="G71" s="21">
        <v>4989.6499999999996</v>
      </c>
      <c r="H71" s="21">
        <v>49533.71</v>
      </c>
      <c r="I71" s="151">
        <f>VLOOKUP(A71,'[2]ESSER I Alloc'!A:D,3,FALSE)</f>
        <v>49533.71</v>
      </c>
      <c r="J71" s="21">
        <f t="shared" si="1"/>
        <v>0</v>
      </c>
    </row>
    <row r="72" spans="1:10" x14ac:dyDescent="0.3">
      <c r="A72" s="22">
        <f>INDEX([1]Concordance!$A$2:$A$556,MATCH('[1]2021 ESSER I'!F73,[1]Concordance!$D$2:$D$556,0))</f>
        <v>94086</v>
      </c>
      <c r="B72" s="110" t="s">
        <v>2104</v>
      </c>
      <c r="C72" s="110" t="s">
        <v>375</v>
      </c>
      <c r="D72" s="110" t="s">
        <v>2105</v>
      </c>
      <c r="E72" s="21">
        <v>665095.77</v>
      </c>
      <c r="F72" s="21">
        <v>361882.19</v>
      </c>
      <c r="G72" s="21">
        <v>303213.58</v>
      </c>
      <c r="H72" s="21">
        <v>665095.77</v>
      </c>
      <c r="I72" s="151">
        <f>VLOOKUP(A72,'[2]ESSER I Alloc'!A:D,3,FALSE)</f>
        <v>665095.77</v>
      </c>
      <c r="J72" s="21">
        <f t="shared" si="1"/>
        <v>0</v>
      </c>
    </row>
    <row r="73" spans="1:10" x14ac:dyDescent="0.3">
      <c r="A73" s="22">
        <f>INDEX([1]Concordance!$A$2:$A$556,MATCH('[1]2021 ESSER I'!F74,[1]Concordance!$D$2:$D$556,0))</f>
        <v>10091</v>
      </c>
      <c r="B73" s="110" t="s">
        <v>2107</v>
      </c>
      <c r="C73" s="110" t="s">
        <v>378</v>
      </c>
      <c r="D73" s="110" t="s">
        <v>2108</v>
      </c>
      <c r="E73" s="21">
        <v>198599.18</v>
      </c>
      <c r="F73" s="21">
        <v>177362.44</v>
      </c>
      <c r="G73" s="21">
        <v>21236.74</v>
      </c>
      <c r="H73" s="21">
        <v>198599.18</v>
      </c>
      <c r="I73" s="151">
        <f>VLOOKUP(A73,'[2]ESSER I Alloc'!A:D,3,FALSE)</f>
        <v>198599.18</v>
      </c>
      <c r="J73" s="21">
        <f t="shared" si="1"/>
        <v>0</v>
      </c>
    </row>
    <row r="74" spans="1:10" x14ac:dyDescent="0.3">
      <c r="A74" s="22">
        <f>INDEX([1]Concordance!$A$2:$A$556,MATCH('[1]2021 ESSER I'!F75,[1]Concordance!$D$2:$D$556,0))</f>
        <v>22088</v>
      </c>
      <c r="B74" s="110" t="s">
        <v>2110</v>
      </c>
      <c r="C74" s="110" t="s">
        <v>381</v>
      </c>
      <c r="D74" s="110" t="s">
        <v>2111</v>
      </c>
      <c r="E74" s="21">
        <v>37280.089999999997</v>
      </c>
      <c r="F74" s="21">
        <v>37182</v>
      </c>
      <c r="G74" s="21">
        <v>0</v>
      </c>
      <c r="H74" s="21">
        <v>37280.089999999997</v>
      </c>
      <c r="I74" s="151">
        <f>VLOOKUP(A74,'[2]ESSER I Alloc'!A:D,3,FALSE)</f>
        <v>37280.089999999997</v>
      </c>
      <c r="J74" s="21">
        <f t="shared" si="1"/>
        <v>0</v>
      </c>
    </row>
    <row r="75" spans="1:10" x14ac:dyDescent="0.3">
      <c r="A75" s="152">
        <f>INDEX([1]Concordance!$A$2:$A$556,MATCH('[1]2021 ESSER I'!F76,[1]Concordance!$D$2:$D$556,0))</f>
        <v>100060</v>
      </c>
      <c r="B75" s="153" t="s">
        <v>2113</v>
      </c>
      <c r="C75" s="153" t="s">
        <v>384</v>
      </c>
      <c r="D75" s="153" t="s">
        <v>2114</v>
      </c>
      <c r="E75" s="154">
        <v>167765.31</v>
      </c>
      <c r="F75" s="21">
        <v>155597.67000000001</v>
      </c>
      <c r="G75" s="21">
        <v>12167.64</v>
      </c>
      <c r="H75" s="154">
        <v>179323.31</v>
      </c>
      <c r="I75" s="155">
        <f>VLOOKUP(A75,'[2]ESSER I Alloc'!A:D,3,FALSE)</f>
        <v>179323.31</v>
      </c>
      <c r="J75" s="154">
        <f t="shared" si="1"/>
        <v>-11558</v>
      </c>
    </row>
    <row r="76" spans="1:10" x14ac:dyDescent="0.3">
      <c r="A76" s="22">
        <f>INDEX([1]Concordance!$A$2:$A$556,MATCH('[1]2021 ESSER I'!F77,[1]Concordance!$D$2:$D$556,0))</f>
        <v>67061</v>
      </c>
      <c r="B76" s="110" t="s">
        <v>2116</v>
      </c>
      <c r="C76" s="110" t="s">
        <v>387</v>
      </c>
      <c r="D76" s="110" t="s">
        <v>2117</v>
      </c>
      <c r="E76" s="21">
        <v>633084.18999999994</v>
      </c>
      <c r="F76" s="21">
        <v>473567.25</v>
      </c>
      <c r="G76" s="21">
        <v>158433.53</v>
      </c>
      <c r="H76" s="21">
        <v>633084.18999999994</v>
      </c>
      <c r="I76" s="151">
        <f>VLOOKUP(A76,'[2]ESSER I Alloc'!A:D,3,FALSE)</f>
        <v>633084.18999999994</v>
      </c>
      <c r="J76" s="21">
        <f t="shared" si="1"/>
        <v>0</v>
      </c>
    </row>
    <row r="77" spans="1:10" x14ac:dyDescent="0.3">
      <c r="A77" s="22">
        <f>INDEX([1]Concordance!$A$2:$A$556,MATCH('[1]2021 ESSER I'!F78,[1]Concordance!$D$2:$D$556,0))</f>
        <v>51153</v>
      </c>
      <c r="B77" s="110" t="s">
        <v>2119</v>
      </c>
      <c r="C77" s="110" t="s">
        <v>390</v>
      </c>
      <c r="D77" s="110" t="s">
        <v>2120</v>
      </c>
      <c r="E77" s="21">
        <v>55470.51</v>
      </c>
      <c r="F77" s="21">
        <v>44712.5</v>
      </c>
      <c r="G77" s="21">
        <v>10758</v>
      </c>
      <c r="H77" s="21">
        <v>55470.51</v>
      </c>
      <c r="I77" s="151">
        <f>VLOOKUP(A77,'[2]ESSER I Alloc'!A:D,3,FALSE)</f>
        <v>55470.51</v>
      </c>
      <c r="J77" s="21">
        <f t="shared" si="1"/>
        <v>0</v>
      </c>
    </row>
    <row r="78" spans="1:10" x14ac:dyDescent="0.3">
      <c r="A78" s="152">
        <f>INDEX([1]Concordance!$A$2:$A$556,MATCH('[1]2021 ESSER I'!F79,[1]Concordance!$D$2:$D$556,0))</f>
        <v>59117</v>
      </c>
      <c r="B78" s="153" t="s">
        <v>2122</v>
      </c>
      <c r="C78" s="153" t="s">
        <v>393</v>
      </c>
      <c r="D78" s="153" t="s">
        <v>2123</v>
      </c>
      <c r="E78" s="154">
        <v>395933.86</v>
      </c>
      <c r="F78" s="21">
        <v>394895</v>
      </c>
      <c r="G78" s="21">
        <v>1038.8599999999999</v>
      </c>
      <c r="H78" s="154">
        <v>411616.86</v>
      </c>
      <c r="I78" s="155">
        <f>VLOOKUP(A78,'[2]ESSER I Alloc'!A:D,3,FALSE)</f>
        <v>411616.86</v>
      </c>
      <c r="J78" s="154">
        <f t="shared" si="1"/>
        <v>-15683</v>
      </c>
    </row>
    <row r="79" spans="1:10" x14ac:dyDescent="0.3">
      <c r="A79" s="22">
        <f>INDEX([1]Concordance!$A$2:$A$556,MATCH('[1]2021 ESSER I'!F80,[1]Concordance!$D$2:$D$556,0))</f>
        <v>48928</v>
      </c>
      <c r="B79" s="110" t="s">
        <v>2125</v>
      </c>
      <c r="C79" s="110" t="s">
        <v>2126</v>
      </c>
      <c r="D79" s="110" t="s">
        <v>2127</v>
      </c>
      <c r="E79" s="21">
        <v>97717.73</v>
      </c>
      <c r="F79" s="21">
        <v>0</v>
      </c>
      <c r="G79" s="21">
        <v>41236.76</v>
      </c>
      <c r="H79" s="21">
        <v>97717.73</v>
      </c>
      <c r="I79" s="151">
        <f>VLOOKUP(A79,'[2]ESSER I Alloc'!A:D,3,FALSE)</f>
        <v>97717.73</v>
      </c>
      <c r="J79" s="21">
        <f t="shared" si="1"/>
        <v>0</v>
      </c>
    </row>
    <row r="80" spans="1:10" x14ac:dyDescent="0.3">
      <c r="A80" s="22">
        <f>INDEX([1]Concordance!$A$2:$A$556,MATCH('[1]2021 ESSER I'!F81,[1]Concordance!$D$2:$D$556,0))</f>
        <v>115911</v>
      </c>
      <c r="B80" s="110" t="s">
        <v>2129</v>
      </c>
      <c r="C80" s="110" t="s">
        <v>399</v>
      </c>
      <c r="D80" s="110" t="s">
        <v>2130</v>
      </c>
      <c r="E80" s="21">
        <v>50221.65</v>
      </c>
      <c r="F80" s="21">
        <v>0</v>
      </c>
      <c r="G80" s="21">
        <v>50221.65</v>
      </c>
      <c r="H80" s="21">
        <v>50221.65</v>
      </c>
      <c r="I80" s="151">
        <f>VLOOKUP(A80,'[2]ESSER I Alloc'!A:D,3,FALSE)</f>
        <v>50221.65</v>
      </c>
      <c r="J80" s="21">
        <f t="shared" si="1"/>
        <v>0</v>
      </c>
    </row>
    <row r="81" spans="1:10" x14ac:dyDescent="0.3">
      <c r="A81" s="22">
        <f>INDEX([1]Concordance!$A$2:$A$556,MATCH('[1]2021 ESSER I'!F82,[1]Concordance!$D$2:$D$556,0))</f>
        <v>23101</v>
      </c>
      <c r="B81" s="110" t="s">
        <v>2132</v>
      </c>
      <c r="C81" s="110" t="s">
        <v>402</v>
      </c>
      <c r="D81" s="110" t="s">
        <v>2133</v>
      </c>
      <c r="E81" s="21">
        <v>242676.01</v>
      </c>
      <c r="F81" s="21">
        <v>0</v>
      </c>
      <c r="G81" s="21">
        <v>242676.01</v>
      </c>
      <c r="H81" s="21">
        <v>242676.01</v>
      </c>
      <c r="I81" s="151">
        <f>VLOOKUP(A81,'[2]ESSER I Alloc'!A:D,3,FALSE)</f>
        <v>242676.01</v>
      </c>
      <c r="J81" s="21">
        <f t="shared" si="1"/>
        <v>0</v>
      </c>
    </row>
    <row r="82" spans="1:10" x14ac:dyDescent="0.3">
      <c r="A82" s="22">
        <f>INDEX([1]Concordance!$A$2:$A$556,MATCH('[1]2021 ESSER I'!F83,[1]Concordance!$D$2:$D$556,0))</f>
        <v>68075</v>
      </c>
      <c r="B82" s="110" t="s">
        <v>2135</v>
      </c>
      <c r="C82" s="110" t="s">
        <v>405</v>
      </c>
      <c r="D82" s="110" t="s">
        <v>2136</v>
      </c>
      <c r="E82" s="21">
        <v>19925.03</v>
      </c>
      <c r="F82" s="21">
        <v>19873</v>
      </c>
      <c r="G82" s="21">
        <v>52.03</v>
      </c>
      <c r="H82" s="21">
        <v>19925.03</v>
      </c>
      <c r="I82" s="151">
        <f>VLOOKUP(A82,'[2]ESSER I Alloc'!A:D,3,FALSE)</f>
        <v>19925.03</v>
      </c>
      <c r="J82" s="21">
        <f t="shared" si="1"/>
        <v>0</v>
      </c>
    </row>
    <row r="83" spans="1:10" x14ac:dyDescent="0.3">
      <c r="A83" s="22">
        <f>INDEX([1]Concordance!$A$2:$A$556,MATCH('[1]2021 ESSER I'!F84,[1]Concordance!$D$2:$D$556,0))</f>
        <v>35097</v>
      </c>
      <c r="B83" s="110" t="s">
        <v>2138</v>
      </c>
      <c r="C83" s="110" t="s">
        <v>408</v>
      </c>
      <c r="D83" s="110" t="s">
        <v>2139</v>
      </c>
      <c r="E83" s="21">
        <v>182268.67</v>
      </c>
      <c r="F83" s="21">
        <v>0</v>
      </c>
      <c r="G83" s="21">
        <v>182268.67</v>
      </c>
      <c r="H83" s="21">
        <v>182268.67</v>
      </c>
      <c r="I83" s="151">
        <f>VLOOKUP(A83,'[2]ESSER I Alloc'!A:D,3,FALSE)</f>
        <v>182268.67</v>
      </c>
      <c r="J83" s="21">
        <f t="shared" si="1"/>
        <v>0</v>
      </c>
    </row>
    <row r="84" spans="1:10" x14ac:dyDescent="0.3">
      <c r="A84" s="152">
        <f>INDEX([1]Concordance!$A$2:$A$556,MATCH('[1]2021 ESSER I'!F85,[1]Concordance!$D$2:$D$556,0))</f>
        <v>96102</v>
      </c>
      <c r="B84" s="153" t="s">
        <v>2141</v>
      </c>
      <c r="C84" s="153" t="s">
        <v>1474</v>
      </c>
      <c r="D84" s="153" t="s">
        <v>2142</v>
      </c>
      <c r="E84" s="154">
        <v>96967.54</v>
      </c>
      <c r="F84" s="21">
        <v>0</v>
      </c>
      <c r="G84" s="21">
        <v>96967.54</v>
      </c>
      <c r="H84" s="154">
        <v>124261.32</v>
      </c>
      <c r="I84" s="155">
        <f>VLOOKUP(A84,'[2]ESSER I Alloc'!A:D,3,FALSE)</f>
        <v>124261.32</v>
      </c>
      <c r="J84" s="154">
        <f t="shared" si="1"/>
        <v>-27293.780000000013</v>
      </c>
    </row>
    <row r="85" spans="1:10" x14ac:dyDescent="0.3">
      <c r="A85" s="22">
        <f>INDEX([1]Concordance!$A$2:$A$556,MATCH('[1]2021 ESSER I'!F86,[1]Concordance!$D$2:$D$556,0))</f>
        <v>111087</v>
      </c>
      <c r="B85" s="110" t="s">
        <v>2144</v>
      </c>
      <c r="C85" s="110" t="s">
        <v>411</v>
      </c>
      <c r="D85" s="110" t="s">
        <v>2145</v>
      </c>
      <c r="E85" s="21">
        <v>379302.78</v>
      </c>
      <c r="F85" s="21">
        <v>300123.12</v>
      </c>
      <c r="G85" s="21">
        <v>79179.539999999994</v>
      </c>
      <c r="H85" s="21">
        <v>379302.78</v>
      </c>
      <c r="I85" s="151">
        <f>VLOOKUP(A85,'[2]ESSER I Alloc'!A:D,3,FALSE)</f>
        <v>379302.78</v>
      </c>
      <c r="J85" s="21">
        <f t="shared" si="1"/>
        <v>0</v>
      </c>
    </row>
    <row r="86" spans="1:10" x14ac:dyDescent="0.3">
      <c r="A86" s="22">
        <f>INDEX([1]Concordance!$A$2:$A$556,MATCH('[1]2021 ESSER I'!F87,[1]Concordance!$D$2:$D$556,0))</f>
        <v>22092</v>
      </c>
      <c r="B86" s="110" t="s">
        <v>2147</v>
      </c>
      <c r="C86" s="110" t="s">
        <v>414</v>
      </c>
      <c r="D86" s="110" t="s">
        <v>2148</v>
      </c>
      <c r="E86" s="21">
        <v>144208.09</v>
      </c>
      <c r="F86" s="21">
        <v>61583.28</v>
      </c>
      <c r="G86" s="21">
        <v>82246</v>
      </c>
      <c r="H86" s="21">
        <v>144208.09</v>
      </c>
      <c r="I86" s="151">
        <f>VLOOKUP(A86,'[2]ESSER I Alloc'!A:D,3,FALSE)</f>
        <v>144208.09</v>
      </c>
      <c r="J86" s="21">
        <f t="shared" si="1"/>
        <v>0</v>
      </c>
    </row>
    <row r="87" spans="1:10" x14ac:dyDescent="0.3">
      <c r="A87" s="22">
        <f>INDEX([1]Concordance!$A$2:$A$556,MATCH('[1]2021 ESSER I'!F88,[1]Concordance!$D$2:$D$556,0))</f>
        <v>15003</v>
      </c>
      <c r="B87" s="110" t="s">
        <v>2150</v>
      </c>
      <c r="C87" s="110" t="s">
        <v>417</v>
      </c>
      <c r="D87" s="110" t="s">
        <v>2151</v>
      </c>
      <c r="E87" s="21">
        <v>138514.53</v>
      </c>
      <c r="F87" s="21">
        <v>40933.75</v>
      </c>
      <c r="G87" s="21">
        <v>97580.78</v>
      </c>
      <c r="H87" s="21">
        <v>138514.53</v>
      </c>
      <c r="I87" s="151">
        <f>VLOOKUP(A87,'[2]ESSER I Alloc'!A:D,3,FALSE)</f>
        <v>138514.53</v>
      </c>
      <c r="J87" s="21">
        <f t="shared" si="1"/>
        <v>0</v>
      </c>
    </row>
    <row r="88" spans="1:10" x14ac:dyDescent="0.3">
      <c r="A88" s="152">
        <f>INDEX([1]Concordance!$A$2:$A$556,MATCH('[1]2021 ESSER I'!F89,[1]Concordance!$D$2:$D$556,0))</f>
        <v>42124</v>
      </c>
      <c r="B88" s="153" t="s">
        <v>2153</v>
      </c>
      <c r="C88" s="153" t="s">
        <v>423</v>
      </c>
      <c r="D88" s="153" t="s">
        <v>2154</v>
      </c>
      <c r="E88" s="154">
        <v>386461.51</v>
      </c>
      <c r="F88" s="21">
        <v>0</v>
      </c>
      <c r="G88" s="21">
        <v>386461.51</v>
      </c>
      <c r="H88" s="154">
        <v>400293.89</v>
      </c>
      <c r="I88" s="155">
        <f>VLOOKUP(A88,'[2]ESSER I Alloc'!A:D,3,FALSE)</f>
        <v>400293.89</v>
      </c>
      <c r="J88" s="154">
        <f t="shared" si="1"/>
        <v>-13832.380000000005</v>
      </c>
    </row>
    <row r="89" spans="1:10" x14ac:dyDescent="0.3">
      <c r="A89" s="22">
        <f>INDEX([1]Concordance!$A$2:$A$556,MATCH('[1]2021 ESSER I'!F90,[1]Concordance!$D$2:$D$556,0))</f>
        <v>25003</v>
      </c>
      <c r="B89" s="110" t="s">
        <v>2156</v>
      </c>
      <c r="C89" s="110" t="s">
        <v>420</v>
      </c>
      <c r="D89" s="110" t="s">
        <v>2157</v>
      </c>
      <c r="E89" s="21">
        <v>114887.7</v>
      </c>
      <c r="F89" s="21">
        <v>0</v>
      </c>
      <c r="G89" s="21">
        <v>114887.7</v>
      </c>
      <c r="H89" s="21">
        <v>114887.7</v>
      </c>
      <c r="I89" s="151">
        <f>VLOOKUP(A89,'[2]ESSER I Alloc'!A:D,3,FALSE)</f>
        <v>114887.7</v>
      </c>
      <c r="J89" s="21">
        <f t="shared" si="1"/>
        <v>0</v>
      </c>
    </row>
    <row r="90" spans="1:10" x14ac:dyDescent="0.3">
      <c r="A90" s="152">
        <f>INDEX([1]Concordance!$A$2:$A$556,MATCH('[1]2021 ESSER I'!F91,[1]Concordance!$D$2:$D$556,0))</f>
        <v>8111</v>
      </c>
      <c r="B90" s="153" t="s">
        <v>2159</v>
      </c>
      <c r="C90" s="153" t="s">
        <v>243</v>
      </c>
      <c r="D90" s="153" t="s">
        <v>2160</v>
      </c>
      <c r="E90" s="154">
        <v>182904.2</v>
      </c>
      <c r="F90" s="21">
        <v>0</v>
      </c>
      <c r="G90" s="21">
        <v>173292</v>
      </c>
      <c r="H90" s="154">
        <v>195896.2</v>
      </c>
      <c r="I90" s="155">
        <f>VLOOKUP(A90,'[2]ESSER I Alloc'!A:D,3,FALSE)</f>
        <v>195896.2</v>
      </c>
      <c r="J90" s="154">
        <f t="shared" si="1"/>
        <v>-12992</v>
      </c>
    </row>
    <row r="91" spans="1:10" x14ac:dyDescent="0.3">
      <c r="A91" s="22">
        <f>INDEX([1]Concordance!$A$2:$A$556,MATCH('[1]2021 ESSER I'!F92,[1]Concordance!$D$2:$D$556,0))</f>
        <v>26001</v>
      </c>
      <c r="B91" s="110" t="s">
        <v>2162</v>
      </c>
      <c r="C91" s="110" t="s">
        <v>426</v>
      </c>
      <c r="D91" s="110" t="s">
        <v>2163</v>
      </c>
      <c r="E91" s="21">
        <v>99458.880000000005</v>
      </c>
      <c r="F91" s="21">
        <v>99198</v>
      </c>
      <c r="G91" s="21">
        <v>0</v>
      </c>
      <c r="H91" s="21">
        <v>99458.880000000005</v>
      </c>
      <c r="I91" s="151">
        <f>VLOOKUP(A91,'[2]ESSER I Alloc'!A:D,3,FALSE)</f>
        <v>99458.880000000005</v>
      </c>
      <c r="J91" s="21">
        <f t="shared" si="1"/>
        <v>0</v>
      </c>
    </row>
    <row r="92" spans="1:10" x14ac:dyDescent="0.3">
      <c r="A92" s="152">
        <f>INDEX([1]Concordance!$A$2:$A$556,MATCH('[1]2021 ESSER I'!F93,[1]Concordance!$D$2:$D$556,0))</f>
        <v>26005</v>
      </c>
      <c r="B92" s="153" t="s">
        <v>2165</v>
      </c>
      <c r="C92" s="153" t="s">
        <v>429</v>
      </c>
      <c r="D92" s="153" t="s">
        <v>2166</v>
      </c>
      <c r="E92" s="154">
        <v>100768.44</v>
      </c>
      <c r="F92" s="21">
        <v>0</v>
      </c>
      <c r="G92" s="21">
        <v>96650.240000000005</v>
      </c>
      <c r="H92" s="154">
        <v>108570.44</v>
      </c>
      <c r="I92" s="155">
        <f>VLOOKUP(A92,'[2]ESSER I Alloc'!A:D,3,FALSE)</f>
        <v>108570.44</v>
      </c>
      <c r="J92" s="154">
        <f t="shared" si="1"/>
        <v>-7802</v>
      </c>
    </row>
    <row r="93" spans="1:10" x14ac:dyDescent="0.3">
      <c r="A93" s="152">
        <f>INDEX([1]Concordance!$A$2:$A$556,MATCH('[1]2021 ESSER I'!F94,[1]Concordance!$D$2:$D$556,0))</f>
        <v>10093</v>
      </c>
      <c r="B93" s="153" t="s">
        <v>2168</v>
      </c>
      <c r="C93" s="153" t="s">
        <v>435</v>
      </c>
      <c r="D93" s="153" t="s">
        <v>2169</v>
      </c>
      <c r="E93" s="154">
        <v>2613473.38</v>
      </c>
      <c r="F93" s="21">
        <v>0</v>
      </c>
      <c r="G93" s="21">
        <v>2604707.5</v>
      </c>
      <c r="H93" s="154">
        <v>2684186.38</v>
      </c>
      <c r="I93" s="155">
        <f>VLOOKUP(A93,'[2]ESSER I Alloc'!A:D,3,FALSE)</f>
        <v>2684186.38</v>
      </c>
      <c r="J93" s="154">
        <f t="shared" si="1"/>
        <v>-70713</v>
      </c>
    </row>
    <row r="94" spans="1:10" x14ac:dyDescent="0.3">
      <c r="A94" s="152">
        <f>INDEX([1]Concordance!$A$2:$A$556,MATCH('[1]2021 ESSER I'!F95,[1]Concordance!$D$2:$D$556,0))</f>
        <v>4106</v>
      </c>
      <c r="B94" s="153" t="s">
        <v>2171</v>
      </c>
      <c r="C94" s="153" t="s">
        <v>438</v>
      </c>
      <c r="D94" s="153" t="s">
        <v>2172</v>
      </c>
      <c r="E94" s="154">
        <v>89975.07</v>
      </c>
      <c r="F94" s="21">
        <v>63000</v>
      </c>
      <c r="G94" s="21">
        <v>26975.07</v>
      </c>
      <c r="H94" s="154">
        <v>101039.07</v>
      </c>
      <c r="I94" s="155">
        <f>VLOOKUP(A94,'[2]ESSER I Alloc'!A:D,3,FALSE)</f>
        <v>101039.07</v>
      </c>
      <c r="J94" s="154">
        <f t="shared" si="1"/>
        <v>-11064</v>
      </c>
    </row>
    <row r="95" spans="1:10" x14ac:dyDescent="0.3">
      <c r="A95" s="152">
        <f>INDEX([1]Concordance!$A$2:$A$556,MATCH('[1]2021 ESSER I'!F96,[1]Concordance!$D$2:$D$556,0))</f>
        <v>54037</v>
      </c>
      <c r="B95" s="153" t="s">
        <v>2174</v>
      </c>
      <c r="C95" s="153" t="s">
        <v>441</v>
      </c>
      <c r="D95" s="153" t="s">
        <v>2175</v>
      </c>
      <c r="E95" s="154">
        <v>89514.8</v>
      </c>
      <c r="F95" s="21">
        <v>0</v>
      </c>
      <c r="G95" s="21">
        <v>89514.8</v>
      </c>
      <c r="H95" s="154">
        <v>116977.8</v>
      </c>
      <c r="I95" s="155">
        <f>VLOOKUP(A95,'[2]ESSER I Alloc'!A:D,3,FALSE)</f>
        <v>116977.8</v>
      </c>
      <c r="J95" s="154">
        <f t="shared" si="1"/>
        <v>-27463</v>
      </c>
    </row>
    <row r="96" spans="1:10" x14ac:dyDescent="0.3">
      <c r="A96" s="22">
        <f>INDEX([1]Concordance!$A$2:$A$556,MATCH('[1]2021 ESSER I'!F97,[1]Concordance!$D$2:$D$556,0))</f>
        <v>115906</v>
      </c>
      <c r="B96" s="110" t="s">
        <v>2177</v>
      </c>
      <c r="C96" s="110" t="s">
        <v>444</v>
      </c>
      <c r="D96" s="110" t="s">
        <v>2178</v>
      </c>
      <c r="E96" s="21">
        <v>2172510.2200000002</v>
      </c>
      <c r="F96" s="21">
        <v>148088.47</v>
      </c>
      <c r="G96" s="21">
        <v>1977156.24</v>
      </c>
      <c r="H96" s="21">
        <v>2172510.2200000002</v>
      </c>
      <c r="I96" s="151">
        <f>VLOOKUP(A96,'[2]ESSER I Alloc'!A:D,3,FALSE)</f>
        <v>2172510.2200000002</v>
      </c>
      <c r="J96" s="21">
        <f t="shared" si="1"/>
        <v>0</v>
      </c>
    </row>
    <row r="97" spans="1:10" x14ac:dyDescent="0.3">
      <c r="A97" s="22">
        <f>INDEX([1]Concordance!$A$2:$A$556,MATCH('[1]2021 ESSER I'!F98,[1]Concordance!$D$2:$D$556,0))</f>
        <v>27056</v>
      </c>
      <c r="B97" s="110" t="s">
        <v>2180</v>
      </c>
      <c r="C97" s="110" t="s">
        <v>453</v>
      </c>
      <c r="D97" s="110" t="s">
        <v>2181</v>
      </c>
      <c r="E97" s="21">
        <v>24675.95</v>
      </c>
      <c r="F97" s="21">
        <v>0</v>
      </c>
      <c r="G97" s="21">
        <v>24675.95</v>
      </c>
      <c r="H97" s="21">
        <v>24675.95</v>
      </c>
      <c r="I97" s="151">
        <f>VLOOKUP(A97,'[2]ESSER I Alloc'!A:D,3,FALSE)</f>
        <v>24675.95</v>
      </c>
      <c r="J97" s="21">
        <f t="shared" si="1"/>
        <v>0</v>
      </c>
    </row>
    <row r="98" spans="1:10" x14ac:dyDescent="0.3">
      <c r="A98" s="22">
        <f>INDEX([1]Concordance!$A$2:$A$556,MATCH('[1]2021 ESSER I'!F99,[1]Concordance!$D$2:$D$556,0))</f>
        <v>78004</v>
      </c>
      <c r="B98" s="110" t="s">
        <v>2183</v>
      </c>
      <c r="C98" s="110" t="s">
        <v>456</v>
      </c>
      <c r="D98" s="110" t="s">
        <v>2184</v>
      </c>
      <c r="E98" s="21">
        <v>41872.94</v>
      </c>
      <c r="F98" s="21">
        <v>41763</v>
      </c>
      <c r="G98" s="21">
        <v>109.94</v>
      </c>
      <c r="H98" s="21">
        <v>41872.94</v>
      </c>
      <c r="I98" s="151">
        <f>VLOOKUP(A98,'[2]ESSER I Alloc'!A:D,3,FALSE)</f>
        <v>41872.94</v>
      </c>
      <c r="J98" s="21">
        <f t="shared" si="1"/>
        <v>0</v>
      </c>
    </row>
    <row r="99" spans="1:10" x14ac:dyDescent="0.3">
      <c r="A99" s="22">
        <f>INDEX([1]Concordance!$A$2:$A$556,MATCH('[1]2021 ESSER I'!F100,[1]Concordance!$D$2:$D$556,0))</f>
        <v>75084</v>
      </c>
      <c r="B99" s="110" t="s">
        <v>2186</v>
      </c>
      <c r="C99" s="110" t="s">
        <v>459</v>
      </c>
      <c r="D99" s="110" t="s">
        <v>2187</v>
      </c>
      <c r="E99" s="21">
        <v>97407.33</v>
      </c>
      <c r="F99" s="21">
        <v>97152</v>
      </c>
      <c r="G99" s="21">
        <v>255.33</v>
      </c>
      <c r="H99" s="21">
        <v>97407.33</v>
      </c>
      <c r="I99" s="151">
        <f>VLOOKUP(A99,'[2]ESSER I Alloc'!A:D,3,FALSE)</f>
        <v>97407.33</v>
      </c>
      <c r="J99" s="21">
        <f t="shared" si="1"/>
        <v>0</v>
      </c>
    </row>
    <row r="100" spans="1:10" x14ac:dyDescent="0.3">
      <c r="A100" s="22">
        <f>INDEX([1]Concordance!$A$2:$A$556,MATCH('[1]2021 ESSER I'!F101,[1]Concordance!$D$2:$D$556,0))</f>
        <v>13058</v>
      </c>
      <c r="B100" s="110" t="s">
        <v>2189</v>
      </c>
      <c r="C100" s="110" t="s">
        <v>468</v>
      </c>
      <c r="D100" s="110" t="s">
        <v>2190</v>
      </c>
      <c r="E100" s="21">
        <v>18609.740000000002</v>
      </c>
      <c r="F100" s="21">
        <v>0</v>
      </c>
      <c r="G100" s="21">
        <v>18609.740000000002</v>
      </c>
      <c r="H100" s="21">
        <v>18609.740000000002</v>
      </c>
      <c r="I100" s="151">
        <f>VLOOKUP(A100,'[2]ESSER I Alloc'!A:D,3,FALSE)</f>
        <v>18609.740000000002</v>
      </c>
      <c r="J100" s="21">
        <f t="shared" si="1"/>
        <v>0</v>
      </c>
    </row>
    <row r="101" spans="1:10" x14ac:dyDescent="0.3">
      <c r="A101" s="22">
        <f>INDEX([1]Concordance!$A$2:$A$556,MATCH('[1]2021 ESSER I'!F102,[1]Concordance!$D$2:$D$556,0))</f>
        <v>44078</v>
      </c>
      <c r="B101" s="110" t="s">
        <v>2192</v>
      </c>
      <c r="C101" s="110" t="s">
        <v>471</v>
      </c>
      <c r="D101" s="110" t="s">
        <v>2193</v>
      </c>
      <c r="E101" s="21">
        <v>31476.78</v>
      </c>
      <c r="F101" s="21">
        <v>31394</v>
      </c>
      <c r="G101" s="21">
        <v>82.78</v>
      </c>
      <c r="H101" s="21">
        <v>31476.78</v>
      </c>
      <c r="I101" s="151">
        <f>VLOOKUP(A101,'[2]ESSER I Alloc'!A:D,3,FALSE)</f>
        <v>31476.78</v>
      </c>
      <c r="J101" s="21">
        <f t="shared" si="1"/>
        <v>0</v>
      </c>
    </row>
    <row r="102" spans="1:10" x14ac:dyDescent="0.3">
      <c r="A102" s="22">
        <f>INDEX([1]Concordance!$A$2:$A$556,MATCH('[1]2021 ESSER I'!F103,[1]Concordance!$D$2:$D$556,0))</f>
        <v>104043</v>
      </c>
      <c r="B102" s="110" t="s">
        <v>2195</v>
      </c>
      <c r="C102" s="110" t="s">
        <v>474</v>
      </c>
      <c r="D102" s="110" t="s">
        <v>2196</v>
      </c>
      <c r="E102" s="21">
        <v>132105.17000000001</v>
      </c>
      <c r="F102" s="21">
        <v>131759</v>
      </c>
      <c r="G102" s="21">
        <v>0</v>
      </c>
      <c r="H102" s="21">
        <v>132105.17000000001</v>
      </c>
      <c r="I102" s="151">
        <f>VLOOKUP(A102,'[2]ESSER I Alloc'!A:D,3,FALSE)</f>
        <v>132105.17000000001</v>
      </c>
      <c r="J102" s="21">
        <f t="shared" si="1"/>
        <v>0</v>
      </c>
    </row>
    <row r="103" spans="1:10" x14ac:dyDescent="0.3">
      <c r="A103" s="22">
        <f>INDEX([1]Concordance!$A$2:$A$556,MATCH('[1]2021 ESSER I'!F104,[1]Concordance!$D$2:$D$556,0))</f>
        <v>28101</v>
      </c>
      <c r="B103" s="110" t="s">
        <v>2198</v>
      </c>
      <c r="C103" s="110" t="s">
        <v>465</v>
      </c>
      <c r="D103" s="110" t="s">
        <v>2199</v>
      </c>
      <c r="E103" s="21">
        <v>191035.88</v>
      </c>
      <c r="F103" s="21">
        <v>190535</v>
      </c>
      <c r="G103" s="21">
        <v>0</v>
      </c>
      <c r="H103" s="21">
        <v>191035.88</v>
      </c>
      <c r="I103" s="151">
        <f>VLOOKUP(A103,'[2]ESSER I Alloc'!A:D,3,FALSE)</f>
        <v>191035.88</v>
      </c>
      <c r="J103" s="21">
        <f t="shared" si="1"/>
        <v>0</v>
      </c>
    </row>
    <row r="104" spans="1:10" x14ac:dyDescent="0.3">
      <c r="A104" s="152">
        <f>INDEX([1]Concordance!$A$2:$A$556,MATCH('[1]2021 ESSER I'!F105,[1]Concordance!$D$2:$D$556,0))</f>
        <v>28102</v>
      </c>
      <c r="B104" s="153" t="s">
        <v>2201</v>
      </c>
      <c r="C104" s="153" t="s">
        <v>477</v>
      </c>
      <c r="D104" s="153" t="s">
        <v>2202</v>
      </c>
      <c r="E104" s="154">
        <v>463470.44</v>
      </c>
      <c r="F104" s="21">
        <v>462254</v>
      </c>
      <c r="G104" s="21">
        <v>1216.44</v>
      </c>
      <c r="H104" s="154">
        <v>470939.44</v>
      </c>
      <c r="I104" s="155">
        <f>VLOOKUP(A104,'[2]ESSER I Alloc'!A:D,3,FALSE)</f>
        <v>470939.44</v>
      </c>
      <c r="J104" s="154">
        <f t="shared" si="1"/>
        <v>-7469</v>
      </c>
    </row>
    <row r="105" spans="1:10" x14ac:dyDescent="0.3">
      <c r="A105" s="22">
        <f>INDEX([1]Concordance!$A$2:$A$556,MATCH('[1]2021 ESSER I'!F106,[1]Concordance!$D$2:$D$556,0))</f>
        <v>85049</v>
      </c>
      <c r="B105" s="110" t="s">
        <v>2204</v>
      </c>
      <c r="C105" s="110" t="s">
        <v>480</v>
      </c>
      <c r="D105" s="110" t="s">
        <v>2205</v>
      </c>
      <c r="E105" s="21">
        <v>177961.64</v>
      </c>
      <c r="F105" s="21">
        <v>177495</v>
      </c>
      <c r="G105" s="21">
        <v>466.64</v>
      </c>
      <c r="H105" s="21">
        <v>177961.64</v>
      </c>
      <c r="I105" s="151">
        <f>VLOOKUP(A105,'[2]ESSER I Alloc'!A:D,3,FALSE)</f>
        <v>177961.64</v>
      </c>
      <c r="J105" s="21">
        <f t="shared" si="1"/>
        <v>0</v>
      </c>
    </row>
    <row r="106" spans="1:10" x14ac:dyDescent="0.3">
      <c r="A106" s="22">
        <f>INDEX([1]Concordance!$A$2:$A$556,MATCH('[1]2021 ESSER I'!F107,[1]Concordance!$D$2:$D$556,0))</f>
        <v>48926</v>
      </c>
      <c r="B106" s="110" t="s">
        <v>2207</v>
      </c>
      <c r="C106" s="110" t="s">
        <v>483</v>
      </c>
      <c r="D106" s="110" t="s">
        <v>2208</v>
      </c>
      <c r="E106" s="21">
        <v>284014.96999999997</v>
      </c>
      <c r="F106" s="21">
        <v>0</v>
      </c>
      <c r="G106" s="21">
        <v>284014.96999999997</v>
      </c>
      <c r="H106" s="21">
        <v>284014.96999999997</v>
      </c>
      <c r="I106" s="151">
        <f>VLOOKUP(A106,'[2]ESSER I Alloc'!A:D,3,FALSE)</f>
        <v>284014.96999999997</v>
      </c>
      <c r="J106" s="21">
        <f t="shared" si="1"/>
        <v>0</v>
      </c>
    </row>
    <row r="107" spans="1:10" x14ac:dyDescent="0.3">
      <c r="A107" s="152">
        <f>INDEX([1]Concordance!$A$2:$A$556,MATCH('[1]2021 ESSER I'!F108,[1]Concordance!$D$2:$D$556,0))</f>
        <v>50013</v>
      </c>
      <c r="B107" s="153" t="s">
        <v>2210</v>
      </c>
      <c r="C107" s="153" t="s">
        <v>486</v>
      </c>
      <c r="D107" s="153" t="s">
        <v>2211</v>
      </c>
      <c r="E107" s="154">
        <v>80732.850000000006</v>
      </c>
      <c r="F107" s="21">
        <v>80521</v>
      </c>
      <c r="G107" s="21">
        <v>211.85</v>
      </c>
      <c r="H107" s="154">
        <v>120437.85</v>
      </c>
      <c r="I107" s="155">
        <f>VLOOKUP(A107,'[2]ESSER I Alloc'!A:D,3,FALSE)</f>
        <v>120437.85</v>
      </c>
      <c r="J107" s="154">
        <f t="shared" si="1"/>
        <v>-39705</v>
      </c>
    </row>
    <row r="108" spans="1:10" x14ac:dyDescent="0.3">
      <c r="A108" s="22">
        <f>INDEX([1]Concordance!$A$2:$A$556,MATCH('[1]2021 ESSER I'!F109,[1]Concordance!$D$2:$D$556,0))</f>
        <v>29002</v>
      </c>
      <c r="B108" s="110" t="s">
        <v>2213</v>
      </c>
      <c r="C108" s="110" t="s">
        <v>489</v>
      </c>
      <c r="D108" s="110" t="s">
        <v>2214</v>
      </c>
      <c r="E108" s="21">
        <v>38207.18</v>
      </c>
      <c r="F108" s="21">
        <v>38107</v>
      </c>
      <c r="G108" s="21">
        <v>0</v>
      </c>
      <c r="H108" s="21">
        <v>38207.18</v>
      </c>
      <c r="I108" s="151">
        <f>VLOOKUP(A108,'[2]ESSER I Alloc'!A:D,3,FALSE)</f>
        <v>38207.18</v>
      </c>
      <c r="J108" s="21">
        <f t="shared" si="1"/>
        <v>0</v>
      </c>
    </row>
    <row r="109" spans="1:10" x14ac:dyDescent="0.3">
      <c r="A109" s="22">
        <f>INDEX([1]Concordance!$A$2:$A$556,MATCH('[1]2021 ESSER I'!F110,[1]Concordance!$D$2:$D$556,0))</f>
        <v>30093</v>
      </c>
      <c r="B109" s="110" t="s">
        <v>2216</v>
      </c>
      <c r="C109" s="110" t="s">
        <v>492</v>
      </c>
      <c r="D109" s="110" t="s">
        <v>2217</v>
      </c>
      <c r="E109" s="21">
        <v>579538.29</v>
      </c>
      <c r="F109" s="21">
        <v>420310.77</v>
      </c>
      <c r="G109" s="21">
        <v>159227.51999999999</v>
      </c>
      <c r="H109" s="21">
        <v>579538.29</v>
      </c>
      <c r="I109" s="151">
        <f>VLOOKUP(A109,'[2]ESSER I Alloc'!A:D,3,FALSE)</f>
        <v>579538.29</v>
      </c>
      <c r="J109" s="21">
        <f t="shared" si="1"/>
        <v>0</v>
      </c>
    </row>
    <row r="110" spans="1:10" x14ac:dyDescent="0.3">
      <c r="A110" s="152">
        <f>INDEX([1]Concordance!$A$2:$A$556,MATCH('[1]2021 ESSER I'!F111,[1]Concordance!$D$2:$D$556,0))</f>
        <v>42119</v>
      </c>
      <c r="B110" s="153" t="s">
        <v>2219</v>
      </c>
      <c r="C110" s="153" t="s">
        <v>495</v>
      </c>
      <c r="D110" s="153" t="s">
        <v>2220</v>
      </c>
      <c r="E110" s="154">
        <v>629.79999999999995</v>
      </c>
      <c r="F110" s="21">
        <v>0</v>
      </c>
      <c r="G110" s="21">
        <v>629.79999999999995</v>
      </c>
      <c r="H110" s="154">
        <v>10001.799999999999</v>
      </c>
      <c r="I110" s="155">
        <f>VLOOKUP(A110,'[2]ESSER I Alloc'!A:D,3,FALSE)</f>
        <v>10001.799999999999</v>
      </c>
      <c r="J110" s="154">
        <f t="shared" si="1"/>
        <v>-9372</v>
      </c>
    </row>
    <row r="111" spans="1:10" x14ac:dyDescent="0.3">
      <c r="A111" s="22">
        <f>INDEX([1]Concordance!$A$2:$A$556,MATCH('[1]2021 ESSER I'!F112,[1]Concordance!$D$2:$D$556,0))</f>
        <v>48923</v>
      </c>
      <c r="B111" s="110" t="s">
        <v>2222</v>
      </c>
      <c r="C111" s="110" t="s">
        <v>501</v>
      </c>
      <c r="D111" s="110" t="s">
        <v>2223</v>
      </c>
      <c r="E111" s="21">
        <v>102158.25</v>
      </c>
      <c r="F111" s="21">
        <v>0</v>
      </c>
      <c r="G111" s="21">
        <v>102158.25</v>
      </c>
      <c r="H111" s="21">
        <v>102158.25</v>
      </c>
      <c r="I111" s="151">
        <f>VLOOKUP(A111,'[2]ESSER I Alloc'!A:D,3,FALSE)</f>
        <v>102158.25</v>
      </c>
      <c r="J111" s="21">
        <f t="shared" si="1"/>
        <v>0</v>
      </c>
    </row>
    <row r="112" spans="1:10" x14ac:dyDescent="0.3">
      <c r="A112" s="22">
        <f>INDEX([1]Concordance!$A$2:$A$556,MATCH('[1]2021 ESSER I'!F113,[1]Concordance!$D$2:$D$556,0))</f>
        <v>78009</v>
      </c>
      <c r="B112" s="110" t="s">
        <v>2225</v>
      </c>
      <c r="C112" s="110" t="s">
        <v>504</v>
      </c>
      <c r="D112" s="110" t="s">
        <v>2226</v>
      </c>
      <c r="E112" s="21">
        <v>57373.01</v>
      </c>
      <c r="F112" s="21">
        <v>57222</v>
      </c>
      <c r="G112" s="21">
        <v>151.01</v>
      </c>
      <c r="H112" s="21">
        <v>57373.01</v>
      </c>
      <c r="I112" s="151">
        <f>VLOOKUP(A112,'[2]ESSER I Alloc'!A:D,3,FALSE)</f>
        <v>57373.01</v>
      </c>
      <c r="J112" s="21">
        <f t="shared" si="1"/>
        <v>0</v>
      </c>
    </row>
    <row r="113" spans="1:10" x14ac:dyDescent="0.3">
      <c r="A113" s="22">
        <f>INDEX([1]Concordance!$A$2:$A$556,MATCH('[1]2021 ESSER I'!F114,[1]Concordance!$D$2:$D$556,0))</f>
        <v>16092</v>
      </c>
      <c r="B113" s="110" t="s">
        <v>2228</v>
      </c>
      <c r="C113" s="110" t="s">
        <v>507</v>
      </c>
      <c r="D113" s="110" t="s">
        <v>2229</v>
      </c>
      <c r="E113" s="21">
        <v>58024.1</v>
      </c>
      <c r="F113" s="21">
        <v>57872</v>
      </c>
      <c r="G113" s="21">
        <v>0</v>
      </c>
      <c r="H113" s="21">
        <v>58024.1</v>
      </c>
      <c r="I113" s="151">
        <f>VLOOKUP(A113,'[2]ESSER I Alloc'!A:D,3,FALSE)</f>
        <v>58024.1</v>
      </c>
      <c r="J113" s="21">
        <f t="shared" si="1"/>
        <v>0</v>
      </c>
    </row>
    <row r="114" spans="1:10" x14ac:dyDescent="0.3">
      <c r="A114" s="22">
        <f>INDEX([1]Concordance!$A$2:$A$556,MATCH('[1]2021 ESSER I'!F115,[1]Concordance!$D$2:$D$556,0))</f>
        <v>33093</v>
      </c>
      <c r="B114" s="110" t="s">
        <v>2231</v>
      </c>
      <c r="C114" s="110" t="s">
        <v>510</v>
      </c>
      <c r="D114" s="110" t="s">
        <v>2232</v>
      </c>
      <c r="E114" s="21">
        <v>82472.37</v>
      </c>
      <c r="F114" s="21">
        <v>0</v>
      </c>
      <c r="G114" s="21">
        <v>22079.19</v>
      </c>
      <c r="H114" s="21">
        <v>82472.37</v>
      </c>
      <c r="I114" s="151">
        <f>VLOOKUP(A114,'[2]ESSER I Alloc'!A:D,3,FALSE)</f>
        <v>82472.37</v>
      </c>
      <c r="J114" s="21">
        <f t="shared" si="1"/>
        <v>0</v>
      </c>
    </row>
    <row r="115" spans="1:10" x14ac:dyDescent="0.3">
      <c r="A115" s="152">
        <f>INDEX([1]Concordance!$A$2:$A$556,MATCH('[1]2021 ESSER I'!F116,[1]Concordance!$D$2:$D$556,0))</f>
        <v>50014</v>
      </c>
      <c r="B115" s="153" t="s">
        <v>2234</v>
      </c>
      <c r="C115" s="153" t="s">
        <v>498</v>
      </c>
      <c r="D115" s="153" t="s">
        <v>2235</v>
      </c>
      <c r="E115" s="154">
        <v>446134.22</v>
      </c>
      <c r="F115" s="21">
        <v>444964</v>
      </c>
      <c r="G115" s="21">
        <v>1170.22</v>
      </c>
      <c r="H115" s="154">
        <v>451228.22</v>
      </c>
      <c r="I115" s="155">
        <f>VLOOKUP(A115,'[2]ESSER I Alloc'!A:D,3,FALSE)</f>
        <v>451228.22</v>
      </c>
      <c r="J115" s="154">
        <f t="shared" si="1"/>
        <v>-5094</v>
      </c>
    </row>
    <row r="116" spans="1:10" x14ac:dyDescent="0.3">
      <c r="A116" s="22">
        <f>INDEX([1]Concordance!$A$2:$A$556,MATCH('[1]2021 ESSER I'!F117,[1]Concordance!$D$2:$D$556,0))</f>
        <v>103132</v>
      </c>
      <c r="B116" s="110" t="s">
        <v>2237</v>
      </c>
      <c r="C116" s="110" t="s">
        <v>513</v>
      </c>
      <c r="D116" s="110" t="s">
        <v>2238</v>
      </c>
      <c r="E116" s="21">
        <v>417619.7</v>
      </c>
      <c r="F116" s="21">
        <v>0</v>
      </c>
      <c r="G116" s="21">
        <v>417619.7</v>
      </c>
      <c r="H116" s="21">
        <v>417619.7</v>
      </c>
      <c r="I116" s="151">
        <f>VLOOKUP(A116,'[2]ESSER I Alloc'!A:D,3,FALSE)</f>
        <v>417619.7</v>
      </c>
      <c r="J116" s="21">
        <f t="shared" si="1"/>
        <v>0</v>
      </c>
    </row>
    <row r="117" spans="1:10" x14ac:dyDescent="0.3">
      <c r="A117" s="22">
        <f>INDEX([1]Concordance!$A$2:$A$556,MATCH('[1]2021 ESSER I'!F118,[1]Concordance!$D$2:$D$556,0))</f>
        <v>73102</v>
      </c>
      <c r="B117" s="110" t="s">
        <v>2240</v>
      </c>
      <c r="C117" s="110" t="s">
        <v>516</v>
      </c>
      <c r="D117" s="110" t="s">
        <v>2241</v>
      </c>
      <c r="E117" s="21">
        <v>152217.74</v>
      </c>
      <c r="F117" s="21">
        <v>151818</v>
      </c>
      <c r="G117" s="21">
        <v>399.74</v>
      </c>
      <c r="H117" s="21">
        <v>152217.74</v>
      </c>
      <c r="I117" s="151">
        <f>VLOOKUP(A117,'[2]ESSER I Alloc'!A:D,3,FALSE)</f>
        <v>152217.74</v>
      </c>
      <c r="J117" s="21">
        <f t="shared" si="1"/>
        <v>0</v>
      </c>
    </row>
    <row r="118" spans="1:10" x14ac:dyDescent="0.3">
      <c r="A118" s="22">
        <f>INDEX([1]Concordance!$A$2:$A$556,MATCH('[1]2021 ESSER I'!F119,[1]Concordance!$D$2:$D$556,0))</f>
        <v>85048</v>
      </c>
      <c r="B118" s="110" t="s">
        <v>2243</v>
      </c>
      <c r="C118" s="110" t="s">
        <v>519</v>
      </c>
      <c r="D118" s="110" t="s">
        <v>2244</v>
      </c>
      <c r="E118" s="21">
        <v>221604.41</v>
      </c>
      <c r="F118" s="21">
        <v>221023</v>
      </c>
      <c r="G118" s="21">
        <v>581.41</v>
      </c>
      <c r="H118" s="21">
        <v>221604.41</v>
      </c>
      <c r="I118" s="151">
        <f>VLOOKUP(A118,'[2]ESSER I Alloc'!A:D,3,FALSE)</f>
        <v>221604.41</v>
      </c>
      <c r="J118" s="21">
        <f t="shared" si="1"/>
        <v>0</v>
      </c>
    </row>
    <row r="119" spans="1:10" x14ac:dyDescent="0.3">
      <c r="A119" s="22">
        <f>INDEX([1]Concordance!$A$2:$A$556,MATCH('[1]2021 ESSER I'!F120,[1]Concordance!$D$2:$D$556,0))</f>
        <v>91092</v>
      </c>
      <c r="B119" s="110" t="s">
        <v>2246</v>
      </c>
      <c r="C119" s="110" t="s">
        <v>522</v>
      </c>
      <c r="D119" s="110" t="s">
        <v>2247</v>
      </c>
      <c r="E119" s="21">
        <v>705098.97</v>
      </c>
      <c r="F119" s="21">
        <v>703249</v>
      </c>
      <c r="G119" s="21">
        <v>1849.97</v>
      </c>
      <c r="H119" s="21">
        <v>705098.97</v>
      </c>
      <c r="I119" s="151">
        <f>VLOOKUP(A119,'[2]ESSER I Alloc'!A:D,3,FALSE)</f>
        <v>705098.97</v>
      </c>
      <c r="J119" s="21">
        <f t="shared" si="1"/>
        <v>0</v>
      </c>
    </row>
    <row r="120" spans="1:10" x14ac:dyDescent="0.3">
      <c r="A120" s="22">
        <f>INDEX([1]Concordance!$A$2:$A$556,MATCH('[1]2021 ESSER I'!F121,[1]Concordance!$D$2:$D$556,0))</f>
        <v>77103</v>
      </c>
      <c r="B120" s="110" t="s">
        <v>2249</v>
      </c>
      <c r="C120" s="110" t="s">
        <v>1291</v>
      </c>
      <c r="D120" s="110" t="s">
        <v>2250</v>
      </c>
      <c r="E120" s="21">
        <v>174954.34</v>
      </c>
      <c r="F120" s="21">
        <v>0</v>
      </c>
      <c r="G120" s="21">
        <v>174954.34</v>
      </c>
      <c r="H120" s="21">
        <v>174954.34</v>
      </c>
      <c r="I120" s="151">
        <f>VLOOKUP(A120,'[2]ESSER I Alloc'!A:D,3,FALSE)</f>
        <v>174954.34</v>
      </c>
      <c r="J120" s="21">
        <f t="shared" si="1"/>
        <v>0</v>
      </c>
    </row>
    <row r="121" spans="1:10" x14ac:dyDescent="0.3">
      <c r="A121" s="22">
        <f>INDEX([1]Concordance!$A$2:$A$556,MATCH('[1]2021 ESSER I'!F122,[1]Concordance!$D$2:$D$556,0))</f>
        <v>19150</v>
      </c>
      <c r="B121" s="110" t="s">
        <v>2252</v>
      </c>
      <c r="C121" s="110" t="s">
        <v>525</v>
      </c>
      <c r="D121" s="110" t="s">
        <v>2253</v>
      </c>
      <c r="E121" s="21">
        <v>34879.65</v>
      </c>
      <c r="F121" s="21">
        <v>34788</v>
      </c>
      <c r="G121" s="21">
        <v>91.65</v>
      </c>
      <c r="H121" s="21">
        <v>34879.65</v>
      </c>
      <c r="I121" s="151">
        <f>VLOOKUP(A121,'[2]ESSER I Alloc'!A:D,3,FALSE)</f>
        <v>34879.65</v>
      </c>
      <c r="J121" s="21">
        <f t="shared" si="1"/>
        <v>0</v>
      </c>
    </row>
    <row r="122" spans="1:10" x14ac:dyDescent="0.3">
      <c r="A122" s="22">
        <f>INDEX([1]Concordance!$A$2:$A$556,MATCH('[1]2021 ESSER I'!F123,[1]Concordance!$D$2:$D$556,0))</f>
        <v>50005</v>
      </c>
      <c r="B122" s="110" t="s">
        <v>2255</v>
      </c>
      <c r="C122" s="110" t="s">
        <v>528</v>
      </c>
      <c r="D122" s="110" t="s">
        <v>2256</v>
      </c>
      <c r="E122" s="21">
        <v>216873.96</v>
      </c>
      <c r="F122" s="21">
        <v>214890</v>
      </c>
      <c r="G122" s="21">
        <v>1983.96</v>
      </c>
      <c r="H122" s="21">
        <v>216873.96</v>
      </c>
      <c r="I122" s="151">
        <f>VLOOKUP(A122,'[2]ESSER I Alloc'!A:D,3,FALSE)</f>
        <v>216873.96</v>
      </c>
      <c r="J122" s="21">
        <f t="shared" si="1"/>
        <v>0</v>
      </c>
    </row>
    <row r="123" spans="1:10" x14ac:dyDescent="0.3">
      <c r="A123" s="22">
        <f>INDEX([1]Concordance!$A$2:$A$556,MATCH('[1]2021 ESSER I'!F124,[1]Concordance!$D$2:$D$556,0))</f>
        <v>115923</v>
      </c>
      <c r="B123" s="110" t="s">
        <v>2258</v>
      </c>
      <c r="C123" s="110" t="s">
        <v>531</v>
      </c>
      <c r="D123" s="110" t="s">
        <v>2259</v>
      </c>
      <c r="E123" s="21">
        <v>493937.41</v>
      </c>
      <c r="F123" s="21">
        <v>0</v>
      </c>
      <c r="G123" s="21">
        <v>440042.55</v>
      </c>
      <c r="H123" s="21">
        <v>493937.41</v>
      </c>
      <c r="I123" s="151">
        <f>VLOOKUP(A123,'[2]ESSER I Alloc'!A:D,3,FALSE)</f>
        <v>493937.41</v>
      </c>
      <c r="J123" s="21">
        <f t="shared" si="1"/>
        <v>0</v>
      </c>
    </row>
    <row r="124" spans="1:10" x14ac:dyDescent="0.3">
      <c r="A124" s="22">
        <f>INDEX([1]Concordance!$A$2:$A$556,MATCH('[1]2021 ESSER I'!F125,[1]Concordance!$D$2:$D$556,0))</f>
        <v>11076</v>
      </c>
      <c r="B124" s="110" t="s">
        <v>2261</v>
      </c>
      <c r="C124" s="110" t="s">
        <v>534</v>
      </c>
      <c r="D124" s="110" t="s">
        <v>2262</v>
      </c>
      <c r="E124" s="21">
        <v>69383.39</v>
      </c>
      <c r="F124" s="21">
        <v>69201</v>
      </c>
      <c r="G124" s="21">
        <v>0</v>
      </c>
      <c r="H124" s="21">
        <v>69383.39</v>
      </c>
      <c r="I124" s="151">
        <f>VLOOKUP(A124,'[2]ESSER I Alloc'!A:D,3,FALSE)</f>
        <v>69383.39</v>
      </c>
      <c r="J124" s="21">
        <f t="shared" si="1"/>
        <v>0</v>
      </c>
    </row>
    <row r="125" spans="1:10" x14ac:dyDescent="0.3">
      <c r="A125" s="22">
        <f>INDEX([1]Concordance!$A$2:$A$556,MATCH('[1]2021 ESSER I'!F126,[1]Concordance!$D$2:$D$556,0))</f>
        <v>18047</v>
      </c>
      <c r="B125" s="110" t="s">
        <v>2264</v>
      </c>
      <c r="C125" s="110" t="s">
        <v>537</v>
      </c>
      <c r="D125" s="110" t="s">
        <v>2265</v>
      </c>
      <c r="E125" s="21">
        <v>379767.14</v>
      </c>
      <c r="F125" s="21">
        <v>0</v>
      </c>
      <c r="G125" s="21">
        <v>249625.41</v>
      </c>
      <c r="H125" s="21">
        <v>379767.14</v>
      </c>
      <c r="I125" s="151">
        <f>VLOOKUP(A125,'[2]ESSER I Alloc'!A:D,3,FALSE)</f>
        <v>379767.14</v>
      </c>
      <c r="J125" s="21">
        <f t="shared" si="1"/>
        <v>0</v>
      </c>
    </row>
    <row r="126" spans="1:10" x14ac:dyDescent="0.3">
      <c r="A126" s="22">
        <f>INDEX([1]Concordance!$A$2:$A$556,MATCH('[1]2021 ESSER I'!F127,[1]Concordance!$D$2:$D$556,0))</f>
        <v>19147</v>
      </c>
      <c r="B126" s="110" t="s">
        <v>2267</v>
      </c>
      <c r="C126" s="110" t="s">
        <v>540</v>
      </c>
      <c r="D126" s="110" t="s">
        <v>2268</v>
      </c>
      <c r="E126" s="21">
        <v>21361.52</v>
      </c>
      <c r="F126" s="21">
        <v>21305</v>
      </c>
      <c r="G126" s="21">
        <v>56.52</v>
      </c>
      <c r="H126" s="21">
        <v>21361.52</v>
      </c>
      <c r="I126" s="151">
        <f>VLOOKUP(A126,'[2]ESSER I Alloc'!A:D,3,FALSE)</f>
        <v>21361.52</v>
      </c>
      <c r="J126" s="21">
        <f t="shared" si="1"/>
        <v>0</v>
      </c>
    </row>
    <row r="127" spans="1:10" x14ac:dyDescent="0.3">
      <c r="A127" s="22">
        <f>INDEX([1]Concordance!$A$2:$A$556,MATCH('[1]2021 ESSER I'!F128,[1]Concordance!$D$2:$D$556,0))</f>
        <v>73099</v>
      </c>
      <c r="B127" s="110" t="s">
        <v>2270</v>
      </c>
      <c r="C127" s="110" t="s">
        <v>543</v>
      </c>
      <c r="D127" s="110" t="s">
        <v>2271</v>
      </c>
      <c r="E127" s="21">
        <v>308484.53999999998</v>
      </c>
      <c r="F127" s="21">
        <v>306899.02</v>
      </c>
      <c r="G127" s="21">
        <v>0</v>
      </c>
      <c r="H127" s="21">
        <v>308484.53999999998</v>
      </c>
      <c r="I127" s="151">
        <f>VLOOKUP(A127,'[2]ESSER I Alloc'!A:D,3,FALSE)</f>
        <v>308484.53999999998</v>
      </c>
      <c r="J127" s="21">
        <f t="shared" si="1"/>
        <v>0</v>
      </c>
    </row>
    <row r="128" spans="1:10" x14ac:dyDescent="0.3">
      <c r="A128" s="22">
        <f>INDEX([1]Concordance!$A$2:$A$556,MATCH('[1]2021 ESSER I'!F129,[1]Concordance!$D$2:$D$556,0))</f>
        <v>67055</v>
      </c>
      <c r="B128" s="110" t="s">
        <v>2273</v>
      </c>
      <c r="C128" s="110" t="s">
        <v>546</v>
      </c>
      <c r="D128" s="110" t="s">
        <v>2274</v>
      </c>
      <c r="E128" s="21">
        <v>386543.41</v>
      </c>
      <c r="F128" s="21">
        <v>0</v>
      </c>
      <c r="G128" s="21">
        <v>386543.41</v>
      </c>
      <c r="H128" s="21">
        <v>386543.41</v>
      </c>
      <c r="I128" s="151">
        <f>VLOOKUP(A128,'[2]ESSER I Alloc'!A:D,3,FALSE)</f>
        <v>386543.41</v>
      </c>
      <c r="J128" s="21">
        <f t="shared" si="1"/>
        <v>0</v>
      </c>
    </row>
    <row r="129" spans="1:10" x14ac:dyDescent="0.3">
      <c r="A129" s="152">
        <f>INDEX([1]Concordance!$A$2:$A$556,MATCH('[1]2021 ESSER I'!F130,[1]Concordance!$D$2:$D$556,0))</f>
        <v>20002</v>
      </c>
      <c r="B129" s="153" t="s">
        <v>2276</v>
      </c>
      <c r="C129" s="153" t="s">
        <v>549</v>
      </c>
      <c r="D129" s="153" t="s">
        <v>2277</v>
      </c>
      <c r="E129" s="154">
        <v>480466.79</v>
      </c>
      <c r="F129" s="21">
        <v>167566.24</v>
      </c>
      <c r="G129" s="21">
        <v>312900.55</v>
      </c>
      <c r="H129" s="154">
        <v>493872.79</v>
      </c>
      <c r="I129" s="155">
        <f>VLOOKUP(A129,'[2]ESSER I Alloc'!A:D,3,FALSE)</f>
        <v>493872.79</v>
      </c>
      <c r="J129" s="154">
        <f t="shared" si="1"/>
        <v>-13406</v>
      </c>
    </row>
    <row r="130" spans="1:10" x14ac:dyDescent="0.3">
      <c r="A130" s="22">
        <f>INDEX([1]Concordance!$A$2:$A$556,MATCH('[1]2021 ESSER I'!F131,[1]Concordance!$D$2:$D$556,0))</f>
        <v>66102</v>
      </c>
      <c r="B130" s="110" t="s">
        <v>2279</v>
      </c>
      <c r="C130" s="110" t="s">
        <v>552</v>
      </c>
      <c r="D130" s="110" t="s">
        <v>2280</v>
      </c>
      <c r="E130" s="21">
        <v>542742.22</v>
      </c>
      <c r="F130" s="21">
        <v>541318</v>
      </c>
      <c r="G130" s="21">
        <v>1424.22</v>
      </c>
      <c r="H130" s="21">
        <v>542742.22</v>
      </c>
      <c r="I130" s="151">
        <f>VLOOKUP(A130,'[2]ESSER I Alloc'!A:D,3,FALSE)</f>
        <v>542742.22</v>
      </c>
      <c r="J130" s="21">
        <f t="shared" si="1"/>
        <v>0</v>
      </c>
    </row>
    <row r="131" spans="1:10" x14ac:dyDescent="0.3">
      <c r="A131" s="22">
        <f>INDEX([1]Concordance!$A$2:$A$556,MATCH('[1]2021 ESSER I'!F132,[1]Concordance!$D$2:$D$556,0))</f>
        <v>57002</v>
      </c>
      <c r="B131" s="110" t="s">
        <v>2282</v>
      </c>
      <c r="C131" s="110" t="s">
        <v>971</v>
      </c>
      <c r="D131" s="110" t="s">
        <v>2283</v>
      </c>
      <c r="E131" s="21">
        <v>129561.41</v>
      </c>
      <c r="F131" s="21">
        <v>129221</v>
      </c>
      <c r="G131" s="21">
        <v>0</v>
      </c>
      <c r="H131" s="21">
        <v>129561.41</v>
      </c>
      <c r="I131" s="151">
        <f>VLOOKUP(A131,'[2]ESSER I Alloc'!A:D,3,FALSE)</f>
        <v>129561.41</v>
      </c>
      <c r="J131" s="21">
        <f t="shared" ref="J131:J194" si="2">E131-I131</f>
        <v>0</v>
      </c>
    </row>
    <row r="132" spans="1:10" x14ac:dyDescent="0.3">
      <c r="A132" s="22">
        <f>INDEX([1]Concordance!$A$2:$A$556,MATCH('[1]2021 ESSER I'!F133,[1]Concordance!$D$2:$D$556,0))</f>
        <v>101107</v>
      </c>
      <c r="B132" s="110" t="s">
        <v>2285</v>
      </c>
      <c r="C132" s="110" t="s">
        <v>555</v>
      </c>
      <c r="D132" s="110" t="s">
        <v>2286</v>
      </c>
      <c r="E132" s="21">
        <v>177494</v>
      </c>
      <c r="F132" s="21">
        <v>0</v>
      </c>
      <c r="G132" s="21">
        <v>177494</v>
      </c>
      <c r="H132" s="21">
        <v>177494</v>
      </c>
      <c r="I132" s="151">
        <f>VLOOKUP(A132,'[2]ESSER I Alloc'!A:D,3,FALSE)</f>
        <v>177494</v>
      </c>
      <c r="J132" s="21">
        <f t="shared" si="2"/>
        <v>0</v>
      </c>
    </row>
    <row r="133" spans="1:10" x14ac:dyDescent="0.3">
      <c r="A133" s="22">
        <f>INDEX([1]Concordance!$A$2:$A$556,MATCH('[1]2021 ESSER I'!F134,[1]Concordance!$D$2:$D$556,0))</f>
        <v>29003</v>
      </c>
      <c r="B133" s="110" t="s">
        <v>2288</v>
      </c>
      <c r="C133" s="110" t="s">
        <v>558</v>
      </c>
      <c r="D133" s="110" t="s">
        <v>2289</v>
      </c>
      <c r="E133" s="21">
        <v>33428.410000000003</v>
      </c>
      <c r="F133" s="21">
        <v>0</v>
      </c>
      <c r="G133" s="21">
        <v>33428.410000000003</v>
      </c>
      <c r="H133" s="21">
        <v>33428.410000000003</v>
      </c>
      <c r="I133" s="151">
        <f>VLOOKUP(A133,'[2]ESSER I Alloc'!A:D,3,FALSE)</f>
        <v>33428.410000000003</v>
      </c>
      <c r="J133" s="21">
        <f t="shared" si="2"/>
        <v>0</v>
      </c>
    </row>
    <row r="134" spans="1:10" x14ac:dyDescent="0.3">
      <c r="A134" s="22">
        <f>INDEX([1]Concordance!$A$2:$A$556,MATCH('[1]2021 ESSER I'!F135,[1]Concordance!$D$2:$D$556,0))</f>
        <v>48924</v>
      </c>
      <c r="B134" s="110" t="s">
        <v>2291</v>
      </c>
      <c r="C134" s="110" t="s">
        <v>561</v>
      </c>
      <c r="D134" s="110" t="s">
        <v>2292</v>
      </c>
      <c r="E134" s="21">
        <v>438706.86</v>
      </c>
      <c r="F134" s="21">
        <v>289439.77</v>
      </c>
      <c r="G134" s="21">
        <v>149267.09</v>
      </c>
      <c r="H134" s="21">
        <v>438706.86</v>
      </c>
      <c r="I134" s="151">
        <f>VLOOKUP(A134,'[2]ESSER I Alloc'!A:D,3,FALSE)</f>
        <v>438706.86</v>
      </c>
      <c r="J134" s="21">
        <f t="shared" si="2"/>
        <v>0</v>
      </c>
    </row>
    <row r="135" spans="1:10" x14ac:dyDescent="0.3">
      <c r="A135" s="22">
        <f>INDEX([1]Concordance!$A$2:$A$556,MATCH('[1]2021 ESSER I'!F136,[1]Concordance!$D$2:$D$556,0))</f>
        <v>24089</v>
      </c>
      <c r="B135" s="110" t="s">
        <v>2294</v>
      </c>
      <c r="C135" s="110" t="s">
        <v>564</v>
      </c>
      <c r="D135" s="110" t="s">
        <v>2295</v>
      </c>
      <c r="E135" s="21">
        <v>322765.96000000002</v>
      </c>
      <c r="F135" s="21">
        <v>312919</v>
      </c>
      <c r="G135" s="21">
        <v>9846.9599999999991</v>
      </c>
      <c r="H135" s="21">
        <v>322765.96000000002</v>
      </c>
      <c r="I135" s="151">
        <f>VLOOKUP(A135,'[2]ESSER I Alloc'!A:D,3,FALSE)</f>
        <v>322765.96000000002</v>
      </c>
      <c r="J135" s="21">
        <f t="shared" si="2"/>
        <v>0</v>
      </c>
    </row>
    <row r="136" spans="1:10" x14ac:dyDescent="0.3">
      <c r="A136" s="22">
        <f>INDEX([1]Concordance!$A$2:$A$556,MATCH('[1]2021 ESSER I'!F137,[1]Concordance!$D$2:$D$556,0))</f>
        <v>5122</v>
      </c>
      <c r="B136" s="110" t="s">
        <v>2297</v>
      </c>
      <c r="C136" s="110" t="s">
        <v>567</v>
      </c>
      <c r="D136" s="110" t="s">
        <v>2298</v>
      </c>
      <c r="E136" s="21">
        <v>101364.66</v>
      </c>
      <c r="F136" s="21">
        <v>101099</v>
      </c>
      <c r="G136" s="21">
        <v>265.66000000000003</v>
      </c>
      <c r="H136" s="21">
        <v>101364.66</v>
      </c>
      <c r="I136" s="151">
        <f>VLOOKUP(A136,'[2]ESSER I Alloc'!A:D,3,FALSE)</f>
        <v>101364.66</v>
      </c>
      <c r="J136" s="21">
        <f t="shared" si="2"/>
        <v>0</v>
      </c>
    </row>
    <row r="137" spans="1:10" x14ac:dyDescent="0.3">
      <c r="A137" s="22">
        <f>INDEX([1]Concordance!$A$2:$A$556,MATCH('[1]2021 ESSER I'!F138,[1]Concordance!$D$2:$D$556,0))</f>
        <v>39142</v>
      </c>
      <c r="B137" s="110" t="s">
        <v>2300</v>
      </c>
      <c r="C137" s="110" t="s">
        <v>570</v>
      </c>
      <c r="D137" s="110" t="s">
        <v>2301</v>
      </c>
      <c r="E137" s="21">
        <v>142090.20000000001</v>
      </c>
      <c r="F137" s="21">
        <v>141717</v>
      </c>
      <c r="G137" s="21">
        <v>373.2</v>
      </c>
      <c r="H137" s="21">
        <v>142090.20000000001</v>
      </c>
      <c r="I137" s="151">
        <f>VLOOKUP(A137,'[2]ESSER I Alloc'!A:D,3,FALSE)</f>
        <v>142090.20000000001</v>
      </c>
      <c r="J137" s="21">
        <f t="shared" si="2"/>
        <v>0</v>
      </c>
    </row>
    <row r="138" spans="1:10" x14ac:dyDescent="0.3">
      <c r="A138" s="22">
        <f>INDEX([1]Concordance!$A$2:$A$556,MATCH('[1]2021 ESSER I'!F139,[1]Concordance!$D$2:$D$556,0))</f>
        <v>84002</v>
      </c>
      <c r="B138" s="110" t="s">
        <v>2303</v>
      </c>
      <c r="C138" s="110" t="s">
        <v>573</v>
      </c>
      <c r="D138" s="110" t="s">
        <v>2304</v>
      </c>
      <c r="E138" s="21">
        <v>114107.21</v>
      </c>
      <c r="F138" s="21">
        <v>63808</v>
      </c>
      <c r="G138" s="21">
        <v>0</v>
      </c>
      <c r="H138" s="21">
        <v>114107.21</v>
      </c>
      <c r="I138" s="151">
        <f>VLOOKUP(A138,'[2]ESSER I Alloc'!A:D,3,FALSE)</f>
        <v>114107.21</v>
      </c>
      <c r="J138" s="21">
        <f t="shared" si="2"/>
        <v>0</v>
      </c>
    </row>
    <row r="139" spans="1:10" x14ac:dyDescent="0.3">
      <c r="A139" s="22">
        <f>INDEX([1]Concordance!$A$2:$A$556,MATCH('[1]2021 ESSER I'!F140,[1]Concordance!$D$2:$D$556,0))</f>
        <v>3033</v>
      </c>
      <c r="B139" s="110" t="s">
        <v>2306</v>
      </c>
      <c r="C139" s="110" t="s">
        <v>576</v>
      </c>
      <c r="D139" s="110" t="s">
        <v>2307</v>
      </c>
      <c r="E139" s="21">
        <v>22475.34</v>
      </c>
      <c r="F139" s="21">
        <v>16812</v>
      </c>
      <c r="G139" s="21">
        <v>5663.34</v>
      </c>
      <c r="H139" s="21">
        <v>22475.34</v>
      </c>
      <c r="I139" s="151">
        <f>VLOOKUP(A139,'[2]ESSER I Alloc'!A:D,3,FALSE)</f>
        <v>22475.34</v>
      </c>
      <c r="J139" s="21">
        <f t="shared" si="2"/>
        <v>0</v>
      </c>
    </row>
    <row r="140" spans="1:10" x14ac:dyDescent="0.3">
      <c r="A140" s="22">
        <f>INDEX([1]Concordance!$A$2:$A$556,MATCH('[1]2021 ESSER I'!F141,[1]Concordance!$D$2:$D$556,0))</f>
        <v>46140</v>
      </c>
      <c r="B140" s="110" t="s">
        <v>2309</v>
      </c>
      <c r="C140" s="110" t="s">
        <v>579</v>
      </c>
      <c r="D140" s="110" t="s">
        <v>2310</v>
      </c>
      <c r="E140" s="21">
        <v>162081.57</v>
      </c>
      <c r="F140" s="21">
        <v>161656</v>
      </c>
      <c r="G140" s="21">
        <v>425.57</v>
      </c>
      <c r="H140" s="21">
        <v>162081.57</v>
      </c>
      <c r="I140" s="151">
        <f>VLOOKUP(A140,'[2]ESSER I Alloc'!A:D,3,FALSE)</f>
        <v>162081.57</v>
      </c>
      <c r="J140" s="21">
        <f t="shared" si="2"/>
        <v>0</v>
      </c>
    </row>
    <row r="141" spans="1:10" x14ac:dyDescent="0.3">
      <c r="A141" s="152">
        <f>INDEX([1]Concordance!$A$2:$A$556,MATCH('[1]2021 ESSER I'!F142,[1]Concordance!$D$2:$D$556,0))</f>
        <v>94078</v>
      </c>
      <c r="B141" s="153" t="s">
        <v>2312</v>
      </c>
      <c r="C141" s="153" t="s">
        <v>582</v>
      </c>
      <c r="D141" s="153" t="s">
        <v>2313</v>
      </c>
      <c r="E141" s="154">
        <v>678195.39</v>
      </c>
      <c r="F141" s="21">
        <v>0</v>
      </c>
      <c r="G141" s="21">
        <v>678195.39</v>
      </c>
      <c r="H141" s="154">
        <v>715326.39</v>
      </c>
      <c r="I141" s="155">
        <f>VLOOKUP(A141,'[2]ESSER I Alloc'!A:D,3,FALSE)</f>
        <v>715326.39</v>
      </c>
      <c r="J141" s="154">
        <f t="shared" si="2"/>
        <v>-37131</v>
      </c>
    </row>
    <row r="142" spans="1:10" x14ac:dyDescent="0.3">
      <c r="A142" s="22">
        <f>INDEX([1]Concordance!$A$2:$A$556,MATCH('[1]2021 ESSER I'!F143,[1]Concordance!$D$2:$D$556,0))</f>
        <v>45077</v>
      </c>
      <c r="B142" s="110" t="s">
        <v>2315</v>
      </c>
      <c r="C142" s="110" t="s">
        <v>585</v>
      </c>
      <c r="D142" s="110" t="s">
        <v>2316</v>
      </c>
      <c r="E142" s="21">
        <v>137745.5</v>
      </c>
      <c r="F142" s="21">
        <v>4837.37</v>
      </c>
      <c r="G142" s="21">
        <v>132907.63</v>
      </c>
      <c r="H142" s="21">
        <v>137745.5</v>
      </c>
      <c r="I142" s="151">
        <f>VLOOKUP(A142,'[2]ESSER I Alloc'!A:D,3,FALSE)</f>
        <v>137745.5</v>
      </c>
      <c r="J142" s="21">
        <f t="shared" si="2"/>
        <v>0</v>
      </c>
    </row>
    <row r="143" spans="1:10" x14ac:dyDescent="0.3">
      <c r="A143" s="152">
        <f>INDEX([1]Concordance!$A$2:$A$556,MATCH('[1]2021 ESSER I'!F144,[1]Concordance!$D$2:$D$556,0))</f>
        <v>96089</v>
      </c>
      <c r="B143" s="153" t="s">
        <v>2318</v>
      </c>
      <c r="C143" s="153" t="s">
        <v>588</v>
      </c>
      <c r="D143" s="153" t="s">
        <v>2319</v>
      </c>
      <c r="E143" s="154">
        <v>2759596.26</v>
      </c>
      <c r="F143" s="21">
        <v>0</v>
      </c>
      <c r="G143" s="21">
        <v>2143529.91</v>
      </c>
      <c r="H143" s="154">
        <v>2956563.26</v>
      </c>
      <c r="I143" s="155">
        <f>VLOOKUP(A143,'[2]ESSER I Alloc'!A:D,3,FALSE)</f>
        <v>2956563.26</v>
      </c>
      <c r="J143" s="154">
        <f t="shared" si="2"/>
        <v>-196967</v>
      </c>
    </row>
    <row r="144" spans="1:10" x14ac:dyDescent="0.3">
      <c r="A144" s="152">
        <f>INDEX([1]Concordance!$A$2:$A$556,MATCH('[1]2021 ESSER I'!F145,[1]Concordance!$D$2:$D$556,0))</f>
        <v>50006</v>
      </c>
      <c r="B144" s="153" t="s">
        <v>2321</v>
      </c>
      <c r="C144" s="153" t="s">
        <v>591</v>
      </c>
      <c r="D144" s="153" t="s">
        <v>2322</v>
      </c>
      <c r="E144" s="154">
        <v>349516.38</v>
      </c>
      <c r="F144" s="21">
        <v>327624</v>
      </c>
      <c r="G144" s="21">
        <v>21892.38</v>
      </c>
      <c r="H144" s="154">
        <v>368915.38</v>
      </c>
      <c r="I144" s="155">
        <f>VLOOKUP(A144,'[2]ESSER I Alloc'!A:D,3,FALSE)</f>
        <v>368915.38</v>
      </c>
      <c r="J144" s="154">
        <f t="shared" si="2"/>
        <v>-19399</v>
      </c>
    </row>
    <row r="145" spans="1:10" x14ac:dyDescent="0.3">
      <c r="A145" s="22">
        <f>INDEX([1]Concordance!$A$2:$A$556,MATCH('[1]2021 ESSER I'!F146,[1]Concordance!$D$2:$D$556,0))</f>
        <v>112101</v>
      </c>
      <c r="B145" s="110" t="s">
        <v>2324</v>
      </c>
      <c r="C145" s="110" t="s">
        <v>594</v>
      </c>
      <c r="D145" s="110" t="s">
        <v>2325</v>
      </c>
      <c r="E145" s="21">
        <v>301768.88</v>
      </c>
      <c r="F145" s="21">
        <v>269982.37</v>
      </c>
      <c r="G145" s="21">
        <v>31786.51</v>
      </c>
      <c r="H145" s="21">
        <v>301768.88</v>
      </c>
      <c r="I145" s="151">
        <f>VLOOKUP(A145,'[2]ESSER I Alloc'!A:D,3,FALSE)</f>
        <v>301768.88</v>
      </c>
      <c r="J145" s="21">
        <f t="shared" si="2"/>
        <v>0</v>
      </c>
    </row>
    <row r="146" spans="1:10" x14ac:dyDescent="0.3">
      <c r="A146" s="22">
        <f>INDEX([1]Concordance!$A$2:$A$556,MATCH('[1]2021 ESSER I'!F147,[1]Concordance!$D$2:$D$556,0))</f>
        <v>106003</v>
      </c>
      <c r="B146" s="110" t="s">
        <v>2327</v>
      </c>
      <c r="C146" s="110" t="s">
        <v>597</v>
      </c>
      <c r="D146" s="110" t="s">
        <v>2328</v>
      </c>
      <c r="E146" s="21">
        <v>346101.23</v>
      </c>
      <c r="F146" s="21">
        <v>258894</v>
      </c>
      <c r="G146" s="21">
        <v>87027.23</v>
      </c>
      <c r="H146" s="21">
        <v>346101.23</v>
      </c>
      <c r="I146" s="151">
        <f>VLOOKUP(A146,'[2]ESSER I Alloc'!A:D,3,FALSE)</f>
        <v>346101.23</v>
      </c>
      <c r="J146" s="21">
        <f t="shared" si="2"/>
        <v>0</v>
      </c>
    </row>
    <row r="147" spans="1:10" x14ac:dyDescent="0.3">
      <c r="A147" s="22">
        <f>INDEX([1]Concordance!$A$2:$A$556,MATCH('[1]2021 ESSER I'!F148,[1]Concordance!$D$2:$D$556,0))</f>
        <v>48066</v>
      </c>
      <c r="B147" s="110" t="s">
        <v>2330</v>
      </c>
      <c r="C147" s="110" t="s">
        <v>600</v>
      </c>
      <c r="D147" s="110" t="s">
        <v>2331</v>
      </c>
      <c r="E147" s="21">
        <v>966067.78</v>
      </c>
      <c r="F147" s="21">
        <v>0</v>
      </c>
      <c r="G147" s="21">
        <v>966067.78</v>
      </c>
      <c r="H147" s="21">
        <v>966067.78</v>
      </c>
      <c r="I147" s="151">
        <f>VLOOKUP(A147,'[2]ESSER I Alloc'!A:D,3,FALSE)</f>
        <v>966067.78</v>
      </c>
      <c r="J147" s="21">
        <f t="shared" si="2"/>
        <v>0</v>
      </c>
    </row>
    <row r="148" spans="1:10" x14ac:dyDescent="0.3">
      <c r="A148" s="22">
        <f>INDEX([1]Concordance!$A$2:$A$556,MATCH('[1]2021 ESSER I'!F149,[1]Concordance!$D$2:$D$556,0))</f>
        <v>50012</v>
      </c>
      <c r="B148" s="110" t="s">
        <v>2333</v>
      </c>
      <c r="C148" s="110" t="s">
        <v>603</v>
      </c>
      <c r="D148" s="110" t="s">
        <v>2334</v>
      </c>
      <c r="E148" s="21">
        <v>1082531.2</v>
      </c>
      <c r="F148" s="21">
        <v>787626.15</v>
      </c>
      <c r="G148" s="21">
        <v>30276.27</v>
      </c>
      <c r="H148" s="21">
        <v>1082531.2</v>
      </c>
      <c r="I148" s="151">
        <f>VLOOKUP(A148,'[2]ESSER I Alloc'!A:D,3,FALSE)</f>
        <v>1082531.2</v>
      </c>
      <c r="J148" s="21">
        <f t="shared" si="2"/>
        <v>0</v>
      </c>
    </row>
    <row r="149" spans="1:10" x14ac:dyDescent="0.3">
      <c r="A149" s="152">
        <f>INDEX([1]Concordance!$A$2:$A$556,MATCH('[1]2021 ESSER I'!F150,[1]Concordance!$D$2:$D$556,0))</f>
        <v>92088</v>
      </c>
      <c r="B149" s="153" t="s">
        <v>2336</v>
      </c>
      <c r="C149" s="153" t="s">
        <v>2337</v>
      </c>
      <c r="D149" s="153" t="s">
        <v>2338</v>
      </c>
      <c r="E149" s="154">
        <v>862701.53</v>
      </c>
      <c r="F149" s="21">
        <v>860438</v>
      </c>
      <c r="G149" s="21">
        <v>0</v>
      </c>
      <c r="H149" s="154">
        <v>869961.53</v>
      </c>
      <c r="I149" s="155">
        <f>VLOOKUP(A149,'[2]ESSER I Alloc'!A:D,3,FALSE)</f>
        <v>869961.53</v>
      </c>
      <c r="J149" s="154">
        <f t="shared" si="2"/>
        <v>-7260</v>
      </c>
    </row>
    <row r="150" spans="1:10" x14ac:dyDescent="0.3">
      <c r="A150" s="22">
        <f>INDEX([1]Concordance!$A$2:$A$556,MATCH('[1]2021 ESSER I'!F151,[1]Concordance!$D$2:$D$556,0))</f>
        <v>36123</v>
      </c>
      <c r="B150" s="110" t="s">
        <v>2340</v>
      </c>
      <c r="C150" s="110" t="s">
        <v>608</v>
      </c>
      <c r="D150" s="110" t="s">
        <v>2341</v>
      </c>
      <c r="E150" s="21">
        <v>16814.53</v>
      </c>
      <c r="F150" s="21">
        <v>16770</v>
      </c>
      <c r="G150" s="21">
        <v>0</v>
      </c>
      <c r="H150" s="21">
        <v>16814.53</v>
      </c>
      <c r="I150" s="151">
        <f>VLOOKUP(A150,'[2]ESSER I Alloc'!A:D,3,FALSE)</f>
        <v>16814.53</v>
      </c>
      <c r="J150" s="21">
        <f t="shared" si="2"/>
        <v>0</v>
      </c>
    </row>
    <row r="151" spans="1:10" x14ac:dyDescent="0.3">
      <c r="A151" s="22">
        <f>INDEX([1]Concordance!$A$2:$A$556,MATCH('[1]2021 ESSER I'!F152,[1]Concordance!$D$2:$D$556,0))</f>
        <v>62072</v>
      </c>
      <c r="B151" s="110" t="s">
        <v>2343</v>
      </c>
      <c r="C151" s="110" t="s">
        <v>611</v>
      </c>
      <c r="D151" s="110" t="s">
        <v>2344</v>
      </c>
      <c r="E151" s="21">
        <v>648564.6</v>
      </c>
      <c r="F151" s="21">
        <v>604335.52</v>
      </c>
      <c r="G151" s="21">
        <v>44229.08</v>
      </c>
      <c r="H151" s="21">
        <v>648564.6</v>
      </c>
      <c r="I151" s="151">
        <f>VLOOKUP(A151,'[2]ESSER I Alloc'!A:D,3,FALSE)</f>
        <v>648564.6</v>
      </c>
      <c r="J151" s="21">
        <f t="shared" si="2"/>
        <v>0</v>
      </c>
    </row>
    <row r="152" spans="1:10" x14ac:dyDescent="0.3">
      <c r="A152" s="22">
        <f>INDEX([1]Concordance!$A$2:$A$556,MATCH('[1]2021 ESSER I'!F153,[1]Concordance!$D$2:$D$556,0))</f>
        <v>48922</v>
      </c>
      <c r="B152" s="110" t="s">
        <v>2346</v>
      </c>
      <c r="C152" s="110" t="s">
        <v>614</v>
      </c>
      <c r="D152" s="110" t="s">
        <v>2347</v>
      </c>
      <c r="E152" s="21">
        <v>746436.3</v>
      </c>
      <c r="F152" s="21">
        <v>267211.99</v>
      </c>
      <c r="G152" s="21">
        <v>479224.31</v>
      </c>
      <c r="H152" s="21">
        <v>746436.3</v>
      </c>
      <c r="I152" s="151">
        <f>VLOOKUP(A152,'[2]ESSER I Alloc'!A:D,3,FALSE)</f>
        <v>746436.3</v>
      </c>
      <c r="J152" s="21">
        <f t="shared" si="2"/>
        <v>0</v>
      </c>
    </row>
    <row r="153" spans="1:10" x14ac:dyDescent="0.3">
      <c r="A153" s="152">
        <f>INDEX([1]Concordance!$A$2:$A$556,MATCH('[1]2021 ESSER I'!F154,[1]Concordance!$D$2:$D$556,0))</f>
        <v>92087</v>
      </c>
      <c r="B153" s="153" t="s">
        <v>2349</v>
      </c>
      <c r="C153" s="153" t="s">
        <v>617</v>
      </c>
      <c r="D153" s="153" t="s">
        <v>2350</v>
      </c>
      <c r="E153" s="154">
        <v>1045016.06</v>
      </c>
      <c r="F153" s="21">
        <v>913325</v>
      </c>
      <c r="G153" s="21">
        <v>131691.06</v>
      </c>
      <c r="H153" s="154">
        <v>1082492.06</v>
      </c>
      <c r="I153" s="155">
        <f>VLOOKUP(A153,'[2]ESSER I Alloc'!A:D,3,FALSE)</f>
        <v>1082492.06</v>
      </c>
      <c r="J153" s="154">
        <f t="shared" si="2"/>
        <v>-37476</v>
      </c>
    </row>
    <row r="154" spans="1:10" x14ac:dyDescent="0.3">
      <c r="A154" s="152">
        <f>INDEX([1]Concordance!$A$2:$A$556,MATCH('[1]2021 ESSER I'!F155,[1]Concordance!$D$2:$D$556,0))</f>
        <v>14129</v>
      </c>
      <c r="B154" s="153" t="s">
        <v>2352</v>
      </c>
      <c r="C154" s="153" t="s">
        <v>620</v>
      </c>
      <c r="D154" s="153" t="s">
        <v>2353</v>
      </c>
      <c r="E154" s="154">
        <v>413989.97</v>
      </c>
      <c r="F154" s="21">
        <v>316165</v>
      </c>
      <c r="G154" s="21">
        <v>97824.97</v>
      </c>
      <c r="H154" s="154">
        <v>426514.97</v>
      </c>
      <c r="I154" s="155">
        <f>VLOOKUP(A154,'[2]ESSER I Alloc'!A:D,3,FALSE)</f>
        <v>426514.97</v>
      </c>
      <c r="J154" s="154">
        <f t="shared" si="2"/>
        <v>-12525</v>
      </c>
    </row>
    <row r="155" spans="1:10" x14ac:dyDescent="0.3">
      <c r="A155" s="22">
        <f>INDEX([1]Concordance!$A$2:$A$556,MATCH('[1]2021 ESSER I'!F156,[1]Concordance!$D$2:$D$556,0))</f>
        <v>77102</v>
      </c>
      <c r="B155" s="110" t="s">
        <v>2355</v>
      </c>
      <c r="C155" s="110" t="s">
        <v>623</v>
      </c>
      <c r="D155" s="110" t="s">
        <v>2356</v>
      </c>
      <c r="E155" s="21">
        <v>275569.63</v>
      </c>
      <c r="F155" s="21">
        <v>274847</v>
      </c>
      <c r="G155" s="21">
        <v>722.63</v>
      </c>
      <c r="H155" s="21">
        <v>275569.63</v>
      </c>
      <c r="I155" s="151">
        <f>VLOOKUP(A155,'[2]ESSER I Alloc'!A:D,3,FALSE)</f>
        <v>275569.63</v>
      </c>
      <c r="J155" s="21">
        <f t="shared" si="2"/>
        <v>0</v>
      </c>
    </row>
    <row r="156" spans="1:10" x14ac:dyDescent="0.3">
      <c r="A156" s="22">
        <f>INDEX([1]Concordance!$A$2:$A$556,MATCH('[1]2021 ESSER I'!F157,[1]Concordance!$D$2:$D$556,0))</f>
        <v>104042</v>
      </c>
      <c r="B156" s="110" t="s">
        <v>2358</v>
      </c>
      <c r="C156" s="110" t="s">
        <v>626</v>
      </c>
      <c r="D156" s="110" t="s">
        <v>2359</v>
      </c>
      <c r="E156" s="21">
        <v>236073.37</v>
      </c>
      <c r="F156" s="21">
        <v>235000</v>
      </c>
      <c r="G156" s="21">
        <v>0</v>
      </c>
      <c r="H156" s="21">
        <v>236073.37</v>
      </c>
      <c r="I156" s="151">
        <f>VLOOKUP(A156,'[2]ESSER I Alloc'!A:D,3,FALSE)</f>
        <v>236073.37</v>
      </c>
      <c r="J156" s="21">
        <f t="shared" si="2"/>
        <v>0</v>
      </c>
    </row>
    <row r="157" spans="1:10" x14ac:dyDescent="0.3">
      <c r="A157" s="22">
        <f>INDEX([1]Concordance!$A$2:$A$556,MATCH('[1]2021 ESSER I'!F158,[1]Concordance!$D$2:$D$556,0))</f>
        <v>31121</v>
      </c>
      <c r="B157" s="110" t="s">
        <v>2361</v>
      </c>
      <c r="C157" s="110" t="s">
        <v>629</v>
      </c>
      <c r="D157" s="110" t="s">
        <v>2362</v>
      </c>
      <c r="E157" s="21">
        <v>101372.85</v>
      </c>
      <c r="F157" s="21">
        <v>101107</v>
      </c>
      <c r="G157" s="21">
        <v>265.85000000000002</v>
      </c>
      <c r="H157" s="21">
        <v>101372.85</v>
      </c>
      <c r="I157" s="151">
        <f>VLOOKUP(A157,'[2]ESSER I Alloc'!A:D,3,FALSE)</f>
        <v>101372.85</v>
      </c>
      <c r="J157" s="21">
        <f t="shared" si="2"/>
        <v>0</v>
      </c>
    </row>
    <row r="158" spans="1:10" x14ac:dyDescent="0.3">
      <c r="A158" s="22">
        <f>INDEX([1]Concordance!$A$2:$A$556,MATCH('[1]2021 ESSER I'!F159,[1]Concordance!$D$2:$D$556,0))</f>
        <v>53112</v>
      </c>
      <c r="B158" s="110" t="s">
        <v>2364</v>
      </c>
      <c r="C158" s="110" t="s">
        <v>632</v>
      </c>
      <c r="D158" s="110" t="s">
        <v>2365</v>
      </c>
      <c r="E158" s="21">
        <v>39297.24</v>
      </c>
      <c r="F158" s="21">
        <v>39194</v>
      </c>
      <c r="G158" s="21">
        <v>103.24</v>
      </c>
      <c r="H158" s="21">
        <v>39297.24</v>
      </c>
      <c r="I158" s="151">
        <f>VLOOKUP(A158,'[2]ESSER I Alloc'!A:D,3,FALSE)</f>
        <v>39297.24</v>
      </c>
      <c r="J158" s="21">
        <f t="shared" si="2"/>
        <v>0</v>
      </c>
    </row>
    <row r="159" spans="1:10" x14ac:dyDescent="0.3">
      <c r="A159" s="152">
        <f>INDEX([1]Concordance!$A$2:$A$556,MATCH('[1]2021 ESSER I'!F160,[1]Concordance!$D$2:$D$556,0))</f>
        <v>37039</v>
      </c>
      <c r="B159" s="153" t="s">
        <v>2367</v>
      </c>
      <c r="C159" s="153" t="s">
        <v>635</v>
      </c>
      <c r="D159" s="153" t="s">
        <v>2368</v>
      </c>
      <c r="E159" s="154">
        <v>132716.13</v>
      </c>
      <c r="F159" s="21">
        <v>128852.44</v>
      </c>
      <c r="G159" s="21">
        <v>3863.69</v>
      </c>
      <c r="H159" s="154">
        <v>140066.13</v>
      </c>
      <c r="I159" s="155">
        <f>VLOOKUP(A159,'[2]ESSER I Alloc'!A:D,3,FALSE)</f>
        <v>140066.13</v>
      </c>
      <c r="J159" s="154">
        <f t="shared" si="2"/>
        <v>-7350</v>
      </c>
    </row>
    <row r="160" spans="1:10" x14ac:dyDescent="0.3">
      <c r="A160" s="22">
        <f>INDEX([1]Concordance!$A$2:$A$556,MATCH('[1]2021 ESSER I'!F161,[1]Concordance!$D$2:$D$556,0))</f>
        <v>37037</v>
      </c>
      <c r="B160" s="110" t="s">
        <v>2370</v>
      </c>
      <c r="C160" s="110" t="s">
        <v>638</v>
      </c>
      <c r="D160" s="110" t="s">
        <v>2371</v>
      </c>
      <c r="E160" s="21">
        <v>269312.59999999998</v>
      </c>
      <c r="F160" s="21">
        <v>128852.44</v>
      </c>
      <c r="G160" s="21">
        <v>140416.16</v>
      </c>
      <c r="H160" s="21">
        <v>269312.59999999998</v>
      </c>
      <c r="I160" s="151">
        <f>VLOOKUP(A160,'[2]ESSER I Alloc'!A:D,3,FALSE)</f>
        <v>269312.59999999998</v>
      </c>
      <c r="J160" s="21">
        <f t="shared" si="2"/>
        <v>0</v>
      </c>
    </row>
    <row r="161" spans="1:10" x14ac:dyDescent="0.3">
      <c r="A161" s="22">
        <f>INDEX([1]Concordance!$A$2:$A$556,MATCH('[1]2021 ESSER I'!F162,[1]Concordance!$D$2:$D$556,0))</f>
        <v>115916</v>
      </c>
      <c r="B161" s="110" t="s">
        <v>2373</v>
      </c>
      <c r="C161" s="110" t="s">
        <v>641</v>
      </c>
      <c r="D161" s="110" t="s">
        <v>2374</v>
      </c>
      <c r="E161" s="21">
        <v>364341.61</v>
      </c>
      <c r="F161" s="21">
        <v>0</v>
      </c>
      <c r="G161" s="21">
        <v>364341.61</v>
      </c>
      <c r="H161" s="21">
        <v>364341.61</v>
      </c>
      <c r="I161" s="151">
        <f>VLOOKUP(A161,'[2]ESSER I Alloc'!A:D,3,FALSE)</f>
        <v>364341.61</v>
      </c>
      <c r="J161" s="21">
        <f t="shared" si="2"/>
        <v>0</v>
      </c>
    </row>
    <row r="162" spans="1:10" x14ac:dyDescent="0.3">
      <c r="A162" s="22">
        <f>INDEX([1]Concordance!$A$2:$A$556,MATCH('[1]2021 ESSER I'!F163,[1]Concordance!$D$2:$D$556,0))</f>
        <v>48905</v>
      </c>
      <c r="B162" s="110" t="s">
        <v>2376</v>
      </c>
      <c r="C162" s="110" t="s">
        <v>644</v>
      </c>
      <c r="D162" s="110" t="s">
        <v>2377</v>
      </c>
      <c r="E162" s="21">
        <v>140330.21</v>
      </c>
      <c r="F162" s="21">
        <v>0</v>
      </c>
      <c r="G162" s="21">
        <v>140330.21</v>
      </c>
      <c r="H162" s="21">
        <v>140330.21</v>
      </c>
      <c r="I162" s="151">
        <f>VLOOKUP(A162,'[2]ESSER I Alloc'!A:D,3,FALSE)</f>
        <v>140330.21</v>
      </c>
      <c r="J162" s="21">
        <f t="shared" si="2"/>
        <v>0</v>
      </c>
    </row>
    <row r="163" spans="1:10" x14ac:dyDescent="0.3">
      <c r="A163" s="22">
        <f>INDEX([1]Concordance!$A$2:$A$556,MATCH('[1]2021 ESSER I'!F164,[1]Concordance!$D$2:$D$556,0))</f>
        <v>72073</v>
      </c>
      <c r="B163" s="110" t="s">
        <v>2379</v>
      </c>
      <c r="C163" s="110" t="s">
        <v>647</v>
      </c>
      <c r="D163" s="110" t="s">
        <v>2380</v>
      </c>
      <c r="E163" s="21">
        <v>102976.41</v>
      </c>
      <c r="F163" s="21">
        <v>11175</v>
      </c>
      <c r="G163" s="21">
        <v>91801.41</v>
      </c>
      <c r="H163" s="21">
        <v>102976.41</v>
      </c>
      <c r="I163" s="151">
        <f>VLOOKUP(A163,'[2]ESSER I Alloc'!A:D,3,FALSE)</f>
        <v>102976.41</v>
      </c>
      <c r="J163" s="21">
        <f t="shared" si="2"/>
        <v>0</v>
      </c>
    </row>
    <row r="164" spans="1:10" x14ac:dyDescent="0.3">
      <c r="A164" s="152">
        <f>INDEX([1]Concordance!$A$2:$A$556,MATCH('[1]2021 ESSER I'!F165,[1]Concordance!$D$2:$D$556,0))</f>
        <v>97127</v>
      </c>
      <c r="B164" s="153" t="s">
        <v>2382</v>
      </c>
      <c r="C164" s="153" t="s">
        <v>650</v>
      </c>
      <c r="D164" s="153" t="s">
        <v>2383</v>
      </c>
      <c r="E164" s="154">
        <v>762.47</v>
      </c>
      <c r="F164" s="21">
        <v>762.47</v>
      </c>
      <c r="G164" s="21">
        <v>0</v>
      </c>
      <c r="H164" s="154">
        <v>10002.469999999999</v>
      </c>
      <c r="I164" s="155">
        <f>VLOOKUP(A164,'[2]ESSER I Alloc'!A:D,3,FALSE)</f>
        <v>10002.469999999999</v>
      </c>
      <c r="J164" s="154">
        <f t="shared" si="2"/>
        <v>-9240</v>
      </c>
    </row>
    <row r="165" spans="1:10" x14ac:dyDescent="0.3">
      <c r="A165" s="22">
        <f>INDEX([1]Concordance!$A$2:$A$556,MATCH('[1]2021 ESSER I'!F166,[1]Concordance!$D$2:$D$556,0))</f>
        <v>41004</v>
      </c>
      <c r="B165" s="110" t="s">
        <v>2385</v>
      </c>
      <c r="C165" s="110" t="s">
        <v>719</v>
      </c>
      <c r="D165" s="110" t="s">
        <v>2386</v>
      </c>
      <c r="E165" s="21">
        <v>34072.129999999997</v>
      </c>
      <c r="F165" s="21">
        <v>0</v>
      </c>
      <c r="G165" s="21">
        <v>34072.129999999997</v>
      </c>
      <c r="H165" s="21">
        <v>34072.129999999997</v>
      </c>
      <c r="I165" s="151">
        <f>VLOOKUP(A165,'[2]ESSER I Alloc'!A:D,3,FALSE)</f>
        <v>34072.129999999997</v>
      </c>
      <c r="J165" s="21">
        <f t="shared" si="2"/>
        <v>0</v>
      </c>
    </row>
    <row r="166" spans="1:10" x14ac:dyDescent="0.3">
      <c r="A166" s="152">
        <f>INDEX([1]Concordance!$A$2:$A$556,MATCH('[1]2021 ESSER I'!F167,[1]Concordance!$D$2:$D$556,0))</f>
        <v>45078</v>
      </c>
      <c r="B166" s="153" t="s">
        <v>2388</v>
      </c>
      <c r="C166" s="153" t="s">
        <v>653</v>
      </c>
      <c r="D166" s="153" t="s">
        <v>2389</v>
      </c>
      <c r="E166" s="154">
        <v>45427.33</v>
      </c>
      <c r="F166" s="21">
        <v>0</v>
      </c>
      <c r="G166" s="21">
        <v>45427.33</v>
      </c>
      <c r="H166" s="154">
        <v>52705.33</v>
      </c>
      <c r="I166" s="155">
        <f>VLOOKUP(A166,'[2]ESSER I Alloc'!A:D,3,FALSE)</f>
        <v>52705.33</v>
      </c>
      <c r="J166" s="154">
        <f t="shared" si="2"/>
        <v>-7278</v>
      </c>
    </row>
    <row r="167" spans="1:10" x14ac:dyDescent="0.3">
      <c r="A167" s="22">
        <f>INDEX([1]Concordance!$A$2:$A$556,MATCH('[1]2021 ESSER I'!F168,[1]Concordance!$D$2:$D$556,0))</f>
        <v>46135</v>
      </c>
      <c r="B167" s="110" t="s">
        <v>2391</v>
      </c>
      <c r="C167" s="110" t="s">
        <v>656</v>
      </c>
      <c r="D167" s="110" t="s">
        <v>2392</v>
      </c>
      <c r="E167" s="21">
        <v>85143.89</v>
      </c>
      <c r="F167" s="21">
        <v>84921</v>
      </c>
      <c r="G167" s="21">
        <v>222.89</v>
      </c>
      <c r="H167" s="21">
        <v>85143.89</v>
      </c>
      <c r="I167" s="151">
        <f>VLOOKUP(A167,'[2]ESSER I Alloc'!A:D,3,FALSE)</f>
        <v>85143.89</v>
      </c>
      <c r="J167" s="21">
        <f t="shared" si="2"/>
        <v>0</v>
      </c>
    </row>
    <row r="168" spans="1:10" x14ac:dyDescent="0.3">
      <c r="A168" s="22">
        <f>INDEX([1]Concordance!$A$2:$A$556,MATCH('[1]2021 ESSER I'!F169,[1]Concordance!$D$2:$D$556,0))</f>
        <v>6103</v>
      </c>
      <c r="B168" s="110" t="s">
        <v>2394</v>
      </c>
      <c r="C168" s="110" t="s">
        <v>659</v>
      </c>
      <c r="D168" s="110" t="s">
        <v>2395</v>
      </c>
      <c r="E168" s="21">
        <v>63747.97</v>
      </c>
      <c r="F168" s="21">
        <v>0</v>
      </c>
      <c r="G168" s="21">
        <v>63747.97</v>
      </c>
      <c r="H168" s="21">
        <v>63747.97</v>
      </c>
      <c r="I168" s="151">
        <f>VLOOKUP(A168,'[2]ESSER I Alloc'!A:D,3,FALSE)</f>
        <v>63747.97</v>
      </c>
      <c r="J168" s="21">
        <f t="shared" si="2"/>
        <v>0</v>
      </c>
    </row>
    <row r="169" spans="1:10" x14ac:dyDescent="0.3">
      <c r="A169" s="22">
        <f>INDEX([1]Concordance!$A$2:$A$556,MATCH('[1]2021 ESSER I'!F170,[1]Concordance!$D$2:$D$556,0))</f>
        <v>48913</v>
      </c>
      <c r="B169" s="110" t="s">
        <v>2397</v>
      </c>
      <c r="C169" s="110" t="s">
        <v>662</v>
      </c>
      <c r="D169" s="110" t="s">
        <v>2398</v>
      </c>
      <c r="E169" s="21">
        <v>105993.55</v>
      </c>
      <c r="F169" s="21">
        <v>79286.25</v>
      </c>
      <c r="G169" s="21">
        <v>26707.3</v>
      </c>
      <c r="H169" s="21">
        <v>105993.55</v>
      </c>
      <c r="I169" s="151">
        <f>VLOOKUP(A169,'[2]ESSER I Alloc'!A:D,3,FALSE)</f>
        <v>105993.55</v>
      </c>
      <c r="J169" s="21">
        <f t="shared" si="2"/>
        <v>0</v>
      </c>
    </row>
    <row r="170" spans="1:10" x14ac:dyDescent="0.3">
      <c r="A170" s="22">
        <f>INDEX([1]Concordance!$A$2:$A$556,MATCH('[1]2021 ESSER I'!F171,[1]Concordance!$D$2:$D$556,0))</f>
        <v>48069</v>
      </c>
      <c r="B170" s="110" t="s">
        <v>2400</v>
      </c>
      <c r="C170" s="110" t="s">
        <v>665</v>
      </c>
      <c r="D170" s="110" t="s">
        <v>2401</v>
      </c>
      <c r="E170" s="21">
        <v>290293.3</v>
      </c>
      <c r="F170" s="21">
        <v>289532</v>
      </c>
      <c r="G170" s="21">
        <v>761.3</v>
      </c>
      <c r="H170" s="21">
        <v>290293.3</v>
      </c>
      <c r="I170" s="151">
        <f>VLOOKUP(A170,'[2]ESSER I Alloc'!A:D,3,FALSE)</f>
        <v>290293.3</v>
      </c>
      <c r="J170" s="21">
        <f t="shared" si="2"/>
        <v>0</v>
      </c>
    </row>
    <row r="171" spans="1:10" x14ac:dyDescent="0.3">
      <c r="A171" s="152">
        <f>INDEX([1]Concordance!$A$2:$A$556,MATCH('[1]2021 ESSER I'!F172,[1]Concordance!$D$2:$D$556,0))</f>
        <v>48074</v>
      </c>
      <c r="B171" s="153" t="s">
        <v>2403</v>
      </c>
      <c r="C171" s="153" t="s">
        <v>447</v>
      </c>
      <c r="D171" s="153" t="s">
        <v>2404</v>
      </c>
      <c r="E171" s="154">
        <v>1313525.24</v>
      </c>
      <c r="F171" s="21">
        <v>0</v>
      </c>
      <c r="G171" s="21">
        <v>466878.33</v>
      </c>
      <c r="H171" s="154">
        <v>1466974.24</v>
      </c>
      <c r="I171" s="155">
        <f>VLOOKUP(A171,'[2]ESSER I Alloc'!A:D,3,FALSE)</f>
        <v>1466974.24</v>
      </c>
      <c r="J171" s="154">
        <f t="shared" si="2"/>
        <v>-153449</v>
      </c>
    </row>
    <row r="172" spans="1:10" x14ac:dyDescent="0.3">
      <c r="A172" s="22">
        <f>INDEX([1]Concordance!$A$2:$A$556,MATCH('[1]2021 ESSER I'!F173,[1]Concordance!$D$2:$D$556,0))</f>
        <v>50002</v>
      </c>
      <c r="B172" s="110" t="s">
        <v>2406</v>
      </c>
      <c r="C172" s="110" t="s">
        <v>668</v>
      </c>
      <c r="D172" s="110" t="s">
        <v>2407</v>
      </c>
      <c r="E172" s="21">
        <v>153579.71</v>
      </c>
      <c r="F172" s="21">
        <v>153177</v>
      </c>
      <c r="G172" s="21">
        <v>402.71</v>
      </c>
      <c r="H172" s="21">
        <v>153579.71</v>
      </c>
      <c r="I172" s="151">
        <f>VLOOKUP(A172,'[2]ESSER I Alloc'!A:D,3,FALSE)</f>
        <v>153579.71</v>
      </c>
      <c r="J172" s="21">
        <f t="shared" si="2"/>
        <v>0</v>
      </c>
    </row>
    <row r="173" spans="1:10" x14ac:dyDescent="0.3">
      <c r="A173" s="22">
        <f>INDEX([1]Concordance!$A$2:$A$556,MATCH('[1]2021 ESSER I'!F174,[1]Concordance!$D$2:$D$556,0))</f>
        <v>105123</v>
      </c>
      <c r="B173" s="110" t="s">
        <v>2409</v>
      </c>
      <c r="C173" s="110" t="s">
        <v>671</v>
      </c>
      <c r="D173" s="110" t="s">
        <v>2410</v>
      </c>
      <c r="E173" s="21">
        <v>59878.27</v>
      </c>
      <c r="F173" s="21">
        <v>59271</v>
      </c>
      <c r="G173" s="21">
        <v>0</v>
      </c>
      <c r="H173" s="21">
        <v>59878.27</v>
      </c>
      <c r="I173" s="151">
        <f>VLOOKUP(A173,'[2]ESSER I Alloc'!A:D,3,FALSE)</f>
        <v>59878.27</v>
      </c>
      <c r="J173" s="21">
        <f t="shared" si="2"/>
        <v>0</v>
      </c>
    </row>
    <row r="174" spans="1:10" x14ac:dyDescent="0.3">
      <c r="A174" s="22">
        <f>INDEX([1]Concordance!$A$2:$A$556,MATCH('[1]2021 ESSER I'!F175,[1]Concordance!$D$2:$D$556,0))</f>
        <v>33092</v>
      </c>
      <c r="B174" s="110" t="s">
        <v>2412</v>
      </c>
      <c r="C174" s="110" t="s">
        <v>674</v>
      </c>
      <c r="D174" s="110" t="s">
        <v>2413</v>
      </c>
      <c r="E174" s="21">
        <v>96842.240000000005</v>
      </c>
      <c r="F174" s="21">
        <v>9861.2000000000007</v>
      </c>
      <c r="G174" s="21">
        <v>86981.04</v>
      </c>
      <c r="H174" s="21">
        <v>96842.240000000005</v>
      </c>
      <c r="I174" s="151">
        <f>VLOOKUP(A174,'[2]ESSER I Alloc'!A:D,3,FALSE)</f>
        <v>96842.240000000005</v>
      </c>
      <c r="J174" s="21">
        <f t="shared" si="2"/>
        <v>0</v>
      </c>
    </row>
    <row r="175" spans="1:10" x14ac:dyDescent="0.3">
      <c r="A175" s="22">
        <f>INDEX([1]Concordance!$A$2:$A$556,MATCH('[1]2021 ESSER I'!F176,[1]Concordance!$D$2:$D$556,0))</f>
        <v>80121</v>
      </c>
      <c r="B175" s="110" t="s">
        <v>2415</v>
      </c>
      <c r="C175" s="110" t="s">
        <v>677</v>
      </c>
      <c r="D175" s="110" t="s">
        <v>2416</v>
      </c>
      <c r="E175" s="21">
        <v>61448.26</v>
      </c>
      <c r="F175" s="21">
        <v>61287</v>
      </c>
      <c r="G175" s="21">
        <v>0</v>
      </c>
      <c r="H175" s="21">
        <v>61448.26</v>
      </c>
      <c r="I175" s="151">
        <f>VLOOKUP(A175,'[2]ESSER I Alloc'!A:D,3,FALSE)</f>
        <v>61448.26</v>
      </c>
      <c r="J175" s="21">
        <f t="shared" si="2"/>
        <v>0</v>
      </c>
    </row>
    <row r="176" spans="1:10" x14ac:dyDescent="0.3">
      <c r="A176" s="22">
        <f>INDEX([1]Concordance!$A$2:$A$556,MATCH('[1]2021 ESSER I'!F177,[1]Concordance!$D$2:$D$556,0))</f>
        <v>29004</v>
      </c>
      <c r="B176" s="110" t="s">
        <v>2418</v>
      </c>
      <c r="C176" s="110" t="s">
        <v>680</v>
      </c>
      <c r="D176" s="110" t="s">
        <v>2419</v>
      </c>
      <c r="E176" s="21">
        <v>121496.89</v>
      </c>
      <c r="F176" s="21">
        <v>121178</v>
      </c>
      <c r="G176" s="21">
        <v>0</v>
      </c>
      <c r="H176" s="21">
        <v>121496.89</v>
      </c>
      <c r="I176" s="151">
        <f>VLOOKUP(A176,'[2]ESSER I Alloc'!A:D,3,FALSE)</f>
        <v>121496.89</v>
      </c>
      <c r="J176" s="21">
        <f t="shared" si="2"/>
        <v>0</v>
      </c>
    </row>
    <row r="177" spans="1:10" x14ac:dyDescent="0.3">
      <c r="A177" s="22">
        <f>INDEX([1]Concordance!$A$2:$A$556,MATCH('[1]2021 ESSER I'!F178,[1]Concordance!$D$2:$D$556,0))</f>
        <v>111086</v>
      </c>
      <c r="B177" s="110" t="s">
        <v>2421</v>
      </c>
      <c r="C177" s="110" t="s">
        <v>2422</v>
      </c>
      <c r="D177" s="110" t="s">
        <v>2423</v>
      </c>
      <c r="E177" s="21">
        <v>354637.48</v>
      </c>
      <c r="F177" s="21">
        <v>306906</v>
      </c>
      <c r="G177" s="21">
        <v>47731.48</v>
      </c>
      <c r="H177" s="21">
        <v>354637.48</v>
      </c>
      <c r="I177" s="151">
        <f>VLOOKUP(A177,'[2]ESSER I Alloc'!A:D,3,FALSE)</f>
        <v>354637.48</v>
      </c>
      <c r="J177" s="21">
        <f t="shared" si="2"/>
        <v>0</v>
      </c>
    </row>
    <row r="178" spans="1:10" x14ac:dyDescent="0.3">
      <c r="A178" s="22">
        <f>INDEX([1]Concordance!$A$2:$A$556,MATCH('[1]2021 ESSER I'!F179,[1]Concordance!$D$2:$D$556,0))</f>
        <v>40100</v>
      </c>
      <c r="B178" s="110" t="s">
        <v>2425</v>
      </c>
      <c r="C178" s="110" t="s">
        <v>686</v>
      </c>
      <c r="D178" s="110" t="s">
        <v>2426</v>
      </c>
      <c r="E178" s="21">
        <v>40267.74</v>
      </c>
      <c r="F178" s="21">
        <v>40162</v>
      </c>
      <c r="G178" s="21">
        <v>102</v>
      </c>
      <c r="H178" s="21">
        <v>40267.74</v>
      </c>
      <c r="I178" s="151">
        <f>VLOOKUP(A178,'[2]ESSER I Alloc'!A:D,3,FALSE)</f>
        <v>40267.74</v>
      </c>
      <c r="J178" s="21">
        <f t="shared" si="2"/>
        <v>0</v>
      </c>
    </row>
    <row r="179" spans="1:10" x14ac:dyDescent="0.3">
      <c r="A179" s="22">
        <f>INDEX([1]Concordance!$A$2:$A$556,MATCH('[1]2021 ESSER I'!F180,[1]Concordance!$D$2:$D$556,0))</f>
        <v>48902</v>
      </c>
      <c r="B179" s="110" t="s">
        <v>2428</v>
      </c>
      <c r="C179" s="110" t="s">
        <v>689</v>
      </c>
      <c r="D179" s="110" t="s">
        <v>2429</v>
      </c>
      <c r="E179" s="21">
        <v>495540.16</v>
      </c>
      <c r="F179" s="21">
        <v>0</v>
      </c>
      <c r="G179" s="21">
        <v>495540.16</v>
      </c>
      <c r="H179" s="21">
        <v>495540.16</v>
      </c>
      <c r="I179" s="151">
        <f>VLOOKUP(A179,'[2]ESSER I Alloc'!A:D,3,FALSE)</f>
        <v>495540.16</v>
      </c>
      <c r="J179" s="21">
        <f t="shared" si="2"/>
        <v>0</v>
      </c>
    </row>
    <row r="180" spans="1:10" x14ac:dyDescent="0.3">
      <c r="A180" s="22">
        <f>INDEX([1]Concordance!$A$2:$A$556,MATCH('[1]2021 ESSER I'!F181,[1]Concordance!$D$2:$D$556,0))</f>
        <v>17121</v>
      </c>
      <c r="B180" s="110" t="s">
        <v>2431</v>
      </c>
      <c r="C180" s="110" t="s">
        <v>692</v>
      </c>
      <c r="D180" s="110" t="s">
        <v>2432</v>
      </c>
      <c r="E180" s="21">
        <v>29213.93</v>
      </c>
      <c r="F180" s="21">
        <v>0</v>
      </c>
      <c r="G180" s="21">
        <v>29213.93</v>
      </c>
      <c r="H180" s="21">
        <v>29213.93</v>
      </c>
      <c r="I180" s="151">
        <f>VLOOKUP(A180,'[2]ESSER I Alloc'!A:D,3,FALSE)</f>
        <v>29213.93</v>
      </c>
      <c r="J180" s="21">
        <f t="shared" si="2"/>
        <v>0</v>
      </c>
    </row>
    <row r="181" spans="1:10" x14ac:dyDescent="0.3">
      <c r="A181" s="22">
        <f>INDEX([1]Concordance!$A$2:$A$556,MATCH('[1]2021 ESSER I'!F182,[1]Concordance!$D$2:$D$556,0))</f>
        <v>84003</v>
      </c>
      <c r="B181" s="110" t="s">
        <v>2434</v>
      </c>
      <c r="C181" s="110" t="s">
        <v>695</v>
      </c>
      <c r="D181" s="110" t="s">
        <v>2435</v>
      </c>
      <c r="E181" s="21">
        <v>92534.39</v>
      </c>
      <c r="F181" s="21">
        <v>92292</v>
      </c>
      <c r="G181" s="21">
        <v>242.39</v>
      </c>
      <c r="H181" s="21">
        <v>92534.39</v>
      </c>
      <c r="I181" s="151">
        <f>VLOOKUP(A181,'[2]ESSER I Alloc'!A:D,3,FALSE)</f>
        <v>92534.39</v>
      </c>
      <c r="J181" s="21">
        <f t="shared" si="2"/>
        <v>0</v>
      </c>
    </row>
    <row r="182" spans="1:10" x14ac:dyDescent="0.3">
      <c r="A182" s="22">
        <f>INDEX([1]Concordance!$A$2:$A$556,MATCH('[1]2021 ESSER I'!F183,[1]Concordance!$D$2:$D$556,0))</f>
        <v>10089</v>
      </c>
      <c r="B182" s="110" t="s">
        <v>2437</v>
      </c>
      <c r="C182" s="110" t="s">
        <v>698</v>
      </c>
      <c r="D182" s="110" t="s">
        <v>2438</v>
      </c>
      <c r="E182" s="21">
        <v>231730.31</v>
      </c>
      <c r="F182" s="21">
        <v>231122</v>
      </c>
      <c r="G182" s="21">
        <v>608.30999999999995</v>
      </c>
      <c r="H182" s="21">
        <v>231730.31</v>
      </c>
      <c r="I182" s="151">
        <f>VLOOKUP(A182,'[2]ESSER I Alloc'!A:D,3,FALSE)</f>
        <v>231730.31</v>
      </c>
      <c r="J182" s="21">
        <f t="shared" si="2"/>
        <v>0</v>
      </c>
    </row>
    <row r="183" spans="1:10" x14ac:dyDescent="0.3">
      <c r="A183" s="22">
        <f>INDEX([1]Concordance!$A$2:$A$556,MATCH('[1]2021 ESSER I'!F184,[1]Concordance!$D$2:$D$556,0))</f>
        <v>13055</v>
      </c>
      <c r="B183" s="110" t="s">
        <v>2440</v>
      </c>
      <c r="C183" s="110" t="s">
        <v>701</v>
      </c>
      <c r="D183" s="110" t="s">
        <v>2441</v>
      </c>
      <c r="E183" s="21">
        <v>108280.15</v>
      </c>
      <c r="F183" s="21">
        <v>87801</v>
      </c>
      <c r="G183" s="21">
        <v>20195</v>
      </c>
      <c r="H183" s="21">
        <v>108280.15</v>
      </c>
      <c r="I183" s="151">
        <f>VLOOKUP(A183,'[2]ESSER I Alloc'!A:D,3,FALSE)</f>
        <v>108280.15</v>
      </c>
      <c r="J183" s="21">
        <f t="shared" si="2"/>
        <v>0</v>
      </c>
    </row>
    <row r="184" spans="1:10" x14ac:dyDescent="0.3">
      <c r="A184" s="152">
        <f>INDEX([1]Concordance!$A$2:$A$556,MATCH('[1]2021 ESSER I'!F185,[1]Concordance!$D$2:$D$556,0))</f>
        <v>96103</v>
      </c>
      <c r="B184" s="153" t="s">
        <v>2443</v>
      </c>
      <c r="C184" s="153" t="s">
        <v>704</v>
      </c>
      <c r="D184" s="153" t="s">
        <v>2444</v>
      </c>
      <c r="E184" s="154">
        <v>352021.65</v>
      </c>
      <c r="F184" s="21">
        <v>240748.61</v>
      </c>
      <c r="G184" s="21">
        <v>98592.84</v>
      </c>
      <c r="H184" s="154">
        <v>352533.69</v>
      </c>
      <c r="I184" s="155">
        <f>VLOOKUP(A184,'[2]ESSER I Alloc'!A:D,3,FALSE)</f>
        <v>352533.69</v>
      </c>
      <c r="J184" s="154">
        <f t="shared" si="2"/>
        <v>-512.03999999997905</v>
      </c>
    </row>
    <row r="185" spans="1:10" x14ac:dyDescent="0.3">
      <c r="A185" s="152">
        <f>INDEX([1]Concordance!$A$2:$A$556,MATCH('[1]2021 ESSER I'!F186,[1]Concordance!$D$2:$D$556,0))</f>
        <v>64075</v>
      </c>
      <c r="B185" s="153" t="s">
        <v>2446</v>
      </c>
      <c r="C185" s="153" t="s">
        <v>707</v>
      </c>
      <c r="D185" s="153" t="s">
        <v>2447</v>
      </c>
      <c r="E185" s="154">
        <v>820435.47</v>
      </c>
      <c r="F185" s="21">
        <v>0</v>
      </c>
      <c r="G185" s="21">
        <v>820435.47</v>
      </c>
      <c r="H185" s="154">
        <v>859406.47</v>
      </c>
      <c r="I185" s="155">
        <f>VLOOKUP(A185,'[2]ESSER I Alloc'!A:D,3,FALSE)</f>
        <v>859406.47</v>
      </c>
      <c r="J185" s="154">
        <f t="shared" si="2"/>
        <v>-38971</v>
      </c>
    </row>
    <row r="186" spans="1:10" x14ac:dyDescent="0.3">
      <c r="A186" s="22">
        <f>INDEX([1]Concordance!$A$2:$A$556,MATCH('[1]2021 ESSER I'!F187,[1]Concordance!$D$2:$D$556,0))</f>
        <v>97122</v>
      </c>
      <c r="B186" s="110" t="s">
        <v>2449</v>
      </c>
      <c r="C186" s="110" t="s">
        <v>710</v>
      </c>
      <c r="D186" s="110" t="s">
        <v>2450</v>
      </c>
      <c r="E186" s="21">
        <v>15909.56</v>
      </c>
      <c r="F186" s="21">
        <v>605.79</v>
      </c>
      <c r="G186" s="21">
        <v>15303.77</v>
      </c>
      <c r="H186" s="21">
        <v>15909.56</v>
      </c>
      <c r="I186" s="151">
        <f>VLOOKUP(A186,'[2]ESSER I Alloc'!A:D,3,FALSE)</f>
        <v>15909.56</v>
      </c>
      <c r="J186" s="21">
        <f t="shared" si="2"/>
        <v>0</v>
      </c>
    </row>
    <row r="187" spans="1:10" x14ac:dyDescent="0.3">
      <c r="A187" s="22">
        <f>INDEX([1]Concordance!$A$2:$A$556,MATCH('[1]2021 ESSER I'!F188,[1]Concordance!$D$2:$D$556,0))</f>
        <v>89088</v>
      </c>
      <c r="B187" s="110" t="s">
        <v>2452</v>
      </c>
      <c r="C187" s="110" t="s">
        <v>713</v>
      </c>
      <c r="D187" s="110" t="s">
        <v>2453</v>
      </c>
      <c r="E187" s="21">
        <v>25827.439999999999</v>
      </c>
      <c r="F187" s="21">
        <v>0</v>
      </c>
      <c r="G187" s="21">
        <v>25827.439999999999</v>
      </c>
      <c r="H187" s="21">
        <v>25827.439999999999</v>
      </c>
      <c r="I187" s="151">
        <f>VLOOKUP(A187,'[2]ESSER I Alloc'!A:D,3,FALSE)</f>
        <v>25827.439999999999</v>
      </c>
      <c r="J187" s="21">
        <f t="shared" si="2"/>
        <v>0</v>
      </c>
    </row>
    <row r="188" spans="1:10" x14ac:dyDescent="0.3">
      <c r="A188" s="22">
        <f>INDEX([1]Concordance!$A$2:$A$556,MATCH('[1]2021 ESSER I'!F189,[1]Concordance!$D$2:$D$556,0))</f>
        <v>10092</v>
      </c>
      <c r="B188" s="110" t="s">
        <v>2455</v>
      </c>
      <c r="C188" s="110" t="s">
        <v>716</v>
      </c>
      <c r="D188" s="110" t="s">
        <v>2456</v>
      </c>
      <c r="E188" s="21">
        <v>85913.73</v>
      </c>
      <c r="F188" s="21">
        <v>85688</v>
      </c>
      <c r="G188" s="21">
        <v>225.73</v>
      </c>
      <c r="H188" s="21">
        <v>85913.73</v>
      </c>
      <c r="I188" s="151">
        <f>VLOOKUP(A188,'[2]ESSER I Alloc'!A:D,3,FALSE)</f>
        <v>85913.73</v>
      </c>
      <c r="J188" s="21">
        <f t="shared" si="2"/>
        <v>0</v>
      </c>
    </row>
    <row r="189" spans="1:10" x14ac:dyDescent="0.3">
      <c r="A189" s="22">
        <f>INDEX([1]Concordance!$A$2:$A$556,MATCH('[1]2021 ESSER I'!F190,[1]Concordance!$D$2:$D$556,0))</f>
        <v>19149</v>
      </c>
      <c r="B189" s="110" t="s">
        <v>2458</v>
      </c>
      <c r="C189" s="110" t="s">
        <v>722</v>
      </c>
      <c r="D189" s="110" t="s">
        <v>2459</v>
      </c>
      <c r="E189" s="21">
        <v>287815.05</v>
      </c>
      <c r="F189" s="21">
        <v>287060</v>
      </c>
      <c r="G189" s="21">
        <v>0</v>
      </c>
      <c r="H189" s="21">
        <v>287815.05</v>
      </c>
      <c r="I189" s="151">
        <f>VLOOKUP(A189,'[2]ESSER I Alloc'!A:D,3,FALSE)</f>
        <v>287815.05</v>
      </c>
      <c r="J189" s="21">
        <f t="shared" si="2"/>
        <v>0</v>
      </c>
    </row>
    <row r="190" spans="1:10" x14ac:dyDescent="0.3">
      <c r="A190" s="22">
        <f>INDEX([1]Concordance!$A$2:$A$556,MATCH('[1]2021 ESSER I'!F191,[1]Concordance!$D$2:$D$556,0))</f>
        <v>114113</v>
      </c>
      <c r="B190" s="110" t="s">
        <v>2461</v>
      </c>
      <c r="C190" s="110" t="s">
        <v>725</v>
      </c>
      <c r="D190" s="110" t="s">
        <v>2462</v>
      </c>
      <c r="E190" s="21">
        <v>362454.67</v>
      </c>
      <c r="F190" s="21">
        <v>0</v>
      </c>
      <c r="G190" s="21">
        <v>362454.67</v>
      </c>
      <c r="H190" s="21">
        <v>362454.67</v>
      </c>
      <c r="I190" s="151">
        <f>VLOOKUP(A190,'[2]ESSER I Alloc'!A:D,3,FALSE)</f>
        <v>362454.67</v>
      </c>
      <c r="J190" s="21">
        <f t="shared" si="2"/>
        <v>0</v>
      </c>
    </row>
    <row r="191" spans="1:10" x14ac:dyDescent="0.3">
      <c r="A191" s="22">
        <f>INDEX([1]Concordance!$A$2:$A$556,MATCH('[1]2021 ESSER I'!F192,[1]Concordance!$D$2:$D$556,0))</f>
        <v>115925</v>
      </c>
      <c r="B191" s="110" t="s">
        <v>2464</v>
      </c>
      <c r="C191" s="110" t="s">
        <v>728</v>
      </c>
      <c r="D191" s="110" t="s">
        <v>2465</v>
      </c>
      <c r="E191" s="21">
        <v>112068.76</v>
      </c>
      <c r="F191" s="21">
        <v>0</v>
      </c>
      <c r="G191" s="21">
        <v>112068.76</v>
      </c>
      <c r="H191" s="21">
        <v>112068.76</v>
      </c>
      <c r="I191" s="151">
        <f>VLOOKUP(A191,'[2]ESSER I Alloc'!A:D,3,FALSE)</f>
        <v>112068.76</v>
      </c>
      <c r="J191" s="21">
        <f t="shared" si="2"/>
        <v>0</v>
      </c>
    </row>
    <row r="192" spans="1:10" x14ac:dyDescent="0.3">
      <c r="A192" s="22">
        <f>INDEX([1]Concordance!$A$2:$A$556,MATCH('[1]2021 ESSER I'!F193,[1]Concordance!$D$2:$D$556,0))</f>
        <v>78002</v>
      </c>
      <c r="B192" s="110" t="s">
        <v>2467</v>
      </c>
      <c r="C192" s="110" t="s">
        <v>731</v>
      </c>
      <c r="D192" s="110" t="s">
        <v>2468</v>
      </c>
      <c r="E192" s="21">
        <v>441392.31</v>
      </c>
      <c r="F192" s="21">
        <v>136044.71</v>
      </c>
      <c r="G192" s="21">
        <v>305347.59999999998</v>
      </c>
      <c r="H192" s="21">
        <v>441392.31</v>
      </c>
      <c r="I192" s="151">
        <f>VLOOKUP(A192,'[2]ESSER I Alloc'!A:D,3,FALSE)</f>
        <v>441392.31</v>
      </c>
      <c r="J192" s="21">
        <f t="shared" si="2"/>
        <v>0</v>
      </c>
    </row>
    <row r="193" spans="1:10" x14ac:dyDescent="0.3">
      <c r="A193" s="152">
        <f>INDEX([1]Concordance!$A$2:$A$556,MATCH('[1]2021 ESSER I'!F194,[1]Concordance!$D$2:$D$556,0))</f>
        <v>96088</v>
      </c>
      <c r="B193" s="153" t="s">
        <v>2470</v>
      </c>
      <c r="C193" s="153" t="s">
        <v>734</v>
      </c>
      <c r="D193" s="153" t="s">
        <v>2471</v>
      </c>
      <c r="E193" s="154">
        <v>4022938.33</v>
      </c>
      <c r="F193" s="21">
        <v>0</v>
      </c>
      <c r="G193" s="21">
        <v>4022938.33</v>
      </c>
      <c r="H193" s="154">
        <v>4063017.33</v>
      </c>
      <c r="I193" s="155">
        <f>VLOOKUP(A193,'[2]ESSER I Alloc'!A:D,3,FALSE)</f>
        <v>4063017.33</v>
      </c>
      <c r="J193" s="154">
        <f t="shared" si="2"/>
        <v>-40079</v>
      </c>
    </row>
    <row r="194" spans="1:10" x14ac:dyDescent="0.3">
      <c r="A194" s="22">
        <f>INDEX([1]Concordance!$A$2:$A$556,MATCH('[1]2021 ESSER I'!F195,[1]Concordance!$D$2:$D$556,0))</f>
        <v>42111</v>
      </c>
      <c r="B194" s="110" t="s">
        <v>2473</v>
      </c>
      <c r="C194" s="110" t="s">
        <v>737</v>
      </c>
      <c r="D194" s="110" t="s">
        <v>2474</v>
      </c>
      <c r="E194" s="21">
        <v>245702.15</v>
      </c>
      <c r="F194" s="21">
        <v>54786</v>
      </c>
      <c r="G194" s="21">
        <v>190916.15</v>
      </c>
      <c r="H194" s="21">
        <v>245702.15</v>
      </c>
      <c r="I194" s="151">
        <f>VLOOKUP(A194,'[2]ESSER I Alloc'!A:D,3,FALSE)</f>
        <v>245702.15</v>
      </c>
      <c r="J194" s="21">
        <f t="shared" si="2"/>
        <v>0</v>
      </c>
    </row>
    <row r="195" spans="1:10" x14ac:dyDescent="0.3">
      <c r="A195" s="22">
        <f>INDEX([1]Concordance!$A$2:$A$556,MATCH('[1]2021 ESSER I'!F196,[1]Concordance!$D$2:$D$556,0))</f>
        <v>43004</v>
      </c>
      <c r="B195" s="110" t="s">
        <v>2476</v>
      </c>
      <c r="C195" s="110" t="s">
        <v>740</v>
      </c>
      <c r="D195" s="110" t="s">
        <v>2477</v>
      </c>
      <c r="E195" s="21">
        <v>176808.51</v>
      </c>
      <c r="F195" s="21">
        <v>176345</v>
      </c>
      <c r="G195" s="21">
        <v>0</v>
      </c>
      <c r="H195" s="21">
        <v>176808.51</v>
      </c>
      <c r="I195" s="151">
        <f>VLOOKUP(A195,'[2]ESSER I Alloc'!A:D,3,FALSE)</f>
        <v>176808.51</v>
      </c>
      <c r="J195" s="21">
        <f t="shared" ref="J195:J258" si="3">E195-I195</f>
        <v>0</v>
      </c>
    </row>
    <row r="196" spans="1:10" x14ac:dyDescent="0.3">
      <c r="A196" s="152">
        <f>INDEX([1]Concordance!$A$2:$A$556,MATCH('[1]2021 ESSER I'!F197,[1]Concordance!$D$2:$D$556,0))</f>
        <v>48072</v>
      </c>
      <c r="B196" s="153" t="s">
        <v>2479</v>
      </c>
      <c r="C196" s="153" t="s">
        <v>743</v>
      </c>
      <c r="D196" s="153" t="s">
        <v>2480</v>
      </c>
      <c r="E196" s="154">
        <v>3096917.17</v>
      </c>
      <c r="F196" s="21">
        <v>2218377.04</v>
      </c>
      <c r="G196" s="21">
        <v>878540.13</v>
      </c>
      <c r="H196" s="154">
        <v>3213748.17</v>
      </c>
      <c r="I196" s="155">
        <f>VLOOKUP(A196,'[2]ESSER I Alloc'!A:D,3,FALSE)</f>
        <v>3213748.17</v>
      </c>
      <c r="J196" s="154">
        <f t="shared" si="3"/>
        <v>-116831</v>
      </c>
    </row>
    <row r="197" spans="1:10" x14ac:dyDescent="0.3">
      <c r="A197" s="22">
        <f>INDEX([1]Concordance!$A$2:$A$556,MATCH('[1]2021 ESSER I'!F198,[1]Concordance!$D$2:$D$556,0))</f>
        <v>43001</v>
      </c>
      <c r="B197" s="110" t="s">
        <v>2482</v>
      </c>
      <c r="C197" s="110" t="s">
        <v>746</v>
      </c>
      <c r="D197" s="110" t="s">
        <v>2483</v>
      </c>
      <c r="E197" s="21">
        <v>225750.1</v>
      </c>
      <c r="F197" s="21">
        <v>225158</v>
      </c>
      <c r="G197" s="21">
        <v>592.1</v>
      </c>
      <c r="H197" s="21">
        <v>225750.1</v>
      </c>
      <c r="I197" s="151">
        <f>VLOOKUP(A197,'[2]ESSER I Alloc'!A:D,3,FALSE)</f>
        <v>225750.1</v>
      </c>
      <c r="J197" s="21">
        <f t="shared" si="3"/>
        <v>0</v>
      </c>
    </row>
    <row r="198" spans="1:10" x14ac:dyDescent="0.3">
      <c r="A198" s="22">
        <f>INDEX([1]Concordance!$A$2:$A$556,MATCH('[1]2021 ESSER I'!F199,[1]Concordance!$D$2:$D$556,0))</f>
        <v>88075</v>
      </c>
      <c r="B198" s="110" t="s">
        <v>2485</v>
      </c>
      <c r="C198" s="110" t="s">
        <v>749</v>
      </c>
      <c r="D198" s="110" t="s">
        <v>2486</v>
      </c>
      <c r="E198" s="21">
        <v>50204.45</v>
      </c>
      <c r="F198" s="21">
        <v>50073</v>
      </c>
      <c r="G198" s="21">
        <v>131.44999999999999</v>
      </c>
      <c r="H198" s="21">
        <v>50204.45</v>
      </c>
      <c r="I198" s="151">
        <f>VLOOKUP(A198,'[2]ESSER I Alloc'!A:D,3,FALSE)</f>
        <v>50204.45</v>
      </c>
      <c r="J198" s="21">
        <f t="shared" si="3"/>
        <v>0</v>
      </c>
    </row>
    <row r="199" spans="1:10" x14ac:dyDescent="0.3">
      <c r="A199" s="22">
        <f>INDEX([1]Concordance!$A$2:$A$556,MATCH('[1]2021 ESSER I'!F200,[1]Concordance!$D$2:$D$556,0))</f>
        <v>68071</v>
      </c>
      <c r="B199" s="110" t="s">
        <v>2488</v>
      </c>
      <c r="C199" s="110" t="s">
        <v>752</v>
      </c>
      <c r="D199" s="110" t="s">
        <v>2489</v>
      </c>
      <c r="E199" s="21">
        <v>44736.11</v>
      </c>
      <c r="F199" s="21">
        <v>6432.94</v>
      </c>
      <c r="G199" s="21">
        <v>38303.17</v>
      </c>
      <c r="H199" s="21">
        <v>44736.11</v>
      </c>
      <c r="I199" s="151">
        <f>VLOOKUP(A199,'[2]ESSER I Alloc'!A:D,3,FALSE)</f>
        <v>44736.11</v>
      </c>
      <c r="J199" s="21">
        <f t="shared" si="3"/>
        <v>0</v>
      </c>
    </row>
    <row r="200" spans="1:10" x14ac:dyDescent="0.3">
      <c r="A200" s="152">
        <f>INDEX([1]Concordance!$A$2:$A$556,MATCH('[1]2021 ESSER I'!F201,[1]Concordance!$D$2:$D$556,0))</f>
        <v>50003</v>
      </c>
      <c r="B200" s="153" t="s">
        <v>2491</v>
      </c>
      <c r="C200" s="153" t="s">
        <v>755</v>
      </c>
      <c r="D200" s="153" t="s">
        <v>2492</v>
      </c>
      <c r="E200" s="154">
        <v>334302.96000000002</v>
      </c>
      <c r="F200" s="21">
        <v>245930.22</v>
      </c>
      <c r="G200" s="21">
        <v>88353.78</v>
      </c>
      <c r="H200" s="154">
        <v>335160.96000000002</v>
      </c>
      <c r="I200" s="155">
        <f>VLOOKUP(A200,'[2]ESSER I Alloc'!A:D,3,FALSE)</f>
        <v>335160.96000000002</v>
      </c>
      <c r="J200" s="154">
        <f t="shared" si="3"/>
        <v>-858</v>
      </c>
    </row>
    <row r="201" spans="1:10" x14ac:dyDescent="0.3">
      <c r="A201" s="22">
        <f>INDEX([1]Concordance!$A$2:$A$556,MATCH('[1]2021 ESSER I'!F202,[1]Concordance!$D$2:$D$556,0))</f>
        <v>48904</v>
      </c>
      <c r="B201" s="110" t="s">
        <v>2494</v>
      </c>
      <c r="C201" s="110" t="s">
        <v>758</v>
      </c>
      <c r="D201" s="110" t="s">
        <v>2495</v>
      </c>
      <c r="E201" s="21">
        <v>552567.56000000006</v>
      </c>
      <c r="F201" s="21">
        <v>167044.1</v>
      </c>
      <c r="G201" s="21">
        <v>224989.86</v>
      </c>
      <c r="H201" s="21">
        <v>552567.56000000006</v>
      </c>
      <c r="I201" s="151">
        <f>VLOOKUP(A201,'[2]ESSER I Alloc'!A:D,3,FALSE)</f>
        <v>552567.56000000006</v>
      </c>
      <c r="J201" s="21">
        <f t="shared" si="3"/>
        <v>0</v>
      </c>
    </row>
    <row r="202" spans="1:10" x14ac:dyDescent="0.3">
      <c r="A202" s="22">
        <f>INDEX([1]Concordance!$A$2:$A$556,MATCH('[1]2021 ESSER I'!F203,[1]Concordance!$D$2:$D$556,0))</f>
        <v>35094</v>
      </c>
      <c r="B202" s="110" t="s">
        <v>2497</v>
      </c>
      <c r="C202" s="110" t="s">
        <v>761</v>
      </c>
      <c r="D202" s="110" t="s">
        <v>2498</v>
      </c>
      <c r="E202" s="21">
        <v>148192.44</v>
      </c>
      <c r="F202" s="21">
        <v>147804</v>
      </c>
      <c r="G202" s="21">
        <v>388.44</v>
      </c>
      <c r="H202" s="21">
        <v>148192.44</v>
      </c>
      <c r="I202" s="151">
        <f>VLOOKUP(A202,'[2]ESSER I Alloc'!A:D,3,FALSE)</f>
        <v>148192.44</v>
      </c>
      <c r="J202" s="21">
        <f t="shared" si="3"/>
        <v>0</v>
      </c>
    </row>
    <row r="203" spans="1:10" x14ac:dyDescent="0.3">
      <c r="A203" s="22">
        <f>INDEX([1]Concordance!$A$2:$A$556,MATCH('[1]2021 ESSER I'!F204,[1]Concordance!$D$2:$D$556,0))</f>
        <v>51152</v>
      </c>
      <c r="B203" s="110" t="s">
        <v>2500</v>
      </c>
      <c r="C203" s="110" t="s">
        <v>764</v>
      </c>
      <c r="D203" s="110" t="s">
        <v>2501</v>
      </c>
      <c r="E203" s="21">
        <v>157998.12</v>
      </c>
      <c r="F203" s="21">
        <v>157584</v>
      </c>
      <c r="G203" s="21">
        <v>414.12</v>
      </c>
      <c r="H203" s="21">
        <v>157998.12</v>
      </c>
      <c r="I203" s="151">
        <f>VLOOKUP(A203,'[2]ESSER I Alloc'!A:D,3,FALSE)</f>
        <v>157998.12</v>
      </c>
      <c r="J203" s="21">
        <f t="shared" si="3"/>
        <v>0</v>
      </c>
    </row>
    <row r="204" spans="1:10" x14ac:dyDescent="0.3">
      <c r="A204" s="22">
        <f>INDEX([1]Concordance!$A$2:$A$556,MATCH('[1]2021 ESSER I'!F205,[1]Concordance!$D$2:$D$556,0))</f>
        <v>69107</v>
      </c>
      <c r="B204" s="110" t="s">
        <v>2503</v>
      </c>
      <c r="C204" s="110" t="s">
        <v>767</v>
      </c>
      <c r="D204" s="110" t="s">
        <v>2504</v>
      </c>
      <c r="E204" s="21">
        <v>18673.62</v>
      </c>
      <c r="F204" s="21">
        <v>0</v>
      </c>
      <c r="G204" s="21">
        <v>5310.95</v>
      </c>
      <c r="H204" s="21">
        <v>18673.62</v>
      </c>
      <c r="I204" s="151">
        <f>VLOOKUP(A204,'[2]ESSER I Alloc'!A:D,3,FALSE)</f>
        <v>18673.62</v>
      </c>
      <c r="J204" s="21">
        <f t="shared" si="3"/>
        <v>0</v>
      </c>
    </row>
    <row r="205" spans="1:10" x14ac:dyDescent="0.3">
      <c r="A205" s="152">
        <f>INDEX([1]Concordance!$A$2:$A$556,MATCH('[1]2021 ESSER I'!F206,[1]Concordance!$D$2:$D$556,0))</f>
        <v>106005</v>
      </c>
      <c r="B205" s="153" t="s">
        <v>2506</v>
      </c>
      <c r="C205" s="153" t="s">
        <v>770</v>
      </c>
      <c r="D205" s="153" t="s">
        <v>2507</v>
      </c>
      <c r="E205" s="154">
        <v>371583.87</v>
      </c>
      <c r="F205" s="21">
        <v>370609</v>
      </c>
      <c r="G205" s="21">
        <v>974.87</v>
      </c>
      <c r="H205" s="154">
        <v>387612.87</v>
      </c>
      <c r="I205" s="155">
        <f>VLOOKUP(A205,'[2]ESSER I Alloc'!A:D,3,FALSE)</f>
        <v>387612.87</v>
      </c>
      <c r="J205" s="154">
        <f t="shared" si="3"/>
        <v>-16029</v>
      </c>
    </row>
    <row r="206" spans="1:10" x14ac:dyDescent="0.3">
      <c r="A206" s="22">
        <f>INDEX([1]Concordance!$A$2:$A$556,MATCH('[1]2021 ESSER I'!F207,[1]Concordance!$D$2:$D$556,0))</f>
        <v>48925</v>
      </c>
      <c r="B206" s="110" t="s">
        <v>2509</v>
      </c>
      <c r="C206" s="110" t="s">
        <v>773</v>
      </c>
      <c r="D206" s="110" t="s">
        <v>2510</v>
      </c>
      <c r="E206" s="21">
        <v>65819.17</v>
      </c>
      <c r="F206" s="21">
        <v>0</v>
      </c>
      <c r="G206" s="21">
        <v>65819.17</v>
      </c>
      <c r="H206" s="21">
        <v>65819.17</v>
      </c>
      <c r="I206" s="151">
        <f>VLOOKUP(A206,'[2]ESSER I Alloc'!A:D,3,FALSE)</f>
        <v>65819.17</v>
      </c>
      <c r="J206" s="21">
        <f t="shared" si="3"/>
        <v>0</v>
      </c>
    </row>
    <row r="207" spans="1:10" x14ac:dyDescent="0.3">
      <c r="A207" s="22">
        <f>INDEX([1]Concordance!$A$2:$A$556,MATCH('[1]2021 ESSER I'!F208,[1]Concordance!$D$2:$D$556,0))</f>
        <v>107152</v>
      </c>
      <c r="B207" s="110" t="s">
        <v>2512</v>
      </c>
      <c r="C207" s="110" t="s">
        <v>776</v>
      </c>
      <c r="D207" s="110" t="s">
        <v>2513</v>
      </c>
      <c r="E207" s="21">
        <v>412493.69</v>
      </c>
      <c r="F207" s="21">
        <v>411411</v>
      </c>
      <c r="G207" s="21">
        <v>0</v>
      </c>
      <c r="H207" s="21">
        <v>412493.69</v>
      </c>
      <c r="I207" s="151">
        <f>VLOOKUP(A207,'[2]ESSER I Alloc'!A:D,3,FALSE)</f>
        <v>412493.69</v>
      </c>
      <c r="J207" s="21">
        <f t="shared" si="3"/>
        <v>0</v>
      </c>
    </row>
    <row r="208" spans="1:10" x14ac:dyDescent="0.3">
      <c r="A208" s="22">
        <f>INDEX([1]Concordance!$A$2:$A$556,MATCH('[1]2021 ESSER I'!F209,[1]Concordance!$D$2:$D$556,0))</f>
        <v>46128</v>
      </c>
      <c r="B208" s="110" t="s">
        <v>2515</v>
      </c>
      <c r="C208" s="110" t="s">
        <v>779</v>
      </c>
      <c r="D208" s="110" t="s">
        <v>2516</v>
      </c>
      <c r="E208" s="21">
        <v>117888.45</v>
      </c>
      <c r="F208" s="21">
        <v>117579</v>
      </c>
      <c r="G208" s="21">
        <v>309.45</v>
      </c>
      <c r="H208" s="21">
        <v>117888.45</v>
      </c>
      <c r="I208" s="151">
        <f>VLOOKUP(A208,'[2]ESSER I Alloc'!A:D,3,FALSE)</f>
        <v>117888.45</v>
      </c>
      <c r="J208" s="21">
        <f t="shared" si="3"/>
        <v>0</v>
      </c>
    </row>
    <row r="209" spans="1:10" x14ac:dyDescent="0.3">
      <c r="A209" s="22">
        <f>INDEX([1]Concordance!$A$2:$A$556,MATCH('[1]2021 ESSER I'!F210,[1]Concordance!$D$2:$D$556,0))</f>
        <v>7126</v>
      </c>
      <c r="B209" s="110" t="s">
        <v>2518</v>
      </c>
      <c r="C209" s="110" t="s">
        <v>782</v>
      </c>
      <c r="D209" s="110" t="s">
        <v>2519</v>
      </c>
      <c r="E209" s="21">
        <v>29372.81</v>
      </c>
      <c r="F209" s="21">
        <v>0</v>
      </c>
      <c r="G209" s="21">
        <v>0</v>
      </c>
      <c r="H209" s="21">
        <v>29372.81</v>
      </c>
      <c r="I209" s="151">
        <f>VLOOKUP(A209,'[2]ESSER I Alloc'!A:D,3,FALSE)</f>
        <v>29372.81</v>
      </c>
      <c r="J209" s="21">
        <f t="shared" si="3"/>
        <v>0</v>
      </c>
    </row>
    <row r="210" spans="1:10" x14ac:dyDescent="0.3">
      <c r="A210" s="22">
        <f>INDEX([1]Concordance!$A$2:$A$556,MATCH('[1]2021 ESSER I'!F211,[1]Concordance!$D$2:$D$556,0))</f>
        <v>84004</v>
      </c>
      <c r="B210" s="110" t="s">
        <v>2521</v>
      </c>
      <c r="C210" s="110" t="s">
        <v>785</v>
      </c>
      <c r="D210" s="110" t="s">
        <v>2522</v>
      </c>
      <c r="E210" s="21">
        <v>203664.59</v>
      </c>
      <c r="F210" s="21">
        <v>73014.67</v>
      </c>
      <c r="G210" s="21">
        <v>130649.92</v>
      </c>
      <c r="H210" s="21">
        <v>203664.59</v>
      </c>
      <c r="I210" s="151">
        <f>VLOOKUP(A210,'[2]ESSER I Alloc'!A:D,3,FALSE)</f>
        <v>203664.59</v>
      </c>
      <c r="J210" s="21">
        <f t="shared" si="3"/>
        <v>0</v>
      </c>
    </row>
    <row r="211" spans="1:10" x14ac:dyDescent="0.3">
      <c r="A211" s="22">
        <f>INDEX([1]Concordance!$A$2:$A$556,MATCH('[1]2021 ESSER I'!F212,[1]Concordance!$D$2:$D$556,0))</f>
        <v>7125</v>
      </c>
      <c r="B211" s="110" t="s">
        <v>2524</v>
      </c>
      <c r="C211" s="110" t="s">
        <v>788</v>
      </c>
      <c r="D211" s="110" t="s">
        <v>2525</v>
      </c>
      <c r="E211" s="21">
        <v>27969.07</v>
      </c>
      <c r="F211" s="21">
        <v>5544.92</v>
      </c>
      <c r="G211" s="21">
        <v>22424.15</v>
      </c>
      <c r="H211" s="21">
        <v>27969.07</v>
      </c>
      <c r="I211" s="151">
        <f>VLOOKUP(A211,'[2]ESSER I Alloc'!A:D,3,FALSE)</f>
        <v>27969.07</v>
      </c>
      <c r="J211" s="21">
        <f t="shared" si="3"/>
        <v>0</v>
      </c>
    </row>
    <row r="212" spans="1:10" x14ac:dyDescent="0.3">
      <c r="A212" s="22">
        <f>INDEX([1]Concordance!$A$2:$A$556,MATCH('[1]2021 ESSER I'!F213,[1]Concordance!$D$2:$D$556,0))</f>
        <v>104041</v>
      </c>
      <c r="B212" s="110" t="s">
        <v>2527</v>
      </c>
      <c r="C212" s="110" t="s">
        <v>791</v>
      </c>
      <c r="D212" s="110" t="s">
        <v>2528</v>
      </c>
      <c r="E212" s="21">
        <v>112564.24</v>
      </c>
      <c r="F212" s="21">
        <v>112269</v>
      </c>
      <c r="G212" s="21">
        <v>0</v>
      </c>
      <c r="H212" s="21">
        <v>112564.24</v>
      </c>
      <c r="I212" s="151">
        <f>VLOOKUP(A212,'[2]ESSER I Alloc'!A:D,3,FALSE)</f>
        <v>112564.24</v>
      </c>
      <c r="J212" s="21">
        <f t="shared" si="3"/>
        <v>0</v>
      </c>
    </row>
    <row r="213" spans="1:10" x14ac:dyDescent="0.3">
      <c r="A213" s="22">
        <f>INDEX([1]Concordance!$A$2:$A$556,MATCH('[1]2021 ESSER I'!F214,[1]Concordance!$D$2:$D$556,0))</f>
        <v>66107</v>
      </c>
      <c r="B213" s="110" t="s">
        <v>2530</v>
      </c>
      <c r="C213" s="110" t="s">
        <v>794</v>
      </c>
      <c r="D213" s="110" t="s">
        <v>2531</v>
      </c>
      <c r="E213" s="21">
        <v>132540.04999999999</v>
      </c>
      <c r="F213" s="21">
        <v>132192</v>
      </c>
      <c r="G213" s="21">
        <v>348.05</v>
      </c>
      <c r="H213" s="21">
        <v>132540.04999999999</v>
      </c>
      <c r="I213" s="151">
        <f>VLOOKUP(A213,'[2]ESSER I Alloc'!A:D,3,FALSE)</f>
        <v>132540.04999999999</v>
      </c>
      <c r="J213" s="21">
        <f t="shared" si="3"/>
        <v>0</v>
      </c>
    </row>
    <row r="214" spans="1:10" x14ac:dyDescent="0.3">
      <c r="A214" s="152">
        <f>INDEX([1]Concordance!$A$2:$A$556,MATCH('[1]2021 ESSER I'!F215,[1]Concordance!$D$2:$D$556,0))</f>
        <v>48077</v>
      </c>
      <c r="B214" s="153" t="s">
        <v>2533</v>
      </c>
      <c r="C214" s="153" t="s">
        <v>797</v>
      </c>
      <c r="D214" s="153" t="s">
        <v>2534</v>
      </c>
      <c r="E214" s="154">
        <v>3833117.01</v>
      </c>
      <c r="F214" s="21">
        <v>1882605</v>
      </c>
      <c r="G214" s="21">
        <v>1904232.46</v>
      </c>
      <c r="H214" s="154">
        <v>3882898.01</v>
      </c>
      <c r="I214" s="155">
        <f>VLOOKUP(A214,'[2]ESSER I Alloc'!A:D,3,FALSE)</f>
        <v>3882898.01</v>
      </c>
      <c r="J214" s="154">
        <f t="shared" si="3"/>
        <v>-49781</v>
      </c>
    </row>
    <row r="215" spans="1:10" x14ac:dyDescent="0.3">
      <c r="A215" s="22">
        <f>INDEX([1]Concordance!$A$2:$A$556,MATCH('[1]2021 ESSER I'!F216,[1]Concordance!$D$2:$D$556,0))</f>
        <v>47065</v>
      </c>
      <c r="B215" s="110" t="s">
        <v>2536</v>
      </c>
      <c r="C215" s="110" t="s">
        <v>800</v>
      </c>
      <c r="D215" s="110" t="s">
        <v>2537</v>
      </c>
      <c r="E215" s="21">
        <v>124533.67</v>
      </c>
      <c r="F215" s="21">
        <v>124207</v>
      </c>
      <c r="G215" s="21">
        <v>0</v>
      </c>
      <c r="H215" s="21">
        <v>124533.67</v>
      </c>
      <c r="I215" s="151">
        <f>VLOOKUP(A215,'[2]ESSER I Alloc'!A:D,3,FALSE)</f>
        <v>124533.67</v>
      </c>
      <c r="J215" s="21">
        <f t="shared" si="3"/>
        <v>0</v>
      </c>
    </row>
    <row r="216" spans="1:10" x14ac:dyDescent="0.3">
      <c r="A216" s="152">
        <f>INDEX([1]Concordance!$A$2:$A$556,MATCH('[1]2021 ESSER I'!F217,[1]Concordance!$D$2:$D$556,0))</f>
        <v>16090</v>
      </c>
      <c r="B216" s="153" t="s">
        <v>2539</v>
      </c>
      <c r="C216" s="153" t="s">
        <v>803</v>
      </c>
      <c r="D216" s="153" t="s">
        <v>2540</v>
      </c>
      <c r="E216" s="154">
        <v>517499.54</v>
      </c>
      <c r="F216" s="21">
        <v>485564.33</v>
      </c>
      <c r="G216" s="21">
        <v>31935.21</v>
      </c>
      <c r="H216" s="154">
        <v>546372.54</v>
      </c>
      <c r="I216" s="155">
        <f>VLOOKUP(A216,'[2]ESSER I Alloc'!A:D,3,FALSE)</f>
        <v>546372.54</v>
      </c>
      <c r="J216" s="154">
        <f t="shared" si="3"/>
        <v>-28873.000000000058</v>
      </c>
    </row>
    <row r="217" spans="1:10" x14ac:dyDescent="0.3">
      <c r="A217" s="22">
        <f>INDEX([1]Concordance!$A$2:$A$556,MATCH('[1]2021 ESSER I'!F218,[1]Concordance!$D$2:$D$556,0))</f>
        <v>68074</v>
      </c>
      <c r="B217" s="110" t="s">
        <v>2542</v>
      </c>
      <c r="C217" s="110" t="s">
        <v>806</v>
      </c>
      <c r="D217" s="110" t="s">
        <v>2543</v>
      </c>
      <c r="E217" s="21">
        <v>24585.040000000001</v>
      </c>
      <c r="F217" s="21">
        <v>19595.41</v>
      </c>
      <c r="G217" s="21">
        <v>4989.63</v>
      </c>
      <c r="H217" s="21">
        <v>24585.040000000001</v>
      </c>
      <c r="I217" s="151">
        <f>VLOOKUP(A217,'[2]ESSER I Alloc'!A:D,3,FALSE)</f>
        <v>24585.040000000001</v>
      </c>
      <c r="J217" s="21">
        <f t="shared" si="3"/>
        <v>0</v>
      </c>
    </row>
    <row r="218" spans="1:10" x14ac:dyDescent="0.3">
      <c r="A218" s="22">
        <f>INDEX([1]Concordance!$A$2:$A$556,MATCH('[1]2021 ESSER I'!F219,[1]Concordance!$D$2:$D$556,0))</f>
        <v>49137</v>
      </c>
      <c r="B218" s="110" t="s">
        <v>2545</v>
      </c>
      <c r="C218" s="110" t="s">
        <v>809</v>
      </c>
      <c r="D218" s="110" t="s">
        <v>2546</v>
      </c>
      <c r="E218" s="21">
        <v>100404.81</v>
      </c>
      <c r="F218" s="21">
        <v>65532.91</v>
      </c>
      <c r="G218" s="21">
        <v>34871.9</v>
      </c>
      <c r="H218" s="21">
        <v>100404.81</v>
      </c>
      <c r="I218" s="151">
        <f>VLOOKUP(A218,'[2]ESSER I Alloc'!A:D,3,FALSE)</f>
        <v>100404.81</v>
      </c>
      <c r="J218" s="21">
        <f t="shared" si="3"/>
        <v>0</v>
      </c>
    </row>
    <row r="219" spans="1:10" x14ac:dyDescent="0.3">
      <c r="A219" s="22">
        <f>INDEX([1]Concordance!$A$2:$A$556,MATCH('[1]2021 ESSER I'!F220,[1]Concordance!$D$2:$D$556,0))</f>
        <v>74195</v>
      </c>
      <c r="B219" s="110" t="s">
        <v>2548</v>
      </c>
      <c r="C219" s="110" t="s">
        <v>812</v>
      </c>
      <c r="D219" s="110" t="s">
        <v>2549</v>
      </c>
      <c r="E219" s="21">
        <v>11157</v>
      </c>
      <c r="F219" s="21">
        <v>11128</v>
      </c>
      <c r="G219" s="21">
        <v>0</v>
      </c>
      <c r="H219" s="21">
        <v>11157</v>
      </c>
      <c r="I219" s="151">
        <f>VLOOKUP(A219,'[2]ESSER I Alloc'!A:D,3,FALSE)</f>
        <v>11157</v>
      </c>
      <c r="J219" s="21">
        <f t="shared" si="3"/>
        <v>0</v>
      </c>
    </row>
    <row r="220" spans="1:10" x14ac:dyDescent="0.3">
      <c r="A220" s="152">
        <f>INDEX([1]Concordance!$A$2:$A$556,MATCH('[1]2021 ESSER I'!F221,[1]Concordance!$D$2:$D$556,0))</f>
        <v>26006</v>
      </c>
      <c r="B220" s="153" t="s">
        <v>2551</v>
      </c>
      <c r="C220" s="153" t="s">
        <v>815</v>
      </c>
      <c r="D220" s="153" t="s">
        <v>2552</v>
      </c>
      <c r="E220" s="154">
        <v>1693782.13</v>
      </c>
      <c r="F220" s="21">
        <v>1240383</v>
      </c>
      <c r="G220" s="21">
        <v>453399.13</v>
      </c>
      <c r="H220" s="154">
        <v>1918830.25</v>
      </c>
      <c r="I220" s="155">
        <f>VLOOKUP(A220,'[2]ESSER I Alloc'!A:D,3,FALSE)</f>
        <v>1918830.25</v>
      </c>
      <c r="J220" s="154">
        <f t="shared" si="3"/>
        <v>-225048.12000000011</v>
      </c>
    </row>
    <row r="221" spans="1:10" x14ac:dyDescent="0.3">
      <c r="A221" s="22">
        <f>INDEX([1]Concordance!$A$2:$A$556,MATCH('[1]2021 ESSER I'!F222,[1]Concordance!$D$2:$D$556,0))</f>
        <v>50007</v>
      </c>
      <c r="B221" s="110" t="s">
        <v>2554</v>
      </c>
      <c r="C221" s="110" t="s">
        <v>818</v>
      </c>
      <c r="D221" s="110" t="s">
        <v>2555</v>
      </c>
      <c r="E221" s="21">
        <v>96792.28</v>
      </c>
      <c r="F221" s="21">
        <v>96538</v>
      </c>
      <c r="G221" s="21">
        <v>0</v>
      </c>
      <c r="H221" s="21">
        <v>96792.28</v>
      </c>
      <c r="I221" s="151">
        <f>VLOOKUP(A221,'[2]ESSER I Alloc'!A:D,3,FALSE)</f>
        <v>96792.28</v>
      </c>
      <c r="J221" s="21">
        <f t="shared" si="3"/>
        <v>0</v>
      </c>
    </row>
    <row r="222" spans="1:10" x14ac:dyDescent="0.3">
      <c r="A222" s="22">
        <f>INDEX([1]Concordance!$A$2:$A$556,MATCH('[1]2021 ESSER I'!F223,[1]Concordance!$D$2:$D$556,0))</f>
        <v>96104</v>
      </c>
      <c r="B222" s="110" t="s">
        <v>2557</v>
      </c>
      <c r="C222" s="110" t="s">
        <v>821</v>
      </c>
      <c r="D222" s="110" t="s">
        <v>2558</v>
      </c>
      <c r="E222" s="21">
        <v>1046950.5</v>
      </c>
      <c r="F222" s="21">
        <v>1044204</v>
      </c>
      <c r="G222" s="21">
        <v>0</v>
      </c>
      <c r="H222" s="21">
        <v>1046950.5</v>
      </c>
      <c r="I222" s="151">
        <f>VLOOKUP(A222,'[2]ESSER I Alloc'!A:D,3,FALSE)</f>
        <v>1046950.5</v>
      </c>
      <c r="J222" s="21">
        <f t="shared" si="3"/>
        <v>0</v>
      </c>
    </row>
    <row r="223" spans="1:10" x14ac:dyDescent="0.3">
      <c r="A223" s="22">
        <f>INDEX([1]Concordance!$A$2:$A$556,MATCH('[1]2021 ESSER I'!F224,[1]Concordance!$D$2:$D$556,0))</f>
        <v>51154</v>
      </c>
      <c r="B223" s="110" t="s">
        <v>2560</v>
      </c>
      <c r="C223" s="110" t="s">
        <v>824</v>
      </c>
      <c r="D223" s="110" t="s">
        <v>2561</v>
      </c>
      <c r="E223" s="21">
        <v>75368.509999999995</v>
      </c>
      <c r="F223" s="21">
        <v>0</v>
      </c>
      <c r="G223" s="21">
        <v>75368.509999999995</v>
      </c>
      <c r="H223" s="21">
        <v>75368.509999999995</v>
      </c>
      <c r="I223" s="151">
        <f>VLOOKUP(A223,'[2]ESSER I Alloc'!A:D,3,FALSE)</f>
        <v>75368.509999999995</v>
      </c>
      <c r="J223" s="21">
        <f t="shared" si="3"/>
        <v>0</v>
      </c>
    </row>
    <row r="224" spans="1:10" x14ac:dyDescent="0.3">
      <c r="A224" s="152">
        <f>INDEX([1]Concordance!$A$2:$A$556,MATCH('[1]2021 ESSER I'!F225,[1]Concordance!$D$2:$D$556,0))</f>
        <v>49148</v>
      </c>
      <c r="B224" s="153" t="s">
        <v>2563</v>
      </c>
      <c r="C224" s="153" t="s">
        <v>827</v>
      </c>
      <c r="D224" s="153" t="s">
        <v>2564</v>
      </c>
      <c r="E224" s="154">
        <v>2008007.74</v>
      </c>
      <c r="F224" s="21">
        <v>1502055</v>
      </c>
      <c r="G224" s="21">
        <v>505952.74</v>
      </c>
      <c r="H224" s="154">
        <v>2093873.74</v>
      </c>
      <c r="I224" s="155">
        <f>VLOOKUP(A224,'[2]ESSER I Alloc'!A:D,3,FALSE)</f>
        <v>2093873.74</v>
      </c>
      <c r="J224" s="154">
        <f t="shared" si="3"/>
        <v>-85866</v>
      </c>
    </row>
    <row r="225" spans="1:10" x14ac:dyDescent="0.3">
      <c r="A225" s="22">
        <f>INDEX([1]Concordance!$A$2:$A$556,MATCH('[1]2021 ESSER I'!F226,[1]Concordance!$D$2:$D$556,0))</f>
        <v>46137</v>
      </c>
      <c r="B225" s="110" t="s">
        <v>2566</v>
      </c>
      <c r="C225" s="110" t="s">
        <v>830</v>
      </c>
      <c r="D225" s="110" t="s">
        <v>2567</v>
      </c>
      <c r="E225" s="21">
        <v>103806.86</v>
      </c>
      <c r="F225" s="21">
        <v>78551.25</v>
      </c>
      <c r="G225" s="21">
        <v>25255.61</v>
      </c>
      <c r="H225" s="21">
        <v>103806.86</v>
      </c>
      <c r="I225" s="151">
        <f>VLOOKUP(A225,'[2]ESSER I Alloc'!A:D,3,FALSE)</f>
        <v>103806.86</v>
      </c>
      <c r="J225" s="21">
        <f t="shared" si="3"/>
        <v>0</v>
      </c>
    </row>
    <row r="226" spans="1:10" x14ac:dyDescent="0.3">
      <c r="A226" s="22">
        <f>INDEX([1]Concordance!$A$2:$A$556,MATCH('[1]2021 ESSER I'!F227,[1]Concordance!$D$2:$D$556,0))</f>
        <v>115931</v>
      </c>
      <c r="B226" s="110" t="s">
        <v>2569</v>
      </c>
      <c r="C226" s="110" t="s">
        <v>833</v>
      </c>
      <c r="D226" s="110" t="s">
        <v>2570</v>
      </c>
      <c r="E226" s="21">
        <v>74859.92</v>
      </c>
      <c r="F226" s="21">
        <v>0</v>
      </c>
      <c r="G226" s="21">
        <v>74859.92</v>
      </c>
      <c r="H226" s="21">
        <v>74859.92</v>
      </c>
      <c r="I226" s="151">
        <f>VLOOKUP(A226,'[2]ESSER I Alloc'!A:D,3,FALSE)</f>
        <v>74859.92</v>
      </c>
      <c r="J226" s="21">
        <f t="shared" si="3"/>
        <v>0</v>
      </c>
    </row>
    <row r="227" spans="1:10" x14ac:dyDescent="0.3">
      <c r="A227" s="152">
        <f>INDEX([1]Concordance!$A$2:$A$556,MATCH('[1]2021 ESSER I'!F228,[1]Concordance!$D$2:$D$556,0))</f>
        <v>48078</v>
      </c>
      <c r="B227" s="153" t="s">
        <v>2572</v>
      </c>
      <c r="C227" s="153" t="s">
        <v>836</v>
      </c>
      <c r="D227" s="153" t="s">
        <v>2573</v>
      </c>
      <c r="E227" s="154">
        <v>7499369.5800000001</v>
      </c>
      <c r="F227" s="21">
        <v>711291.02</v>
      </c>
      <c r="G227" s="21">
        <v>4570767.0999999996</v>
      </c>
      <c r="H227" s="154">
        <v>7914185.0499999998</v>
      </c>
      <c r="I227" s="155">
        <f>VLOOKUP(A227,'[2]ESSER I Alloc'!A:D,3,FALSE)</f>
        <v>7914185.0499999998</v>
      </c>
      <c r="J227" s="154">
        <f t="shared" si="3"/>
        <v>-414815.46999999974</v>
      </c>
    </row>
    <row r="228" spans="1:10" x14ac:dyDescent="0.3">
      <c r="A228" s="22">
        <f>INDEX([1]Concordance!$A$2:$A$556,MATCH('[1]2021 ESSER I'!F229,[1]Concordance!$D$2:$D$556,0))</f>
        <v>48929</v>
      </c>
      <c r="B228" s="110" t="s">
        <v>2575</v>
      </c>
      <c r="C228" s="110" t="s">
        <v>839</v>
      </c>
      <c r="D228" s="110" t="s">
        <v>2576</v>
      </c>
      <c r="E228" s="21">
        <v>95001.98</v>
      </c>
      <c r="F228" s="21">
        <v>0</v>
      </c>
      <c r="G228" s="21">
        <v>95001.98</v>
      </c>
      <c r="H228" s="21">
        <v>95001.98</v>
      </c>
      <c r="I228" s="151">
        <f>VLOOKUP(A228,'[2]ESSER I Alloc'!A:D,3,FALSE)</f>
        <v>95001.98</v>
      </c>
      <c r="J228" s="21">
        <f t="shared" si="3"/>
        <v>0</v>
      </c>
    </row>
    <row r="229" spans="1:10" x14ac:dyDescent="0.3">
      <c r="A229" s="22">
        <f>INDEX([1]Concordance!$A$2:$A$556,MATCH('[1]2021 ESSER I'!F230,[1]Concordance!$D$2:$D$556,0))</f>
        <v>48912</v>
      </c>
      <c r="B229" s="110" t="s">
        <v>2578</v>
      </c>
      <c r="C229" s="110" t="s">
        <v>842</v>
      </c>
      <c r="D229" s="110" t="s">
        <v>2579</v>
      </c>
      <c r="E229" s="21">
        <v>317580.15999999997</v>
      </c>
      <c r="F229" s="21">
        <v>0</v>
      </c>
      <c r="G229" s="21">
        <v>317580.15999999997</v>
      </c>
      <c r="H229" s="21">
        <v>317580.15999999997</v>
      </c>
      <c r="I229" s="151">
        <f>VLOOKUP(A229,'[2]ESSER I Alloc'!A:D,3,FALSE)</f>
        <v>317580.15999999997</v>
      </c>
      <c r="J229" s="21">
        <f t="shared" si="3"/>
        <v>0</v>
      </c>
    </row>
    <row r="230" spans="1:10" x14ac:dyDescent="0.3">
      <c r="A230" s="152">
        <f>INDEX([1]Concordance!$A$2:$A$556,MATCH('[1]2021 ESSER I'!F231,[1]Concordance!$D$2:$D$556,0))</f>
        <v>24086</v>
      </c>
      <c r="B230" s="153" t="s">
        <v>2581</v>
      </c>
      <c r="C230" s="153" t="s">
        <v>845</v>
      </c>
      <c r="D230" s="153" t="s">
        <v>2582</v>
      </c>
      <c r="E230" s="154">
        <v>82478.92</v>
      </c>
      <c r="F230" s="21">
        <v>82263</v>
      </c>
      <c r="G230" s="21">
        <v>215.92</v>
      </c>
      <c r="H230" s="154">
        <v>88565.92</v>
      </c>
      <c r="I230" s="155">
        <f>VLOOKUP(A230,'[2]ESSER I Alloc'!A:D,3,FALSE)</f>
        <v>88565.92</v>
      </c>
      <c r="J230" s="154">
        <f t="shared" si="3"/>
        <v>-6087</v>
      </c>
    </row>
    <row r="231" spans="1:10" x14ac:dyDescent="0.3">
      <c r="A231" s="152">
        <f>INDEX([1]Concordance!$A$2:$A$556,MATCH('[1]2021 ESSER I'!F232,[1]Concordance!$D$2:$D$556,0))</f>
        <v>100064</v>
      </c>
      <c r="B231" s="153" t="s">
        <v>2584</v>
      </c>
      <c r="C231" s="153" t="s">
        <v>848</v>
      </c>
      <c r="D231" s="153" t="s">
        <v>2585</v>
      </c>
      <c r="E231" s="154">
        <v>26675.9</v>
      </c>
      <c r="F231" s="21">
        <v>26606</v>
      </c>
      <c r="G231" s="21">
        <v>69.900000000000006</v>
      </c>
      <c r="H231" s="154">
        <v>45205.9</v>
      </c>
      <c r="I231" s="155">
        <f>VLOOKUP(A231,'[2]ESSER I Alloc'!A:D,3,FALSE)</f>
        <v>45205.9</v>
      </c>
      <c r="J231" s="154">
        <f t="shared" si="3"/>
        <v>-18530</v>
      </c>
    </row>
    <row r="232" spans="1:10" x14ac:dyDescent="0.3">
      <c r="A232" s="22">
        <f>INDEX([1]Concordance!$A$2:$A$556,MATCH('[1]2021 ESSER I'!F233,[1]Concordance!$D$2:$D$556,0))</f>
        <v>35102</v>
      </c>
      <c r="B232" s="110" t="s">
        <v>2587</v>
      </c>
      <c r="C232" s="110" t="s">
        <v>851</v>
      </c>
      <c r="D232" s="110" t="s">
        <v>2588</v>
      </c>
      <c r="E232" s="21">
        <v>909100.98</v>
      </c>
      <c r="F232" s="21">
        <v>199972.44</v>
      </c>
      <c r="G232" s="21">
        <v>709128.54</v>
      </c>
      <c r="H232" s="21">
        <v>909100.98</v>
      </c>
      <c r="I232" s="151">
        <f>VLOOKUP(A232,'[2]ESSER I Alloc'!A:D,3,FALSE)</f>
        <v>909100.98</v>
      </c>
      <c r="J232" s="21">
        <f t="shared" si="3"/>
        <v>0</v>
      </c>
    </row>
    <row r="233" spans="1:10" x14ac:dyDescent="0.3">
      <c r="A233" s="22">
        <f>INDEX([1]Concordance!$A$2:$A$556,MATCH('[1]2021 ESSER I'!F234,[1]Concordance!$D$2:$D$556,0))</f>
        <v>21150</v>
      </c>
      <c r="B233" s="110" t="s">
        <v>2590</v>
      </c>
      <c r="C233" s="110" t="s">
        <v>854</v>
      </c>
      <c r="D233" s="110" t="s">
        <v>2591</v>
      </c>
      <c r="E233" s="21">
        <v>38140.019999999997</v>
      </c>
      <c r="F233" s="21">
        <v>38040</v>
      </c>
      <c r="G233" s="21">
        <v>100.02</v>
      </c>
      <c r="H233" s="21">
        <v>38140.019999999997</v>
      </c>
      <c r="I233" s="151">
        <f>VLOOKUP(A233,'[2]ESSER I Alloc'!A:D,3,FALSE)</f>
        <v>38140.019999999997</v>
      </c>
      <c r="J233" s="21">
        <f t="shared" si="3"/>
        <v>0</v>
      </c>
    </row>
    <row r="234" spans="1:10" x14ac:dyDescent="0.3">
      <c r="A234" s="22">
        <f>INDEX([1]Concordance!$A$2:$A$556,MATCH('[1]2021 ESSER I'!F235,[1]Concordance!$D$2:$D$556,0))</f>
        <v>38044</v>
      </c>
      <c r="B234" s="110" t="s">
        <v>2593</v>
      </c>
      <c r="C234" s="110" t="s">
        <v>857</v>
      </c>
      <c r="D234" s="110" t="s">
        <v>2594</v>
      </c>
      <c r="E234" s="21">
        <v>45481.38</v>
      </c>
      <c r="F234" s="21">
        <v>45362</v>
      </c>
      <c r="G234" s="21">
        <v>0</v>
      </c>
      <c r="H234" s="21">
        <v>45481.38</v>
      </c>
      <c r="I234" s="151">
        <f>VLOOKUP(A234,'[2]ESSER I Alloc'!A:D,3,FALSE)</f>
        <v>45481.38</v>
      </c>
      <c r="J234" s="21">
        <f t="shared" si="3"/>
        <v>0</v>
      </c>
    </row>
    <row r="235" spans="1:10" x14ac:dyDescent="0.3">
      <c r="A235" s="22">
        <f>INDEX([1]Concordance!$A$2:$A$556,MATCH('[1]2021 ESSER I'!F236,[1]Concordance!$D$2:$D$556,0))</f>
        <v>13062</v>
      </c>
      <c r="B235" s="110" t="s">
        <v>2596</v>
      </c>
      <c r="C235" s="110" t="s">
        <v>860</v>
      </c>
      <c r="D235" s="110" t="s">
        <v>2597</v>
      </c>
      <c r="E235" s="21">
        <v>11348.64</v>
      </c>
      <c r="F235" s="21">
        <v>11319</v>
      </c>
      <c r="G235" s="21">
        <v>0</v>
      </c>
      <c r="H235" s="21">
        <v>11348.64</v>
      </c>
      <c r="I235" s="151">
        <f>VLOOKUP(A235,'[2]ESSER I Alloc'!A:D,3,FALSE)</f>
        <v>11348.64</v>
      </c>
      <c r="J235" s="21">
        <f t="shared" si="3"/>
        <v>0</v>
      </c>
    </row>
    <row r="236" spans="1:10" x14ac:dyDescent="0.3">
      <c r="A236" s="152">
        <f>INDEX([1]Concordance!$A$2:$A$556,MATCH('[1]2021 ESSER I'!F237,[1]Concordance!$D$2:$D$556,0))</f>
        <v>110014</v>
      </c>
      <c r="B236" s="153" t="s">
        <v>2599</v>
      </c>
      <c r="C236" s="153" t="s">
        <v>863</v>
      </c>
      <c r="D236" s="153" t="s">
        <v>2600</v>
      </c>
      <c r="E236" s="154">
        <v>471953.46</v>
      </c>
      <c r="F236" s="21">
        <v>170090</v>
      </c>
      <c r="G236" s="21">
        <v>301863.46000000002</v>
      </c>
      <c r="H236" s="154">
        <v>495868.46</v>
      </c>
      <c r="I236" s="155">
        <f>VLOOKUP(A236,'[2]ESSER I Alloc'!A:D,3,FALSE)</f>
        <v>495868.46</v>
      </c>
      <c r="J236" s="154">
        <f t="shared" si="3"/>
        <v>-23915</v>
      </c>
    </row>
    <row r="237" spans="1:10" x14ac:dyDescent="0.3">
      <c r="A237" s="22">
        <f>INDEX([1]Concordance!$A$2:$A$556,MATCH('[1]2021 ESSER I'!F238,[1]Concordance!$D$2:$D$556,0))</f>
        <v>51150</v>
      </c>
      <c r="B237" s="110" t="s">
        <v>2602</v>
      </c>
      <c r="C237" s="110" t="s">
        <v>866</v>
      </c>
      <c r="D237" s="110" t="s">
        <v>2603</v>
      </c>
      <c r="E237" s="21">
        <v>39960.620000000003</v>
      </c>
      <c r="F237" s="21">
        <v>25264.62</v>
      </c>
      <c r="G237" s="21">
        <v>14696</v>
      </c>
      <c r="H237" s="21">
        <v>39960.620000000003</v>
      </c>
      <c r="I237" s="151">
        <f>VLOOKUP(A237,'[2]ESSER I Alloc'!A:D,3,FALSE)</f>
        <v>39960.620000000003</v>
      </c>
      <c r="J237" s="21">
        <f t="shared" si="3"/>
        <v>0</v>
      </c>
    </row>
    <row r="238" spans="1:10" x14ac:dyDescent="0.3">
      <c r="A238" s="22">
        <f>INDEX([1]Concordance!$A$2:$A$556,MATCH('[1]2021 ESSER I'!F239,[1]Concordance!$D$2:$D$556,0))</f>
        <v>115914</v>
      </c>
      <c r="B238" s="110" t="s">
        <v>2605</v>
      </c>
      <c r="C238" s="110" t="s">
        <v>869</v>
      </c>
      <c r="D238" s="110" t="s">
        <v>2606</v>
      </c>
      <c r="E238" s="21">
        <v>1739613.22</v>
      </c>
      <c r="F238" s="21">
        <v>0</v>
      </c>
      <c r="G238" s="21">
        <v>1739613.22</v>
      </c>
      <c r="H238" s="21">
        <v>1739613.22</v>
      </c>
      <c r="I238" s="151">
        <f>VLOOKUP(A238,'[2]ESSER I Alloc'!A:D,3,FALSE)</f>
        <v>1739613.22</v>
      </c>
      <c r="J238" s="21">
        <f t="shared" si="3"/>
        <v>0</v>
      </c>
    </row>
    <row r="239" spans="1:10" x14ac:dyDescent="0.3">
      <c r="A239" s="22">
        <f>INDEX([1]Concordance!$A$2:$A$556,MATCH('[1]2021 ESSER I'!F240,[1]Concordance!$D$2:$D$556,0))</f>
        <v>48918</v>
      </c>
      <c r="B239" s="110" t="s">
        <v>2608</v>
      </c>
      <c r="C239" s="110" t="s">
        <v>872</v>
      </c>
      <c r="D239" s="110" t="s">
        <v>2609</v>
      </c>
      <c r="E239" s="21">
        <v>427078.13</v>
      </c>
      <c r="F239" s="21">
        <v>0</v>
      </c>
      <c r="G239" s="21">
        <v>326006.88</v>
      </c>
      <c r="H239" s="21">
        <v>427078.13</v>
      </c>
      <c r="I239" s="151">
        <f>VLOOKUP(A239,'[2]ESSER I Alloc'!A:D,3,FALSE)</f>
        <v>427078.13</v>
      </c>
      <c r="J239" s="21">
        <f t="shared" si="3"/>
        <v>0</v>
      </c>
    </row>
    <row r="240" spans="1:10" x14ac:dyDescent="0.3">
      <c r="A240" s="22">
        <f>INDEX([1]Concordance!$A$2:$A$556,MATCH('[1]2021 ESSER I'!F241,[1]Concordance!$D$2:$D$556,0))</f>
        <v>106006</v>
      </c>
      <c r="B240" s="110" t="s">
        <v>2611</v>
      </c>
      <c r="C240" s="110" t="s">
        <v>875</v>
      </c>
      <c r="D240" s="110" t="s">
        <v>2612</v>
      </c>
      <c r="E240" s="21">
        <v>75070.399999999994</v>
      </c>
      <c r="F240" s="21">
        <v>74873</v>
      </c>
      <c r="G240" s="21">
        <v>197.4</v>
      </c>
      <c r="H240" s="21">
        <v>75070.399999999994</v>
      </c>
      <c r="I240" s="151">
        <f>VLOOKUP(A240,'[2]ESSER I Alloc'!A:D,3,FALSE)</f>
        <v>75070.399999999994</v>
      </c>
      <c r="J240" s="21">
        <f t="shared" si="3"/>
        <v>0</v>
      </c>
    </row>
    <row r="241" spans="1:10" x14ac:dyDescent="0.3">
      <c r="A241" s="152">
        <f>INDEX([1]Concordance!$A$2:$A$556,MATCH('[1]2021 ESSER I'!F242,[1]Concordance!$D$2:$D$556,0))</f>
        <v>1091</v>
      </c>
      <c r="B241" s="153" t="s">
        <v>2614</v>
      </c>
      <c r="C241" s="153" t="s">
        <v>878</v>
      </c>
      <c r="D241" s="153" t="s">
        <v>2615</v>
      </c>
      <c r="E241" s="154">
        <v>493649.95</v>
      </c>
      <c r="F241" s="21">
        <v>369266.25</v>
      </c>
      <c r="G241" s="21">
        <v>124383.7</v>
      </c>
      <c r="H241" s="154">
        <v>503931.95</v>
      </c>
      <c r="I241" s="155">
        <f>VLOOKUP(A241,'[2]ESSER I Alloc'!A:D,3,FALSE)</f>
        <v>503931.95</v>
      </c>
      <c r="J241" s="154">
        <f t="shared" si="3"/>
        <v>-10282</v>
      </c>
    </row>
    <row r="242" spans="1:10" x14ac:dyDescent="0.3">
      <c r="A242" s="152">
        <f>INDEX([1]Concordance!$A$2:$A$556,MATCH('[1]2021 ESSER I'!F243,[1]Concordance!$D$2:$D$556,0))</f>
        <v>96092</v>
      </c>
      <c r="B242" s="153" t="s">
        <v>2617</v>
      </c>
      <c r="C242" s="153" t="s">
        <v>881</v>
      </c>
      <c r="D242" s="153" t="s">
        <v>2618</v>
      </c>
      <c r="E242" s="154">
        <v>131315.67000000001</v>
      </c>
      <c r="F242" s="21">
        <v>98228.25</v>
      </c>
      <c r="G242" s="21">
        <v>33087.42</v>
      </c>
      <c r="H242" s="154">
        <v>239579.37</v>
      </c>
      <c r="I242" s="155">
        <f>VLOOKUP(A242,'[2]ESSER I Alloc'!A:D,3,FALSE)</f>
        <v>239579.37</v>
      </c>
      <c r="J242" s="154">
        <f t="shared" si="3"/>
        <v>-108263.69999999998</v>
      </c>
    </row>
    <row r="243" spans="1:10" x14ac:dyDescent="0.3">
      <c r="A243" s="22">
        <f>INDEX([1]Concordance!$A$2:$A$556,MATCH('[1]2021 ESSER I'!F244,[1]Concordance!$D$2:$D$556,0))</f>
        <v>51155</v>
      </c>
      <c r="B243" s="110" t="s">
        <v>2620</v>
      </c>
      <c r="C243" s="110" t="s">
        <v>884</v>
      </c>
      <c r="D243" s="110" t="s">
        <v>2621</v>
      </c>
      <c r="E243" s="21">
        <v>182445.57</v>
      </c>
      <c r="F243" s="21">
        <v>181967</v>
      </c>
      <c r="G243" s="21">
        <v>478.57</v>
      </c>
      <c r="H243" s="21">
        <v>182445.57</v>
      </c>
      <c r="I243" s="151">
        <f>VLOOKUP(A243,'[2]ESSER I Alloc'!A:D,3,FALSE)</f>
        <v>182445.57</v>
      </c>
      <c r="J243" s="21">
        <f t="shared" si="3"/>
        <v>0</v>
      </c>
    </row>
    <row r="244" spans="1:10" x14ac:dyDescent="0.3">
      <c r="A244" s="22">
        <f>INDEX([1]Concordance!$A$2:$A$556,MATCH('[1]2021 ESSER I'!F245,[1]Concordance!$D$2:$D$556,0))</f>
        <v>52096</v>
      </c>
      <c r="B244" s="110" t="s">
        <v>2623</v>
      </c>
      <c r="C244" s="110" t="s">
        <v>887</v>
      </c>
      <c r="D244" s="110" t="s">
        <v>2624</v>
      </c>
      <c r="E244" s="21">
        <v>210558.79</v>
      </c>
      <c r="F244" s="21">
        <v>210006</v>
      </c>
      <c r="G244" s="21">
        <v>0</v>
      </c>
      <c r="H244" s="21">
        <v>210558.79</v>
      </c>
      <c r="I244" s="151">
        <f>VLOOKUP(A244,'[2]ESSER I Alloc'!A:D,3,FALSE)</f>
        <v>210558.79</v>
      </c>
      <c r="J244" s="21">
        <f t="shared" si="3"/>
        <v>0</v>
      </c>
    </row>
    <row r="245" spans="1:10" x14ac:dyDescent="0.3">
      <c r="A245" s="22">
        <f>INDEX([1]Concordance!$A$2:$A$556,MATCH('[1]2021 ESSER I'!F246,[1]Concordance!$D$2:$D$556,0))</f>
        <v>80118</v>
      </c>
      <c r="B245" s="110" t="s">
        <v>2626</v>
      </c>
      <c r="C245" s="110" t="s">
        <v>890</v>
      </c>
      <c r="D245" s="110" t="s">
        <v>2627</v>
      </c>
      <c r="E245" s="21">
        <v>99595.65</v>
      </c>
      <c r="F245" s="21">
        <v>99334</v>
      </c>
      <c r="G245" s="21">
        <v>261.64999999999998</v>
      </c>
      <c r="H245" s="21">
        <v>99595.65</v>
      </c>
      <c r="I245" s="151">
        <f>VLOOKUP(A245,'[2]ESSER I Alloc'!A:D,3,FALSE)</f>
        <v>99595.65</v>
      </c>
      <c r="J245" s="21">
        <f t="shared" si="3"/>
        <v>0</v>
      </c>
    </row>
    <row r="246" spans="1:10" x14ac:dyDescent="0.3">
      <c r="A246" s="22">
        <f>INDEX([1]Concordance!$A$2:$A$556,MATCH('[1]2021 ESSER I'!F247,[1]Concordance!$D$2:$D$556,0))</f>
        <v>61154</v>
      </c>
      <c r="B246" s="110" t="s">
        <v>2629</v>
      </c>
      <c r="C246" s="110" t="s">
        <v>893</v>
      </c>
      <c r="D246" s="110" t="s">
        <v>2630</v>
      </c>
      <c r="E246" s="21">
        <v>134809.45000000001</v>
      </c>
      <c r="F246" s="21">
        <v>134456</v>
      </c>
      <c r="G246" s="21">
        <v>353.45</v>
      </c>
      <c r="H246" s="21">
        <v>134809.45000000001</v>
      </c>
      <c r="I246" s="151">
        <f>VLOOKUP(A246,'[2]ESSER I Alloc'!A:D,3,FALSE)</f>
        <v>134809.45000000001</v>
      </c>
      <c r="J246" s="21">
        <f t="shared" si="3"/>
        <v>0</v>
      </c>
    </row>
    <row r="247" spans="1:10" x14ac:dyDescent="0.3">
      <c r="A247" s="22">
        <f>INDEX([1]Concordance!$A$2:$A$556,MATCH('[1]2021 ESSER I'!F248,[1]Concordance!$D$2:$D$556,0))</f>
        <v>115928</v>
      </c>
      <c r="B247" s="110" t="s">
        <v>2632</v>
      </c>
      <c r="C247" s="110" t="s">
        <v>896</v>
      </c>
      <c r="D247" s="110" t="s">
        <v>2633</v>
      </c>
      <c r="E247" s="21">
        <v>70300.649999999994</v>
      </c>
      <c r="F247" s="21">
        <v>50556</v>
      </c>
      <c r="G247" s="21">
        <v>0</v>
      </c>
      <c r="H247" s="21">
        <v>70300.649999999994</v>
      </c>
      <c r="I247" s="151">
        <f>VLOOKUP(A247,'[2]ESSER I Alloc'!A:D,3,FALSE)</f>
        <v>70300.649999999994</v>
      </c>
      <c r="J247" s="21">
        <f t="shared" si="3"/>
        <v>0</v>
      </c>
    </row>
    <row r="248" spans="1:10" x14ac:dyDescent="0.3">
      <c r="A248" s="22">
        <f>INDEX([1]Concordance!$A$2:$A$556,MATCH('[1]2021 ESSER I'!F249,[1]Concordance!$D$2:$D$556,0))</f>
        <v>53114</v>
      </c>
      <c r="B248" s="110" t="s">
        <v>2635</v>
      </c>
      <c r="C248" s="110" t="s">
        <v>899</v>
      </c>
      <c r="D248" s="110" t="s">
        <v>2636</v>
      </c>
      <c r="E248" s="21">
        <v>156857.28</v>
      </c>
      <c r="F248" s="21">
        <v>156446</v>
      </c>
      <c r="G248" s="21">
        <v>0</v>
      </c>
      <c r="H248" s="21">
        <v>156857.28</v>
      </c>
      <c r="I248" s="151">
        <f>VLOOKUP(A248,'[2]ESSER I Alloc'!A:D,3,FALSE)</f>
        <v>156857.28</v>
      </c>
      <c r="J248" s="21">
        <f t="shared" si="3"/>
        <v>0</v>
      </c>
    </row>
    <row r="249" spans="1:10" x14ac:dyDescent="0.3">
      <c r="A249" s="22">
        <f>INDEX([1]Concordance!$A$2:$A$556,MATCH('[1]2021 ESSER I'!F250,[1]Concordance!$D$2:$D$556,0))</f>
        <v>53111</v>
      </c>
      <c r="B249" s="110" t="s">
        <v>2638</v>
      </c>
      <c r="C249" s="110" t="s">
        <v>902</v>
      </c>
      <c r="D249" s="110" t="s">
        <v>2639</v>
      </c>
      <c r="E249" s="21">
        <v>181122.1</v>
      </c>
      <c r="F249" s="21">
        <v>180647</v>
      </c>
      <c r="G249" s="21">
        <v>475.1</v>
      </c>
      <c r="H249" s="21">
        <v>181122.1</v>
      </c>
      <c r="I249" s="151">
        <f>VLOOKUP(A249,'[2]ESSER I Alloc'!A:D,3,FALSE)</f>
        <v>181122.1</v>
      </c>
      <c r="J249" s="21">
        <f t="shared" si="3"/>
        <v>0</v>
      </c>
    </row>
    <row r="250" spans="1:10" x14ac:dyDescent="0.3">
      <c r="A250" s="152">
        <f>INDEX([1]Concordance!$A$2:$A$556,MATCH('[1]2021 ESSER I'!F251,[1]Concordance!$D$2:$D$556,0))</f>
        <v>96106</v>
      </c>
      <c r="B250" s="153" t="s">
        <v>2641</v>
      </c>
      <c r="C250" s="153" t="s">
        <v>905</v>
      </c>
      <c r="D250" s="153" t="s">
        <v>2642</v>
      </c>
      <c r="E250" s="154">
        <v>85716.36</v>
      </c>
      <c r="F250" s="21">
        <v>0</v>
      </c>
      <c r="G250" s="21">
        <v>85716.36</v>
      </c>
      <c r="H250" s="154">
        <v>178851.08</v>
      </c>
      <c r="I250" s="155">
        <f>VLOOKUP(A250,'[2]ESSER I Alloc'!A:D,3,FALSE)</f>
        <v>178851.08</v>
      </c>
      <c r="J250" s="154">
        <f t="shared" si="3"/>
        <v>-93134.719999999987</v>
      </c>
    </row>
    <row r="251" spans="1:10" x14ac:dyDescent="0.3">
      <c r="A251" s="152">
        <f>INDEX([1]Concordance!$A$2:$A$556,MATCH('[1]2021 ESSER I'!F252,[1]Concordance!$D$2:$D$556,0))</f>
        <v>54039</v>
      </c>
      <c r="B251" s="153" t="s">
        <v>2644</v>
      </c>
      <c r="C251" s="153" t="s">
        <v>908</v>
      </c>
      <c r="D251" s="153" t="s">
        <v>2645</v>
      </c>
      <c r="E251" s="154">
        <v>202545.86</v>
      </c>
      <c r="F251" s="21">
        <v>172783.08</v>
      </c>
      <c r="G251" s="21">
        <v>29762.78</v>
      </c>
      <c r="H251" s="154">
        <v>211846.86</v>
      </c>
      <c r="I251" s="155">
        <f>VLOOKUP(A251,'[2]ESSER I Alloc'!A:D,3,FALSE)</f>
        <v>211846.86</v>
      </c>
      <c r="J251" s="154">
        <f t="shared" si="3"/>
        <v>-9301</v>
      </c>
    </row>
    <row r="252" spans="1:10" x14ac:dyDescent="0.3">
      <c r="A252" s="22">
        <f>INDEX([1]Concordance!$A$2:$A$556,MATCH('[1]2021 ESSER I'!F253,[1]Concordance!$D$2:$D$556,0))</f>
        <v>115924</v>
      </c>
      <c r="B252" s="110" t="s">
        <v>2647</v>
      </c>
      <c r="C252" s="110" t="s">
        <v>911</v>
      </c>
      <c r="D252" s="110" t="s">
        <v>2648</v>
      </c>
      <c r="E252" s="21">
        <v>61729.18</v>
      </c>
      <c r="F252" s="21">
        <v>0</v>
      </c>
      <c r="G252" s="21">
        <v>61729.18</v>
      </c>
      <c r="H252" s="21">
        <v>61729.18</v>
      </c>
      <c r="I252" s="151">
        <f>VLOOKUP(A252,'[2]ESSER I Alloc'!A:D,3,FALSE)</f>
        <v>61729.18</v>
      </c>
      <c r="J252" s="21">
        <f t="shared" si="3"/>
        <v>0</v>
      </c>
    </row>
    <row r="253" spans="1:10" x14ac:dyDescent="0.3">
      <c r="A253" s="22">
        <f>INDEX([1]Concordance!$A$2:$A$556,MATCH('[1]2021 ESSER I'!F254,[1]Concordance!$D$2:$D$556,0))</f>
        <v>93123</v>
      </c>
      <c r="B253" s="110" t="s">
        <v>2650</v>
      </c>
      <c r="C253" s="110" t="s">
        <v>914</v>
      </c>
      <c r="D253" s="110" t="s">
        <v>2651</v>
      </c>
      <c r="E253" s="21">
        <v>143086.91</v>
      </c>
      <c r="F253" s="21">
        <v>142712</v>
      </c>
      <c r="G253" s="21">
        <v>0</v>
      </c>
      <c r="H253" s="21">
        <v>143086.91</v>
      </c>
      <c r="I253" s="151">
        <f>VLOOKUP(A253,'[2]ESSER I Alloc'!A:D,3,FALSE)</f>
        <v>143086.91</v>
      </c>
      <c r="J253" s="21">
        <f t="shared" si="3"/>
        <v>0</v>
      </c>
    </row>
    <row r="254" spans="1:10" x14ac:dyDescent="0.3">
      <c r="A254" s="22">
        <f>INDEX([1]Concordance!$A$2:$A$556,MATCH('[1]2021 ESSER I'!F255,[1]Concordance!$D$2:$D$556,0))</f>
        <v>6104</v>
      </c>
      <c r="B254" s="110" t="s">
        <v>2653</v>
      </c>
      <c r="C254" s="110" t="s">
        <v>917</v>
      </c>
      <c r="D254" s="110" t="s">
        <v>2654</v>
      </c>
      <c r="E254" s="21">
        <v>273246.99</v>
      </c>
      <c r="F254" s="21">
        <v>251454.72</v>
      </c>
      <c r="G254" s="21">
        <v>21792.27</v>
      </c>
      <c r="H254" s="21">
        <v>273246.99</v>
      </c>
      <c r="I254" s="151">
        <f>VLOOKUP(A254,'[2]ESSER I Alloc'!A:D,3,FALSE)</f>
        <v>273246.99</v>
      </c>
      <c r="J254" s="21">
        <f t="shared" si="3"/>
        <v>0</v>
      </c>
    </row>
    <row r="255" spans="1:10" x14ac:dyDescent="0.3">
      <c r="A255" s="22">
        <f>INDEX([1]Concordance!$A$2:$A$556,MATCH('[1]2021 ESSER I'!F256,[1]Concordance!$D$2:$D$556,0))</f>
        <v>85045</v>
      </c>
      <c r="B255" s="110" t="s">
        <v>2656</v>
      </c>
      <c r="C255" s="110" t="s">
        <v>920</v>
      </c>
      <c r="D255" s="110" t="s">
        <v>2657</v>
      </c>
      <c r="E255" s="21">
        <v>131445.07</v>
      </c>
      <c r="F255" s="21">
        <v>131100</v>
      </c>
      <c r="G255" s="21">
        <v>0</v>
      </c>
      <c r="H255" s="21">
        <v>131445.07</v>
      </c>
      <c r="I255" s="151">
        <f>VLOOKUP(A255,'[2]ESSER I Alloc'!A:D,3,FALSE)</f>
        <v>131445.07</v>
      </c>
      <c r="J255" s="21">
        <f t="shared" si="3"/>
        <v>0</v>
      </c>
    </row>
    <row r="256" spans="1:10" x14ac:dyDescent="0.3">
      <c r="A256" s="22">
        <f>INDEX([1]Concordance!$A$2:$A$556,MATCH('[1]2021 ESSER I'!F257,[1]Concordance!$D$2:$D$556,0))</f>
        <v>40104</v>
      </c>
      <c r="B256" s="110" t="s">
        <v>2659</v>
      </c>
      <c r="C256" s="110" t="s">
        <v>923</v>
      </c>
      <c r="D256" s="110" t="s">
        <v>2660</v>
      </c>
      <c r="E256" s="21">
        <v>27277.85</v>
      </c>
      <c r="F256" s="21">
        <v>0</v>
      </c>
      <c r="G256" s="21">
        <v>27206</v>
      </c>
      <c r="H256" s="21">
        <v>27277.85</v>
      </c>
      <c r="I256" s="151">
        <f>VLOOKUP(A256,'[2]ESSER I Alloc'!A:D,3,FALSE)</f>
        <v>27277.85</v>
      </c>
      <c r="J256" s="21">
        <f t="shared" si="3"/>
        <v>0</v>
      </c>
    </row>
    <row r="257" spans="1:10" x14ac:dyDescent="0.3">
      <c r="A257" s="22">
        <f>INDEX([1]Concordance!$A$2:$A$556,MATCH('[1]2021 ESSER I'!F258,[1]Concordance!$D$2:$D$556,0))</f>
        <v>25002</v>
      </c>
      <c r="B257" s="110" t="s">
        <v>2662</v>
      </c>
      <c r="C257" s="110" t="s">
        <v>926</v>
      </c>
      <c r="D257" s="110" t="s">
        <v>2663</v>
      </c>
      <c r="E257" s="21">
        <v>75378.34</v>
      </c>
      <c r="F257" s="21">
        <v>56385.75</v>
      </c>
      <c r="G257" s="21">
        <v>18992.59</v>
      </c>
      <c r="H257" s="21">
        <v>75378.34</v>
      </c>
      <c r="I257" s="151">
        <f>VLOOKUP(A257,'[2]ESSER I Alloc'!A:D,3,FALSE)</f>
        <v>75378.34</v>
      </c>
      <c r="J257" s="21">
        <f t="shared" si="3"/>
        <v>0</v>
      </c>
    </row>
    <row r="258" spans="1:10" x14ac:dyDescent="0.3">
      <c r="A258" s="22">
        <f>INDEX([1]Concordance!$A$2:$A$556,MATCH('[1]2021 ESSER I'!F259,[1]Concordance!$D$2:$D$556,0))</f>
        <v>89080</v>
      </c>
      <c r="B258" s="110" t="s">
        <v>2665</v>
      </c>
      <c r="C258" s="110" t="s">
        <v>929</v>
      </c>
      <c r="D258" s="110" t="s">
        <v>2666</v>
      </c>
      <c r="E258" s="21">
        <v>84842.5</v>
      </c>
      <c r="F258" s="21">
        <v>63465</v>
      </c>
      <c r="G258" s="21">
        <v>20535</v>
      </c>
      <c r="H258" s="21">
        <v>84842.5</v>
      </c>
      <c r="I258" s="151">
        <f>VLOOKUP(A258,'[2]ESSER I Alloc'!A:D,3,FALSE)</f>
        <v>84842.5</v>
      </c>
      <c r="J258" s="21">
        <f t="shared" si="3"/>
        <v>0</v>
      </c>
    </row>
    <row r="259" spans="1:10" x14ac:dyDescent="0.3">
      <c r="A259" s="22">
        <f>INDEX([1]Concordance!$A$2:$A$556,MATCH('[1]2021 ESSER I'!F260,[1]Concordance!$D$2:$D$556,0))</f>
        <v>53113</v>
      </c>
      <c r="B259" s="110" t="s">
        <v>2668</v>
      </c>
      <c r="C259" s="110" t="s">
        <v>932</v>
      </c>
      <c r="D259" s="110" t="s">
        <v>2669</v>
      </c>
      <c r="E259" s="21">
        <v>950708.58</v>
      </c>
      <c r="F259" s="21">
        <v>948214</v>
      </c>
      <c r="G259" s="21">
        <v>2494.58</v>
      </c>
      <c r="H259" s="21">
        <v>950708.58</v>
      </c>
      <c r="I259" s="151">
        <f>VLOOKUP(A259,'[2]ESSER I Alloc'!A:D,3,FALSE)</f>
        <v>950708.58</v>
      </c>
      <c r="J259" s="21">
        <f t="shared" ref="J259:J322" si="4">E259-I259</f>
        <v>0</v>
      </c>
    </row>
    <row r="260" spans="1:10" x14ac:dyDescent="0.3">
      <c r="A260" s="22">
        <f>INDEX([1]Concordance!$A$2:$A$556,MATCH('[1]2021 ESSER I'!F261,[1]Concordance!$D$2:$D$556,0))</f>
        <v>48910</v>
      </c>
      <c r="B260" s="110" t="s">
        <v>2671</v>
      </c>
      <c r="C260" s="110" t="s">
        <v>1699</v>
      </c>
      <c r="D260" s="110" t="s">
        <v>2672</v>
      </c>
      <c r="E260" s="21">
        <v>259520.84</v>
      </c>
      <c r="F260" s="21">
        <v>0</v>
      </c>
      <c r="G260" s="21">
        <v>259520.84</v>
      </c>
      <c r="H260" s="21">
        <v>259520.84</v>
      </c>
      <c r="I260" s="151">
        <f>VLOOKUP(A260,'[2]ESSER I Alloc'!A:D,3,FALSE)</f>
        <v>259520.84</v>
      </c>
      <c r="J260" s="21">
        <f t="shared" si="4"/>
        <v>0</v>
      </c>
    </row>
    <row r="261" spans="1:10" x14ac:dyDescent="0.3">
      <c r="A261" s="22">
        <f>INDEX([1]Concordance!$A$2:$A$556,MATCH('[1]2021 ESSER I'!F262,[1]Concordance!$D$2:$D$556,0))</f>
        <v>48071</v>
      </c>
      <c r="B261" s="110" t="s">
        <v>2674</v>
      </c>
      <c r="C261" s="110" t="s">
        <v>935</v>
      </c>
      <c r="D261" s="110" t="s">
        <v>2675</v>
      </c>
      <c r="E261" s="21">
        <v>1294267.68</v>
      </c>
      <c r="F261" s="21">
        <v>0</v>
      </c>
      <c r="G261" s="21">
        <v>1184391.44</v>
      </c>
      <c r="H261" s="21">
        <v>1294267.68</v>
      </c>
      <c r="I261" s="151">
        <f>VLOOKUP(A261,'[2]ESSER I Alloc'!A:D,3,FALSE)</f>
        <v>1294267.68</v>
      </c>
      <c r="J261" s="21">
        <f t="shared" si="4"/>
        <v>0</v>
      </c>
    </row>
    <row r="262" spans="1:10" x14ac:dyDescent="0.3">
      <c r="A262" s="22">
        <f>INDEX([1]Concordance!$A$2:$A$556,MATCH('[1]2021 ESSER I'!F263,[1]Concordance!$D$2:$D$556,0))</f>
        <v>42118</v>
      </c>
      <c r="B262" s="110" t="s">
        <v>2677</v>
      </c>
      <c r="C262" s="110" t="s">
        <v>938</v>
      </c>
      <c r="D262" s="110" t="s">
        <v>2678</v>
      </c>
      <c r="E262" s="21">
        <v>51337.11</v>
      </c>
      <c r="F262" s="21">
        <v>27959.79</v>
      </c>
      <c r="G262" s="21">
        <v>8434.2199999999993</v>
      </c>
      <c r="H262" s="21">
        <v>51337.11</v>
      </c>
      <c r="I262" s="151">
        <f>VLOOKUP(A262,'[2]ESSER I Alloc'!A:D,3,FALSE)</f>
        <v>51337.11</v>
      </c>
      <c r="J262" s="21">
        <f t="shared" si="4"/>
        <v>0</v>
      </c>
    </row>
    <row r="263" spans="1:10" x14ac:dyDescent="0.3">
      <c r="A263" s="22">
        <f>INDEX([1]Concordance!$A$2:$A$556,MATCH('[1]2021 ESSER I'!F264,[1]Concordance!$D$2:$D$556,0))</f>
        <v>51156</v>
      </c>
      <c r="B263" s="110" t="s">
        <v>2680</v>
      </c>
      <c r="C263" s="110" t="s">
        <v>941</v>
      </c>
      <c r="D263" s="110" t="s">
        <v>2681</v>
      </c>
      <c r="E263" s="21">
        <v>44348.73</v>
      </c>
      <c r="F263" s="21">
        <v>0</v>
      </c>
      <c r="G263" s="21">
        <v>44348.73</v>
      </c>
      <c r="H263" s="21">
        <v>44348.73</v>
      </c>
      <c r="I263" s="151">
        <f>VLOOKUP(A263,'[2]ESSER I Alloc'!A:D,3,FALSE)</f>
        <v>44348.73</v>
      </c>
      <c r="J263" s="21">
        <f t="shared" si="4"/>
        <v>0</v>
      </c>
    </row>
    <row r="264" spans="1:10" x14ac:dyDescent="0.3">
      <c r="A264" s="22">
        <f>INDEX([1]Concordance!$A$2:$A$556,MATCH('[1]2021 ESSER I'!F265,[1]Concordance!$D$2:$D$556,0))</f>
        <v>9078</v>
      </c>
      <c r="B264" s="110" t="s">
        <v>2683</v>
      </c>
      <c r="C264" s="110" t="s">
        <v>944</v>
      </c>
      <c r="D264" s="110" t="s">
        <v>2684</v>
      </c>
      <c r="E264" s="21">
        <v>13627.87</v>
      </c>
      <c r="F264" s="21">
        <v>0</v>
      </c>
      <c r="G264" s="21">
        <v>13627.87</v>
      </c>
      <c r="H264" s="21">
        <v>13627.87</v>
      </c>
      <c r="I264" s="151">
        <f>VLOOKUP(A264,'[2]ESSER I Alloc'!A:D,3,FALSE)</f>
        <v>13627.87</v>
      </c>
      <c r="J264" s="21">
        <f t="shared" si="4"/>
        <v>0</v>
      </c>
    </row>
    <row r="265" spans="1:10" x14ac:dyDescent="0.3">
      <c r="A265" s="22">
        <f>INDEX([1]Concordance!$A$2:$A$556,MATCH('[1]2021 ESSER I'!F266,[1]Concordance!$D$2:$D$556,0))</f>
        <v>90078</v>
      </c>
      <c r="B265" s="110" t="s">
        <v>2686</v>
      </c>
      <c r="C265" s="110" t="s">
        <v>947</v>
      </c>
      <c r="D265" s="110" t="s">
        <v>2687</v>
      </c>
      <c r="E265" s="21">
        <v>200003.74</v>
      </c>
      <c r="F265" s="21">
        <v>199479</v>
      </c>
      <c r="G265" s="21">
        <v>524.74</v>
      </c>
      <c r="H265" s="21">
        <v>200003.74</v>
      </c>
      <c r="I265" s="151">
        <f>VLOOKUP(A265,'[2]ESSER I Alloc'!A:D,3,FALSE)</f>
        <v>200003.74</v>
      </c>
      <c r="J265" s="21">
        <f t="shared" si="4"/>
        <v>0</v>
      </c>
    </row>
    <row r="266" spans="1:10" x14ac:dyDescent="0.3">
      <c r="A266" s="22">
        <f>INDEX([1]Concordance!$A$2:$A$556,MATCH('[1]2021 ESSER I'!F267,[1]Concordance!$D$2:$D$556,0))</f>
        <v>56017</v>
      </c>
      <c r="B266" s="110" t="s">
        <v>2689</v>
      </c>
      <c r="C266" s="110" t="s">
        <v>950</v>
      </c>
      <c r="D266" s="110" t="s">
        <v>2690</v>
      </c>
      <c r="E266" s="21">
        <v>184655.19</v>
      </c>
      <c r="F266" s="21">
        <v>184171</v>
      </c>
      <c r="G266" s="21">
        <v>484.19</v>
      </c>
      <c r="H266" s="21">
        <v>184655.19</v>
      </c>
      <c r="I266" s="151">
        <f>VLOOKUP(A266,'[2]ESSER I Alloc'!A:D,3,FALSE)</f>
        <v>184655.19</v>
      </c>
      <c r="J266" s="21">
        <f t="shared" si="4"/>
        <v>0</v>
      </c>
    </row>
    <row r="267" spans="1:10" x14ac:dyDescent="0.3">
      <c r="A267" s="22">
        <f>INDEX([1]Concordance!$A$2:$A$556,MATCH('[1]2021 ESSER I'!F268,[1]Concordance!$D$2:$D$556,0))</f>
        <v>54045</v>
      </c>
      <c r="B267" s="110" t="s">
        <v>2692</v>
      </c>
      <c r="C267" s="110" t="s">
        <v>953</v>
      </c>
      <c r="D267" s="110" t="s">
        <v>2693</v>
      </c>
      <c r="E267" s="21">
        <v>215407.16</v>
      </c>
      <c r="F267" s="21">
        <v>0</v>
      </c>
      <c r="G267" s="21">
        <v>215407.16</v>
      </c>
      <c r="H267" s="21">
        <v>215407.16</v>
      </c>
      <c r="I267" s="151">
        <f>VLOOKUP(A267,'[2]ESSER I Alloc'!A:D,3,FALSE)</f>
        <v>215407.16</v>
      </c>
      <c r="J267" s="21">
        <f t="shared" si="4"/>
        <v>0</v>
      </c>
    </row>
    <row r="268" spans="1:10" x14ac:dyDescent="0.3">
      <c r="A268" s="22">
        <f>INDEX([1]Concordance!$A$2:$A$556,MATCH('[1]2021 ESSER I'!F269,[1]Concordance!$D$2:$D$556,0))</f>
        <v>6101</v>
      </c>
      <c r="B268" s="110" t="s">
        <v>2695</v>
      </c>
      <c r="C268" s="110" t="s">
        <v>956</v>
      </c>
      <c r="D268" s="110" t="s">
        <v>2696</v>
      </c>
      <c r="E268" s="21">
        <v>83451.87</v>
      </c>
      <c r="F268" s="21">
        <v>0</v>
      </c>
      <c r="G268" s="21">
        <v>83451.87</v>
      </c>
      <c r="H268" s="21">
        <v>83451.87</v>
      </c>
      <c r="I268" s="151">
        <f>VLOOKUP(A268,'[2]ESSER I Alloc'!A:D,3,FALSE)</f>
        <v>83451.87</v>
      </c>
      <c r="J268" s="21">
        <f t="shared" si="4"/>
        <v>0</v>
      </c>
    </row>
    <row r="269" spans="1:10" x14ac:dyDescent="0.3">
      <c r="A269" s="152">
        <f>INDEX([1]Concordance!$A$2:$A$556,MATCH('[1]2021 ESSER I'!F270,[1]Concordance!$D$2:$D$556,0))</f>
        <v>24090</v>
      </c>
      <c r="B269" s="153" t="s">
        <v>2698</v>
      </c>
      <c r="C269" s="153" t="s">
        <v>959</v>
      </c>
      <c r="D269" s="153" t="s">
        <v>2699</v>
      </c>
      <c r="E269" s="154">
        <v>281484.32</v>
      </c>
      <c r="F269" s="21">
        <v>280746</v>
      </c>
      <c r="G269" s="21">
        <v>738.32</v>
      </c>
      <c r="H269" s="154">
        <v>322566.96999999997</v>
      </c>
      <c r="I269" s="155">
        <f>VLOOKUP(A269,'[2]ESSER I Alloc'!A:D,3,FALSE)</f>
        <v>322566.96999999997</v>
      </c>
      <c r="J269" s="154">
        <f t="shared" si="4"/>
        <v>-41082.649999999965</v>
      </c>
    </row>
    <row r="270" spans="1:10" x14ac:dyDescent="0.3">
      <c r="A270" s="22">
        <f>INDEX([1]Concordance!$A$2:$A$556,MATCH('[1]2021 ESSER I'!F271,[1]Concordance!$D$2:$D$556,0))</f>
        <v>107154</v>
      </c>
      <c r="B270" s="110" t="s">
        <v>2701</v>
      </c>
      <c r="C270" s="110" t="s">
        <v>962</v>
      </c>
      <c r="D270" s="110" t="s">
        <v>2702</v>
      </c>
      <c r="E270" s="21">
        <v>316183.78999999998</v>
      </c>
      <c r="F270" s="21">
        <v>315354</v>
      </c>
      <c r="G270" s="21">
        <v>829.79</v>
      </c>
      <c r="H270" s="21">
        <v>316183.78999999998</v>
      </c>
      <c r="I270" s="151">
        <f>VLOOKUP(A270,'[2]ESSER I Alloc'!A:D,3,FALSE)</f>
        <v>316183.78999999998</v>
      </c>
      <c r="J270" s="21">
        <f t="shared" si="4"/>
        <v>0</v>
      </c>
    </row>
    <row r="271" spans="1:10" x14ac:dyDescent="0.3">
      <c r="A271" s="22">
        <f>INDEX([1]Concordance!$A$2:$A$556,MATCH('[1]2021 ESSER I'!F272,[1]Concordance!$D$2:$D$556,0))</f>
        <v>115902</v>
      </c>
      <c r="B271" s="110" t="s">
        <v>2704</v>
      </c>
      <c r="C271" s="110" t="s">
        <v>965</v>
      </c>
      <c r="D271" s="110" t="s">
        <v>2705</v>
      </c>
      <c r="E271" s="21">
        <v>443212.91</v>
      </c>
      <c r="F271" s="21">
        <v>194739.26</v>
      </c>
      <c r="G271" s="21">
        <v>248473.65</v>
      </c>
      <c r="H271" s="21">
        <v>443212.91</v>
      </c>
      <c r="I271" s="151">
        <f>VLOOKUP(A271,'[2]ESSER I Alloc'!A:D,3,FALSE)</f>
        <v>443212.91</v>
      </c>
      <c r="J271" s="21">
        <f t="shared" si="4"/>
        <v>0</v>
      </c>
    </row>
    <row r="272" spans="1:10" x14ac:dyDescent="0.3">
      <c r="A272" s="22">
        <f>INDEX([1]Concordance!$A$2:$A$556,MATCH('[1]2021 ESSER I'!F273,[1]Concordance!$D$2:$D$556,0))</f>
        <v>8106</v>
      </c>
      <c r="B272" s="110" t="s">
        <v>2707</v>
      </c>
      <c r="C272" s="110" t="s">
        <v>246</v>
      </c>
      <c r="D272" s="110" t="s">
        <v>2708</v>
      </c>
      <c r="E272" s="21">
        <v>163631.07999999999</v>
      </c>
      <c r="F272" s="21">
        <v>163202</v>
      </c>
      <c r="G272" s="21">
        <v>0</v>
      </c>
      <c r="H272" s="21">
        <v>163631.07999999999</v>
      </c>
      <c r="I272" s="151">
        <f>VLOOKUP(A272,'[2]ESSER I Alloc'!A:D,3,FALSE)</f>
        <v>163631.07999999999</v>
      </c>
      <c r="J272" s="21">
        <f t="shared" si="4"/>
        <v>0</v>
      </c>
    </row>
    <row r="273" spans="1:10" x14ac:dyDescent="0.3">
      <c r="A273" s="152">
        <f>INDEX([1]Concordance!$A$2:$A$556,MATCH('[1]2021 ESSER I'!F274,[1]Concordance!$D$2:$D$556,0))</f>
        <v>96093</v>
      </c>
      <c r="B273" s="153" t="s">
        <v>2710</v>
      </c>
      <c r="C273" s="153" t="s">
        <v>974</v>
      </c>
      <c r="D273" s="153" t="s">
        <v>2711</v>
      </c>
      <c r="E273" s="154">
        <v>148174.43</v>
      </c>
      <c r="F273" s="21">
        <v>0</v>
      </c>
      <c r="G273" s="21">
        <v>148174.43</v>
      </c>
      <c r="H273" s="154">
        <v>231974.54</v>
      </c>
      <c r="I273" s="155">
        <f>VLOOKUP(A273,'[2]ESSER I Alloc'!A:D,3,FALSE)</f>
        <v>231974.54</v>
      </c>
      <c r="J273" s="154">
        <f t="shared" si="4"/>
        <v>-83800.110000000015</v>
      </c>
    </row>
    <row r="274" spans="1:10" x14ac:dyDescent="0.3">
      <c r="A274" s="22">
        <f>INDEX([1]Concordance!$A$2:$A$556,MATCH('[1]2021 ESSER I'!F275,[1]Concordance!$D$2:$D$556,0))</f>
        <v>58106</v>
      </c>
      <c r="B274" s="110" t="s">
        <v>2713</v>
      </c>
      <c r="C274" s="110" t="s">
        <v>977</v>
      </c>
      <c r="D274" s="110" t="s">
        <v>2714</v>
      </c>
      <c r="E274" s="21">
        <v>58054.400000000001</v>
      </c>
      <c r="F274" s="21">
        <v>57902</v>
      </c>
      <c r="G274" s="21">
        <v>152.4</v>
      </c>
      <c r="H274" s="21">
        <v>58054.400000000001</v>
      </c>
      <c r="I274" s="151">
        <f>VLOOKUP(A274,'[2]ESSER I Alloc'!A:D,3,FALSE)</f>
        <v>58054.400000000001</v>
      </c>
      <c r="J274" s="21">
        <f t="shared" si="4"/>
        <v>0</v>
      </c>
    </row>
    <row r="275" spans="1:10" x14ac:dyDescent="0.3">
      <c r="A275" s="22">
        <f>INDEX([1]Concordance!$A$2:$A$556,MATCH('[1]2021 ESSER I'!F276,[1]Concordance!$D$2:$D$556,0))</f>
        <v>59114</v>
      </c>
      <c r="B275" s="110" t="s">
        <v>2716</v>
      </c>
      <c r="C275" s="110" t="s">
        <v>980</v>
      </c>
      <c r="D275" s="110" t="s">
        <v>2717</v>
      </c>
      <c r="E275" s="21">
        <v>25318.03</v>
      </c>
      <c r="F275" s="21">
        <v>25252</v>
      </c>
      <c r="G275" s="21">
        <v>66.03</v>
      </c>
      <c r="H275" s="21">
        <v>25318.03</v>
      </c>
      <c r="I275" s="151">
        <f>VLOOKUP(A275,'[2]ESSER I Alloc'!A:D,3,FALSE)</f>
        <v>25318.03</v>
      </c>
      <c r="J275" s="21">
        <f t="shared" si="4"/>
        <v>0</v>
      </c>
    </row>
    <row r="276" spans="1:10" x14ac:dyDescent="0.3">
      <c r="A276" s="152">
        <f>INDEX([1]Concordance!$A$2:$A$556,MATCH('[1]2021 ESSER I'!F277,[1]Concordance!$D$2:$D$556,0))</f>
        <v>29001</v>
      </c>
      <c r="B276" s="153" t="s">
        <v>2719</v>
      </c>
      <c r="C276" s="153" t="s">
        <v>983</v>
      </c>
      <c r="D276" s="153" t="s">
        <v>2720</v>
      </c>
      <c r="E276" s="154">
        <v>92870.17</v>
      </c>
      <c r="F276" s="21">
        <v>66240</v>
      </c>
      <c r="G276" s="21">
        <v>23508</v>
      </c>
      <c r="H276" s="154">
        <v>108947.17</v>
      </c>
      <c r="I276" s="155">
        <f>VLOOKUP(A276,'[2]ESSER I Alloc'!A:D,3,FALSE)</f>
        <v>108947.17</v>
      </c>
      <c r="J276" s="154">
        <f t="shared" si="4"/>
        <v>-16077</v>
      </c>
    </row>
    <row r="277" spans="1:10" x14ac:dyDescent="0.3">
      <c r="A277" s="22">
        <f>INDEX([1]Concordance!$A$2:$A$556,MATCH('[1]2021 ESSER I'!F278,[1]Concordance!$D$2:$D$556,0))</f>
        <v>39139</v>
      </c>
      <c r="B277" s="110" t="s">
        <v>2722</v>
      </c>
      <c r="C277" s="110" t="s">
        <v>986</v>
      </c>
      <c r="D277" s="110" t="s">
        <v>2723</v>
      </c>
      <c r="E277" s="21">
        <v>221936.91</v>
      </c>
      <c r="F277" s="21">
        <v>221355</v>
      </c>
      <c r="G277" s="21">
        <v>581.91</v>
      </c>
      <c r="H277" s="21">
        <v>221936.91</v>
      </c>
      <c r="I277" s="151">
        <f>VLOOKUP(A277,'[2]ESSER I Alloc'!A:D,3,FALSE)</f>
        <v>221936.91</v>
      </c>
      <c r="J277" s="21">
        <f t="shared" si="4"/>
        <v>0</v>
      </c>
    </row>
    <row r="278" spans="1:10" x14ac:dyDescent="0.3">
      <c r="A278" s="22">
        <f>INDEX([1]Concordance!$A$2:$A$556,MATCH('[1]2021 ESSER I'!F279,[1]Concordance!$D$2:$D$556,0))</f>
        <v>48075</v>
      </c>
      <c r="B278" s="110" t="s">
        <v>2725</v>
      </c>
      <c r="C278" s="110" t="s">
        <v>989</v>
      </c>
      <c r="D278" s="110" t="s">
        <v>2726</v>
      </c>
      <c r="E278" s="21">
        <v>49669.66</v>
      </c>
      <c r="F278" s="21">
        <v>49539</v>
      </c>
      <c r="G278" s="21">
        <v>0</v>
      </c>
      <c r="H278" s="21">
        <v>49669.66</v>
      </c>
      <c r="I278" s="151">
        <f>VLOOKUP(A278,'[2]ESSER I Alloc'!A:D,3,FALSE)</f>
        <v>49669.66</v>
      </c>
      <c r="J278" s="21">
        <f t="shared" si="4"/>
        <v>0</v>
      </c>
    </row>
    <row r="279" spans="1:10" x14ac:dyDescent="0.3">
      <c r="A279" s="22">
        <f>INDEX([1]Concordance!$A$2:$A$556,MATCH('[1]2021 ESSER I'!F280,[1]Concordance!$D$2:$D$556,0))</f>
        <v>36133</v>
      </c>
      <c r="B279" s="110" t="s">
        <v>2728</v>
      </c>
      <c r="C279" s="110" t="s">
        <v>992</v>
      </c>
      <c r="D279" s="110" t="s">
        <v>2729</v>
      </c>
      <c r="E279" s="21">
        <v>140748.71</v>
      </c>
      <c r="F279" s="21">
        <v>140379</v>
      </c>
      <c r="G279" s="21">
        <v>0</v>
      </c>
      <c r="H279" s="21">
        <v>140748.71</v>
      </c>
      <c r="I279" s="151">
        <f>VLOOKUP(A279,'[2]ESSER I Alloc'!A:D,3,FALSE)</f>
        <v>140748.71</v>
      </c>
      <c r="J279" s="21">
        <f t="shared" si="4"/>
        <v>0</v>
      </c>
    </row>
    <row r="280" spans="1:10" x14ac:dyDescent="0.3">
      <c r="A280" s="152">
        <f>INDEX([1]Concordance!$A$2:$A$556,MATCH('[1]2021 ESSER I'!F281,[1]Concordance!$D$2:$D$556,0))</f>
        <v>82108</v>
      </c>
      <c r="B280" s="153" t="s">
        <v>2731</v>
      </c>
      <c r="C280" s="153" t="s">
        <v>995</v>
      </c>
      <c r="D280" s="153" t="s">
        <v>2732</v>
      </c>
      <c r="E280" s="154">
        <v>229419.96</v>
      </c>
      <c r="F280" s="21">
        <v>228818</v>
      </c>
      <c r="G280" s="21">
        <v>601.96</v>
      </c>
      <c r="H280" s="154">
        <v>244764.96</v>
      </c>
      <c r="I280" s="155">
        <f>VLOOKUP(A280,'[2]ESSER I Alloc'!A:D,3,FALSE)</f>
        <v>244764.96</v>
      </c>
      <c r="J280" s="154">
        <f t="shared" si="4"/>
        <v>-15345</v>
      </c>
    </row>
    <row r="281" spans="1:10" x14ac:dyDescent="0.3">
      <c r="A281" s="22">
        <f>INDEX([1]Concordance!$A$2:$A$556,MATCH('[1]2021 ESSER I'!F282,[1]Concordance!$D$2:$D$556,0))</f>
        <v>77104</v>
      </c>
      <c r="B281" s="110" t="s">
        <v>2734</v>
      </c>
      <c r="C281" s="110" t="s">
        <v>998</v>
      </c>
      <c r="D281" s="110" t="s">
        <v>2735</v>
      </c>
      <c r="E281" s="21">
        <v>88673.7</v>
      </c>
      <c r="F281" s="21">
        <v>46023.62</v>
      </c>
      <c r="G281" s="21">
        <v>42650.080000000002</v>
      </c>
      <c r="H281" s="21">
        <v>88673.7</v>
      </c>
      <c r="I281" s="151">
        <f>VLOOKUP(A281,'[2]ESSER I Alloc'!A:D,3,FALSE)</f>
        <v>88673.7</v>
      </c>
      <c r="J281" s="21">
        <f t="shared" si="4"/>
        <v>0</v>
      </c>
    </row>
    <row r="282" spans="1:10" x14ac:dyDescent="0.3">
      <c r="A282" s="22">
        <f>INDEX([1]Concordance!$A$2:$A$556,MATCH('[1]2021 ESSER I'!F283,[1]Concordance!$D$2:$D$556,0))</f>
        <v>15004</v>
      </c>
      <c r="B282" s="110" t="s">
        <v>2737</v>
      </c>
      <c r="C282" s="110" t="s">
        <v>1001</v>
      </c>
      <c r="D282" s="110" t="s">
        <v>2738</v>
      </c>
      <c r="E282" s="21">
        <v>97974.07</v>
      </c>
      <c r="F282" s="21">
        <v>77398.080000000002</v>
      </c>
      <c r="G282" s="21">
        <v>20575.990000000002</v>
      </c>
      <c r="H282" s="21">
        <v>97974.07</v>
      </c>
      <c r="I282" s="151">
        <f>VLOOKUP(A282,'[2]ESSER I Alloc'!A:D,3,FALSE)</f>
        <v>97974.07</v>
      </c>
      <c r="J282" s="21">
        <f t="shared" si="4"/>
        <v>0</v>
      </c>
    </row>
    <row r="283" spans="1:10" x14ac:dyDescent="0.3">
      <c r="A283" s="152">
        <f>INDEX([1]Concordance!$A$2:$A$556,MATCH('[1]2021 ESSER I'!F284,[1]Concordance!$D$2:$D$556,0))</f>
        <v>61156</v>
      </c>
      <c r="B283" s="153" t="s">
        <v>2740</v>
      </c>
      <c r="C283" s="153" t="s">
        <v>1004</v>
      </c>
      <c r="D283" s="153" t="s">
        <v>2741</v>
      </c>
      <c r="E283" s="154">
        <v>240534.37</v>
      </c>
      <c r="F283" s="21">
        <v>193648.38</v>
      </c>
      <c r="G283" s="21">
        <v>46885.99</v>
      </c>
      <c r="H283" s="154">
        <v>262965.37</v>
      </c>
      <c r="I283" s="155">
        <f>VLOOKUP(A283,'[2]ESSER I Alloc'!A:D,3,FALSE)</f>
        <v>262965.37</v>
      </c>
      <c r="J283" s="154">
        <f t="shared" si="4"/>
        <v>-22431</v>
      </c>
    </row>
    <row r="284" spans="1:10" x14ac:dyDescent="0.3">
      <c r="A284" s="22">
        <f>INDEX([1]Concordance!$A$2:$A$556,MATCH('[1]2021 ESSER I'!F285,[1]Concordance!$D$2:$D$556,0))</f>
        <v>61158</v>
      </c>
      <c r="B284" s="110" t="s">
        <v>2743</v>
      </c>
      <c r="C284" s="110" t="s">
        <v>1007</v>
      </c>
      <c r="D284" s="110" t="s">
        <v>2744</v>
      </c>
      <c r="E284" s="21">
        <v>38104.800000000003</v>
      </c>
      <c r="F284" s="21">
        <v>28503.75</v>
      </c>
      <c r="G284" s="21">
        <v>9601.0499999999993</v>
      </c>
      <c r="H284" s="21">
        <v>38104.800000000003</v>
      </c>
      <c r="I284" s="151">
        <f>VLOOKUP(A284,'[2]ESSER I Alloc'!A:D,3,FALSE)</f>
        <v>38104.800000000003</v>
      </c>
      <c r="J284" s="21">
        <f t="shared" si="4"/>
        <v>0</v>
      </c>
    </row>
    <row r="285" spans="1:10" x14ac:dyDescent="0.3">
      <c r="A285" s="22">
        <f>INDEX([1]Concordance!$A$2:$A$556,MATCH('[1]2021 ESSER I'!F286,[1]Concordance!$D$2:$D$556,0))</f>
        <v>69108</v>
      </c>
      <c r="B285" s="110" t="s">
        <v>2746</v>
      </c>
      <c r="C285" s="110" t="s">
        <v>1010</v>
      </c>
      <c r="D285" s="110" t="s">
        <v>2747</v>
      </c>
      <c r="E285" s="21">
        <v>37339.870000000003</v>
      </c>
      <c r="F285" s="21">
        <v>36885.519999999997</v>
      </c>
      <c r="G285" s="21">
        <v>0</v>
      </c>
      <c r="H285" s="21">
        <v>37339.870000000003</v>
      </c>
      <c r="I285" s="151">
        <f>VLOOKUP(A285,'[2]ESSER I Alloc'!A:D,3,FALSE)</f>
        <v>37339.870000000003</v>
      </c>
      <c r="J285" s="21">
        <f t="shared" si="4"/>
        <v>0</v>
      </c>
    </row>
    <row r="286" spans="1:10" x14ac:dyDescent="0.3">
      <c r="A286" s="22">
        <f>INDEX([1]Concordance!$A$2:$A$556,MATCH('[1]2021 ESSER I'!F287,[1]Concordance!$D$2:$D$556,0))</f>
        <v>35092</v>
      </c>
      <c r="B286" s="110" t="s">
        <v>2749</v>
      </c>
      <c r="C286" s="110" t="s">
        <v>1013</v>
      </c>
      <c r="D286" s="110" t="s">
        <v>2750</v>
      </c>
      <c r="E286" s="21">
        <v>473864.15</v>
      </c>
      <c r="F286" s="21">
        <v>0</v>
      </c>
      <c r="G286" s="21">
        <v>473864.15</v>
      </c>
      <c r="H286" s="21">
        <v>473864.15</v>
      </c>
      <c r="I286" s="151">
        <f>VLOOKUP(A286,'[2]ESSER I Alloc'!A:D,3,FALSE)</f>
        <v>473864.15</v>
      </c>
      <c r="J286" s="21">
        <f t="shared" si="4"/>
        <v>0</v>
      </c>
    </row>
    <row r="287" spans="1:10" x14ac:dyDescent="0.3">
      <c r="A287" s="22">
        <f>INDEX([1]Concordance!$A$2:$A$556,MATCH('[1]2021 ESSER I'!F288,[1]Concordance!$D$2:$D$556,0))</f>
        <v>97119</v>
      </c>
      <c r="B287" s="110" t="s">
        <v>2752</v>
      </c>
      <c r="C287" s="110" t="s">
        <v>1016</v>
      </c>
      <c r="D287" s="110" t="s">
        <v>2753</v>
      </c>
      <c r="E287" s="21">
        <v>20817.72</v>
      </c>
      <c r="F287" s="21">
        <v>20763</v>
      </c>
      <c r="G287" s="21">
        <v>54</v>
      </c>
      <c r="H287" s="21">
        <v>20817.72</v>
      </c>
      <c r="I287" s="151">
        <f>VLOOKUP(A287,'[2]ESSER I Alloc'!A:D,3,FALSE)</f>
        <v>20817.72</v>
      </c>
      <c r="J287" s="21">
        <f t="shared" si="4"/>
        <v>0</v>
      </c>
    </row>
    <row r="288" spans="1:10" x14ac:dyDescent="0.3">
      <c r="A288" s="22">
        <f>INDEX([1]Concordance!$A$2:$A$556,MATCH('[1]2021 ESSER I'!F289,[1]Concordance!$D$2:$D$556,0))</f>
        <v>114116</v>
      </c>
      <c r="B288" s="110" t="s">
        <v>2755</v>
      </c>
      <c r="C288" s="110" t="s">
        <v>1019</v>
      </c>
      <c r="D288" s="110" t="s">
        <v>2756</v>
      </c>
      <c r="E288" s="21">
        <v>49794.14</v>
      </c>
      <c r="F288" s="21">
        <v>0</v>
      </c>
      <c r="G288" s="21">
        <v>49794</v>
      </c>
      <c r="H288" s="21">
        <v>49794.14</v>
      </c>
      <c r="I288" s="151">
        <f>VLOOKUP(A288,'[2]ESSER I Alloc'!A:D,3,FALSE)</f>
        <v>49794.14</v>
      </c>
      <c r="J288" s="21">
        <f t="shared" si="4"/>
        <v>0</v>
      </c>
    </row>
    <row r="289" spans="1:10" x14ac:dyDescent="0.3">
      <c r="A289" s="22">
        <f>INDEX([1]Concordance!$A$2:$A$556,MATCH('[1]2021 ESSER I'!F290,[1]Concordance!$D$2:$D$556,0))</f>
        <v>114115</v>
      </c>
      <c r="B289" s="110" t="s">
        <v>2758</v>
      </c>
      <c r="C289" s="110" t="s">
        <v>1022</v>
      </c>
      <c r="D289" s="110" t="s">
        <v>2759</v>
      </c>
      <c r="E289" s="21">
        <v>258297.28</v>
      </c>
      <c r="F289" s="21">
        <v>257620</v>
      </c>
      <c r="G289" s="21">
        <v>677.28</v>
      </c>
      <c r="H289" s="21">
        <v>258297.28</v>
      </c>
      <c r="I289" s="151">
        <f>VLOOKUP(A289,'[2]ESSER I Alloc'!A:D,3,FALSE)</f>
        <v>258297.28</v>
      </c>
      <c r="J289" s="21">
        <f t="shared" si="4"/>
        <v>0</v>
      </c>
    </row>
    <row r="290" spans="1:10" x14ac:dyDescent="0.3">
      <c r="A290" s="152">
        <f>INDEX([1]Concordance!$A$2:$A$556,MATCH('[1]2021 ESSER I'!F291,[1]Concordance!$D$2:$D$556,0))</f>
        <v>96107</v>
      </c>
      <c r="B290" s="153" t="s">
        <v>2761</v>
      </c>
      <c r="C290" s="153" t="s">
        <v>1025</v>
      </c>
      <c r="D290" s="153" t="s">
        <v>2762</v>
      </c>
      <c r="E290" s="154">
        <v>128427.12</v>
      </c>
      <c r="F290" s="21">
        <v>61424.160000000003</v>
      </c>
      <c r="G290" s="21">
        <v>67002.960000000006</v>
      </c>
      <c r="H290" s="154">
        <v>133347.62</v>
      </c>
      <c r="I290" s="155">
        <f>VLOOKUP(A290,'[2]ESSER I Alloc'!A:D,3,FALSE)</f>
        <v>133347.62</v>
      </c>
      <c r="J290" s="154">
        <f t="shared" si="4"/>
        <v>-4920.5</v>
      </c>
    </row>
    <row r="291" spans="1:10" x14ac:dyDescent="0.3">
      <c r="A291" s="152">
        <f>INDEX([1]Concordance!$A$2:$A$556,MATCH('[1]2021 ESSER I'!F292,[1]Concordance!$D$2:$D$556,0))</f>
        <v>58109</v>
      </c>
      <c r="B291" s="153" t="s">
        <v>2764</v>
      </c>
      <c r="C291" s="153" t="s">
        <v>1028</v>
      </c>
      <c r="D291" s="153" t="s">
        <v>2765</v>
      </c>
      <c r="E291" s="154">
        <v>87256.04</v>
      </c>
      <c r="F291" s="21">
        <v>79041.63</v>
      </c>
      <c r="G291" s="21">
        <v>8214.41</v>
      </c>
      <c r="H291" s="154">
        <v>87415.53</v>
      </c>
      <c r="I291" s="155">
        <f>VLOOKUP(A291,'[2]ESSER I Alloc'!A:D,3,FALSE)</f>
        <v>87415.53</v>
      </c>
      <c r="J291" s="154">
        <f t="shared" si="4"/>
        <v>-159.49000000000524</v>
      </c>
    </row>
    <row r="292" spans="1:10" x14ac:dyDescent="0.3">
      <c r="A292" s="152">
        <f>INDEX([1]Concordance!$A$2:$A$556,MATCH('[1]2021 ESSER I'!F293,[1]Concordance!$D$2:$D$556,0))</f>
        <v>63066</v>
      </c>
      <c r="B292" s="153" t="s">
        <v>2767</v>
      </c>
      <c r="C292" s="153" t="s">
        <v>1034</v>
      </c>
      <c r="D292" s="153" t="s">
        <v>2768</v>
      </c>
      <c r="E292" s="154">
        <v>93820.19</v>
      </c>
      <c r="F292" s="21">
        <v>89582</v>
      </c>
      <c r="G292" s="21">
        <v>0</v>
      </c>
      <c r="H292" s="154">
        <v>100241.19</v>
      </c>
      <c r="I292" s="155">
        <f>VLOOKUP(A292,'[2]ESSER I Alloc'!A:D,3,FALSE)</f>
        <v>100241.19</v>
      </c>
      <c r="J292" s="154">
        <f t="shared" si="4"/>
        <v>-6421</v>
      </c>
    </row>
    <row r="293" spans="1:10" x14ac:dyDescent="0.3">
      <c r="A293" s="22">
        <f>INDEX([1]Concordance!$A$2:$A$556,MATCH('[1]2021 ESSER I'!F294,[1]Concordance!$D$2:$D$556,0))</f>
        <v>63067</v>
      </c>
      <c r="B293" s="110" t="s">
        <v>2770</v>
      </c>
      <c r="C293" s="110" t="s">
        <v>1031</v>
      </c>
      <c r="D293" s="110" t="s">
        <v>2771</v>
      </c>
      <c r="E293" s="21">
        <v>164180.62</v>
      </c>
      <c r="F293" s="21">
        <v>12300</v>
      </c>
      <c r="G293" s="21">
        <v>151880.62</v>
      </c>
      <c r="H293" s="21">
        <v>164180.62</v>
      </c>
      <c r="I293" s="151">
        <f>VLOOKUP(A293,'[2]ESSER I Alloc'!A:D,3,FALSE)</f>
        <v>164180.62</v>
      </c>
      <c r="J293" s="21">
        <f t="shared" si="4"/>
        <v>0</v>
      </c>
    </row>
    <row r="294" spans="1:10" x14ac:dyDescent="0.3">
      <c r="A294" s="22">
        <f>INDEX([1]Concordance!$A$2:$A$556,MATCH('[1]2021 ESSER I'!F295,[1]Concordance!$D$2:$D$556,0))</f>
        <v>84005</v>
      </c>
      <c r="B294" s="110" t="s">
        <v>2773</v>
      </c>
      <c r="C294" s="110" t="s">
        <v>1037</v>
      </c>
      <c r="D294" s="110" t="s">
        <v>2774</v>
      </c>
      <c r="E294" s="21">
        <v>124250.31</v>
      </c>
      <c r="F294" s="21">
        <v>123924</v>
      </c>
      <c r="G294" s="21">
        <v>326.31</v>
      </c>
      <c r="H294" s="21">
        <v>124250.31</v>
      </c>
      <c r="I294" s="151">
        <f>VLOOKUP(A294,'[2]ESSER I Alloc'!A:D,3,FALSE)</f>
        <v>124250.31</v>
      </c>
      <c r="J294" s="21">
        <f t="shared" si="4"/>
        <v>0</v>
      </c>
    </row>
    <row r="295" spans="1:10" x14ac:dyDescent="0.3">
      <c r="A295" s="22">
        <f>INDEX([1]Concordance!$A$2:$A$556,MATCH('[1]2021 ESSER I'!F296,[1]Concordance!$D$2:$D$556,0))</f>
        <v>64072</v>
      </c>
      <c r="B295" s="110" t="s">
        <v>2776</v>
      </c>
      <c r="C295" s="110" t="s">
        <v>1040</v>
      </c>
      <c r="D295" s="110" t="s">
        <v>2777</v>
      </c>
      <c r="E295" s="21">
        <v>44167.73</v>
      </c>
      <c r="F295" s="21">
        <v>24612.47</v>
      </c>
      <c r="G295" s="21">
        <v>19555.259999999998</v>
      </c>
      <c r="H295" s="21">
        <v>44167.73</v>
      </c>
      <c r="I295" s="151">
        <f>VLOOKUP(A295,'[2]ESSER I Alloc'!A:D,3,FALSE)</f>
        <v>44167.73</v>
      </c>
      <c r="J295" s="21">
        <f t="shared" si="4"/>
        <v>0</v>
      </c>
    </row>
    <row r="296" spans="1:10" x14ac:dyDescent="0.3">
      <c r="A296" s="22">
        <f>INDEX([1]Concordance!$A$2:$A$556,MATCH('[1]2021 ESSER I'!F297,[1]Concordance!$D$2:$D$556,0))</f>
        <v>55106</v>
      </c>
      <c r="B296" s="110" t="s">
        <v>2779</v>
      </c>
      <c r="C296" s="110" t="s">
        <v>1043</v>
      </c>
      <c r="D296" s="110" t="s">
        <v>2780</v>
      </c>
      <c r="E296" s="21">
        <v>263881.11</v>
      </c>
      <c r="F296" s="21">
        <v>263189</v>
      </c>
      <c r="G296" s="21">
        <v>692.11</v>
      </c>
      <c r="H296" s="21">
        <v>263881.11</v>
      </c>
      <c r="I296" s="151">
        <f>VLOOKUP(A296,'[2]ESSER I Alloc'!A:D,3,FALSE)</f>
        <v>263881.11</v>
      </c>
      <c r="J296" s="21">
        <f t="shared" si="4"/>
        <v>0</v>
      </c>
    </row>
    <row r="297" spans="1:10" x14ac:dyDescent="0.3">
      <c r="A297" s="22">
        <f>INDEX([1]Concordance!$A$2:$A$556,MATCH('[1]2021 ESSER I'!F298,[1]Concordance!$D$2:$D$556,0))</f>
        <v>106008</v>
      </c>
      <c r="B297" s="110" t="s">
        <v>2782</v>
      </c>
      <c r="C297" s="110" t="s">
        <v>1046</v>
      </c>
      <c r="D297" s="110" t="s">
        <v>2783</v>
      </c>
      <c r="E297" s="21">
        <v>23060.91</v>
      </c>
      <c r="F297" s="21">
        <v>23000</v>
      </c>
      <c r="G297" s="21">
        <v>0</v>
      </c>
      <c r="H297" s="21">
        <v>23060.91</v>
      </c>
      <c r="I297" s="151">
        <f>VLOOKUP(A297,'[2]ESSER I Alloc'!A:D,3,FALSE)</f>
        <v>23060.91</v>
      </c>
      <c r="J297" s="21">
        <f t="shared" si="4"/>
        <v>0</v>
      </c>
    </row>
    <row r="298" spans="1:10" x14ac:dyDescent="0.3">
      <c r="A298" s="22">
        <f>INDEX([1]Concordance!$A$2:$A$556,MATCH('[1]2021 ESSER I'!F299,[1]Concordance!$D$2:$D$556,0))</f>
        <v>62070</v>
      </c>
      <c r="B298" s="110" t="s">
        <v>2785</v>
      </c>
      <c r="C298" s="110" t="s">
        <v>1049</v>
      </c>
      <c r="D298" s="110" t="s">
        <v>2786</v>
      </c>
      <c r="E298" s="21">
        <v>123523.87</v>
      </c>
      <c r="F298" s="21">
        <v>92400</v>
      </c>
      <c r="G298" s="21">
        <v>31123.87</v>
      </c>
      <c r="H298" s="21">
        <v>123523.87</v>
      </c>
      <c r="I298" s="151">
        <f>VLOOKUP(A298,'[2]ESSER I Alloc'!A:D,3,FALSE)</f>
        <v>123523.87</v>
      </c>
      <c r="J298" s="21">
        <f t="shared" si="4"/>
        <v>0</v>
      </c>
    </row>
    <row r="299" spans="1:10" x14ac:dyDescent="0.3">
      <c r="A299" s="152">
        <f>INDEX([1]Concordance!$A$2:$A$556,MATCH('[1]2021 ESSER I'!F300,[1]Concordance!$D$2:$D$556,0))</f>
        <v>97129</v>
      </c>
      <c r="B299" s="153" t="s">
        <v>2788</v>
      </c>
      <c r="C299" s="153" t="s">
        <v>1477</v>
      </c>
      <c r="D299" s="153" t="s">
        <v>2789</v>
      </c>
      <c r="E299" s="154">
        <v>591909.84</v>
      </c>
      <c r="F299" s="21">
        <v>590357</v>
      </c>
      <c r="G299" s="21">
        <v>1552.84</v>
      </c>
      <c r="H299" s="154">
        <v>607580.84</v>
      </c>
      <c r="I299" s="155">
        <f>VLOOKUP(A299,'[2]ESSER I Alloc'!A:D,3,FALSE)</f>
        <v>607580.84</v>
      </c>
      <c r="J299" s="154">
        <f t="shared" si="4"/>
        <v>-15671</v>
      </c>
    </row>
    <row r="300" spans="1:10" x14ac:dyDescent="0.3">
      <c r="A300" s="152">
        <f>INDEX([1]Concordance!$A$2:$A$556,MATCH('[1]2021 ESSER I'!F301,[1]Concordance!$D$2:$D$556,0))</f>
        <v>112102</v>
      </c>
      <c r="B300" s="153" t="s">
        <v>2791</v>
      </c>
      <c r="C300" s="153" t="s">
        <v>1052</v>
      </c>
      <c r="D300" s="153" t="s">
        <v>2792</v>
      </c>
      <c r="E300" s="154">
        <v>620235.99</v>
      </c>
      <c r="F300" s="21">
        <v>618609</v>
      </c>
      <c r="G300" s="21">
        <v>0</v>
      </c>
      <c r="H300" s="154">
        <v>623113.99</v>
      </c>
      <c r="I300" s="155">
        <f>VLOOKUP(A300,'[2]ESSER I Alloc'!A:D,3,FALSE)</f>
        <v>623113.99</v>
      </c>
      <c r="J300" s="154">
        <f t="shared" si="4"/>
        <v>-2878</v>
      </c>
    </row>
    <row r="301" spans="1:10" x14ac:dyDescent="0.3">
      <c r="A301" s="152">
        <f>INDEX([1]Concordance!$A$2:$A$556,MATCH('[1]2021 ESSER I'!F302,[1]Concordance!$D$2:$D$556,0))</f>
        <v>74201</v>
      </c>
      <c r="B301" s="153" t="s">
        <v>2794</v>
      </c>
      <c r="C301" s="153" t="s">
        <v>1055</v>
      </c>
      <c r="D301" s="153" t="s">
        <v>2795</v>
      </c>
      <c r="E301" s="154">
        <v>164224.85</v>
      </c>
      <c r="F301" s="21">
        <v>163794</v>
      </c>
      <c r="G301" s="21">
        <v>430.85</v>
      </c>
      <c r="H301" s="154">
        <v>178447.85</v>
      </c>
      <c r="I301" s="155">
        <f>VLOOKUP(A301,'[2]ESSER I Alloc'!A:D,3,FALSE)</f>
        <v>178447.85</v>
      </c>
      <c r="J301" s="154">
        <f t="shared" si="4"/>
        <v>-14223</v>
      </c>
    </row>
    <row r="302" spans="1:10" x14ac:dyDescent="0.3">
      <c r="A302" s="22">
        <f>INDEX([1]Concordance!$A$2:$A$556,MATCH('[1]2021 ESSER I'!F303,[1]Concordance!$D$2:$D$556,0))</f>
        <v>32055</v>
      </c>
      <c r="B302" s="110" t="s">
        <v>2797</v>
      </c>
      <c r="C302" s="110" t="s">
        <v>1058</v>
      </c>
      <c r="D302" s="110" t="s">
        <v>2798</v>
      </c>
      <c r="E302" s="21">
        <v>65914.179999999993</v>
      </c>
      <c r="F302" s="21">
        <v>65741</v>
      </c>
      <c r="G302" s="21">
        <v>173.18</v>
      </c>
      <c r="H302" s="21">
        <v>65914.179999999993</v>
      </c>
      <c r="I302" s="151">
        <f>VLOOKUP(A302,'[2]ESSER I Alloc'!A:D,3,FALSE)</f>
        <v>65914.179999999993</v>
      </c>
      <c r="J302" s="21">
        <f t="shared" si="4"/>
        <v>0</v>
      </c>
    </row>
    <row r="303" spans="1:10" x14ac:dyDescent="0.3">
      <c r="A303" s="22">
        <f>INDEX([1]Concordance!$A$2:$A$556,MATCH('[1]2021 ESSER I'!F304,[1]Concordance!$D$2:$D$556,0))</f>
        <v>60077</v>
      </c>
      <c r="B303" s="110" t="s">
        <v>2800</v>
      </c>
      <c r="C303" s="110" t="s">
        <v>1061</v>
      </c>
      <c r="D303" s="110" t="s">
        <v>2801</v>
      </c>
      <c r="E303" s="21">
        <v>939656.41</v>
      </c>
      <c r="F303" s="21">
        <v>937191</v>
      </c>
      <c r="G303" s="21">
        <v>2465.41</v>
      </c>
      <c r="H303" s="21">
        <v>939656.41</v>
      </c>
      <c r="I303" s="151">
        <f>VLOOKUP(A303,'[2]ESSER I Alloc'!A:D,3,FALSE)</f>
        <v>939656.41</v>
      </c>
      <c r="J303" s="21">
        <f t="shared" si="4"/>
        <v>0</v>
      </c>
    </row>
    <row r="304" spans="1:10" x14ac:dyDescent="0.3">
      <c r="A304" s="22">
        <f>INDEX([1]Concordance!$A$2:$A$556,MATCH('[1]2021 ESSER I'!F305,[1]Concordance!$D$2:$D$556,0))</f>
        <v>9077</v>
      </c>
      <c r="B304" s="110" t="s">
        <v>2803</v>
      </c>
      <c r="C304" s="110" t="s">
        <v>1064</v>
      </c>
      <c r="D304" s="110" t="s">
        <v>2804</v>
      </c>
      <c r="E304" s="21">
        <v>100304.07</v>
      </c>
      <c r="F304" s="21">
        <v>100041</v>
      </c>
      <c r="G304" s="21">
        <v>263.07</v>
      </c>
      <c r="H304" s="21">
        <v>100304.07</v>
      </c>
      <c r="I304" s="151">
        <f>VLOOKUP(A304,'[2]ESSER I Alloc'!A:D,3,FALSE)</f>
        <v>100304.07</v>
      </c>
      <c r="J304" s="21">
        <f t="shared" si="4"/>
        <v>0</v>
      </c>
    </row>
    <row r="305" spans="1:10" x14ac:dyDescent="0.3">
      <c r="A305" s="22">
        <f>INDEX([1]Concordance!$A$2:$A$556,MATCH('[1]2021 ESSER I'!F306,[1]Concordance!$D$2:$D$556,0))</f>
        <v>58108</v>
      </c>
      <c r="B305" s="110" t="s">
        <v>2806</v>
      </c>
      <c r="C305" s="110" t="s">
        <v>1067</v>
      </c>
      <c r="D305" s="110" t="s">
        <v>2807</v>
      </c>
      <c r="E305" s="21">
        <v>40987.620000000003</v>
      </c>
      <c r="F305" s="21">
        <v>0</v>
      </c>
      <c r="G305" s="21">
        <v>40987.620000000003</v>
      </c>
      <c r="H305" s="21">
        <v>40987.620000000003</v>
      </c>
      <c r="I305" s="151">
        <f>VLOOKUP(A305,'[2]ESSER I Alloc'!A:D,3,FALSE)</f>
        <v>40987.620000000003</v>
      </c>
      <c r="J305" s="21">
        <f t="shared" si="4"/>
        <v>0</v>
      </c>
    </row>
    <row r="306" spans="1:10" x14ac:dyDescent="0.3">
      <c r="A306" s="152">
        <f>INDEX([1]Concordance!$A$2:$A$556,MATCH('[1]2021 ESSER I'!F307,[1]Concordance!$D$2:$D$556,0))</f>
        <v>96094</v>
      </c>
      <c r="B306" s="153" t="s">
        <v>2809</v>
      </c>
      <c r="C306" s="153" t="s">
        <v>1070</v>
      </c>
      <c r="D306" s="153" t="s">
        <v>2810</v>
      </c>
      <c r="E306" s="154">
        <v>771113.88</v>
      </c>
      <c r="F306" s="21">
        <v>0</v>
      </c>
      <c r="G306" s="21">
        <v>771113.88</v>
      </c>
      <c r="H306" s="154">
        <v>808726.84</v>
      </c>
      <c r="I306" s="155">
        <f>VLOOKUP(A306,'[2]ESSER I Alloc'!A:D,3,FALSE)</f>
        <v>808726.84</v>
      </c>
      <c r="J306" s="154">
        <f t="shared" si="4"/>
        <v>-37612.959999999963</v>
      </c>
    </row>
    <row r="307" spans="1:10" x14ac:dyDescent="0.3">
      <c r="A307" s="152">
        <f>INDEX([1]Concordance!$A$2:$A$556,MATCH('[1]2021 ESSER I'!F308,[1]Concordance!$D$2:$D$556,0))</f>
        <v>36126</v>
      </c>
      <c r="B307" s="153" t="s">
        <v>2812</v>
      </c>
      <c r="C307" s="153" t="s">
        <v>1073</v>
      </c>
      <c r="D307" s="153" t="s">
        <v>2813</v>
      </c>
      <c r="E307" s="154">
        <v>468402.35</v>
      </c>
      <c r="F307" s="21">
        <v>428446.96</v>
      </c>
      <c r="G307" s="21">
        <v>35378.910000000003</v>
      </c>
      <c r="H307" s="154">
        <v>480711.91</v>
      </c>
      <c r="I307" s="155">
        <f>VLOOKUP(A307,'[2]ESSER I Alloc'!A:D,3,FALSE)</f>
        <v>480711.91</v>
      </c>
      <c r="J307" s="154">
        <f t="shared" si="4"/>
        <v>-12309.559999999998</v>
      </c>
    </row>
    <row r="308" spans="1:10" x14ac:dyDescent="0.3">
      <c r="A308" s="152">
        <f>INDEX([1]Concordance!$A$2:$A$556,MATCH('[1]2021 ESSER I'!F309,[1]Concordance!$D$2:$D$556,0))</f>
        <v>4110</v>
      </c>
      <c r="B308" s="153" t="s">
        <v>2815</v>
      </c>
      <c r="C308" s="153" t="s">
        <v>1076</v>
      </c>
      <c r="D308" s="153" t="s">
        <v>2816</v>
      </c>
      <c r="E308" s="154">
        <v>574166.59</v>
      </c>
      <c r="F308" s="21">
        <v>0</v>
      </c>
      <c r="G308" s="21">
        <v>540300</v>
      </c>
      <c r="H308" s="154">
        <v>617433.59</v>
      </c>
      <c r="I308" s="155">
        <f>VLOOKUP(A308,'[2]ESSER I Alloc'!A:D,3,FALSE)</f>
        <v>617433.59</v>
      </c>
      <c r="J308" s="154">
        <f t="shared" si="4"/>
        <v>-43267</v>
      </c>
    </row>
    <row r="309" spans="1:10" x14ac:dyDescent="0.3">
      <c r="A309" s="22">
        <f>INDEX([1]Concordance!$A$2:$A$556,MATCH('[1]2021 ESSER I'!F310,[1]Concordance!$D$2:$D$556,0))</f>
        <v>97116</v>
      </c>
      <c r="B309" s="110" t="s">
        <v>2818</v>
      </c>
      <c r="C309" s="110" t="s">
        <v>1079</v>
      </c>
      <c r="D309" s="110" t="s">
        <v>2819</v>
      </c>
      <c r="E309" s="21">
        <v>20913.54</v>
      </c>
      <c r="F309" s="21">
        <v>20859</v>
      </c>
      <c r="G309" s="21">
        <v>54.54</v>
      </c>
      <c r="H309" s="21">
        <v>20913.54</v>
      </c>
      <c r="I309" s="151">
        <f>VLOOKUP(A309,'[2]ESSER I Alloc'!A:D,3,FALSE)</f>
        <v>20913.54</v>
      </c>
      <c r="J309" s="21">
        <f t="shared" si="4"/>
        <v>0</v>
      </c>
    </row>
    <row r="310" spans="1:10" x14ac:dyDescent="0.3">
      <c r="A310" s="22">
        <f>INDEX([1]Concordance!$A$2:$A$556,MATCH('[1]2021 ESSER I'!F311,[1]Concordance!$D$2:$D$556,0))</f>
        <v>7121</v>
      </c>
      <c r="B310" s="110" t="s">
        <v>2818</v>
      </c>
      <c r="C310" s="110" t="s">
        <v>1082</v>
      </c>
      <c r="D310" s="110" t="s">
        <v>2821</v>
      </c>
      <c r="E310" s="21">
        <v>48943.22</v>
      </c>
      <c r="F310" s="21">
        <v>0</v>
      </c>
      <c r="G310" s="21">
        <v>48943.22</v>
      </c>
      <c r="H310" s="21">
        <v>48943.22</v>
      </c>
      <c r="I310" s="151">
        <f>VLOOKUP(A310,'[2]ESSER I Alloc'!A:D,3,FALSE)</f>
        <v>48943.22</v>
      </c>
      <c r="J310" s="21">
        <f t="shared" si="4"/>
        <v>0</v>
      </c>
    </row>
    <row r="311" spans="1:10" x14ac:dyDescent="0.3">
      <c r="A311" s="22">
        <f>INDEX([1]Concordance!$A$2:$A$556,MATCH('[1]2021 ESSER I'!F312,[1]Concordance!$D$2:$D$556,0))</f>
        <v>11078</v>
      </c>
      <c r="B311" s="110" t="s">
        <v>2823</v>
      </c>
      <c r="C311" s="110" t="s">
        <v>462</v>
      </c>
      <c r="D311" s="110" t="s">
        <v>2824</v>
      </c>
      <c r="E311" s="21">
        <v>76240.73</v>
      </c>
      <c r="F311" s="21">
        <v>76041</v>
      </c>
      <c r="G311" s="21">
        <v>199.73</v>
      </c>
      <c r="H311" s="21">
        <v>76240.73</v>
      </c>
      <c r="I311" s="151">
        <f>VLOOKUP(A311,'[2]ESSER I Alloc'!A:D,3,FALSE)</f>
        <v>76240.73</v>
      </c>
      <c r="J311" s="21">
        <f t="shared" si="4"/>
        <v>0</v>
      </c>
    </row>
    <row r="312" spans="1:10" x14ac:dyDescent="0.3">
      <c r="A312" s="22">
        <f>INDEX([1]Concordance!$A$2:$A$556,MATCH('[1]2021 ESSER I'!F313,[1]Concordance!$D$2:$D$556,0))</f>
        <v>69104</v>
      </c>
      <c r="B312" s="110" t="s">
        <v>2826</v>
      </c>
      <c r="C312" s="110" t="s">
        <v>1085</v>
      </c>
      <c r="D312" s="110" t="s">
        <v>2827</v>
      </c>
      <c r="E312" s="21">
        <v>104222.09</v>
      </c>
      <c r="F312" s="21">
        <v>22316.68</v>
      </c>
      <c r="G312" s="21">
        <v>81905.41</v>
      </c>
      <c r="H312" s="21">
        <v>104222.09</v>
      </c>
      <c r="I312" s="151">
        <f>VLOOKUP(A312,'[2]ESSER I Alloc'!A:D,3,FALSE)</f>
        <v>104222.09</v>
      </c>
      <c r="J312" s="21">
        <f t="shared" si="4"/>
        <v>0</v>
      </c>
    </row>
    <row r="313" spans="1:10" x14ac:dyDescent="0.3">
      <c r="A313" s="22">
        <f>INDEX([1]Concordance!$A$2:$A$556,MATCH('[1]2021 ESSER I'!F314,[1]Concordance!$D$2:$D$556,0))</f>
        <v>19151</v>
      </c>
      <c r="B313" s="110" t="s">
        <v>2829</v>
      </c>
      <c r="C313" s="110" t="s">
        <v>1088</v>
      </c>
      <c r="D313" s="110" t="s">
        <v>2830</v>
      </c>
      <c r="E313" s="21">
        <v>70858.37</v>
      </c>
      <c r="F313" s="21">
        <v>70499.38</v>
      </c>
      <c r="G313" s="21">
        <v>358.99</v>
      </c>
      <c r="H313" s="21">
        <v>70858.37</v>
      </c>
      <c r="I313" s="151">
        <f>VLOOKUP(A313,'[2]ESSER I Alloc'!A:D,3,FALSE)</f>
        <v>70858.37</v>
      </c>
      <c r="J313" s="21">
        <f t="shared" si="4"/>
        <v>0</v>
      </c>
    </row>
    <row r="314" spans="1:10" x14ac:dyDescent="0.3">
      <c r="A314" s="22">
        <f>INDEX([1]Concordance!$A$2:$A$556,MATCH('[1]2021 ESSER I'!F315,[1]Concordance!$D$2:$D$556,0))</f>
        <v>105124</v>
      </c>
      <c r="B314" s="110" t="s">
        <v>2832</v>
      </c>
      <c r="C314" s="110" t="s">
        <v>1091</v>
      </c>
      <c r="D314" s="110" t="s">
        <v>2833</v>
      </c>
      <c r="E314" s="21">
        <v>125596.71</v>
      </c>
      <c r="F314" s="21">
        <v>125267</v>
      </c>
      <c r="G314" s="21">
        <v>329.71</v>
      </c>
      <c r="H314" s="21">
        <v>125596.71</v>
      </c>
      <c r="I314" s="151">
        <f>VLOOKUP(A314,'[2]ESSER I Alloc'!A:D,3,FALSE)</f>
        <v>125596.71</v>
      </c>
      <c r="J314" s="21">
        <f t="shared" si="4"/>
        <v>0</v>
      </c>
    </row>
    <row r="315" spans="1:10" x14ac:dyDescent="0.3">
      <c r="A315" s="22">
        <f>INDEX([1]Concordance!$A$2:$A$556,MATCH('[1]2021 ESSER I'!F316,[1]Concordance!$D$2:$D$556,0))</f>
        <v>66103</v>
      </c>
      <c r="B315" s="110" t="s">
        <v>2835</v>
      </c>
      <c r="C315" s="110" t="s">
        <v>1094</v>
      </c>
      <c r="D315" s="110" t="s">
        <v>2836</v>
      </c>
      <c r="E315" s="21">
        <v>38995.86</v>
      </c>
      <c r="F315" s="21">
        <v>26368</v>
      </c>
      <c r="G315" s="21">
        <v>12627.86</v>
      </c>
      <c r="H315" s="21">
        <v>38995.86</v>
      </c>
      <c r="I315" s="151">
        <f>VLOOKUP(A315,'[2]ESSER I Alloc'!A:D,3,FALSE)</f>
        <v>38995.86</v>
      </c>
      <c r="J315" s="21">
        <f t="shared" si="4"/>
        <v>0</v>
      </c>
    </row>
    <row r="316" spans="1:10" x14ac:dyDescent="0.3">
      <c r="A316" s="22">
        <f>INDEX([1]Concordance!$A$2:$A$556,MATCH('[1]2021 ESSER I'!F317,[1]Concordance!$D$2:$D$556,0))</f>
        <v>55104</v>
      </c>
      <c r="B316" s="110" t="s">
        <v>2838</v>
      </c>
      <c r="C316" s="110" t="s">
        <v>2839</v>
      </c>
      <c r="D316" s="110" t="s">
        <v>2840</v>
      </c>
      <c r="E316" s="21">
        <v>146584.78</v>
      </c>
      <c r="F316" s="21">
        <v>146200</v>
      </c>
      <c r="G316" s="21">
        <v>0</v>
      </c>
      <c r="H316" s="21">
        <v>146584.78</v>
      </c>
      <c r="I316" s="151">
        <f>VLOOKUP(A316,'[2]ESSER I Alloc'!A:D,3,FALSE)</f>
        <v>146584.78</v>
      </c>
      <c r="J316" s="21">
        <f t="shared" si="4"/>
        <v>0</v>
      </c>
    </row>
    <row r="317" spans="1:10" x14ac:dyDescent="0.3">
      <c r="A317" s="152">
        <f>INDEX([1]Concordance!$A$2:$A$556,MATCH('[1]2021 ESSER I'!F318,[1]Concordance!$D$2:$D$556,0))</f>
        <v>13060</v>
      </c>
      <c r="B317" s="153" t="s">
        <v>2842</v>
      </c>
      <c r="C317" s="153" t="s">
        <v>1099</v>
      </c>
      <c r="D317" s="153" t="s">
        <v>2843</v>
      </c>
      <c r="E317" s="154">
        <v>853.38</v>
      </c>
      <c r="F317" s="21">
        <v>0</v>
      </c>
      <c r="G317" s="21">
        <v>853.38</v>
      </c>
      <c r="H317" s="154">
        <v>10002.379999999999</v>
      </c>
      <c r="I317" s="155">
        <f>VLOOKUP(A317,'[2]ESSER I Alloc'!A:D,3,FALSE)</f>
        <v>10002.379999999999</v>
      </c>
      <c r="J317" s="154">
        <f t="shared" si="4"/>
        <v>-9149</v>
      </c>
    </row>
    <row r="318" spans="1:10" x14ac:dyDescent="0.3">
      <c r="A318" s="152">
        <f>INDEX([1]Concordance!$A$2:$A$556,MATCH('[1]2021 ESSER I'!F319,[1]Concordance!$D$2:$D$556,0))</f>
        <v>24091</v>
      </c>
      <c r="B318" s="153" t="s">
        <v>2845</v>
      </c>
      <c r="C318" s="153" t="s">
        <v>1102</v>
      </c>
      <c r="D318" s="153" t="s">
        <v>2846</v>
      </c>
      <c r="E318" s="154">
        <v>0</v>
      </c>
      <c r="F318" s="21">
        <v>0</v>
      </c>
      <c r="G318" s="21">
        <v>0</v>
      </c>
      <c r="H318" s="154">
        <v>10000</v>
      </c>
      <c r="I318" s="155">
        <f>VLOOKUP(A318,'[2]ESSER I Alloc'!A:D,3,FALSE)</f>
        <v>10000</v>
      </c>
      <c r="J318" s="154">
        <f t="shared" si="4"/>
        <v>-10000</v>
      </c>
    </row>
    <row r="319" spans="1:10" x14ac:dyDescent="0.3">
      <c r="A319" s="152">
        <f>INDEX([1]Concordance!$A$2:$A$556,MATCH('[1]2021 ESSER I'!F320,[1]Concordance!$D$2:$D$556,0))</f>
        <v>88081</v>
      </c>
      <c r="B319" s="153" t="s">
        <v>2848</v>
      </c>
      <c r="C319" s="153" t="s">
        <v>1105</v>
      </c>
      <c r="D319" s="153" t="s">
        <v>2849</v>
      </c>
      <c r="E319" s="154">
        <v>571418.9</v>
      </c>
      <c r="F319" s="21">
        <v>566764.74</v>
      </c>
      <c r="G319" s="21">
        <v>4654.16</v>
      </c>
      <c r="H319" s="154">
        <v>572959.9</v>
      </c>
      <c r="I319" s="155">
        <f>VLOOKUP(A319,'[2]ESSER I Alloc'!A:D,3,FALSE)</f>
        <v>572959.9</v>
      </c>
      <c r="J319" s="154">
        <f t="shared" si="4"/>
        <v>-1541</v>
      </c>
    </row>
    <row r="320" spans="1:10" x14ac:dyDescent="0.3">
      <c r="A320" s="22">
        <f>INDEX([1]Concordance!$A$2:$A$556,MATCH('[1]2021 ESSER I'!F321,[1]Concordance!$D$2:$D$556,0))</f>
        <v>5128</v>
      </c>
      <c r="B320" s="110" t="s">
        <v>2851</v>
      </c>
      <c r="C320" s="110" t="s">
        <v>1108</v>
      </c>
      <c r="D320" s="110" t="s">
        <v>2852</v>
      </c>
      <c r="E320" s="21">
        <v>707819.63</v>
      </c>
      <c r="F320" s="21">
        <v>529472.25</v>
      </c>
      <c r="G320" s="21">
        <v>178347.38</v>
      </c>
      <c r="H320" s="21">
        <v>707819.63</v>
      </c>
      <c r="I320" s="151">
        <f>VLOOKUP(A320,'[2]ESSER I Alloc'!A:D,3,FALSE)</f>
        <v>707819.63</v>
      </c>
      <c r="J320" s="21">
        <f t="shared" si="4"/>
        <v>0</v>
      </c>
    </row>
    <row r="321" spans="1:10" x14ac:dyDescent="0.3">
      <c r="A321" s="22">
        <f>INDEX([1]Concordance!$A$2:$A$556,MATCH('[1]2021 ESSER I'!F322,[1]Concordance!$D$2:$D$556,0))</f>
        <v>68070</v>
      </c>
      <c r="B321" s="110" t="s">
        <v>2854</v>
      </c>
      <c r="C321" s="110" t="s">
        <v>1406</v>
      </c>
      <c r="D321" s="110" t="s">
        <v>2855</v>
      </c>
      <c r="E321" s="21">
        <v>168680.93</v>
      </c>
      <c r="F321" s="21">
        <v>0</v>
      </c>
      <c r="G321" s="21">
        <v>168680.93</v>
      </c>
      <c r="H321" s="21">
        <v>168680.93</v>
      </c>
      <c r="I321" s="151">
        <f>VLOOKUP(A321,'[2]ESSER I Alloc'!A:D,3,FALSE)</f>
        <v>168680.93</v>
      </c>
      <c r="J321" s="21">
        <f t="shared" si="4"/>
        <v>0</v>
      </c>
    </row>
    <row r="322" spans="1:10" x14ac:dyDescent="0.3">
      <c r="A322" s="22">
        <f>INDEX([1]Concordance!$A$2:$A$556,MATCH('[1]2021 ESSER I'!F323,[1]Concordance!$D$2:$D$556,0))</f>
        <v>68072</v>
      </c>
      <c r="B322" s="110" t="s">
        <v>2857</v>
      </c>
      <c r="C322" s="110" t="s">
        <v>1111</v>
      </c>
      <c r="D322" s="110" t="s">
        <v>2858</v>
      </c>
      <c r="E322" s="21">
        <v>71718.31</v>
      </c>
      <c r="F322" s="21">
        <v>71530</v>
      </c>
      <c r="G322" s="21">
        <v>188.31</v>
      </c>
      <c r="H322" s="21">
        <v>71718.31</v>
      </c>
      <c r="I322" s="151">
        <f>VLOOKUP(A322,'[2]ESSER I Alloc'!A:D,3,FALSE)</f>
        <v>71718.31</v>
      </c>
      <c r="J322" s="21">
        <f t="shared" si="4"/>
        <v>0</v>
      </c>
    </row>
    <row r="323" spans="1:10" x14ac:dyDescent="0.3">
      <c r="A323" s="152">
        <f>INDEX([1]Concordance!$A$2:$A$556,MATCH('[1]2021 ESSER I'!F324,[1]Concordance!$D$2:$D$556,0))</f>
        <v>69106</v>
      </c>
      <c r="B323" s="153" t="s">
        <v>2860</v>
      </c>
      <c r="C323" s="153" t="s">
        <v>1114</v>
      </c>
      <c r="D323" s="153" t="s">
        <v>2861</v>
      </c>
      <c r="E323" s="154">
        <v>117946.6</v>
      </c>
      <c r="F323" s="21">
        <v>39258.910000000003</v>
      </c>
      <c r="G323" s="21">
        <v>78687.69</v>
      </c>
      <c r="H323" s="154">
        <v>125336.6</v>
      </c>
      <c r="I323" s="155">
        <f>VLOOKUP(A323,'[2]ESSER I Alloc'!A:D,3,FALSE)</f>
        <v>125336.6</v>
      </c>
      <c r="J323" s="154">
        <f t="shared" ref="J323:J386" si="5">E323-I323</f>
        <v>-7390</v>
      </c>
    </row>
    <row r="324" spans="1:10" x14ac:dyDescent="0.3">
      <c r="A324" s="152">
        <f>INDEX([1]Concordance!$A$2:$A$556,MATCH('[1]2021 ESSER I'!F325,[1]Concordance!$D$2:$D$556,0))</f>
        <v>70093</v>
      </c>
      <c r="B324" s="153" t="s">
        <v>2863</v>
      </c>
      <c r="C324" s="153" t="s">
        <v>1117</v>
      </c>
      <c r="D324" s="153" t="s">
        <v>2864</v>
      </c>
      <c r="E324" s="154">
        <v>279535.96000000002</v>
      </c>
      <c r="F324" s="21">
        <v>209102.25</v>
      </c>
      <c r="G324" s="21">
        <v>13925.94</v>
      </c>
      <c r="H324" s="154">
        <v>283910.96000000002</v>
      </c>
      <c r="I324" s="155">
        <f>VLOOKUP(A324,'[2]ESSER I Alloc'!A:D,3,FALSE)</f>
        <v>283910.96000000002</v>
      </c>
      <c r="J324" s="154">
        <f t="shared" si="5"/>
        <v>-4375</v>
      </c>
    </row>
    <row r="325" spans="1:10" x14ac:dyDescent="0.3">
      <c r="A325" s="152">
        <f>INDEX([1]Concordance!$A$2:$A$556,MATCH('[1]2021 ESSER I'!F326,[1]Concordance!$D$2:$D$556,0))</f>
        <v>42121</v>
      </c>
      <c r="B325" s="153" t="s">
        <v>2866</v>
      </c>
      <c r="C325" s="153" t="s">
        <v>1120</v>
      </c>
      <c r="D325" s="153" t="s">
        <v>2867</v>
      </c>
      <c r="E325" s="154">
        <v>18422.189999999999</v>
      </c>
      <c r="F325" s="21">
        <v>0</v>
      </c>
      <c r="G325" s="21">
        <v>18011.77</v>
      </c>
      <c r="H325" s="154">
        <v>21405.19</v>
      </c>
      <c r="I325" s="155">
        <f>VLOOKUP(A325,'[2]ESSER I Alloc'!A:D,3,FALSE)</f>
        <v>21405.19</v>
      </c>
      <c r="J325" s="154">
        <f t="shared" si="5"/>
        <v>-2983</v>
      </c>
    </row>
    <row r="326" spans="1:10" x14ac:dyDescent="0.3">
      <c r="A326" s="22">
        <f>INDEX([1]Concordance!$A$2:$A$556,MATCH('[1]2021 ESSER I'!F327,[1]Concordance!$D$2:$D$556,0))</f>
        <v>71091</v>
      </c>
      <c r="B326" s="110" t="s">
        <v>2869</v>
      </c>
      <c r="C326" s="110" t="s">
        <v>1123</v>
      </c>
      <c r="D326" s="110" t="s">
        <v>2870</v>
      </c>
      <c r="E326" s="21">
        <v>265918.74</v>
      </c>
      <c r="F326" s="21">
        <v>192000</v>
      </c>
      <c r="G326" s="21">
        <v>73221</v>
      </c>
      <c r="H326" s="21">
        <v>265918.74</v>
      </c>
      <c r="I326" s="151">
        <f>VLOOKUP(A326,'[2]ESSER I Alloc'!A:D,3,FALSE)</f>
        <v>265918.74</v>
      </c>
      <c r="J326" s="21">
        <f t="shared" si="5"/>
        <v>0</v>
      </c>
    </row>
    <row r="327" spans="1:10" x14ac:dyDescent="0.3">
      <c r="A327" s="22">
        <f>INDEX([1]Concordance!$A$2:$A$556,MATCH('[1]2021 ESSER I'!F328,[1]Concordance!$D$2:$D$556,0))</f>
        <v>71092</v>
      </c>
      <c r="B327" s="110" t="s">
        <v>2872</v>
      </c>
      <c r="C327" s="110" t="s">
        <v>1126</v>
      </c>
      <c r="D327" s="110" t="s">
        <v>2873</v>
      </c>
      <c r="E327" s="21">
        <v>543847.03</v>
      </c>
      <c r="F327" s="21">
        <v>542420</v>
      </c>
      <c r="G327" s="21">
        <v>1427.03</v>
      </c>
      <c r="H327" s="21">
        <v>543847.03</v>
      </c>
      <c r="I327" s="151">
        <f>VLOOKUP(A327,'[2]ESSER I Alloc'!A:D,3,FALSE)</f>
        <v>543847.03</v>
      </c>
      <c r="J327" s="21">
        <f t="shared" si="5"/>
        <v>0</v>
      </c>
    </row>
    <row r="328" spans="1:10" x14ac:dyDescent="0.3">
      <c r="A328" s="22">
        <f>INDEX([1]Concordance!$A$2:$A$556,MATCH('[1]2021 ESSER I'!F329,[1]Concordance!$D$2:$D$556,0))</f>
        <v>44083</v>
      </c>
      <c r="B328" s="110" t="s">
        <v>2875</v>
      </c>
      <c r="C328" s="110" t="s">
        <v>1129</v>
      </c>
      <c r="D328" s="110" t="s">
        <v>2876</v>
      </c>
      <c r="E328" s="21">
        <v>40142.43</v>
      </c>
      <c r="F328" s="21">
        <v>0</v>
      </c>
      <c r="G328" s="21">
        <v>40132.43</v>
      </c>
      <c r="H328" s="21">
        <v>40142.43</v>
      </c>
      <c r="I328" s="151">
        <f>VLOOKUP(A328,'[2]ESSER I Alloc'!A:D,3,FALSE)</f>
        <v>40142.43</v>
      </c>
      <c r="J328" s="21">
        <f t="shared" si="5"/>
        <v>0</v>
      </c>
    </row>
    <row r="329" spans="1:10" x14ac:dyDescent="0.3">
      <c r="A329" s="22">
        <f>INDEX([1]Concordance!$A$2:$A$556,MATCH('[1]2021 ESSER I'!F330,[1]Concordance!$D$2:$D$556,0))</f>
        <v>114114</v>
      </c>
      <c r="B329" s="110" t="s">
        <v>2878</v>
      </c>
      <c r="C329" s="110" t="s">
        <v>1132</v>
      </c>
      <c r="D329" s="110" t="s">
        <v>2879</v>
      </c>
      <c r="E329" s="21">
        <v>574377.88</v>
      </c>
      <c r="F329" s="21">
        <v>572871</v>
      </c>
      <c r="G329" s="21">
        <v>0</v>
      </c>
      <c r="H329" s="21">
        <v>574377.88</v>
      </c>
      <c r="I329" s="151">
        <f>VLOOKUP(A329,'[2]ESSER I Alloc'!A:D,3,FALSE)</f>
        <v>574377.88</v>
      </c>
      <c r="J329" s="21">
        <f t="shared" si="5"/>
        <v>0</v>
      </c>
    </row>
    <row r="330" spans="1:10" x14ac:dyDescent="0.3">
      <c r="A330" s="22">
        <f>INDEX([1]Concordance!$A$2:$A$556,MATCH('[1]2021 ESSER I'!F331,[1]Concordance!$D$2:$D$556,0))</f>
        <v>46130</v>
      </c>
      <c r="B330" s="110" t="s">
        <v>2881</v>
      </c>
      <c r="C330" s="110" t="s">
        <v>1135</v>
      </c>
      <c r="D330" s="110" t="s">
        <v>2882</v>
      </c>
      <c r="E330" s="21">
        <v>569160.15</v>
      </c>
      <c r="F330" s="21">
        <v>434250</v>
      </c>
      <c r="G330" s="21">
        <v>134910.15</v>
      </c>
      <c r="H330" s="21">
        <v>569160.15</v>
      </c>
      <c r="I330" s="151">
        <f>VLOOKUP(A330,'[2]ESSER I Alloc'!A:D,3,FALSE)</f>
        <v>569160.15</v>
      </c>
      <c r="J330" s="21">
        <f t="shared" si="5"/>
        <v>0</v>
      </c>
    </row>
    <row r="331" spans="1:10" x14ac:dyDescent="0.3">
      <c r="A331" s="22">
        <f>INDEX([1]Concordance!$A$2:$A$556,MATCH('[1]2021 ESSER I'!F332,[1]Concordance!$D$2:$D$556,0))</f>
        <v>55108</v>
      </c>
      <c r="B331" s="110" t="s">
        <v>2884</v>
      </c>
      <c r="C331" s="110" t="s">
        <v>1138</v>
      </c>
      <c r="D331" s="110" t="s">
        <v>2885</v>
      </c>
      <c r="E331" s="21">
        <v>280296.78999999998</v>
      </c>
      <c r="F331" s="21">
        <v>209670.75</v>
      </c>
      <c r="G331" s="21">
        <v>0</v>
      </c>
      <c r="H331" s="21">
        <v>280296.78999999998</v>
      </c>
      <c r="I331" s="151">
        <f>VLOOKUP(A331,'[2]ESSER I Alloc'!A:D,3,FALSE)</f>
        <v>280296.78999999998</v>
      </c>
      <c r="J331" s="21">
        <f t="shared" si="5"/>
        <v>0</v>
      </c>
    </row>
    <row r="332" spans="1:10" x14ac:dyDescent="0.3">
      <c r="A332" s="22">
        <f>INDEX([1]Concordance!$A$2:$A$556,MATCH('[1]2021 ESSER I'!F333,[1]Concordance!$D$2:$D$556,0))</f>
        <v>91091</v>
      </c>
      <c r="B332" s="110" t="s">
        <v>2887</v>
      </c>
      <c r="C332" s="110" t="s">
        <v>1141</v>
      </c>
      <c r="D332" s="110" t="s">
        <v>2888</v>
      </c>
      <c r="E332" s="21">
        <v>142721.64000000001</v>
      </c>
      <c r="F332" s="21">
        <v>106760.25</v>
      </c>
      <c r="G332" s="21">
        <v>35961.39</v>
      </c>
      <c r="H332" s="21">
        <v>142721.64000000001</v>
      </c>
      <c r="I332" s="151">
        <f>VLOOKUP(A332,'[2]ESSER I Alloc'!A:D,3,FALSE)</f>
        <v>142721.64000000001</v>
      </c>
      <c r="J332" s="21">
        <f t="shared" si="5"/>
        <v>0</v>
      </c>
    </row>
    <row r="333" spans="1:10" x14ac:dyDescent="0.3">
      <c r="A333" s="22">
        <f>INDEX([1]Concordance!$A$2:$A$556,MATCH('[1]2021 ESSER I'!F334,[1]Concordance!$D$2:$D$556,0))</f>
        <v>12108</v>
      </c>
      <c r="B333" s="110" t="s">
        <v>2890</v>
      </c>
      <c r="C333" s="110" t="s">
        <v>1144</v>
      </c>
      <c r="D333" s="110" t="s">
        <v>2891</v>
      </c>
      <c r="E333" s="21">
        <v>280922.5</v>
      </c>
      <c r="F333" s="21">
        <v>0</v>
      </c>
      <c r="G333" s="21">
        <v>280922.5</v>
      </c>
      <c r="H333" s="21">
        <v>280922.5</v>
      </c>
      <c r="I333" s="151">
        <f>VLOOKUP(A333,'[2]ESSER I Alloc'!A:D,3,FALSE)</f>
        <v>280922.5</v>
      </c>
      <c r="J333" s="21">
        <f t="shared" si="5"/>
        <v>0</v>
      </c>
    </row>
    <row r="334" spans="1:10" x14ac:dyDescent="0.3">
      <c r="A334" s="22">
        <f>INDEX([1]Concordance!$A$2:$A$556,MATCH('[1]2021 ESSER I'!F335,[1]Concordance!$D$2:$D$556,0))</f>
        <v>16097</v>
      </c>
      <c r="B334" s="110" t="s">
        <v>2893</v>
      </c>
      <c r="C334" s="110" t="s">
        <v>1147</v>
      </c>
      <c r="D334" s="110" t="s">
        <v>2894</v>
      </c>
      <c r="E334" s="21">
        <v>69809.259999999995</v>
      </c>
      <c r="F334" s="21">
        <v>60000</v>
      </c>
      <c r="G334" s="21">
        <v>9089.26</v>
      </c>
      <c r="H334" s="21">
        <v>69809.259999999995</v>
      </c>
      <c r="I334" s="151">
        <f>VLOOKUP(A334,'[2]ESSER I Alloc'!A:D,3,FALSE)</f>
        <v>69809.259999999995</v>
      </c>
      <c r="J334" s="21">
        <f t="shared" si="5"/>
        <v>0</v>
      </c>
    </row>
    <row r="335" spans="1:10" x14ac:dyDescent="0.3">
      <c r="A335" s="22">
        <f>INDEX([1]Concordance!$A$2:$A$556,MATCH('[1]2021 ESSER I'!F336,[1]Concordance!$D$2:$D$556,0))</f>
        <v>73108</v>
      </c>
      <c r="B335" s="110" t="s">
        <v>2896</v>
      </c>
      <c r="C335" s="110" t="s">
        <v>1150</v>
      </c>
      <c r="D335" s="110" t="s">
        <v>2897</v>
      </c>
      <c r="E335" s="21">
        <v>871417.14</v>
      </c>
      <c r="F335" s="21">
        <v>635000</v>
      </c>
      <c r="G335" s="21">
        <v>236417.14</v>
      </c>
      <c r="H335" s="21">
        <v>871417.14</v>
      </c>
      <c r="I335" s="151">
        <f>VLOOKUP(A335,'[2]ESSER I Alloc'!A:D,3,FALSE)</f>
        <v>871417.14</v>
      </c>
      <c r="J335" s="21">
        <f t="shared" si="5"/>
        <v>0</v>
      </c>
    </row>
    <row r="336" spans="1:10" x14ac:dyDescent="0.3">
      <c r="A336" s="22">
        <f>INDEX([1]Concordance!$A$2:$A$556,MATCH('[1]2021 ESSER I'!F337,[1]Concordance!$D$2:$D$556,0))</f>
        <v>108142</v>
      </c>
      <c r="B336" s="110" t="s">
        <v>2899</v>
      </c>
      <c r="C336" s="110" t="s">
        <v>1153</v>
      </c>
      <c r="D336" s="110" t="s">
        <v>2900</v>
      </c>
      <c r="E336" s="21">
        <v>559094.03</v>
      </c>
      <c r="F336" s="21">
        <v>0</v>
      </c>
      <c r="G336" s="21">
        <v>559094.03</v>
      </c>
      <c r="H336" s="21">
        <v>559094.03</v>
      </c>
      <c r="I336" s="151">
        <f>VLOOKUP(A336,'[2]ESSER I Alloc'!A:D,3,FALSE)</f>
        <v>559094.03</v>
      </c>
      <c r="J336" s="21">
        <f t="shared" si="5"/>
        <v>0</v>
      </c>
    </row>
    <row r="337" spans="1:10" x14ac:dyDescent="0.3">
      <c r="A337" s="22">
        <f>INDEX([1]Concordance!$A$2:$A$556,MATCH('[1]2021 ESSER I'!F338,[1]Concordance!$D$2:$D$556,0))</f>
        <v>14127</v>
      </c>
      <c r="B337" s="110" t="s">
        <v>2902</v>
      </c>
      <c r="C337" s="110" t="s">
        <v>1156</v>
      </c>
      <c r="D337" s="110" t="s">
        <v>2903</v>
      </c>
      <c r="E337" s="21">
        <v>100310.63</v>
      </c>
      <c r="F337" s="21">
        <v>0</v>
      </c>
      <c r="G337" s="21">
        <v>100310.63</v>
      </c>
      <c r="H337" s="21">
        <v>100310.63</v>
      </c>
      <c r="I337" s="151">
        <f>VLOOKUP(A337,'[2]ESSER I Alloc'!A:D,3,FALSE)</f>
        <v>100310.63</v>
      </c>
      <c r="J337" s="21">
        <f t="shared" si="5"/>
        <v>0</v>
      </c>
    </row>
    <row r="338" spans="1:10" x14ac:dyDescent="0.3">
      <c r="A338" s="22">
        <f>INDEX([1]Concordance!$A$2:$A$556,MATCH('[1]2021 ESSER I'!F339,[1]Concordance!$D$2:$D$556,0))</f>
        <v>45076</v>
      </c>
      <c r="B338" s="110" t="s">
        <v>2905</v>
      </c>
      <c r="C338" s="110" t="s">
        <v>1159</v>
      </c>
      <c r="D338" s="110" t="s">
        <v>2906</v>
      </c>
      <c r="E338" s="21">
        <v>69616.800000000003</v>
      </c>
      <c r="F338" s="21">
        <v>69434</v>
      </c>
      <c r="G338" s="21">
        <v>182.8</v>
      </c>
      <c r="H338" s="21">
        <v>69616.800000000003</v>
      </c>
      <c r="I338" s="151">
        <f>VLOOKUP(A338,'[2]ESSER I Alloc'!A:D,3,FALSE)</f>
        <v>69616.800000000003</v>
      </c>
      <c r="J338" s="21">
        <f t="shared" si="5"/>
        <v>0</v>
      </c>
    </row>
    <row r="339" spans="1:10" x14ac:dyDescent="0.3">
      <c r="A339" s="22">
        <f>INDEX([1]Concordance!$A$2:$A$556,MATCH('[1]2021 ESSER I'!F340,[1]Concordance!$D$2:$D$556,0))</f>
        <v>36138</v>
      </c>
      <c r="B339" s="110" t="s">
        <v>2908</v>
      </c>
      <c r="C339" s="110" t="s">
        <v>1162</v>
      </c>
      <c r="D339" s="110" t="s">
        <v>2909</v>
      </c>
      <c r="E339" s="21">
        <v>50975.11</v>
      </c>
      <c r="F339" s="21">
        <v>50841</v>
      </c>
      <c r="G339" s="21">
        <v>134.11000000000001</v>
      </c>
      <c r="H339" s="21">
        <v>50975.11</v>
      </c>
      <c r="I339" s="151">
        <f>VLOOKUP(A339,'[2]ESSER I Alloc'!A:D,3,FALSE)</f>
        <v>50975.11</v>
      </c>
      <c r="J339" s="21">
        <f t="shared" si="5"/>
        <v>0</v>
      </c>
    </row>
    <row r="340" spans="1:10" x14ac:dyDescent="0.3">
      <c r="A340" s="152">
        <f>INDEX([1]Concordance!$A$2:$A$556,MATCH('[1]2021 ESSER I'!F341,[1]Concordance!$D$2:$D$556,0))</f>
        <v>72074</v>
      </c>
      <c r="B340" s="153" t="s">
        <v>2911</v>
      </c>
      <c r="C340" s="153" t="s">
        <v>1165</v>
      </c>
      <c r="D340" s="153" t="s">
        <v>2912</v>
      </c>
      <c r="E340" s="154">
        <v>740035.13</v>
      </c>
      <c r="F340" s="21">
        <v>19095</v>
      </c>
      <c r="G340" s="21">
        <v>720940.13</v>
      </c>
      <c r="H340" s="154">
        <v>755482.13</v>
      </c>
      <c r="I340" s="155">
        <f>VLOOKUP(A340,'[2]ESSER I Alloc'!A:D,3,FALSE)</f>
        <v>755482.13</v>
      </c>
      <c r="J340" s="154">
        <f t="shared" si="5"/>
        <v>-15447</v>
      </c>
    </row>
    <row r="341" spans="1:10" x14ac:dyDescent="0.3">
      <c r="A341" s="152">
        <f>INDEX([1]Concordance!$A$2:$A$556,MATCH('[1]2021 ESSER I'!F342,[1]Concordance!$D$2:$D$556,0))</f>
        <v>13057</v>
      </c>
      <c r="B341" s="153" t="s">
        <v>2914</v>
      </c>
      <c r="C341" s="153" t="s">
        <v>1168</v>
      </c>
      <c r="D341" s="153" t="s">
        <v>2915</v>
      </c>
      <c r="E341" s="154">
        <v>670.75</v>
      </c>
      <c r="F341" s="21">
        <v>0</v>
      </c>
      <c r="G341" s="21">
        <v>670.75</v>
      </c>
      <c r="H341" s="154">
        <v>10001.75</v>
      </c>
      <c r="I341" s="155">
        <f>VLOOKUP(A341,'[2]ESSER I Alloc'!A:D,3,FALSE)</f>
        <v>10001.75</v>
      </c>
      <c r="J341" s="154">
        <f t="shared" si="5"/>
        <v>-9331</v>
      </c>
    </row>
    <row r="342" spans="1:10" x14ac:dyDescent="0.3">
      <c r="A342" s="22">
        <f>INDEX([1]Concordance!$A$2:$A$556,MATCH('[1]2021 ESSER I'!F343,[1]Concordance!$D$2:$D$556,0))</f>
        <v>81095</v>
      </c>
      <c r="B342" s="110" t="s">
        <v>2917</v>
      </c>
      <c r="C342" s="110" t="s">
        <v>1171</v>
      </c>
      <c r="D342" s="110" t="s">
        <v>2918</v>
      </c>
      <c r="E342" s="21">
        <v>91586.82</v>
      </c>
      <c r="F342" s="21">
        <v>0</v>
      </c>
      <c r="G342" s="21">
        <v>91586.82</v>
      </c>
      <c r="H342" s="21">
        <v>91586.82</v>
      </c>
      <c r="I342" s="151">
        <f>VLOOKUP(A342,'[2]ESSER I Alloc'!A:D,3,FALSE)</f>
        <v>91586.82</v>
      </c>
      <c r="J342" s="21">
        <f t="shared" si="5"/>
        <v>0</v>
      </c>
    </row>
    <row r="343" spans="1:10" x14ac:dyDescent="0.3">
      <c r="A343" s="22">
        <f>INDEX([1]Concordance!$A$2:$A$556,MATCH('[1]2021 ESSER I'!F344,[1]Concordance!$D$2:$D$556,0))</f>
        <v>105125</v>
      </c>
      <c r="B343" s="110" t="s">
        <v>2920</v>
      </c>
      <c r="C343" s="110" t="s">
        <v>1174</v>
      </c>
      <c r="D343" s="110" t="s">
        <v>2921</v>
      </c>
      <c r="E343" s="21">
        <v>35674.06</v>
      </c>
      <c r="F343" s="21">
        <v>35580</v>
      </c>
      <c r="G343" s="21">
        <v>94.06</v>
      </c>
      <c r="H343" s="21">
        <v>35674.06</v>
      </c>
      <c r="I343" s="151">
        <f>VLOOKUP(A343,'[2]ESSER I Alloc'!A:D,3,FALSE)</f>
        <v>35674.06</v>
      </c>
      <c r="J343" s="21">
        <f t="shared" si="5"/>
        <v>0</v>
      </c>
    </row>
    <row r="344" spans="1:10" x14ac:dyDescent="0.3">
      <c r="A344" s="22">
        <f>INDEX([1]Concordance!$A$2:$A$556,MATCH('[1]2021 ESSER I'!F345,[1]Concordance!$D$2:$D$556,0))</f>
        <v>112099</v>
      </c>
      <c r="B344" s="110" t="s">
        <v>2923</v>
      </c>
      <c r="C344" s="110" t="s">
        <v>1177</v>
      </c>
      <c r="D344" s="110" t="s">
        <v>2924</v>
      </c>
      <c r="E344" s="21">
        <v>77799.25</v>
      </c>
      <c r="F344" s="21">
        <v>46136.29</v>
      </c>
      <c r="G344" s="21">
        <v>23235.37</v>
      </c>
      <c r="H344" s="21">
        <v>77799.25</v>
      </c>
      <c r="I344" s="151">
        <f>VLOOKUP(A344,'[2]ESSER I Alloc'!A:D,3,FALSE)</f>
        <v>77799.25</v>
      </c>
      <c r="J344" s="21">
        <f t="shared" si="5"/>
        <v>0</v>
      </c>
    </row>
    <row r="345" spans="1:10" x14ac:dyDescent="0.3">
      <c r="A345" s="22">
        <f>INDEX([1]Concordance!$A$2:$A$556,MATCH('[1]2021 ESSER I'!F346,[1]Concordance!$D$2:$D$556,0))</f>
        <v>22089</v>
      </c>
      <c r="B345" s="110" t="s">
        <v>2926</v>
      </c>
      <c r="C345" s="110" t="s">
        <v>1180</v>
      </c>
      <c r="D345" s="110" t="s">
        <v>2927</v>
      </c>
      <c r="E345" s="21">
        <v>615595.64</v>
      </c>
      <c r="F345" s="21">
        <v>0</v>
      </c>
      <c r="G345" s="21">
        <v>615595.64</v>
      </c>
      <c r="H345" s="21">
        <v>615595.64</v>
      </c>
      <c r="I345" s="151">
        <f>VLOOKUP(A345,'[2]ESSER I Alloc'!A:D,3,FALSE)</f>
        <v>615595.64</v>
      </c>
      <c r="J345" s="21">
        <f t="shared" si="5"/>
        <v>0</v>
      </c>
    </row>
    <row r="346" spans="1:10" x14ac:dyDescent="0.3">
      <c r="A346" s="22">
        <f>INDEX([1]Concordance!$A$2:$A$556,MATCH('[1]2021 ESSER I'!F347,[1]Concordance!$D$2:$D$556,0))</f>
        <v>74187</v>
      </c>
      <c r="B346" s="110" t="s">
        <v>2929</v>
      </c>
      <c r="C346" s="110" t="s">
        <v>1183</v>
      </c>
      <c r="D346" s="110" t="s">
        <v>2930</v>
      </c>
      <c r="E346" s="21">
        <v>45773.760000000002</v>
      </c>
      <c r="F346" s="21">
        <v>45654</v>
      </c>
      <c r="G346" s="21">
        <v>119.76</v>
      </c>
      <c r="H346" s="21">
        <v>45773.760000000002</v>
      </c>
      <c r="I346" s="151">
        <f>VLOOKUP(A346,'[2]ESSER I Alloc'!A:D,3,FALSE)</f>
        <v>45773.760000000002</v>
      </c>
      <c r="J346" s="21">
        <f t="shared" si="5"/>
        <v>0</v>
      </c>
    </row>
    <row r="347" spans="1:10" x14ac:dyDescent="0.3">
      <c r="A347" s="22">
        <f>INDEX([1]Concordance!$A$2:$A$556,MATCH('[1]2021 ESSER I'!F348,[1]Concordance!$D$2:$D$556,0))</f>
        <v>17126</v>
      </c>
      <c r="B347" s="110" t="s">
        <v>2932</v>
      </c>
      <c r="C347" s="110" t="s">
        <v>1186</v>
      </c>
      <c r="D347" s="110" t="s">
        <v>2933</v>
      </c>
      <c r="E347" s="21">
        <v>40272.65</v>
      </c>
      <c r="F347" s="21">
        <v>40167</v>
      </c>
      <c r="G347" s="21">
        <v>105.65</v>
      </c>
      <c r="H347" s="21">
        <v>40272.65</v>
      </c>
      <c r="I347" s="151">
        <f>VLOOKUP(A347,'[2]ESSER I Alloc'!A:D,3,FALSE)</f>
        <v>40272.65</v>
      </c>
      <c r="J347" s="21">
        <f t="shared" si="5"/>
        <v>0</v>
      </c>
    </row>
    <row r="348" spans="1:10" x14ac:dyDescent="0.3">
      <c r="A348" s="152">
        <f>INDEX([1]Concordance!$A$2:$A$556,MATCH('[1]2021 ESSER I'!F349,[1]Concordance!$D$2:$D$556,0))</f>
        <v>96109</v>
      </c>
      <c r="B348" s="153" t="s">
        <v>2935</v>
      </c>
      <c r="C348" s="153" t="s">
        <v>1189</v>
      </c>
      <c r="D348" s="153" t="s">
        <v>2936</v>
      </c>
      <c r="E348" s="154">
        <v>2355178.5499999998</v>
      </c>
      <c r="F348" s="21">
        <v>191079.37</v>
      </c>
      <c r="G348" s="21">
        <v>1381705.65</v>
      </c>
      <c r="H348" s="154">
        <v>2371286.5499999998</v>
      </c>
      <c r="I348" s="155">
        <f>VLOOKUP(A348,'[2]ESSER I Alloc'!A:D,3,FALSE)</f>
        <v>2371286.5499999998</v>
      </c>
      <c r="J348" s="154">
        <f t="shared" si="5"/>
        <v>-16108</v>
      </c>
    </row>
    <row r="349" spans="1:10" x14ac:dyDescent="0.3">
      <c r="A349" s="22">
        <f>INDEX([1]Concordance!$A$2:$A$556,MATCH('[1]2021 ESSER I'!F350,[1]Concordance!$D$2:$D$556,0))</f>
        <v>2089</v>
      </c>
      <c r="B349" s="110" t="s">
        <v>2938</v>
      </c>
      <c r="C349" s="110" t="s">
        <v>1192</v>
      </c>
      <c r="D349" s="110" t="s">
        <v>2939</v>
      </c>
      <c r="E349" s="21">
        <v>63576.800000000003</v>
      </c>
      <c r="F349" s="21">
        <v>0</v>
      </c>
      <c r="G349" s="21">
        <v>63576.800000000003</v>
      </c>
      <c r="H349" s="21">
        <v>63576.800000000003</v>
      </c>
      <c r="I349" s="151">
        <f>VLOOKUP(A349,'[2]ESSER I Alloc'!A:D,3,FALSE)</f>
        <v>63576.800000000003</v>
      </c>
      <c r="J349" s="21">
        <f t="shared" si="5"/>
        <v>0</v>
      </c>
    </row>
    <row r="350" spans="1:10" x14ac:dyDescent="0.3">
      <c r="A350" s="22">
        <f>INDEX([1]Concordance!$A$2:$A$556,MATCH('[1]2021 ESSER I'!F351,[1]Concordance!$D$2:$D$556,0))</f>
        <v>14126</v>
      </c>
      <c r="B350" s="110" t="s">
        <v>2941</v>
      </c>
      <c r="C350" s="110" t="s">
        <v>1195</v>
      </c>
      <c r="D350" s="110" t="s">
        <v>2942</v>
      </c>
      <c r="E350" s="21">
        <v>237095.46</v>
      </c>
      <c r="F350" s="21">
        <v>0</v>
      </c>
      <c r="G350" s="21">
        <v>237095.46</v>
      </c>
      <c r="H350" s="21">
        <v>237095.46</v>
      </c>
      <c r="I350" s="151">
        <f>VLOOKUP(A350,'[2]ESSER I Alloc'!A:D,3,FALSE)</f>
        <v>237095.46</v>
      </c>
      <c r="J350" s="21">
        <f t="shared" si="5"/>
        <v>0</v>
      </c>
    </row>
    <row r="351" spans="1:10" x14ac:dyDescent="0.3">
      <c r="A351" s="22">
        <f>INDEX([1]Concordance!$A$2:$A$556,MATCH('[1]2021 ESSER I'!F352,[1]Concordance!$D$2:$D$556,0))</f>
        <v>31118</v>
      </c>
      <c r="B351" s="110" t="s">
        <v>2944</v>
      </c>
      <c r="C351" s="110" t="s">
        <v>1198</v>
      </c>
      <c r="D351" s="110" t="s">
        <v>2945</v>
      </c>
      <c r="E351" s="21">
        <v>76464.31</v>
      </c>
      <c r="F351" s="21">
        <v>0</v>
      </c>
      <c r="G351" s="21">
        <v>76464.31</v>
      </c>
      <c r="H351" s="21">
        <v>76464.31</v>
      </c>
      <c r="I351" s="151">
        <f>VLOOKUP(A351,'[2]ESSER I Alloc'!A:D,3,FALSE)</f>
        <v>76464.31</v>
      </c>
      <c r="J351" s="21">
        <f t="shared" si="5"/>
        <v>0</v>
      </c>
    </row>
    <row r="352" spans="1:10" x14ac:dyDescent="0.3">
      <c r="A352" s="22">
        <f>INDEX([1]Concordance!$A$2:$A$556,MATCH('[1]2021 ESSER I'!F353,[1]Concordance!$D$2:$D$556,0))</f>
        <v>41003</v>
      </c>
      <c r="B352" s="110" t="s">
        <v>2947</v>
      </c>
      <c r="C352" s="110" t="s">
        <v>1201</v>
      </c>
      <c r="D352" s="110" t="s">
        <v>2948</v>
      </c>
      <c r="E352" s="21">
        <v>48281.48</v>
      </c>
      <c r="F352" s="21">
        <v>48155</v>
      </c>
      <c r="G352" s="21">
        <v>126.48</v>
      </c>
      <c r="H352" s="21">
        <v>48281.48</v>
      </c>
      <c r="I352" s="151">
        <f>VLOOKUP(A352,'[2]ESSER I Alloc'!A:D,3,FALSE)</f>
        <v>48281.48</v>
      </c>
      <c r="J352" s="21">
        <f t="shared" si="5"/>
        <v>0</v>
      </c>
    </row>
    <row r="353" spans="1:10" x14ac:dyDescent="0.3">
      <c r="A353" s="152">
        <f>INDEX([1]Concordance!$A$2:$A$556,MATCH('[1]2021 ESSER I'!F354,[1]Concordance!$D$2:$D$556,0))</f>
        <v>24093</v>
      </c>
      <c r="B353" s="153" t="s">
        <v>2950</v>
      </c>
      <c r="C353" s="153" t="s">
        <v>1204</v>
      </c>
      <c r="D353" s="153" t="s">
        <v>2951</v>
      </c>
      <c r="E353" s="154">
        <v>2364053.0499999998</v>
      </c>
      <c r="F353" s="21">
        <v>0</v>
      </c>
      <c r="G353" s="21">
        <v>2355156.0099999998</v>
      </c>
      <c r="H353" s="154">
        <v>2388645.0499999998</v>
      </c>
      <c r="I353" s="155">
        <f>VLOOKUP(A353,'[2]ESSER I Alloc'!A:D,3,FALSE)</f>
        <v>2388645.0499999998</v>
      </c>
      <c r="J353" s="154">
        <f t="shared" si="5"/>
        <v>-24592</v>
      </c>
    </row>
    <row r="354" spans="1:10" x14ac:dyDescent="0.3">
      <c r="A354" s="22">
        <f>INDEX([1]Concordance!$A$2:$A$556,MATCH('[1]2021 ESSER I'!F355,[1]Concordance!$D$2:$D$556,0))</f>
        <v>65096</v>
      </c>
      <c r="B354" s="110" t="s">
        <v>2953</v>
      </c>
      <c r="C354" s="110" t="s">
        <v>1207</v>
      </c>
      <c r="D354" s="110" t="s">
        <v>2954</v>
      </c>
      <c r="E354" s="21">
        <v>31968.99</v>
      </c>
      <c r="F354" s="21">
        <v>0</v>
      </c>
      <c r="G354" s="21">
        <v>31968.99</v>
      </c>
      <c r="H354" s="21">
        <v>31968.99</v>
      </c>
      <c r="I354" s="151">
        <f>VLOOKUP(A354,'[2]ESSER I Alloc'!A:D,3,FALSE)</f>
        <v>31968.99</v>
      </c>
      <c r="J354" s="21">
        <f t="shared" si="5"/>
        <v>0</v>
      </c>
    </row>
    <row r="355" spans="1:10" x14ac:dyDescent="0.3">
      <c r="A355" s="22">
        <f>INDEX([1]Concordance!$A$2:$A$556,MATCH('[1]2021 ESSER I'!F356,[1]Concordance!$D$2:$D$556,0))</f>
        <v>74197</v>
      </c>
      <c r="B355" s="110" t="s">
        <v>2956</v>
      </c>
      <c r="C355" s="110" t="s">
        <v>1210</v>
      </c>
      <c r="D355" s="110" t="s">
        <v>2957</v>
      </c>
      <c r="E355" s="21">
        <v>23800.45</v>
      </c>
      <c r="F355" s="21">
        <v>0</v>
      </c>
      <c r="G355" s="21">
        <v>23800.45</v>
      </c>
      <c r="H355" s="21">
        <v>23800.45</v>
      </c>
      <c r="I355" s="151">
        <f>VLOOKUP(A355,'[2]ESSER I Alloc'!A:D,3,FALSE)</f>
        <v>23800.45</v>
      </c>
      <c r="J355" s="21">
        <f t="shared" si="5"/>
        <v>0</v>
      </c>
    </row>
    <row r="356" spans="1:10" x14ac:dyDescent="0.3">
      <c r="A356" s="22">
        <f>INDEX([1]Concordance!$A$2:$A$556,MATCH('[1]2021 ESSER I'!F357,[1]Concordance!$D$2:$D$556,0))</f>
        <v>78001</v>
      </c>
      <c r="B356" s="110" t="s">
        <v>2959</v>
      </c>
      <c r="C356" s="110" t="s">
        <v>1213</v>
      </c>
      <c r="D356" s="110" t="s">
        <v>2960</v>
      </c>
      <c r="E356" s="21">
        <v>154017.87</v>
      </c>
      <c r="F356" s="21">
        <v>0</v>
      </c>
      <c r="G356" s="21">
        <v>154017.87</v>
      </c>
      <c r="H356" s="21">
        <v>154017.87</v>
      </c>
      <c r="I356" s="151">
        <f>VLOOKUP(A356,'[2]ESSER I Alloc'!A:D,3,FALSE)</f>
        <v>154017.87</v>
      </c>
      <c r="J356" s="21">
        <f t="shared" si="5"/>
        <v>0</v>
      </c>
    </row>
    <row r="357" spans="1:10" x14ac:dyDescent="0.3">
      <c r="A357" s="22">
        <f>INDEX([1]Concordance!$A$2:$A$556,MATCH('[1]2021 ESSER I'!F358,[1]Concordance!$D$2:$D$556,0))</f>
        <v>83001</v>
      </c>
      <c r="B357" s="110" t="s">
        <v>2962</v>
      </c>
      <c r="C357" s="110" t="s">
        <v>1216</v>
      </c>
      <c r="D357" s="110" t="s">
        <v>2963</v>
      </c>
      <c r="E357" s="21">
        <v>44962.96</v>
      </c>
      <c r="F357" s="21">
        <v>44845</v>
      </c>
      <c r="G357" s="21">
        <v>117.96</v>
      </c>
      <c r="H357" s="21">
        <v>44962.96</v>
      </c>
      <c r="I357" s="151">
        <f>VLOOKUP(A357,'[2]ESSER I Alloc'!A:D,3,FALSE)</f>
        <v>44962.96</v>
      </c>
      <c r="J357" s="21">
        <f t="shared" si="5"/>
        <v>0</v>
      </c>
    </row>
    <row r="358" spans="1:10" x14ac:dyDescent="0.3">
      <c r="A358" s="152">
        <f>INDEX([1]Concordance!$A$2:$A$556,MATCH('[1]2021 ESSER I'!F359,[1]Concordance!$D$2:$D$556,0))</f>
        <v>102081</v>
      </c>
      <c r="B358" s="153" t="s">
        <v>2965</v>
      </c>
      <c r="C358" s="153" t="s">
        <v>1219</v>
      </c>
      <c r="D358" s="153" t="s">
        <v>2966</v>
      </c>
      <c r="E358" s="154">
        <v>58540.06</v>
      </c>
      <c r="F358" s="21">
        <v>0</v>
      </c>
      <c r="G358" s="21">
        <v>52189.46</v>
      </c>
      <c r="H358" s="154">
        <v>60000.68</v>
      </c>
      <c r="I358" s="155">
        <f>VLOOKUP(A358,'[2]ESSER I Alloc'!A:D,3,FALSE)</f>
        <v>60000.68</v>
      </c>
      <c r="J358" s="154">
        <f t="shared" si="5"/>
        <v>-1460.6200000000026</v>
      </c>
    </row>
    <row r="359" spans="1:10" x14ac:dyDescent="0.3">
      <c r="A359" s="22">
        <f>INDEX([1]Concordance!$A$2:$A$556,MATCH('[1]2021 ESSER I'!F360,[1]Concordance!$D$2:$D$556,0))</f>
        <v>115913</v>
      </c>
      <c r="B359" s="110" t="s">
        <v>2968</v>
      </c>
      <c r="C359" s="110" t="s">
        <v>1372</v>
      </c>
      <c r="D359" s="110" t="s">
        <v>2969</v>
      </c>
      <c r="E359" s="21">
        <v>248803.64</v>
      </c>
      <c r="F359" s="21">
        <v>0</v>
      </c>
      <c r="G359" s="21">
        <v>248803.64</v>
      </c>
      <c r="H359" s="21">
        <v>248803.64</v>
      </c>
      <c r="I359" s="151">
        <f>VLOOKUP(A359,'[2]ESSER I Alloc'!A:D,3,FALSE)</f>
        <v>248803.64</v>
      </c>
      <c r="J359" s="21">
        <f t="shared" si="5"/>
        <v>0</v>
      </c>
    </row>
    <row r="360" spans="1:10" x14ac:dyDescent="0.3">
      <c r="A360" s="22">
        <f>INDEX([1]Concordance!$A$2:$A$556,MATCH('[1]2021 ESSER I'!F361,[1]Concordance!$D$2:$D$556,0))</f>
        <v>94083</v>
      </c>
      <c r="B360" s="110" t="s">
        <v>2971</v>
      </c>
      <c r="C360" s="110" t="s">
        <v>1222</v>
      </c>
      <c r="D360" s="110" t="s">
        <v>2972</v>
      </c>
      <c r="E360" s="21">
        <v>645057.72</v>
      </c>
      <c r="F360" s="21">
        <v>643365</v>
      </c>
      <c r="G360" s="21">
        <v>1692.72</v>
      </c>
      <c r="H360" s="21">
        <v>645057.72</v>
      </c>
      <c r="I360" s="151">
        <f>VLOOKUP(A360,'[2]ESSER I Alloc'!A:D,3,FALSE)</f>
        <v>645057.72</v>
      </c>
      <c r="J360" s="21">
        <f t="shared" si="5"/>
        <v>0</v>
      </c>
    </row>
    <row r="361" spans="1:10" x14ac:dyDescent="0.3">
      <c r="A361" s="22">
        <f>INDEX([1]Concordance!$A$2:$A$556,MATCH('[1]2021 ESSER I'!F362,[1]Concordance!$D$2:$D$556,0))</f>
        <v>33094</v>
      </c>
      <c r="B361" s="110" t="s">
        <v>2974</v>
      </c>
      <c r="C361" s="110" t="s">
        <v>1225</v>
      </c>
      <c r="D361" s="110" t="s">
        <v>2975</v>
      </c>
      <c r="E361" s="21">
        <v>106404.68</v>
      </c>
      <c r="F361" s="21">
        <v>106126</v>
      </c>
      <c r="G361" s="21">
        <v>0</v>
      </c>
      <c r="H361" s="21">
        <v>106404.68</v>
      </c>
      <c r="I361" s="151">
        <f>VLOOKUP(A361,'[2]ESSER I Alloc'!A:D,3,FALSE)</f>
        <v>106404.68</v>
      </c>
      <c r="J361" s="21">
        <f t="shared" si="5"/>
        <v>0</v>
      </c>
    </row>
    <row r="362" spans="1:10" x14ac:dyDescent="0.3">
      <c r="A362" s="22">
        <f>INDEX([1]Concordance!$A$2:$A$556,MATCH('[1]2021 ESSER I'!F363,[1]Concordance!$D$2:$D$556,0))</f>
        <v>74194</v>
      </c>
      <c r="B362" s="110" t="s">
        <v>2977</v>
      </c>
      <c r="C362" s="110" t="s">
        <v>1228</v>
      </c>
      <c r="D362" s="110" t="s">
        <v>2978</v>
      </c>
      <c r="E362" s="21">
        <v>36178.559999999998</v>
      </c>
      <c r="F362" s="21">
        <v>36084</v>
      </c>
      <c r="G362" s="21">
        <v>94.56</v>
      </c>
      <c r="H362" s="21">
        <v>36178.559999999998</v>
      </c>
      <c r="I362" s="151">
        <f>VLOOKUP(A362,'[2]ESSER I Alloc'!A:D,3,FALSE)</f>
        <v>36178.559999999998</v>
      </c>
      <c r="J362" s="21">
        <f t="shared" si="5"/>
        <v>0</v>
      </c>
    </row>
    <row r="363" spans="1:10" x14ac:dyDescent="0.3">
      <c r="A363" s="22">
        <f>INDEX([1]Concordance!$A$2:$A$556,MATCH('[1]2021 ESSER I'!F364,[1]Concordance!$D$2:$D$556,0))</f>
        <v>88072</v>
      </c>
      <c r="B363" s="110" t="s">
        <v>2980</v>
      </c>
      <c r="C363" s="110" t="s">
        <v>1231</v>
      </c>
      <c r="D363" s="110" t="s">
        <v>2981</v>
      </c>
      <c r="E363" s="21">
        <v>69094.289999999994</v>
      </c>
      <c r="F363" s="21">
        <v>0</v>
      </c>
      <c r="G363" s="21">
        <v>69094.289999999994</v>
      </c>
      <c r="H363" s="21">
        <v>69094.289999999994</v>
      </c>
      <c r="I363" s="151">
        <f>VLOOKUP(A363,'[2]ESSER I Alloc'!A:D,3,FALSE)</f>
        <v>69094.289999999994</v>
      </c>
      <c r="J363" s="21">
        <f t="shared" si="5"/>
        <v>0</v>
      </c>
    </row>
    <row r="364" spans="1:10" x14ac:dyDescent="0.3">
      <c r="A364" s="22">
        <f>INDEX([1]Concordance!$A$2:$A$556,MATCH('[1]2021 ESSER I'!F365,[1]Concordance!$D$2:$D$556,0))</f>
        <v>108147</v>
      </c>
      <c r="B364" s="110" t="s">
        <v>2983</v>
      </c>
      <c r="C364" s="110" t="s">
        <v>1234</v>
      </c>
      <c r="D364" s="110" t="s">
        <v>2984</v>
      </c>
      <c r="E364" s="21">
        <v>104176.22</v>
      </c>
      <c r="F364" s="21">
        <v>0</v>
      </c>
      <c r="G364" s="21">
        <v>104176.22</v>
      </c>
      <c r="H364" s="21">
        <v>104176.22</v>
      </c>
      <c r="I364" s="151">
        <f>VLOOKUP(A364,'[2]ESSER I Alloc'!A:D,3,FALSE)</f>
        <v>104176.22</v>
      </c>
      <c r="J364" s="21">
        <f t="shared" si="5"/>
        <v>0</v>
      </c>
    </row>
    <row r="365" spans="1:10" x14ac:dyDescent="0.3">
      <c r="A365" s="22">
        <f>INDEX([1]Concordance!$A$2:$A$556,MATCH('[1]2021 ESSER I'!F366,[1]Concordance!$D$2:$D$556,0))</f>
        <v>50001</v>
      </c>
      <c r="B365" s="110" t="s">
        <v>2986</v>
      </c>
      <c r="C365" s="110" t="s">
        <v>1237</v>
      </c>
      <c r="D365" s="110" t="s">
        <v>2987</v>
      </c>
      <c r="E365" s="21">
        <v>928626.35</v>
      </c>
      <c r="F365" s="21">
        <v>926190</v>
      </c>
      <c r="G365" s="21">
        <v>2436.35</v>
      </c>
      <c r="H365" s="21">
        <v>928626.35</v>
      </c>
      <c r="I365" s="151">
        <f>VLOOKUP(A365,'[2]ESSER I Alloc'!A:D,3,FALSE)</f>
        <v>928626.35</v>
      </c>
      <c r="J365" s="21">
        <f t="shared" si="5"/>
        <v>0</v>
      </c>
    </row>
    <row r="366" spans="1:10" x14ac:dyDescent="0.3">
      <c r="A366" s="22">
        <f>INDEX([1]Concordance!$A$2:$A$556,MATCH('[1]2021 ESSER I'!F367,[1]Concordance!$D$2:$D$556,0))</f>
        <v>21148</v>
      </c>
      <c r="B366" s="110" t="s">
        <v>2989</v>
      </c>
      <c r="C366" s="110" t="s">
        <v>1240</v>
      </c>
      <c r="D366" s="110" t="s">
        <v>2990</v>
      </c>
      <c r="E366" s="21">
        <v>33407.94</v>
      </c>
      <c r="F366" s="21">
        <v>33320</v>
      </c>
      <c r="G366" s="21">
        <v>87.94</v>
      </c>
      <c r="H366" s="21">
        <v>33407.94</v>
      </c>
      <c r="I366" s="151">
        <f>VLOOKUP(A366,'[2]ESSER I Alloc'!A:D,3,FALSE)</f>
        <v>33407.94</v>
      </c>
      <c r="J366" s="21">
        <f t="shared" si="5"/>
        <v>0</v>
      </c>
    </row>
    <row r="367" spans="1:10" x14ac:dyDescent="0.3">
      <c r="A367" s="22">
        <f>INDEX([1]Concordance!$A$2:$A$556,MATCH('[1]2021 ESSER I'!F368,[1]Concordance!$D$2:$D$556,0))</f>
        <v>114112</v>
      </c>
      <c r="B367" s="110" t="s">
        <v>2992</v>
      </c>
      <c r="C367" s="110" t="s">
        <v>1243</v>
      </c>
      <c r="D367" s="110" t="s">
        <v>2993</v>
      </c>
      <c r="E367" s="21">
        <v>180760.92</v>
      </c>
      <c r="F367" s="21">
        <v>10518.97</v>
      </c>
      <c r="G367" s="21">
        <v>170241.95</v>
      </c>
      <c r="H367" s="21">
        <v>180760.92</v>
      </c>
      <c r="I367" s="151">
        <f>VLOOKUP(A367,'[2]ESSER I Alloc'!A:D,3,FALSE)</f>
        <v>180760.92</v>
      </c>
      <c r="J367" s="21">
        <f t="shared" si="5"/>
        <v>0</v>
      </c>
    </row>
    <row r="368" spans="1:10" x14ac:dyDescent="0.3">
      <c r="A368" s="22">
        <f>INDEX([1]Concordance!$A$2:$A$556,MATCH('[1]2021 ESSER I'!F369,[1]Concordance!$D$2:$D$556,0))</f>
        <v>48070</v>
      </c>
      <c r="B368" s="110" t="s">
        <v>2995</v>
      </c>
      <c r="C368" s="110" t="s">
        <v>1246</v>
      </c>
      <c r="D368" s="110" t="s">
        <v>2996</v>
      </c>
      <c r="E368" s="21">
        <v>226350.41</v>
      </c>
      <c r="F368" s="21">
        <v>225757</v>
      </c>
      <c r="G368" s="21">
        <v>0</v>
      </c>
      <c r="H368" s="21">
        <v>226350.41</v>
      </c>
      <c r="I368" s="151">
        <f>VLOOKUP(A368,'[2]ESSER I Alloc'!A:D,3,FALSE)</f>
        <v>226350.41</v>
      </c>
      <c r="J368" s="21">
        <f t="shared" si="5"/>
        <v>0</v>
      </c>
    </row>
    <row r="369" spans="1:10" x14ac:dyDescent="0.3">
      <c r="A369" s="22">
        <f>INDEX([1]Concordance!$A$2:$A$556,MATCH('[1]2021 ESSER I'!F370,[1]Concordance!$D$2:$D$556,0))</f>
        <v>33091</v>
      </c>
      <c r="B369" s="110" t="s">
        <v>2998</v>
      </c>
      <c r="C369" s="110" t="s">
        <v>1249</v>
      </c>
      <c r="D369" s="110" t="s">
        <v>2999</v>
      </c>
      <c r="E369" s="21">
        <v>69634</v>
      </c>
      <c r="F369" s="21">
        <v>0</v>
      </c>
      <c r="G369" s="21">
        <v>69634</v>
      </c>
      <c r="H369" s="21">
        <v>69634</v>
      </c>
      <c r="I369" s="151">
        <f>VLOOKUP(A369,'[2]ESSER I Alloc'!A:D,3,FALSE)</f>
        <v>69634</v>
      </c>
      <c r="J369" s="21">
        <f t="shared" si="5"/>
        <v>0</v>
      </c>
    </row>
    <row r="370" spans="1:10" x14ac:dyDescent="0.3">
      <c r="A370" s="22">
        <f>INDEX([1]Concordance!$A$2:$A$556,MATCH('[1]2021 ESSER I'!F371,[1]Concordance!$D$2:$D$556,0))</f>
        <v>16094</v>
      </c>
      <c r="B370" s="110" t="s">
        <v>3001</v>
      </c>
      <c r="C370" s="110" t="s">
        <v>1252</v>
      </c>
      <c r="D370" s="110" t="s">
        <v>3002</v>
      </c>
      <c r="E370" s="21">
        <v>52668.77</v>
      </c>
      <c r="F370" s="21">
        <v>52531</v>
      </c>
      <c r="G370" s="21">
        <v>0</v>
      </c>
      <c r="H370" s="21">
        <v>52668.77</v>
      </c>
      <c r="I370" s="151">
        <f>VLOOKUP(A370,'[2]ESSER I Alloc'!A:D,3,FALSE)</f>
        <v>52668.77</v>
      </c>
      <c r="J370" s="21">
        <f t="shared" si="5"/>
        <v>0</v>
      </c>
    </row>
    <row r="371" spans="1:10" x14ac:dyDescent="0.3">
      <c r="A371" s="22">
        <f>INDEX([1]Concordance!$A$2:$A$556,MATCH('[1]2021 ESSER I'!F372,[1]Concordance!$D$2:$D$556,0))</f>
        <v>54041</v>
      </c>
      <c r="B371" s="110" t="s">
        <v>3004</v>
      </c>
      <c r="C371" s="110" t="s">
        <v>1255</v>
      </c>
      <c r="D371" s="110" t="s">
        <v>3005</v>
      </c>
      <c r="E371" s="21">
        <v>333167.03000000003</v>
      </c>
      <c r="F371" s="21">
        <v>332293</v>
      </c>
      <c r="G371" s="21">
        <v>874.03</v>
      </c>
      <c r="H371" s="21">
        <v>333167.03000000003</v>
      </c>
      <c r="I371" s="151">
        <f>VLOOKUP(A371,'[2]ESSER I Alloc'!A:D,3,FALSE)</f>
        <v>333167.03000000003</v>
      </c>
      <c r="J371" s="21">
        <f t="shared" si="5"/>
        <v>0</v>
      </c>
    </row>
    <row r="372" spans="1:10" x14ac:dyDescent="0.3">
      <c r="A372" s="152">
        <f>INDEX([1]Concordance!$A$2:$A$556,MATCH('[1]2021 ESSER I'!F373,[1]Concordance!$D$2:$D$556,0))</f>
        <v>100065</v>
      </c>
      <c r="B372" s="153" t="s">
        <v>3007</v>
      </c>
      <c r="C372" s="153" t="s">
        <v>1507</v>
      </c>
      <c r="D372" s="153" t="s">
        <v>3008</v>
      </c>
      <c r="E372" s="154">
        <v>36549.56</v>
      </c>
      <c r="F372" s="21">
        <v>34945</v>
      </c>
      <c r="G372" s="21">
        <v>0</v>
      </c>
      <c r="H372" s="154">
        <v>40574.559999999998</v>
      </c>
      <c r="I372" s="155">
        <f>VLOOKUP(A372,'[2]ESSER I Alloc'!A:D,3,FALSE)</f>
        <v>40574.559999999998</v>
      </c>
      <c r="J372" s="154">
        <f t="shared" si="5"/>
        <v>-4025</v>
      </c>
    </row>
    <row r="373" spans="1:10" x14ac:dyDescent="0.3">
      <c r="A373" s="22">
        <f>INDEX([1]Concordance!$A$2:$A$556,MATCH('[1]2021 ESSER I'!F374,[1]Concordance!$D$2:$D$556,0))</f>
        <v>92091</v>
      </c>
      <c r="B373" s="110" t="s">
        <v>3010</v>
      </c>
      <c r="C373" s="110" t="s">
        <v>1258</v>
      </c>
      <c r="D373" s="110" t="s">
        <v>3011</v>
      </c>
      <c r="E373" s="21">
        <v>146868.97</v>
      </c>
      <c r="F373" s="21">
        <v>1258</v>
      </c>
      <c r="G373" s="21">
        <v>145610.97</v>
      </c>
      <c r="H373" s="21">
        <v>146868.97</v>
      </c>
      <c r="I373" s="151">
        <f>VLOOKUP(A373,'[2]ESSER I Alloc'!A:D,3,FALSE)</f>
        <v>146868.97</v>
      </c>
      <c r="J373" s="21">
        <f t="shared" si="5"/>
        <v>0</v>
      </c>
    </row>
    <row r="374" spans="1:10" x14ac:dyDescent="0.3">
      <c r="A374" s="152">
        <f>INDEX([1]Concordance!$A$2:$A$556,MATCH('[1]2021 ESSER I'!F375,[1]Concordance!$D$2:$D$556,0))</f>
        <v>97118</v>
      </c>
      <c r="B374" s="153" t="s">
        <v>3013</v>
      </c>
      <c r="C374" s="153" t="s">
        <v>1261</v>
      </c>
      <c r="D374" s="153" t="s">
        <v>3014</v>
      </c>
      <c r="E374" s="154">
        <v>1059.76</v>
      </c>
      <c r="F374" s="21">
        <v>0</v>
      </c>
      <c r="G374" s="21">
        <v>1059.76</v>
      </c>
      <c r="H374" s="154">
        <v>10002.76</v>
      </c>
      <c r="I374" s="155">
        <f>VLOOKUP(A374,'[2]ESSER I Alloc'!A:D,3,FALSE)</f>
        <v>10002.76</v>
      </c>
      <c r="J374" s="154">
        <f t="shared" si="5"/>
        <v>-8943</v>
      </c>
    </row>
    <row r="375" spans="1:10" x14ac:dyDescent="0.3">
      <c r="A375" s="22">
        <f>INDEX([1]Concordance!$A$2:$A$556,MATCH('[1]2021 ESSER I'!F376,[1]Concordance!$D$2:$D$556,0))</f>
        <v>75086</v>
      </c>
      <c r="B375" s="110" t="s">
        <v>3016</v>
      </c>
      <c r="C375" s="110" t="s">
        <v>1264</v>
      </c>
      <c r="D375" s="110" t="s">
        <v>3017</v>
      </c>
      <c r="E375" s="21">
        <v>61598.96</v>
      </c>
      <c r="F375" s="21">
        <v>61437</v>
      </c>
      <c r="G375" s="21">
        <v>161.96</v>
      </c>
      <c r="H375" s="21">
        <v>61598.96</v>
      </c>
      <c r="I375" s="151">
        <f>VLOOKUP(A375,'[2]ESSER I Alloc'!A:D,3,FALSE)</f>
        <v>61598.96</v>
      </c>
      <c r="J375" s="21">
        <f t="shared" si="5"/>
        <v>0</v>
      </c>
    </row>
    <row r="376" spans="1:10" x14ac:dyDescent="0.3">
      <c r="A376" s="22">
        <f>INDEX([1]Concordance!$A$2:$A$556,MATCH('[1]2021 ESSER I'!F377,[1]Concordance!$D$2:$D$556,0))</f>
        <v>89087</v>
      </c>
      <c r="B376" s="110" t="s">
        <v>3019</v>
      </c>
      <c r="C376" s="110" t="s">
        <v>1267</v>
      </c>
      <c r="D376" s="110" t="s">
        <v>3020</v>
      </c>
      <c r="E376" s="21">
        <v>35444.75</v>
      </c>
      <c r="F376" s="21">
        <v>0</v>
      </c>
      <c r="G376" s="21">
        <v>0</v>
      </c>
      <c r="H376" s="21">
        <v>35444.75</v>
      </c>
      <c r="I376" s="151">
        <f>VLOOKUP(A376,'[2]ESSER I Alloc'!A:D,3,FALSE)</f>
        <v>35444.75</v>
      </c>
      <c r="J376" s="21">
        <f t="shared" si="5"/>
        <v>0</v>
      </c>
    </row>
    <row r="377" spans="1:10" x14ac:dyDescent="0.3">
      <c r="A377" s="22">
        <f>INDEX([1]Concordance!$A$2:$A$556,MATCH('[1]2021 ESSER I'!F378,[1]Concordance!$D$2:$D$556,0))</f>
        <v>76081</v>
      </c>
      <c r="B377" s="110" t="s">
        <v>3022</v>
      </c>
      <c r="C377" s="110" t="s">
        <v>1276</v>
      </c>
      <c r="D377" s="110" t="s">
        <v>3023</v>
      </c>
      <c r="E377" s="21">
        <v>48987.44</v>
      </c>
      <c r="F377" s="21">
        <v>19420.599999999999</v>
      </c>
      <c r="G377" s="21">
        <v>29566.84</v>
      </c>
      <c r="H377" s="21">
        <v>48987.44</v>
      </c>
      <c r="I377" s="151">
        <f>VLOOKUP(A377,'[2]ESSER I Alloc'!A:D,3,FALSE)</f>
        <v>48987.44</v>
      </c>
      <c r="J377" s="21">
        <f t="shared" si="5"/>
        <v>0</v>
      </c>
    </row>
    <row r="378" spans="1:10" x14ac:dyDescent="0.3">
      <c r="A378" s="152">
        <f>INDEX([1]Concordance!$A$2:$A$556,MATCH('[1]2021 ESSER I'!F379,[1]Concordance!$D$2:$D$556,0))</f>
        <v>76082</v>
      </c>
      <c r="B378" s="153" t="s">
        <v>3025</v>
      </c>
      <c r="C378" s="153" t="s">
        <v>1273</v>
      </c>
      <c r="D378" s="153" t="s">
        <v>3026</v>
      </c>
      <c r="E378" s="154">
        <v>80998.2</v>
      </c>
      <c r="F378" s="21">
        <v>38349.870000000003</v>
      </c>
      <c r="G378" s="21">
        <v>42648.33</v>
      </c>
      <c r="H378" s="154">
        <v>96150.2</v>
      </c>
      <c r="I378" s="155">
        <f>VLOOKUP(A378,'[2]ESSER I Alloc'!A:D,3,FALSE)</f>
        <v>96150.2</v>
      </c>
      <c r="J378" s="154">
        <f t="shared" si="5"/>
        <v>-15152</v>
      </c>
    </row>
    <row r="379" spans="1:10" x14ac:dyDescent="0.3">
      <c r="A379" s="152">
        <f>INDEX([1]Concordance!$A$2:$A$556,MATCH('[1]2021 ESSER I'!F380,[1]Concordance!$D$2:$D$556,0))</f>
        <v>76083</v>
      </c>
      <c r="B379" s="153" t="s">
        <v>3028</v>
      </c>
      <c r="C379" s="153" t="s">
        <v>1270</v>
      </c>
      <c r="D379" s="153" t="s">
        <v>3029</v>
      </c>
      <c r="E379" s="154">
        <v>60927.39</v>
      </c>
      <c r="F379" s="21">
        <v>0</v>
      </c>
      <c r="G379" s="21">
        <v>60927.39</v>
      </c>
      <c r="H379" s="154">
        <v>78556.47</v>
      </c>
      <c r="I379" s="155">
        <f>VLOOKUP(A379,'[2]ESSER I Alloc'!A:D,3,FALSE)</f>
        <v>78556.47</v>
      </c>
      <c r="J379" s="154">
        <f t="shared" si="5"/>
        <v>-17629.080000000002</v>
      </c>
    </row>
    <row r="380" spans="1:10" x14ac:dyDescent="0.3">
      <c r="A380" s="22">
        <f>INDEX([1]Concordance!$A$2:$A$556,MATCH('[1]2021 ESSER I'!F381,[1]Concordance!$D$2:$D$556,0))</f>
        <v>32054</v>
      </c>
      <c r="B380" s="110" t="s">
        <v>3031</v>
      </c>
      <c r="C380" s="110" t="s">
        <v>1279</v>
      </c>
      <c r="D380" s="110" t="s">
        <v>3032</v>
      </c>
      <c r="E380" s="21">
        <v>23568.68</v>
      </c>
      <c r="F380" s="21">
        <v>0</v>
      </c>
      <c r="G380" s="21">
        <v>23405</v>
      </c>
      <c r="H380" s="21">
        <v>23568.68</v>
      </c>
      <c r="I380" s="151">
        <f>VLOOKUP(A380,'[2]ESSER I Alloc'!A:D,3,FALSE)</f>
        <v>23568.68</v>
      </c>
      <c r="J380" s="21">
        <f t="shared" si="5"/>
        <v>0</v>
      </c>
    </row>
    <row r="381" spans="1:10" x14ac:dyDescent="0.3">
      <c r="A381" s="22">
        <f>INDEX([1]Concordance!$A$2:$A$556,MATCH('[1]2021 ESSER I'!F382,[1]Concordance!$D$2:$D$556,0))</f>
        <v>93124</v>
      </c>
      <c r="B381" s="110" t="s">
        <v>3034</v>
      </c>
      <c r="C381" s="110" t="s">
        <v>1282</v>
      </c>
      <c r="D381" s="110" t="s">
        <v>3035</v>
      </c>
      <c r="E381" s="21">
        <v>194700.83</v>
      </c>
      <c r="F381" s="21">
        <v>8530.33</v>
      </c>
      <c r="G381" s="21">
        <v>186170.5</v>
      </c>
      <c r="H381" s="21">
        <v>194700.83</v>
      </c>
      <c r="I381" s="151">
        <f>VLOOKUP(A381,'[2]ESSER I Alloc'!A:D,3,FALSE)</f>
        <v>194700.83</v>
      </c>
      <c r="J381" s="21">
        <f t="shared" si="5"/>
        <v>0</v>
      </c>
    </row>
    <row r="382" spans="1:10" x14ac:dyDescent="0.3">
      <c r="A382" s="22">
        <f>INDEX([1]Concordance!$A$2:$A$556,MATCH('[1]2021 ESSER I'!F383,[1]Concordance!$D$2:$D$556,0))</f>
        <v>27058</v>
      </c>
      <c r="B382" s="110" t="s">
        <v>3037</v>
      </c>
      <c r="C382" s="110" t="s">
        <v>1285</v>
      </c>
      <c r="D382" s="110" t="s">
        <v>3038</v>
      </c>
      <c r="E382" s="21">
        <v>49843.28</v>
      </c>
      <c r="F382" s="21">
        <v>0</v>
      </c>
      <c r="G382" s="21">
        <v>49843.28</v>
      </c>
      <c r="H382" s="21">
        <v>49843.28</v>
      </c>
      <c r="I382" s="151">
        <f>VLOOKUP(A382,'[2]ESSER I Alloc'!A:D,3,FALSE)</f>
        <v>49843.28</v>
      </c>
      <c r="J382" s="21">
        <f t="shared" si="5"/>
        <v>0</v>
      </c>
    </row>
    <row r="383" spans="1:10" x14ac:dyDescent="0.3">
      <c r="A383" s="22">
        <f>INDEX([1]Concordance!$A$2:$A$556,MATCH('[1]2021 ESSER I'!F384,[1]Concordance!$D$2:$D$556,0))</f>
        <v>22093</v>
      </c>
      <c r="B383" s="110" t="s">
        <v>3040</v>
      </c>
      <c r="C383" s="110" t="s">
        <v>1288</v>
      </c>
      <c r="D383" s="110" t="s">
        <v>3041</v>
      </c>
      <c r="E383" s="21">
        <v>553485.64</v>
      </c>
      <c r="F383" s="21">
        <v>552034</v>
      </c>
      <c r="G383" s="21">
        <v>1451.64</v>
      </c>
      <c r="H383" s="21">
        <v>553485.64</v>
      </c>
      <c r="I383" s="151">
        <f>VLOOKUP(A383,'[2]ESSER I Alloc'!A:D,3,FALSE)</f>
        <v>553485.64</v>
      </c>
      <c r="J383" s="21">
        <f t="shared" si="5"/>
        <v>0</v>
      </c>
    </row>
    <row r="384" spans="1:10" x14ac:dyDescent="0.3">
      <c r="A384" s="22">
        <f>INDEX([1]Concordance!$A$2:$A$556,MATCH('[1]2021 ESSER I'!F385,[1]Concordance!$D$2:$D$556,0))</f>
        <v>64074</v>
      </c>
      <c r="B384" s="110" t="s">
        <v>3043</v>
      </c>
      <c r="C384" s="110" t="s">
        <v>3044</v>
      </c>
      <c r="D384" s="110" t="s">
        <v>3045</v>
      </c>
      <c r="E384" s="21">
        <v>146483.23000000001</v>
      </c>
      <c r="F384" s="21">
        <v>146099</v>
      </c>
      <c r="G384" s="21">
        <v>384.23</v>
      </c>
      <c r="H384" s="21">
        <v>146483.23000000001</v>
      </c>
      <c r="I384" s="151">
        <f>VLOOKUP(A384,'[2]ESSER I Alloc'!A:D,3,FALSE)</f>
        <v>146483.23000000001</v>
      </c>
      <c r="J384" s="21">
        <f t="shared" si="5"/>
        <v>0</v>
      </c>
    </row>
    <row r="385" spans="1:10" x14ac:dyDescent="0.3">
      <c r="A385" s="152">
        <f>INDEX([1]Concordance!$A$2:$A$556,MATCH('[1]2021 ESSER I'!F386,[1]Concordance!$D$2:$D$556,0))</f>
        <v>69109</v>
      </c>
      <c r="B385" s="153" t="s">
        <v>3047</v>
      </c>
      <c r="C385" s="153" t="s">
        <v>1294</v>
      </c>
      <c r="D385" s="153" t="s">
        <v>3048</v>
      </c>
      <c r="E385" s="154">
        <v>110672.39</v>
      </c>
      <c r="F385" s="21">
        <v>0</v>
      </c>
      <c r="G385" s="21">
        <v>39768.839999999997</v>
      </c>
      <c r="H385" s="154">
        <v>113548.85</v>
      </c>
      <c r="I385" s="155">
        <f>VLOOKUP(A385,'[2]ESSER I Alloc'!A:D,3,FALSE)</f>
        <v>113548.85</v>
      </c>
      <c r="J385" s="154">
        <f t="shared" si="5"/>
        <v>-2876.4600000000064</v>
      </c>
    </row>
    <row r="386" spans="1:10" x14ac:dyDescent="0.3">
      <c r="A386" s="152">
        <f>INDEX([1]Concordance!$A$2:$A$556,MATCH('[1]2021 ESSER I'!F387,[1]Concordance!$D$2:$D$556,0))</f>
        <v>83005</v>
      </c>
      <c r="B386" s="153" t="s">
        <v>3050</v>
      </c>
      <c r="C386" s="153" t="s">
        <v>1297</v>
      </c>
      <c r="D386" s="153" t="s">
        <v>3051</v>
      </c>
      <c r="E386" s="154">
        <v>699746.1</v>
      </c>
      <c r="F386" s="21">
        <v>687362.17</v>
      </c>
      <c r="G386" s="21">
        <v>12383.93</v>
      </c>
      <c r="H386" s="154">
        <v>732828.1</v>
      </c>
      <c r="I386" s="155">
        <f>VLOOKUP(A386,'[2]ESSER I Alloc'!A:D,3,FALSE)</f>
        <v>732828.1</v>
      </c>
      <c r="J386" s="154">
        <f t="shared" si="5"/>
        <v>-33082</v>
      </c>
    </row>
    <row r="387" spans="1:10" x14ac:dyDescent="0.3">
      <c r="A387" s="152">
        <f>INDEX([1]Concordance!$A$2:$A$556,MATCH('[1]2021 ESSER I'!F388,[1]Concordance!$D$2:$D$556,0))</f>
        <v>96095</v>
      </c>
      <c r="B387" s="153" t="s">
        <v>3053</v>
      </c>
      <c r="C387" s="153" t="s">
        <v>1300</v>
      </c>
      <c r="D387" s="153" t="s">
        <v>3054</v>
      </c>
      <c r="E387" s="154">
        <v>837337.63</v>
      </c>
      <c r="F387" s="21">
        <v>0</v>
      </c>
      <c r="G387" s="21">
        <v>837337.63</v>
      </c>
      <c r="H387" s="154">
        <v>897087.78</v>
      </c>
      <c r="I387" s="155">
        <f>VLOOKUP(A387,'[2]ESSER I Alloc'!A:D,3,FALSE)</f>
        <v>897087.78</v>
      </c>
      <c r="J387" s="154">
        <f t="shared" ref="J387:J450" si="6">E387-I387</f>
        <v>-59750.150000000023</v>
      </c>
    </row>
    <row r="388" spans="1:10" x14ac:dyDescent="0.3">
      <c r="A388" s="22">
        <f>INDEX([1]Concordance!$A$2:$A$556,MATCH('[1]2021 ESSER I'!F389,[1]Concordance!$D$2:$D$556,0))</f>
        <v>31116</v>
      </c>
      <c r="B388" s="110" t="s">
        <v>3056</v>
      </c>
      <c r="C388" s="110" t="s">
        <v>1303</v>
      </c>
      <c r="D388" s="110" t="s">
        <v>3057</v>
      </c>
      <c r="E388" s="21">
        <v>36923.01</v>
      </c>
      <c r="F388" s="21">
        <v>36826</v>
      </c>
      <c r="G388" s="21">
        <v>97.01</v>
      </c>
      <c r="H388" s="21">
        <v>36923.01</v>
      </c>
      <c r="I388" s="151">
        <f>VLOOKUP(A388,'[2]ESSER I Alloc'!A:D,3,FALSE)</f>
        <v>36923.01</v>
      </c>
      <c r="J388" s="21">
        <f t="shared" si="6"/>
        <v>0</v>
      </c>
    </row>
    <row r="389" spans="1:10" x14ac:dyDescent="0.3">
      <c r="A389" s="152">
        <f>INDEX([1]Concordance!$A$2:$A$556,MATCH('[1]2021 ESSER I'!F390,[1]Concordance!$D$2:$D$556,0))</f>
        <v>96090</v>
      </c>
      <c r="B389" s="153" t="s">
        <v>3059</v>
      </c>
      <c r="C389" s="153" t="s">
        <v>1306</v>
      </c>
      <c r="D389" s="153" t="s">
        <v>3060</v>
      </c>
      <c r="E389" s="154">
        <v>587850.97</v>
      </c>
      <c r="F389" s="21">
        <v>0</v>
      </c>
      <c r="G389" s="21">
        <v>587850.97</v>
      </c>
      <c r="H389" s="154">
        <v>592698.97</v>
      </c>
      <c r="I389" s="155">
        <f>VLOOKUP(A389,'[2]ESSER I Alloc'!A:D,3,FALSE)</f>
        <v>592698.97</v>
      </c>
      <c r="J389" s="154">
        <f t="shared" si="6"/>
        <v>-4848</v>
      </c>
    </row>
    <row r="390" spans="1:10" x14ac:dyDescent="0.3">
      <c r="A390" s="22">
        <f>INDEX([1]Concordance!$A$2:$A$556,MATCH('[1]2021 ESSER I'!F391,[1]Concordance!$D$2:$D$556,0))</f>
        <v>78003</v>
      </c>
      <c r="B390" s="110" t="s">
        <v>3062</v>
      </c>
      <c r="C390" s="110" t="s">
        <v>1309</v>
      </c>
      <c r="D390" s="110" t="s">
        <v>3063</v>
      </c>
      <c r="E390" s="21">
        <v>38584.730000000003</v>
      </c>
      <c r="F390" s="21">
        <v>38484</v>
      </c>
      <c r="G390" s="21">
        <v>100.73</v>
      </c>
      <c r="H390" s="21">
        <v>38584.730000000003</v>
      </c>
      <c r="I390" s="151">
        <f>VLOOKUP(A390,'[2]ESSER I Alloc'!A:D,3,FALSE)</f>
        <v>38584.730000000003</v>
      </c>
      <c r="J390" s="21">
        <f t="shared" si="6"/>
        <v>0</v>
      </c>
    </row>
    <row r="391" spans="1:10" x14ac:dyDescent="0.3">
      <c r="A391" s="152">
        <f>INDEX([1]Concordance!$A$2:$A$556,MATCH('[1]2021 ESSER I'!F392,[1]Concordance!$D$2:$D$556,0))</f>
        <v>79077</v>
      </c>
      <c r="B391" s="153" t="s">
        <v>3065</v>
      </c>
      <c r="C391" s="153" t="s">
        <v>1312</v>
      </c>
      <c r="D391" s="153" t="s">
        <v>3066</v>
      </c>
      <c r="E391" s="154">
        <v>362896.92</v>
      </c>
      <c r="F391" s="21">
        <v>0</v>
      </c>
      <c r="G391" s="21">
        <v>305240.8</v>
      </c>
      <c r="H391" s="154">
        <v>408501.92</v>
      </c>
      <c r="I391" s="155">
        <f>VLOOKUP(A391,'[2]ESSER I Alloc'!A:D,3,FALSE)</f>
        <v>408501.92</v>
      </c>
      <c r="J391" s="154">
        <f t="shared" si="6"/>
        <v>-45605</v>
      </c>
    </row>
    <row r="392" spans="1:10" x14ac:dyDescent="0.3">
      <c r="A392" s="22">
        <f>INDEX([1]Concordance!$A$2:$A$556,MATCH('[1]2021 ESSER I'!F393,[1]Concordance!$D$2:$D$556,0))</f>
        <v>80116</v>
      </c>
      <c r="B392" s="110" t="s">
        <v>3068</v>
      </c>
      <c r="C392" s="110" t="s">
        <v>1318</v>
      </c>
      <c r="D392" s="110" t="s">
        <v>3069</v>
      </c>
      <c r="E392" s="21">
        <v>59108.43</v>
      </c>
      <c r="F392" s="21">
        <v>39981.379999999997</v>
      </c>
      <c r="G392" s="21">
        <v>19127.05</v>
      </c>
      <c r="H392" s="21">
        <v>59108.43</v>
      </c>
      <c r="I392" s="151">
        <f>VLOOKUP(A392,'[2]ESSER I Alloc'!A:D,3,FALSE)</f>
        <v>59108.43</v>
      </c>
      <c r="J392" s="21">
        <f t="shared" si="6"/>
        <v>0</v>
      </c>
    </row>
    <row r="393" spans="1:10" x14ac:dyDescent="0.3">
      <c r="A393" s="22">
        <f>INDEX([1]Concordance!$A$2:$A$556,MATCH('[1]2021 ESSER I'!F394,[1]Concordance!$D$2:$D$556,0))</f>
        <v>80122</v>
      </c>
      <c r="B393" s="110" t="s">
        <v>3071</v>
      </c>
      <c r="C393" s="110" t="s">
        <v>1315</v>
      </c>
      <c r="D393" s="110" t="s">
        <v>3072</v>
      </c>
      <c r="E393" s="21">
        <v>41440.519999999997</v>
      </c>
      <c r="F393" s="21">
        <v>0</v>
      </c>
      <c r="G393" s="21">
        <v>41440.519999999997</v>
      </c>
      <c r="H393" s="21">
        <v>41440.519999999997</v>
      </c>
      <c r="I393" s="151">
        <f>VLOOKUP(A393,'[2]ESSER I Alloc'!A:D,3,FALSE)</f>
        <v>41440.519999999997</v>
      </c>
      <c r="J393" s="21">
        <f t="shared" si="6"/>
        <v>0</v>
      </c>
    </row>
    <row r="394" spans="1:10" x14ac:dyDescent="0.3">
      <c r="A394" s="22">
        <f>INDEX([1]Concordance!$A$2:$A$556,MATCH('[1]2021 ESSER I'!F395,[1]Concordance!$D$2:$D$556,0))</f>
        <v>81097</v>
      </c>
      <c r="B394" s="110" t="s">
        <v>3074</v>
      </c>
      <c r="C394" s="110" t="s">
        <v>1321</v>
      </c>
      <c r="D394" s="110" t="s">
        <v>3075</v>
      </c>
      <c r="E394" s="21">
        <v>74443.06</v>
      </c>
      <c r="F394" s="21">
        <v>0</v>
      </c>
      <c r="G394" s="21">
        <v>74443.06</v>
      </c>
      <c r="H394" s="21">
        <v>74443.06</v>
      </c>
      <c r="I394" s="151">
        <f>VLOOKUP(A394,'[2]ESSER I Alloc'!A:D,3,FALSE)</f>
        <v>74443.06</v>
      </c>
      <c r="J394" s="21">
        <f t="shared" si="6"/>
        <v>0</v>
      </c>
    </row>
    <row r="395" spans="1:10" x14ac:dyDescent="0.3">
      <c r="A395" s="152">
        <f>INDEX([1]Concordance!$A$2:$A$556,MATCH('[1]2021 ESSER I'!F396,[1]Concordance!$D$2:$D$556,0))</f>
        <v>55105</v>
      </c>
      <c r="B395" s="153" t="s">
        <v>3077</v>
      </c>
      <c r="C395" s="153" t="s">
        <v>1324</v>
      </c>
      <c r="D395" s="153" t="s">
        <v>3078</v>
      </c>
      <c r="E395" s="154">
        <v>206929.88</v>
      </c>
      <c r="F395" s="21">
        <v>156215.57999999999</v>
      </c>
      <c r="G395" s="21">
        <v>50714.3</v>
      </c>
      <c r="H395" s="154">
        <v>217379.88</v>
      </c>
      <c r="I395" s="155">
        <f>VLOOKUP(A395,'[2]ESSER I Alloc'!A:D,3,FALSE)</f>
        <v>217379.88</v>
      </c>
      <c r="J395" s="154">
        <f t="shared" si="6"/>
        <v>-10450</v>
      </c>
    </row>
    <row r="396" spans="1:10" x14ac:dyDescent="0.3">
      <c r="A396" s="22">
        <f>INDEX([1]Concordance!$A$2:$A$556,MATCH('[1]2021 ESSER I'!F397,[1]Concordance!$D$2:$D$556,0))</f>
        <v>82101</v>
      </c>
      <c r="B396" s="110" t="s">
        <v>3080</v>
      </c>
      <c r="C396" s="110" t="s">
        <v>1327</v>
      </c>
      <c r="D396" s="110" t="s">
        <v>3081</v>
      </c>
      <c r="E396" s="21">
        <v>97911.83</v>
      </c>
      <c r="F396" s="21">
        <v>73241.25</v>
      </c>
      <c r="G396" s="21">
        <v>24670.58</v>
      </c>
      <c r="H396" s="21">
        <v>97911.83</v>
      </c>
      <c r="I396" s="151">
        <f>VLOOKUP(A396,'[2]ESSER I Alloc'!A:D,3,FALSE)</f>
        <v>97911.83</v>
      </c>
      <c r="J396" s="21">
        <f t="shared" si="6"/>
        <v>0</v>
      </c>
    </row>
    <row r="397" spans="1:10" x14ac:dyDescent="0.3">
      <c r="A397" s="152">
        <f>INDEX([1]Concordance!$A$2:$A$556,MATCH('[1]2021 ESSER I'!F398,[1]Concordance!$D$2:$D$556,0))</f>
        <v>27059</v>
      </c>
      <c r="B397" s="153" t="s">
        <v>3083</v>
      </c>
      <c r="C397" s="153" t="s">
        <v>1330</v>
      </c>
      <c r="D397" s="153" t="s">
        <v>3084</v>
      </c>
      <c r="E397" s="154">
        <v>44035.06</v>
      </c>
      <c r="F397" s="21">
        <v>10700</v>
      </c>
      <c r="G397" s="21">
        <v>33335.06</v>
      </c>
      <c r="H397" s="154">
        <v>52580.06</v>
      </c>
      <c r="I397" s="155">
        <f>VLOOKUP(A397,'[2]ESSER I Alloc'!A:D,3,FALSE)</f>
        <v>52580.06</v>
      </c>
      <c r="J397" s="154">
        <f t="shared" si="6"/>
        <v>-8545</v>
      </c>
    </row>
    <row r="398" spans="1:10" x14ac:dyDescent="0.3">
      <c r="A398" s="22">
        <f>INDEX([1]Concordance!$A$2:$A$556,MATCH('[1]2021 ESSER I'!F399,[1]Concordance!$D$2:$D$556,0))</f>
        <v>34122</v>
      </c>
      <c r="B398" s="110" t="s">
        <v>3086</v>
      </c>
      <c r="C398" s="110" t="s">
        <v>1333</v>
      </c>
      <c r="D398" s="110" t="s">
        <v>3087</v>
      </c>
      <c r="E398" s="21">
        <v>57339.43</v>
      </c>
      <c r="F398" s="21">
        <v>43500</v>
      </c>
      <c r="G398" s="21">
        <v>13839.43</v>
      </c>
      <c r="H398" s="21">
        <v>57339.43</v>
      </c>
      <c r="I398" s="151">
        <f>VLOOKUP(A398,'[2]ESSER I Alloc'!A:D,3,FALSE)</f>
        <v>57339.43</v>
      </c>
      <c r="J398" s="21">
        <f t="shared" si="6"/>
        <v>0</v>
      </c>
    </row>
    <row r="399" spans="1:10" x14ac:dyDescent="0.3">
      <c r="A399" s="22">
        <f>INDEX([1]Concordance!$A$2:$A$556,MATCH('[1]2021 ESSER I'!F400,[1]Concordance!$D$2:$D$556,0))</f>
        <v>107156</v>
      </c>
      <c r="B399" s="110" t="s">
        <v>3089</v>
      </c>
      <c r="C399" s="110" t="s">
        <v>1336</v>
      </c>
      <c r="D399" s="110" t="s">
        <v>3090</v>
      </c>
      <c r="E399" s="21">
        <v>120612.39</v>
      </c>
      <c r="F399" s="21">
        <v>120296</v>
      </c>
      <c r="G399" s="21">
        <v>316.39</v>
      </c>
      <c r="H399" s="21">
        <v>120612.39</v>
      </c>
      <c r="I399" s="151">
        <f>VLOOKUP(A399,'[2]ESSER I Alloc'!A:D,3,FALSE)</f>
        <v>120612.39</v>
      </c>
      <c r="J399" s="21">
        <f t="shared" si="6"/>
        <v>0</v>
      </c>
    </row>
    <row r="400" spans="1:10" x14ac:dyDescent="0.3">
      <c r="A400" s="22">
        <f>INDEX([1]Concordance!$A$2:$A$556,MATCH('[1]2021 ESSER I'!F401,[1]Concordance!$D$2:$D$556,0))</f>
        <v>83003</v>
      </c>
      <c r="B400" s="110" t="s">
        <v>3092</v>
      </c>
      <c r="C400" s="110" t="s">
        <v>1339</v>
      </c>
      <c r="D400" s="110" t="s">
        <v>3093</v>
      </c>
      <c r="E400" s="21">
        <v>236279.76</v>
      </c>
      <c r="F400" s="21">
        <v>230420.66</v>
      </c>
      <c r="G400" s="21">
        <v>2676.83</v>
      </c>
      <c r="H400" s="21">
        <v>236279.76</v>
      </c>
      <c r="I400" s="151">
        <f>VLOOKUP(A400,'[2]ESSER I Alloc'!A:D,3,FALSE)</f>
        <v>236279.76</v>
      </c>
      <c r="J400" s="21">
        <f t="shared" si="6"/>
        <v>0</v>
      </c>
    </row>
    <row r="401" spans="1:10" x14ac:dyDescent="0.3">
      <c r="A401" s="22">
        <f>INDEX([1]Concordance!$A$2:$A$556,MATCH('[1]2021 ESSER I'!F402,[1]Concordance!$D$2:$D$556,0))</f>
        <v>19148</v>
      </c>
      <c r="B401" s="110" t="s">
        <v>3095</v>
      </c>
      <c r="C401" s="110" t="s">
        <v>1342</v>
      </c>
      <c r="D401" s="110" t="s">
        <v>3096</v>
      </c>
      <c r="E401" s="21">
        <v>138378.57999999999</v>
      </c>
      <c r="F401" s="21">
        <v>138016</v>
      </c>
      <c r="G401" s="21">
        <v>362.58</v>
      </c>
      <c r="H401" s="21">
        <v>138378.57999999999</v>
      </c>
      <c r="I401" s="151">
        <f>VLOOKUP(A401,'[2]ESSER I Alloc'!A:D,3,FALSE)</f>
        <v>138378.57999999999</v>
      </c>
      <c r="J401" s="21">
        <f t="shared" si="6"/>
        <v>0</v>
      </c>
    </row>
    <row r="402" spans="1:10" x14ac:dyDescent="0.3">
      <c r="A402" s="22">
        <f>INDEX([1]Concordance!$A$2:$A$556,MATCH('[1]2021 ESSER I'!F403,[1]Concordance!$D$2:$D$556,0))</f>
        <v>84006</v>
      </c>
      <c r="B402" s="110" t="s">
        <v>3098</v>
      </c>
      <c r="C402" s="110" t="s">
        <v>1345</v>
      </c>
      <c r="D402" s="110" t="s">
        <v>3099</v>
      </c>
      <c r="E402" s="21">
        <v>346029.97</v>
      </c>
      <c r="F402" s="21">
        <v>240946.64</v>
      </c>
      <c r="G402" s="21">
        <v>105083.33</v>
      </c>
      <c r="H402" s="21">
        <v>346029.97</v>
      </c>
      <c r="I402" s="151">
        <f>VLOOKUP(A402,'[2]ESSER I Alloc'!A:D,3,FALSE)</f>
        <v>346029.97</v>
      </c>
      <c r="J402" s="21">
        <f t="shared" si="6"/>
        <v>0</v>
      </c>
    </row>
    <row r="403" spans="1:10" x14ac:dyDescent="0.3">
      <c r="A403" s="22">
        <f>INDEX([1]Concordance!$A$2:$A$556,MATCH('[1]2021 ESSER I'!F404,[1]Concordance!$D$2:$D$556,0))</f>
        <v>40103</v>
      </c>
      <c r="B403" s="110" t="s">
        <v>3101</v>
      </c>
      <c r="C403" s="110" t="s">
        <v>1348</v>
      </c>
      <c r="D403" s="110" t="s">
        <v>3102</v>
      </c>
      <c r="E403" s="21">
        <v>11860.51</v>
      </c>
      <c r="F403" s="21">
        <v>0</v>
      </c>
      <c r="G403" s="21">
        <v>11860.51</v>
      </c>
      <c r="H403" s="21">
        <v>11860.51</v>
      </c>
      <c r="I403" s="151">
        <f>VLOOKUP(A403,'[2]ESSER I Alloc'!A:D,3,FALSE)</f>
        <v>11860.51</v>
      </c>
      <c r="J403" s="21">
        <f t="shared" si="6"/>
        <v>0</v>
      </c>
    </row>
    <row r="404" spans="1:10" x14ac:dyDescent="0.3">
      <c r="A404" s="22">
        <f>INDEX([1]Concordance!$A$2:$A$556,MATCH('[1]2021 ESSER I'!F405,[1]Concordance!$D$2:$D$556,0))</f>
        <v>13059</v>
      </c>
      <c r="B404" s="110" t="s">
        <v>3104</v>
      </c>
      <c r="C404" s="110" t="s">
        <v>1354</v>
      </c>
      <c r="D404" s="110" t="s">
        <v>3105</v>
      </c>
      <c r="E404" s="21">
        <v>41889.32</v>
      </c>
      <c r="F404" s="21">
        <v>0</v>
      </c>
      <c r="G404" s="21">
        <v>41889.32</v>
      </c>
      <c r="H404" s="21">
        <v>41889.32</v>
      </c>
      <c r="I404" s="151">
        <f>VLOOKUP(A404,'[2]ESSER I Alloc'!A:D,3,FALSE)</f>
        <v>41889.32</v>
      </c>
      <c r="J404" s="21">
        <f t="shared" si="6"/>
        <v>0</v>
      </c>
    </row>
    <row r="405" spans="1:10" x14ac:dyDescent="0.3">
      <c r="A405" s="152">
        <f>INDEX([1]Concordance!$A$2:$A$556,MATCH('[1]2021 ESSER I'!F406,[1]Concordance!$D$2:$D$556,0))</f>
        <v>12109</v>
      </c>
      <c r="B405" s="153" t="s">
        <v>3107</v>
      </c>
      <c r="C405" s="153" t="s">
        <v>1357</v>
      </c>
      <c r="D405" s="153" t="s">
        <v>3108</v>
      </c>
      <c r="E405" s="154">
        <v>1733262.01</v>
      </c>
      <c r="F405" s="21">
        <v>1270615</v>
      </c>
      <c r="G405" s="21">
        <v>236897.29</v>
      </c>
      <c r="H405" s="154">
        <v>1756163.01</v>
      </c>
      <c r="I405" s="155">
        <f>VLOOKUP(A405,'[2]ESSER I Alloc'!A:D,3,FALSE)</f>
        <v>1756163.01</v>
      </c>
      <c r="J405" s="154">
        <f t="shared" si="6"/>
        <v>-22901</v>
      </c>
    </row>
    <row r="406" spans="1:10" x14ac:dyDescent="0.3">
      <c r="A406" s="152">
        <f>INDEX([1]Concordance!$A$2:$A$556,MATCH('[1]2021 ESSER I'!F407,[1]Concordance!$D$2:$D$556,0))</f>
        <v>72068</v>
      </c>
      <c r="B406" s="153" t="s">
        <v>3110</v>
      </c>
      <c r="C406" s="153" t="s">
        <v>1360</v>
      </c>
      <c r="D406" s="153" t="s">
        <v>3111</v>
      </c>
      <c r="E406" s="154">
        <v>318408.15000000002</v>
      </c>
      <c r="F406" s="21">
        <v>316322.75</v>
      </c>
      <c r="G406" s="21">
        <v>2085.4</v>
      </c>
      <c r="H406" s="154">
        <v>349566.15</v>
      </c>
      <c r="I406" s="155">
        <f>VLOOKUP(A406,'[2]ESSER I Alloc'!A:D,3,FALSE)</f>
        <v>349566.15</v>
      </c>
      <c r="J406" s="154">
        <f t="shared" si="6"/>
        <v>-31158</v>
      </c>
    </row>
    <row r="407" spans="1:10" x14ac:dyDescent="0.3">
      <c r="A407" s="22">
        <f>INDEX([1]Concordance!$A$2:$A$556,MATCH('[1]2021 ESSER I'!F408,[1]Concordance!$D$2:$D$556,0))</f>
        <v>110029</v>
      </c>
      <c r="B407" s="110" t="s">
        <v>3113</v>
      </c>
      <c r="C407" s="110" t="s">
        <v>1363</v>
      </c>
      <c r="D407" s="110" t="s">
        <v>3114</v>
      </c>
      <c r="E407" s="21">
        <v>574943.80000000005</v>
      </c>
      <c r="F407" s="21">
        <v>154764.60999999999</v>
      </c>
      <c r="G407" s="21">
        <v>420179.19</v>
      </c>
      <c r="H407" s="21">
        <v>574943.80000000005</v>
      </c>
      <c r="I407" s="151">
        <f>VLOOKUP(A407,'[2]ESSER I Alloc'!A:D,3,FALSE)</f>
        <v>574943.80000000005</v>
      </c>
      <c r="J407" s="21">
        <f t="shared" si="6"/>
        <v>0</v>
      </c>
    </row>
    <row r="408" spans="1:10" x14ac:dyDescent="0.3">
      <c r="A408" s="22">
        <f>INDEX([1]Concordance!$A$2:$A$556,MATCH('[1]2021 ESSER I'!F409,[1]Concordance!$D$2:$D$556,0))</f>
        <v>27057</v>
      </c>
      <c r="B408" s="110" t="s">
        <v>3116</v>
      </c>
      <c r="C408" s="110" t="s">
        <v>1366</v>
      </c>
      <c r="D408" s="110" t="s">
        <v>3117</v>
      </c>
      <c r="E408" s="21">
        <v>62159.96</v>
      </c>
      <c r="F408" s="21">
        <v>40672.9</v>
      </c>
      <c r="G408" s="21">
        <v>21487.06</v>
      </c>
      <c r="H408" s="21">
        <v>62159.96</v>
      </c>
      <c r="I408" s="151">
        <f>VLOOKUP(A408,'[2]ESSER I Alloc'!A:D,3,FALSE)</f>
        <v>62159.96</v>
      </c>
      <c r="J408" s="21">
        <f t="shared" si="6"/>
        <v>0</v>
      </c>
    </row>
    <row r="409" spans="1:10" x14ac:dyDescent="0.3">
      <c r="A409" s="22">
        <f>INDEX([1]Concordance!$A$2:$A$556,MATCH('[1]2021 ESSER I'!F410,[1]Concordance!$D$2:$D$556,0))</f>
        <v>115903</v>
      </c>
      <c r="B409" s="110" t="s">
        <v>3119</v>
      </c>
      <c r="C409" s="110" t="s">
        <v>1624</v>
      </c>
      <c r="D409" s="110" t="s">
        <v>3120</v>
      </c>
      <c r="E409" s="21">
        <v>325055.01</v>
      </c>
      <c r="F409" s="21">
        <v>0</v>
      </c>
      <c r="G409" s="21">
        <v>325055.01</v>
      </c>
      <c r="H409" s="21">
        <v>325055.01</v>
      </c>
      <c r="I409" s="151">
        <f>VLOOKUP(A409,'[2]ESSER I Alloc'!A:D,3,FALSE)</f>
        <v>325055.01</v>
      </c>
      <c r="J409" s="21">
        <f t="shared" si="6"/>
        <v>0</v>
      </c>
    </row>
    <row r="410" spans="1:10" x14ac:dyDescent="0.3">
      <c r="A410" s="22">
        <f>INDEX([1]Concordance!$A$2:$A$556,MATCH('[1]2021 ESSER I'!F411,[1]Concordance!$D$2:$D$556,0))</f>
        <v>65098</v>
      </c>
      <c r="B410" s="110" t="s">
        <v>3122</v>
      </c>
      <c r="C410" s="110" t="s">
        <v>1369</v>
      </c>
      <c r="D410" s="110" t="s">
        <v>3123</v>
      </c>
      <c r="E410" s="21">
        <v>85363.38</v>
      </c>
      <c r="F410" s="21">
        <v>63854.25</v>
      </c>
      <c r="G410" s="21">
        <v>21509.13</v>
      </c>
      <c r="H410" s="21">
        <v>85363.38</v>
      </c>
      <c r="I410" s="151">
        <f>VLOOKUP(A410,'[2]ESSER I Alloc'!A:D,3,FALSE)</f>
        <v>85363.38</v>
      </c>
      <c r="J410" s="21">
        <f t="shared" si="6"/>
        <v>0</v>
      </c>
    </row>
    <row r="411" spans="1:10" x14ac:dyDescent="0.3">
      <c r="A411" s="22">
        <f>INDEX([1]Concordance!$A$2:$A$556,MATCH('[1]2021 ESSER I'!F412,[1]Concordance!$D$2:$D$556,0))</f>
        <v>5124</v>
      </c>
      <c r="B411" s="110" t="s">
        <v>3125</v>
      </c>
      <c r="C411" s="110" t="s">
        <v>1375</v>
      </c>
      <c r="D411" s="110" t="s">
        <v>3126</v>
      </c>
      <c r="E411" s="21">
        <v>184003.28</v>
      </c>
      <c r="F411" s="21">
        <v>183521</v>
      </c>
      <c r="G411" s="21">
        <v>482.28</v>
      </c>
      <c r="H411" s="21">
        <v>184003.28</v>
      </c>
      <c r="I411" s="151">
        <f>VLOOKUP(A411,'[2]ESSER I Alloc'!A:D,3,FALSE)</f>
        <v>184003.28</v>
      </c>
      <c r="J411" s="21">
        <f t="shared" si="6"/>
        <v>0</v>
      </c>
    </row>
    <row r="412" spans="1:10" x14ac:dyDescent="0.3">
      <c r="A412" s="22">
        <f>INDEX([1]Concordance!$A$2:$A$556,MATCH('[1]2021 ESSER I'!F413,[1]Concordance!$D$2:$D$556,0))</f>
        <v>86100</v>
      </c>
      <c r="B412" s="110" t="s">
        <v>3128</v>
      </c>
      <c r="C412" s="110" t="s">
        <v>1378</v>
      </c>
      <c r="D412" s="110" t="s">
        <v>3129</v>
      </c>
      <c r="E412" s="21">
        <v>193381.45</v>
      </c>
      <c r="F412" s="21">
        <v>0</v>
      </c>
      <c r="G412" s="21">
        <v>193381.45</v>
      </c>
      <c r="H412" s="21">
        <v>193381.45</v>
      </c>
      <c r="I412" s="151">
        <f>VLOOKUP(A412,'[2]ESSER I Alloc'!A:D,3,FALSE)</f>
        <v>193381.45</v>
      </c>
      <c r="J412" s="21">
        <f t="shared" si="6"/>
        <v>0</v>
      </c>
    </row>
    <row r="413" spans="1:10" x14ac:dyDescent="0.3">
      <c r="A413" s="22">
        <f>INDEX([1]Concordance!$A$2:$A$556,MATCH('[1]2021 ESSER I'!F414,[1]Concordance!$D$2:$D$556,0))</f>
        <v>103130</v>
      </c>
      <c r="B413" s="110" t="s">
        <v>3131</v>
      </c>
      <c r="C413" s="110" t="s">
        <v>1381</v>
      </c>
      <c r="D413" s="110" t="s">
        <v>3132</v>
      </c>
      <c r="E413" s="21">
        <v>186440.57</v>
      </c>
      <c r="F413" s="21">
        <v>185291</v>
      </c>
      <c r="G413" s="21">
        <v>660</v>
      </c>
      <c r="H413" s="21">
        <v>186440.57</v>
      </c>
      <c r="I413" s="151">
        <f>VLOOKUP(A413,'[2]ESSER I Alloc'!A:D,3,FALSE)</f>
        <v>186440.57</v>
      </c>
      <c r="J413" s="21">
        <f t="shared" si="6"/>
        <v>0</v>
      </c>
    </row>
    <row r="414" spans="1:10" x14ac:dyDescent="0.3">
      <c r="A414" s="22">
        <f>INDEX([1]Concordance!$A$2:$A$556,MATCH('[1]2021 ESSER I'!F415,[1]Concordance!$D$2:$D$556,0))</f>
        <v>87083</v>
      </c>
      <c r="B414" s="110" t="s">
        <v>3134</v>
      </c>
      <c r="C414" s="110" t="s">
        <v>1389</v>
      </c>
      <c r="D414" s="110" t="s">
        <v>3135</v>
      </c>
      <c r="E414" s="21">
        <v>111026.19</v>
      </c>
      <c r="F414" s="21">
        <v>17015.29</v>
      </c>
      <c r="G414" s="21">
        <v>94010.9</v>
      </c>
      <c r="H414" s="21">
        <v>111026.19</v>
      </c>
      <c r="I414" s="151">
        <f>VLOOKUP(A414,'[2]ESSER I Alloc'!A:D,3,FALSE)</f>
        <v>111026.19</v>
      </c>
      <c r="J414" s="21">
        <f t="shared" si="6"/>
        <v>0</v>
      </c>
    </row>
    <row r="415" spans="1:10" x14ac:dyDescent="0.3">
      <c r="A415" s="22">
        <f>INDEX([1]Concordance!$A$2:$A$556,MATCH('[1]2021 ESSER I'!F416,[1]Concordance!$D$2:$D$556,0))</f>
        <v>107158</v>
      </c>
      <c r="B415" s="110" t="s">
        <v>3137</v>
      </c>
      <c r="C415" s="110" t="s">
        <v>1392</v>
      </c>
      <c r="D415" s="110" t="s">
        <v>3138</v>
      </c>
      <c r="E415" s="21">
        <v>125604.9</v>
      </c>
      <c r="F415" s="21">
        <v>0</v>
      </c>
      <c r="G415" s="21">
        <v>125275</v>
      </c>
      <c r="H415" s="21">
        <v>125604.9</v>
      </c>
      <c r="I415" s="151">
        <f>VLOOKUP(A415,'[2]ESSER I Alloc'!A:D,3,FALSE)</f>
        <v>125604.9</v>
      </c>
      <c r="J415" s="21">
        <f t="shared" si="6"/>
        <v>0</v>
      </c>
    </row>
    <row r="416" spans="1:10" x14ac:dyDescent="0.3">
      <c r="A416" s="22">
        <f>INDEX([1]Concordance!$A$2:$A$556,MATCH('[1]2021 ESSER I'!F417,[1]Concordance!$D$2:$D$556,0))</f>
        <v>19142</v>
      </c>
      <c r="B416" s="110" t="s">
        <v>3140</v>
      </c>
      <c r="C416" s="110" t="s">
        <v>1395</v>
      </c>
      <c r="D416" s="110" t="s">
        <v>3141</v>
      </c>
      <c r="E416" s="21">
        <v>382582.81</v>
      </c>
      <c r="F416" s="21">
        <v>381579</v>
      </c>
      <c r="G416" s="21">
        <v>1003.81</v>
      </c>
      <c r="H416" s="21">
        <v>382582.81</v>
      </c>
      <c r="I416" s="151">
        <f>VLOOKUP(A416,'[2]ESSER I Alloc'!A:D,3,FALSE)</f>
        <v>382582.81</v>
      </c>
      <c r="J416" s="21">
        <f t="shared" si="6"/>
        <v>0</v>
      </c>
    </row>
    <row r="417" spans="1:10" x14ac:dyDescent="0.3">
      <c r="A417" s="22">
        <f>INDEX([1]Concordance!$A$2:$A$556,MATCH('[1]2021 ESSER I'!F418,[1]Concordance!$D$2:$D$556,0))</f>
        <v>48073</v>
      </c>
      <c r="B417" s="110" t="s">
        <v>3143</v>
      </c>
      <c r="C417" s="110" t="s">
        <v>450</v>
      </c>
      <c r="D417" s="110" t="s">
        <v>3144</v>
      </c>
      <c r="E417" s="21">
        <v>2041071.7</v>
      </c>
      <c r="F417" s="21">
        <v>2035717</v>
      </c>
      <c r="G417" s="21">
        <v>5354.7</v>
      </c>
      <c r="H417" s="21">
        <v>2041071.7</v>
      </c>
      <c r="I417" s="151">
        <f>VLOOKUP(A417,'[2]ESSER I Alloc'!A:D,3,FALSE)</f>
        <v>2041071.7</v>
      </c>
      <c r="J417" s="21">
        <f t="shared" si="6"/>
        <v>0</v>
      </c>
    </row>
    <row r="418" spans="1:10" x14ac:dyDescent="0.3">
      <c r="A418" s="22">
        <f>INDEX([1]Concordance!$A$2:$A$556,MATCH('[1]2021 ESSER I'!F419,[1]Concordance!$D$2:$D$556,0))</f>
        <v>104044</v>
      </c>
      <c r="B418" s="110" t="s">
        <v>3146</v>
      </c>
      <c r="C418" s="110" t="s">
        <v>3147</v>
      </c>
      <c r="D418" s="110" t="s">
        <v>3148</v>
      </c>
      <c r="E418" s="21">
        <v>385633.52</v>
      </c>
      <c r="F418" s="21">
        <v>384622</v>
      </c>
      <c r="G418" s="21">
        <v>1011.52</v>
      </c>
      <c r="H418" s="21">
        <v>385633.52</v>
      </c>
      <c r="I418" s="151">
        <f>VLOOKUP(A418,'[2]ESSER I Alloc'!A:D,3,FALSE)</f>
        <v>385633.52</v>
      </c>
      <c r="J418" s="21">
        <f t="shared" si="6"/>
        <v>0</v>
      </c>
    </row>
    <row r="419" spans="1:10" x14ac:dyDescent="0.3">
      <c r="A419" s="22">
        <f>INDEX([1]Concordance!$A$2:$A$556,MATCH('[1]2021 ESSER I'!F420,[1]Concordance!$D$2:$D$556,0))</f>
        <v>88073</v>
      </c>
      <c r="B419" s="110" t="s">
        <v>3150</v>
      </c>
      <c r="C419" s="110" t="s">
        <v>1400</v>
      </c>
      <c r="D419" s="110" t="s">
        <v>3151</v>
      </c>
      <c r="E419" s="21">
        <v>41159.61</v>
      </c>
      <c r="F419" s="21">
        <v>41052</v>
      </c>
      <c r="G419" s="21">
        <v>0</v>
      </c>
      <c r="H419" s="21">
        <v>41159.61</v>
      </c>
      <c r="I419" s="151">
        <f>VLOOKUP(A419,'[2]ESSER I Alloc'!A:D,3,FALSE)</f>
        <v>41159.61</v>
      </c>
      <c r="J419" s="21">
        <f t="shared" si="6"/>
        <v>0</v>
      </c>
    </row>
    <row r="420" spans="1:10" x14ac:dyDescent="0.3">
      <c r="A420" s="22">
        <f>INDEX([1]Concordance!$A$2:$A$556,MATCH('[1]2021 ESSER I'!F421,[1]Concordance!$D$2:$D$556,0))</f>
        <v>39134</v>
      </c>
      <c r="B420" s="110" t="s">
        <v>3153</v>
      </c>
      <c r="C420" s="110" t="s">
        <v>1412</v>
      </c>
      <c r="D420" s="110" t="s">
        <v>3154</v>
      </c>
      <c r="E420" s="21">
        <v>753373.9</v>
      </c>
      <c r="F420" s="21">
        <v>751397</v>
      </c>
      <c r="G420" s="21">
        <v>0</v>
      </c>
      <c r="H420" s="21">
        <v>753373.9</v>
      </c>
      <c r="I420" s="151">
        <f>VLOOKUP(A420,'[2]ESSER I Alloc'!A:D,3,FALSE)</f>
        <v>753373.9</v>
      </c>
      <c r="J420" s="21">
        <f t="shared" si="6"/>
        <v>0</v>
      </c>
    </row>
    <row r="421" spans="1:10" x14ac:dyDescent="0.3">
      <c r="A421" s="22">
        <f>INDEX([1]Concordance!$A$2:$A$556,MATCH('[1]2021 ESSER I'!F422,[1]Concordance!$D$2:$D$556,0))</f>
        <v>7124</v>
      </c>
      <c r="B421" s="110" t="s">
        <v>3156</v>
      </c>
      <c r="C421" s="110" t="s">
        <v>1415</v>
      </c>
      <c r="D421" s="110" t="s">
        <v>3157</v>
      </c>
      <c r="E421" s="21">
        <v>79899.12</v>
      </c>
      <c r="F421" s="21">
        <v>79690</v>
      </c>
      <c r="G421" s="21">
        <v>0</v>
      </c>
      <c r="H421" s="21">
        <v>79899.12</v>
      </c>
      <c r="I421" s="151">
        <f>VLOOKUP(A421,'[2]ESSER I Alloc'!A:D,3,FALSE)</f>
        <v>79899.12</v>
      </c>
      <c r="J421" s="21">
        <f t="shared" si="6"/>
        <v>0</v>
      </c>
    </row>
    <row r="422" spans="1:10" x14ac:dyDescent="0.3">
      <c r="A422" s="22">
        <f>INDEX([1]Concordance!$A$2:$A$556,MATCH('[1]2021 ESSER I'!F423,[1]Concordance!$D$2:$D$556,0))</f>
        <v>46132</v>
      </c>
      <c r="B422" s="110" t="s">
        <v>3159</v>
      </c>
      <c r="C422" s="110" t="s">
        <v>3160</v>
      </c>
      <c r="D422" s="110" t="s">
        <v>3161</v>
      </c>
      <c r="E422" s="21">
        <v>218299.81</v>
      </c>
      <c r="F422" s="21">
        <v>217727</v>
      </c>
      <c r="G422" s="21">
        <v>0</v>
      </c>
      <c r="H422" s="21">
        <v>218299.81</v>
      </c>
      <c r="I422" s="151">
        <f>VLOOKUP(A422,'[2]ESSER I Alloc'!A:D,3,FALSE)</f>
        <v>218299.81</v>
      </c>
      <c r="J422" s="21">
        <f t="shared" si="6"/>
        <v>0</v>
      </c>
    </row>
    <row r="423" spans="1:10" x14ac:dyDescent="0.3">
      <c r="A423" s="22">
        <f>INDEX([1]Concordance!$A$2:$A$556,MATCH('[1]2021 ESSER I'!F424,[1]Concordance!$D$2:$D$556,0))</f>
        <v>103127</v>
      </c>
      <c r="B423" s="110" t="s">
        <v>3163</v>
      </c>
      <c r="C423" s="110" t="s">
        <v>1420</v>
      </c>
      <c r="D423" s="110" t="s">
        <v>3164</v>
      </c>
      <c r="E423" s="21">
        <v>101690.61</v>
      </c>
      <c r="F423" s="21">
        <v>101424</v>
      </c>
      <c r="G423" s="21">
        <v>266.61</v>
      </c>
      <c r="H423" s="21">
        <v>101690.61</v>
      </c>
      <c r="I423" s="151">
        <f>VLOOKUP(A423,'[2]ESSER I Alloc'!A:D,3,FALSE)</f>
        <v>101690.61</v>
      </c>
      <c r="J423" s="21">
        <f t="shared" si="6"/>
        <v>0</v>
      </c>
    </row>
    <row r="424" spans="1:10" x14ac:dyDescent="0.3">
      <c r="A424" s="22">
        <f>INDEX([1]Concordance!$A$2:$A$556,MATCH('[1]2021 ESSER I'!F425,[1]Concordance!$D$2:$D$556,0))</f>
        <v>85044</v>
      </c>
      <c r="B424" s="110" t="s">
        <v>3166</v>
      </c>
      <c r="C424" s="110" t="s">
        <v>1423</v>
      </c>
      <c r="D424" s="110" t="s">
        <v>3167</v>
      </c>
      <c r="E424" s="21">
        <v>118488.76</v>
      </c>
      <c r="F424" s="21">
        <v>118178</v>
      </c>
      <c r="G424" s="21">
        <v>310.76</v>
      </c>
      <c r="H424" s="21">
        <v>118488.76</v>
      </c>
      <c r="I424" s="151">
        <f>VLOOKUP(A424,'[2]ESSER I Alloc'!A:D,3,FALSE)</f>
        <v>118488.76</v>
      </c>
      <c r="J424" s="21">
        <f t="shared" si="6"/>
        <v>0</v>
      </c>
    </row>
    <row r="425" spans="1:10" x14ac:dyDescent="0.3">
      <c r="A425" s="22">
        <f>INDEX([1]Concordance!$A$2:$A$556,MATCH('[1]2021 ESSER I'!F426,[1]Concordance!$D$2:$D$556,0))</f>
        <v>89089</v>
      </c>
      <c r="B425" s="110" t="s">
        <v>3169</v>
      </c>
      <c r="C425" s="110" t="s">
        <v>1426</v>
      </c>
      <c r="D425" s="110" t="s">
        <v>3170</v>
      </c>
      <c r="E425" s="21">
        <v>236043.07</v>
      </c>
      <c r="F425" s="21">
        <v>235424</v>
      </c>
      <c r="G425" s="21">
        <v>619.07000000000005</v>
      </c>
      <c r="H425" s="21">
        <v>236043.07</v>
      </c>
      <c r="I425" s="151">
        <f>VLOOKUP(A425,'[2]ESSER I Alloc'!A:D,3,FALSE)</f>
        <v>236043.07</v>
      </c>
      <c r="J425" s="21">
        <f t="shared" si="6"/>
        <v>0</v>
      </c>
    </row>
    <row r="426" spans="1:10" x14ac:dyDescent="0.3">
      <c r="A426" s="22">
        <f>INDEX([1]Concordance!$A$2:$A$556,MATCH('[1]2021 ESSER I'!F427,[1]Concordance!$D$2:$D$556,0))</f>
        <v>110030</v>
      </c>
      <c r="B426" s="110" t="s">
        <v>3172</v>
      </c>
      <c r="C426" s="110" t="s">
        <v>1429</v>
      </c>
      <c r="D426" s="110" t="s">
        <v>3173</v>
      </c>
      <c r="E426" s="21">
        <v>114798.43</v>
      </c>
      <c r="F426" s="21">
        <v>114497</v>
      </c>
      <c r="G426" s="21">
        <v>301.43</v>
      </c>
      <c r="H426" s="21">
        <v>114798.43</v>
      </c>
      <c r="I426" s="151">
        <f>VLOOKUP(A426,'[2]ESSER I Alloc'!A:D,3,FALSE)</f>
        <v>114798.43</v>
      </c>
      <c r="J426" s="21">
        <f t="shared" si="6"/>
        <v>0</v>
      </c>
    </row>
    <row r="427" spans="1:10" x14ac:dyDescent="0.3">
      <c r="A427" s="22">
        <f>INDEX([1]Concordance!$A$2:$A$556,MATCH('[1]2021 ESSER I'!F428,[1]Concordance!$D$2:$D$556,0))</f>
        <v>41005</v>
      </c>
      <c r="B427" s="110" t="s">
        <v>3175</v>
      </c>
      <c r="C427" s="110" t="s">
        <v>1432</v>
      </c>
      <c r="D427" s="110" t="s">
        <v>3176</v>
      </c>
      <c r="E427" s="21">
        <v>34936.160000000003</v>
      </c>
      <c r="F427" s="21">
        <v>34845</v>
      </c>
      <c r="G427" s="21">
        <v>91.16</v>
      </c>
      <c r="H427" s="21">
        <v>34936.160000000003</v>
      </c>
      <c r="I427" s="151">
        <f>VLOOKUP(A427,'[2]ESSER I Alloc'!A:D,3,FALSE)</f>
        <v>34936.160000000003</v>
      </c>
      <c r="J427" s="21">
        <f t="shared" si="6"/>
        <v>0</v>
      </c>
    </row>
    <row r="428" spans="1:10" x14ac:dyDescent="0.3">
      <c r="A428" s="22">
        <f>INDEX([1]Concordance!$A$2:$A$556,MATCH('[1]2021 ESSER I'!F429,[1]Concordance!$D$2:$D$556,0))</f>
        <v>91095</v>
      </c>
      <c r="B428" s="110" t="s">
        <v>3178</v>
      </c>
      <c r="C428" s="110" t="s">
        <v>1435</v>
      </c>
      <c r="D428" s="110" t="s">
        <v>3179</v>
      </c>
      <c r="E428" s="21">
        <v>48560.75</v>
      </c>
      <c r="F428" s="21">
        <v>36324.75</v>
      </c>
      <c r="G428" s="21">
        <v>12236</v>
      </c>
      <c r="H428" s="21">
        <v>48560.75</v>
      </c>
      <c r="I428" s="151">
        <f>VLOOKUP(A428,'[2]ESSER I Alloc'!A:D,3,FALSE)</f>
        <v>48560.75</v>
      </c>
      <c r="J428" s="21">
        <f t="shared" si="6"/>
        <v>0</v>
      </c>
    </row>
    <row r="429" spans="1:10" x14ac:dyDescent="0.3">
      <c r="A429" s="22">
        <f>INDEX([1]Concordance!$A$2:$A$556,MATCH('[1]2021 ESSER I'!F430,[1]Concordance!$D$2:$D$556,0))</f>
        <v>91093</v>
      </c>
      <c r="B429" s="110" t="s">
        <v>3181</v>
      </c>
      <c r="C429" s="110" t="s">
        <v>1403</v>
      </c>
      <c r="D429" s="110" t="s">
        <v>3182</v>
      </c>
      <c r="E429" s="21">
        <v>84496.07</v>
      </c>
      <c r="F429" s="21">
        <v>64530</v>
      </c>
      <c r="G429" s="21">
        <v>19966.07</v>
      </c>
      <c r="H429" s="21">
        <v>84496.07</v>
      </c>
      <c r="I429" s="151">
        <f>VLOOKUP(A429,'[2]ESSER I Alloc'!A:D,3,FALSE)</f>
        <v>84496.07</v>
      </c>
      <c r="J429" s="21">
        <f t="shared" si="6"/>
        <v>0</v>
      </c>
    </row>
    <row r="430" spans="1:10" x14ac:dyDescent="0.3">
      <c r="A430" s="22">
        <f>INDEX([1]Concordance!$A$2:$A$556,MATCH('[1]2021 ESSER I'!F431,[1]Concordance!$D$2:$D$556,0))</f>
        <v>72066</v>
      </c>
      <c r="B430" s="110" t="s">
        <v>3184</v>
      </c>
      <c r="C430" s="110" t="s">
        <v>1438</v>
      </c>
      <c r="D430" s="110" t="s">
        <v>3185</v>
      </c>
      <c r="E430" s="21">
        <v>21608.04</v>
      </c>
      <c r="F430" s="21">
        <v>21551</v>
      </c>
      <c r="G430" s="21">
        <v>57.04</v>
      </c>
      <c r="H430" s="21">
        <v>21608.04</v>
      </c>
      <c r="I430" s="151">
        <f>VLOOKUP(A430,'[2]ESSER I Alloc'!A:D,3,FALSE)</f>
        <v>21608.04</v>
      </c>
      <c r="J430" s="21">
        <f t="shared" si="6"/>
        <v>0</v>
      </c>
    </row>
    <row r="431" spans="1:10" x14ac:dyDescent="0.3">
      <c r="A431" s="22">
        <f>INDEX([1]Concordance!$A$2:$A$556,MATCH('[1]2021 ESSER I'!F432,[1]Concordance!$D$2:$D$556,0))</f>
        <v>96110</v>
      </c>
      <c r="B431" s="110" t="s">
        <v>3187</v>
      </c>
      <c r="C431" s="110" t="s">
        <v>1441</v>
      </c>
      <c r="D431" s="110" t="s">
        <v>3188</v>
      </c>
      <c r="E431" s="21">
        <v>1294080.1299999999</v>
      </c>
      <c r="F431" s="21">
        <v>1290685</v>
      </c>
      <c r="G431" s="21">
        <v>0</v>
      </c>
      <c r="H431" s="21">
        <v>1294080.1299999999</v>
      </c>
      <c r="I431" s="151">
        <f>VLOOKUP(A431,'[2]ESSER I Alloc'!A:D,3,FALSE)</f>
        <v>1294080.1299999999</v>
      </c>
      <c r="J431" s="21">
        <f t="shared" si="6"/>
        <v>0</v>
      </c>
    </row>
    <row r="432" spans="1:10" x14ac:dyDescent="0.3">
      <c r="A432" s="22">
        <f>INDEX([1]Concordance!$A$2:$A$556,MATCH('[1]2021 ESSER I'!F433,[1]Concordance!$D$2:$D$556,0))</f>
        <v>96111</v>
      </c>
      <c r="B432" s="110" t="s">
        <v>3190</v>
      </c>
      <c r="C432" s="110" t="s">
        <v>1444</v>
      </c>
      <c r="D432" s="110" t="s">
        <v>3191</v>
      </c>
      <c r="E432" s="21">
        <v>2816603.18</v>
      </c>
      <c r="F432" s="21">
        <v>153249.25</v>
      </c>
      <c r="G432" s="21">
        <v>2663353.9300000002</v>
      </c>
      <c r="H432" s="21">
        <v>2816603.18</v>
      </c>
      <c r="I432" s="151">
        <f>VLOOKUP(A432,'[2]ESSER I Alloc'!A:D,3,FALSE)</f>
        <v>2816603.18</v>
      </c>
      <c r="J432" s="21">
        <f t="shared" si="6"/>
        <v>0</v>
      </c>
    </row>
    <row r="433" spans="1:10" x14ac:dyDescent="0.3">
      <c r="A433" s="22">
        <f>INDEX([1]Concordance!$A$2:$A$556,MATCH('[1]2021 ESSER I'!F434,[1]Concordance!$D$2:$D$556,0))</f>
        <v>3032</v>
      </c>
      <c r="B433" s="110" t="s">
        <v>3193</v>
      </c>
      <c r="C433" s="110" t="s">
        <v>1447</v>
      </c>
      <c r="D433" s="110" t="s">
        <v>3194</v>
      </c>
      <c r="E433" s="21">
        <v>36942.67</v>
      </c>
      <c r="F433" s="21">
        <v>36846</v>
      </c>
      <c r="G433" s="21">
        <v>96.67</v>
      </c>
      <c r="H433" s="21">
        <v>36942.67</v>
      </c>
      <c r="I433" s="151">
        <f>VLOOKUP(A433,'[2]ESSER I Alloc'!A:D,3,FALSE)</f>
        <v>36942.67</v>
      </c>
      <c r="J433" s="21">
        <f t="shared" si="6"/>
        <v>0</v>
      </c>
    </row>
    <row r="434" spans="1:10" x14ac:dyDescent="0.3">
      <c r="A434" s="152">
        <f>INDEX([1]Concordance!$A$2:$A$556,MATCH('[1]2021 ESSER I'!F435,[1]Concordance!$D$2:$D$556,0))</f>
        <v>96091</v>
      </c>
      <c r="B434" s="153" t="s">
        <v>3196</v>
      </c>
      <c r="C434" s="153" t="s">
        <v>1450</v>
      </c>
      <c r="D434" s="153" t="s">
        <v>3197</v>
      </c>
      <c r="E434" s="154">
        <v>889727.13</v>
      </c>
      <c r="F434" s="21">
        <v>0</v>
      </c>
      <c r="G434" s="21">
        <v>868413.64</v>
      </c>
      <c r="H434" s="154">
        <v>893785.96</v>
      </c>
      <c r="I434" s="155">
        <f>VLOOKUP(A434,'[2]ESSER I Alloc'!A:D,3,FALSE)</f>
        <v>893785.96</v>
      </c>
      <c r="J434" s="154">
        <f t="shared" si="6"/>
        <v>-4058.8299999999581</v>
      </c>
    </row>
    <row r="435" spans="1:10" x14ac:dyDescent="0.3">
      <c r="A435" s="152">
        <f>INDEX([1]Concordance!$A$2:$A$556,MATCH('[1]2021 ESSER I'!F436,[1]Concordance!$D$2:$D$556,0))</f>
        <v>81096</v>
      </c>
      <c r="B435" s="153" t="s">
        <v>3199</v>
      </c>
      <c r="C435" s="153" t="s">
        <v>1453</v>
      </c>
      <c r="D435" s="153" t="s">
        <v>3200</v>
      </c>
      <c r="E435" s="154">
        <v>793047.06</v>
      </c>
      <c r="F435" s="21">
        <v>789137.96</v>
      </c>
      <c r="G435" s="21">
        <v>3909.1</v>
      </c>
      <c r="H435" s="154">
        <v>822470.06</v>
      </c>
      <c r="I435" s="155">
        <f>VLOOKUP(A435,'[2]ESSER I Alloc'!A:D,3,FALSE)</f>
        <v>822470.06</v>
      </c>
      <c r="J435" s="154">
        <f t="shared" si="6"/>
        <v>-29423</v>
      </c>
    </row>
    <row r="436" spans="1:10" x14ac:dyDescent="0.3">
      <c r="A436" s="22">
        <f>INDEX([1]Concordance!$A$2:$A$556,MATCH('[1]2021 ESSER I'!F437,[1]Concordance!$D$2:$D$556,0))</f>
        <v>93121</v>
      </c>
      <c r="B436" s="110" t="s">
        <v>3202</v>
      </c>
      <c r="C436" s="110" t="s">
        <v>1456</v>
      </c>
      <c r="D436" s="110" t="s">
        <v>3203</v>
      </c>
      <c r="E436" s="21">
        <v>41673.11</v>
      </c>
      <c r="F436" s="21">
        <v>0</v>
      </c>
      <c r="G436" s="21">
        <v>41673.11</v>
      </c>
      <c r="H436" s="21">
        <v>41673.11</v>
      </c>
      <c r="I436" s="151">
        <f>VLOOKUP(A436,'[2]ESSER I Alloc'!A:D,3,FALSE)</f>
        <v>41673.11</v>
      </c>
      <c r="J436" s="21">
        <f t="shared" si="6"/>
        <v>0</v>
      </c>
    </row>
    <row r="437" spans="1:10" x14ac:dyDescent="0.3">
      <c r="A437" s="22">
        <f>INDEX([1]Concordance!$A$2:$A$556,MATCH('[1]2021 ESSER I'!F438,[1]Concordance!$D$2:$D$556,0))</f>
        <v>33090</v>
      </c>
      <c r="B437" s="110" t="s">
        <v>3205</v>
      </c>
      <c r="C437" s="110" t="s">
        <v>1459</v>
      </c>
      <c r="D437" s="110" t="s">
        <v>3206</v>
      </c>
      <c r="E437" s="21">
        <v>425819.35</v>
      </c>
      <c r="F437" s="21">
        <v>315627.05</v>
      </c>
      <c r="G437" s="21">
        <v>110192.3</v>
      </c>
      <c r="H437" s="21">
        <v>425819.35</v>
      </c>
      <c r="I437" s="151">
        <f>VLOOKUP(A437,'[2]ESSER I Alloc'!A:D,3,FALSE)</f>
        <v>425819.35</v>
      </c>
      <c r="J437" s="21">
        <f t="shared" si="6"/>
        <v>0</v>
      </c>
    </row>
    <row r="438" spans="1:10" x14ac:dyDescent="0.3">
      <c r="A438" s="152">
        <f>INDEX([1]Concordance!$A$2:$A$556,MATCH('[1]2021 ESSER I'!F439,[1]Concordance!$D$2:$D$556,0))</f>
        <v>21151</v>
      </c>
      <c r="B438" s="153" t="s">
        <v>3208</v>
      </c>
      <c r="C438" s="153" t="s">
        <v>1462</v>
      </c>
      <c r="D438" s="153" t="s">
        <v>3209</v>
      </c>
      <c r="E438" s="154">
        <v>85372.38</v>
      </c>
      <c r="F438" s="21">
        <v>0</v>
      </c>
      <c r="G438" s="21">
        <v>78028.509999999995</v>
      </c>
      <c r="H438" s="154">
        <v>97851.38</v>
      </c>
      <c r="I438" s="155">
        <f>VLOOKUP(A438,'[2]ESSER I Alloc'!A:D,3,FALSE)</f>
        <v>97851.38</v>
      </c>
      <c r="J438" s="154">
        <f t="shared" si="6"/>
        <v>-12479</v>
      </c>
    </row>
    <row r="439" spans="1:10" x14ac:dyDescent="0.3">
      <c r="A439" s="152">
        <f>INDEX([1]Concordance!$A$2:$A$556,MATCH('[1]2021 ESSER I'!F440,[1]Concordance!$D$2:$D$556,0))</f>
        <v>54042</v>
      </c>
      <c r="B439" s="153" t="s">
        <v>3211</v>
      </c>
      <c r="C439" s="153" t="s">
        <v>1465</v>
      </c>
      <c r="D439" s="153" t="s">
        <v>3212</v>
      </c>
      <c r="E439" s="154">
        <v>55084.77</v>
      </c>
      <c r="F439" s="21">
        <v>0</v>
      </c>
      <c r="G439" s="21">
        <v>55084.77</v>
      </c>
      <c r="H439" s="154">
        <v>64260.77</v>
      </c>
      <c r="I439" s="155">
        <f>VLOOKUP(A439,'[2]ESSER I Alloc'!A:D,3,FALSE)</f>
        <v>64260.77</v>
      </c>
      <c r="J439" s="154">
        <f t="shared" si="6"/>
        <v>-9176</v>
      </c>
    </row>
    <row r="440" spans="1:10" x14ac:dyDescent="0.3">
      <c r="A440" s="22">
        <f>INDEX([1]Concordance!$A$2:$A$556,MATCH('[1]2021 ESSER I'!F441,[1]Concordance!$D$2:$D$556,0))</f>
        <v>49140</v>
      </c>
      <c r="B440" s="110" t="s">
        <v>3214</v>
      </c>
      <c r="C440" s="110" t="s">
        <v>1468</v>
      </c>
      <c r="D440" s="110" t="s">
        <v>3215</v>
      </c>
      <c r="E440" s="21">
        <v>192296.29</v>
      </c>
      <c r="F440" s="21">
        <v>191792</v>
      </c>
      <c r="G440" s="21">
        <v>504.29</v>
      </c>
      <c r="H440" s="21">
        <v>192296.29</v>
      </c>
      <c r="I440" s="151">
        <f>VLOOKUP(A440,'[2]ESSER I Alloc'!A:D,3,FALSE)</f>
        <v>192296.29</v>
      </c>
      <c r="J440" s="21">
        <f t="shared" si="6"/>
        <v>0</v>
      </c>
    </row>
    <row r="441" spans="1:10" x14ac:dyDescent="0.3">
      <c r="A441" s="22">
        <f>INDEX([1]Concordance!$A$2:$A$556,MATCH('[1]2021 ESSER I'!F442,[1]Concordance!$D$2:$D$556,0))</f>
        <v>2097</v>
      </c>
      <c r="B441" s="110" t="s">
        <v>3217</v>
      </c>
      <c r="C441" s="110" t="s">
        <v>1471</v>
      </c>
      <c r="D441" s="110" t="s">
        <v>3218</v>
      </c>
      <c r="E441" s="21">
        <v>206688.28</v>
      </c>
      <c r="F441" s="21">
        <v>9978.59</v>
      </c>
      <c r="G441" s="21">
        <v>196709.69</v>
      </c>
      <c r="H441" s="21">
        <v>206688.28</v>
      </c>
      <c r="I441" s="151">
        <f>VLOOKUP(A441,'[2]ESSER I Alloc'!A:D,3,FALSE)</f>
        <v>206688.28</v>
      </c>
      <c r="J441" s="21">
        <f t="shared" si="6"/>
        <v>0</v>
      </c>
    </row>
    <row r="442" spans="1:10" x14ac:dyDescent="0.3">
      <c r="A442" s="152">
        <f>INDEX([1]Concordance!$A$2:$A$556,MATCH('[1]2021 ESSER I'!F443,[1]Concordance!$D$2:$D$556,0))</f>
        <v>66105</v>
      </c>
      <c r="B442" s="153" t="s">
        <v>3220</v>
      </c>
      <c r="C442" s="153" t="s">
        <v>1489</v>
      </c>
      <c r="D442" s="153" t="s">
        <v>3221</v>
      </c>
      <c r="E442" s="154">
        <v>475581.56</v>
      </c>
      <c r="F442" s="21">
        <v>474334</v>
      </c>
      <c r="G442" s="21">
        <v>1247.56</v>
      </c>
      <c r="H442" s="154">
        <v>483484.56</v>
      </c>
      <c r="I442" s="155">
        <f>VLOOKUP(A442,'[2]ESSER I Alloc'!A:D,3,FALSE)</f>
        <v>483484.56</v>
      </c>
      <c r="J442" s="154">
        <f t="shared" si="6"/>
        <v>-7903</v>
      </c>
    </row>
    <row r="443" spans="1:10" x14ac:dyDescent="0.3">
      <c r="A443" s="22">
        <f>INDEX([1]Concordance!$A$2:$A$556,MATCH('[1]2021 ESSER I'!F444,[1]Concordance!$D$2:$D$556,0))</f>
        <v>98080</v>
      </c>
      <c r="B443" s="110" t="s">
        <v>3223</v>
      </c>
      <c r="C443" s="110" t="s">
        <v>1492</v>
      </c>
      <c r="D443" s="110" t="s">
        <v>3224</v>
      </c>
      <c r="E443" s="21">
        <v>230306.91</v>
      </c>
      <c r="F443" s="21">
        <v>172277.25</v>
      </c>
      <c r="G443" s="21">
        <v>58029.66</v>
      </c>
      <c r="H443" s="21">
        <v>230306.91</v>
      </c>
      <c r="I443" s="151">
        <f>VLOOKUP(A443,'[2]ESSER I Alloc'!A:D,3,FALSE)</f>
        <v>230306.91</v>
      </c>
      <c r="J443" s="21">
        <f t="shared" si="6"/>
        <v>0</v>
      </c>
    </row>
    <row r="444" spans="1:10" x14ac:dyDescent="0.3">
      <c r="A444" s="22">
        <f>INDEX([1]Concordance!$A$2:$A$556,MATCH('[1]2021 ESSER I'!F445,[1]Concordance!$D$2:$D$556,0))</f>
        <v>99082</v>
      </c>
      <c r="B444" s="110" t="s">
        <v>3226</v>
      </c>
      <c r="C444" s="110" t="s">
        <v>1495</v>
      </c>
      <c r="D444" s="110" t="s">
        <v>3227</v>
      </c>
      <c r="E444" s="21">
        <v>241101.92</v>
      </c>
      <c r="F444" s="21">
        <v>240469</v>
      </c>
      <c r="G444" s="21">
        <v>632.91999999999996</v>
      </c>
      <c r="H444" s="21">
        <v>241101.92</v>
      </c>
      <c r="I444" s="151">
        <f>VLOOKUP(A444,'[2]ESSER I Alloc'!A:D,3,FALSE)</f>
        <v>241101.92</v>
      </c>
      <c r="J444" s="21">
        <f t="shared" si="6"/>
        <v>0</v>
      </c>
    </row>
    <row r="445" spans="1:10" x14ac:dyDescent="0.3">
      <c r="A445" s="22">
        <f>INDEX([1]Concordance!$A$2:$A$556,MATCH('[1]2021 ESSER I'!F446,[1]Concordance!$D$2:$D$556,0))</f>
        <v>100059</v>
      </c>
      <c r="B445" s="110" t="s">
        <v>3229</v>
      </c>
      <c r="C445" s="110" t="s">
        <v>1498</v>
      </c>
      <c r="D445" s="110" t="s">
        <v>3230</v>
      </c>
      <c r="E445" s="21">
        <v>356051.86</v>
      </c>
      <c r="F445" s="21">
        <v>0</v>
      </c>
      <c r="G445" s="21">
        <v>349222</v>
      </c>
      <c r="H445" s="21">
        <v>356051.86</v>
      </c>
      <c r="I445" s="151">
        <f>VLOOKUP(A445,'[2]ESSER I Alloc'!A:D,3,FALSE)</f>
        <v>356051.86</v>
      </c>
      <c r="J445" s="21">
        <f t="shared" si="6"/>
        <v>0</v>
      </c>
    </row>
    <row r="446" spans="1:10" x14ac:dyDescent="0.3">
      <c r="A446" s="22">
        <f>INDEX([1]Concordance!$A$2:$A$556,MATCH('[1]2021 ESSER I'!F447,[1]Concordance!$D$2:$D$556,0))</f>
        <v>100062</v>
      </c>
      <c r="B446" s="110" t="s">
        <v>3232</v>
      </c>
      <c r="C446" s="110" t="s">
        <v>1501</v>
      </c>
      <c r="D446" s="110" t="s">
        <v>3233</v>
      </c>
      <c r="E446" s="21">
        <v>91483.63</v>
      </c>
      <c r="F446" s="21">
        <v>91244</v>
      </c>
      <c r="G446" s="21">
        <v>0</v>
      </c>
      <c r="H446" s="21">
        <v>91483.63</v>
      </c>
      <c r="I446" s="151">
        <f>VLOOKUP(A446,'[2]ESSER I Alloc'!A:D,3,FALSE)</f>
        <v>91483.63</v>
      </c>
      <c r="J446" s="21">
        <f t="shared" si="6"/>
        <v>0</v>
      </c>
    </row>
    <row r="447" spans="1:10" x14ac:dyDescent="0.3">
      <c r="A447" s="152">
        <f>INDEX([1]Concordance!$A$2:$A$556,MATCH('[1]2021 ESSER I'!F448,[1]Concordance!$D$2:$D$556,0))</f>
        <v>100061</v>
      </c>
      <c r="B447" s="153" t="s">
        <v>3235</v>
      </c>
      <c r="C447" s="153" t="s">
        <v>1504</v>
      </c>
      <c r="D447" s="153" t="s">
        <v>3236</v>
      </c>
      <c r="E447" s="154">
        <v>225812.34</v>
      </c>
      <c r="F447" s="21">
        <v>225220</v>
      </c>
      <c r="G447" s="21">
        <v>592.34</v>
      </c>
      <c r="H447" s="154">
        <v>242184.34</v>
      </c>
      <c r="I447" s="155">
        <f>VLOOKUP(A447,'[2]ESSER I Alloc'!A:D,3,FALSE)</f>
        <v>242184.34</v>
      </c>
      <c r="J447" s="154">
        <f t="shared" si="6"/>
        <v>-16372</v>
      </c>
    </row>
    <row r="448" spans="1:10" x14ac:dyDescent="0.3">
      <c r="A448" s="22">
        <f>INDEX([1]Concordance!$A$2:$A$556,MATCH('[1]2021 ESSER I'!F449,[1]Concordance!$D$2:$D$556,0))</f>
        <v>48915</v>
      </c>
      <c r="B448" s="110" t="s">
        <v>3238</v>
      </c>
      <c r="C448" s="110" t="s">
        <v>1510</v>
      </c>
      <c r="D448" s="110" t="s">
        <v>3239</v>
      </c>
      <c r="E448" s="21">
        <v>127113.47</v>
      </c>
      <c r="F448" s="21">
        <v>0</v>
      </c>
      <c r="G448" s="21">
        <v>127113.47</v>
      </c>
      <c r="H448" s="21">
        <v>127113.47</v>
      </c>
      <c r="I448" s="151">
        <f>VLOOKUP(A448,'[2]ESSER I Alloc'!A:D,3,FALSE)</f>
        <v>127113.47</v>
      </c>
      <c r="J448" s="21">
        <f t="shared" si="6"/>
        <v>0</v>
      </c>
    </row>
    <row r="449" spans="1:10" x14ac:dyDescent="0.3">
      <c r="A449" s="152">
        <f>INDEX([1]Concordance!$A$2:$A$556,MATCH('[1]2021 ESSER I'!F450,[1]Concordance!$D$2:$D$556,0))</f>
        <v>80125</v>
      </c>
      <c r="B449" s="153" t="s">
        <v>3241</v>
      </c>
      <c r="C449" s="153" t="s">
        <v>1513</v>
      </c>
      <c r="D449" s="153" t="s">
        <v>3242</v>
      </c>
      <c r="E449" s="154">
        <v>1061615.2</v>
      </c>
      <c r="F449" s="21">
        <v>104964.03</v>
      </c>
      <c r="G449" s="21">
        <v>956651.17</v>
      </c>
      <c r="H449" s="154">
        <v>1107854.2</v>
      </c>
      <c r="I449" s="155">
        <f>VLOOKUP(A449,'[2]ESSER I Alloc'!A:D,3,FALSE)</f>
        <v>1107854.2</v>
      </c>
      <c r="J449" s="154">
        <f t="shared" si="6"/>
        <v>-46239</v>
      </c>
    </row>
    <row r="450" spans="1:10" x14ac:dyDescent="0.3">
      <c r="A450" s="22">
        <f>INDEX([1]Concordance!$A$2:$A$556,MATCH('[1]2021 ESSER I'!F451,[1]Concordance!$D$2:$D$556,0))</f>
        <v>35098</v>
      </c>
      <c r="B450" s="110" t="s">
        <v>3244</v>
      </c>
      <c r="C450" s="110" t="s">
        <v>1516</v>
      </c>
      <c r="D450" s="110" t="s">
        <v>3245</v>
      </c>
      <c r="E450" s="21">
        <v>247660.34</v>
      </c>
      <c r="F450" s="21">
        <v>0</v>
      </c>
      <c r="G450" s="21">
        <v>216960</v>
      </c>
      <c r="H450" s="21">
        <v>247660.34</v>
      </c>
      <c r="I450" s="151">
        <f>VLOOKUP(A450,'[2]ESSER I Alloc'!A:D,3,FALSE)</f>
        <v>247660.34</v>
      </c>
      <c r="J450" s="21">
        <f t="shared" si="6"/>
        <v>0</v>
      </c>
    </row>
    <row r="451" spans="1:10" x14ac:dyDescent="0.3">
      <c r="A451" s="22">
        <f>INDEX([1]Concordance!$A$2:$A$556,MATCH('[1]2021 ESSER I'!F452,[1]Concordance!$D$2:$D$556,0))</f>
        <v>73106</v>
      </c>
      <c r="B451" s="110" t="s">
        <v>3247</v>
      </c>
      <c r="C451" s="110" t="s">
        <v>1519</v>
      </c>
      <c r="D451" s="110" t="s">
        <v>3248</v>
      </c>
      <c r="E451" s="21">
        <v>247069.03</v>
      </c>
      <c r="F451" s="21">
        <v>246420.75</v>
      </c>
      <c r="G451" s="21">
        <v>648.28</v>
      </c>
      <c r="H451" s="21">
        <v>247069.03</v>
      </c>
      <c r="I451" s="151">
        <f>VLOOKUP(A451,'[2]ESSER I Alloc'!A:D,3,FALSE)</f>
        <v>247069.03</v>
      </c>
      <c r="J451" s="21">
        <f t="shared" ref="J451:J514" si="7">E451-I451</f>
        <v>0</v>
      </c>
    </row>
    <row r="452" spans="1:10" x14ac:dyDescent="0.3">
      <c r="A452" s="22">
        <f>INDEX([1]Concordance!$A$2:$A$556,MATCH('[1]2021 ESSER I'!F453,[1]Concordance!$D$2:$D$556,0))</f>
        <v>112103</v>
      </c>
      <c r="B452" s="110" t="s">
        <v>3250</v>
      </c>
      <c r="C452" s="110" t="s">
        <v>1522</v>
      </c>
      <c r="D452" s="110" t="s">
        <v>3251</v>
      </c>
      <c r="E452" s="21">
        <v>974720.33</v>
      </c>
      <c r="F452" s="21">
        <v>660393.51</v>
      </c>
      <c r="G452" s="21">
        <v>218821.75</v>
      </c>
      <c r="H452" s="21">
        <v>974720.33</v>
      </c>
      <c r="I452" s="151">
        <f>VLOOKUP(A452,'[2]ESSER I Alloc'!A:D,3,FALSE)</f>
        <v>974720.33</v>
      </c>
      <c r="J452" s="21">
        <f t="shared" si="7"/>
        <v>0</v>
      </c>
    </row>
    <row r="453" spans="1:10" x14ac:dyDescent="0.3">
      <c r="A453" s="22">
        <f>INDEX([1]Concordance!$A$2:$A$556,MATCH('[1]2021 ESSER I'!F454,[1]Concordance!$D$2:$D$556,0))</f>
        <v>42113</v>
      </c>
      <c r="B453" s="110" t="s">
        <v>3253</v>
      </c>
      <c r="C453" s="110" t="s">
        <v>1525</v>
      </c>
      <c r="D453" s="110" t="s">
        <v>3254</v>
      </c>
      <c r="E453" s="21">
        <v>13025.92</v>
      </c>
      <c r="F453" s="21">
        <v>12992</v>
      </c>
      <c r="G453" s="21">
        <v>0</v>
      </c>
      <c r="H453" s="21">
        <v>13025.92</v>
      </c>
      <c r="I453" s="151">
        <f>VLOOKUP(A453,'[2]ESSER I Alloc'!A:D,3,FALSE)</f>
        <v>13025.92</v>
      </c>
      <c r="J453" s="21">
        <f t="shared" si="7"/>
        <v>0</v>
      </c>
    </row>
    <row r="454" spans="1:10" x14ac:dyDescent="0.3">
      <c r="A454" s="22">
        <f>INDEX([1]Concordance!$A$2:$A$556,MATCH('[1]2021 ESSER I'!F455,[1]Concordance!$D$2:$D$556,0))</f>
        <v>102085</v>
      </c>
      <c r="B454" s="110" t="s">
        <v>3256</v>
      </c>
      <c r="C454" s="110" t="s">
        <v>1528</v>
      </c>
      <c r="D454" s="110" t="s">
        <v>3257</v>
      </c>
      <c r="E454" s="21">
        <v>199221.61</v>
      </c>
      <c r="F454" s="21">
        <v>107374.95</v>
      </c>
      <c r="G454" s="21">
        <v>82440.06</v>
      </c>
      <c r="H454" s="21">
        <v>199221.61</v>
      </c>
      <c r="I454" s="151">
        <f>VLOOKUP(A454,'[2]ESSER I Alloc'!A:D,3,FALSE)</f>
        <v>199221.61</v>
      </c>
      <c r="J454" s="21">
        <f t="shared" si="7"/>
        <v>0</v>
      </c>
    </row>
    <row r="455" spans="1:10" x14ac:dyDescent="0.3">
      <c r="A455" s="22">
        <f>INDEX([1]Concordance!$A$2:$A$556,MATCH('[1]2021 ESSER I'!F456,[1]Concordance!$D$2:$D$556,0))</f>
        <v>108144</v>
      </c>
      <c r="B455" s="110" t="s">
        <v>3259</v>
      </c>
      <c r="C455" s="110" t="s">
        <v>1531</v>
      </c>
      <c r="D455" s="110" t="s">
        <v>3260</v>
      </c>
      <c r="E455" s="21">
        <v>52115.14</v>
      </c>
      <c r="F455" s="21">
        <v>25000</v>
      </c>
      <c r="G455" s="21">
        <v>27115.14</v>
      </c>
      <c r="H455" s="21">
        <v>52115.14</v>
      </c>
      <c r="I455" s="151">
        <f>VLOOKUP(A455,'[2]ESSER I Alloc'!A:D,3,FALSE)</f>
        <v>52115.14</v>
      </c>
      <c r="J455" s="21">
        <f t="shared" si="7"/>
        <v>0</v>
      </c>
    </row>
    <row r="456" spans="1:10" x14ac:dyDescent="0.3">
      <c r="A456" s="22">
        <f>INDEX([1]Concordance!$A$2:$A$556,MATCH('[1]2021 ESSER I'!F457,[1]Concordance!$D$2:$D$556,0))</f>
        <v>5127</v>
      </c>
      <c r="B456" s="110" t="s">
        <v>3262</v>
      </c>
      <c r="C456" s="110" t="s">
        <v>1534</v>
      </c>
      <c r="D456" s="110" t="s">
        <v>3263</v>
      </c>
      <c r="E456" s="21">
        <v>77882.789999999994</v>
      </c>
      <c r="F456" s="21">
        <v>75891.78</v>
      </c>
      <c r="G456" s="21">
        <v>1991.01</v>
      </c>
      <c r="H456" s="21">
        <v>77882.789999999994</v>
      </c>
      <c r="I456" s="151">
        <f>VLOOKUP(A456,'[2]ESSER I Alloc'!A:D,3,FALSE)</f>
        <v>77882.789999999994</v>
      </c>
      <c r="J456" s="21">
        <f t="shared" si="7"/>
        <v>0</v>
      </c>
    </row>
    <row r="457" spans="1:10" x14ac:dyDescent="0.3">
      <c r="A457" s="22">
        <f>INDEX([1]Concordance!$A$2:$A$556,MATCH('[1]2021 ESSER I'!F458,[1]Concordance!$D$2:$D$556,0))</f>
        <v>19144</v>
      </c>
      <c r="B457" s="110" t="s">
        <v>3265</v>
      </c>
      <c r="C457" s="110" t="s">
        <v>363</v>
      </c>
      <c r="D457" s="110" t="s">
        <v>3266</v>
      </c>
      <c r="E457" s="21">
        <v>121547.66</v>
      </c>
      <c r="F457" s="21">
        <v>121229</v>
      </c>
      <c r="G457" s="21">
        <v>318.66000000000003</v>
      </c>
      <c r="H457" s="21">
        <v>121547.66</v>
      </c>
      <c r="I457" s="151">
        <f>VLOOKUP(A457,'[2]ESSER I Alloc'!A:D,3,FALSE)</f>
        <v>121547.66</v>
      </c>
      <c r="J457" s="21">
        <f t="shared" si="7"/>
        <v>0</v>
      </c>
    </row>
    <row r="458" spans="1:10" x14ac:dyDescent="0.3">
      <c r="A458" s="152">
        <f>INDEX([1]Concordance!$A$2:$A$556,MATCH('[1]2021 ESSER I'!F459,[1]Concordance!$D$2:$D$556,0))</f>
        <v>100063</v>
      </c>
      <c r="B458" s="153" t="s">
        <v>3268</v>
      </c>
      <c r="C458" s="153" t="s">
        <v>1537</v>
      </c>
      <c r="D458" s="153" t="s">
        <v>3269</v>
      </c>
      <c r="E458" s="154">
        <v>1170782.3</v>
      </c>
      <c r="F458" s="21">
        <v>277828</v>
      </c>
      <c r="G458" s="21">
        <v>846915.73</v>
      </c>
      <c r="H458" s="154">
        <v>1198669.3</v>
      </c>
      <c r="I458" s="155">
        <f>VLOOKUP(A458,'[2]ESSER I Alloc'!A:D,3,FALSE)</f>
        <v>1198669.3</v>
      </c>
      <c r="J458" s="154">
        <f t="shared" si="7"/>
        <v>-27887</v>
      </c>
    </row>
    <row r="459" spans="1:10" x14ac:dyDescent="0.3">
      <c r="A459" s="152">
        <f>INDEX([1]Concordance!$A$2:$A$556,MATCH('[1]2021 ESSER I'!F460,[1]Concordance!$D$2:$D$556,0))</f>
        <v>57001</v>
      </c>
      <c r="B459" s="153" t="s">
        <v>3271</v>
      </c>
      <c r="C459" s="153" t="s">
        <v>1540</v>
      </c>
      <c r="D459" s="153" t="s">
        <v>3272</v>
      </c>
      <c r="E459" s="154">
        <v>44849.120000000003</v>
      </c>
      <c r="F459" s="21">
        <v>29000</v>
      </c>
      <c r="G459" s="21">
        <v>15849.12</v>
      </c>
      <c r="H459" s="154">
        <v>50729.120000000003</v>
      </c>
      <c r="I459" s="155">
        <f>VLOOKUP(A459,'[2]ESSER I Alloc'!A:D,3,FALSE)</f>
        <v>50729.120000000003</v>
      </c>
      <c r="J459" s="154">
        <f t="shared" si="7"/>
        <v>-5880</v>
      </c>
    </row>
    <row r="460" spans="1:10" x14ac:dyDescent="0.3">
      <c r="A460" s="22">
        <f>INDEX([1]Concordance!$A$2:$A$556,MATCH('[1]2021 ESSER I'!F461,[1]Concordance!$D$2:$D$556,0))</f>
        <v>34121</v>
      </c>
      <c r="B460" s="110" t="s">
        <v>3274</v>
      </c>
      <c r="C460" s="110" t="s">
        <v>1543</v>
      </c>
      <c r="D460" s="110" t="s">
        <v>3275</v>
      </c>
      <c r="E460" s="21">
        <v>57169.9</v>
      </c>
      <c r="F460" s="21">
        <v>0</v>
      </c>
      <c r="G460" s="21">
        <v>57169.9</v>
      </c>
      <c r="H460" s="21">
        <v>57169.9</v>
      </c>
      <c r="I460" s="151">
        <f>VLOOKUP(A460,'[2]ESSER I Alloc'!A:D,3,FALSE)</f>
        <v>57169.9</v>
      </c>
      <c r="J460" s="21">
        <f t="shared" si="7"/>
        <v>0</v>
      </c>
    </row>
    <row r="461" spans="1:10" x14ac:dyDescent="0.3">
      <c r="A461" s="22">
        <f>INDEX([1]Concordance!$A$2:$A$556,MATCH('[1]2021 ESSER I'!F462,[1]Concordance!$D$2:$D$556,0))</f>
        <v>97130</v>
      </c>
      <c r="B461" s="110" t="s">
        <v>3277</v>
      </c>
      <c r="C461" s="110" t="s">
        <v>1546</v>
      </c>
      <c r="D461" s="110" t="s">
        <v>3278</v>
      </c>
      <c r="E461" s="21">
        <v>73389.03</v>
      </c>
      <c r="F461" s="21">
        <v>0</v>
      </c>
      <c r="G461" s="21">
        <v>73389.03</v>
      </c>
      <c r="H461" s="21">
        <v>73389.03</v>
      </c>
      <c r="I461" s="151">
        <f>VLOOKUP(A461,'[2]ESSER I Alloc'!A:D,3,FALSE)</f>
        <v>73389.03</v>
      </c>
      <c r="J461" s="21">
        <f t="shared" si="7"/>
        <v>0</v>
      </c>
    </row>
    <row r="462" spans="1:10" x14ac:dyDescent="0.3">
      <c r="A462" s="152">
        <f>INDEX([1]Concordance!$A$2:$A$556,MATCH('[1]2021 ESSER I'!F463,[1]Concordance!$D$2:$D$556,0))</f>
        <v>80119</v>
      </c>
      <c r="B462" s="153" t="s">
        <v>3280</v>
      </c>
      <c r="C462" s="153" t="s">
        <v>1549</v>
      </c>
      <c r="D462" s="153" t="s">
        <v>3281</v>
      </c>
      <c r="E462" s="154">
        <v>95395.09</v>
      </c>
      <c r="F462" s="21">
        <v>0</v>
      </c>
      <c r="G462" s="21">
        <v>95395.09</v>
      </c>
      <c r="H462" s="154">
        <v>100317.09</v>
      </c>
      <c r="I462" s="155">
        <f>VLOOKUP(A462,'[2]ESSER I Alloc'!A:D,3,FALSE)</f>
        <v>100317.09</v>
      </c>
      <c r="J462" s="154">
        <f t="shared" si="7"/>
        <v>-4922</v>
      </c>
    </row>
    <row r="463" spans="1:10" x14ac:dyDescent="0.3">
      <c r="A463" s="22">
        <f>INDEX([1]Concordance!$A$2:$A$556,MATCH('[1]2021 ESSER I'!F464,[1]Concordance!$D$2:$D$556,0))</f>
        <v>24087</v>
      </c>
      <c r="B463" s="110" t="s">
        <v>3283</v>
      </c>
      <c r="C463" s="110" t="s">
        <v>1552</v>
      </c>
      <c r="D463" s="110" t="s">
        <v>3284</v>
      </c>
      <c r="E463" s="21">
        <v>78155.509999999995</v>
      </c>
      <c r="F463" s="21">
        <v>77950</v>
      </c>
      <c r="G463" s="21">
        <v>205.51</v>
      </c>
      <c r="H463" s="21">
        <v>78155.509999999995</v>
      </c>
      <c r="I463" s="151">
        <f>VLOOKUP(A463,'[2]ESSER I Alloc'!A:D,3,FALSE)</f>
        <v>78155.509999999995</v>
      </c>
      <c r="J463" s="21">
        <f t="shared" si="7"/>
        <v>0</v>
      </c>
    </row>
    <row r="464" spans="1:10" x14ac:dyDescent="0.3">
      <c r="A464" s="22">
        <f>INDEX([1]Concordance!$A$2:$A$556,MATCH('[1]2021 ESSER I'!F465,[1]Concordance!$D$2:$D$556,0))</f>
        <v>14130</v>
      </c>
      <c r="B464" s="110" t="s">
        <v>3286</v>
      </c>
      <c r="C464" s="110" t="s">
        <v>1555</v>
      </c>
      <c r="D464" s="110" t="s">
        <v>3287</v>
      </c>
      <c r="E464" s="21">
        <v>95348.41</v>
      </c>
      <c r="F464" s="21">
        <v>0</v>
      </c>
      <c r="G464" s="21">
        <v>95348.41</v>
      </c>
      <c r="H464" s="21">
        <v>95348.41</v>
      </c>
      <c r="I464" s="151">
        <f>VLOOKUP(A464,'[2]ESSER I Alloc'!A:D,3,FALSE)</f>
        <v>95348.41</v>
      </c>
      <c r="J464" s="21">
        <f t="shared" si="7"/>
        <v>0</v>
      </c>
    </row>
    <row r="465" spans="1:10" x14ac:dyDescent="0.3">
      <c r="A465" s="22">
        <f>INDEX([1]Concordance!$A$2:$A$556,MATCH('[1]2021 ESSER I'!F466,[1]Concordance!$D$2:$D$556,0))</f>
        <v>41002</v>
      </c>
      <c r="B465" s="110" t="s">
        <v>3289</v>
      </c>
      <c r="C465" s="110" t="s">
        <v>1558</v>
      </c>
      <c r="D465" s="110" t="s">
        <v>3290</v>
      </c>
      <c r="E465" s="21">
        <v>232573.86</v>
      </c>
      <c r="F465" s="21">
        <v>164773.4</v>
      </c>
      <c r="G465" s="21">
        <v>67800.460000000006</v>
      </c>
      <c r="H465" s="21">
        <v>232573.86</v>
      </c>
      <c r="I465" s="151">
        <f>VLOOKUP(A465,'[2]ESSER I Alloc'!A:D,3,FALSE)</f>
        <v>232573.86</v>
      </c>
      <c r="J465" s="21">
        <f t="shared" si="7"/>
        <v>0</v>
      </c>
    </row>
    <row r="466" spans="1:10" x14ac:dyDescent="0.3">
      <c r="A466" s="22">
        <f>INDEX([1]Concordance!$A$2:$A$556,MATCH('[1]2021 ESSER I'!F467,[1]Concordance!$D$2:$D$556,0))</f>
        <v>44084</v>
      </c>
      <c r="B466" s="110" t="s">
        <v>3292</v>
      </c>
      <c r="C466" s="110" t="s">
        <v>1561</v>
      </c>
      <c r="D466" s="110" t="s">
        <v>3293</v>
      </c>
      <c r="E466" s="21">
        <v>45917.08</v>
      </c>
      <c r="F466" s="21">
        <v>45797</v>
      </c>
      <c r="G466" s="21">
        <v>120.08</v>
      </c>
      <c r="H466" s="21">
        <v>45917.08</v>
      </c>
      <c r="I466" s="151">
        <f>VLOOKUP(A466,'[2]ESSER I Alloc'!A:D,3,FALSE)</f>
        <v>45917.08</v>
      </c>
      <c r="J466" s="21">
        <f t="shared" si="7"/>
        <v>0</v>
      </c>
    </row>
    <row r="467" spans="1:10" x14ac:dyDescent="0.3">
      <c r="A467" s="22">
        <f>INDEX([1]Concordance!$A$2:$A$556,MATCH('[1]2021 ESSER I'!F468,[1]Concordance!$D$2:$D$556,0))</f>
        <v>47060</v>
      </c>
      <c r="B467" s="110" t="s">
        <v>3295</v>
      </c>
      <c r="C467" s="110" t="s">
        <v>1564</v>
      </c>
      <c r="D467" s="110" t="s">
        <v>3296</v>
      </c>
      <c r="E467" s="21">
        <v>144326.03</v>
      </c>
      <c r="F467" s="21">
        <v>115305.75</v>
      </c>
      <c r="G467" s="21">
        <v>29020.28</v>
      </c>
      <c r="H467" s="21">
        <v>144326.03</v>
      </c>
      <c r="I467" s="151">
        <f>VLOOKUP(A467,'[2]ESSER I Alloc'!A:D,3,FALSE)</f>
        <v>144326.03</v>
      </c>
      <c r="J467" s="21">
        <f t="shared" si="7"/>
        <v>0</v>
      </c>
    </row>
    <row r="468" spans="1:10" x14ac:dyDescent="0.3">
      <c r="A468" s="22">
        <f>INDEX([1]Concordance!$A$2:$A$556,MATCH('[1]2021 ESSER I'!F469,[1]Concordance!$D$2:$D$556,0))</f>
        <v>74202</v>
      </c>
      <c r="B468" s="110" t="s">
        <v>3298</v>
      </c>
      <c r="C468" s="110" t="s">
        <v>1567</v>
      </c>
      <c r="D468" s="110" t="s">
        <v>3299</v>
      </c>
      <c r="E468" s="21">
        <v>16919.36</v>
      </c>
      <c r="F468" s="21">
        <v>16875</v>
      </c>
      <c r="G468" s="21">
        <v>44</v>
      </c>
      <c r="H468" s="21">
        <v>16919.36</v>
      </c>
      <c r="I468" s="151">
        <f>VLOOKUP(A468,'[2]ESSER I Alloc'!A:D,3,FALSE)</f>
        <v>16919.36</v>
      </c>
      <c r="J468" s="21">
        <f t="shared" si="7"/>
        <v>0</v>
      </c>
    </row>
    <row r="469" spans="1:10" x14ac:dyDescent="0.3">
      <c r="A469" s="22">
        <f>INDEX([1]Concordance!$A$2:$A$556,MATCH('[1]2021 ESSER I'!F470,[1]Concordance!$D$2:$D$556,0))</f>
        <v>78005</v>
      </c>
      <c r="B469" s="110" t="s">
        <v>3301</v>
      </c>
      <c r="C469" s="110" t="s">
        <v>1570</v>
      </c>
      <c r="D469" s="110" t="s">
        <v>3302</v>
      </c>
      <c r="E469" s="21">
        <v>308806.40000000002</v>
      </c>
      <c r="F469" s="21">
        <v>0</v>
      </c>
      <c r="G469" s="21">
        <v>308806.40000000002</v>
      </c>
      <c r="H469" s="21">
        <v>308806.40000000002</v>
      </c>
      <c r="I469" s="151">
        <f>VLOOKUP(A469,'[2]ESSER I Alloc'!A:D,3,FALSE)</f>
        <v>308806.40000000002</v>
      </c>
      <c r="J469" s="21">
        <f t="shared" si="7"/>
        <v>0</v>
      </c>
    </row>
    <row r="470" spans="1:10" x14ac:dyDescent="0.3">
      <c r="A470" s="22">
        <f>INDEX([1]Concordance!$A$2:$A$556,MATCH('[1]2021 ESSER I'!F471,[1]Concordance!$D$2:$D$556,0))</f>
        <v>10087</v>
      </c>
      <c r="B470" s="110" t="s">
        <v>3304</v>
      </c>
      <c r="C470" s="110" t="s">
        <v>1573</v>
      </c>
      <c r="D470" s="110" t="s">
        <v>3305</v>
      </c>
      <c r="E470" s="21">
        <v>135924.9</v>
      </c>
      <c r="F470" s="21">
        <v>103806.75</v>
      </c>
      <c r="G470" s="21">
        <v>32118.15</v>
      </c>
      <c r="H470" s="21">
        <v>135924.9</v>
      </c>
      <c r="I470" s="151">
        <f>VLOOKUP(A470,'[2]ESSER I Alloc'!A:D,3,FALSE)</f>
        <v>135924.9</v>
      </c>
      <c r="J470" s="21">
        <f t="shared" si="7"/>
        <v>0</v>
      </c>
    </row>
    <row r="471" spans="1:10" x14ac:dyDescent="0.3">
      <c r="A471" s="22">
        <f>INDEX([1]Concordance!$A$2:$A$556,MATCH('[1]2021 ESSER I'!F472,[1]Concordance!$D$2:$D$556,0))</f>
        <v>90076</v>
      </c>
      <c r="B471" s="110" t="s">
        <v>3307</v>
      </c>
      <c r="C471" s="110" t="s">
        <v>1576</v>
      </c>
      <c r="D471" s="110" t="s">
        <v>3308</v>
      </c>
      <c r="E471" s="21">
        <v>121778.62</v>
      </c>
      <c r="F471" s="21">
        <v>121459</v>
      </c>
      <c r="G471" s="21">
        <v>319.62</v>
      </c>
      <c r="H471" s="21">
        <v>121778.62</v>
      </c>
      <c r="I471" s="151">
        <f>VLOOKUP(A471,'[2]ESSER I Alloc'!A:D,3,FALSE)</f>
        <v>121778.62</v>
      </c>
      <c r="J471" s="21">
        <f t="shared" si="7"/>
        <v>0</v>
      </c>
    </row>
    <row r="472" spans="1:10" x14ac:dyDescent="0.3">
      <c r="A472" s="22">
        <f>INDEX([1]Concordance!$A$2:$A$556,MATCH('[1]2021 ESSER I'!F473,[1]Concordance!$D$2:$D$556,0))</f>
        <v>35099</v>
      </c>
      <c r="B472" s="110" t="s">
        <v>3310</v>
      </c>
      <c r="C472" s="110" t="s">
        <v>1579</v>
      </c>
      <c r="D472" s="110" t="s">
        <v>3311</v>
      </c>
      <c r="E472" s="21">
        <v>188956.48</v>
      </c>
      <c r="F472" s="21">
        <v>188461</v>
      </c>
      <c r="G472" s="21">
        <v>495.48</v>
      </c>
      <c r="H472" s="21">
        <v>188956.48</v>
      </c>
      <c r="I472" s="151">
        <f>VLOOKUP(A472,'[2]ESSER I Alloc'!A:D,3,FALSE)</f>
        <v>188956.48</v>
      </c>
      <c r="J472" s="21">
        <f t="shared" si="7"/>
        <v>0</v>
      </c>
    </row>
    <row r="473" spans="1:10" x14ac:dyDescent="0.3">
      <c r="A473" s="22">
        <f>INDEX([1]Concordance!$A$2:$A$556,MATCH('[1]2021 ESSER I'!F474,[1]Concordance!$D$2:$D$556,0))</f>
        <v>59113</v>
      </c>
      <c r="B473" s="110" t="s">
        <v>3313</v>
      </c>
      <c r="C473" s="110" t="s">
        <v>1582</v>
      </c>
      <c r="D473" s="110" t="s">
        <v>3314</v>
      </c>
      <c r="E473" s="21">
        <v>28293.39</v>
      </c>
      <c r="F473" s="21">
        <v>15608.63</v>
      </c>
      <c r="G473" s="21">
        <v>12684.76</v>
      </c>
      <c r="H473" s="21">
        <v>28293.39</v>
      </c>
      <c r="I473" s="151">
        <f>VLOOKUP(A473,'[2]ESSER I Alloc'!A:D,3,FALSE)</f>
        <v>28293.39</v>
      </c>
      <c r="J473" s="21">
        <f t="shared" si="7"/>
        <v>0</v>
      </c>
    </row>
    <row r="474" spans="1:10" x14ac:dyDescent="0.3">
      <c r="A474" s="22">
        <f>INDEX([1]Concordance!$A$2:$A$556,MATCH('[1]2021 ESSER I'!F475,[1]Concordance!$D$2:$D$556,0))</f>
        <v>5121</v>
      </c>
      <c r="B474" s="110" t="s">
        <v>3316</v>
      </c>
      <c r="C474" s="110" t="s">
        <v>1585</v>
      </c>
      <c r="D474" s="110" t="s">
        <v>3317</v>
      </c>
      <c r="E474" s="21">
        <v>207114.15</v>
      </c>
      <c r="F474" s="21">
        <v>203812.94</v>
      </c>
      <c r="G474" s="21">
        <v>3301.21</v>
      </c>
      <c r="H474" s="21">
        <v>207114.15</v>
      </c>
      <c r="I474" s="151">
        <f>VLOOKUP(A474,'[2]ESSER I Alloc'!A:D,3,FALSE)</f>
        <v>207114.15</v>
      </c>
      <c r="J474" s="21">
        <f t="shared" si="7"/>
        <v>0</v>
      </c>
    </row>
    <row r="475" spans="1:10" x14ac:dyDescent="0.3">
      <c r="A475" s="22">
        <f>INDEX([1]Concordance!$A$2:$A$556,MATCH('[1]2021 ESSER I'!F476,[1]Concordance!$D$2:$D$556,0))</f>
        <v>22090</v>
      </c>
      <c r="B475" s="110" t="s">
        <v>3319</v>
      </c>
      <c r="C475" s="110" t="s">
        <v>1588</v>
      </c>
      <c r="D475" s="110" t="s">
        <v>3320</v>
      </c>
      <c r="E475" s="21">
        <v>116813.94</v>
      </c>
      <c r="F475" s="21">
        <v>116507</v>
      </c>
      <c r="G475" s="21">
        <v>0</v>
      </c>
      <c r="H475" s="21">
        <v>116813.94</v>
      </c>
      <c r="I475" s="151">
        <f>VLOOKUP(A475,'[2]ESSER I Alloc'!A:D,3,FALSE)</f>
        <v>116813.94</v>
      </c>
      <c r="J475" s="21">
        <f t="shared" si="7"/>
        <v>0</v>
      </c>
    </row>
    <row r="476" spans="1:10" x14ac:dyDescent="0.3">
      <c r="A476" s="22">
        <f>INDEX([1]Concordance!$A$2:$A$556,MATCH('[1]2021 ESSER I'!F477,[1]Concordance!$D$2:$D$556,0))</f>
        <v>96119</v>
      </c>
      <c r="B476" s="110" t="s">
        <v>3322</v>
      </c>
      <c r="C476" s="110" t="s">
        <v>1591</v>
      </c>
      <c r="D476" s="110" t="s">
        <v>3323</v>
      </c>
      <c r="E476" s="21">
        <v>366373.5</v>
      </c>
      <c r="F476" s="21">
        <v>281844.90000000002</v>
      </c>
      <c r="G476" s="21">
        <v>84528.6</v>
      </c>
      <c r="H476" s="21">
        <v>366373.5</v>
      </c>
      <c r="I476" s="151">
        <f>VLOOKUP(A476,'[2]ESSER I Alloc'!A:D,3,FALSE)</f>
        <v>366373.5</v>
      </c>
      <c r="J476" s="21">
        <f t="shared" si="7"/>
        <v>0</v>
      </c>
    </row>
    <row r="477" spans="1:10" x14ac:dyDescent="0.3">
      <c r="A477" s="22">
        <f>INDEX([1]Concordance!$A$2:$A$556,MATCH('[1]2021 ESSER I'!F478,[1]Concordance!$D$2:$D$556,0))</f>
        <v>40101</v>
      </c>
      <c r="B477" s="110" t="s">
        <v>3325</v>
      </c>
      <c r="C477" s="110" t="s">
        <v>1594</v>
      </c>
      <c r="D477" s="110" t="s">
        <v>3326</v>
      </c>
      <c r="E477" s="21">
        <v>59738.23</v>
      </c>
      <c r="F477" s="21">
        <v>59582</v>
      </c>
      <c r="G477" s="21">
        <v>156.22999999999999</v>
      </c>
      <c r="H477" s="21">
        <v>59738.23</v>
      </c>
      <c r="I477" s="151">
        <f>VLOOKUP(A477,'[2]ESSER I Alloc'!A:D,3,FALSE)</f>
        <v>59738.23</v>
      </c>
      <c r="J477" s="21">
        <f t="shared" si="7"/>
        <v>0</v>
      </c>
    </row>
    <row r="478" spans="1:10" x14ac:dyDescent="0.3">
      <c r="A478" s="22">
        <f>INDEX([1]Concordance!$A$2:$A$556,MATCH('[1]2021 ESSER I'!F479,[1]Concordance!$D$2:$D$556,0))</f>
        <v>22094</v>
      </c>
      <c r="B478" s="110" t="s">
        <v>3328</v>
      </c>
      <c r="C478" s="110" t="s">
        <v>1597</v>
      </c>
      <c r="D478" s="110" t="s">
        <v>3329</v>
      </c>
      <c r="E478" s="21">
        <v>101799.54</v>
      </c>
      <c r="F478" s="21">
        <v>101532</v>
      </c>
      <c r="G478" s="21">
        <v>267.54000000000002</v>
      </c>
      <c r="H478" s="21">
        <v>101799.54</v>
      </c>
      <c r="I478" s="151">
        <f>VLOOKUP(A478,'[2]ESSER I Alloc'!A:D,3,FALSE)</f>
        <v>101799.54</v>
      </c>
      <c r="J478" s="21">
        <f t="shared" si="7"/>
        <v>0</v>
      </c>
    </row>
    <row r="479" spans="1:10" x14ac:dyDescent="0.3">
      <c r="A479" s="22">
        <f>INDEX([1]Concordance!$A$2:$A$556,MATCH('[1]2021 ESSER I'!F480,[1]Concordance!$D$2:$D$556,0))</f>
        <v>36134</v>
      </c>
      <c r="B479" s="110" t="s">
        <v>3331</v>
      </c>
      <c r="C479" s="110" t="s">
        <v>1600</v>
      </c>
      <c r="D479" s="110" t="s">
        <v>3332</v>
      </c>
      <c r="E479" s="21">
        <v>11711.45</v>
      </c>
      <c r="F479" s="21">
        <v>11579.26</v>
      </c>
      <c r="G479" s="21">
        <v>132.19</v>
      </c>
      <c r="H479" s="21">
        <v>11711.45</v>
      </c>
      <c r="I479" s="151">
        <f>VLOOKUP(A479,'[2]ESSER I Alloc'!A:D,3,FALSE)</f>
        <v>11711.45</v>
      </c>
      <c r="J479" s="21">
        <f t="shared" si="7"/>
        <v>0</v>
      </c>
    </row>
    <row r="480" spans="1:10" x14ac:dyDescent="0.3">
      <c r="A480" s="152">
        <f>INDEX([1]Concordance!$A$2:$A$556,MATCH('[1]2021 ESSER I'!F481,[1]Concordance!$D$2:$D$556,0))</f>
        <v>39141</v>
      </c>
      <c r="B480" s="153" t="s">
        <v>3334</v>
      </c>
      <c r="C480" s="153" t="s">
        <v>1603</v>
      </c>
      <c r="D480" s="153" t="s">
        <v>3335</v>
      </c>
      <c r="E480" s="154">
        <v>6764505.5099999998</v>
      </c>
      <c r="F480" s="21">
        <v>3500720</v>
      </c>
      <c r="G480" s="21">
        <v>3263785.51</v>
      </c>
      <c r="H480" s="154">
        <v>7071788.5099999998</v>
      </c>
      <c r="I480" s="155">
        <f>VLOOKUP(A480,'[2]ESSER I Alloc'!A:D,3,FALSE)</f>
        <v>7071788.5099999998</v>
      </c>
      <c r="J480" s="154">
        <f t="shared" si="7"/>
        <v>-307283</v>
      </c>
    </row>
    <row r="481" spans="1:10" x14ac:dyDescent="0.3">
      <c r="A481" s="22">
        <f>INDEX([1]Concordance!$A$2:$A$556,MATCH('[1]2021 ESSER I'!F482,[1]Concordance!$D$2:$D$556,0))</f>
        <v>115912</v>
      </c>
      <c r="B481" s="110" t="s">
        <v>3337</v>
      </c>
      <c r="C481" s="110" t="s">
        <v>3338</v>
      </c>
      <c r="D481" s="110" t="s">
        <v>3339</v>
      </c>
      <c r="E481" s="21">
        <v>270500.12</v>
      </c>
      <c r="F481" s="21">
        <v>84767.76</v>
      </c>
      <c r="G481" s="21">
        <v>185732.36</v>
      </c>
      <c r="H481" s="21">
        <v>270500.12</v>
      </c>
      <c r="I481" s="151">
        <f>VLOOKUP(A481,'[2]ESSER I Alloc'!A:D,3,FALSE)</f>
        <v>270500.12</v>
      </c>
      <c r="J481" s="21">
        <f t="shared" si="7"/>
        <v>0</v>
      </c>
    </row>
    <row r="482" spans="1:10" x14ac:dyDescent="0.3">
      <c r="A482" s="152">
        <f>INDEX([1]Concordance!$A$2:$A$556,MATCH('[1]2021 ESSER I'!F483,[1]Concordance!$D$2:$D$556,0))</f>
        <v>92090</v>
      </c>
      <c r="B482" s="153" t="s">
        <v>3341</v>
      </c>
      <c r="C482" s="153" t="s">
        <v>1615</v>
      </c>
      <c r="D482" s="153" t="s">
        <v>3342</v>
      </c>
      <c r="E482" s="154">
        <v>756033.14</v>
      </c>
      <c r="F482" s="21">
        <v>731770.38</v>
      </c>
      <c r="G482" s="21">
        <v>24262.76</v>
      </c>
      <c r="H482" s="154">
        <v>821864.14</v>
      </c>
      <c r="I482" s="155">
        <f>VLOOKUP(A482,'[2]ESSER I Alloc'!A:D,3,FALSE)</f>
        <v>821864.14</v>
      </c>
      <c r="J482" s="154">
        <f t="shared" si="7"/>
        <v>-65831</v>
      </c>
    </row>
    <row r="483" spans="1:10" x14ac:dyDescent="0.3">
      <c r="A483" s="22">
        <f>INDEX([1]Concordance!$A$2:$A$556,MATCH('[1]2021 ESSER I'!F484,[1]Concordance!$D$2:$D$556,0))</f>
        <v>36136</v>
      </c>
      <c r="B483" s="110" t="s">
        <v>3344</v>
      </c>
      <c r="C483" s="110" t="s">
        <v>1606</v>
      </c>
      <c r="D483" s="110" t="s">
        <v>3345</v>
      </c>
      <c r="E483" s="21">
        <v>321800.37</v>
      </c>
      <c r="F483" s="21">
        <v>319307.71999999997</v>
      </c>
      <c r="G483" s="21">
        <v>2492.65</v>
      </c>
      <c r="H483" s="21">
        <v>321800.37</v>
      </c>
      <c r="I483" s="151">
        <f>VLOOKUP(A483,'[2]ESSER I Alloc'!A:D,3,FALSE)</f>
        <v>321800.37</v>
      </c>
      <c r="J483" s="21">
        <f t="shared" si="7"/>
        <v>0</v>
      </c>
    </row>
    <row r="484" spans="1:10" x14ac:dyDescent="0.3">
      <c r="A484" s="22">
        <f>INDEX([1]Concordance!$A$2:$A$556,MATCH('[1]2021 ESSER I'!F485,[1]Concordance!$D$2:$D$556,0))</f>
        <v>66104</v>
      </c>
      <c r="B484" s="110" t="s">
        <v>3347</v>
      </c>
      <c r="C484" s="110" t="s">
        <v>1618</v>
      </c>
      <c r="D484" s="110" t="s">
        <v>3348</v>
      </c>
      <c r="E484" s="21">
        <v>16270.73</v>
      </c>
      <c r="F484" s="21">
        <v>16228</v>
      </c>
      <c r="G484" s="21">
        <v>42.73</v>
      </c>
      <c r="H484" s="21">
        <v>16270.73</v>
      </c>
      <c r="I484" s="151">
        <f>VLOOKUP(A484,'[2]ESSER I Alloc'!A:D,3,FALSE)</f>
        <v>16270.73</v>
      </c>
      <c r="J484" s="21">
        <f t="shared" si="7"/>
        <v>0</v>
      </c>
    </row>
    <row r="485" spans="1:10" x14ac:dyDescent="0.3">
      <c r="A485" s="22">
        <f>INDEX([1]Concordance!$A$2:$A$556,MATCH('[1]2021 ESSER I'!F486,[1]Concordance!$D$2:$D$556,0))</f>
        <v>81094</v>
      </c>
      <c r="B485" s="110" t="s">
        <v>3350</v>
      </c>
      <c r="C485" s="110" t="s">
        <v>1609</v>
      </c>
      <c r="D485" s="110" t="s">
        <v>3351</v>
      </c>
      <c r="E485" s="21">
        <v>694197.49</v>
      </c>
      <c r="F485" s="21">
        <v>692376</v>
      </c>
      <c r="G485" s="21">
        <v>1821.49</v>
      </c>
      <c r="H485" s="21">
        <v>694197.49</v>
      </c>
      <c r="I485" s="151">
        <f>VLOOKUP(A485,'[2]ESSER I Alloc'!A:D,3,FALSE)</f>
        <v>694197.49</v>
      </c>
      <c r="J485" s="21">
        <f t="shared" si="7"/>
        <v>0</v>
      </c>
    </row>
    <row r="486" spans="1:10" x14ac:dyDescent="0.3">
      <c r="A486" s="152">
        <f>INDEX([1]Concordance!$A$2:$A$556,MATCH('[1]2021 ESSER I'!F487,[1]Concordance!$D$2:$D$556,0))</f>
        <v>11082</v>
      </c>
      <c r="B486" s="153" t="s">
        <v>3353</v>
      </c>
      <c r="C486" s="153" t="s">
        <v>1621</v>
      </c>
      <c r="D486" s="153" t="s">
        <v>3354</v>
      </c>
      <c r="E486" s="154">
        <v>2852712.12</v>
      </c>
      <c r="F486" s="21">
        <v>23995.68</v>
      </c>
      <c r="G486" s="21">
        <v>2828716.44</v>
      </c>
      <c r="H486" s="154">
        <v>2986787.12</v>
      </c>
      <c r="I486" s="155">
        <f>VLOOKUP(A486,'[2]ESSER I Alloc'!A:D,3,FALSE)</f>
        <v>2986787.12</v>
      </c>
      <c r="J486" s="154">
        <f t="shared" si="7"/>
        <v>-134075</v>
      </c>
    </row>
    <row r="487" spans="1:10" x14ac:dyDescent="0.3">
      <c r="A487" s="152">
        <f>INDEX([1]Concordance!$A$2:$A$556,MATCH('[1]2021 ESSER I'!F488,[1]Concordance!$D$2:$D$556,0))</f>
        <v>115115</v>
      </c>
      <c r="B487" s="153" t="s">
        <v>3356</v>
      </c>
      <c r="C487" s="153" t="s">
        <v>1612</v>
      </c>
      <c r="D487" s="153" t="s">
        <v>3357</v>
      </c>
      <c r="E487" s="154">
        <v>13690436.58</v>
      </c>
      <c r="F487" s="21">
        <v>10240888</v>
      </c>
      <c r="G487" s="21">
        <v>1676988.33</v>
      </c>
      <c r="H487" s="154">
        <v>14124002.35</v>
      </c>
      <c r="I487" s="155">
        <f>VLOOKUP(A487,'[2]ESSER I Alloc'!A:D,3,FALSE)</f>
        <v>14124002.35</v>
      </c>
      <c r="J487" s="154">
        <f t="shared" si="7"/>
        <v>-433565.76999999955</v>
      </c>
    </row>
    <row r="488" spans="1:10" x14ac:dyDescent="0.3">
      <c r="A488" s="22">
        <f>INDEX([1]Concordance!$A$2:$A$556,MATCH('[1]2021 ESSER I'!F489,[1]Concordance!$D$2:$D$556,0))</f>
        <v>38045</v>
      </c>
      <c r="B488" s="110" t="s">
        <v>3359</v>
      </c>
      <c r="C488" s="110" t="s">
        <v>1630</v>
      </c>
      <c r="D488" s="110" t="s">
        <v>3360</v>
      </c>
      <c r="E488" s="21">
        <v>78585.48</v>
      </c>
      <c r="F488" s="21">
        <v>78379</v>
      </c>
      <c r="G488" s="21">
        <v>0</v>
      </c>
      <c r="H488" s="21">
        <v>78585.48</v>
      </c>
      <c r="I488" s="151">
        <f>VLOOKUP(A488,'[2]ESSER I Alloc'!A:D,3,FALSE)</f>
        <v>78585.48</v>
      </c>
      <c r="J488" s="21">
        <f t="shared" si="7"/>
        <v>0</v>
      </c>
    </row>
    <row r="489" spans="1:10" x14ac:dyDescent="0.3">
      <c r="A489" s="152">
        <f>INDEX([1]Concordance!$A$2:$A$556,MATCH('[1]2021 ESSER I'!F490,[1]Concordance!$D$2:$D$556,0))</f>
        <v>95059</v>
      </c>
      <c r="B489" s="153" t="s">
        <v>3362</v>
      </c>
      <c r="C489" s="153" t="s">
        <v>1633</v>
      </c>
      <c r="D489" s="153" t="s">
        <v>3363</v>
      </c>
      <c r="E489" s="154">
        <v>308772</v>
      </c>
      <c r="F489" s="21">
        <v>0</v>
      </c>
      <c r="G489" s="21">
        <v>308772</v>
      </c>
      <c r="H489" s="154">
        <v>365117</v>
      </c>
      <c r="I489" s="155">
        <f>VLOOKUP(A489,'[2]ESSER I Alloc'!A:D,3,FALSE)</f>
        <v>365117</v>
      </c>
      <c r="J489" s="154">
        <f t="shared" si="7"/>
        <v>-56345</v>
      </c>
    </row>
    <row r="490" spans="1:10" x14ac:dyDescent="0.3">
      <c r="A490" s="22">
        <f>INDEX([1]Concordance!$A$2:$A$556,MATCH('[1]2021 ESSER I'!F491,[1]Concordance!$D$2:$D$556,0))</f>
        <v>28103</v>
      </c>
      <c r="B490" s="110" t="s">
        <v>3365</v>
      </c>
      <c r="C490" s="110" t="s">
        <v>1636</v>
      </c>
      <c r="D490" s="110" t="s">
        <v>3366</v>
      </c>
      <c r="E490" s="21">
        <v>292230.19</v>
      </c>
      <c r="F490" s="21">
        <v>216057.48</v>
      </c>
      <c r="G490" s="21">
        <v>76172.710000000006</v>
      </c>
      <c r="H490" s="21">
        <v>292230.19</v>
      </c>
      <c r="I490" s="151">
        <f>VLOOKUP(A490,'[2]ESSER I Alloc'!A:D,3,FALSE)</f>
        <v>292230.19</v>
      </c>
      <c r="J490" s="21">
        <f t="shared" si="7"/>
        <v>0</v>
      </c>
    </row>
    <row r="491" spans="1:10" x14ac:dyDescent="0.3">
      <c r="A491" s="22">
        <f>INDEX([1]Concordance!$A$2:$A$556,MATCH('[1]2021 ESSER I'!F492,[1]Concordance!$D$2:$D$556,0))</f>
        <v>32058</v>
      </c>
      <c r="B491" s="110" t="s">
        <v>3368</v>
      </c>
      <c r="C491" s="110" t="s">
        <v>1639</v>
      </c>
      <c r="D491" s="110" t="s">
        <v>3369</v>
      </c>
      <c r="E491" s="21">
        <v>12873.59</v>
      </c>
      <c r="F491" s="21">
        <v>12840</v>
      </c>
      <c r="G491" s="21">
        <v>0</v>
      </c>
      <c r="H491" s="21">
        <v>12873.59</v>
      </c>
      <c r="I491" s="151">
        <f>VLOOKUP(A491,'[2]ESSER I Alloc'!A:D,3,FALSE)</f>
        <v>12873.59</v>
      </c>
      <c r="J491" s="21">
        <f t="shared" si="7"/>
        <v>0</v>
      </c>
    </row>
    <row r="492" spans="1:10" x14ac:dyDescent="0.3">
      <c r="A492" s="22">
        <f>INDEX([1]Concordance!$A$2:$A$556,MATCH('[1]2021 ESSER I'!F493,[1]Concordance!$D$2:$D$556,0))</f>
        <v>20001</v>
      </c>
      <c r="B492" s="110" t="s">
        <v>3371</v>
      </c>
      <c r="C492" s="110" t="s">
        <v>1642</v>
      </c>
      <c r="D492" s="110" t="s">
        <v>3372</v>
      </c>
      <c r="E492" s="21">
        <v>312351.77</v>
      </c>
      <c r="F492" s="21">
        <v>0</v>
      </c>
      <c r="G492" s="21">
        <v>312351.77</v>
      </c>
      <c r="H492" s="21">
        <v>312351.77</v>
      </c>
      <c r="I492" s="151">
        <f>VLOOKUP(A492,'[2]ESSER I Alloc'!A:D,3,FALSE)</f>
        <v>312351.77</v>
      </c>
      <c r="J492" s="21">
        <f t="shared" si="7"/>
        <v>0</v>
      </c>
    </row>
    <row r="493" spans="1:10" x14ac:dyDescent="0.3">
      <c r="A493" s="22">
        <f>INDEX([1]Concordance!$A$2:$A$556,MATCH('[1]2021 ESSER I'!F494,[1]Concordance!$D$2:$D$556,0))</f>
        <v>15001</v>
      </c>
      <c r="B493" s="110" t="s">
        <v>3374</v>
      </c>
      <c r="C493" s="110" t="s">
        <v>1645</v>
      </c>
      <c r="D493" s="110" t="s">
        <v>3375</v>
      </c>
      <c r="E493" s="21">
        <v>118807.35</v>
      </c>
      <c r="F493" s="21">
        <v>118496</v>
      </c>
      <c r="G493" s="21">
        <v>0</v>
      </c>
      <c r="H493" s="21">
        <v>118807.35</v>
      </c>
      <c r="I493" s="151">
        <f>VLOOKUP(A493,'[2]ESSER I Alloc'!A:D,3,FALSE)</f>
        <v>118807.35</v>
      </c>
      <c r="J493" s="21">
        <f t="shared" si="7"/>
        <v>0</v>
      </c>
    </row>
    <row r="494" spans="1:10" x14ac:dyDescent="0.3">
      <c r="A494" s="22">
        <f>INDEX([1]Concordance!$A$2:$A$556,MATCH('[1]2021 ESSER I'!F495,[1]Concordance!$D$2:$D$556,0))</f>
        <v>39137</v>
      </c>
      <c r="B494" s="110" t="s">
        <v>3377</v>
      </c>
      <c r="C494" s="110" t="s">
        <v>1648</v>
      </c>
      <c r="D494" s="110" t="s">
        <v>3378</v>
      </c>
      <c r="E494" s="21">
        <v>229039.95</v>
      </c>
      <c r="F494" s="21">
        <v>0</v>
      </c>
      <c r="G494" s="21">
        <v>229039.95</v>
      </c>
      <c r="H494" s="21">
        <v>229039.95</v>
      </c>
      <c r="I494" s="151">
        <f>VLOOKUP(A494,'[2]ESSER I Alloc'!A:D,3,FALSE)</f>
        <v>229039.95</v>
      </c>
      <c r="J494" s="21">
        <f t="shared" si="7"/>
        <v>0</v>
      </c>
    </row>
    <row r="495" spans="1:10" x14ac:dyDescent="0.3">
      <c r="A495" s="22">
        <f>INDEX([1]Concordance!$A$2:$A$556,MATCH('[1]2021 ESSER I'!F496,[1]Concordance!$D$2:$D$556,0))</f>
        <v>36135</v>
      </c>
      <c r="B495" s="110" t="s">
        <v>3380</v>
      </c>
      <c r="C495" s="110" t="s">
        <v>1651</v>
      </c>
      <c r="D495" s="110" t="s">
        <v>3381</v>
      </c>
      <c r="E495" s="21">
        <v>14569.7</v>
      </c>
      <c r="F495" s="21">
        <v>0</v>
      </c>
      <c r="G495" s="21">
        <v>14569.7</v>
      </c>
      <c r="H495" s="21">
        <v>14569.7</v>
      </c>
      <c r="I495" s="151">
        <f>VLOOKUP(A495,'[2]ESSER I Alloc'!A:D,3,FALSE)</f>
        <v>14569.7</v>
      </c>
      <c r="J495" s="21">
        <f t="shared" si="7"/>
        <v>0</v>
      </c>
    </row>
    <row r="496" spans="1:10" x14ac:dyDescent="0.3">
      <c r="A496" s="22">
        <f>INDEX([1]Concordance!$A$2:$A$556,MATCH('[1]2021 ESSER I'!F497,[1]Concordance!$D$2:$D$556,0))</f>
        <v>19140</v>
      </c>
      <c r="B496" s="110" t="s">
        <v>3383</v>
      </c>
      <c r="C496" s="110" t="s">
        <v>1654</v>
      </c>
      <c r="D496" s="110" t="s">
        <v>3384</v>
      </c>
      <c r="E496" s="21">
        <v>33338.32</v>
      </c>
      <c r="F496" s="21">
        <v>5051.1499999999996</v>
      </c>
      <c r="G496" s="21">
        <v>28287.17</v>
      </c>
      <c r="H496" s="21">
        <v>33338.32</v>
      </c>
      <c r="I496" s="151">
        <f>VLOOKUP(A496,'[2]ESSER I Alloc'!A:D,3,FALSE)</f>
        <v>33338.32</v>
      </c>
      <c r="J496" s="21">
        <f t="shared" si="7"/>
        <v>0</v>
      </c>
    </row>
    <row r="497" spans="1:10" x14ac:dyDescent="0.3">
      <c r="A497" s="22">
        <f>INDEX([1]Concordance!$A$2:$A$556,MATCH('[1]2021 ESSER I'!F498,[1]Concordance!$D$2:$D$556,0))</f>
        <v>10090</v>
      </c>
      <c r="B497" s="110" t="s">
        <v>3386</v>
      </c>
      <c r="C497" s="110" t="s">
        <v>1657</v>
      </c>
      <c r="D497" s="110" t="s">
        <v>3387</v>
      </c>
      <c r="E497" s="21">
        <v>177879.74</v>
      </c>
      <c r="F497" s="21">
        <v>177413</v>
      </c>
      <c r="G497" s="21">
        <v>0</v>
      </c>
      <c r="H497" s="21">
        <v>177879.74</v>
      </c>
      <c r="I497" s="151">
        <f>VLOOKUP(A497,'[2]ESSER I Alloc'!A:D,3,FALSE)</f>
        <v>177879.74</v>
      </c>
      <c r="J497" s="21">
        <f t="shared" si="7"/>
        <v>0</v>
      </c>
    </row>
    <row r="498" spans="1:10" x14ac:dyDescent="0.3">
      <c r="A498" s="22">
        <f>INDEX([1]Concordance!$A$2:$A$556,MATCH('[1]2021 ESSER I'!F499,[1]Concordance!$D$2:$D$556,0))</f>
        <v>107151</v>
      </c>
      <c r="B498" s="110" t="s">
        <v>3389</v>
      </c>
      <c r="C498" s="110" t="s">
        <v>1660</v>
      </c>
      <c r="D498" s="110" t="s">
        <v>3390</v>
      </c>
      <c r="E498" s="21">
        <v>55843.97</v>
      </c>
      <c r="F498" s="21">
        <v>0</v>
      </c>
      <c r="G498" s="21">
        <v>55843.97</v>
      </c>
      <c r="H498" s="21">
        <v>55843.97</v>
      </c>
      <c r="I498" s="151">
        <f>VLOOKUP(A498,'[2]ESSER I Alloc'!A:D,3,FALSE)</f>
        <v>55843.97</v>
      </c>
      <c r="J498" s="21">
        <f t="shared" si="7"/>
        <v>0</v>
      </c>
    </row>
    <row r="499" spans="1:10" x14ac:dyDescent="0.3">
      <c r="A499" s="152">
        <f>INDEX([1]Concordance!$A$2:$A$556,MATCH('[1]2021 ESSER I'!F500,[1]Concordance!$D$2:$D$556,0))</f>
        <v>36137</v>
      </c>
      <c r="B499" s="153" t="s">
        <v>3392</v>
      </c>
      <c r="C499" s="153" t="s">
        <v>1663</v>
      </c>
      <c r="D499" s="153" t="s">
        <v>3393</v>
      </c>
      <c r="E499" s="154">
        <v>419637.67</v>
      </c>
      <c r="F499" s="21">
        <v>320479</v>
      </c>
      <c r="G499" s="21">
        <v>99158.67</v>
      </c>
      <c r="H499" s="154">
        <v>429270.67</v>
      </c>
      <c r="I499" s="155">
        <f>VLOOKUP(A499,'[2]ESSER I Alloc'!A:D,3,FALSE)</f>
        <v>429270.67</v>
      </c>
      <c r="J499" s="154">
        <f t="shared" si="7"/>
        <v>-9633</v>
      </c>
    </row>
    <row r="500" spans="1:10" x14ac:dyDescent="0.3">
      <c r="A500" s="22">
        <f>INDEX([1]Concordance!$A$2:$A$556,MATCH('[1]2021 ESSER I'!F501,[1]Concordance!$D$2:$D$556,0))</f>
        <v>107153</v>
      </c>
      <c r="B500" s="110" t="s">
        <v>3395</v>
      </c>
      <c r="C500" s="110" t="s">
        <v>1666</v>
      </c>
      <c r="D500" s="110" t="s">
        <v>3396</v>
      </c>
      <c r="E500" s="21">
        <v>202723.58</v>
      </c>
      <c r="F500" s="21">
        <v>202192</v>
      </c>
      <c r="G500" s="21">
        <v>531.58000000000004</v>
      </c>
      <c r="H500" s="21">
        <v>202723.58</v>
      </c>
      <c r="I500" s="151">
        <f>VLOOKUP(A500,'[2]ESSER I Alloc'!A:D,3,FALSE)</f>
        <v>202723.58</v>
      </c>
      <c r="J500" s="21">
        <f t="shared" si="7"/>
        <v>0</v>
      </c>
    </row>
    <row r="501" spans="1:10" x14ac:dyDescent="0.3">
      <c r="A501" s="22">
        <f>INDEX([1]Concordance!$A$2:$A$556,MATCH('[1]2021 ESSER I'!F502,[1]Concordance!$D$2:$D$556,0))</f>
        <v>50009</v>
      </c>
      <c r="B501" s="110" t="s">
        <v>3398</v>
      </c>
      <c r="C501" s="110" t="s">
        <v>1669</v>
      </c>
      <c r="D501" s="110" t="s">
        <v>3399</v>
      </c>
      <c r="E501" s="21">
        <v>55110.98</v>
      </c>
      <c r="F501" s="21">
        <v>54966</v>
      </c>
      <c r="G501" s="21">
        <v>144.97999999999999</v>
      </c>
      <c r="H501" s="21">
        <v>55110.98</v>
      </c>
      <c r="I501" s="151">
        <f>VLOOKUP(A501,'[2]ESSER I Alloc'!A:D,3,FALSE)</f>
        <v>55110.98</v>
      </c>
      <c r="J501" s="21">
        <f t="shared" si="7"/>
        <v>0</v>
      </c>
    </row>
    <row r="502" spans="1:10" x14ac:dyDescent="0.3">
      <c r="A502" s="22">
        <f>INDEX([1]Concordance!$A$2:$A$556,MATCH('[1]2021 ESSER I'!F503,[1]Concordance!$D$2:$D$556,0))</f>
        <v>85043</v>
      </c>
      <c r="B502" s="110" t="s">
        <v>3401</v>
      </c>
      <c r="C502" s="110" t="s">
        <v>1672</v>
      </c>
      <c r="D502" s="110" t="s">
        <v>3402</v>
      </c>
      <c r="E502" s="21">
        <v>14754.79</v>
      </c>
      <c r="F502" s="21">
        <v>1208.33</v>
      </c>
      <c r="G502" s="21">
        <v>13546.46</v>
      </c>
      <c r="H502" s="21">
        <v>14754.79</v>
      </c>
      <c r="I502" s="151">
        <f>VLOOKUP(A502,'[2]ESSER I Alloc'!A:D,3,FALSE)</f>
        <v>14754.79</v>
      </c>
      <c r="J502" s="21">
        <f t="shared" si="7"/>
        <v>0</v>
      </c>
    </row>
    <row r="503" spans="1:10" x14ac:dyDescent="0.3">
      <c r="A503" s="22">
        <f>INDEX([1]Concordance!$A$2:$A$556,MATCH('[1]2021 ESSER I'!F504,[1]Concordance!$D$2:$D$556,0))</f>
        <v>97131</v>
      </c>
      <c r="B503" s="110" t="s">
        <v>3404</v>
      </c>
      <c r="C503" s="110" t="s">
        <v>1386</v>
      </c>
      <c r="D503" s="110" t="s">
        <v>3405</v>
      </c>
      <c r="E503" s="21">
        <v>81507.600000000006</v>
      </c>
      <c r="F503" s="21">
        <v>0</v>
      </c>
      <c r="G503" s="21">
        <v>81507.600000000006</v>
      </c>
      <c r="H503" s="21">
        <v>81507.600000000006</v>
      </c>
      <c r="I503" s="151">
        <f>VLOOKUP(A503,'[2]ESSER I Alloc'!A:D,3,FALSE)</f>
        <v>81507.600000000006</v>
      </c>
      <c r="J503" s="21">
        <f t="shared" si="7"/>
        <v>0</v>
      </c>
    </row>
    <row r="504" spans="1:10" x14ac:dyDescent="0.3">
      <c r="A504" s="22">
        <f>INDEX([1]Concordance!$A$2:$A$556,MATCH('[1]2021 ESSER I'!F505,[1]Concordance!$D$2:$D$556,0))</f>
        <v>106002</v>
      </c>
      <c r="B504" s="110" t="s">
        <v>3407</v>
      </c>
      <c r="C504" s="110" t="s">
        <v>1675</v>
      </c>
      <c r="D504" s="110" t="s">
        <v>3408</v>
      </c>
      <c r="E504" s="21">
        <v>94229.68</v>
      </c>
      <c r="F504" s="21">
        <v>93982</v>
      </c>
      <c r="G504" s="21">
        <v>247.68</v>
      </c>
      <c r="H504" s="21">
        <v>94229.68</v>
      </c>
      <c r="I504" s="151">
        <f>VLOOKUP(A504,'[2]ESSER I Alloc'!A:D,3,FALSE)</f>
        <v>94229.68</v>
      </c>
      <c r="J504" s="21">
        <f t="shared" si="7"/>
        <v>0</v>
      </c>
    </row>
    <row r="505" spans="1:10" x14ac:dyDescent="0.3">
      <c r="A505" s="22">
        <f>INDEX([1]Concordance!$A$2:$A$556,MATCH('[1]2021 ESSER I'!F506,[1]Concordance!$D$2:$D$556,0))</f>
        <v>3031</v>
      </c>
      <c r="B505" s="110" t="s">
        <v>3410</v>
      </c>
      <c r="C505" s="110" t="s">
        <v>1678</v>
      </c>
      <c r="D505" s="110" t="s">
        <v>3411</v>
      </c>
      <c r="E505" s="21">
        <v>56224.79</v>
      </c>
      <c r="F505" s="21">
        <v>0</v>
      </c>
      <c r="G505" s="21">
        <v>56224.79</v>
      </c>
      <c r="H505" s="21">
        <v>56224.79</v>
      </c>
      <c r="I505" s="151">
        <f>VLOOKUP(A505,'[2]ESSER I Alloc'!A:D,3,FALSE)</f>
        <v>56224.79</v>
      </c>
      <c r="J505" s="21">
        <f t="shared" si="7"/>
        <v>0</v>
      </c>
    </row>
    <row r="506" spans="1:10" x14ac:dyDescent="0.3">
      <c r="A506" s="22">
        <f>INDEX([1]Concordance!$A$2:$A$556,MATCH('[1]2021 ESSER I'!F507,[1]Concordance!$D$2:$D$556,0))</f>
        <v>75085</v>
      </c>
      <c r="B506" s="110" t="s">
        <v>3413</v>
      </c>
      <c r="C506" s="110" t="s">
        <v>1681</v>
      </c>
      <c r="D506" s="110" t="s">
        <v>3414</v>
      </c>
      <c r="E506" s="21">
        <v>181990.22</v>
      </c>
      <c r="F506" s="21">
        <v>181513</v>
      </c>
      <c r="G506" s="21">
        <v>477.22</v>
      </c>
      <c r="H506" s="21">
        <v>181990.22</v>
      </c>
      <c r="I506" s="151">
        <f>VLOOKUP(A506,'[2]ESSER I Alloc'!A:D,3,FALSE)</f>
        <v>181990.22</v>
      </c>
      <c r="J506" s="21">
        <f t="shared" si="7"/>
        <v>0</v>
      </c>
    </row>
    <row r="507" spans="1:10" x14ac:dyDescent="0.3">
      <c r="A507" s="22">
        <f>INDEX([1]Concordance!$A$2:$A$556,MATCH('[1]2021 ESSER I'!F508,[1]Concordance!$D$2:$D$556,0))</f>
        <v>115930</v>
      </c>
      <c r="B507" s="110" t="s">
        <v>3416</v>
      </c>
      <c r="C507" s="110" t="s">
        <v>1684</v>
      </c>
      <c r="D507" s="110" t="s">
        <v>3417</v>
      </c>
      <c r="E507" s="21">
        <v>49872.76</v>
      </c>
      <c r="F507" s="21">
        <v>0</v>
      </c>
      <c r="G507" s="21">
        <v>49872.76</v>
      </c>
      <c r="H507" s="21">
        <v>49872.76</v>
      </c>
      <c r="I507" s="151">
        <f>VLOOKUP(A507,'[2]ESSER I Alloc'!A:D,3,FALSE)</f>
        <v>49872.76</v>
      </c>
      <c r="J507" s="21">
        <f t="shared" si="7"/>
        <v>0</v>
      </c>
    </row>
    <row r="508" spans="1:10" x14ac:dyDescent="0.3">
      <c r="A508" s="22">
        <f>INDEX([1]Concordance!$A$2:$A$556,MATCH('[1]2021 ESSER I'!F509,[1]Concordance!$D$2:$D$556,0))</f>
        <v>115926</v>
      </c>
      <c r="B508" s="110" t="s">
        <v>3419</v>
      </c>
      <c r="C508" s="110" t="s">
        <v>258</v>
      </c>
      <c r="D508" s="110" t="s">
        <v>3420</v>
      </c>
      <c r="E508" s="21">
        <v>67105.8</v>
      </c>
      <c r="F508" s="21">
        <v>0</v>
      </c>
      <c r="G508" s="21">
        <v>67105.8</v>
      </c>
      <c r="H508" s="21">
        <v>67105.8</v>
      </c>
      <c r="I508" s="151">
        <f>VLOOKUP(A508,'[2]ESSER I Alloc'!A:D,3,FALSE)</f>
        <v>67105.8</v>
      </c>
      <c r="J508" s="21">
        <f t="shared" si="7"/>
        <v>0</v>
      </c>
    </row>
    <row r="509" spans="1:10" x14ac:dyDescent="0.3">
      <c r="A509" s="22">
        <f>INDEX([1]Concordance!$A$2:$A$556,MATCH('[1]2021 ESSER I'!F510,[1]Concordance!$D$2:$D$556,0))</f>
        <v>115932</v>
      </c>
      <c r="B509" s="110" t="s">
        <v>3422</v>
      </c>
      <c r="C509" s="110" t="s">
        <v>1687</v>
      </c>
      <c r="D509" s="110" t="s">
        <v>3423</v>
      </c>
      <c r="E509" s="21">
        <v>13170.06</v>
      </c>
      <c r="F509" s="21">
        <v>0</v>
      </c>
      <c r="G509" s="21">
        <v>13170.06</v>
      </c>
      <c r="H509" s="21">
        <v>13170.06</v>
      </c>
      <c r="I509" s="151">
        <f>VLOOKUP(A509,'[2]ESSER I Alloc'!A:D,3,FALSE)</f>
        <v>13170.06</v>
      </c>
      <c r="J509" s="21">
        <f t="shared" si="7"/>
        <v>0</v>
      </c>
    </row>
    <row r="510" spans="1:10" x14ac:dyDescent="0.3">
      <c r="A510" s="22">
        <f>INDEX([1]Concordance!$A$2:$A$556,MATCH('[1]2021 ESSER I'!F511,[1]Concordance!$D$2:$D$556,0))</f>
        <v>77100</v>
      </c>
      <c r="B510" s="110" t="s">
        <v>3425</v>
      </c>
      <c r="C510" s="110" t="s">
        <v>1690</v>
      </c>
      <c r="D510" s="110" t="s">
        <v>3426</v>
      </c>
      <c r="E510" s="21">
        <v>34017.26</v>
      </c>
      <c r="F510" s="21">
        <v>27293.19</v>
      </c>
      <c r="G510" s="21">
        <v>6724.07</v>
      </c>
      <c r="H510" s="21">
        <v>34017.26</v>
      </c>
      <c r="I510" s="151">
        <f>VLOOKUP(A510,'[2]ESSER I Alloc'!A:D,3,FALSE)</f>
        <v>34017.26</v>
      </c>
      <c r="J510" s="21">
        <f t="shared" si="7"/>
        <v>0</v>
      </c>
    </row>
    <row r="511" spans="1:10" x14ac:dyDescent="0.3">
      <c r="A511" s="22">
        <f>INDEX([1]Concordance!$A$2:$A$556,MATCH('[1]2021 ESSER I'!F512,[1]Concordance!$D$2:$D$556,0))</f>
        <v>17122</v>
      </c>
      <c r="B511" s="110" t="s">
        <v>3428</v>
      </c>
      <c r="C511" s="110" t="s">
        <v>1693</v>
      </c>
      <c r="D511" s="110" t="s">
        <v>3429</v>
      </c>
      <c r="E511" s="21">
        <v>22822.59</v>
      </c>
      <c r="F511" s="21">
        <v>2819.6</v>
      </c>
      <c r="G511" s="21">
        <v>18853.55</v>
      </c>
      <c r="H511" s="21">
        <v>22822.59</v>
      </c>
      <c r="I511" s="151">
        <f>VLOOKUP(A511,'[2]ESSER I Alloc'!A:D,3,FALSE)</f>
        <v>22822.59</v>
      </c>
      <c r="J511" s="21">
        <f t="shared" si="7"/>
        <v>0</v>
      </c>
    </row>
    <row r="512" spans="1:10" x14ac:dyDescent="0.3">
      <c r="A512" s="152">
        <f>INDEX([1]Concordance!$A$2:$A$556,MATCH('[1]2021 ESSER I'!F513,[1]Concordance!$D$2:$D$556,0))</f>
        <v>68073</v>
      </c>
      <c r="B512" s="153" t="s">
        <v>3431</v>
      </c>
      <c r="C512" s="153" t="s">
        <v>1696</v>
      </c>
      <c r="D512" s="153" t="s">
        <v>3432</v>
      </c>
      <c r="E512" s="154">
        <v>161753.16</v>
      </c>
      <c r="F512" s="21">
        <v>91046.19</v>
      </c>
      <c r="G512" s="21">
        <v>70706.97</v>
      </c>
      <c r="H512" s="154">
        <v>180516.16</v>
      </c>
      <c r="I512" s="155">
        <f>VLOOKUP(A512,'[2]ESSER I Alloc'!A:D,3,FALSE)</f>
        <v>180516.16</v>
      </c>
      <c r="J512" s="154">
        <f t="shared" si="7"/>
        <v>-18763</v>
      </c>
    </row>
    <row r="513" spans="1:10" x14ac:dyDescent="0.3">
      <c r="A513" s="22">
        <f>INDEX([1]Concordance!$A$2:$A$556,MATCH('[1]2021 ESSER I'!F514,[1]Concordance!$D$2:$D$556,0))</f>
        <v>40107</v>
      </c>
      <c r="B513" s="110" t="s">
        <v>3434</v>
      </c>
      <c r="C513" s="110" t="s">
        <v>1702</v>
      </c>
      <c r="D513" s="110" t="s">
        <v>3435</v>
      </c>
      <c r="E513" s="21">
        <v>292145.01</v>
      </c>
      <c r="F513" s="21">
        <v>291379</v>
      </c>
      <c r="G513" s="21">
        <v>766.01</v>
      </c>
      <c r="H513" s="21">
        <v>292145.01</v>
      </c>
      <c r="I513" s="151">
        <f>VLOOKUP(A513,'[2]ESSER I Alloc'!A:D,3,FALSE)</f>
        <v>292145.01</v>
      </c>
      <c r="J513" s="21">
        <f t="shared" si="7"/>
        <v>0</v>
      </c>
    </row>
    <row r="514" spans="1:10" x14ac:dyDescent="0.3">
      <c r="A514" s="22">
        <f>INDEX([1]Concordance!$A$2:$A$556,MATCH('[1]2021 ESSER I'!F515,[1]Concordance!$D$2:$D$556,0))</f>
        <v>31122</v>
      </c>
      <c r="B514" s="110" t="s">
        <v>3437</v>
      </c>
      <c r="C514" s="110" t="s">
        <v>1705</v>
      </c>
      <c r="D514" s="110" t="s">
        <v>3438</v>
      </c>
      <c r="E514" s="21">
        <v>157834.32999999999</v>
      </c>
      <c r="F514" s="21">
        <v>149188.21</v>
      </c>
      <c r="G514" s="21">
        <v>8646.1200000000008</v>
      </c>
      <c r="H514" s="21">
        <v>157834.32999999999</v>
      </c>
      <c r="I514" s="151">
        <f>VLOOKUP(A514,'[2]ESSER I Alloc'!A:D,3,FALSE)</f>
        <v>157834.32999999999</v>
      </c>
      <c r="J514" s="21">
        <f t="shared" si="7"/>
        <v>0</v>
      </c>
    </row>
    <row r="515" spans="1:10" x14ac:dyDescent="0.3">
      <c r="A515" s="152">
        <f>INDEX([1]Concordance!$A$2:$A$556,MATCH('[1]2021 ESSER I'!F516,[1]Concordance!$D$2:$D$556,0))</f>
        <v>57003</v>
      </c>
      <c r="B515" s="153" t="s">
        <v>3440</v>
      </c>
      <c r="C515" s="153" t="s">
        <v>1708</v>
      </c>
      <c r="D515" s="153" t="s">
        <v>3441</v>
      </c>
      <c r="E515" s="154">
        <v>753942.27</v>
      </c>
      <c r="F515" s="21">
        <v>183682.5</v>
      </c>
      <c r="G515" s="21">
        <v>570259.77</v>
      </c>
      <c r="H515" s="154">
        <v>778037.27</v>
      </c>
      <c r="I515" s="155">
        <f>VLOOKUP(A515,'[2]ESSER I Alloc'!A:D,3,FALSE)</f>
        <v>778037.27</v>
      </c>
      <c r="J515" s="154">
        <f t="shared" ref="J515:J555" si="8">E515-I515</f>
        <v>-24095</v>
      </c>
    </row>
    <row r="516" spans="1:10" x14ac:dyDescent="0.3">
      <c r="A516" s="22">
        <f>INDEX([1]Concordance!$A$2:$A$556,MATCH('[1]2021 ESSER I'!F517,[1]Concordance!$D$2:$D$556,0))</f>
        <v>12110</v>
      </c>
      <c r="B516" s="110" t="s">
        <v>3443</v>
      </c>
      <c r="C516" s="110" t="s">
        <v>1711</v>
      </c>
      <c r="D516" s="110" t="s">
        <v>3444</v>
      </c>
      <c r="E516" s="21">
        <v>339076.81</v>
      </c>
      <c r="F516" s="21">
        <v>338187</v>
      </c>
      <c r="G516" s="21">
        <v>0</v>
      </c>
      <c r="H516" s="21">
        <v>339076.81</v>
      </c>
      <c r="I516" s="151">
        <f>VLOOKUP(A516,'[2]ESSER I Alloc'!A:D,3,FALSE)</f>
        <v>339076.81</v>
      </c>
      <c r="J516" s="21">
        <f t="shared" si="8"/>
        <v>0</v>
      </c>
    </row>
    <row r="517" spans="1:10" x14ac:dyDescent="0.3">
      <c r="A517" s="22">
        <f>INDEX([1]Concordance!$A$2:$A$556,MATCH('[1]2021 ESSER I'!F518,[1]Concordance!$D$2:$D$556,0))</f>
        <v>36131</v>
      </c>
      <c r="B517" s="110" t="s">
        <v>3446</v>
      </c>
      <c r="C517" s="110" t="s">
        <v>1714</v>
      </c>
      <c r="D517" s="110" t="s">
        <v>3447</v>
      </c>
      <c r="E517" s="21">
        <v>359205.77</v>
      </c>
      <c r="F517" s="21">
        <v>0</v>
      </c>
      <c r="G517" s="21">
        <v>356935.54</v>
      </c>
      <c r="H517" s="21">
        <v>359205.77</v>
      </c>
      <c r="I517" s="151">
        <f>VLOOKUP(A517,'[2]ESSER I Alloc'!A:D,3,FALSE)</f>
        <v>359205.77</v>
      </c>
      <c r="J517" s="21">
        <f t="shared" si="8"/>
        <v>0</v>
      </c>
    </row>
    <row r="518" spans="1:10" x14ac:dyDescent="0.3">
      <c r="A518" s="22">
        <f>INDEX([1]Concordance!$A$2:$A$556,MATCH('[1]2021 ESSER I'!F519,[1]Concordance!$D$2:$D$556,0))</f>
        <v>32056</v>
      </c>
      <c r="B518" s="110" t="s">
        <v>3449</v>
      </c>
      <c r="C518" s="110" t="s">
        <v>1717</v>
      </c>
      <c r="D518" s="110" t="s">
        <v>3450</v>
      </c>
      <c r="E518" s="21">
        <v>28148.43</v>
      </c>
      <c r="F518" s="21">
        <v>26753.5</v>
      </c>
      <c r="G518" s="21">
        <v>1394.93</v>
      </c>
      <c r="H518" s="21">
        <v>28148.43</v>
      </c>
      <c r="I518" s="151">
        <f>VLOOKUP(A518,'[2]ESSER I Alloc'!A:D,3,FALSE)</f>
        <v>28148.43</v>
      </c>
      <c r="J518" s="21">
        <f t="shared" si="8"/>
        <v>0</v>
      </c>
    </row>
    <row r="519" spans="1:10" x14ac:dyDescent="0.3">
      <c r="A519" s="22">
        <f>INDEX([1]Concordance!$A$2:$A$556,MATCH('[1]2021 ESSER I'!F520,[1]Concordance!$D$2:$D$556,0))</f>
        <v>48901</v>
      </c>
      <c r="B519" s="110" t="s">
        <v>3452</v>
      </c>
      <c r="C519" s="110" t="s">
        <v>1720</v>
      </c>
      <c r="D519" s="110" t="s">
        <v>3453</v>
      </c>
      <c r="E519" s="21">
        <v>395692.26</v>
      </c>
      <c r="F519" s="21">
        <v>394654</v>
      </c>
      <c r="G519" s="21">
        <v>1038.26</v>
      </c>
      <c r="H519" s="21">
        <v>395692.26</v>
      </c>
      <c r="I519" s="151">
        <f>VLOOKUP(A519,'[2]ESSER I Alloc'!A:D,3,FALSE)</f>
        <v>395692.26</v>
      </c>
      <c r="J519" s="21">
        <f t="shared" si="8"/>
        <v>0</v>
      </c>
    </row>
    <row r="520" spans="1:10" x14ac:dyDescent="0.3">
      <c r="A520" s="152">
        <f>INDEX([1]Concordance!$A$2:$A$556,MATCH('[1]2021 ESSER I'!F521,[1]Concordance!$D$2:$D$556,0))</f>
        <v>96112</v>
      </c>
      <c r="B520" s="153" t="s">
        <v>3455</v>
      </c>
      <c r="C520" s="153" t="s">
        <v>1480</v>
      </c>
      <c r="D520" s="153" t="s">
        <v>3456</v>
      </c>
      <c r="E520" s="154">
        <v>577861.84</v>
      </c>
      <c r="F520" s="21">
        <v>432259.5</v>
      </c>
      <c r="G520" s="21">
        <v>131880</v>
      </c>
      <c r="H520" s="154">
        <v>580976.32999999996</v>
      </c>
      <c r="I520" s="155">
        <f>VLOOKUP(A520,'[2]ESSER I Alloc'!A:D,3,FALSE)</f>
        <v>580976.32999999996</v>
      </c>
      <c r="J520" s="154">
        <f t="shared" si="8"/>
        <v>-3114.4899999999907</v>
      </c>
    </row>
    <row r="521" spans="1:10" x14ac:dyDescent="0.3">
      <c r="A521" s="152">
        <f>INDEX([1]Concordance!$A$2:$A$556,MATCH('[1]2021 ESSER I'!F522,[1]Concordance!$D$2:$D$556,0))</f>
        <v>96113</v>
      </c>
      <c r="B521" s="153" t="s">
        <v>3458</v>
      </c>
      <c r="C521" s="153" t="s">
        <v>1723</v>
      </c>
      <c r="D521" s="153" t="s">
        <v>3459</v>
      </c>
      <c r="E521" s="154">
        <v>163902.99</v>
      </c>
      <c r="F521" s="21">
        <v>122600</v>
      </c>
      <c r="G521" s="21">
        <v>41302.99</v>
      </c>
      <c r="H521" s="154">
        <v>203127.99</v>
      </c>
      <c r="I521" s="155">
        <f>VLOOKUP(A521,'[2]ESSER I Alloc'!A:D,3,FALSE)</f>
        <v>203127.99</v>
      </c>
      <c r="J521" s="154">
        <f t="shared" si="8"/>
        <v>-39225</v>
      </c>
    </row>
    <row r="522" spans="1:10" x14ac:dyDescent="0.3">
      <c r="A522" s="22">
        <f>INDEX([1]Concordance!$A$2:$A$556,MATCH('[1]2021 ESSER I'!F523,[1]Concordance!$D$2:$D$556,0))</f>
        <v>110031</v>
      </c>
      <c r="B522" s="110" t="s">
        <v>3461</v>
      </c>
      <c r="C522" s="110" t="s">
        <v>1726</v>
      </c>
      <c r="D522" s="110" t="s">
        <v>3462</v>
      </c>
      <c r="E522" s="21">
        <v>100923.23</v>
      </c>
      <c r="F522" s="21">
        <v>0</v>
      </c>
      <c r="G522" s="21">
        <v>100923.23</v>
      </c>
      <c r="H522" s="21">
        <v>100923.23</v>
      </c>
      <c r="I522" s="151">
        <f>VLOOKUP(A522,'[2]ESSER I Alloc'!A:D,3,FALSE)</f>
        <v>100923.23</v>
      </c>
      <c r="J522" s="21">
        <f t="shared" si="8"/>
        <v>0</v>
      </c>
    </row>
    <row r="523" spans="1:10" x14ac:dyDescent="0.3">
      <c r="A523" s="22">
        <f>INDEX([1]Concordance!$A$2:$A$556,MATCH('[1]2021 ESSER I'!F524,[1]Concordance!$D$2:$D$556,0))</f>
        <v>18050</v>
      </c>
      <c r="B523" s="110" t="s">
        <v>3464</v>
      </c>
      <c r="C523" s="110" t="s">
        <v>3465</v>
      </c>
      <c r="D523" s="110" t="s">
        <v>3466</v>
      </c>
      <c r="E523" s="21">
        <v>189061.31</v>
      </c>
      <c r="F523" s="21">
        <v>188565</v>
      </c>
      <c r="G523" s="21">
        <v>496.31</v>
      </c>
      <c r="H523" s="21">
        <v>189061.31</v>
      </c>
      <c r="I523" s="151">
        <f>VLOOKUP(A523,'[2]ESSER I Alloc'!A:D,3,FALSE)</f>
        <v>189061.31</v>
      </c>
      <c r="J523" s="21">
        <f t="shared" si="8"/>
        <v>0</v>
      </c>
    </row>
    <row r="524" spans="1:10" x14ac:dyDescent="0.3">
      <c r="A524" s="22">
        <f>INDEX([1]Concordance!$A$2:$A$556,MATCH('[1]2021 ESSER I'!F525,[1]Concordance!$D$2:$D$556,0))</f>
        <v>4109</v>
      </c>
      <c r="B524" s="110" t="s">
        <v>3468</v>
      </c>
      <c r="C524" s="110" t="s">
        <v>1731</v>
      </c>
      <c r="D524" s="110" t="s">
        <v>3469</v>
      </c>
      <c r="E524" s="21">
        <v>180785.49</v>
      </c>
      <c r="F524" s="21">
        <v>44668.52</v>
      </c>
      <c r="G524" s="21">
        <v>81168.58</v>
      </c>
      <c r="H524" s="21">
        <v>180785.49</v>
      </c>
      <c r="I524" s="151">
        <f>VLOOKUP(A524,'[2]ESSER I Alloc'!A:D,3,FALSE)</f>
        <v>180785.49</v>
      </c>
      <c r="J524" s="21">
        <f t="shared" si="8"/>
        <v>0</v>
      </c>
    </row>
    <row r="525" spans="1:10" x14ac:dyDescent="0.3">
      <c r="A525" s="22">
        <f>INDEX([1]Concordance!$A$2:$A$556,MATCH('[1]2021 ESSER I'!F526,[1]Concordance!$D$2:$D$556,0))</f>
        <v>55111</v>
      </c>
      <c r="B525" s="110" t="s">
        <v>3471</v>
      </c>
      <c r="C525" s="110" t="s">
        <v>1734</v>
      </c>
      <c r="D525" s="110" t="s">
        <v>3472</v>
      </c>
      <c r="E525" s="21">
        <v>253048.42</v>
      </c>
      <c r="F525" s="21">
        <v>0</v>
      </c>
      <c r="G525" s="21">
        <v>253048.42</v>
      </c>
      <c r="H525" s="21">
        <v>253048.42</v>
      </c>
      <c r="I525" s="151">
        <f>VLOOKUP(A525,'[2]ESSER I Alloc'!A:D,3,FALSE)</f>
        <v>253048.42</v>
      </c>
      <c r="J525" s="21">
        <f t="shared" si="8"/>
        <v>0</v>
      </c>
    </row>
    <row r="526" spans="1:10" x14ac:dyDescent="0.3">
      <c r="A526" s="22">
        <f>INDEX([1]Concordance!$A$2:$A$556,MATCH('[1]2021 ESSER I'!F527,[1]Concordance!$D$2:$D$556,0))</f>
        <v>39136</v>
      </c>
      <c r="B526" s="110" t="s">
        <v>3474</v>
      </c>
      <c r="C526" s="110" t="s">
        <v>1737</v>
      </c>
      <c r="D526" s="110" t="s">
        <v>3475</v>
      </c>
      <c r="E526" s="21">
        <v>71795.289999999994</v>
      </c>
      <c r="F526" s="21">
        <v>71607</v>
      </c>
      <c r="G526" s="21">
        <v>188.29</v>
      </c>
      <c r="H526" s="21">
        <v>71795.289999999994</v>
      </c>
      <c r="I526" s="151">
        <f>VLOOKUP(A526,'[2]ESSER I Alloc'!A:D,3,FALSE)</f>
        <v>71795.289999999994</v>
      </c>
      <c r="J526" s="21">
        <f t="shared" si="8"/>
        <v>0</v>
      </c>
    </row>
    <row r="527" spans="1:10" x14ac:dyDescent="0.3">
      <c r="A527" s="152">
        <f>INDEX([1]Concordance!$A$2:$A$556,MATCH('[1]2021 ESSER I'!F528,[1]Concordance!$D$2:$D$556,0))</f>
        <v>109003</v>
      </c>
      <c r="B527" s="153" t="s">
        <v>3477</v>
      </c>
      <c r="C527" s="153" t="s">
        <v>1740</v>
      </c>
      <c r="D527" s="153" t="s">
        <v>3478</v>
      </c>
      <c r="E527" s="154">
        <v>531858.76</v>
      </c>
      <c r="F527" s="21">
        <v>530463</v>
      </c>
      <c r="G527" s="21">
        <v>1395.76</v>
      </c>
      <c r="H527" s="154">
        <v>540531.76</v>
      </c>
      <c r="I527" s="155">
        <f>VLOOKUP(A527,'[2]ESSER I Alloc'!A:D,3,FALSE)</f>
        <v>540531.76</v>
      </c>
      <c r="J527" s="154">
        <f t="shared" si="8"/>
        <v>-8673</v>
      </c>
    </row>
    <row r="528" spans="1:10" x14ac:dyDescent="0.3">
      <c r="A528" s="22">
        <f>INDEX([1]Concordance!$A$2:$A$556,MATCH('[1]2021 ESSER I'!F529,[1]Concordance!$D$2:$D$556,0))</f>
        <v>51159</v>
      </c>
      <c r="B528" s="110" t="s">
        <v>3480</v>
      </c>
      <c r="C528" s="110" t="s">
        <v>1743</v>
      </c>
      <c r="D528" s="110" t="s">
        <v>3481</v>
      </c>
      <c r="E528" s="21">
        <v>424623.64</v>
      </c>
      <c r="F528" s="21">
        <v>421862.54</v>
      </c>
      <c r="G528" s="21">
        <v>0</v>
      </c>
      <c r="H528" s="21">
        <v>424623.64</v>
      </c>
      <c r="I528" s="151">
        <f>VLOOKUP(A528,'[2]ESSER I Alloc'!A:D,3,FALSE)</f>
        <v>424623.64</v>
      </c>
      <c r="J528" s="21">
        <f t="shared" si="8"/>
        <v>0</v>
      </c>
    </row>
    <row r="529" spans="1:10" x14ac:dyDescent="0.3">
      <c r="A529" s="152">
        <f>INDEX([1]Concordance!$A$2:$A$556,MATCH('[1]2021 ESSER I'!F530,[1]Concordance!$D$2:$D$556,0))</f>
        <v>8107</v>
      </c>
      <c r="B529" s="153" t="s">
        <v>3483</v>
      </c>
      <c r="C529" s="153" t="s">
        <v>1746</v>
      </c>
      <c r="D529" s="153" t="s">
        <v>3484</v>
      </c>
      <c r="E529" s="154">
        <v>380260.99</v>
      </c>
      <c r="F529" s="21">
        <v>7630.92</v>
      </c>
      <c r="G529" s="21">
        <v>372630.07</v>
      </c>
      <c r="H529" s="154">
        <v>380884.99</v>
      </c>
      <c r="I529" s="155">
        <f>VLOOKUP(A529,'[2]ESSER I Alloc'!A:D,3,FALSE)</f>
        <v>380884.99</v>
      </c>
      <c r="J529" s="154">
        <f t="shared" si="8"/>
        <v>-624</v>
      </c>
    </row>
    <row r="530" spans="1:10" x14ac:dyDescent="0.3">
      <c r="A530" s="152">
        <f>INDEX([1]Concordance!$A$2:$A$556,MATCH('[1]2021 ESSER I'!F531,[1]Concordance!$D$2:$D$556,0))</f>
        <v>36139</v>
      </c>
      <c r="B530" s="153" t="s">
        <v>3486</v>
      </c>
      <c r="C530" s="153" t="s">
        <v>1483</v>
      </c>
      <c r="D530" s="153" t="s">
        <v>3487</v>
      </c>
      <c r="E530" s="154">
        <v>410070.32</v>
      </c>
      <c r="F530" s="21">
        <v>291764.99</v>
      </c>
      <c r="G530" s="21">
        <v>118305.33</v>
      </c>
      <c r="H530" s="154">
        <v>464872</v>
      </c>
      <c r="I530" s="155">
        <f>VLOOKUP(A530,'[2]ESSER I Alloc'!A:D,3,FALSE)</f>
        <v>464872</v>
      </c>
      <c r="J530" s="154">
        <f t="shared" si="8"/>
        <v>-54801.679999999993</v>
      </c>
    </row>
    <row r="531" spans="1:10" x14ac:dyDescent="0.3">
      <c r="A531" s="22">
        <f>INDEX([1]Concordance!$A$2:$A$556,MATCH('[1]2021 ESSER I'!F532,[1]Concordance!$D$2:$D$556,0))</f>
        <v>85046</v>
      </c>
      <c r="B531" s="110" t="s">
        <v>3489</v>
      </c>
      <c r="C531" s="110" t="s">
        <v>1749</v>
      </c>
      <c r="D531" s="110" t="s">
        <v>3490</v>
      </c>
      <c r="E531" s="21">
        <v>621016.49</v>
      </c>
      <c r="F531" s="21">
        <v>619387</v>
      </c>
      <c r="G531" s="21">
        <v>1579.49</v>
      </c>
      <c r="H531" s="21">
        <v>621016.49</v>
      </c>
      <c r="I531" s="151">
        <f>VLOOKUP(A531,'[2]ESSER I Alloc'!A:D,3,FALSE)</f>
        <v>621016.49</v>
      </c>
      <c r="J531" s="21">
        <f t="shared" si="8"/>
        <v>0</v>
      </c>
    </row>
    <row r="532" spans="1:10" x14ac:dyDescent="0.3">
      <c r="A532" s="22">
        <f>INDEX([1]Concordance!$A$2:$A$556,MATCH('[1]2021 ESSER I'!F533,[1]Concordance!$D$2:$D$556,0))</f>
        <v>43003</v>
      </c>
      <c r="B532" s="110" t="s">
        <v>3492</v>
      </c>
      <c r="C532" s="110" t="s">
        <v>1752</v>
      </c>
      <c r="D532" s="110" t="s">
        <v>3493</v>
      </c>
      <c r="E532" s="21">
        <v>138721.73000000001</v>
      </c>
      <c r="F532" s="21">
        <v>0</v>
      </c>
      <c r="G532" s="21">
        <v>138721.73000000001</v>
      </c>
      <c r="H532" s="21">
        <v>138721.73000000001</v>
      </c>
      <c r="I532" s="151">
        <f>VLOOKUP(A532,'[2]ESSER I Alloc'!A:D,3,FALSE)</f>
        <v>138721.73000000001</v>
      </c>
      <c r="J532" s="21">
        <f t="shared" si="8"/>
        <v>0</v>
      </c>
    </row>
    <row r="533" spans="1:10" x14ac:dyDescent="0.3">
      <c r="A533" s="22">
        <f>INDEX([1]Concordance!$A$2:$A$556,MATCH('[1]2021 ESSER I'!F534,[1]Concordance!$D$2:$D$556,0))</f>
        <v>49144</v>
      </c>
      <c r="B533" s="110" t="s">
        <v>3495</v>
      </c>
      <c r="C533" s="110" t="s">
        <v>1755</v>
      </c>
      <c r="D533" s="110" t="s">
        <v>3496</v>
      </c>
      <c r="E533" s="21">
        <v>585144.23</v>
      </c>
      <c r="F533" s="21">
        <v>583609</v>
      </c>
      <c r="G533" s="21">
        <v>1535.23</v>
      </c>
      <c r="H533" s="21">
        <v>585144.23</v>
      </c>
      <c r="I533" s="151">
        <f>VLOOKUP(A533,'[2]ESSER I Alloc'!A:D,3,FALSE)</f>
        <v>585144.23</v>
      </c>
      <c r="J533" s="21">
        <f t="shared" si="8"/>
        <v>0</v>
      </c>
    </row>
    <row r="534" spans="1:10" x14ac:dyDescent="0.3">
      <c r="A534" s="152">
        <f>INDEX([1]Concordance!$A$2:$A$556,MATCH('[1]2021 ESSER I'!F535,[1]Concordance!$D$2:$D$556,0))</f>
        <v>96114</v>
      </c>
      <c r="B534" s="153" t="s">
        <v>3498</v>
      </c>
      <c r="C534" s="153" t="s">
        <v>1758</v>
      </c>
      <c r="D534" s="153" t="s">
        <v>3499</v>
      </c>
      <c r="E534" s="154">
        <v>265012.12</v>
      </c>
      <c r="F534" s="21">
        <v>0</v>
      </c>
      <c r="G534" s="21">
        <v>185382.07</v>
      </c>
      <c r="H534" s="154">
        <v>274743.58</v>
      </c>
      <c r="I534" s="155">
        <f>VLOOKUP(A534,'[2]ESSER I Alloc'!A:D,3,FALSE)</f>
        <v>274743.58</v>
      </c>
      <c r="J534" s="154">
        <f t="shared" si="8"/>
        <v>-9731.460000000021</v>
      </c>
    </row>
    <row r="535" spans="1:10" x14ac:dyDescent="0.3">
      <c r="A535" s="22">
        <f>INDEX([1]Concordance!$A$2:$A$556,MATCH('[1]2021 ESSER I'!F536,[1]Concordance!$D$2:$D$556,0))</f>
        <v>54043</v>
      </c>
      <c r="B535" s="110" t="s">
        <v>3501</v>
      </c>
      <c r="C535" s="110" t="s">
        <v>1761</v>
      </c>
      <c r="D535" s="110" t="s">
        <v>3502</v>
      </c>
      <c r="E535" s="21">
        <v>45211.93</v>
      </c>
      <c r="F535" s="21">
        <v>0</v>
      </c>
      <c r="G535" s="21">
        <v>45211.93</v>
      </c>
      <c r="H535" s="21">
        <v>45211.93</v>
      </c>
      <c r="I535" s="151">
        <f>VLOOKUP(A535,'[2]ESSER I Alloc'!A:D,3,FALSE)</f>
        <v>45211.93</v>
      </c>
      <c r="J535" s="21">
        <f t="shared" si="8"/>
        <v>0</v>
      </c>
    </row>
    <row r="536" spans="1:10" x14ac:dyDescent="0.3">
      <c r="A536" s="22">
        <f>INDEX([1]Concordance!$A$2:$A$556,MATCH('[1]2021 ESSER I'!F537,[1]Concordance!$D$2:$D$556,0))</f>
        <v>70092</v>
      </c>
      <c r="B536" s="110" t="s">
        <v>3504</v>
      </c>
      <c r="C536" s="110" t="s">
        <v>1764</v>
      </c>
      <c r="D536" s="110" t="s">
        <v>3505</v>
      </c>
      <c r="E536" s="21">
        <v>89151.99</v>
      </c>
      <c r="F536" s="21">
        <v>88918</v>
      </c>
      <c r="G536" s="21">
        <v>233.99</v>
      </c>
      <c r="H536" s="21">
        <v>89151.99</v>
      </c>
      <c r="I536" s="151">
        <f>VLOOKUP(A536,'[2]ESSER I Alloc'!A:D,3,FALSE)</f>
        <v>89151.99</v>
      </c>
      <c r="J536" s="21">
        <f t="shared" si="8"/>
        <v>0</v>
      </c>
    </row>
    <row r="537" spans="1:10" x14ac:dyDescent="0.3">
      <c r="A537" s="22">
        <f>INDEX([1]Concordance!$A$2:$A$556,MATCH('[1]2021 ESSER I'!F538,[1]Concordance!$D$2:$D$556,0))</f>
        <v>92089</v>
      </c>
      <c r="B537" s="110" t="s">
        <v>3507</v>
      </c>
      <c r="C537" s="110" t="s">
        <v>1767</v>
      </c>
      <c r="D537" s="110" t="s">
        <v>3508</v>
      </c>
      <c r="E537" s="21">
        <v>674547.64</v>
      </c>
      <c r="F537" s="21">
        <v>615915.25</v>
      </c>
      <c r="G537" s="21">
        <v>55797.32</v>
      </c>
      <c r="H537" s="21">
        <v>674547.64</v>
      </c>
      <c r="I537" s="151">
        <f>VLOOKUP(A537,'[2]ESSER I Alloc'!A:D,3,FALSE)</f>
        <v>674547.64</v>
      </c>
      <c r="J537" s="21">
        <f t="shared" si="8"/>
        <v>0</v>
      </c>
    </row>
    <row r="538" spans="1:10" x14ac:dyDescent="0.3">
      <c r="A538" s="22">
        <f>INDEX([1]Concordance!$A$2:$A$556,MATCH('[1]2021 ESSER I'!F539,[1]Concordance!$D$2:$D$556,0))</f>
        <v>74190</v>
      </c>
      <c r="B538" s="110" t="s">
        <v>3510</v>
      </c>
      <c r="C538" s="110" t="s">
        <v>1770</v>
      </c>
      <c r="D538" s="110" t="s">
        <v>3511</v>
      </c>
      <c r="E538" s="21">
        <v>51529.57</v>
      </c>
      <c r="F538" s="21">
        <v>51394</v>
      </c>
      <c r="G538" s="21">
        <v>135.57</v>
      </c>
      <c r="H538" s="21">
        <v>51529.57</v>
      </c>
      <c r="I538" s="151">
        <f>VLOOKUP(A538,'[2]ESSER I Alloc'!A:D,3,FALSE)</f>
        <v>51529.57</v>
      </c>
      <c r="J538" s="21">
        <f t="shared" si="8"/>
        <v>0</v>
      </c>
    </row>
    <row r="539" spans="1:10" x14ac:dyDescent="0.3">
      <c r="A539" s="22">
        <f>INDEX([1]Concordance!$A$2:$A$556,MATCH('[1]2021 ESSER I'!F540,[1]Concordance!$D$2:$D$556,0))</f>
        <v>46134</v>
      </c>
      <c r="B539" s="110" t="s">
        <v>3513</v>
      </c>
      <c r="C539" s="110" t="s">
        <v>1773</v>
      </c>
      <c r="D539" s="110" t="s">
        <v>3514</v>
      </c>
      <c r="E539" s="21">
        <v>798556.35</v>
      </c>
      <c r="F539" s="21">
        <v>0</v>
      </c>
      <c r="G539" s="21">
        <v>52589.74</v>
      </c>
      <c r="H539" s="21">
        <v>798556.35</v>
      </c>
      <c r="I539" s="151">
        <f>VLOOKUP(A539,'[2]ESSER I Alloc'!A:D,3,FALSE)</f>
        <v>798556.35</v>
      </c>
      <c r="J539" s="21">
        <f t="shared" si="8"/>
        <v>0</v>
      </c>
    </row>
    <row r="540" spans="1:10" x14ac:dyDescent="0.3">
      <c r="A540" s="22">
        <f>INDEX([1]Concordance!$A$2:$A$556,MATCH('[1]2021 ESSER I'!F541,[1]Concordance!$D$2:$D$556,0))</f>
        <v>83002</v>
      </c>
      <c r="B540" s="110" t="s">
        <v>3516</v>
      </c>
      <c r="C540" s="110" t="s">
        <v>1776</v>
      </c>
      <c r="D540" s="110" t="s">
        <v>3517</v>
      </c>
      <c r="E540" s="21">
        <v>34399.730000000003</v>
      </c>
      <c r="F540" s="21">
        <v>34309</v>
      </c>
      <c r="G540" s="21">
        <v>90.73</v>
      </c>
      <c r="H540" s="21">
        <v>34399.730000000003</v>
      </c>
      <c r="I540" s="151">
        <f>VLOOKUP(A540,'[2]ESSER I Alloc'!A:D,3,FALSE)</f>
        <v>34399.730000000003</v>
      </c>
      <c r="J540" s="21">
        <f t="shared" si="8"/>
        <v>0</v>
      </c>
    </row>
    <row r="541" spans="1:10" x14ac:dyDescent="0.3">
      <c r="A541" s="22">
        <f>INDEX([1]Concordance!$A$2:$A$556,MATCH('[1]2021 ESSER I'!F542,[1]Concordance!$D$2:$D$556,0))</f>
        <v>94087</v>
      </c>
      <c r="B541" s="110" t="s">
        <v>3519</v>
      </c>
      <c r="C541" s="110" t="s">
        <v>1779</v>
      </c>
      <c r="D541" s="110" t="s">
        <v>3520</v>
      </c>
      <c r="E541" s="21">
        <v>307372.36</v>
      </c>
      <c r="F541" s="21">
        <v>306566</v>
      </c>
      <c r="G541" s="21">
        <v>0</v>
      </c>
      <c r="H541" s="21">
        <v>307372.36</v>
      </c>
      <c r="I541" s="151">
        <f>VLOOKUP(A541,'[2]ESSER I Alloc'!A:D,3,FALSE)</f>
        <v>307372.36</v>
      </c>
      <c r="J541" s="21">
        <f t="shared" si="8"/>
        <v>0</v>
      </c>
    </row>
    <row r="542" spans="1:10" x14ac:dyDescent="0.3">
      <c r="A542" s="22">
        <f>INDEX([1]Concordance!$A$2:$A$556,MATCH('[1]2021 ESSER I'!F543,[1]Concordance!$D$2:$D$556,0))</f>
        <v>88080</v>
      </c>
      <c r="B542" s="110" t="s">
        <v>3522</v>
      </c>
      <c r="C542" s="110" t="s">
        <v>1782</v>
      </c>
      <c r="D542" s="110" t="s">
        <v>3523</v>
      </c>
      <c r="E542" s="21">
        <v>113325.08</v>
      </c>
      <c r="F542" s="21">
        <v>0</v>
      </c>
      <c r="G542" s="21">
        <v>113325.08</v>
      </c>
      <c r="H542" s="21">
        <v>113325.08</v>
      </c>
      <c r="I542" s="151">
        <f>VLOOKUP(A542,'[2]ESSER I Alloc'!A:D,3,FALSE)</f>
        <v>113325.08</v>
      </c>
      <c r="J542" s="21">
        <f t="shared" si="8"/>
        <v>0</v>
      </c>
    </row>
    <row r="543" spans="1:10" x14ac:dyDescent="0.3">
      <c r="A543" s="22">
        <f>INDEX([1]Concordance!$A$2:$A$556,MATCH('[1]2021 ESSER I'!F544,[1]Concordance!$D$2:$D$556,0))</f>
        <v>73105</v>
      </c>
      <c r="B543" s="110" t="s">
        <v>3525</v>
      </c>
      <c r="C543" s="110" t="s">
        <v>1785</v>
      </c>
      <c r="D543" s="110" t="s">
        <v>3526</v>
      </c>
      <c r="E543" s="21">
        <v>41445.43</v>
      </c>
      <c r="F543" s="21">
        <v>0</v>
      </c>
      <c r="G543" s="21">
        <v>41445.43</v>
      </c>
      <c r="H543" s="21">
        <v>41445.43</v>
      </c>
      <c r="I543" s="151">
        <f>VLOOKUP(A543,'[2]ESSER I Alloc'!A:D,3,FALSE)</f>
        <v>41445.43</v>
      </c>
      <c r="J543" s="21">
        <f t="shared" si="8"/>
        <v>0</v>
      </c>
    </row>
    <row r="544" spans="1:10" x14ac:dyDescent="0.3">
      <c r="A544" s="22">
        <f>INDEX([1]Concordance!$A$2:$A$556,MATCH('[1]2021 ESSER I'!F545,[1]Concordance!$D$2:$D$556,0))</f>
        <v>43002</v>
      </c>
      <c r="B544" s="110" t="s">
        <v>3528</v>
      </c>
      <c r="C544" s="110" t="s">
        <v>1788</v>
      </c>
      <c r="D544" s="110" t="s">
        <v>3529</v>
      </c>
      <c r="E544" s="21">
        <v>145568.42000000001</v>
      </c>
      <c r="F544" s="21">
        <v>0</v>
      </c>
      <c r="G544" s="21">
        <v>140368.87</v>
      </c>
      <c r="H544" s="21">
        <v>145568.42000000001</v>
      </c>
      <c r="I544" s="151">
        <f>VLOOKUP(A544,'[2]ESSER I Alloc'!A:D,3,FALSE)</f>
        <v>145568.42000000001</v>
      </c>
      <c r="J544" s="21">
        <f t="shared" si="8"/>
        <v>0</v>
      </c>
    </row>
    <row r="545" spans="1:10" x14ac:dyDescent="0.3">
      <c r="A545" s="22">
        <f>INDEX([1]Concordance!$A$2:$A$556,MATCH('[1]2021 ESSER I'!F546,[1]Concordance!$D$2:$D$556,0))</f>
        <v>5120</v>
      </c>
      <c r="B545" s="110" t="s">
        <v>3531</v>
      </c>
      <c r="C545" s="110" t="s">
        <v>1791</v>
      </c>
      <c r="D545" s="110" t="s">
        <v>3532</v>
      </c>
      <c r="E545" s="21">
        <v>210249.21</v>
      </c>
      <c r="F545" s="21">
        <v>209698</v>
      </c>
      <c r="G545" s="21">
        <v>551.21</v>
      </c>
      <c r="H545" s="21">
        <v>210249.21</v>
      </c>
      <c r="I545" s="151">
        <f>VLOOKUP(A545,'[2]ESSER I Alloc'!A:D,3,FALSE)</f>
        <v>210249.21</v>
      </c>
      <c r="J545" s="21">
        <f t="shared" si="8"/>
        <v>0</v>
      </c>
    </row>
    <row r="546" spans="1:10" x14ac:dyDescent="0.3">
      <c r="A546" s="22">
        <f>INDEX([1]Concordance!$A$2:$A$556,MATCH('[1]2021 ESSER I'!F547,[1]Concordance!$D$2:$D$556,0))</f>
        <v>39133</v>
      </c>
      <c r="B546" s="110" t="s">
        <v>3534</v>
      </c>
      <c r="C546" s="110" t="s">
        <v>1794</v>
      </c>
      <c r="D546" s="110" t="s">
        <v>3535</v>
      </c>
      <c r="E546" s="21">
        <v>581847</v>
      </c>
      <c r="F546" s="21">
        <v>580320</v>
      </c>
      <c r="G546" s="21">
        <v>1527</v>
      </c>
      <c r="H546" s="21">
        <v>581847</v>
      </c>
      <c r="I546" s="151">
        <f>VLOOKUP(A546,'[2]ESSER I Alloc'!A:D,3,FALSE)</f>
        <v>581847</v>
      </c>
      <c r="J546" s="21">
        <f t="shared" si="8"/>
        <v>0</v>
      </c>
    </row>
    <row r="547" spans="1:10" x14ac:dyDescent="0.3">
      <c r="A547" s="22">
        <f>INDEX([1]Concordance!$A$2:$A$556,MATCH('[1]2021 ESSER I'!F548,[1]Concordance!$D$2:$D$556,0))</f>
        <v>46131</v>
      </c>
      <c r="B547" s="110" t="s">
        <v>3537</v>
      </c>
      <c r="C547" s="110" t="s">
        <v>1797</v>
      </c>
      <c r="D547" s="110" t="s">
        <v>3538</v>
      </c>
      <c r="E547" s="21">
        <v>340699.22</v>
      </c>
      <c r="F547" s="21">
        <v>339805</v>
      </c>
      <c r="G547" s="21">
        <v>0</v>
      </c>
      <c r="H547" s="21">
        <v>340699.22</v>
      </c>
      <c r="I547" s="151">
        <f>VLOOKUP(A547,'[2]ESSER I Alloc'!A:D,3,FALSE)</f>
        <v>340699.22</v>
      </c>
      <c r="J547" s="21">
        <f t="shared" si="8"/>
        <v>0</v>
      </c>
    </row>
    <row r="548" spans="1:10" x14ac:dyDescent="0.3">
      <c r="A548" s="152">
        <f>INDEX([1]Concordance!$A$2:$A$556,MATCH('[1]2021 ESSER I'!F549,[1]Concordance!$D$2:$D$556,0))</f>
        <v>50010</v>
      </c>
      <c r="B548" s="153" t="s">
        <v>3540</v>
      </c>
      <c r="C548" s="153" t="s">
        <v>1800</v>
      </c>
      <c r="D548" s="153" t="s">
        <v>3541</v>
      </c>
      <c r="E548" s="154">
        <v>283692.3</v>
      </c>
      <c r="F548" s="21">
        <v>266834</v>
      </c>
      <c r="G548" s="21">
        <v>16858.3</v>
      </c>
      <c r="H548" s="154">
        <v>298995.3</v>
      </c>
      <c r="I548" s="155">
        <f>VLOOKUP(A548,'[2]ESSER I Alloc'!A:D,3,FALSE)</f>
        <v>298995.3</v>
      </c>
      <c r="J548" s="154">
        <f t="shared" si="8"/>
        <v>-15303</v>
      </c>
    </row>
    <row r="549" spans="1:10" x14ac:dyDescent="0.3">
      <c r="A549" s="152">
        <f>INDEX([1]Concordance!$A$2:$A$556,MATCH('[1]2021 ESSER I'!F550,[1]Concordance!$D$2:$D$556,0))</f>
        <v>57004</v>
      </c>
      <c r="B549" s="153" t="s">
        <v>3543</v>
      </c>
      <c r="C549" s="153" t="s">
        <v>968</v>
      </c>
      <c r="D549" s="153" t="s">
        <v>3544</v>
      </c>
      <c r="E549" s="154">
        <v>258238.32</v>
      </c>
      <c r="F549" s="21">
        <v>229864.59</v>
      </c>
      <c r="G549" s="21">
        <v>28373.73</v>
      </c>
      <c r="H549" s="154">
        <v>285883.32</v>
      </c>
      <c r="I549" s="155">
        <f>VLOOKUP(A549,'[2]ESSER I Alloc'!A:D,3,FALSE)</f>
        <v>285883.32</v>
      </c>
      <c r="J549" s="154">
        <f t="shared" si="8"/>
        <v>-27645</v>
      </c>
    </row>
    <row r="550" spans="1:10" x14ac:dyDescent="0.3">
      <c r="A550" s="22">
        <f>INDEX([1]Concordance!$A$2:$A$556,MATCH('[1]2021 ESSER I'!F551,[1]Concordance!$D$2:$D$556,0))</f>
        <v>101105</v>
      </c>
      <c r="B550" s="110" t="s">
        <v>3546</v>
      </c>
      <c r="C550" s="110" t="s">
        <v>1803</v>
      </c>
      <c r="D550" s="110" t="s">
        <v>3547</v>
      </c>
      <c r="E550" s="21">
        <v>309459.13</v>
      </c>
      <c r="F550" s="21">
        <v>233472.94</v>
      </c>
      <c r="G550" s="21">
        <v>75986.19</v>
      </c>
      <c r="H550" s="21">
        <v>309459.13</v>
      </c>
      <c r="I550" s="151">
        <f>VLOOKUP(A550,'[2]ESSER I Alloc'!A:D,3,FALSE)</f>
        <v>309459.13</v>
      </c>
      <c r="J550" s="21">
        <f t="shared" si="8"/>
        <v>0</v>
      </c>
    </row>
    <row r="551" spans="1:10" x14ac:dyDescent="0.3">
      <c r="A551" s="22">
        <f>INDEX([1]Concordance!$A$2:$A$556,MATCH('[1]2021 ESSER I'!F552,[1]Concordance!$D$2:$D$556,0))</f>
        <v>31117</v>
      </c>
      <c r="B551" s="110" t="s">
        <v>3549</v>
      </c>
      <c r="C551" s="110" t="s">
        <v>1806</v>
      </c>
      <c r="D551" s="110" t="s">
        <v>3550</v>
      </c>
      <c r="E551" s="21">
        <v>45284.82</v>
      </c>
      <c r="F551" s="21">
        <v>45166</v>
      </c>
      <c r="G551" s="21">
        <v>118.82</v>
      </c>
      <c r="H551" s="21">
        <v>45284.82</v>
      </c>
      <c r="I551" s="151">
        <f>VLOOKUP(A551,'[2]ESSER I Alloc'!A:D,3,FALSE)</f>
        <v>45284.82</v>
      </c>
      <c r="J551" s="21">
        <f t="shared" si="8"/>
        <v>0</v>
      </c>
    </row>
    <row r="552" spans="1:10" x14ac:dyDescent="0.3">
      <c r="A552" s="22">
        <f>INDEX([1]Concordance!$A$2:$A$556,MATCH('[1]2021 ESSER I'!F553,[1]Concordance!$D$2:$D$556,0))</f>
        <v>9080</v>
      </c>
      <c r="B552" s="110" t="s">
        <v>3552</v>
      </c>
      <c r="C552" s="110" t="s">
        <v>1809</v>
      </c>
      <c r="D552" s="110" t="s">
        <v>3553</v>
      </c>
      <c r="E552" s="21">
        <v>298799.25</v>
      </c>
      <c r="F552" s="21">
        <v>296726.90000000002</v>
      </c>
      <c r="G552" s="21">
        <v>2072.35</v>
      </c>
      <c r="H552" s="21">
        <v>298799.25</v>
      </c>
      <c r="I552" s="151">
        <f>VLOOKUP(A552,'[2]ESSER I Alloc'!A:D,3,FALSE)</f>
        <v>298799.25</v>
      </c>
      <c r="J552" s="21">
        <f t="shared" si="8"/>
        <v>0</v>
      </c>
    </row>
    <row r="553" spans="1:10" x14ac:dyDescent="0.3">
      <c r="A553" s="22">
        <f>INDEX([1]Concordance!$A$2:$A$556,MATCH('[1]2021 ESSER I'!F554,[1]Concordance!$D$2:$D$556,0))</f>
        <v>113001</v>
      </c>
      <c r="B553" s="110" t="s">
        <v>3555</v>
      </c>
      <c r="C553" s="110" t="s">
        <v>1812</v>
      </c>
      <c r="D553" s="110" t="s">
        <v>3556</v>
      </c>
      <c r="E553" s="21">
        <v>67067.3</v>
      </c>
      <c r="F553" s="21">
        <v>66891</v>
      </c>
      <c r="G553" s="21">
        <v>176.3</v>
      </c>
      <c r="H553" s="21">
        <v>67067.3</v>
      </c>
      <c r="I553" s="151">
        <f>VLOOKUP(A553,'[2]ESSER I Alloc'!A:D,3,FALSE)</f>
        <v>67067.3</v>
      </c>
      <c r="J553" s="21">
        <f t="shared" si="8"/>
        <v>0</v>
      </c>
    </row>
    <row r="554" spans="1:10" x14ac:dyDescent="0.3">
      <c r="A554" s="22">
        <f>INDEX([1]Concordance!$A$2:$A$556,MATCH('[1]2021 ESSER I'!F555,[1]Concordance!$D$2:$D$556,0))</f>
        <v>109002</v>
      </c>
      <c r="B554" s="110" t="s">
        <v>3558</v>
      </c>
      <c r="C554" s="110" t="s">
        <v>1815</v>
      </c>
      <c r="D554" s="110" t="s">
        <v>3559</v>
      </c>
      <c r="E554" s="21">
        <v>251261.4</v>
      </c>
      <c r="F554" s="21">
        <v>231981.85</v>
      </c>
      <c r="G554" s="21">
        <v>2805.81</v>
      </c>
      <c r="H554" s="21">
        <v>251261.4</v>
      </c>
      <c r="I554" s="151">
        <f>VLOOKUP(A554,'[2]ESSER I Alloc'!A:D,3,FALSE)</f>
        <v>251261.4</v>
      </c>
      <c r="J554" s="21">
        <f t="shared" si="8"/>
        <v>0</v>
      </c>
    </row>
    <row r="555" spans="1:10" x14ac:dyDescent="0.3">
      <c r="A555" s="22">
        <f>INDEX([1]Concordance!$A$2:$A$556,MATCH('[1]2021 ESSER I'!F556,[1]Concordance!$D$2:$D$556,0))</f>
        <v>9079</v>
      </c>
      <c r="B555" s="110" t="s">
        <v>3561</v>
      </c>
      <c r="C555" s="110" t="s">
        <v>1818</v>
      </c>
      <c r="D555" s="110" t="s">
        <v>3562</v>
      </c>
      <c r="E555" s="21">
        <v>60116.6</v>
      </c>
      <c r="F555" s="21">
        <v>59959</v>
      </c>
      <c r="G555" s="21">
        <v>157.6</v>
      </c>
      <c r="H555" s="21">
        <v>60116.6</v>
      </c>
      <c r="I555" s="151">
        <f>VLOOKUP(A555,'[2]ESSER I Alloc'!A:D,3,FALSE)</f>
        <v>60116.6</v>
      </c>
      <c r="J555" s="21">
        <f t="shared" si="8"/>
        <v>0</v>
      </c>
    </row>
  </sheetData>
  <sheetProtection algorithmName="SHA-512" hashValue="4vk0217VxQ9KWxNVqd0MaQY77YDVkHUdwH7YqHpVJ9Oi5qz03qnMmewdndxKOhCzLbNXSxLjnNR5CsFW98DkkQ==" saltValue="b3qaRP2N1Gb9zP4BeY7Zm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B1" sqref="B1"/>
    </sheetView>
  </sheetViews>
  <sheetFormatPr defaultColWidth="8.5546875" defaultRowHeight="14.4" x14ac:dyDescent="0.3"/>
  <cols>
    <col min="1" max="1" width="64.5546875" style="110" customWidth="1"/>
    <col min="2" max="2" width="26.44140625" style="110" customWidth="1"/>
    <col min="3" max="5" width="23.5546875" style="110" customWidth="1"/>
    <col min="6" max="16384" width="8.5546875" style="110"/>
  </cols>
  <sheetData>
    <row r="1" spans="1:5" x14ac:dyDescent="0.3">
      <c r="A1" s="22" t="s">
        <v>15</v>
      </c>
      <c r="B1" s="125"/>
    </row>
    <row r="2" spans="1:5" x14ac:dyDescent="0.3">
      <c r="A2" s="22" t="s">
        <v>16</v>
      </c>
      <c r="B2" s="22" t="e">
        <f>INDEX('2020 Report - NLIU'!$G$2:$G$554,MATCH('3.b1 ESSER Expenditures'!$B$1,'2020 Report - NLIU'!$I$2:$I$554,0))</f>
        <v>#N/A</v>
      </c>
    </row>
    <row r="3" spans="1:5" x14ac:dyDescent="0.3">
      <c r="A3" s="22" t="s">
        <v>3756</v>
      </c>
      <c r="B3" s="22" t="e">
        <f>INDEX('2020 Report - NLIU'!$K$2:$K$554,MATCH('3.b1 ESSER Expenditures'!$B$1,'2020 Report - NLIU'!$I$2:$I$554,0))</f>
        <v>#N/A</v>
      </c>
    </row>
    <row r="4" spans="1:5" x14ac:dyDescent="0.3">
      <c r="A4" s="22" t="s">
        <v>3757</v>
      </c>
      <c r="B4" s="22" t="e">
        <f>INDEX('2021 ESSER I'!$F$2:$F$556,MATCH('3.b1 ESSER Expenditures'!$B$3,'2021 ESSER I'!$E$2:$E$556,0))</f>
        <v>#N/A</v>
      </c>
    </row>
    <row r="7" spans="1:5" x14ac:dyDescent="0.3">
      <c r="B7" s="1" t="s">
        <v>11</v>
      </c>
      <c r="C7" s="2" t="s">
        <v>12</v>
      </c>
      <c r="D7" s="58" t="s">
        <v>13</v>
      </c>
      <c r="E7" s="158"/>
    </row>
    <row r="8" spans="1:5" x14ac:dyDescent="0.3">
      <c r="A8" s="110" t="s">
        <v>14</v>
      </c>
      <c r="B8" s="23" t="e">
        <f>INDEX('2021 ESSER I'!$BS$2:$BS$556,MATCH('3.b1 ESSER Expenditures'!$B$4,'2021 ESSER I'!$F$2:$F$556,0))</f>
        <v>#N/A</v>
      </c>
      <c r="C8" s="24" t="e">
        <f>INDEX('2021 ESSER II'!$BQ$2:$BQ$557,MATCH('3.b1 ESSER Expenditures'!$B$4,'2021 ESSER II'!$F$2:$F$557,0))</f>
        <v>#N/A</v>
      </c>
      <c r="D8" s="35" t="e">
        <f>INDEX('2021 ESSER III'!$AC$2:$AC$557,MATCH('3.b1 ESSER Expenditures'!$B$4,'2021 ESSER III'!$F$2:$F$557,0))</f>
        <v>#N/A</v>
      </c>
    </row>
    <row r="9" spans="1:5" x14ac:dyDescent="0.3">
      <c r="A9" s="110" t="s">
        <v>3758</v>
      </c>
      <c r="B9" s="23" t="e">
        <f>INDEX('2021 ESSER I'!$W$2:$W$556,MATCH('3.b1 ESSER Expenditures'!$B$4,'2021 ESSER I'!$F$2:$F$556,0))</f>
        <v>#N/A</v>
      </c>
      <c r="C9" s="43"/>
      <c r="D9" s="43"/>
    </row>
    <row r="10" spans="1:5" x14ac:dyDescent="0.3">
      <c r="A10" s="110" t="s">
        <v>3759</v>
      </c>
      <c r="B10" s="23" t="e">
        <f>INDEX('2021 ESSER I'!$X$2:$X$556,MATCH('3.b1 ESSER Expenditures'!$B$4,'2021 ESSER I'!$F$2:$F$556,0))</f>
        <v>#N/A</v>
      </c>
      <c r="C10" s="24" t="e">
        <f>INDEX('2021 ESSER II'!$V$2:$V$557,MATCH('3.b1 ESSER Expenditures'!$B$4,'2021 ESSER II'!$F$2:$F$557,0))</f>
        <v>#N/A</v>
      </c>
      <c r="D10" s="43"/>
      <c r="E10" s="47"/>
    </row>
    <row r="11" spans="1:5" x14ac:dyDescent="0.3">
      <c r="A11" s="110" t="s">
        <v>3760</v>
      </c>
      <c r="B11" s="12" t="e">
        <f>B9+B10</f>
        <v>#N/A</v>
      </c>
      <c r="C11" s="13" t="e">
        <f t="shared" ref="C11:D11" si="0">C9+C10</f>
        <v>#N/A</v>
      </c>
      <c r="D11" s="36">
        <f t="shared" si="0"/>
        <v>0</v>
      </c>
      <c r="E11" s="47"/>
    </row>
    <row r="12" spans="1:5" x14ac:dyDescent="0.3">
      <c r="A12" s="110" t="s">
        <v>4539</v>
      </c>
      <c r="B12" s="44" t="e">
        <f>B8-B11</f>
        <v>#N/A</v>
      </c>
      <c r="C12" s="14" t="e">
        <f>C8-C11</f>
        <v>#N/A</v>
      </c>
      <c r="D12" s="39" t="e">
        <f>D8-D11</f>
        <v>#N/A</v>
      </c>
    </row>
    <row r="14" spans="1:5" x14ac:dyDescent="0.3">
      <c r="B14" s="1" t="s">
        <v>1</v>
      </c>
      <c r="C14" s="2" t="s">
        <v>2</v>
      </c>
      <c r="D14" s="191" t="s">
        <v>3</v>
      </c>
      <c r="E14" s="191"/>
    </row>
    <row r="15" spans="1:5" x14ac:dyDescent="0.3">
      <c r="A15" s="11" t="s">
        <v>10</v>
      </c>
      <c r="B15" s="1" t="s">
        <v>9</v>
      </c>
      <c r="C15" s="2" t="s">
        <v>9</v>
      </c>
      <c r="D15" s="58" t="s">
        <v>9</v>
      </c>
      <c r="E15" s="58" t="s">
        <v>9</v>
      </c>
    </row>
    <row r="16" spans="1:5" ht="43.2" x14ac:dyDescent="0.3">
      <c r="B16" s="3" t="s">
        <v>4290</v>
      </c>
      <c r="C16" s="4" t="s">
        <v>4290</v>
      </c>
      <c r="D16" s="40" t="s">
        <v>4291</v>
      </c>
      <c r="E16" s="40" t="s">
        <v>4292</v>
      </c>
    </row>
    <row r="17" spans="1:11" x14ac:dyDescent="0.3">
      <c r="A17" s="8" t="s">
        <v>0</v>
      </c>
      <c r="B17" s="9">
        <f>B18+B28+B38+B48</f>
        <v>0</v>
      </c>
      <c r="C17" s="10">
        <f t="shared" ref="C17:E17" si="1">C18+C28+C38+C48</f>
        <v>0</v>
      </c>
      <c r="D17" s="41">
        <f t="shared" si="1"/>
        <v>0</v>
      </c>
      <c r="E17" s="41">
        <f t="shared" si="1"/>
        <v>0</v>
      </c>
    </row>
    <row r="18" spans="1:11" x14ac:dyDescent="0.3">
      <c r="A18" s="5" t="s">
        <v>4298</v>
      </c>
      <c r="B18" s="6">
        <f>SUM(B19:B27)</f>
        <v>0</v>
      </c>
      <c r="C18" s="6">
        <f t="shared" ref="C18:D18" si="2">SUM(C19:C27)</f>
        <v>0</v>
      </c>
      <c r="D18" s="6">
        <f t="shared" si="2"/>
        <v>0</v>
      </c>
      <c r="E18" s="60"/>
    </row>
    <row r="19" spans="1:11" x14ac:dyDescent="0.3">
      <c r="A19" s="7" t="s">
        <v>4293</v>
      </c>
      <c r="B19" s="126"/>
      <c r="C19" s="127"/>
      <c r="D19" s="128"/>
      <c r="E19" s="59"/>
    </row>
    <row r="20" spans="1:11" x14ac:dyDescent="0.3">
      <c r="A20" s="7" t="s">
        <v>4294</v>
      </c>
      <c r="B20" s="126"/>
      <c r="C20" s="127"/>
      <c r="D20" s="128"/>
      <c r="E20" s="59"/>
    </row>
    <row r="21" spans="1:11" x14ac:dyDescent="0.3">
      <c r="A21" s="7" t="s">
        <v>4295</v>
      </c>
      <c r="B21" s="126"/>
      <c r="C21" s="127"/>
      <c r="D21" s="128"/>
      <c r="E21" s="59"/>
    </row>
    <row r="22" spans="1:11" x14ac:dyDescent="0.3">
      <c r="A22" s="7" t="s">
        <v>4296</v>
      </c>
      <c r="B22" s="126"/>
      <c r="C22" s="127"/>
      <c r="D22" s="128"/>
      <c r="E22" s="59"/>
    </row>
    <row r="23" spans="1:11" x14ac:dyDescent="0.3">
      <c r="A23" s="7" t="s">
        <v>6</v>
      </c>
      <c r="B23" s="126"/>
      <c r="C23" s="127"/>
      <c r="D23" s="128"/>
      <c r="E23" s="59"/>
    </row>
    <row r="24" spans="1:11" x14ac:dyDescent="0.3">
      <c r="A24" s="7" t="s">
        <v>4</v>
      </c>
      <c r="B24" s="126"/>
      <c r="C24" s="127"/>
      <c r="D24" s="128"/>
      <c r="E24" s="59"/>
    </row>
    <row r="25" spans="1:11" x14ac:dyDescent="0.3">
      <c r="A25" s="7" t="s">
        <v>3823</v>
      </c>
      <c r="B25" s="126"/>
      <c r="C25" s="127"/>
      <c r="D25" s="128"/>
      <c r="E25" s="59"/>
    </row>
    <row r="26" spans="1:11" x14ac:dyDescent="0.3">
      <c r="A26" s="7" t="s">
        <v>4297</v>
      </c>
      <c r="B26" s="126"/>
      <c r="C26" s="127"/>
      <c r="D26" s="128"/>
      <c r="E26" s="59"/>
    </row>
    <row r="27" spans="1:11" x14ac:dyDescent="0.3">
      <c r="A27" s="7" t="s">
        <v>5</v>
      </c>
      <c r="B27" s="126"/>
      <c r="C27" s="127"/>
      <c r="D27" s="128"/>
      <c r="E27" s="59"/>
    </row>
    <row r="28" spans="1:11" ht="28.8" x14ac:dyDescent="0.3">
      <c r="A28" s="5" t="s">
        <v>7</v>
      </c>
      <c r="B28" s="6">
        <f>SUM(B29:B37)</f>
        <v>0</v>
      </c>
      <c r="C28" s="6">
        <f t="shared" ref="C28:E28" si="3">SUM(C29:C37)</f>
        <v>0</v>
      </c>
      <c r="D28" s="6">
        <f t="shared" si="3"/>
        <v>0</v>
      </c>
      <c r="E28" s="6">
        <f t="shared" si="3"/>
        <v>0</v>
      </c>
    </row>
    <row r="29" spans="1:11" x14ac:dyDescent="0.3">
      <c r="A29" s="7" t="s">
        <v>4293</v>
      </c>
      <c r="B29" s="126"/>
      <c r="C29" s="127"/>
      <c r="D29" s="128"/>
      <c r="E29" s="128"/>
    </row>
    <row r="30" spans="1:11" x14ac:dyDescent="0.3">
      <c r="A30" s="7" t="s">
        <v>4294</v>
      </c>
      <c r="B30" s="126"/>
      <c r="C30" s="127"/>
      <c r="D30" s="128"/>
      <c r="E30" s="128"/>
    </row>
    <row r="31" spans="1:11" x14ac:dyDescent="0.3">
      <c r="A31" s="7" t="s">
        <v>4295</v>
      </c>
      <c r="B31" s="126"/>
      <c r="C31" s="127"/>
      <c r="D31" s="128"/>
      <c r="E31" s="128"/>
    </row>
    <row r="32" spans="1:11" x14ac:dyDescent="0.3">
      <c r="A32" s="7" t="s">
        <v>4296</v>
      </c>
      <c r="B32" s="126"/>
      <c r="C32" s="127"/>
      <c r="D32" s="128"/>
      <c r="E32" s="128"/>
      <c r="K32" s="133"/>
    </row>
    <row r="33" spans="1:11" x14ac:dyDescent="0.3">
      <c r="A33" s="7" t="s">
        <v>6</v>
      </c>
      <c r="B33" s="126"/>
      <c r="C33" s="127"/>
      <c r="D33" s="128"/>
      <c r="E33" s="128"/>
      <c r="K33" s="133"/>
    </row>
    <row r="34" spans="1:11" x14ac:dyDescent="0.3">
      <c r="A34" s="7" t="s">
        <v>4</v>
      </c>
      <c r="B34" s="126"/>
      <c r="C34" s="127"/>
      <c r="D34" s="128"/>
      <c r="E34" s="128"/>
      <c r="K34" s="133"/>
    </row>
    <row r="35" spans="1:11" x14ac:dyDescent="0.3">
      <c r="A35" s="7" t="s">
        <v>3823</v>
      </c>
      <c r="B35" s="126"/>
      <c r="C35" s="127"/>
      <c r="D35" s="128"/>
      <c r="E35" s="128"/>
      <c r="K35" s="133"/>
    </row>
    <row r="36" spans="1:11" x14ac:dyDescent="0.3">
      <c r="A36" s="7" t="s">
        <v>4297</v>
      </c>
      <c r="B36" s="126"/>
      <c r="C36" s="127"/>
      <c r="D36" s="128"/>
      <c r="E36" s="128"/>
      <c r="K36" s="133"/>
    </row>
    <row r="37" spans="1:11" x14ac:dyDescent="0.3">
      <c r="A37" s="7" t="s">
        <v>5</v>
      </c>
      <c r="B37" s="126"/>
      <c r="C37" s="127"/>
      <c r="D37" s="128"/>
      <c r="E37" s="128"/>
      <c r="K37" s="133"/>
    </row>
    <row r="38" spans="1:11" x14ac:dyDescent="0.3">
      <c r="A38" s="5" t="s">
        <v>8</v>
      </c>
      <c r="B38" s="6">
        <f t="shared" ref="B38:E38" si="4">SUM(B39:B47)</f>
        <v>0</v>
      </c>
      <c r="C38" s="6">
        <f t="shared" si="4"/>
        <v>0</v>
      </c>
      <c r="D38" s="6">
        <f t="shared" si="4"/>
        <v>0</v>
      </c>
      <c r="E38" s="6">
        <f t="shared" si="4"/>
        <v>0</v>
      </c>
      <c r="K38" s="133"/>
    </row>
    <row r="39" spans="1:11" x14ac:dyDescent="0.3">
      <c r="A39" s="7" t="s">
        <v>4293</v>
      </c>
      <c r="B39" s="126"/>
      <c r="C39" s="127"/>
      <c r="D39" s="128"/>
      <c r="E39" s="128"/>
      <c r="K39" s="133"/>
    </row>
    <row r="40" spans="1:11" x14ac:dyDescent="0.3">
      <c r="A40" s="7" t="s">
        <v>4294</v>
      </c>
      <c r="B40" s="126"/>
      <c r="C40" s="127"/>
      <c r="D40" s="128"/>
      <c r="E40" s="128"/>
      <c r="K40" s="133"/>
    </row>
    <row r="41" spans="1:11" x14ac:dyDescent="0.3">
      <c r="A41" s="7" t="s">
        <v>4295</v>
      </c>
      <c r="B41" s="126"/>
      <c r="C41" s="127"/>
      <c r="D41" s="128"/>
      <c r="E41" s="128"/>
      <c r="K41" s="109"/>
    </row>
    <row r="42" spans="1:11" x14ac:dyDescent="0.3">
      <c r="A42" s="7" t="s">
        <v>4296</v>
      </c>
      <c r="B42" s="126"/>
      <c r="C42" s="127"/>
      <c r="D42" s="128"/>
      <c r="E42" s="128"/>
    </row>
    <row r="43" spans="1:11" x14ac:dyDescent="0.3">
      <c r="A43" s="7" t="s">
        <v>6</v>
      </c>
      <c r="B43" s="126"/>
      <c r="C43" s="127"/>
      <c r="D43" s="128"/>
      <c r="E43" s="128"/>
    </row>
    <row r="44" spans="1:11" x14ac:dyDescent="0.3">
      <c r="A44" s="7" t="s">
        <v>4</v>
      </c>
      <c r="B44" s="126"/>
      <c r="C44" s="127"/>
      <c r="D44" s="128"/>
      <c r="E44" s="128"/>
    </row>
    <row r="45" spans="1:11" x14ac:dyDescent="0.3">
      <c r="A45" s="7" t="s">
        <v>3823</v>
      </c>
      <c r="B45" s="126"/>
      <c r="C45" s="127"/>
      <c r="D45" s="128"/>
      <c r="E45" s="128"/>
    </row>
    <row r="46" spans="1:11" x14ac:dyDescent="0.3">
      <c r="A46" s="7" t="s">
        <v>4297</v>
      </c>
      <c r="B46" s="126"/>
      <c r="C46" s="127"/>
      <c r="D46" s="128"/>
      <c r="E46" s="128"/>
    </row>
    <row r="47" spans="1:11" x14ac:dyDescent="0.3">
      <c r="A47" s="7" t="s">
        <v>5</v>
      </c>
      <c r="B47" s="126"/>
      <c r="C47" s="127"/>
      <c r="D47" s="128"/>
      <c r="E47" s="128"/>
    </row>
    <row r="48" spans="1:11" x14ac:dyDescent="0.3">
      <c r="A48" s="5" t="s">
        <v>3763</v>
      </c>
      <c r="B48" s="6">
        <f>SUM(B49:B57)</f>
        <v>0</v>
      </c>
      <c r="C48" s="6">
        <f t="shared" ref="C48:D48" si="5">SUM(C49:C57)</f>
        <v>0</v>
      </c>
      <c r="D48" s="6">
        <f t="shared" si="5"/>
        <v>0</v>
      </c>
      <c r="E48" s="60"/>
    </row>
    <row r="49" spans="1:5" x14ac:dyDescent="0.3">
      <c r="A49" s="7" t="s">
        <v>4293</v>
      </c>
      <c r="B49" s="126"/>
      <c r="C49" s="127"/>
      <c r="D49" s="128"/>
      <c r="E49" s="59" t="s">
        <v>4561</v>
      </c>
    </row>
    <row r="50" spans="1:5" x14ac:dyDescent="0.3">
      <c r="A50" s="7" t="s">
        <v>4294</v>
      </c>
      <c r="B50" s="126"/>
      <c r="C50" s="127"/>
      <c r="D50" s="128"/>
      <c r="E50" s="59">
        <v>5</v>
      </c>
    </row>
    <row r="51" spans="1:5" x14ac:dyDescent="0.3">
      <c r="A51" s="7" t="s">
        <v>4295</v>
      </c>
      <c r="B51" s="126"/>
      <c r="C51" s="127"/>
      <c r="D51" s="128"/>
      <c r="E51" s="59">
        <v>5</v>
      </c>
    </row>
    <row r="52" spans="1:5" x14ac:dyDescent="0.3">
      <c r="A52" s="7" t="s">
        <v>4296</v>
      </c>
      <c r="B52" s="126"/>
      <c r="C52" s="127"/>
      <c r="D52" s="128"/>
      <c r="E52" s="59">
        <v>5</v>
      </c>
    </row>
    <row r="53" spans="1:5" x14ac:dyDescent="0.3">
      <c r="A53" s="7" t="s">
        <v>6</v>
      </c>
      <c r="B53" s="126"/>
      <c r="C53" s="127"/>
      <c r="D53" s="128"/>
      <c r="E53" s="59">
        <v>5</v>
      </c>
    </row>
    <row r="54" spans="1:5" x14ac:dyDescent="0.3">
      <c r="A54" s="7" t="s">
        <v>4</v>
      </c>
      <c r="B54" s="126"/>
      <c r="C54" s="127"/>
      <c r="D54" s="128"/>
      <c r="E54" s="59">
        <v>5</v>
      </c>
    </row>
    <row r="55" spans="1:5" x14ac:dyDescent="0.3">
      <c r="A55" s="7" t="s">
        <v>3823</v>
      </c>
      <c r="B55" s="126"/>
      <c r="C55" s="127"/>
      <c r="D55" s="128"/>
      <c r="E55" s="59">
        <v>5</v>
      </c>
    </row>
    <row r="56" spans="1:5" x14ac:dyDescent="0.3">
      <c r="A56" s="7" t="s">
        <v>4297</v>
      </c>
      <c r="B56" s="126"/>
      <c r="C56" s="127"/>
      <c r="D56" s="128"/>
      <c r="E56" s="59">
        <v>5</v>
      </c>
    </row>
    <row r="57" spans="1:5" x14ac:dyDescent="0.3">
      <c r="A57" s="7" t="s">
        <v>5</v>
      </c>
      <c r="B57" s="126"/>
      <c r="C57" s="127"/>
      <c r="D57" s="128"/>
      <c r="E57" s="59">
        <v>5</v>
      </c>
    </row>
  </sheetData>
  <sheetProtection algorithmName="SHA-512" hashValue="8YBuoGeQLUFpbYORLCSRTgQ4pg3RiTRG+K0399ZlI4jlfQpXOxEbWQWVHiVgz8LFU+5DSW26NrqdmpqNfQkGNg==" saltValue="jzZ1dbec0I9uUgdW5T4QQg==" spinCount="100000" sheet="1" objects="1" scenarios="1" selectLockedCells="1"/>
  <mergeCells count="1">
    <mergeCell ref="D14:E14"/>
  </mergeCells>
  <conditionalFormatting sqref="B12">
    <cfRule type="cellIs" dxfId="8" priority="3" operator="lessThan">
      <formula>$B$17</formula>
    </cfRule>
  </conditionalFormatting>
  <conditionalFormatting sqref="C12">
    <cfRule type="cellIs" dxfId="7" priority="2" operator="lessThan">
      <formula>$C$17</formula>
    </cfRule>
  </conditionalFormatting>
  <conditionalFormatting sqref="D12">
    <cfRule type="cellIs" dxfId="6" priority="1" operator="lessThan">
      <formula>$D$17+$E$17</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Concordance!$A$2:$A$556</xm:f>
          </x14:formula1>
          <xm:sqref>B1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7"/>
  <sheetViews>
    <sheetView workbookViewId="0">
      <selection sqref="A1:XFD1048576"/>
    </sheetView>
  </sheetViews>
  <sheetFormatPr defaultColWidth="8.77734375" defaultRowHeight="14.4" x14ac:dyDescent="0.3"/>
  <cols>
    <col min="1" max="1" width="7.77734375" style="22" bestFit="1" customWidth="1"/>
    <col min="2" max="2" width="41" style="110" bestFit="1" customWidth="1"/>
    <col min="3" max="3" width="10" style="110" bestFit="1" customWidth="1"/>
    <col min="4" max="4" width="17.5546875" style="110" bestFit="1" customWidth="1"/>
    <col min="5" max="5" width="13.77734375" style="110" bestFit="1" customWidth="1"/>
    <col min="6" max="6" width="13.77734375" style="110" hidden="1" customWidth="1"/>
    <col min="7" max="7" width="13.77734375" style="110" customWidth="1"/>
    <col min="8" max="8" width="16.21875" style="151" hidden="1" customWidth="1"/>
    <col min="9" max="9" width="10.44140625" style="110" customWidth="1"/>
    <col min="10" max="16384" width="8.77734375" style="110"/>
  </cols>
  <sheetData>
    <row r="1" spans="1:9" s="16" customFormat="1" ht="43.2" x14ac:dyDescent="0.3">
      <c r="A1" s="148" t="s">
        <v>1822</v>
      </c>
      <c r="B1" s="19" t="s">
        <v>1823</v>
      </c>
      <c r="C1" s="19" t="s">
        <v>25</v>
      </c>
      <c r="D1" s="19" t="s">
        <v>1824</v>
      </c>
      <c r="E1" s="20" t="s">
        <v>3576</v>
      </c>
      <c r="F1" s="20" t="s">
        <v>3577</v>
      </c>
      <c r="G1" s="149" t="s">
        <v>4576</v>
      </c>
      <c r="H1" s="150"/>
      <c r="I1" s="16" t="s">
        <v>4578</v>
      </c>
    </row>
    <row r="2" spans="1:9" x14ac:dyDescent="0.3">
      <c r="A2" s="152">
        <f>INDEX([1]Concordance!$A$2:$A$556,MATCH('[1]2021 ESSER II'!F2,[1]Concordance!$D$2:$D$556,0))</f>
        <v>48914</v>
      </c>
      <c r="B2" s="153" t="s">
        <v>1889</v>
      </c>
      <c r="C2" s="153" t="s">
        <v>167</v>
      </c>
      <c r="D2" s="153" t="s">
        <v>1890</v>
      </c>
      <c r="E2" s="154">
        <v>414509</v>
      </c>
      <c r="F2" s="21">
        <v>183551.86</v>
      </c>
      <c r="G2" s="154">
        <v>414559</v>
      </c>
      <c r="H2" s="151">
        <f>VLOOKUP(A2,'[2]ESSER II Alloc'!A:D,3,FALSE)</f>
        <v>414559</v>
      </c>
      <c r="I2" s="154">
        <f>SUM(E2-H2)</f>
        <v>-50</v>
      </c>
    </row>
    <row r="3" spans="1:9" x14ac:dyDescent="0.3">
      <c r="A3" s="152">
        <f>INDEX([1]Concordance!$A$2:$A$556,MATCH('[1]2021 ESSER II'!F3,[1]Concordance!$D$2:$D$556,0))</f>
        <v>48927</v>
      </c>
      <c r="B3" s="153" t="s">
        <v>1893</v>
      </c>
      <c r="C3" s="153" t="s">
        <v>171</v>
      </c>
      <c r="D3" s="153" t="s">
        <v>1894</v>
      </c>
      <c r="E3" s="154">
        <v>542744</v>
      </c>
      <c r="F3" s="21">
        <v>39532.99</v>
      </c>
      <c r="G3" s="154">
        <v>542810</v>
      </c>
      <c r="H3" s="151">
        <f>VLOOKUP(A3,'[2]ESSER II Alloc'!A:D,3,FALSE)</f>
        <v>542810</v>
      </c>
      <c r="I3" s="154">
        <f t="shared" ref="I3:I66" si="0">SUM(E3-H3)</f>
        <v>-66</v>
      </c>
    </row>
    <row r="4" spans="1:9" x14ac:dyDescent="0.3">
      <c r="A4" s="152">
        <f>INDEX([1]Concordance!$A$2:$A$556,MATCH('[1]2021 ESSER II'!F4,[1]Concordance!$D$2:$D$556,0))</f>
        <v>1090</v>
      </c>
      <c r="B4" s="153" t="s">
        <v>1896</v>
      </c>
      <c r="C4" s="153" t="s">
        <v>174</v>
      </c>
      <c r="D4" s="153" t="s">
        <v>1897</v>
      </c>
      <c r="E4" s="154">
        <v>479588</v>
      </c>
      <c r="F4" s="21">
        <v>479588</v>
      </c>
      <c r="G4" s="154">
        <v>479647</v>
      </c>
      <c r="H4" s="151">
        <f>VLOOKUP(A4,'[2]ESSER II Alloc'!A:D,3,FALSE)</f>
        <v>479647</v>
      </c>
      <c r="I4" s="154">
        <f t="shared" si="0"/>
        <v>-59</v>
      </c>
    </row>
    <row r="5" spans="1:9" x14ac:dyDescent="0.3">
      <c r="A5" s="152">
        <f>INDEX([1]Concordance!$A$2:$A$556,MATCH('[1]2021 ESSER II'!F5,[1]Concordance!$D$2:$D$556,0))</f>
        <v>1092</v>
      </c>
      <c r="B5" s="153" t="s">
        <v>1899</v>
      </c>
      <c r="C5" s="153" t="s">
        <v>177</v>
      </c>
      <c r="D5" s="153" t="s">
        <v>1900</v>
      </c>
      <c r="E5" s="154">
        <v>382327</v>
      </c>
      <c r="F5" s="21">
        <v>382327</v>
      </c>
      <c r="G5" s="154">
        <v>382374</v>
      </c>
      <c r="H5" s="151">
        <f>VLOOKUP(A5,'[2]ESSER II Alloc'!A:D,3,FALSE)</f>
        <v>382374</v>
      </c>
      <c r="I5" s="154">
        <f t="shared" si="0"/>
        <v>-47</v>
      </c>
    </row>
    <row r="6" spans="1:9" x14ac:dyDescent="0.3">
      <c r="A6" s="152">
        <f>INDEX([1]Concordance!$A$2:$A$556,MATCH('[1]2021 ESSER II'!F6,[1]Concordance!$D$2:$D$556,0))</f>
        <v>7123</v>
      </c>
      <c r="B6" s="153" t="s">
        <v>1902</v>
      </c>
      <c r="C6" s="153" t="s">
        <v>180</v>
      </c>
      <c r="D6" s="153" t="s">
        <v>1903</v>
      </c>
      <c r="E6" s="154">
        <v>504445</v>
      </c>
      <c r="F6" s="21">
        <v>504445</v>
      </c>
      <c r="G6" s="154">
        <v>504507</v>
      </c>
      <c r="H6" s="151">
        <f>VLOOKUP(A6,'[2]ESSER II Alloc'!A:D,3,FALSE)</f>
        <v>504507</v>
      </c>
      <c r="I6" s="154">
        <f t="shared" si="0"/>
        <v>-62</v>
      </c>
    </row>
    <row r="7" spans="1:9" x14ac:dyDescent="0.3">
      <c r="A7" s="152">
        <f>INDEX([1]Concordance!$A$2:$A$556,MATCH('[1]2021 ESSER II'!F7,[1]Concordance!$D$2:$D$556,0))</f>
        <v>103129</v>
      </c>
      <c r="B7" s="153" t="s">
        <v>1905</v>
      </c>
      <c r="C7" s="153" t="s">
        <v>183</v>
      </c>
      <c r="D7" s="153" t="s">
        <v>1906</v>
      </c>
      <c r="E7" s="154">
        <v>300478</v>
      </c>
      <c r="F7" s="21">
        <v>300478</v>
      </c>
      <c r="G7" s="154">
        <v>300515</v>
      </c>
      <c r="H7" s="151">
        <f>VLOOKUP(A7,'[2]ESSER II Alloc'!A:D,3,FALSE)</f>
        <v>300515</v>
      </c>
      <c r="I7" s="154">
        <f t="shared" si="0"/>
        <v>-37</v>
      </c>
    </row>
    <row r="8" spans="1:9" x14ac:dyDescent="0.3">
      <c r="A8" s="152">
        <f>INDEX([1]Concordance!$A$2:$A$556,MATCH('[1]2021 ESSER II'!F8,[1]Concordance!$D$2:$D$556,0))</f>
        <v>96098</v>
      </c>
      <c r="B8" s="153" t="s">
        <v>1908</v>
      </c>
      <c r="C8" s="153" t="s">
        <v>186</v>
      </c>
      <c r="D8" s="153" t="s">
        <v>1909</v>
      </c>
      <c r="E8" s="154">
        <v>1025650</v>
      </c>
      <c r="F8" s="21">
        <v>0</v>
      </c>
      <c r="G8" s="154">
        <v>1025776</v>
      </c>
      <c r="H8" s="151">
        <f>VLOOKUP(A8,'[2]ESSER II Alloc'!A:D,3,FALSE)</f>
        <v>1025776</v>
      </c>
      <c r="I8" s="154">
        <f t="shared" si="0"/>
        <v>-126</v>
      </c>
    </row>
    <row r="9" spans="1:9" x14ac:dyDescent="0.3">
      <c r="A9" s="152">
        <f>INDEX([1]Concordance!$A$2:$A$556,MATCH('[1]2021 ESSER II'!F9,[1]Concordance!$D$2:$D$556,0))</f>
        <v>38046</v>
      </c>
      <c r="B9" s="153" t="s">
        <v>1912</v>
      </c>
      <c r="C9" s="153" t="s">
        <v>189</v>
      </c>
      <c r="D9" s="153" t="s">
        <v>1913</v>
      </c>
      <c r="E9" s="154">
        <v>419072</v>
      </c>
      <c r="F9" s="21">
        <v>419072</v>
      </c>
      <c r="G9" s="154">
        <v>419123</v>
      </c>
      <c r="H9" s="151">
        <f>VLOOKUP(A9,'[2]ESSER II Alloc'!A:D,3,FALSE)</f>
        <v>419123</v>
      </c>
      <c r="I9" s="154">
        <f t="shared" si="0"/>
        <v>-51</v>
      </c>
    </row>
    <row r="10" spans="1:9" x14ac:dyDescent="0.3">
      <c r="A10" s="152">
        <f>INDEX([1]Concordance!$A$2:$A$556,MATCH('[1]2021 ESSER II'!F10,[1]Concordance!$D$2:$D$556,0))</f>
        <v>48909</v>
      </c>
      <c r="B10" s="153" t="s">
        <v>1917</v>
      </c>
      <c r="C10" s="153" t="s">
        <v>192</v>
      </c>
      <c r="D10" s="153" t="s">
        <v>1918</v>
      </c>
      <c r="E10" s="154">
        <v>980795</v>
      </c>
      <c r="F10" s="21">
        <v>190099.96</v>
      </c>
      <c r="G10" s="154">
        <v>980915</v>
      </c>
      <c r="H10" s="151">
        <f>VLOOKUP(A10,'[2]ESSER II Alloc'!A:D,3,FALSE)</f>
        <v>980915</v>
      </c>
      <c r="I10" s="154">
        <f t="shared" si="0"/>
        <v>-120</v>
      </c>
    </row>
    <row r="11" spans="1:9" x14ac:dyDescent="0.3">
      <c r="A11" s="152">
        <f>INDEX([1]Concordance!$A$2:$A$556,MATCH('[1]2021 ESSER II'!F11,[1]Concordance!$D$2:$D$556,0))</f>
        <v>79078</v>
      </c>
      <c r="B11" s="153" t="s">
        <v>1920</v>
      </c>
      <c r="C11" s="153" t="s">
        <v>195</v>
      </c>
      <c r="D11" s="153" t="s">
        <v>1921</v>
      </c>
      <c r="E11" s="154">
        <v>225455</v>
      </c>
      <c r="F11" s="21">
        <v>0</v>
      </c>
      <c r="G11" s="154">
        <v>225483</v>
      </c>
      <c r="H11" s="151">
        <f>VLOOKUP(A11,'[2]ESSER II Alloc'!A:D,3,FALSE)</f>
        <v>225483</v>
      </c>
      <c r="I11" s="154">
        <f t="shared" si="0"/>
        <v>-28</v>
      </c>
    </row>
    <row r="12" spans="1:9" x14ac:dyDescent="0.3">
      <c r="A12" s="152">
        <f>INDEX([1]Concordance!$A$2:$A$556,MATCH('[1]2021 ESSER II'!F12,[1]Concordance!$D$2:$D$556,0))</f>
        <v>75087</v>
      </c>
      <c r="B12" s="153" t="s">
        <v>1923</v>
      </c>
      <c r="C12" s="153" t="s">
        <v>198</v>
      </c>
      <c r="D12" s="153" t="s">
        <v>1924</v>
      </c>
      <c r="E12" s="154">
        <v>1734581</v>
      </c>
      <c r="F12" s="21">
        <v>1734581</v>
      </c>
      <c r="G12" s="154">
        <v>1734793</v>
      </c>
      <c r="H12" s="151">
        <f>VLOOKUP(A12,'[2]ESSER II Alloc'!A:D,3,FALSE)</f>
        <v>1734793</v>
      </c>
      <c r="I12" s="154">
        <f t="shared" si="0"/>
        <v>-212</v>
      </c>
    </row>
    <row r="13" spans="1:9" x14ac:dyDescent="0.3">
      <c r="A13" s="152">
        <f>INDEX([1]Concordance!$A$2:$A$556,MATCH('[1]2021 ESSER II'!F13,[1]Concordance!$D$2:$D$556,0))</f>
        <v>93120</v>
      </c>
      <c r="B13" s="153" t="s">
        <v>1926</v>
      </c>
      <c r="C13" s="153" t="s">
        <v>201</v>
      </c>
      <c r="D13" s="153" t="s">
        <v>1927</v>
      </c>
      <c r="E13" s="154">
        <v>351622</v>
      </c>
      <c r="F13" s="21">
        <v>149071.32</v>
      </c>
      <c r="G13" s="154">
        <v>351665</v>
      </c>
      <c r="H13" s="151">
        <f>VLOOKUP(A13,'[2]ESSER II Alloc'!A:D,3,FALSE)</f>
        <v>351665</v>
      </c>
      <c r="I13" s="154">
        <f t="shared" si="0"/>
        <v>-43</v>
      </c>
    </row>
    <row r="14" spans="1:9" x14ac:dyDescent="0.3">
      <c r="A14" s="152">
        <f>INDEX([1]Concordance!$A$2:$A$556,MATCH('[1]2021 ESSER II'!F14,[1]Concordance!$D$2:$D$556,0))</f>
        <v>47062</v>
      </c>
      <c r="B14" s="153" t="s">
        <v>1929</v>
      </c>
      <c r="C14" s="153" t="s">
        <v>204</v>
      </c>
      <c r="D14" s="153" t="s">
        <v>1930</v>
      </c>
      <c r="E14" s="154">
        <v>1480616</v>
      </c>
      <c r="F14" s="21">
        <v>791237.97</v>
      </c>
      <c r="G14" s="154">
        <v>1480798</v>
      </c>
      <c r="H14" s="151">
        <f>VLOOKUP(A14,'[2]ESSER II Alloc'!A:D,3,FALSE)</f>
        <v>1480798</v>
      </c>
      <c r="I14" s="154">
        <f t="shared" si="0"/>
        <v>-182</v>
      </c>
    </row>
    <row r="15" spans="1:9" x14ac:dyDescent="0.3">
      <c r="A15" s="152">
        <f>INDEX([1]Concordance!$A$2:$A$556,MATCH('[1]2021 ESSER II'!F15,[1]Concordance!$D$2:$D$556,0))</f>
        <v>19139</v>
      </c>
      <c r="B15" s="153" t="s">
        <v>1932</v>
      </c>
      <c r="C15" s="153" t="s">
        <v>207</v>
      </c>
      <c r="D15" s="153" t="s">
        <v>1933</v>
      </c>
      <c r="E15" s="154">
        <v>251964</v>
      </c>
      <c r="F15" s="21">
        <v>251964</v>
      </c>
      <c r="G15" s="154">
        <v>251995</v>
      </c>
      <c r="H15" s="151">
        <f>VLOOKUP(A15,'[2]ESSER II Alloc'!A:D,3,FALSE)</f>
        <v>251995</v>
      </c>
      <c r="I15" s="154">
        <f t="shared" si="0"/>
        <v>-31</v>
      </c>
    </row>
    <row r="16" spans="1:9" x14ac:dyDescent="0.3">
      <c r="A16" s="152">
        <f>INDEX([1]Concordance!$A$2:$A$556,MATCH('[1]2021 ESSER II'!F16,[1]Concordance!$D$2:$D$556,0))</f>
        <v>39135</v>
      </c>
      <c r="B16" s="153" t="s">
        <v>1935</v>
      </c>
      <c r="C16" s="153" t="s">
        <v>210</v>
      </c>
      <c r="D16" s="153" t="s">
        <v>1936</v>
      </c>
      <c r="E16" s="154">
        <v>524955</v>
      </c>
      <c r="F16" s="21">
        <v>524955</v>
      </c>
      <c r="G16" s="154">
        <v>525019</v>
      </c>
      <c r="H16" s="151">
        <f>VLOOKUP(A16,'[2]ESSER II Alloc'!A:D,3,FALSE)</f>
        <v>525019</v>
      </c>
      <c r="I16" s="154">
        <f t="shared" si="0"/>
        <v>-64</v>
      </c>
    </row>
    <row r="17" spans="1:9" x14ac:dyDescent="0.3">
      <c r="A17" s="152">
        <f>INDEX([1]Concordance!$A$2:$A$556,MATCH('[1]2021 ESSER II'!F17,[1]Concordance!$D$2:$D$556,0))</f>
        <v>61150</v>
      </c>
      <c r="B17" s="153" t="s">
        <v>1938</v>
      </c>
      <c r="C17" s="153" t="s">
        <v>213</v>
      </c>
      <c r="D17" s="153" t="s">
        <v>1939</v>
      </c>
      <c r="E17" s="154">
        <v>145805</v>
      </c>
      <c r="F17" s="21">
        <v>0</v>
      </c>
      <c r="G17" s="154">
        <v>145823</v>
      </c>
      <c r="H17" s="151">
        <f>VLOOKUP(A17,'[2]ESSER II Alloc'!A:D,3,FALSE)</f>
        <v>145823</v>
      </c>
      <c r="I17" s="154">
        <f t="shared" si="0"/>
        <v>-18</v>
      </c>
    </row>
    <row r="18" spans="1:9" x14ac:dyDescent="0.3">
      <c r="A18" s="22">
        <f>INDEX([1]Concordance!$A$2:$A$556,MATCH('[1]2021 ESSER II'!F18,[1]Concordance!$D$2:$D$556,0))</f>
        <v>115933</v>
      </c>
      <c r="B18" s="110" t="s">
        <v>1941</v>
      </c>
      <c r="C18" s="110" t="s">
        <v>1942</v>
      </c>
      <c r="D18" s="110" t="s">
        <v>1943</v>
      </c>
      <c r="E18" s="21">
        <v>0</v>
      </c>
      <c r="F18" s="21">
        <v>0</v>
      </c>
      <c r="G18" s="21" t="e">
        <v>#N/A</v>
      </c>
      <c r="H18" s="151" t="e">
        <f>VLOOKUP(A18,'[2]ESSER II Alloc'!A:D,3,FALSE)</f>
        <v>#N/A</v>
      </c>
      <c r="I18" s="21" t="e">
        <f t="shared" si="0"/>
        <v>#N/A</v>
      </c>
    </row>
    <row r="19" spans="1:9" x14ac:dyDescent="0.3">
      <c r="A19" s="152">
        <f>INDEX([1]Concordance!$A$2:$A$556,MATCH('[1]2021 ESSER II'!F19,[1]Concordance!$D$2:$D$556,0))</f>
        <v>55110</v>
      </c>
      <c r="B19" s="153" t="s">
        <v>1945</v>
      </c>
      <c r="C19" s="153" t="s">
        <v>216</v>
      </c>
      <c r="D19" s="153" t="s">
        <v>1946</v>
      </c>
      <c r="E19" s="154">
        <v>1953946</v>
      </c>
      <c r="F19" s="21">
        <v>1953946</v>
      </c>
      <c r="G19" s="154">
        <v>1954186</v>
      </c>
      <c r="H19" s="151">
        <f>VLOOKUP(A19,'[2]ESSER II Alloc'!A:D,3,FALSE)</f>
        <v>1954186</v>
      </c>
      <c r="I19" s="154">
        <f t="shared" si="0"/>
        <v>-240</v>
      </c>
    </row>
    <row r="20" spans="1:9" x14ac:dyDescent="0.3">
      <c r="A20" s="152">
        <f>INDEX([1]Concordance!$A$2:$A$556,MATCH('[1]2021 ESSER II'!F20,[1]Concordance!$D$2:$D$556,0))</f>
        <v>34124</v>
      </c>
      <c r="B20" s="153" t="s">
        <v>1948</v>
      </c>
      <c r="C20" s="153" t="s">
        <v>1486</v>
      </c>
      <c r="D20" s="153" t="s">
        <v>1949</v>
      </c>
      <c r="E20" s="154">
        <v>1792296</v>
      </c>
      <c r="F20" s="21">
        <v>1173822.25</v>
      </c>
      <c r="G20" s="154">
        <v>1792515</v>
      </c>
      <c r="H20" s="151">
        <f>VLOOKUP(A20,'[2]ESSER II Alloc'!A:D,3,FALSE)</f>
        <v>1792515</v>
      </c>
      <c r="I20" s="154">
        <f t="shared" si="0"/>
        <v>-219</v>
      </c>
    </row>
    <row r="21" spans="1:9" x14ac:dyDescent="0.3">
      <c r="A21" s="152">
        <f>INDEX([1]Concordance!$A$2:$A$556,MATCH('[1]2021 ESSER II'!F21,[1]Concordance!$D$2:$D$556,0))</f>
        <v>2090</v>
      </c>
      <c r="B21" s="153" t="s">
        <v>1951</v>
      </c>
      <c r="C21" s="153" t="s">
        <v>219</v>
      </c>
      <c r="D21" s="153" t="s">
        <v>1952</v>
      </c>
      <c r="E21" s="154">
        <v>41678</v>
      </c>
      <c r="F21" s="21">
        <v>0</v>
      </c>
      <c r="G21" s="154">
        <v>41683</v>
      </c>
      <c r="H21" s="151">
        <f>VLOOKUP(A21,'[2]ESSER II Alloc'!A:D,3,FALSE)</f>
        <v>41683</v>
      </c>
      <c r="I21" s="154">
        <f t="shared" si="0"/>
        <v>-5</v>
      </c>
    </row>
    <row r="22" spans="1:9" x14ac:dyDescent="0.3">
      <c r="A22" s="152">
        <f>INDEX([1]Concordance!$A$2:$A$556,MATCH('[1]2021 ESSER II'!F22,[1]Concordance!$D$2:$D$556,0))</f>
        <v>49135</v>
      </c>
      <c r="B22" s="153" t="s">
        <v>1954</v>
      </c>
      <c r="C22" s="153" t="s">
        <v>222</v>
      </c>
      <c r="D22" s="153" t="s">
        <v>1955</v>
      </c>
      <c r="E22" s="154">
        <v>194784</v>
      </c>
      <c r="F22" s="21">
        <v>194784</v>
      </c>
      <c r="G22" s="154">
        <v>194807</v>
      </c>
      <c r="H22" s="151">
        <f>VLOOKUP(A22,'[2]ESSER II Alloc'!A:D,3,FALSE)</f>
        <v>194807</v>
      </c>
      <c r="I22" s="154">
        <f t="shared" si="0"/>
        <v>-23</v>
      </c>
    </row>
    <row r="23" spans="1:9" x14ac:dyDescent="0.3">
      <c r="A23" s="152">
        <f>INDEX([1]Concordance!$A$2:$A$556,MATCH('[1]2021 ESSER II'!F23,[1]Concordance!$D$2:$D$556,0))</f>
        <v>77101</v>
      </c>
      <c r="B23" s="153" t="s">
        <v>1957</v>
      </c>
      <c r="C23" s="153" t="s">
        <v>225</v>
      </c>
      <c r="D23" s="153" t="s">
        <v>1958</v>
      </c>
      <c r="E23" s="154">
        <v>304402</v>
      </c>
      <c r="F23" s="21">
        <v>0</v>
      </c>
      <c r="G23" s="154">
        <v>304440</v>
      </c>
      <c r="H23" s="151">
        <f>VLOOKUP(A23,'[2]ESSER II Alloc'!A:D,3,FALSE)</f>
        <v>304440</v>
      </c>
      <c r="I23" s="154">
        <f t="shared" si="0"/>
        <v>-38</v>
      </c>
    </row>
    <row r="24" spans="1:9" x14ac:dyDescent="0.3">
      <c r="A24" s="152">
        <f>INDEX([1]Concordance!$A$2:$A$556,MATCH('[1]2021 ESSER II'!F24,[1]Concordance!$D$2:$D$556,0))</f>
        <v>7122</v>
      </c>
      <c r="B24" s="153" t="s">
        <v>1960</v>
      </c>
      <c r="C24" s="153" t="s">
        <v>228</v>
      </c>
      <c r="D24" s="153" t="s">
        <v>1961</v>
      </c>
      <c r="E24" s="154">
        <v>101363</v>
      </c>
      <c r="F24" s="21">
        <v>101363</v>
      </c>
      <c r="G24" s="154">
        <v>101376</v>
      </c>
      <c r="H24" s="151">
        <f>VLOOKUP(A24,'[2]ESSER II Alloc'!A:D,3,FALSE)</f>
        <v>101376</v>
      </c>
      <c r="I24" s="154">
        <f t="shared" si="0"/>
        <v>-13</v>
      </c>
    </row>
    <row r="25" spans="1:9" x14ac:dyDescent="0.3">
      <c r="A25" s="152">
        <f>INDEX([1]Concordance!$A$2:$A$556,MATCH('[1]2021 ESSER II'!F25,[1]Concordance!$D$2:$D$556,0))</f>
        <v>96099</v>
      </c>
      <c r="B25" s="153" t="s">
        <v>1963</v>
      </c>
      <c r="C25" s="153" t="s">
        <v>231</v>
      </c>
      <c r="D25" s="153" t="s">
        <v>1964</v>
      </c>
      <c r="E25" s="154">
        <v>1302166</v>
      </c>
      <c r="F25" s="21">
        <v>0</v>
      </c>
      <c r="G25" s="154">
        <v>1302325</v>
      </c>
      <c r="H25" s="151">
        <f>VLOOKUP(A25,'[2]ESSER II Alloc'!A:D,3,FALSE)</f>
        <v>1302325</v>
      </c>
      <c r="I25" s="154">
        <f t="shared" si="0"/>
        <v>-159</v>
      </c>
    </row>
    <row r="26" spans="1:9" x14ac:dyDescent="0.3">
      <c r="A26" s="152">
        <f>INDEX([1]Concordance!$A$2:$A$556,MATCH('[1]2021 ESSER II'!F26,[1]Concordance!$D$2:$D$556,0))</f>
        <v>103128</v>
      </c>
      <c r="B26" s="153" t="s">
        <v>1966</v>
      </c>
      <c r="C26" s="153" t="s">
        <v>234</v>
      </c>
      <c r="D26" s="153" t="s">
        <v>1967</v>
      </c>
      <c r="E26" s="154">
        <v>392896</v>
      </c>
      <c r="F26" s="21">
        <v>88849.27</v>
      </c>
      <c r="G26" s="154">
        <v>392944</v>
      </c>
      <c r="H26" s="151">
        <f>VLOOKUP(A26,'[2]ESSER II Alloc'!A:D,3,FALSE)</f>
        <v>392944</v>
      </c>
      <c r="I26" s="154">
        <f t="shared" si="0"/>
        <v>-48</v>
      </c>
    </row>
    <row r="27" spans="1:9" x14ac:dyDescent="0.3">
      <c r="A27" s="152">
        <f>INDEX([1]Concordance!$A$2:$A$556,MATCH('[1]2021 ESSER II'!F27,[1]Concordance!$D$2:$D$556,0))</f>
        <v>47064</v>
      </c>
      <c r="B27" s="153" t="s">
        <v>1969</v>
      </c>
      <c r="C27" s="153" t="s">
        <v>237</v>
      </c>
      <c r="D27" s="153" t="s">
        <v>1970</v>
      </c>
      <c r="E27" s="154">
        <v>159673</v>
      </c>
      <c r="F27" s="21">
        <v>159673</v>
      </c>
      <c r="G27" s="154">
        <v>159693</v>
      </c>
      <c r="H27" s="151">
        <f>VLOOKUP(A27,'[2]ESSER II Alloc'!A:D,3,FALSE)</f>
        <v>159693</v>
      </c>
      <c r="I27" s="154">
        <f t="shared" si="0"/>
        <v>-20</v>
      </c>
    </row>
    <row r="28" spans="1:9" x14ac:dyDescent="0.3">
      <c r="A28" s="152">
        <f>INDEX([1]Concordance!$A$2:$A$556,MATCH('[1]2021 ESSER II'!F28,[1]Concordance!$D$2:$D$556,0))</f>
        <v>19152</v>
      </c>
      <c r="B28" s="153" t="s">
        <v>1972</v>
      </c>
      <c r="C28" s="153" t="s">
        <v>240</v>
      </c>
      <c r="D28" s="153" t="s">
        <v>1973</v>
      </c>
      <c r="E28" s="154">
        <v>2422087</v>
      </c>
      <c r="F28" s="21">
        <v>292408.49</v>
      </c>
      <c r="G28" s="154">
        <v>2422384</v>
      </c>
      <c r="H28" s="151">
        <f>VLOOKUP(A28,'[2]ESSER II Alloc'!A:D,3,FALSE)</f>
        <v>2422384</v>
      </c>
      <c r="I28" s="154">
        <f t="shared" si="0"/>
        <v>-297</v>
      </c>
    </row>
    <row r="29" spans="1:9" x14ac:dyDescent="0.3">
      <c r="A29" s="152">
        <f>INDEX([1]Concordance!$A$2:$A$556,MATCH('[1]2021 ESSER II'!F29,[1]Concordance!$D$2:$D$556,0))</f>
        <v>103135</v>
      </c>
      <c r="B29" s="153" t="s">
        <v>1975</v>
      </c>
      <c r="C29" s="153" t="s">
        <v>249</v>
      </c>
      <c r="D29" s="153" t="s">
        <v>1976</v>
      </c>
      <c r="E29" s="154">
        <v>787753</v>
      </c>
      <c r="F29" s="21">
        <v>0</v>
      </c>
      <c r="G29" s="154">
        <v>787850</v>
      </c>
      <c r="H29" s="151">
        <f>VLOOKUP(A29,'[2]ESSER II Alloc'!A:D,3,FALSE)</f>
        <v>787850</v>
      </c>
      <c r="I29" s="154">
        <f t="shared" si="0"/>
        <v>-97</v>
      </c>
    </row>
    <row r="30" spans="1:9" x14ac:dyDescent="0.3">
      <c r="A30" s="152">
        <f>INDEX([1]Concordance!$A$2:$A$556,MATCH('[1]2021 ESSER II'!F30,[1]Concordance!$D$2:$D$556,0))</f>
        <v>61151</v>
      </c>
      <c r="B30" s="153" t="s">
        <v>1978</v>
      </c>
      <c r="C30" s="153" t="s">
        <v>252</v>
      </c>
      <c r="D30" s="153" t="s">
        <v>1979</v>
      </c>
      <c r="E30" s="154">
        <v>189312</v>
      </c>
      <c r="F30" s="21">
        <v>0</v>
      </c>
      <c r="G30" s="154">
        <v>189336</v>
      </c>
      <c r="H30" s="151">
        <f>VLOOKUP(A30,'[2]ESSER II Alloc'!A:D,3,FALSE)</f>
        <v>189336</v>
      </c>
      <c r="I30" s="154">
        <f t="shared" si="0"/>
        <v>-24</v>
      </c>
    </row>
    <row r="31" spans="1:9" x14ac:dyDescent="0.3">
      <c r="A31" s="152">
        <f>INDEX([1]Concordance!$A$2:$A$556,MATCH('[1]2021 ESSER II'!F31,[1]Concordance!$D$2:$D$556,0))</f>
        <v>22091</v>
      </c>
      <c r="B31" s="153" t="s">
        <v>1981</v>
      </c>
      <c r="C31" s="153" t="s">
        <v>255</v>
      </c>
      <c r="D31" s="153" t="s">
        <v>1982</v>
      </c>
      <c r="E31" s="154">
        <v>215616</v>
      </c>
      <c r="F31" s="21">
        <v>0</v>
      </c>
      <c r="G31" s="154">
        <v>215642</v>
      </c>
      <c r="H31" s="151">
        <f>VLOOKUP(A31,'[2]ESSER II Alloc'!A:D,3,FALSE)</f>
        <v>215642</v>
      </c>
      <c r="I31" s="154">
        <f t="shared" si="0"/>
        <v>-26</v>
      </c>
    </row>
    <row r="32" spans="1:9" x14ac:dyDescent="0.3">
      <c r="A32" s="152">
        <f>INDEX([1]Concordance!$A$2:$A$556,MATCH('[1]2021 ESSER II'!F32,[1]Concordance!$D$2:$D$556,0))</f>
        <v>94076</v>
      </c>
      <c r="B32" s="153" t="s">
        <v>1984</v>
      </c>
      <c r="C32" s="153" t="s">
        <v>261</v>
      </c>
      <c r="D32" s="153" t="s">
        <v>1985</v>
      </c>
      <c r="E32" s="154">
        <v>797455</v>
      </c>
      <c r="F32" s="21">
        <v>797455</v>
      </c>
      <c r="G32" s="154">
        <v>797552</v>
      </c>
      <c r="H32" s="151">
        <f>VLOOKUP(A32,'[2]ESSER II Alloc'!A:D,3,FALSE)</f>
        <v>797552</v>
      </c>
      <c r="I32" s="154">
        <f t="shared" si="0"/>
        <v>-97</v>
      </c>
    </row>
    <row r="33" spans="1:9" x14ac:dyDescent="0.3">
      <c r="A33" s="152">
        <f>INDEX([1]Concordance!$A$2:$A$556,MATCH('[1]2021 ESSER II'!F33,[1]Concordance!$D$2:$D$556,0))</f>
        <v>27055</v>
      </c>
      <c r="B33" s="153" t="s">
        <v>1987</v>
      </c>
      <c r="C33" s="153" t="s">
        <v>264</v>
      </c>
      <c r="D33" s="153" t="s">
        <v>1988</v>
      </c>
      <c r="E33" s="154">
        <v>132990</v>
      </c>
      <c r="F33" s="21">
        <v>101588.56</v>
      </c>
      <c r="G33" s="154">
        <v>133006</v>
      </c>
      <c r="H33" s="151">
        <f>VLOOKUP(A33,'[2]ESSER II Alloc'!A:D,3,FALSE)</f>
        <v>133006</v>
      </c>
      <c r="I33" s="154">
        <f t="shared" si="0"/>
        <v>-16</v>
      </c>
    </row>
    <row r="34" spans="1:9" x14ac:dyDescent="0.3">
      <c r="A34" s="152">
        <f>INDEX([1]Concordance!$A$2:$A$556,MATCH('[1]2021 ESSER II'!F34,[1]Concordance!$D$2:$D$556,0))</f>
        <v>26002</v>
      </c>
      <c r="B34" s="153" t="s">
        <v>1990</v>
      </c>
      <c r="C34" s="153" t="s">
        <v>432</v>
      </c>
      <c r="D34" s="153" t="s">
        <v>1991</v>
      </c>
      <c r="E34" s="154">
        <v>96988</v>
      </c>
      <c r="F34" s="21">
        <v>96988</v>
      </c>
      <c r="G34" s="154">
        <v>97000</v>
      </c>
      <c r="H34" s="151">
        <f>VLOOKUP(A34,'[2]ESSER II Alloc'!A:D,3,FALSE)</f>
        <v>97000</v>
      </c>
      <c r="I34" s="154">
        <f t="shared" si="0"/>
        <v>-12</v>
      </c>
    </row>
    <row r="35" spans="1:9" x14ac:dyDescent="0.3">
      <c r="A35" s="152">
        <f>INDEX([1]Concordance!$A$2:$A$556,MATCH('[1]2021 ESSER II'!F35,[1]Concordance!$D$2:$D$556,0))</f>
        <v>103131</v>
      </c>
      <c r="B35" s="153" t="s">
        <v>1993</v>
      </c>
      <c r="C35" s="153" t="s">
        <v>267</v>
      </c>
      <c r="D35" s="153" t="s">
        <v>1994</v>
      </c>
      <c r="E35" s="154">
        <v>566908</v>
      </c>
      <c r="F35" s="21">
        <v>563908</v>
      </c>
      <c r="G35" s="154">
        <v>566978</v>
      </c>
      <c r="H35" s="151">
        <f>VLOOKUP(A35,'[2]ESSER II Alloc'!A:D,3,FALSE)</f>
        <v>566978</v>
      </c>
      <c r="I35" s="154">
        <f t="shared" si="0"/>
        <v>-70</v>
      </c>
    </row>
    <row r="36" spans="1:9" x14ac:dyDescent="0.3">
      <c r="A36" s="152">
        <f>INDEX([1]Concordance!$A$2:$A$556,MATCH('[1]2021 ESSER II'!F36,[1]Concordance!$D$2:$D$556,0))</f>
        <v>104045</v>
      </c>
      <c r="B36" s="153" t="s">
        <v>1996</v>
      </c>
      <c r="C36" s="153" t="s">
        <v>270</v>
      </c>
      <c r="D36" s="153" t="s">
        <v>1997</v>
      </c>
      <c r="E36" s="154">
        <v>489262</v>
      </c>
      <c r="F36" s="21">
        <v>0</v>
      </c>
      <c r="G36" s="154">
        <v>489322</v>
      </c>
      <c r="H36" s="151">
        <f>VLOOKUP(A36,'[2]ESSER II Alloc'!A:D,3,FALSE)</f>
        <v>489322</v>
      </c>
      <c r="I36" s="154">
        <f t="shared" si="0"/>
        <v>-60</v>
      </c>
    </row>
    <row r="37" spans="1:9" x14ac:dyDescent="0.3">
      <c r="A37" s="152">
        <f>INDEX([1]Concordance!$A$2:$A$556,MATCH('[1]2021 ESSER II'!F37,[1]Concordance!$D$2:$D$556,0))</f>
        <v>48068</v>
      </c>
      <c r="B37" s="153" t="s">
        <v>1999</v>
      </c>
      <c r="C37" s="153" t="s">
        <v>273</v>
      </c>
      <c r="D37" s="153" t="s">
        <v>2000</v>
      </c>
      <c r="E37" s="154">
        <v>5169109</v>
      </c>
      <c r="F37" s="21">
        <v>5169109</v>
      </c>
      <c r="G37" s="154">
        <v>5169743</v>
      </c>
      <c r="H37" s="151">
        <f>VLOOKUP(A37,'[2]ESSER II Alloc'!A:D,3,FALSE)</f>
        <v>5169743</v>
      </c>
      <c r="I37" s="154">
        <f t="shared" si="0"/>
        <v>-634</v>
      </c>
    </row>
    <row r="38" spans="1:9" x14ac:dyDescent="0.3">
      <c r="A38" s="152">
        <f>INDEX([1]Concordance!$A$2:$A$556,MATCH('[1]2021 ESSER II'!F38,[1]Concordance!$D$2:$D$556,0))</f>
        <v>84001</v>
      </c>
      <c r="B38" s="153" t="s">
        <v>2002</v>
      </c>
      <c r="C38" s="153" t="s">
        <v>1351</v>
      </c>
      <c r="D38" s="153" t="s">
        <v>2003</v>
      </c>
      <c r="E38" s="154">
        <v>2031367</v>
      </c>
      <c r="F38" s="21">
        <v>297569.26</v>
      </c>
      <c r="G38" s="154">
        <v>2031616</v>
      </c>
      <c r="H38" s="151">
        <f>VLOOKUP(A38,'[2]ESSER II Alloc'!A:D,3,FALSE)</f>
        <v>2031616</v>
      </c>
      <c r="I38" s="154">
        <f t="shared" si="0"/>
        <v>-249</v>
      </c>
    </row>
    <row r="39" spans="1:9" x14ac:dyDescent="0.3">
      <c r="A39" s="152">
        <f>INDEX([1]Concordance!$A$2:$A$556,MATCH('[1]2021 ESSER II'!F39,[1]Concordance!$D$2:$D$556,0))</f>
        <v>82105</v>
      </c>
      <c r="B39" s="153" t="s">
        <v>2005</v>
      </c>
      <c r="C39" s="153" t="s">
        <v>279</v>
      </c>
      <c r="D39" s="153" t="s">
        <v>2006</v>
      </c>
      <c r="E39" s="154">
        <v>5562</v>
      </c>
      <c r="F39" s="21">
        <v>0</v>
      </c>
      <c r="G39" s="154">
        <v>5563</v>
      </c>
      <c r="H39" s="151">
        <f>VLOOKUP(A39,'[2]ESSER II Alloc'!A:D,3,FALSE)</f>
        <v>5563</v>
      </c>
      <c r="I39" s="154">
        <f t="shared" si="0"/>
        <v>-1</v>
      </c>
    </row>
    <row r="40" spans="1:9" x14ac:dyDescent="0.3">
      <c r="A40" s="152">
        <f>INDEX([1]Concordance!$A$2:$A$556,MATCH('[1]2021 ESSER II'!F40,[1]Concordance!$D$2:$D$556,0))</f>
        <v>27061</v>
      </c>
      <c r="B40" s="153" t="s">
        <v>2008</v>
      </c>
      <c r="C40" s="153" t="s">
        <v>282</v>
      </c>
      <c r="D40" s="153" t="s">
        <v>2009</v>
      </c>
      <c r="E40" s="154">
        <v>1053897</v>
      </c>
      <c r="F40" s="21">
        <v>359044.38</v>
      </c>
      <c r="G40" s="154">
        <v>1054027</v>
      </c>
      <c r="H40" s="151">
        <f>VLOOKUP(A40,'[2]ESSER II Alloc'!A:D,3,FALSE)</f>
        <v>1054027</v>
      </c>
      <c r="I40" s="154">
        <f t="shared" si="0"/>
        <v>-130</v>
      </c>
    </row>
    <row r="41" spans="1:9" x14ac:dyDescent="0.3">
      <c r="A41" s="152">
        <f>INDEX([1]Concordance!$A$2:$A$556,MATCH('[1]2021 ESSER II'!F41,[1]Concordance!$D$2:$D$556,0))</f>
        <v>17124</v>
      </c>
      <c r="B41" s="153" t="s">
        <v>2011</v>
      </c>
      <c r="C41" s="153" t="s">
        <v>285</v>
      </c>
      <c r="D41" s="153" t="s">
        <v>2012</v>
      </c>
      <c r="E41" s="154">
        <v>97119</v>
      </c>
      <c r="F41" s="21">
        <v>0</v>
      </c>
      <c r="G41" s="154">
        <v>97131</v>
      </c>
      <c r="H41" s="151">
        <f>VLOOKUP(A41,'[2]ESSER II Alloc'!A:D,3,FALSE)</f>
        <v>97131</v>
      </c>
      <c r="I41" s="154">
        <f t="shared" si="0"/>
        <v>-12</v>
      </c>
    </row>
    <row r="42" spans="1:9" x14ac:dyDescent="0.3">
      <c r="A42" s="152">
        <f>INDEX([1]Concordance!$A$2:$A$556,MATCH('[1]2021 ESSER II'!F42,[1]Concordance!$D$2:$D$556,0))</f>
        <v>82100</v>
      </c>
      <c r="B42" s="153" t="s">
        <v>2014</v>
      </c>
      <c r="C42" s="153" t="s">
        <v>276</v>
      </c>
      <c r="D42" s="153" t="s">
        <v>2015</v>
      </c>
      <c r="E42" s="154">
        <v>1360573</v>
      </c>
      <c r="F42" s="21">
        <v>613282.62</v>
      </c>
      <c r="G42" s="154">
        <v>1360740</v>
      </c>
      <c r="H42" s="151">
        <f>VLOOKUP(A42,'[2]ESSER II Alloc'!A:D,3,FALSE)</f>
        <v>1360740</v>
      </c>
      <c r="I42" s="154">
        <f t="shared" si="0"/>
        <v>-167</v>
      </c>
    </row>
    <row r="43" spans="1:9" x14ac:dyDescent="0.3">
      <c r="A43" s="152">
        <f>INDEX([1]Concordance!$A$2:$A$556,MATCH('[1]2021 ESSER II'!F43,[1]Concordance!$D$2:$D$556,0))</f>
        <v>106001</v>
      </c>
      <c r="B43" s="153" t="s">
        <v>2017</v>
      </c>
      <c r="C43" s="153" t="s">
        <v>288</v>
      </c>
      <c r="D43" s="153" t="s">
        <v>2018</v>
      </c>
      <c r="E43" s="154">
        <v>173087</v>
      </c>
      <c r="F43" s="21">
        <v>173087</v>
      </c>
      <c r="G43" s="154">
        <v>173108</v>
      </c>
      <c r="H43" s="151">
        <f>VLOOKUP(A43,'[2]ESSER II Alloc'!A:D,3,FALSE)</f>
        <v>173108</v>
      </c>
      <c r="I43" s="154">
        <f t="shared" si="0"/>
        <v>-21</v>
      </c>
    </row>
    <row r="44" spans="1:9" x14ac:dyDescent="0.3">
      <c r="A44" s="152">
        <f>INDEX([1]Concordance!$A$2:$A$556,MATCH('[1]2021 ESSER II'!F44,[1]Concordance!$D$2:$D$556,0))</f>
        <v>106004</v>
      </c>
      <c r="B44" s="153" t="s">
        <v>2020</v>
      </c>
      <c r="C44" s="153" t="s">
        <v>291</v>
      </c>
      <c r="D44" s="153" t="s">
        <v>2021</v>
      </c>
      <c r="E44" s="154">
        <v>3836195</v>
      </c>
      <c r="F44" s="21">
        <v>0</v>
      </c>
      <c r="G44" s="154">
        <v>3836665</v>
      </c>
      <c r="H44" s="151">
        <f>VLOOKUP(A44,'[2]ESSER II Alloc'!A:D,3,FALSE)</f>
        <v>3836665</v>
      </c>
      <c r="I44" s="154">
        <f t="shared" si="0"/>
        <v>-470</v>
      </c>
    </row>
    <row r="45" spans="1:9" x14ac:dyDescent="0.3">
      <c r="A45" s="152">
        <f>INDEX([1]Concordance!$A$2:$A$556,MATCH('[1]2021 ESSER II'!F45,[1]Concordance!$D$2:$D$556,0))</f>
        <v>13061</v>
      </c>
      <c r="B45" s="153" t="s">
        <v>2023</v>
      </c>
      <c r="C45" s="153" t="s">
        <v>294</v>
      </c>
      <c r="D45" s="153" t="s">
        <v>2024</v>
      </c>
      <c r="E45" s="154">
        <v>315809</v>
      </c>
      <c r="F45" s="21">
        <v>0</v>
      </c>
      <c r="G45" s="154">
        <v>315847</v>
      </c>
      <c r="H45" s="151">
        <f>VLOOKUP(A45,'[2]ESSER II Alloc'!A:D,3,FALSE)</f>
        <v>315847</v>
      </c>
      <c r="I45" s="154">
        <f t="shared" si="0"/>
        <v>-38</v>
      </c>
    </row>
    <row r="46" spans="1:9" x14ac:dyDescent="0.3">
      <c r="A46" s="152">
        <f>INDEX([1]Concordance!$A$2:$A$556,MATCH('[1]2021 ESSER II'!F46,[1]Concordance!$D$2:$D$556,0))</f>
        <v>13054</v>
      </c>
      <c r="B46" s="153" t="s">
        <v>2026</v>
      </c>
      <c r="C46" s="153" t="s">
        <v>297</v>
      </c>
      <c r="D46" s="153" t="s">
        <v>2027</v>
      </c>
      <c r="E46" s="154">
        <v>107043</v>
      </c>
      <c r="F46" s="21">
        <v>103757.68</v>
      </c>
      <c r="G46" s="154">
        <v>107056</v>
      </c>
      <c r="H46" s="151">
        <f>VLOOKUP(A46,'[2]ESSER II Alloc'!A:D,3,FALSE)</f>
        <v>107056</v>
      </c>
      <c r="I46" s="154">
        <f t="shared" si="0"/>
        <v>-13</v>
      </c>
    </row>
    <row r="47" spans="1:9" x14ac:dyDescent="0.3">
      <c r="A47" s="152">
        <f>INDEX([1]Concordance!$A$2:$A$556,MATCH('[1]2021 ESSER II'!F47,[1]Concordance!$D$2:$D$556,0))</f>
        <v>96101</v>
      </c>
      <c r="B47" s="153" t="s">
        <v>2029</v>
      </c>
      <c r="C47" s="153" t="s">
        <v>300</v>
      </c>
      <c r="D47" s="153" t="s">
        <v>2030</v>
      </c>
      <c r="E47" s="154">
        <v>255585</v>
      </c>
      <c r="F47" s="21">
        <v>255585</v>
      </c>
      <c r="G47" s="154">
        <v>255617</v>
      </c>
      <c r="H47" s="151">
        <f>VLOOKUP(A47,'[2]ESSER II Alloc'!A:D,3,FALSE)</f>
        <v>255617</v>
      </c>
      <c r="I47" s="154">
        <f t="shared" si="0"/>
        <v>-32</v>
      </c>
    </row>
    <row r="48" spans="1:9" x14ac:dyDescent="0.3">
      <c r="A48" s="152">
        <f>INDEX([1]Concordance!$A$2:$A$556,MATCH('[1]2021 ESSER II'!F48,[1]Concordance!$D$2:$D$556,0))</f>
        <v>108143</v>
      </c>
      <c r="B48" s="153" t="s">
        <v>2032</v>
      </c>
      <c r="C48" s="153" t="s">
        <v>303</v>
      </c>
      <c r="D48" s="153" t="s">
        <v>2033</v>
      </c>
      <c r="E48" s="154">
        <v>243634</v>
      </c>
      <c r="F48" s="21">
        <v>243634</v>
      </c>
      <c r="G48" s="154">
        <v>243664</v>
      </c>
      <c r="H48" s="151">
        <f>VLOOKUP(A48,'[2]ESSER II Alloc'!A:D,3,FALSE)</f>
        <v>243664</v>
      </c>
      <c r="I48" s="154">
        <f t="shared" si="0"/>
        <v>-30</v>
      </c>
    </row>
    <row r="49" spans="1:9" x14ac:dyDescent="0.3">
      <c r="A49" s="152">
        <f>INDEX([1]Concordance!$A$2:$A$556,MATCH('[1]2021 ESSER II'!F49,[1]Concordance!$D$2:$D$556,0))</f>
        <v>58112</v>
      </c>
      <c r="B49" s="153" t="s">
        <v>2035</v>
      </c>
      <c r="C49" s="153" t="s">
        <v>306</v>
      </c>
      <c r="D49" s="153" t="s">
        <v>2036</v>
      </c>
      <c r="E49" s="154">
        <v>1142835</v>
      </c>
      <c r="F49" s="21">
        <v>0</v>
      </c>
      <c r="G49" s="154">
        <v>1142975</v>
      </c>
      <c r="H49" s="151">
        <f>VLOOKUP(A49,'[2]ESSER II Alloc'!A:D,3,FALSE)</f>
        <v>1142975</v>
      </c>
      <c r="I49" s="154">
        <f t="shared" si="0"/>
        <v>-140</v>
      </c>
    </row>
    <row r="50" spans="1:9" x14ac:dyDescent="0.3">
      <c r="A50" s="152">
        <f>INDEX([1]Concordance!$A$2:$A$556,MATCH('[1]2021 ESSER II'!F50,[1]Concordance!$D$2:$D$556,0))</f>
        <v>48916</v>
      </c>
      <c r="B50" s="153" t="s">
        <v>2038</v>
      </c>
      <c r="C50" s="153" t="s">
        <v>309</v>
      </c>
      <c r="D50" s="153" t="s">
        <v>2039</v>
      </c>
      <c r="E50" s="154">
        <v>1203005</v>
      </c>
      <c r="F50" s="21">
        <v>126457.08</v>
      </c>
      <c r="G50" s="154">
        <v>1203152</v>
      </c>
      <c r="H50" s="151">
        <f>VLOOKUP(A50,'[2]ESSER II Alloc'!A:D,3,FALSE)</f>
        <v>1203152</v>
      </c>
      <c r="I50" s="154">
        <f t="shared" si="0"/>
        <v>-147</v>
      </c>
    </row>
    <row r="51" spans="1:9" x14ac:dyDescent="0.3">
      <c r="A51" s="152">
        <f>INDEX([1]Concordance!$A$2:$A$556,MATCH('[1]2021 ESSER II'!F51,[1]Concordance!$D$2:$D$556,0))</f>
        <v>21149</v>
      </c>
      <c r="B51" s="153" t="s">
        <v>2041</v>
      </c>
      <c r="C51" s="153" t="s">
        <v>312</v>
      </c>
      <c r="D51" s="153" t="s">
        <v>2042</v>
      </c>
      <c r="E51" s="154">
        <v>213854</v>
      </c>
      <c r="F51" s="21">
        <v>213854</v>
      </c>
      <c r="G51" s="154">
        <v>213880</v>
      </c>
      <c r="H51" s="151">
        <f>VLOOKUP(A51,'[2]ESSER II Alloc'!A:D,3,FALSE)</f>
        <v>213880</v>
      </c>
      <c r="I51" s="154">
        <f t="shared" si="0"/>
        <v>-26</v>
      </c>
    </row>
    <row r="52" spans="1:9" x14ac:dyDescent="0.3">
      <c r="A52" s="152">
        <f>INDEX([1]Concordance!$A$2:$A$556,MATCH('[1]2021 ESSER II'!F52,[1]Concordance!$D$2:$D$556,0))</f>
        <v>11079</v>
      </c>
      <c r="B52" s="153" t="s">
        <v>2044</v>
      </c>
      <c r="C52" s="153" t="s">
        <v>1409</v>
      </c>
      <c r="D52" s="153" t="s">
        <v>2045</v>
      </c>
      <c r="E52" s="154">
        <v>163406</v>
      </c>
      <c r="F52" s="21">
        <v>0</v>
      </c>
      <c r="G52" s="154">
        <v>163426</v>
      </c>
      <c r="H52" s="151">
        <f>VLOOKUP(A52,'[2]ESSER II Alloc'!A:D,3,FALSE)</f>
        <v>163426</v>
      </c>
      <c r="I52" s="154">
        <f t="shared" si="0"/>
        <v>-20</v>
      </c>
    </row>
    <row r="53" spans="1:9" x14ac:dyDescent="0.3">
      <c r="A53" s="152">
        <f>INDEX([1]Concordance!$A$2:$A$556,MATCH('[1]2021 ESSER II'!F53,[1]Concordance!$D$2:$D$556,0))</f>
        <v>58107</v>
      </c>
      <c r="B53" s="153" t="s">
        <v>2047</v>
      </c>
      <c r="C53" s="153" t="s">
        <v>315</v>
      </c>
      <c r="D53" s="153" t="s">
        <v>2048</v>
      </c>
      <c r="E53" s="154">
        <v>166587</v>
      </c>
      <c r="F53" s="21">
        <v>166587</v>
      </c>
      <c r="G53" s="154">
        <v>166607</v>
      </c>
      <c r="H53" s="151">
        <f>VLOOKUP(A53,'[2]ESSER II Alloc'!A:D,3,FALSE)</f>
        <v>166607</v>
      </c>
      <c r="I53" s="154">
        <f t="shared" si="0"/>
        <v>-20</v>
      </c>
    </row>
    <row r="54" spans="1:9" x14ac:dyDescent="0.3">
      <c r="A54" s="152">
        <f>INDEX([1]Concordance!$A$2:$A$556,MATCH('[1]2021 ESSER II'!F54,[1]Concordance!$D$2:$D$556,0))</f>
        <v>90077</v>
      </c>
      <c r="B54" s="153" t="s">
        <v>2050</v>
      </c>
      <c r="C54" s="153" t="s">
        <v>318</v>
      </c>
      <c r="D54" s="153" t="s">
        <v>2051</v>
      </c>
      <c r="E54" s="154">
        <v>374149</v>
      </c>
      <c r="F54" s="21">
        <v>374149</v>
      </c>
      <c r="G54" s="154">
        <v>374195</v>
      </c>
      <c r="H54" s="151">
        <f>VLOOKUP(A54,'[2]ESSER II Alloc'!A:D,3,FALSE)</f>
        <v>374195</v>
      </c>
      <c r="I54" s="154">
        <f t="shared" si="0"/>
        <v>-46</v>
      </c>
    </row>
    <row r="55" spans="1:9" x14ac:dyDescent="0.3">
      <c r="A55" s="152">
        <f>INDEX([1]Concordance!$A$2:$A$556,MATCH('[1]2021 ESSER II'!F55,[1]Concordance!$D$2:$D$556,0))</f>
        <v>7129</v>
      </c>
      <c r="B55" s="153" t="s">
        <v>2053</v>
      </c>
      <c r="C55" s="153" t="s">
        <v>321</v>
      </c>
      <c r="D55" s="153" t="s">
        <v>2054</v>
      </c>
      <c r="E55" s="154">
        <v>1036906</v>
      </c>
      <c r="F55" s="21">
        <v>1036906</v>
      </c>
      <c r="G55" s="154">
        <v>1037033</v>
      </c>
      <c r="H55" s="151">
        <f>VLOOKUP(A55,'[2]ESSER II Alloc'!A:D,3,FALSE)</f>
        <v>1037033</v>
      </c>
      <c r="I55" s="154">
        <f t="shared" si="0"/>
        <v>-127</v>
      </c>
    </row>
    <row r="56" spans="1:9" x14ac:dyDescent="0.3">
      <c r="A56" s="152">
        <f>INDEX([1]Concordance!$A$2:$A$556,MATCH('[1]2021 ESSER II'!F56,[1]Concordance!$D$2:$D$556,0))</f>
        <v>107155</v>
      </c>
      <c r="B56" s="153" t="s">
        <v>2056</v>
      </c>
      <c r="C56" s="153" t="s">
        <v>324</v>
      </c>
      <c r="D56" s="153" t="s">
        <v>2057</v>
      </c>
      <c r="E56" s="154">
        <v>1460874</v>
      </c>
      <c r="F56" s="21">
        <v>1460874</v>
      </c>
      <c r="G56" s="154">
        <v>1461053</v>
      </c>
      <c r="H56" s="151">
        <f>VLOOKUP(A56,'[2]ESSER II Alloc'!A:D,3,FALSE)</f>
        <v>1461053</v>
      </c>
      <c r="I56" s="154">
        <f t="shared" si="0"/>
        <v>-179</v>
      </c>
    </row>
    <row r="57" spans="1:9" x14ac:dyDescent="0.3">
      <c r="A57" s="152">
        <f>INDEX([1]Concordance!$A$2:$A$556,MATCH('[1]2021 ESSER II'!F57,[1]Concordance!$D$2:$D$556,0))</f>
        <v>41001</v>
      </c>
      <c r="B57" s="153" t="s">
        <v>2059</v>
      </c>
      <c r="C57" s="153" t="s">
        <v>327</v>
      </c>
      <c r="D57" s="153" t="s">
        <v>2060</v>
      </c>
      <c r="E57" s="154">
        <v>93303</v>
      </c>
      <c r="F57" s="21">
        <v>93303</v>
      </c>
      <c r="G57" s="154">
        <v>93314</v>
      </c>
      <c r="H57" s="151">
        <f>VLOOKUP(A57,'[2]ESSER II Alloc'!A:D,3,FALSE)</f>
        <v>93314</v>
      </c>
      <c r="I57" s="154">
        <f t="shared" si="0"/>
        <v>-11</v>
      </c>
    </row>
    <row r="58" spans="1:9" x14ac:dyDescent="0.3">
      <c r="A58" s="152">
        <f>INDEX([1]Concordance!$A$2:$A$556,MATCH('[1]2021 ESSER II'!F58,[1]Concordance!$D$2:$D$556,0))</f>
        <v>42117</v>
      </c>
      <c r="B58" s="153" t="s">
        <v>2062</v>
      </c>
      <c r="C58" s="153" t="s">
        <v>330</v>
      </c>
      <c r="D58" s="153" t="s">
        <v>2063</v>
      </c>
      <c r="E58" s="154">
        <v>192564</v>
      </c>
      <c r="F58" s="21">
        <v>192564</v>
      </c>
      <c r="G58" s="154">
        <v>192588</v>
      </c>
      <c r="H58" s="151">
        <f>VLOOKUP(A58,'[2]ESSER II Alloc'!A:D,3,FALSE)</f>
        <v>192588</v>
      </c>
      <c r="I58" s="154">
        <f t="shared" si="0"/>
        <v>-24</v>
      </c>
    </row>
    <row r="59" spans="1:9" x14ac:dyDescent="0.3">
      <c r="A59" s="22">
        <f>INDEX([1]Concordance!$A$2:$A$556,MATCH('[1]2021 ESSER II'!F59,[1]Concordance!$D$2:$D$556,0))</f>
        <v>61157</v>
      </c>
      <c r="B59" s="110" t="s">
        <v>2065</v>
      </c>
      <c r="C59" s="110" t="s">
        <v>333</v>
      </c>
      <c r="D59" s="110" t="s">
        <v>2066</v>
      </c>
      <c r="E59" s="21">
        <v>96067</v>
      </c>
      <c r="F59" s="21">
        <v>0</v>
      </c>
      <c r="G59" s="21" t="s">
        <v>4579</v>
      </c>
      <c r="H59" s="151" t="str">
        <f>VLOOKUP(A59,'[2]ESSER II Alloc'!A:D,3,FALSE)</f>
        <v>*</v>
      </c>
      <c r="I59" s="21" t="e">
        <f t="shared" si="0"/>
        <v>#VALUE!</v>
      </c>
    </row>
    <row r="60" spans="1:9" x14ac:dyDescent="0.3">
      <c r="A60" s="152">
        <f>INDEX([1]Concordance!$A$2:$A$556,MATCH('[1]2021 ESSER II'!F60,[1]Concordance!$D$2:$D$556,0))</f>
        <v>15002</v>
      </c>
      <c r="B60" s="153" t="s">
        <v>2068</v>
      </c>
      <c r="C60" s="153" t="s">
        <v>336</v>
      </c>
      <c r="D60" s="153" t="s">
        <v>2069</v>
      </c>
      <c r="E60" s="154">
        <v>3675769</v>
      </c>
      <c r="F60" s="21">
        <v>358542.37</v>
      </c>
      <c r="G60" s="154">
        <v>3676219</v>
      </c>
      <c r="H60" s="151">
        <f>VLOOKUP(A60,'[2]ESSER II Alloc'!A:D,3,FALSE)</f>
        <v>3676219</v>
      </c>
      <c r="I60" s="154">
        <f t="shared" si="0"/>
        <v>-450</v>
      </c>
    </row>
    <row r="61" spans="1:9" x14ac:dyDescent="0.3">
      <c r="A61" s="152">
        <f>INDEX([1]Concordance!$A$2:$A$556,MATCH('[1]2021 ESSER II'!F61,[1]Concordance!$D$2:$D$556,0))</f>
        <v>25001</v>
      </c>
      <c r="B61" s="153" t="s">
        <v>2071</v>
      </c>
      <c r="C61" s="153" t="s">
        <v>339</v>
      </c>
      <c r="D61" s="153" t="s">
        <v>2072</v>
      </c>
      <c r="E61" s="154">
        <v>1190190</v>
      </c>
      <c r="F61" s="21">
        <v>14188.25</v>
      </c>
      <c r="G61" s="154">
        <v>1190335</v>
      </c>
      <c r="H61" s="151">
        <f>VLOOKUP(A61,'[2]ESSER II Alloc'!A:D,3,FALSE)</f>
        <v>1190335</v>
      </c>
      <c r="I61" s="154">
        <f t="shared" si="0"/>
        <v>-145</v>
      </c>
    </row>
    <row r="62" spans="1:9" x14ac:dyDescent="0.3">
      <c r="A62" s="152">
        <f>INDEX([1]Concordance!$A$2:$A$556,MATCH('[1]2021 ESSER II'!F62,[1]Concordance!$D$2:$D$556,0))</f>
        <v>35093</v>
      </c>
      <c r="B62" s="153" t="s">
        <v>2074</v>
      </c>
      <c r="C62" s="153" t="s">
        <v>342</v>
      </c>
      <c r="D62" s="153" t="s">
        <v>2075</v>
      </c>
      <c r="E62" s="154">
        <v>1216227</v>
      </c>
      <c r="F62" s="21">
        <v>226782.25</v>
      </c>
      <c r="G62" s="154">
        <v>1216376</v>
      </c>
      <c r="H62" s="151">
        <f>VLOOKUP(A62,'[2]ESSER II Alloc'!A:D,3,FALSE)</f>
        <v>1216376</v>
      </c>
      <c r="I62" s="154">
        <f t="shared" si="0"/>
        <v>-149</v>
      </c>
    </row>
    <row r="63" spans="1:9" x14ac:dyDescent="0.3">
      <c r="A63" s="152">
        <f>INDEX([1]Concordance!$A$2:$A$556,MATCH('[1]2021 ESSER II'!F63,[1]Concordance!$D$2:$D$556,0))</f>
        <v>56015</v>
      </c>
      <c r="B63" s="153" t="s">
        <v>2077</v>
      </c>
      <c r="C63" s="153" t="s">
        <v>345</v>
      </c>
      <c r="D63" s="153" t="s">
        <v>2078</v>
      </c>
      <c r="E63" s="154">
        <v>604208</v>
      </c>
      <c r="F63" s="21">
        <v>0</v>
      </c>
      <c r="G63" s="154">
        <v>604282</v>
      </c>
      <c r="H63" s="151">
        <f>VLOOKUP(A63,'[2]ESSER II Alloc'!A:D,3,FALSE)</f>
        <v>604282</v>
      </c>
      <c r="I63" s="154">
        <f t="shared" si="0"/>
        <v>-74</v>
      </c>
    </row>
    <row r="64" spans="1:9" x14ac:dyDescent="0.3">
      <c r="A64" s="152">
        <f>INDEX([1]Concordance!$A$2:$A$556,MATCH('[1]2021 ESSER II'!F64,[1]Concordance!$D$2:$D$556,0))</f>
        <v>16096</v>
      </c>
      <c r="B64" s="153" t="s">
        <v>2080</v>
      </c>
      <c r="C64" s="153" t="s">
        <v>348</v>
      </c>
      <c r="D64" s="153" t="s">
        <v>2081</v>
      </c>
      <c r="E64" s="154">
        <v>4374180</v>
      </c>
      <c r="F64" s="21">
        <v>0</v>
      </c>
      <c r="G64" s="154">
        <v>4374716</v>
      </c>
      <c r="H64" s="151">
        <f>VLOOKUP(A64,'[2]ESSER II Alloc'!A:D,3,FALSE)</f>
        <v>4374716</v>
      </c>
      <c r="I64" s="154">
        <f t="shared" si="0"/>
        <v>-536</v>
      </c>
    </row>
    <row r="65" spans="1:9" x14ac:dyDescent="0.3">
      <c r="A65" s="152">
        <f>INDEX([1]Concordance!$A$2:$A$556,MATCH('[1]2021 ESSER II'!F65,[1]Concordance!$D$2:$D$556,0))</f>
        <v>49132</v>
      </c>
      <c r="B65" s="153" t="s">
        <v>2083</v>
      </c>
      <c r="C65" s="153" t="s">
        <v>351</v>
      </c>
      <c r="D65" s="153" t="s">
        <v>2084</v>
      </c>
      <c r="E65" s="154">
        <v>2239944</v>
      </c>
      <c r="F65" s="21">
        <v>2239944</v>
      </c>
      <c r="G65" s="154">
        <v>2240219</v>
      </c>
      <c r="H65" s="151">
        <f>VLOOKUP(A65,'[2]ESSER II Alloc'!A:D,3,FALSE)</f>
        <v>2240219</v>
      </c>
      <c r="I65" s="154">
        <f t="shared" si="0"/>
        <v>-275</v>
      </c>
    </row>
    <row r="66" spans="1:9" x14ac:dyDescent="0.3">
      <c r="A66" s="152">
        <f>INDEX([1]Concordance!$A$2:$A$556,MATCH('[1]2021 ESSER II'!F66,[1]Concordance!$D$2:$D$556,0))</f>
        <v>17125</v>
      </c>
      <c r="B66" s="153" t="s">
        <v>2086</v>
      </c>
      <c r="C66" s="153" t="s">
        <v>354</v>
      </c>
      <c r="D66" s="153" t="s">
        <v>2087</v>
      </c>
      <c r="E66" s="154">
        <v>715262</v>
      </c>
      <c r="F66" s="21">
        <v>715262</v>
      </c>
      <c r="G66" s="154">
        <v>715350</v>
      </c>
      <c r="H66" s="151">
        <f>VLOOKUP(A66,'[2]ESSER II Alloc'!A:D,3,FALSE)</f>
        <v>715350</v>
      </c>
      <c r="I66" s="154">
        <f t="shared" si="0"/>
        <v>-88</v>
      </c>
    </row>
    <row r="67" spans="1:9" x14ac:dyDescent="0.3">
      <c r="A67" s="152">
        <f>INDEX([1]Concordance!$A$2:$A$556,MATCH('[1]2021 ESSER II'!F67,[1]Concordance!$D$2:$D$556,0))</f>
        <v>49142</v>
      </c>
      <c r="B67" s="153" t="s">
        <v>2089</v>
      </c>
      <c r="C67" s="153" t="s">
        <v>357</v>
      </c>
      <c r="D67" s="153" t="s">
        <v>2090</v>
      </c>
      <c r="E67" s="154">
        <v>4640607</v>
      </c>
      <c r="F67" s="21">
        <v>4640607</v>
      </c>
      <c r="G67" s="154">
        <v>4641176</v>
      </c>
      <c r="H67" s="151">
        <f>VLOOKUP(A67,'[2]ESSER II Alloc'!A:D,3,FALSE)</f>
        <v>4641176</v>
      </c>
      <c r="I67" s="154">
        <f t="shared" ref="I67:I130" si="1">SUM(E67-H67)</f>
        <v>-569</v>
      </c>
    </row>
    <row r="68" spans="1:9" x14ac:dyDescent="0.3">
      <c r="A68" s="152">
        <f>INDEX([1]Concordance!$A$2:$A$556,MATCH('[1]2021 ESSER II'!F68,[1]Concordance!$D$2:$D$556,0))</f>
        <v>78012</v>
      </c>
      <c r="B68" s="153" t="s">
        <v>2092</v>
      </c>
      <c r="C68" s="153" t="s">
        <v>360</v>
      </c>
      <c r="D68" s="153" t="s">
        <v>2093</v>
      </c>
      <c r="E68" s="154">
        <v>2723046</v>
      </c>
      <c r="F68" s="21">
        <v>238596.2</v>
      </c>
      <c r="G68" s="154">
        <v>2723380</v>
      </c>
      <c r="H68" s="151">
        <f>VLOOKUP(A68,'[2]ESSER II Alloc'!A:D,3,FALSE)</f>
        <v>2723380</v>
      </c>
      <c r="I68" s="154">
        <f t="shared" si="1"/>
        <v>-334</v>
      </c>
    </row>
    <row r="69" spans="1:9" x14ac:dyDescent="0.3">
      <c r="A69" s="152">
        <f>INDEX([1]Concordance!$A$2:$A$556,MATCH('[1]2021 ESSER II'!F69,[1]Concordance!$D$2:$D$556,0))</f>
        <v>5123</v>
      </c>
      <c r="B69" s="153" t="s">
        <v>2095</v>
      </c>
      <c r="C69" s="153" t="s">
        <v>366</v>
      </c>
      <c r="D69" s="153" t="s">
        <v>2096</v>
      </c>
      <c r="E69" s="154">
        <v>1940371</v>
      </c>
      <c r="F69" s="21">
        <v>916918</v>
      </c>
      <c r="G69" s="154">
        <v>1940609</v>
      </c>
      <c r="H69" s="151">
        <f>VLOOKUP(A69,'[2]ESSER II Alloc'!A:D,3,FALSE)</f>
        <v>1940609</v>
      </c>
      <c r="I69" s="154">
        <f t="shared" si="1"/>
        <v>-238</v>
      </c>
    </row>
    <row r="70" spans="1:9" x14ac:dyDescent="0.3">
      <c r="A70" s="152">
        <f>INDEX([1]Concordance!$A$2:$A$556,MATCH('[1]2021 ESSER II'!F70,[1]Concordance!$D$2:$D$556,0))</f>
        <v>48080</v>
      </c>
      <c r="B70" s="153" t="s">
        <v>2098</v>
      </c>
      <c r="C70" s="153" t="s">
        <v>369</v>
      </c>
      <c r="D70" s="153" t="s">
        <v>2099</v>
      </c>
      <c r="E70" s="154">
        <v>2485747</v>
      </c>
      <c r="F70" s="21">
        <v>2485747</v>
      </c>
      <c r="G70" s="154">
        <v>2486052</v>
      </c>
      <c r="H70" s="151">
        <f>VLOOKUP(A70,'[2]ESSER II Alloc'!A:D,3,FALSE)</f>
        <v>2486052</v>
      </c>
      <c r="I70" s="154">
        <f t="shared" si="1"/>
        <v>-305</v>
      </c>
    </row>
    <row r="71" spans="1:9" x14ac:dyDescent="0.3">
      <c r="A71" s="152">
        <f>INDEX([1]Concordance!$A$2:$A$556,MATCH('[1]2021 ESSER II'!F71,[1]Concordance!$D$2:$D$556,0))</f>
        <v>90075</v>
      </c>
      <c r="B71" s="153" t="s">
        <v>2101</v>
      </c>
      <c r="C71" s="153" t="s">
        <v>372</v>
      </c>
      <c r="D71" s="153" t="s">
        <v>2102</v>
      </c>
      <c r="E71" s="154">
        <v>201583</v>
      </c>
      <c r="F71" s="21">
        <v>2567.15</v>
      </c>
      <c r="G71" s="154">
        <v>201608</v>
      </c>
      <c r="H71" s="151">
        <f>VLOOKUP(A71,'[2]ESSER II Alloc'!A:D,3,FALSE)</f>
        <v>201608</v>
      </c>
      <c r="I71" s="154">
        <f t="shared" si="1"/>
        <v>-25</v>
      </c>
    </row>
    <row r="72" spans="1:9" x14ac:dyDescent="0.3">
      <c r="A72" s="152">
        <f>INDEX([1]Concordance!$A$2:$A$556,MATCH('[1]2021 ESSER II'!F72,[1]Concordance!$D$2:$D$556,0))</f>
        <v>94086</v>
      </c>
      <c r="B72" s="153" t="s">
        <v>2104</v>
      </c>
      <c r="C72" s="153" t="s">
        <v>375</v>
      </c>
      <c r="D72" s="153" t="s">
        <v>2105</v>
      </c>
      <c r="E72" s="154">
        <v>2746400</v>
      </c>
      <c r="F72" s="21">
        <v>0</v>
      </c>
      <c r="G72" s="154">
        <v>2746737</v>
      </c>
      <c r="H72" s="151">
        <f>VLOOKUP(A72,'[2]ESSER II Alloc'!A:D,3,FALSE)</f>
        <v>2746737</v>
      </c>
      <c r="I72" s="154">
        <f t="shared" si="1"/>
        <v>-337</v>
      </c>
    </row>
    <row r="73" spans="1:9" x14ac:dyDescent="0.3">
      <c r="A73" s="152">
        <f>INDEX([1]Concordance!$A$2:$A$556,MATCH('[1]2021 ESSER II'!F73,[1]Concordance!$D$2:$D$556,0))</f>
        <v>10091</v>
      </c>
      <c r="B73" s="153" t="s">
        <v>2107</v>
      </c>
      <c r="C73" s="153" t="s">
        <v>378</v>
      </c>
      <c r="D73" s="153" t="s">
        <v>2108</v>
      </c>
      <c r="E73" s="154">
        <v>808225</v>
      </c>
      <c r="F73" s="21">
        <v>0</v>
      </c>
      <c r="G73" s="154">
        <v>808325</v>
      </c>
      <c r="H73" s="151">
        <f>VLOOKUP(A73,'[2]ESSER II Alloc'!A:D,3,FALSE)</f>
        <v>808325</v>
      </c>
      <c r="I73" s="154">
        <f t="shared" si="1"/>
        <v>-100</v>
      </c>
    </row>
    <row r="74" spans="1:9" x14ac:dyDescent="0.3">
      <c r="A74" s="152">
        <f>INDEX([1]Concordance!$A$2:$A$556,MATCH('[1]2021 ESSER II'!F74,[1]Concordance!$D$2:$D$556,0))</f>
        <v>22088</v>
      </c>
      <c r="B74" s="153" t="s">
        <v>2110</v>
      </c>
      <c r="C74" s="153" t="s">
        <v>381</v>
      </c>
      <c r="D74" s="153" t="s">
        <v>2111</v>
      </c>
      <c r="E74" s="154">
        <v>151717</v>
      </c>
      <c r="F74" s="21">
        <v>0</v>
      </c>
      <c r="G74" s="154">
        <v>151736</v>
      </c>
      <c r="H74" s="151">
        <f>VLOOKUP(A74,'[2]ESSER II Alloc'!A:D,3,FALSE)</f>
        <v>151736</v>
      </c>
      <c r="I74" s="154">
        <f t="shared" si="1"/>
        <v>-19</v>
      </c>
    </row>
    <row r="75" spans="1:9" x14ac:dyDescent="0.3">
      <c r="A75" s="152">
        <f>INDEX([1]Concordance!$A$2:$A$556,MATCH('[1]2021 ESSER II'!F75,[1]Concordance!$D$2:$D$556,0))</f>
        <v>100060</v>
      </c>
      <c r="B75" s="153" t="s">
        <v>2113</v>
      </c>
      <c r="C75" s="153" t="s">
        <v>384</v>
      </c>
      <c r="D75" s="153" t="s">
        <v>2114</v>
      </c>
      <c r="E75" s="154">
        <v>682745</v>
      </c>
      <c r="F75" s="21">
        <v>682745</v>
      </c>
      <c r="G75" s="154">
        <v>682828</v>
      </c>
      <c r="H75" s="151">
        <f>VLOOKUP(A75,'[2]ESSER II Alloc'!A:D,3,FALSE)</f>
        <v>682828</v>
      </c>
      <c r="I75" s="154">
        <f t="shared" si="1"/>
        <v>-83</v>
      </c>
    </row>
    <row r="76" spans="1:9" x14ac:dyDescent="0.3">
      <c r="A76" s="152">
        <f>INDEX([1]Concordance!$A$2:$A$556,MATCH('[1]2021 ESSER II'!F76,[1]Concordance!$D$2:$D$556,0))</f>
        <v>67061</v>
      </c>
      <c r="B76" s="153" t="s">
        <v>2116</v>
      </c>
      <c r="C76" s="153" t="s">
        <v>387</v>
      </c>
      <c r="D76" s="153" t="s">
        <v>2117</v>
      </c>
      <c r="E76" s="154">
        <v>2340426</v>
      </c>
      <c r="F76" s="21">
        <v>1528414.55</v>
      </c>
      <c r="G76" s="154">
        <v>2340713</v>
      </c>
      <c r="H76" s="151">
        <f>VLOOKUP(A76,'[2]ESSER II Alloc'!A:D,3,FALSE)</f>
        <v>2340713</v>
      </c>
      <c r="I76" s="154">
        <f t="shared" si="1"/>
        <v>-287</v>
      </c>
    </row>
    <row r="77" spans="1:9" x14ac:dyDescent="0.3">
      <c r="A77" s="152">
        <f>INDEX([1]Concordance!$A$2:$A$556,MATCH('[1]2021 ESSER II'!F77,[1]Concordance!$D$2:$D$556,0))</f>
        <v>51153</v>
      </c>
      <c r="B77" s="153" t="s">
        <v>2119</v>
      </c>
      <c r="C77" s="153" t="s">
        <v>390</v>
      </c>
      <c r="D77" s="153" t="s">
        <v>2120</v>
      </c>
      <c r="E77" s="154">
        <v>229820</v>
      </c>
      <c r="F77" s="21">
        <v>229820</v>
      </c>
      <c r="G77" s="154">
        <v>229848</v>
      </c>
      <c r="H77" s="151">
        <f>VLOOKUP(A77,'[2]ESSER II Alloc'!A:D,3,FALSE)</f>
        <v>229848</v>
      </c>
      <c r="I77" s="154">
        <f t="shared" si="1"/>
        <v>-28</v>
      </c>
    </row>
    <row r="78" spans="1:9" x14ac:dyDescent="0.3">
      <c r="A78" s="152">
        <f>INDEX([1]Concordance!$A$2:$A$556,MATCH('[1]2021 ESSER II'!F78,[1]Concordance!$D$2:$D$556,0))</f>
        <v>59117</v>
      </c>
      <c r="B78" s="153" t="s">
        <v>2122</v>
      </c>
      <c r="C78" s="153" t="s">
        <v>393</v>
      </c>
      <c r="D78" s="153" t="s">
        <v>2123</v>
      </c>
      <c r="E78" s="154">
        <v>1552360</v>
      </c>
      <c r="F78" s="21">
        <v>1542205.96</v>
      </c>
      <c r="G78" s="154">
        <v>1552551</v>
      </c>
      <c r="H78" s="151">
        <f>VLOOKUP(A78,'[2]ESSER II Alloc'!A:D,3,FALSE)</f>
        <v>1552551</v>
      </c>
      <c r="I78" s="154">
        <f t="shared" si="1"/>
        <v>-191</v>
      </c>
    </row>
    <row r="79" spans="1:9" x14ac:dyDescent="0.3">
      <c r="A79" s="152">
        <f>INDEX([1]Concordance!$A$2:$A$556,MATCH('[1]2021 ESSER II'!F79,[1]Concordance!$D$2:$D$556,0))</f>
        <v>48928</v>
      </c>
      <c r="B79" s="153" t="s">
        <v>2125</v>
      </c>
      <c r="C79" s="153" t="s">
        <v>2126</v>
      </c>
      <c r="D79" s="153" t="s">
        <v>2127</v>
      </c>
      <c r="E79" s="154">
        <v>410581</v>
      </c>
      <c r="F79" s="21">
        <v>410581</v>
      </c>
      <c r="G79" s="154">
        <v>410631</v>
      </c>
      <c r="H79" s="151">
        <f>VLOOKUP(A79,'[2]ESSER II Alloc'!A:D,3,FALSE)</f>
        <v>410631</v>
      </c>
      <c r="I79" s="154">
        <f t="shared" si="1"/>
        <v>-50</v>
      </c>
    </row>
    <row r="80" spans="1:9" x14ac:dyDescent="0.3">
      <c r="A80" s="152">
        <f>INDEX([1]Concordance!$A$2:$A$556,MATCH('[1]2021 ESSER II'!F80,[1]Concordance!$D$2:$D$556,0))</f>
        <v>115911</v>
      </c>
      <c r="B80" s="153" t="s">
        <v>2129</v>
      </c>
      <c r="C80" s="153" t="s">
        <v>399</v>
      </c>
      <c r="D80" s="153" t="s">
        <v>2130</v>
      </c>
      <c r="E80" s="154">
        <v>215660</v>
      </c>
      <c r="F80" s="21">
        <v>215660</v>
      </c>
      <c r="G80" s="154">
        <v>215686</v>
      </c>
      <c r="H80" s="151">
        <f>VLOOKUP(A80,'[2]ESSER II Alloc'!A:D,3,FALSE)</f>
        <v>215686</v>
      </c>
      <c r="I80" s="154">
        <f t="shared" si="1"/>
        <v>-26</v>
      </c>
    </row>
    <row r="81" spans="1:9" x14ac:dyDescent="0.3">
      <c r="A81" s="152">
        <f>INDEX([1]Concordance!$A$2:$A$556,MATCH('[1]2021 ESSER II'!F81,[1]Concordance!$D$2:$D$556,0))</f>
        <v>23101</v>
      </c>
      <c r="B81" s="153" t="s">
        <v>2132</v>
      </c>
      <c r="C81" s="153" t="s">
        <v>402</v>
      </c>
      <c r="D81" s="153" t="s">
        <v>2133</v>
      </c>
      <c r="E81" s="154">
        <v>1132922</v>
      </c>
      <c r="F81" s="21">
        <v>0</v>
      </c>
      <c r="G81" s="154">
        <v>1133061</v>
      </c>
      <c r="H81" s="151">
        <f>VLOOKUP(A81,'[2]ESSER II Alloc'!A:D,3,FALSE)</f>
        <v>1133061</v>
      </c>
      <c r="I81" s="154">
        <f t="shared" si="1"/>
        <v>-139</v>
      </c>
    </row>
    <row r="82" spans="1:9" x14ac:dyDescent="0.3">
      <c r="A82" s="152">
        <f>INDEX([1]Concordance!$A$2:$A$556,MATCH('[1]2021 ESSER II'!F82,[1]Concordance!$D$2:$D$556,0))</f>
        <v>68075</v>
      </c>
      <c r="B82" s="153" t="s">
        <v>2135</v>
      </c>
      <c r="C82" s="153" t="s">
        <v>405</v>
      </c>
      <c r="D82" s="153" t="s">
        <v>2136</v>
      </c>
      <c r="E82" s="154">
        <v>126900</v>
      </c>
      <c r="F82" s="21">
        <v>55700</v>
      </c>
      <c r="G82" s="154">
        <v>126915</v>
      </c>
      <c r="H82" s="151">
        <f>VLOOKUP(A82,'[2]ESSER II Alloc'!A:D,3,FALSE)</f>
        <v>126915</v>
      </c>
      <c r="I82" s="154">
        <f t="shared" si="1"/>
        <v>-15</v>
      </c>
    </row>
    <row r="83" spans="1:9" x14ac:dyDescent="0.3">
      <c r="A83" s="152">
        <f>INDEX([1]Concordance!$A$2:$A$556,MATCH('[1]2021 ESSER II'!F83,[1]Concordance!$D$2:$D$556,0))</f>
        <v>35097</v>
      </c>
      <c r="B83" s="153" t="s">
        <v>2138</v>
      </c>
      <c r="C83" s="153" t="s">
        <v>408</v>
      </c>
      <c r="D83" s="153" t="s">
        <v>2139</v>
      </c>
      <c r="E83" s="154">
        <v>737423</v>
      </c>
      <c r="F83" s="21">
        <v>107662.75</v>
      </c>
      <c r="G83" s="154">
        <v>737513</v>
      </c>
      <c r="H83" s="151">
        <f>VLOOKUP(A83,'[2]ESSER II Alloc'!A:D,3,FALSE)</f>
        <v>737513</v>
      </c>
      <c r="I83" s="154">
        <f t="shared" si="1"/>
        <v>-90</v>
      </c>
    </row>
    <row r="84" spans="1:9" x14ac:dyDescent="0.3">
      <c r="A84" s="152">
        <f>INDEX([1]Concordance!$A$2:$A$556,MATCH('[1]2021 ESSER II'!F84,[1]Concordance!$D$2:$D$556,0))</f>
        <v>96102</v>
      </c>
      <c r="B84" s="153" t="s">
        <v>2141</v>
      </c>
      <c r="C84" s="153" t="s">
        <v>1474</v>
      </c>
      <c r="D84" s="153" t="s">
        <v>2142</v>
      </c>
      <c r="E84" s="154">
        <v>373581</v>
      </c>
      <c r="F84" s="21">
        <v>373581</v>
      </c>
      <c r="G84" s="154">
        <v>373627</v>
      </c>
      <c r="H84" s="151">
        <f>VLOOKUP(A84,'[2]ESSER II Alloc'!A:D,3,FALSE)</f>
        <v>373627</v>
      </c>
      <c r="I84" s="154">
        <f t="shared" si="1"/>
        <v>-46</v>
      </c>
    </row>
    <row r="85" spans="1:9" x14ac:dyDescent="0.3">
      <c r="A85" s="152">
        <f>INDEX([1]Concordance!$A$2:$A$556,MATCH('[1]2021 ESSER II'!F85,[1]Concordance!$D$2:$D$556,0))</f>
        <v>111087</v>
      </c>
      <c r="B85" s="153" t="s">
        <v>2144</v>
      </c>
      <c r="C85" s="153" t="s">
        <v>411</v>
      </c>
      <c r="D85" s="153" t="s">
        <v>2145</v>
      </c>
      <c r="E85" s="154">
        <v>1543624</v>
      </c>
      <c r="F85" s="21">
        <v>1543624</v>
      </c>
      <c r="G85" s="154">
        <v>1543813</v>
      </c>
      <c r="H85" s="151">
        <f>VLOOKUP(A85,'[2]ESSER II Alloc'!A:D,3,FALSE)</f>
        <v>1543813</v>
      </c>
      <c r="I85" s="154">
        <f t="shared" si="1"/>
        <v>-189</v>
      </c>
    </row>
    <row r="86" spans="1:9" x14ac:dyDescent="0.3">
      <c r="A86" s="152">
        <f>INDEX([1]Concordance!$A$2:$A$556,MATCH('[1]2021 ESSER II'!F86,[1]Concordance!$D$2:$D$556,0))</f>
        <v>22092</v>
      </c>
      <c r="B86" s="153" t="s">
        <v>2147</v>
      </c>
      <c r="C86" s="153" t="s">
        <v>414</v>
      </c>
      <c r="D86" s="153" t="s">
        <v>2148</v>
      </c>
      <c r="E86" s="154">
        <v>586873</v>
      </c>
      <c r="F86" s="21">
        <v>0</v>
      </c>
      <c r="G86" s="154">
        <v>586945</v>
      </c>
      <c r="H86" s="151">
        <f>VLOOKUP(A86,'[2]ESSER II Alloc'!A:D,3,FALSE)</f>
        <v>586945</v>
      </c>
      <c r="I86" s="154">
        <f t="shared" si="1"/>
        <v>-72</v>
      </c>
    </row>
    <row r="87" spans="1:9" x14ac:dyDescent="0.3">
      <c r="A87" s="152">
        <f>INDEX([1]Concordance!$A$2:$A$556,MATCH('[1]2021 ESSER II'!F87,[1]Concordance!$D$2:$D$556,0))</f>
        <v>15003</v>
      </c>
      <c r="B87" s="153" t="s">
        <v>2150</v>
      </c>
      <c r="C87" s="153" t="s">
        <v>417</v>
      </c>
      <c r="D87" s="153" t="s">
        <v>2151</v>
      </c>
      <c r="E87" s="154">
        <v>512684</v>
      </c>
      <c r="F87" s="21">
        <v>0</v>
      </c>
      <c r="G87" s="154">
        <v>512747</v>
      </c>
      <c r="H87" s="151">
        <f>VLOOKUP(A87,'[2]ESSER II Alloc'!A:D,3,FALSE)</f>
        <v>512747</v>
      </c>
      <c r="I87" s="154">
        <f t="shared" si="1"/>
        <v>-63</v>
      </c>
    </row>
    <row r="88" spans="1:9" x14ac:dyDescent="0.3">
      <c r="A88" s="152">
        <f>INDEX([1]Concordance!$A$2:$A$556,MATCH('[1]2021 ESSER II'!F88,[1]Concordance!$D$2:$D$556,0))</f>
        <v>42124</v>
      </c>
      <c r="B88" s="153" t="s">
        <v>2153</v>
      </c>
      <c r="C88" s="153" t="s">
        <v>423</v>
      </c>
      <c r="D88" s="153" t="s">
        <v>2154</v>
      </c>
      <c r="E88" s="154">
        <v>1541270</v>
      </c>
      <c r="F88" s="21">
        <v>593659.32999999996</v>
      </c>
      <c r="G88" s="154">
        <v>1541459</v>
      </c>
      <c r="H88" s="151">
        <f>VLOOKUP(A88,'[2]ESSER II Alloc'!A:D,3,FALSE)</f>
        <v>1541459</v>
      </c>
      <c r="I88" s="154">
        <f t="shared" si="1"/>
        <v>-189</v>
      </c>
    </row>
    <row r="89" spans="1:9" x14ac:dyDescent="0.3">
      <c r="A89" s="152">
        <f>INDEX([1]Concordance!$A$2:$A$556,MATCH('[1]2021 ESSER II'!F89,[1]Concordance!$D$2:$D$556,0))</f>
        <v>25003</v>
      </c>
      <c r="B89" s="153" t="s">
        <v>2156</v>
      </c>
      <c r="C89" s="153" t="s">
        <v>420</v>
      </c>
      <c r="D89" s="153" t="s">
        <v>2157</v>
      </c>
      <c r="E89" s="154">
        <v>467549</v>
      </c>
      <c r="F89" s="21">
        <v>467549</v>
      </c>
      <c r="G89" s="154">
        <v>467607</v>
      </c>
      <c r="H89" s="151">
        <f>VLOOKUP(A89,'[2]ESSER II Alloc'!A:D,3,FALSE)</f>
        <v>467607</v>
      </c>
      <c r="I89" s="154">
        <f t="shared" si="1"/>
        <v>-58</v>
      </c>
    </row>
    <row r="90" spans="1:9" x14ac:dyDescent="0.3">
      <c r="A90" s="152">
        <f>INDEX([1]Concordance!$A$2:$A$556,MATCH('[1]2021 ESSER II'!F90,[1]Concordance!$D$2:$D$556,0))</f>
        <v>8111</v>
      </c>
      <c r="B90" s="153" t="s">
        <v>2159</v>
      </c>
      <c r="C90" s="153" t="s">
        <v>243</v>
      </c>
      <c r="D90" s="153" t="s">
        <v>2160</v>
      </c>
      <c r="E90" s="154">
        <v>918809</v>
      </c>
      <c r="F90" s="21">
        <v>918809</v>
      </c>
      <c r="G90" s="154">
        <v>918922</v>
      </c>
      <c r="H90" s="151">
        <f>VLOOKUP(A90,'[2]ESSER II Alloc'!A:D,3,FALSE)</f>
        <v>918922</v>
      </c>
      <c r="I90" s="154">
        <f t="shared" si="1"/>
        <v>-113</v>
      </c>
    </row>
    <row r="91" spans="1:9" x14ac:dyDescent="0.3">
      <c r="A91" s="152">
        <f>INDEX([1]Concordance!$A$2:$A$556,MATCH('[1]2021 ESSER II'!F91,[1]Concordance!$D$2:$D$556,0))</f>
        <v>26001</v>
      </c>
      <c r="B91" s="153" t="s">
        <v>2162</v>
      </c>
      <c r="C91" s="153" t="s">
        <v>426</v>
      </c>
      <c r="D91" s="153" t="s">
        <v>2163</v>
      </c>
      <c r="E91" s="154">
        <v>352991</v>
      </c>
      <c r="F91" s="21">
        <v>0</v>
      </c>
      <c r="G91" s="154">
        <v>353034</v>
      </c>
      <c r="H91" s="151">
        <f>VLOOKUP(A91,'[2]ESSER II Alloc'!A:D,3,FALSE)</f>
        <v>353034</v>
      </c>
      <c r="I91" s="154">
        <f t="shared" si="1"/>
        <v>-43</v>
      </c>
    </row>
    <row r="92" spans="1:9" x14ac:dyDescent="0.3">
      <c r="A92" s="152">
        <f>INDEX([1]Concordance!$A$2:$A$556,MATCH('[1]2021 ESSER II'!F92,[1]Concordance!$D$2:$D$556,0))</f>
        <v>26005</v>
      </c>
      <c r="B92" s="153" t="s">
        <v>2165</v>
      </c>
      <c r="C92" s="153" t="s">
        <v>429</v>
      </c>
      <c r="D92" s="153" t="s">
        <v>2166</v>
      </c>
      <c r="E92" s="154">
        <v>403314</v>
      </c>
      <c r="F92" s="21">
        <v>27247</v>
      </c>
      <c r="G92" s="154">
        <v>403364</v>
      </c>
      <c r="H92" s="151">
        <f>VLOOKUP(A92,'[2]ESSER II Alloc'!A:D,3,FALSE)</f>
        <v>403364</v>
      </c>
      <c r="I92" s="154">
        <f t="shared" si="1"/>
        <v>-50</v>
      </c>
    </row>
    <row r="93" spans="1:9" x14ac:dyDescent="0.3">
      <c r="A93" s="152">
        <f>INDEX([1]Concordance!$A$2:$A$556,MATCH('[1]2021 ESSER II'!F93,[1]Concordance!$D$2:$D$556,0))</f>
        <v>10093</v>
      </c>
      <c r="B93" s="153" t="s">
        <v>2168</v>
      </c>
      <c r="C93" s="153" t="s">
        <v>435</v>
      </c>
      <c r="D93" s="153" t="s">
        <v>2169</v>
      </c>
      <c r="E93" s="154">
        <v>10614976</v>
      </c>
      <c r="F93" s="21">
        <v>0</v>
      </c>
      <c r="G93" s="154">
        <v>10616277</v>
      </c>
      <c r="H93" s="151">
        <f>VLOOKUP(A93,'[2]ESSER II Alloc'!A:D,3,FALSE)</f>
        <v>10616277</v>
      </c>
      <c r="I93" s="154">
        <f t="shared" si="1"/>
        <v>-1301</v>
      </c>
    </row>
    <row r="94" spans="1:9" x14ac:dyDescent="0.3">
      <c r="A94" s="152">
        <f>INDEX([1]Concordance!$A$2:$A$556,MATCH('[1]2021 ESSER II'!F94,[1]Concordance!$D$2:$D$556,0))</f>
        <v>4106</v>
      </c>
      <c r="B94" s="153" t="s">
        <v>2171</v>
      </c>
      <c r="C94" s="153" t="s">
        <v>438</v>
      </c>
      <c r="D94" s="153" t="s">
        <v>2172</v>
      </c>
      <c r="E94" s="154">
        <v>396864</v>
      </c>
      <c r="F94" s="21">
        <v>0</v>
      </c>
      <c r="G94" s="154">
        <v>396913</v>
      </c>
      <c r="H94" s="151">
        <f>VLOOKUP(A94,'[2]ESSER II Alloc'!A:D,3,FALSE)</f>
        <v>396913</v>
      </c>
      <c r="I94" s="154">
        <f t="shared" si="1"/>
        <v>-49</v>
      </c>
    </row>
    <row r="95" spans="1:9" x14ac:dyDescent="0.3">
      <c r="A95" s="152">
        <f>INDEX([1]Concordance!$A$2:$A$556,MATCH('[1]2021 ESSER II'!F95,[1]Concordance!$D$2:$D$556,0))</f>
        <v>54037</v>
      </c>
      <c r="B95" s="153" t="s">
        <v>2174</v>
      </c>
      <c r="C95" s="153" t="s">
        <v>441</v>
      </c>
      <c r="D95" s="153" t="s">
        <v>2175</v>
      </c>
      <c r="E95" s="154">
        <v>364293</v>
      </c>
      <c r="F95" s="21">
        <v>364293</v>
      </c>
      <c r="G95" s="154">
        <v>364337</v>
      </c>
      <c r="H95" s="151">
        <f>VLOOKUP(A95,'[2]ESSER II Alloc'!A:D,3,FALSE)</f>
        <v>364337</v>
      </c>
      <c r="I95" s="154">
        <f t="shared" si="1"/>
        <v>-44</v>
      </c>
    </row>
    <row r="96" spans="1:9" x14ac:dyDescent="0.3">
      <c r="A96" s="152">
        <f>INDEX([1]Concordance!$A$2:$A$556,MATCH('[1]2021 ESSER II'!F96,[1]Concordance!$D$2:$D$556,0))</f>
        <v>115906</v>
      </c>
      <c r="B96" s="153" t="s">
        <v>2177</v>
      </c>
      <c r="C96" s="153" t="s">
        <v>444</v>
      </c>
      <c r="D96" s="153" t="s">
        <v>2178</v>
      </c>
      <c r="E96" s="154">
        <v>8461653</v>
      </c>
      <c r="F96" s="21">
        <v>428600.58</v>
      </c>
      <c r="G96" s="154">
        <v>8462690</v>
      </c>
      <c r="H96" s="151">
        <f>VLOOKUP(A96,'[2]ESSER II Alloc'!A:D,3,FALSE)</f>
        <v>8462690</v>
      </c>
      <c r="I96" s="154">
        <f t="shared" si="1"/>
        <v>-1037</v>
      </c>
    </row>
    <row r="97" spans="1:9" x14ac:dyDescent="0.3">
      <c r="A97" s="152">
        <f>INDEX([1]Concordance!$A$2:$A$556,MATCH('[1]2021 ESSER II'!F97,[1]Concordance!$D$2:$D$556,0))</f>
        <v>27056</v>
      </c>
      <c r="B97" s="153" t="s">
        <v>2180</v>
      </c>
      <c r="C97" s="153" t="s">
        <v>453</v>
      </c>
      <c r="D97" s="153" t="s">
        <v>2181</v>
      </c>
      <c r="E97" s="154">
        <v>106797</v>
      </c>
      <c r="F97" s="21">
        <v>106797</v>
      </c>
      <c r="G97" s="154">
        <v>106810</v>
      </c>
      <c r="H97" s="151">
        <f>VLOOKUP(A97,'[2]ESSER II Alloc'!A:D,3,FALSE)</f>
        <v>106810</v>
      </c>
      <c r="I97" s="154">
        <f t="shared" si="1"/>
        <v>-13</v>
      </c>
    </row>
    <row r="98" spans="1:9" x14ac:dyDescent="0.3">
      <c r="A98" s="152">
        <f>INDEX([1]Concordance!$A$2:$A$556,MATCH('[1]2021 ESSER II'!F98,[1]Concordance!$D$2:$D$556,0))</f>
        <v>78004</v>
      </c>
      <c r="B98" s="153" t="s">
        <v>2183</v>
      </c>
      <c r="C98" s="153" t="s">
        <v>456</v>
      </c>
      <c r="D98" s="153" t="s">
        <v>2184</v>
      </c>
      <c r="E98" s="154">
        <v>177270</v>
      </c>
      <c r="F98" s="21">
        <v>177270</v>
      </c>
      <c r="G98" s="154">
        <v>177292</v>
      </c>
      <c r="H98" s="151">
        <f>VLOOKUP(A98,'[2]ESSER II Alloc'!A:D,3,FALSE)</f>
        <v>177292</v>
      </c>
      <c r="I98" s="154">
        <f t="shared" si="1"/>
        <v>-22</v>
      </c>
    </row>
    <row r="99" spans="1:9" x14ac:dyDescent="0.3">
      <c r="A99" s="152">
        <f>INDEX([1]Concordance!$A$2:$A$556,MATCH('[1]2021 ESSER II'!F99,[1]Concordance!$D$2:$D$556,0))</f>
        <v>75084</v>
      </c>
      <c r="B99" s="153" t="s">
        <v>2186</v>
      </c>
      <c r="C99" s="153" t="s">
        <v>459</v>
      </c>
      <c r="D99" s="153" t="s">
        <v>2187</v>
      </c>
      <c r="E99" s="154">
        <v>457811</v>
      </c>
      <c r="F99" s="21">
        <v>285624.89</v>
      </c>
      <c r="G99" s="154">
        <v>457867</v>
      </c>
      <c r="H99" s="151">
        <f>VLOOKUP(A99,'[2]ESSER II Alloc'!A:D,3,FALSE)</f>
        <v>457867</v>
      </c>
      <c r="I99" s="154">
        <f t="shared" si="1"/>
        <v>-56</v>
      </c>
    </row>
    <row r="100" spans="1:9" x14ac:dyDescent="0.3">
      <c r="A100" s="152">
        <f>INDEX([1]Concordance!$A$2:$A$556,MATCH('[1]2021 ESSER II'!F100,[1]Concordance!$D$2:$D$556,0))</f>
        <v>13058</v>
      </c>
      <c r="B100" s="153" t="s">
        <v>2189</v>
      </c>
      <c r="C100" s="153" t="s">
        <v>468</v>
      </c>
      <c r="D100" s="153" t="s">
        <v>2190</v>
      </c>
      <c r="E100" s="154">
        <v>68748</v>
      </c>
      <c r="F100" s="21">
        <v>0</v>
      </c>
      <c r="G100" s="154">
        <v>68756</v>
      </c>
      <c r="H100" s="151">
        <f>VLOOKUP(A100,'[2]ESSER II Alloc'!A:D,3,FALSE)</f>
        <v>68756</v>
      </c>
      <c r="I100" s="154">
        <f t="shared" si="1"/>
        <v>-8</v>
      </c>
    </row>
    <row r="101" spans="1:9" x14ac:dyDescent="0.3">
      <c r="A101" s="152">
        <f>INDEX([1]Concordance!$A$2:$A$556,MATCH('[1]2021 ESSER II'!F101,[1]Concordance!$D$2:$D$556,0))</f>
        <v>44078</v>
      </c>
      <c r="B101" s="153" t="s">
        <v>2192</v>
      </c>
      <c r="C101" s="153" t="s">
        <v>471</v>
      </c>
      <c r="D101" s="153" t="s">
        <v>2193</v>
      </c>
      <c r="E101" s="154">
        <v>116489</v>
      </c>
      <c r="F101" s="21">
        <v>0</v>
      </c>
      <c r="G101" s="154">
        <v>116503</v>
      </c>
      <c r="H101" s="151">
        <f>VLOOKUP(A101,'[2]ESSER II Alloc'!A:D,3,FALSE)</f>
        <v>116503</v>
      </c>
      <c r="I101" s="154">
        <f t="shared" si="1"/>
        <v>-14</v>
      </c>
    </row>
    <row r="102" spans="1:9" x14ac:dyDescent="0.3">
      <c r="A102" s="152">
        <f>INDEX([1]Concordance!$A$2:$A$556,MATCH('[1]2021 ESSER II'!F102,[1]Concordance!$D$2:$D$556,0))</f>
        <v>104043</v>
      </c>
      <c r="B102" s="153" t="s">
        <v>2195</v>
      </c>
      <c r="C102" s="153" t="s">
        <v>474</v>
      </c>
      <c r="D102" s="153" t="s">
        <v>2196</v>
      </c>
      <c r="E102" s="154">
        <v>537622</v>
      </c>
      <c r="F102" s="21">
        <v>0</v>
      </c>
      <c r="G102" s="154">
        <v>537688</v>
      </c>
      <c r="H102" s="151">
        <f>VLOOKUP(A102,'[2]ESSER II Alloc'!A:D,3,FALSE)</f>
        <v>537688</v>
      </c>
      <c r="I102" s="154">
        <f t="shared" si="1"/>
        <v>-66</v>
      </c>
    </row>
    <row r="103" spans="1:9" x14ac:dyDescent="0.3">
      <c r="A103" s="152">
        <f>INDEX([1]Concordance!$A$2:$A$556,MATCH('[1]2021 ESSER II'!F103,[1]Concordance!$D$2:$D$556,0))</f>
        <v>28101</v>
      </c>
      <c r="B103" s="153" t="s">
        <v>2198</v>
      </c>
      <c r="C103" s="153" t="s">
        <v>465</v>
      </c>
      <c r="D103" s="153" t="s">
        <v>2199</v>
      </c>
      <c r="E103" s="154">
        <v>814056</v>
      </c>
      <c r="F103" s="21">
        <v>814056</v>
      </c>
      <c r="G103" s="154">
        <v>814156</v>
      </c>
      <c r="H103" s="151">
        <f>VLOOKUP(A103,'[2]ESSER II Alloc'!A:D,3,FALSE)</f>
        <v>814156</v>
      </c>
      <c r="I103" s="154">
        <f t="shared" si="1"/>
        <v>-100</v>
      </c>
    </row>
    <row r="104" spans="1:9" x14ac:dyDescent="0.3">
      <c r="A104" s="152">
        <f>INDEX([1]Concordance!$A$2:$A$556,MATCH('[1]2021 ESSER II'!F104,[1]Concordance!$D$2:$D$556,0))</f>
        <v>28102</v>
      </c>
      <c r="B104" s="153" t="s">
        <v>2201</v>
      </c>
      <c r="C104" s="153" t="s">
        <v>477</v>
      </c>
      <c r="D104" s="153" t="s">
        <v>2202</v>
      </c>
      <c r="E104" s="154">
        <v>1886153</v>
      </c>
      <c r="F104" s="21">
        <v>0</v>
      </c>
      <c r="G104" s="154">
        <v>1886384</v>
      </c>
      <c r="H104" s="151">
        <f>VLOOKUP(A104,'[2]ESSER II Alloc'!A:D,3,FALSE)</f>
        <v>1886384</v>
      </c>
      <c r="I104" s="154">
        <f t="shared" si="1"/>
        <v>-231</v>
      </c>
    </row>
    <row r="105" spans="1:9" x14ac:dyDescent="0.3">
      <c r="A105" s="152">
        <f>INDEX([1]Concordance!$A$2:$A$556,MATCH('[1]2021 ESSER II'!F105,[1]Concordance!$D$2:$D$556,0))</f>
        <v>85049</v>
      </c>
      <c r="B105" s="153" t="s">
        <v>2204</v>
      </c>
      <c r="C105" s="153" t="s">
        <v>480</v>
      </c>
      <c r="D105" s="153" t="s">
        <v>2205</v>
      </c>
      <c r="E105" s="154">
        <v>658620</v>
      </c>
      <c r="F105" s="21">
        <v>658620</v>
      </c>
      <c r="G105" s="154">
        <v>658701</v>
      </c>
      <c r="H105" s="151">
        <f>VLOOKUP(A105,'[2]ESSER II Alloc'!A:D,3,FALSE)</f>
        <v>658701</v>
      </c>
      <c r="I105" s="154">
        <f t="shared" si="1"/>
        <v>-81</v>
      </c>
    </row>
    <row r="106" spans="1:9" x14ac:dyDescent="0.3">
      <c r="A106" s="152">
        <f>INDEX([1]Concordance!$A$2:$A$556,MATCH('[1]2021 ESSER II'!F106,[1]Concordance!$D$2:$D$556,0))</f>
        <v>48926</v>
      </c>
      <c r="B106" s="153" t="s">
        <v>2207</v>
      </c>
      <c r="C106" s="153" t="s">
        <v>483</v>
      </c>
      <c r="D106" s="153" t="s">
        <v>2208</v>
      </c>
      <c r="E106" s="154">
        <v>1155836</v>
      </c>
      <c r="F106" s="21">
        <v>1155836</v>
      </c>
      <c r="G106" s="154">
        <v>1155977</v>
      </c>
      <c r="H106" s="151">
        <f>VLOOKUP(A106,'[2]ESSER II Alloc'!A:D,3,FALSE)</f>
        <v>1155977</v>
      </c>
      <c r="I106" s="154">
        <f t="shared" si="1"/>
        <v>-141</v>
      </c>
    </row>
    <row r="107" spans="1:9" x14ac:dyDescent="0.3">
      <c r="A107" s="152">
        <f>INDEX([1]Concordance!$A$2:$A$556,MATCH('[1]2021 ESSER II'!F107,[1]Concordance!$D$2:$D$556,0))</f>
        <v>50013</v>
      </c>
      <c r="B107" s="153" t="s">
        <v>2210</v>
      </c>
      <c r="C107" s="153" t="s">
        <v>486</v>
      </c>
      <c r="D107" s="153" t="s">
        <v>2211</v>
      </c>
      <c r="E107" s="154">
        <v>318126</v>
      </c>
      <c r="F107" s="21">
        <v>318126</v>
      </c>
      <c r="G107" s="154">
        <v>318165</v>
      </c>
      <c r="H107" s="151">
        <f>VLOOKUP(A107,'[2]ESSER II Alloc'!A:D,3,FALSE)</f>
        <v>318165</v>
      </c>
      <c r="I107" s="154">
        <f t="shared" si="1"/>
        <v>-39</v>
      </c>
    </row>
    <row r="108" spans="1:9" x14ac:dyDescent="0.3">
      <c r="A108" s="152">
        <f>INDEX([1]Concordance!$A$2:$A$556,MATCH('[1]2021 ESSER II'!F108,[1]Concordance!$D$2:$D$556,0))</f>
        <v>29002</v>
      </c>
      <c r="B108" s="153" t="s">
        <v>2213</v>
      </c>
      <c r="C108" s="153" t="s">
        <v>489</v>
      </c>
      <c r="D108" s="153" t="s">
        <v>2214</v>
      </c>
      <c r="E108" s="154">
        <v>155490</v>
      </c>
      <c r="F108" s="21">
        <v>155490</v>
      </c>
      <c r="G108" s="154">
        <v>155509</v>
      </c>
      <c r="H108" s="151">
        <f>VLOOKUP(A108,'[2]ESSER II Alloc'!A:D,3,FALSE)</f>
        <v>155509</v>
      </c>
      <c r="I108" s="154">
        <f t="shared" si="1"/>
        <v>-19</v>
      </c>
    </row>
    <row r="109" spans="1:9" x14ac:dyDescent="0.3">
      <c r="A109" s="152">
        <f>INDEX([1]Concordance!$A$2:$A$556,MATCH('[1]2021 ESSER II'!F109,[1]Concordance!$D$2:$D$556,0))</f>
        <v>30093</v>
      </c>
      <c r="B109" s="153" t="s">
        <v>2216</v>
      </c>
      <c r="C109" s="153" t="s">
        <v>492</v>
      </c>
      <c r="D109" s="153" t="s">
        <v>2217</v>
      </c>
      <c r="E109" s="154">
        <v>2358511</v>
      </c>
      <c r="F109" s="21">
        <v>958438.51</v>
      </c>
      <c r="G109" s="154">
        <v>2358800</v>
      </c>
      <c r="H109" s="151">
        <f>VLOOKUP(A109,'[2]ESSER II Alloc'!A:D,3,FALSE)</f>
        <v>2358800</v>
      </c>
      <c r="I109" s="154">
        <f t="shared" si="1"/>
        <v>-289</v>
      </c>
    </row>
    <row r="110" spans="1:9" x14ac:dyDescent="0.3">
      <c r="A110" s="152">
        <f>INDEX([1]Concordance!$A$2:$A$556,MATCH('[1]2021 ESSER II'!F110,[1]Concordance!$D$2:$D$556,0))</f>
        <v>42119</v>
      </c>
      <c r="B110" s="153" t="s">
        <v>2219</v>
      </c>
      <c r="C110" s="153" t="s">
        <v>495</v>
      </c>
      <c r="D110" s="153" t="s">
        <v>2220</v>
      </c>
      <c r="E110" s="154">
        <v>2199</v>
      </c>
      <c r="F110" s="21">
        <v>2199</v>
      </c>
      <c r="G110" s="154">
        <v>2200</v>
      </c>
      <c r="H110" s="151">
        <f>VLOOKUP(A110,'[2]ESSER II Alloc'!A:D,3,FALSE)</f>
        <v>2200</v>
      </c>
      <c r="I110" s="154">
        <f t="shared" si="1"/>
        <v>-1</v>
      </c>
    </row>
    <row r="111" spans="1:9" x14ac:dyDescent="0.3">
      <c r="A111" s="152">
        <f>INDEX([1]Concordance!$A$2:$A$556,MATCH('[1]2021 ESSER II'!F111,[1]Concordance!$D$2:$D$556,0))</f>
        <v>48923</v>
      </c>
      <c r="B111" s="153" t="s">
        <v>2222</v>
      </c>
      <c r="C111" s="153" t="s">
        <v>501</v>
      </c>
      <c r="D111" s="153" t="s">
        <v>2223</v>
      </c>
      <c r="E111" s="154">
        <v>394961</v>
      </c>
      <c r="F111" s="21">
        <v>359242.04</v>
      </c>
      <c r="G111" s="154">
        <v>395009</v>
      </c>
      <c r="H111" s="151">
        <f>VLOOKUP(A111,'[2]ESSER II Alloc'!A:D,3,FALSE)</f>
        <v>395009</v>
      </c>
      <c r="I111" s="154">
        <f t="shared" si="1"/>
        <v>-48</v>
      </c>
    </row>
    <row r="112" spans="1:9" x14ac:dyDescent="0.3">
      <c r="A112" s="152">
        <f>INDEX([1]Concordance!$A$2:$A$556,MATCH('[1]2021 ESSER II'!F112,[1]Concordance!$D$2:$D$556,0))</f>
        <v>78009</v>
      </c>
      <c r="B112" s="153" t="s">
        <v>2225</v>
      </c>
      <c r="C112" s="153" t="s">
        <v>504</v>
      </c>
      <c r="D112" s="153" t="s">
        <v>2226</v>
      </c>
      <c r="E112" s="154">
        <v>257405</v>
      </c>
      <c r="F112" s="21">
        <v>257405</v>
      </c>
      <c r="G112" s="154">
        <v>257436</v>
      </c>
      <c r="H112" s="151">
        <f>VLOOKUP(A112,'[2]ESSER II Alloc'!A:D,3,FALSE)</f>
        <v>257436</v>
      </c>
      <c r="I112" s="154">
        <f t="shared" si="1"/>
        <v>-31</v>
      </c>
    </row>
    <row r="113" spans="1:9" x14ac:dyDescent="0.3">
      <c r="A113" s="152">
        <f>INDEX([1]Concordance!$A$2:$A$556,MATCH('[1]2021 ESSER II'!F113,[1]Concordance!$D$2:$D$556,0))</f>
        <v>16092</v>
      </c>
      <c r="B113" s="153" t="s">
        <v>2228</v>
      </c>
      <c r="C113" s="153" t="s">
        <v>507</v>
      </c>
      <c r="D113" s="153" t="s">
        <v>2229</v>
      </c>
      <c r="E113" s="154">
        <v>252424</v>
      </c>
      <c r="F113" s="21">
        <v>0</v>
      </c>
      <c r="G113" s="154">
        <v>252455</v>
      </c>
      <c r="H113" s="151">
        <f>VLOOKUP(A113,'[2]ESSER II Alloc'!A:D,3,FALSE)</f>
        <v>252455</v>
      </c>
      <c r="I113" s="154">
        <f t="shared" si="1"/>
        <v>-31</v>
      </c>
    </row>
    <row r="114" spans="1:9" x14ac:dyDescent="0.3">
      <c r="A114" s="152">
        <f>INDEX([1]Concordance!$A$2:$A$556,MATCH('[1]2021 ESSER II'!F114,[1]Concordance!$D$2:$D$556,0))</f>
        <v>33093</v>
      </c>
      <c r="B114" s="153" t="s">
        <v>2231</v>
      </c>
      <c r="C114" s="153" t="s">
        <v>510</v>
      </c>
      <c r="D114" s="153" t="s">
        <v>2232</v>
      </c>
      <c r="E114" s="154">
        <v>804348</v>
      </c>
      <c r="F114" s="21">
        <v>0</v>
      </c>
      <c r="G114" s="154">
        <v>804447</v>
      </c>
      <c r="H114" s="151">
        <f>VLOOKUP(A114,'[2]ESSER II Alloc'!A:D,3,FALSE)</f>
        <v>804447</v>
      </c>
      <c r="I114" s="154">
        <f t="shared" si="1"/>
        <v>-99</v>
      </c>
    </row>
    <row r="115" spans="1:9" x14ac:dyDescent="0.3">
      <c r="A115" s="152">
        <f>INDEX([1]Concordance!$A$2:$A$556,MATCH('[1]2021 ESSER II'!F115,[1]Concordance!$D$2:$D$556,0))</f>
        <v>50014</v>
      </c>
      <c r="B115" s="153" t="s">
        <v>2234</v>
      </c>
      <c r="C115" s="153" t="s">
        <v>498</v>
      </c>
      <c r="D115" s="153" t="s">
        <v>2235</v>
      </c>
      <c r="E115" s="154">
        <v>1708604</v>
      </c>
      <c r="F115" s="21">
        <v>1708604</v>
      </c>
      <c r="G115" s="154">
        <v>1708813</v>
      </c>
      <c r="H115" s="151">
        <f>VLOOKUP(A115,'[2]ESSER II Alloc'!A:D,3,FALSE)</f>
        <v>1708813</v>
      </c>
      <c r="I115" s="154">
        <f t="shared" si="1"/>
        <v>-209</v>
      </c>
    </row>
    <row r="116" spans="1:9" x14ac:dyDescent="0.3">
      <c r="A116" s="152">
        <f>INDEX([1]Concordance!$A$2:$A$556,MATCH('[1]2021 ESSER II'!F116,[1]Concordance!$D$2:$D$556,0))</f>
        <v>103132</v>
      </c>
      <c r="B116" s="153" t="s">
        <v>2237</v>
      </c>
      <c r="C116" s="153" t="s">
        <v>513</v>
      </c>
      <c r="D116" s="153" t="s">
        <v>2238</v>
      </c>
      <c r="E116" s="154">
        <v>1699561</v>
      </c>
      <c r="F116" s="21">
        <v>1699561</v>
      </c>
      <c r="G116" s="154">
        <v>1699770</v>
      </c>
      <c r="H116" s="151">
        <f>VLOOKUP(A116,'[2]ESSER II Alloc'!A:D,3,FALSE)</f>
        <v>1699770</v>
      </c>
      <c r="I116" s="154">
        <f t="shared" si="1"/>
        <v>-209</v>
      </c>
    </row>
    <row r="117" spans="1:9" x14ac:dyDescent="0.3">
      <c r="A117" s="152">
        <f>INDEX([1]Concordance!$A$2:$A$556,MATCH('[1]2021 ESSER II'!F117,[1]Concordance!$D$2:$D$556,0))</f>
        <v>73102</v>
      </c>
      <c r="B117" s="153" t="s">
        <v>2240</v>
      </c>
      <c r="C117" s="153" t="s">
        <v>516</v>
      </c>
      <c r="D117" s="153" t="s">
        <v>2241</v>
      </c>
      <c r="E117" s="154">
        <v>688693</v>
      </c>
      <c r="F117" s="21">
        <v>688693</v>
      </c>
      <c r="G117" s="154">
        <v>688778</v>
      </c>
      <c r="H117" s="151">
        <f>VLOOKUP(A117,'[2]ESSER II Alloc'!A:D,3,FALSE)</f>
        <v>688778</v>
      </c>
      <c r="I117" s="154">
        <f t="shared" si="1"/>
        <v>-85</v>
      </c>
    </row>
    <row r="118" spans="1:9" x14ac:dyDescent="0.3">
      <c r="A118" s="152">
        <f>INDEX([1]Concordance!$A$2:$A$556,MATCH('[1]2021 ESSER II'!F118,[1]Concordance!$D$2:$D$556,0))</f>
        <v>85048</v>
      </c>
      <c r="B118" s="153" t="s">
        <v>2243</v>
      </c>
      <c r="C118" s="153" t="s">
        <v>519</v>
      </c>
      <c r="D118" s="153" t="s">
        <v>2244</v>
      </c>
      <c r="E118" s="154">
        <v>1185936</v>
      </c>
      <c r="F118" s="21">
        <v>0</v>
      </c>
      <c r="G118" s="154">
        <v>1186081</v>
      </c>
      <c r="H118" s="151">
        <f>VLOOKUP(A118,'[2]ESSER II Alloc'!A:D,3,FALSE)</f>
        <v>1186081</v>
      </c>
      <c r="I118" s="154">
        <f t="shared" si="1"/>
        <v>-145</v>
      </c>
    </row>
    <row r="119" spans="1:9" x14ac:dyDescent="0.3">
      <c r="A119" s="152">
        <f>INDEX([1]Concordance!$A$2:$A$556,MATCH('[1]2021 ESSER II'!F119,[1]Concordance!$D$2:$D$556,0))</f>
        <v>91092</v>
      </c>
      <c r="B119" s="153" t="s">
        <v>2246</v>
      </c>
      <c r="C119" s="153" t="s">
        <v>522</v>
      </c>
      <c r="D119" s="153" t="s">
        <v>2247</v>
      </c>
      <c r="E119" s="154">
        <v>2869497</v>
      </c>
      <c r="F119" s="21">
        <v>2869497</v>
      </c>
      <c r="G119" s="154">
        <v>2869849</v>
      </c>
      <c r="H119" s="151">
        <f>VLOOKUP(A119,'[2]ESSER II Alloc'!A:D,3,FALSE)</f>
        <v>2869849</v>
      </c>
      <c r="I119" s="154">
        <f t="shared" si="1"/>
        <v>-352</v>
      </c>
    </row>
    <row r="120" spans="1:9" x14ac:dyDescent="0.3">
      <c r="A120" s="152">
        <f>INDEX([1]Concordance!$A$2:$A$556,MATCH('[1]2021 ESSER II'!F120,[1]Concordance!$D$2:$D$556,0))</f>
        <v>77103</v>
      </c>
      <c r="B120" s="153" t="s">
        <v>2249</v>
      </c>
      <c r="C120" s="153" t="s">
        <v>1291</v>
      </c>
      <c r="D120" s="153" t="s">
        <v>2250</v>
      </c>
      <c r="E120" s="154">
        <v>685267</v>
      </c>
      <c r="F120" s="21">
        <v>685267</v>
      </c>
      <c r="G120" s="154">
        <v>685351</v>
      </c>
      <c r="H120" s="151">
        <f>VLOOKUP(A120,'[2]ESSER II Alloc'!A:D,3,FALSE)</f>
        <v>685351</v>
      </c>
      <c r="I120" s="154">
        <f t="shared" si="1"/>
        <v>-84</v>
      </c>
    </row>
    <row r="121" spans="1:9" x14ac:dyDescent="0.3">
      <c r="A121" s="152">
        <f>INDEX([1]Concordance!$A$2:$A$556,MATCH('[1]2021 ESSER II'!F121,[1]Concordance!$D$2:$D$556,0))</f>
        <v>19150</v>
      </c>
      <c r="B121" s="153" t="s">
        <v>2252</v>
      </c>
      <c r="C121" s="153" t="s">
        <v>525</v>
      </c>
      <c r="D121" s="153" t="s">
        <v>2253</v>
      </c>
      <c r="E121" s="154">
        <v>141948</v>
      </c>
      <c r="F121" s="21">
        <v>141948</v>
      </c>
      <c r="G121" s="154">
        <v>141966</v>
      </c>
      <c r="H121" s="151">
        <f>VLOOKUP(A121,'[2]ESSER II Alloc'!A:D,3,FALSE)</f>
        <v>141966</v>
      </c>
      <c r="I121" s="154">
        <f t="shared" si="1"/>
        <v>-18</v>
      </c>
    </row>
    <row r="122" spans="1:9" x14ac:dyDescent="0.3">
      <c r="A122" s="152">
        <f>INDEX([1]Concordance!$A$2:$A$556,MATCH('[1]2021 ESSER II'!F122,[1]Concordance!$D$2:$D$556,0))</f>
        <v>50005</v>
      </c>
      <c r="B122" s="153" t="s">
        <v>2255</v>
      </c>
      <c r="C122" s="153" t="s">
        <v>528</v>
      </c>
      <c r="D122" s="153" t="s">
        <v>2256</v>
      </c>
      <c r="E122" s="154">
        <v>815028</v>
      </c>
      <c r="F122" s="21">
        <v>815028</v>
      </c>
      <c r="G122" s="154">
        <v>815128</v>
      </c>
      <c r="H122" s="151">
        <f>VLOOKUP(A122,'[2]ESSER II Alloc'!A:D,3,FALSE)</f>
        <v>815128</v>
      </c>
      <c r="I122" s="154">
        <f t="shared" si="1"/>
        <v>-100</v>
      </c>
    </row>
    <row r="123" spans="1:9" x14ac:dyDescent="0.3">
      <c r="A123" s="152">
        <f>INDEX([1]Concordance!$A$2:$A$556,MATCH('[1]2021 ESSER II'!F123,[1]Concordance!$D$2:$D$556,0))</f>
        <v>115923</v>
      </c>
      <c r="B123" s="153" t="s">
        <v>2258</v>
      </c>
      <c r="C123" s="153" t="s">
        <v>531</v>
      </c>
      <c r="D123" s="153" t="s">
        <v>2259</v>
      </c>
      <c r="E123" s="154">
        <v>2010144</v>
      </c>
      <c r="F123" s="21">
        <v>0</v>
      </c>
      <c r="G123" s="154">
        <v>2010391</v>
      </c>
      <c r="H123" s="151">
        <f>VLOOKUP(A123,'[2]ESSER II Alloc'!A:D,3,FALSE)</f>
        <v>2010391</v>
      </c>
      <c r="I123" s="154">
        <f t="shared" si="1"/>
        <v>-247</v>
      </c>
    </row>
    <row r="124" spans="1:9" x14ac:dyDescent="0.3">
      <c r="A124" s="152">
        <f>INDEX([1]Concordance!$A$2:$A$556,MATCH('[1]2021 ESSER II'!F124,[1]Concordance!$D$2:$D$556,0))</f>
        <v>11076</v>
      </c>
      <c r="B124" s="153" t="s">
        <v>2261</v>
      </c>
      <c r="C124" s="153" t="s">
        <v>534</v>
      </c>
      <c r="D124" s="153" t="s">
        <v>2262</v>
      </c>
      <c r="E124" s="154">
        <v>255767</v>
      </c>
      <c r="F124" s="21">
        <v>255767</v>
      </c>
      <c r="G124" s="154">
        <v>255798</v>
      </c>
      <c r="H124" s="151">
        <f>VLOOKUP(A124,'[2]ESSER II Alloc'!A:D,3,FALSE)</f>
        <v>255798</v>
      </c>
      <c r="I124" s="154">
        <f t="shared" si="1"/>
        <v>-31</v>
      </c>
    </row>
    <row r="125" spans="1:9" x14ac:dyDescent="0.3">
      <c r="A125" s="152">
        <f>INDEX([1]Concordance!$A$2:$A$556,MATCH('[1]2021 ESSER II'!F125,[1]Concordance!$D$2:$D$556,0))</f>
        <v>18047</v>
      </c>
      <c r="B125" s="153" t="s">
        <v>2264</v>
      </c>
      <c r="C125" s="153" t="s">
        <v>537</v>
      </c>
      <c r="D125" s="153" t="s">
        <v>2265</v>
      </c>
      <c r="E125" s="154">
        <v>1483734</v>
      </c>
      <c r="F125" s="21">
        <v>0</v>
      </c>
      <c r="G125" s="154">
        <v>1483915</v>
      </c>
      <c r="H125" s="151">
        <f>VLOOKUP(A125,'[2]ESSER II Alloc'!A:D,3,FALSE)</f>
        <v>1483915</v>
      </c>
      <c r="I125" s="154">
        <f t="shared" si="1"/>
        <v>-181</v>
      </c>
    </row>
    <row r="126" spans="1:9" x14ac:dyDescent="0.3">
      <c r="A126" s="152">
        <f>INDEX([1]Concordance!$A$2:$A$556,MATCH('[1]2021 ESSER II'!F126,[1]Concordance!$D$2:$D$556,0))</f>
        <v>19147</v>
      </c>
      <c r="B126" s="153" t="s">
        <v>2267</v>
      </c>
      <c r="C126" s="153" t="s">
        <v>540</v>
      </c>
      <c r="D126" s="153" t="s">
        <v>2268</v>
      </c>
      <c r="E126" s="154">
        <v>92459</v>
      </c>
      <c r="F126" s="21">
        <v>92459</v>
      </c>
      <c r="G126" s="154">
        <v>92470</v>
      </c>
      <c r="H126" s="151">
        <f>VLOOKUP(A126,'[2]ESSER II Alloc'!A:D,3,FALSE)</f>
        <v>92470</v>
      </c>
      <c r="I126" s="154">
        <f t="shared" si="1"/>
        <v>-11</v>
      </c>
    </row>
    <row r="127" spans="1:9" x14ac:dyDescent="0.3">
      <c r="A127" s="152">
        <f>INDEX([1]Concordance!$A$2:$A$556,MATCH('[1]2021 ESSER II'!F127,[1]Concordance!$D$2:$D$556,0))</f>
        <v>73099</v>
      </c>
      <c r="B127" s="153" t="s">
        <v>2270</v>
      </c>
      <c r="C127" s="153" t="s">
        <v>543</v>
      </c>
      <c r="D127" s="153" t="s">
        <v>2271</v>
      </c>
      <c r="E127" s="154">
        <v>1533536</v>
      </c>
      <c r="F127" s="21">
        <v>1533536</v>
      </c>
      <c r="G127" s="154">
        <v>1533724</v>
      </c>
      <c r="H127" s="151">
        <f>VLOOKUP(A127,'[2]ESSER II Alloc'!A:D,3,FALSE)</f>
        <v>1533724</v>
      </c>
      <c r="I127" s="154">
        <f t="shared" si="1"/>
        <v>-188</v>
      </c>
    </row>
    <row r="128" spans="1:9" x14ac:dyDescent="0.3">
      <c r="A128" s="152">
        <f>INDEX([1]Concordance!$A$2:$A$556,MATCH('[1]2021 ESSER II'!F128,[1]Concordance!$D$2:$D$556,0))</f>
        <v>67055</v>
      </c>
      <c r="B128" s="153" t="s">
        <v>2273</v>
      </c>
      <c r="C128" s="153" t="s">
        <v>546</v>
      </c>
      <c r="D128" s="153" t="s">
        <v>2274</v>
      </c>
      <c r="E128" s="154">
        <v>1573092</v>
      </c>
      <c r="F128" s="21">
        <v>1573092</v>
      </c>
      <c r="G128" s="154">
        <v>1573285</v>
      </c>
      <c r="H128" s="151">
        <f>VLOOKUP(A128,'[2]ESSER II Alloc'!A:D,3,FALSE)</f>
        <v>1573285</v>
      </c>
      <c r="I128" s="154">
        <f t="shared" si="1"/>
        <v>-193</v>
      </c>
    </row>
    <row r="129" spans="1:9" x14ac:dyDescent="0.3">
      <c r="A129" s="152">
        <f>INDEX([1]Concordance!$A$2:$A$556,MATCH('[1]2021 ESSER II'!F129,[1]Concordance!$D$2:$D$556,0))</f>
        <v>20002</v>
      </c>
      <c r="B129" s="153" t="s">
        <v>2276</v>
      </c>
      <c r="C129" s="153" t="s">
        <v>549</v>
      </c>
      <c r="D129" s="153" t="s">
        <v>2277</v>
      </c>
      <c r="E129" s="154">
        <v>1955325</v>
      </c>
      <c r="F129" s="21">
        <v>353812.6</v>
      </c>
      <c r="G129" s="154">
        <v>1955564</v>
      </c>
      <c r="H129" s="151">
        <f>VLOOKUP(A129,'[2]ESSER II Alloc'!A:D,3,FALSE)</f>
        <v>1955564</v>
      </c>
      <c r="I129" s="154">
        <f t="shared" si="1"/>
        <v>-239</v>
      </c>
    </row>
    <row r="130" spans="1:9" x14ac:dyDescent="0.3">
      <c r="A130" s="152">
        <f>INDEX([1]Concordance!$A$2:$A$556,MATCH('[1]2021 ESSER II'!F130,[1]Concordance!$D$2:$D$556,0))</f>
        <v>66102</v>
      </c>
      <c r="B130" s="153" t="s">
        <v>2279</v>
      </c>
      <c r="C130" s="153" t="s">
        <v>552</v>
      </c>
      <c r="D130" s="153" t="s">
        <v>2280</v>
      </c>
      <c r="E130" s="154">
        <v>2208761</v>
      </c>
      <c r="F130" s="21">
        <v>1983747.81</v>
      </c>
      <c r="G130" s="154">
        <v>2209032</v>
      </c>
      <c r="H130" s="151">
        <f>VLOOKUP(A130,'[2]ESSER II Alloc'!A:D,3,FALSE)</f>
        <v>2209032</v>
      </c>
      <c r="I130" s="154">
        <f t="shared" si="1"/>
        <v>-271</v>
      </c>
    </row>
    <row r="131" spans="1:9" x14ac:dyDescent="0.3">
      <c r="A131" s="152">
        <f>INDEX([1]Concordance!$A$2:$A$556,MATCH('[1]2021 ESSER II'!F131,[1]Concordance!$D$2:$D$556,0))</f>
        <v>57002</v>
      </c>
      <c r="B131" s="153" t="s">
        <v>2282</v>
      </c>
      <c r="C131" s="153" t="s">
        <v>971</v>
      </c>
      <c r="D131" s="153" t="s">
        <v>2283</v>
      </c>
      <c r="E131" s="154">
        <v>696909</v>
      </c>
      <c r="F131" s="21">
        <v>696909</v>
      </c>
      <c r="G131" s="154">
        <v>696994</v>
      </c>
      <c r="H131" s="151">
        <f>VLOOKUP(A131,'[2]ESSER II Alloc'!A:D,3,FALSE)</f>
        <v>696994</v>
      </c>
      <c r="I131" s="154">
        <f t="shared" ref="I131:I194" si="2">SUM(E131-H131)</f>
        <v>-85</v>
      </c>
    </row>
    <row r="132" spans="1:9" x14ac:dyDescent="0.3">
      <c r="A132" s="152">
        <f>INDEX([1]Concordance!$A$2:$A$556,MATCH('[1]2021 ESSER II'!F132,[1]Concordance!$D$2:$D$556,0))</f>
        <v>101107</v>
      </c>
      <c r="B132" s="153" t="s">
        <v>2285</v>
      </c>
      <c r="C132" s="153" t="s">
        <v>555</v>
      </c>
      <c r="D132" s="153" t="s">
        <v>2286</v>
      </c>
      <c r="E132" s="154">
        <v>722338</v>
      </c>
      <c r="F132" s="21">
        <v>0</v>
      </c>
      <c r="G132" s="154">
        <v>722426</v>
      </c>
      <c r="H132" s="151">
        <f>VLOOKUP(A132,'[2]ESSER II Alloc'!A:D,3,FALSE)</f>
        <v>722426</v>
      </c>
      <c r="I132" s="154">
        <f t="shared" si="2"/>
        <v>-88</v>
      </c>
    </row>
    <row r="133" spans="1:9" x14ac:dyDescent="0.3">
      <c r="A133" s="152">
        <f>INDEX([1]Concordance!$A$2:$A$556,MATCH('[1]2021 ESSER II'!F133,[1]Concordance!$D$2:$D$556,0))</f>
        <v>29003</v>
      </c>
      <c r="B133" s="153" t="s">
        <v>2288</v>
      </c>
      <c r="C133" s="153" t="s">
        <v>558</v>
      </c>
      <c r="D133" s="153" t="s">
        <v>2289</v>
      </c>
      <c r="E133" s="154">
        <v>186720</v>
      </c>
      <c r="F133" s="21">
        <v>0</v>
      </c>
      <c r="G133" s="154">
        <v>186743</v>
      </c>
      <c r="H133" s="151">
        <f>VLOOKUP(A133,'[2]ESSER II Alloc'!A:D,3,FALSE)</f>
        <v>186743</v>
      </c>
      <c r="I133" s="154">
        <f t="shared" si="2"/>
        <v>-23</v>
      </c>
    </row>
    <row r="134" spans="1:9" x14ac:dyDescent="0.3">
      <c r="A134" s="152">
        <f>INDEX([1]Concordance!$A$2:$A$556,MATCH('[1]2021 ESSER II'!F134,[1]Concordance!$D$2:$D$556,0))</f>
        <v>48924</v>
      </c>
      <c r="B134" s="153" t="s">
        <v>2291</v>
      </c>
      <c r="C134" s="153" t="s">
        <v>561</v>
      </c>
      <c r="D134" s="153" t="s">
        <v>2292</v>
      </c>
      <c r="E134" s="154">
        <v>1785375</v>
      </c>
      <c r="F134" s="21">
        <v>0</v>
      </c>
      <c r="G134" s="154">
        <v>1785594</v>
      </c>
      <c r="H134" s="151">
        <f>VLOOKUP(A134,'[2]ESSER II Alloc'!A:D,3,FALSE)</f>
        <v>1785594</v>
      </c>
      <c r="I134" s="154">
        <f t="shared" si="2"/>
        <v>-219</v>
      </c>
    </row>
    <row r="135" spans="1:9" x14ac:dyDescent="0.3">
      <c r="A135" s="152">
        <f>INDEX([1]Concordance!$A$2:$A$556,MATCH('[1]2021 ESSER II'!F135,[1]Concordance!$D$2:$D$556,0))</f>
        <v>24089</v>
      </c>
      <c r="B135" s="153" t="s">
        <v>2294</v>
      </c>
      <c r="C135" s="153" t="s">
        <v>564</v>
      </c>
      <c r="D135" s="153" t="s">
        <v>2295</v>
      </c>
      <c r="E135" s="154">
        <v>1336284</v>
      </c>
      <c r="F135" s="21">
        <v>1336283.7</v>
      </c>
      <c r="G135" s="154">
        <v>1336448</v>
      </c>
      <c r="H135" s="151">
        <f>VLOOKUP(A135,'[2]ESSER II Alloc'!A:D,3,FALSE)</f>
        <v>1336448</v>
      </c>
      <c r="I135" s="154">
        <f t="shared" si="2"/>
        <v>-164</v>
      </c>
    </row>
    <row r="136" spans="1:9" x14ac:dyDescent="0.3">
      <c r="A136" s="152">
        <f>INDEX([1]Concordance!$A$2:$A$556,MATCH('[1]2021 ESSER II'!F136,[1]Concordance!$D$2:$D$556,0))</f>
        <v>5122</v>
      </c>
      <c r="B136" s="153" t="s">
        <v>2297</v>
      </c>
      <c r="C136" s="153" t="s">
        <v>567</v>
      </c>
      <c r="D136" s="153" t="s">
        <v>2298</v>
      </c>
      <c r="E136" s="154">
        <v>376644</v>
      </c>
      <c r="F136" s="21">
        <v>376644</v>
      </c>
      <c r="G136" s="154">
        <v>376690</v>
      </c>
      <c r="H136" s="151">
        <f>VLOOKUP(A136,'[2]ESSER II Alloc'!A:D,3,FALSE)</f>
        <v>376690</v>
      </c>
      <c r="I136" s="154">
        <f t="shared" si="2"/>
        <v>-46</v>
      </c>
    </row>
    <row r="137" spans="1:9" x14ac:dyDescent="0.3">
      <c r="A137" s="152">
        <f>INDEX([1]Concordance!$A$2:$A$556,MATCH('[1]2021 ESSER II'!F137,[1]Concordance!$D$2:$D$556,0))</f>
        <v>39142</v>
      </c>
      <c r="B137" s="153" t="s">
        <v>2300</v>
      </c>
      <c r="C137" s="153" t="s">
        <v>570</v>
      </c>
      <c r="D137" s="153" t="s">
        <v>2301</v>
      </c>
      <c r="E137" s="154">
        <v>544704</v>
      </c>
      <c r="F137" s="21">
        <v>544704</v>
      </c>
      <c r="G137" s="154">
        <v>544771</v>
      </c>
      <c r="H137" s="151">
        <f>VLOOKUP(A137,'[2]ESSER II Alloc'!A:D,3,FALSE)</f>
        <v>544771</v>
      </c>
      <c r="I137" s="154">
        <f t="shared" si="2"/>
        <v>-67</v>
      </c>
    </row>
    <row r="138" spans="1:9" x14ac:dyDescent="0.3">
      <c r="A138" s="152">
        <f>INDEX([1]Concordance!$A$2:$A$556,MATCH('[1]2021 ESSER II'!F138,[1]Concordance!$D$2:$D$556,0))</f>
        <v>84002</v>
      </c>
      <c r="B138" s="153" t="s">
        <v>2303</v>
      </c>
      <c r="C138" s="153" t="s">
        <v>573</v>
      </c>
      <c r="D138" s="153" t="s">
        <v>2304</v>
      </c>
      <c r="E138" s="154">
        <v>652608</v>
      </c>
      <c r="F138" s="21">
        <v>614869</v>
      </c>
      <c r="G138" s="154">
        <v>652688</v>
      </c>
      <c r="H138" s="151">
        <f>VLOOKUP(A138,'[2]ESSER II Alloc'!A:D,3,FALSE)</f>
        <v>652688</v>
      </c>
      <c r="I138" s="154">
        <f t="shared" si="2"/>
        <v>-80</v>
      </c>
    </row>
    <row r="139" spans="1:9" x14ac:dyDescent="0.3">
      <c r="A139" s="152">
        <f>INDEX([1]Concordance!$A$2:$A$556,MATCH('[1]2021 ESSER II'!F139,[1]Concordance!$D$2:$D$556,0))</f>
        <v>3033</v>
      </c>
      <c r="B139" s="153" t="s">
        <v>2306</v>
      </c>
      <c r="C139" s="153" t="s">
        <v>576</v>
      </c>
      <c r="D139" s="153" t="s">
        <v>2307</v>
      </c>
      <c r="E139" s="154">
        <v>100842</v>
      </c>
      <c r="F139" s="21">
        <v>67170.02</v>
      </c>
      <c r="G139" s="154">
        <v>100854</v>
      </c>
      <c r="H139" s="151">
        <f>VLOOKUP(A139,'[2]ESSER II Alloc'!A:D,3,FALSE)</f>
        <v>100854</v>
      </c>
      <c r="I139" s="154">
        <f t="shared" si="2"/>
        <v>-12</v>
      </c>
    </row>
    <row r="140" spans="1:9" x14ac:dyDescent="0.3">
      <c r="A140" s="152">
        <f>INDEX([1]Concordance!$A$2:$A$556,MATCH('[1]2021 ESSER II'!F140,[1]Concordance!$D$2:$D$556,0))</f>
        <v>46140</v>
      </c>
      <c r="B140" s="153" t="s">
        <v>2309</v>
      </c>
      <c r="C140" s="153" t="s">
        <v>579</v>
      </c>
      <c r="D140" s="153" t="s">
        <v>2310</v>
      </c>
      <c r="E140" s="154">
        <v>634069</v>
      </c>
      <c r="F140" s="21">
        <v>159030</v>
      </c>
      <c r="G140" s="154">
        <v>634147</v>
      </c>
      <c r="H140" s="151">
        <f>VLOOKUP(A140,'[2]ESSER II Alloc'!A:D,3,FALSE)</f>
        <v>634147</v>
      </c>
      <c r="I140" s="154">
        <f t="shared" si="2"/>
        <v>-78</v>
      </c>
    </row>
    <row r="141" spans="1:9" x14ac:dyDescent="0.3">
      <c r="A141" s="152">
        <f>INDEX([1]Concordance!$A$2:$A$556,MATCH('[1]2021 ESSER II'!F141,[1]Concordance!$D$2:$D$556,0))</f>
        <v>94078</v>
      </c>
      <c r="B141" s="153" t="s">
        <v>2312</v>
      </c>
      <c r="C141" s="153" t="s">
        <v>582</v>
      </c>
      <c r="D141" s="153" t="s">
        <v>2313</v>
      </c>
      <c r="E141" s="154">
        <v>2731318</v>
      </c>
      <c r="F141" s="21">
        <v>0</v>
      </c>
      <c r="G141" s="154">
        <v>2731653</v>
      </c>
      <c r="H141" s="151">
        <f>VLOOKUP(A141,'[2]ESSER II Alloc'!A:D,3,FALSE)</f>
        <v>2731653</v>
      </c>
      <c r="I141" s="154">
        <f t="shared" si="2"/>
        <v>-335</v>
      </c>
    </row>
    <row r="142" spans="1:9" x14ac:dyDescent="0.3">
      <c r="A142" s="152">
        <f>INDEX([1]Concordance!$A$2:$A$556,MATCH('[1]2021 ESSER II'!F142,[1]Concordance!$D$2:$D$556,0))</f>
        <v>45077</v>
      </c>
      <c r="B142" s="153" t="s">
        <v>2315</v>
      </c>
      <c r="C142" s="153" t="s">
        <v>585</v>
      </c>
      <c r="D142" s="153" t="s">
        <v>2316</v>
      </c>
      <c r="E142" s="154">
        <v>560573</v>
      </c>
      <c r="F142" s="21">
        <v>560573</v>
      </c>
      <c r="G142" s="154">
        <v>560642</v>
      </c>
      <c r="H142" s="151">
        <f>VLOOKUP(A142,'[2]ESSER II Alloc'!A:D,3,FALSE)</f>
        <v>560642</v>
      </c>
      <c r="I142" s="154">
        <f t="shared" si="2"/>
        <v>-69</v>
      </c>
    </row>
    <row r="143" spans="1:9" x14ac:dyDescent="0.3">
      <c r="A143" s="152">
        <f>INDEX([1]Concordance!$A$2:$A$556,MATCH('[1]2021 ESSER II'!F143,[1]Concordance!$D$2:$D$556,0))</f>
        <v>96089</v>
      </c>
      <c r="B143" s="153" t="s">
        <v>2318</v>
      </c>
      <c r="C143" s="153" t="s">
        <v>588</v>
      </c>
      <c r="D143" s="153" t="s">
        <v>2319</v>
      </c>
      <c r="E143" s="154">
        <v>14477320</v>
      </c>
      <c r="F143" s="21">
        <v>6194559.2199999997</v>
      </c>
      <c r="G143" s="154">
        <v>14479094</v>
      </c>
      <c r="H143" s="151">
        <f>VLOOKUP(A143,'[2]ESSER II Alloc'!A:D,3,FALSE)</f>
        <v>14479094</v>
      </c>
      <c r="I143" s="154">
        <f t="shared" si="2"/>
        <v>-1774</v>
      </c>
    </row>
    <row r="144" spans="1:9" x14ac:dyDescent="0.3">
      <c r="A144" s="152">
        <f>INDEX([1]Concordance!$A$2:$A$556,MATCH('[1]2021 ESSER II'!F144,[1]Concordance!$D$2:$D$556,0))</f>
        <v>50006</v>
      </c>
      <c r="B144" s="153" t="s">
        <v>2321</v>
      </c>
      <c r="C144" s="153" t="s">
        <v>591</v>
      </c>
      <c r="D144" s="153" t="s">
        <v>2322</v>
      </c>
      <c r="E144" s="154">
        <v>1333399</v>
      </c>
      <c r="F144" s="21">
        <v>1333399</v>
      </c>
      <c r="G144" s="154">
        <v>1333562</v>
      </c>
      <c r="H144" s="151">
        <f>VLOOKUP(A144,'[2]ESSER II Alloc'!A:D,3,FALSE)</f>
        <v>1333562</v>
      </c>
      <c r="I144" s="154">
        <f t="shared" si="2"/>
        <v>-163</v>
      </c>
    </row>
    <row r="145" spans="1:9" x14ac:dyDescent="0.3">
      <c r="A145" s="152">
        <f>INDEX([1]Concordance!$A$2:$A$556,MATCH('[1]2021 ESSER II'!F145,[1]Concordance!$D$2:$D$556,0))</f>
        <v>112101</v>
      </c>
      <c r="B145" s="153" t="s">
        <v>2324</v>
      </c>
      <c r="C145" s="153" t="s">
        <v>594</v>
      </c>
      <c r="D145" s="153" t="s">
        <v>2325</v>
      </c>
      <c r="E145" s="154">
        <v>1197759</v>
      </c>
      <c r="F145" s="21">
        <v>0</v>
      </c>
      <c r="G145" s="154">
        <v>1197906</v>
      </c>
      <c r="H145" s="151">
        <f>VLOOKUP(A145,'[2]ESSER II Alloc'!A:D,3,FALSE)</f>
        <v>1197906</v>
      </c>
      <c r="I145" s="154">
        <f t="shared" si="2"/>
        <v>-147</v>
      </c>
    </row>
    <row r="146" spans="1:9" x14ac:dyDescent="0.3">
      <c r="A146" s="152">
        <f>INDEX([1]Concordance!$A$2:$A$556,MATCH('[1]2021 ESSER II'!F146,[1]Concordance!$D$2:$D$556,0))</f>
        <v>106003</v>
      </c>
      <c r="B146" s="153" t="s">
        <v>2327</v>
      </c>
      <c r="C146" s="153" t="s">
        <v>597</v>
      </c>
      <c r="D146" s="153" t="s">
        <v>2328</v>
      </c>
      <c r="E146" s="154">
        <v>1408506</v>
      </c>
      <c r="F146" s="21">
        <v>0</v>
      </c>
      <c r="G146" s="154">
        <v>1408678</v>
      </c>
      <c r="H146" s="151">
        <f>VLOOKUP(A146,'[2]ESSER II Alloc'!A:D,3,FALSE)</f>
        <v>1408678</v>
      </c>
      <c r="I146" s="154">
        <f t="shared" si="2"/>
        <v>-172</v>
      </c>
    </row>
    <row r="147" spans="1:9" x14ac:dyDescent="0.3">
      <c r="A147" s="152">
        <f>INDEX([1]Concordance!$A$2:$A$556,MATCH('[1]2021 ESSER II'!F147,[1]Concordance!$D$2:$D$556,0))</f>
        <v>48066</v>
      </c>
      <c r="B147" s="153" t="s">
        <v>2330</v>
      </c>
      <c r="C147" s="153" t="s">
        <v>600</v>
      </c>
      <c r="D147" s="153" t="s">
        <v>2331</v>
      </c>
      <c r="E147" s="154">
        <v>3583397</v>
      </c>
      <c r="F147" s="21">
        <v>0</v>
      </c>
      <c r="G147" s="154">
        <v>3583837</v>
      </c>
      <c r="H147" s="151">
        <f>VLOOKUP(A147,'[2]ESSER II Alloc'!A:D,3,FALSE)</f>
        <v>3583837</v>
      </c>
      <c r="I147" s="154">
        <f t="shared" si="2"/>
        <v>-440</v>
      </c>
    </row>
    <row r="148" spans="1:9" x14ac:dyDescent="0.3">
      <c r="A148" s="152">
        <f>INDEX([1]Concordance!$A$2:$A$556,MATCH('[1]2021 ESSER II'!F148,[1]Concordance!$D$2:$D$556,0))</f>
        <v>50012</v>
      </c>
      <c r="B148" s="153" t="s">
        <v>2333</v>
      </c>
      <c r="C148" s="153" t="s">
        <v>603</v>
      </c>
      <c r="D148" s="153" t="s">
        <v>2334</v>
      </c>
      <c r="E148" s="154">
        <v>4024919</v>
      </c>
      <c r="F148" s="21">
        <v>391130.58</v>
      </c>
      <c r="G148" s="154">
        <v>4025412</v>
      </c>
      <c r="H148" s="151">
        <f>VLOOKUP(A148,'[2]ESSER II Alloc'!A:D,3,FALSE)</f>
        <v>4025412</v>
      </c>
      <c r="I148" s="154">
        <f t="shared" si="2"/>
        <v>-493</v>
      </c>
    </row>
    <row r="149" spans="1:9" x14ac:dyDescent="0.3">
      <c r="A149" s="152">
        <f>INDEX([1]Concordance!$A$2:$A$556,MATCH('[1]2021 ESSER II'!F149,[1]Concordance!$D$2:$D$556,0))</f>
        <v>92088</v>
      </c>
      <c r="B149" s="153" t="s">
        <v>2336</v>
      </c>
      <c r="C149" s="153" t="s">
        <v>2337</v>
      </c>
      <c r="D149" s="153" t="s">
        <v>2338</v>
      </c>
      <c r="E149" s="154">
        <v>3891690</v>
      </c>
      <c r="F149" s="21">
        <v>0</v>
      </c>
      <c r="G149" s="154">
        <v>3892167</v>
      </c>
      <c r="H149" s="151">
        <f>VLOOKUP(A149,'[2]ESSER II Alloc'!A:D,3,FALSE)</f>
        <v>3892167</v>
      </c>
      <c r="I149" s="154">
        <f t="shared" si="2"/>
        <v>-477</v>
      </c>
    </row>
    <row r="150" spans="1:9" x14ac:dyDescent="0.3">
      <c r="A150" s="152">
        <f>INDEX([1]Concordance!$A$2:$A$556,MATCH('[1]2021 ESSER II'!F150,[1]Concordance!$D$2:$D$556,0))</f>
        <v>36123</v>
      </c>
      <c r="B150" s="153" t="s">
        <v>2340</v>
      </c>
      <c r="C150" s="153" t="s">
        <v>608</v>
      </c>
      <c r="D150" s="153" t="s">
        <v>2341</v>
      </c>
      <c r="E150" s="154">
        <v>79374</v>
      </c>
      <c r="F150" s="21">
        <v>79374</v>
      </c>
      <c r="G150" s="154">
        <v>79384</v>
      </c>
      <c r="H150" s="151">
        <f>VLOOKUP(A150,'[2]ESSER II Alloc'!A:D,3,FALSE)</f>
        <v>79384</v>
      </c>
      <c r="I150" s="154">
        <f t="shared" si="2"/>
        <v>-10</v>
      </c>
    </row>
    <row r="151" spans="1:9" x14ac:dyDescent="0.3">
      <c r="A151" s="152">
        <f>INDEX([1]Concordance!$A$2:$A$556,MATCH('[1]2021 ESSER II'!F151,[1]Concordance!$D$2:$D$556,0))</f>
        <v>62072</v>
      </c>
      <c r="B151" s="153" t="s">
        <v>2343</v>
      </c>
      <c r="C151" s="153" t="s">
        <v>611</v>
      </c>
      <c r="D151" s="153" t="s">
        <v>2344</v>
      </c>
      <c r="E151" s="154">
        <v>2401611</v>
      </c>
      <c r="F151" s="21">
        <v>1067250.8799999999</v>
      </c>
      <c r="G151" s="154">
        <v>2401906</v>
      </c>
      <c r="H151" s="151">
        <f>VLOOKUP(A151,'[2]ESSER II Alloc'!A:D,3,FALSE)</f>
        <v>2401906</v>
      </c>
      <c r="I151" s="154">
        <f t="shared" si="2"/>
        <v>-295</v>
      </c>
    </row>
    <row r="152" spans="1:9" x14ac:dyDescent="0.3">
      <c r="A152" s="152">
        <f>INDEX([1]Concordance!$A$2:$A$556,MATCH('[1]2021 ESSER II'!F152,[1]Concordance!$D$2:$D$556,0))</f>
        <v>48922</v>
      </c>
      <c r="B152" s="153" t="s">
        <v>2346</v>
      </c>
      <c r="C152" s="153" t="s">
        <v>614</v>
      </c>
      <c r="D152" s="153" t="s">
        <v>2347</v>
      </c>
      <c r="E152" s="154">
        <v>3011822</v>
      </c>
      <c r="F152" s="21">
        <v>126458.51</v>
      </c>
      <c r="G152" s="154">
        <v>3012191</v>
      </c>
      <c r="H152" s="151">
        <f>VLOOKUP(A152,'[2]ESSER II Alloc'!A:D,3,FALSE)</f>
        <v>3012191</v>
      </c>
      <c r="I152" s="154">
        <f t="shared" si="2"/>
        <v>-369</v>
      </c>
    </row>
    <row r="153" spans="1:9" x14ac:dyDescent="0.3">
      <c r="A153" s="152">
        <f>INDEX([1]Concordance!$A$2:$A$556,MATCH('[1]2021 ESSER II'!F153,[1]Concordance!$D$2:$D$556,0))</f>
        <v>92087</v>
      </c>
      <c r="B153" s="153" t="s">
        <v>2349</v>
      </c>
      <c r="C153" s="153" t="s">
        <v>617</v>
      </c>
      <c r="D153" s="153" t="s">
        <v>2350</v>
      </c>
      <c r="E153" s="154">
        <v>4849117</v>
      </c>
      <c r="F153" s="21">
        <v>4849117</v>
      </c>
      <c r="G153" s="154">
        <v>4849712</v>
      </c>
      <c r="H153" s="151">
        <f>VLOOKUP(A153,'[2]ESSER II Alloc'!A:D,3,FALSE)</f>
        <v>4849712</v>
      </c>
      <c r="I153" s="154">
        <f t="shared" si="2"/>
        <v>-595</v>
      </c>
    </row>
    <row r="154" spans="1:9" x14ac:dyDescent="0.3">
      <c r="A154" s="152">
        <f>INDEX([1]Concordance!$A$2:$A$556,MATCH('[1]2021 ESSER II'!F154,[1]Concordance!$D$2:$D$556,0))</f>
        <v>14129</v>
      </c>
      <c r="B154" s="153" t="s">
        <v>2352</v>
      </c>
      <c r="C154" s="153" t="s">
        <v>620</v>
      </c>
      <c r="D154" s="153" t="s">
        <v>2353</v>
      </c>
      <c r="E154" s="154">
        <v>1684789</v>
      </c>
      <c r="F154" s="21">
        <v>1684789</v>
      </c>
      <c r="G154" s="154">
        <v>1684995</v>
      </c>
      <c r="H154" s="151">
        <f>VLOOKUP(A154,'[2]ESSER II Alloc'!A:D,3,FALSE)</f>
        <v>1684995</v>
      </c>
      <c r="I154" s="154">
        <f t="shared" si="2"/>
        <v>-206</v>
      </c>
    </row>
    <row r="155" spans="1:9" x14ac:dyDescent="0.3">
      <c r="A155" s="152">
        <f>INDEX([1]Concordance!$A$2:$A$556,MATCH('[1]2021 ESSER II'!F155,[1]Concordance!$D$2:$D$556,0))</f>
        <v>77102</v>
      </c>
      <c r="B155" s="153" t="s">
        <v>2355</v>
      </c>
      <c r="C155" s="153" t="s">
        <v>623</v>
      </c>
      <c r="D155" s="153" t="s">
        <v>2356</v>
      </c>
      <c r="E155" s="154">
        <v>1101719</v>
      </c>
      <c r="F155" s="21">
        <v>1101719</v>
      </c>
      <c r="G155" s="154">
        <v>1101854</v>
      </c>
      <c r="H155" s="151">
        <f>VLOOKUP(A155,'[2]ESSER II Alloc'!A:D,3,FALSE)</f>
        <v>1101854</v>
      </c>
      <c r="I155" s="154">
        <f t="shared" si="2"/>
        <v>-135</v>
      </c>
    </row>
    <row r="156" spans="1:9" x14ac:dyDescent="0.3">
      <c r="A156" s="152">
        <f>INDEX([1]Concordance!$A$2:$A$556,MATCH('[1]2021 ESSER II'!F156,[1]Concordance!$D$2:$D$556,0))</f>
        <v>104042</v>
      </c>
      <c r="B156" s="153" t="s">
        <v>2358</v>
      </c>
      <c r="C156" s="153" t="s">
        <v>626</v>
      </c>
      <c r="D156" s="153" t="s">
        <v>2359</v>
      </c>
      <c r="E156" s="154">
        <v>960733</v>
      </c>
      <c r="F156" s="21">
        <v>0</v>
      </c>
      <c r="G156" s="154">
        <v>960850</v>
      </c>
      <c r="H156" s="151">
        <f>VLOOKUP(A156,'[2]ESSER II Alloc'!A:D,3,FALSE)</f>
        <v>960850</v>
      </c>
      <c r="I156" s="154">
        <f t="shared" si="2"/>
        <v>-117</v>
      </c>
    </row>
    <row r="157" spans="1:9" x14ac:dyDescent="0.3">
      <c r="A157" s="152">
        <f>INDEX([1]Concordance!$A$2:$A$556,MATCH('[1]2021 ESSER II'!F157,[1]Concordance!$D$2:$D$556,0))</f>
        <v>31121</v>
      </c>
      <c r="B157" s="153" t="s">
        <v>2361</v>
      </c>
      <c r="C157" s="153" t="s">
        <v>629</v>
      </c>
      <c r="D157" s="153" t="s">
        <v>2362</v>
      </c>
      <c r="E157" s="154">
        <v>412552</v>
      </c>
      <c r="F157" s="21">
        <v>412552</v>
      </c>
      <c r="G157" s="154">
        <v>412602</v>
      </c>
      <c r="H157" s="151">
        <f>VLOOKUP(A157,'[2]ESSER II Alloc'!A:D,3,FALSE)</f>
        <v>412602</v>
      </c>
      <c r="I157" s="154">
        <f t="shared" si="2"/>
        <v>-50</v>
      </c>
    </row>
    <row r="158" spans="1:9" x14ac:dyDescent="0.3">
      <c r="A158" s="152">
        <f>INDEX([1]Concordance!$A$2:$A$556,MATCH('[1]2021 ESSER II'!F158,[1]Concordance!$D$2:$D$556,0))</f>
        <v>53112</v>
      </c>
      <c r="B158" s="153" t="s">
        <v>2364</v>
      </c>
      <c r="C158" s="153" t="s">
        <v>632</v>
      </c>
      <c r="D158" s="153" t="s">
        <v>2365</v>
      </c>
      <c r="E158" s="154">
        <v>159925</v>
      </c>
      <c r="F158" s="21">
        <v>159925</v>
      </c>
      <c r="G158" s="154">
        <v>159945</v>
      </c>
      <c r="H158" s="151">
        <f>VLOOKUP(A158,'[2]ESSER II Alloc'!A:D,3,FALSE)</f>
        <v>159945</v>
      </c>
      <c r="I158" s="154">
        <f t="shared" si="2"/>
        <v>-20</v>
      </c>
    </row>
    <row r="159" spans="1:9" x14ac:dyDescent="0.3">
      <c r="A159" s="152">
        <f>INDEX([1]Concordance!$A$2:$A$556,MATCH('[1]2021 ESSER II'!F159,[1]Concordance!$D$2:$D$556,0))</f>
        <v>37039</v>
      </c>
      <c r="B159" s="153" t="s">
        <v>2367</v>
      </c>
      <c r="C159" s="153" t="s">
        <v>635</v>
      </c>
      <c r="D159" s="153" t="s">
        <v>2368</v>
      </c>
      <c r="E159" s="154">
        <v>559070</v>
      </c>
      <c r="F159" s="21">
        <v>0</v>
      </c>
      <c r="G159" s="154">
        <v>559138</v>
      </c>
      <c r="H159" s="151">
        <f>VLOOKUP(A159,'[2]ESSER II Alloc'!A:D,3,FALSE)</f>
        <v>559138</v>
      </c>
      <c r="I159" s="154">
        <f t="shared" si="2"/>
        <v>-68</v>
      </c>
    </row>
    <row r="160" spans="1:9" x14ac:dyDescent="0.3">
      <c r="A160" s="152">
        <f>INDEX([1]Concordance!$A$2:$A$556,MATCH('[1]2021 ESSER II'!F160,[1]Concordance!$D$2:$D$556,0))</f>
        <v>37037</v>
      </c>
      <c r="B160" s="153" t="s">
        <v>2370</v>
      </c>
      <c r="C160" s="153" t="s">
        <v>638</v>
      </c>
      <c r="D160" s="153" t="s">
        <v>2371</v>
      </c>
      <c r="E160" s="154">
        <v>1096002</v>
      </c>
      <c r="F160" s="21">
        <v>1096002</v>
      </c>
      <c r="G160" s="154">
        <v>1096137</v>
      </c>
      <c r="H160" s="151">
        <f>VLOOKUP(A160,'[2]ESSER II Alloc'!A:D,3,FALSE)</f>
        <v>1096137</v>
      </c>
      <c r="I160" s="154">
        <f t="shared" si="2"/>
        <v>-135</v>
      </c>
    </row>
    <row r="161" spans="1:9" x14ac:dyDescent="0.3">
      <c r="A161" s="152">
        <f>INDEX([1]Concordance!$A$2:$A$556,MATCH('[1]2021 ESSER II'!F161,[1]Concordance!$D$2:$D$556,0))</f>
        <v>115916</v>
      </c>
      <c r="B161" s="153" t="s">
        <v>2373</v>
      </c>
      <c r="C161" s="153" t="s">
        <v>641</v>
      </c>
      <c r="D161" s="153" t="s">
        <v>2374</v>
      </c>
      <c r="E161" s="154">
        <v>1714213</v>
      </c>
      <c r="F161" s="21">
        <v>1544807.15</v>
      </c>
      <c r="G161" s="154">
        <v>1714423</v>
      </c>
      <c r="H161" s="151">
        <f>VLOOKUP(A161,'[2]ESSER II Alloc'!A:D,3,FALSE)</f>
        <v>1714423</v>
      </c>
      <c r="I161" s="154">
        <f t="shared" si="2"/>
        <v>-210</v>
      </c>
    </row>
    <row r="162" spans="1:9" x14ac:dyDescent="0.3">
      <c r="A162" s="152">
        <f>INDEX([1]Concordance!$A$2:$A$556,MATCH('[1]2021 ESSER II'!F162,[1]Concordance!$D$2:$D$556,0))</f>
        <v>48905</v>
      </c>
      <c r="B162" s="153" t="s">
        <v>2376</v>
      </c>
      <c r="C162" s="153" t="s">
        <v>644</v>
      </c>
      <c r="D162" s="153" t="s">
        <v>2377</v>
      </c>
      <c r="E162" s="154">
        <v>564316</v>
      </c>
      <c r="F162" s="21">
        <v>0</v>
      </c>
      <c r="G162" s="154">
        <v>564385</v>
      </c>
      <c r="H162" s="151">
        <f>VLOOKUP(A162,'[2]ESSER II Alloc'!A:D,3,FALSE)</f>
        <v>564385</v>
      </c>
      <c r="I162" s="154">
        <f t="shared" si="2"/>
        <v>-69</v>
      </c>
    </row>
    <row r="163" spans="1:9" x14ac:dyDescent="0.3">
      <c r="A163" s="152">
        <f>INDEX([1]Concordance!$A$2:$A$556,MATCH('[1]2021 ESSER II'!F163,[1]Concordance!$D$2:$D$556,0))</f>
        <v>72073</v>
      </c>
      <c r="B163" s="153" t="s">
        <v>2379</v>
      </c>
      <c r="C163" s="153" t="s">
        <v>647</v>
      </c>
      <c r="D163" s="153" t="s">
        <v>2380</v>
      </c>
      <c r="E163" s="154">
        <v>403963</v>
      </c>
      <c r="F163" s="21">
        <v>403963</v>
      </c>
      <c r="G163" s="154">
        <v>404013</v>
      </c>
      <c r="H163" s="151">
        <f>VLOOKUP(A163,'[2]ESSER II Alloc'!A:D,3,FALSE)</f>
        <v>404013</v>
      </c>
      <c r="I163" s="154">
        <f t="shared" si="2"/>
        <v>-50</v>
      </c>
    </row>
    <row r="164" spans="1:9" x14ac:dyDescent="0.3">
      <c r="A164" s="152">
        <f>INDEX([1]Concordance!$A$2:$A$556,MATCH('[1]2021 ESSER II'!F164,[1]Concordance!$D$2:$D$556,0))</f>
        <v>97127</v>
      </c>
      <c r="B164" s="153" t="s">
        <v>2382</v>
      </c>
      <c r="C164" s="153" t="s">
        <v>650</v>
      </c>
      <c r="D164" s="153" t="s">
        <v>2383</v>
      </c>
      <c r="E164" s="154">
        <v>46500</v>
      </c>
      <c r="F164" s="21">
        <v>17179.77</v>
      </c>
      <c r="G164" s="154">
        <v>46506</v>
      </c>
      <c r="H164" s="151">
        <f>VLOOKUP(A164,'[2]ESSER II Alloc'!A:D,3,FALSE)</f>
        <v>46506</v>
      </c>
      <c r="I164" s="154">
        <f t="shared" si="2"/>
        <v>-6</v>
      </c>
    </row>
    <row r="165" spans="1:9" x14ac:dyDescent="0.3">
      <c r="A165" s="152">
        <f>INDEX([1]Concordance!$A$2:$A$556,MATCH('[1]2021 ESSER II'!F165,[1]Concordance!$D$2:$D$556,0))</f>
        <v>41004</v>
      </c>
      <c r="B165" s="153" t="s">
        <v>2385</v>
      </c>
      <c r="C165" s="153" t="s">
        <v>719</v>
      </c>
      <c r="D165" s="153" t="s">
        <v>2386</v>
      </c>
      <c r="E165" s="154">
        <v>138659</v>
      </c>
      <c r="F165" s="21">
        <v>138659</v>
      </c>
      <c r="G165" s="154">
        <v>138676</v>
      </c>
      <c r="H165" s="151">
        <f>VLOOKUP(A165,'[2]ESSER II Alloc'!A:D,3,FALSE)</f>
        <v>138676</v>
      </c>
      <c r="I165" s="154">
        <f t="shared" si="2"/>
        <v>-17</v>
      </c>
    </row>
    <row r="166" spans="1:9" x14ac:dyDescent="0.3">
      <c r="A166" s="152">
        <f>INDEX([1]Concordance!$A$2:$A$556,MATCH('[1]2021 ESSER II'!F166,[1]Concordance!$D$2:$D$556,0))</f>
        <v>45078</v>
      </c>
      <c r="B166" s="153" t="s">
        <v>2388</v>
      </c>
      <c r="C166" s="153" t="s">
        <v>653</v>
      </c>
      <c r="D166" s="153" t="s">
        <v>2389</v>
      </c>
      <c r="E166" s="154">
        <v>184870</v>
      </c>
      <c r="F166" s="21">
        <v>184870</v>
      </c>
      <c r="G166" s="154">
        <v>184893</v>
      </c>
      <c r="H166" s="151">
        <f>VLOOKUP(A166,'[2]ESSER II Alloc'!A:D,3,FALSE)</f>
        <v>184893</v>
      </c>
      <c r="I166" s="154">
        <f t="shared" si="2"/>
        <v>-23</v>
      </c>
    </row>
    <row r="167" spans="1:9" x14ac:dyDescent="0.3">
      <c r="A167" s="152">
        <f>INDEX([1]Concordance!$A$2:$A$556,MATCH('[1]2021 ESSER II'!F167,[1]Concordance!$D$2:$D$556,0))</f>
        <v>46135</v>
      </c>
      <c r="B167" s="153" t="s">
        <v>2391</v>
      </c>
      <c r="C167" s="153" t="s">
        <v>656</v>
      </c>
      <c r="D167" s="153" t="s">
        <v>2392</v>
      </c>
      <c r="E167" s="154">
        <v>346504</v>
      </c>
      <c r="F167" s="21">
        <v>346504</v>
      </c>
      <c r="G167" s="154">
        <v>346546</v>
      </c>
      <c r="H167" s="151">
        <f>VLOOKUP(A167,'[2]ESSER II Alloc'!A:D,3,FALSE)</f>
        <v>346546</v>
      </c>
      <c r="I167" s="154">
        <f t="shared" si="2"/>
        <v>-42</v>
      </c>
    </row>
    <row r="168" spans="1:9" x14ac:dyDescent="0.3">
      <c r="A168" s="152">
        <f>INDEX([1]Concordance!$A$2:$A$556,MATCH('[1]2021 ESSER II'!F168,[1]Concordance!$D$2:$D$556,0))</f>
        <v>6103</v>
      </c>
      <c r="B168" s="153" t="s">
        <v>2394</v>
      </c>
      <c r="C168" s="153" t="s">
        <v>659</v>
      </c>
      <c r="D168" s="153" t="s">
        <v>2395</v>
      </c>
      <c r="E168" s="154">
        <v>259429</v>
      </c>
      <c r="F168" s="21">
        <v>259429</v>
      </c>
      <c r="G168" s="154">
        <v>259461</v>
      </c>
      <c r="H168" s="151">
        <f>VLOOKUP(A168,'[2]ESSER II Alloc'!A:D,3,FALSE)</f>
        <v>259461</v>
      </c>
      <c r="I168" s="154">
        <f t="shared" si="2"/>
        <v>-32</v>
      </c>
    </row>
    <row r="169" spans="1:9" x14ac:dyDescent="0.3">
      <c r="A169" s="152">
        <f>INDEX([1]Concordance!$A$2:$A$556,MATCH('[1]2021 ESSER II'!F169,[1]Concordance!$D$2:$D$556,0))</f>
        <v>48913</v>
      </c>
      <c r="B169" s="153" t="s">
        <v>2397</v>
      </c>
      <c r="C169" s="153" t="s">
        <v>662</v>
      </c>
      <c r="D169" s="153" t="s">
        <v>2398</v>
      </c>
      <c r="E169" s="154">
        <v>413322</v>
      </c>
      <c r="F169" s="21">
        <v>0</v>
      </c>
      <c r="G169" s="154">
        <v>413372</v>
      </c>
      <c r="H169" s="151">
        <f>VLOOKUP(A169,'[2]ESSER II Alloc'!A:D,3,FALSE)</f>
        <v>413372</v>
      </c>
      <c r="I169" s="154">
        <f t="shared" si="2"/>
        <v>-50</v>
      </c>
    </row>
    <row r="170" spans="1:9" x14ac:dyDescent="0.3">
      <c r="A170" s="152">
        <f>INDEX([1]Concordance!$A$2:$A$556,MATCH('[1]2021 ESSER II'!F170,[1]Concordance!$D$2:$D$556,0))</f>
        <v>48069</v>
      </c>
      <c r="B170" s="153" t="s">
        <v>2400</v>
      </c>
      <c r="C170" s="153" t="s">
        <v>665</v>
      </c>
      <c r="D170" s="153" t="s">
        <v>2401</v>
      </c>
      <c r="E170" s="154">
        <v>1016305</v>
      </c>
      <c r="F170" s="21">
        <v>1016305</v>
      </c>
      <c r="G170" s="154">
        <v>1016430</v>
      </c>
      <c r="H170" s="151">
        <f>VLOOKUP(A170,'[2]ESSER II Alloc'!A:D,3,FALSE)</f>
        <v>1016430</v>
      </c>
      <c r="I170" s="154">
        <f t="shared" si="2"/>
        <v>-125</v>
      </c>
    </row>
    <row r="171" spans="1:9" x14ac:dyDescent="0.3">
      <c r="A171" s="152">
        <f>INDEX([1]Concordance!$A$2:$A$556,MATCH('[1]2021 ESSER II'!F171,[1]Concordance!$D$2:$D$556,0))</f>
        <v>48074</v>
      </c>
      <c r="B171" s="153" t="s">
        <v>2403</v>
      </c>
      <c r="C171" s="153" t="s">
        <v>447</v>
      </c>
      <c r="D171" s="153" t="s">
        <v>2404</v>
      </c>
      <c r="E171" s="154">
        <v>4863201</v>
      </c>
      <c r="F171" s="21">
        <v>4863201</v>
      </c>
      <c r="G171" s="154">
        <v>4863797</v>
      </c>
      <c r="H171" s="151">
        <f>VLOOKUP(A171,'[2]ESSER II Alloc'!A:D,3,FALSE)</f>
        <v>4863797</v>
      </c>
      <c r="I171" s="154">
        <f t="shared" si="2"/>
        <v>-596</v>
      </c>
    </row>
    <row r="172" spans="1:9" x14ac:dyDescent="0.3">
      <c r="A172" s="152">
        <f>INDEX([1]Concordance!$A$2:$A$556,MATCH('[1]2021 ESSER II'!F172,[1]Concordance!$D$2:$D$556,0))</f>
        <v>50002</v>
      </c>
      <c r="B172" s="153" t="s">
        <v>2406</v>
      </c>
      <c r="C172" s="153" t="s">
        <v>668</v>
      </c>
      <c r="D172" s="153" t="s">
        <v>2407</v>
      </c>
      <c r="E172" s="154">
        <v>569538</v>
      </c>
      <c r="F172" s="21">
        <v>102845.24</v>
      </c>
      <c r="G172" s="154">
        <v>569608</v>
      </c>
      <c r="H172" s="151">
        <f>VLOOKUP(A172,'[2]ESSER II Alloc'!A:D,3,FALSE)</f>
        <v>569608</v>
      </c>
      <c r="I172" s="154">
        <f t="shared" si="2"/>
        <v>-70</v>
      </c>
    </row>
    <row r="173" spans="1:9" x14ac:dyDescent="0.3">
      <c r="A173" s="152">
        <f>INDEX([1]Concordance!$A$2:$A$556,MATCH('[1]2021 ESSER II'!F173,[1]Concordance!$D$2:$D$556,0))</f>
        <v>105123</v>
      </c>
      <c r="B173" s="153" t="s">
        <v>2409</v>
      </c>
      <c r="C173" s="153" t="s">
        <v>671</v>
      </c>
      <c r="D173" s="153" t="s">
        <v>2410</v>
      </c>
      <c r="E173" s="154">
        <v>243681</v>
      </c>
      <c r="F173" s="21">
        <v>1710.57</v>
      </c>
      <c r="G173" s="154">
        <v>243711</v>
      </c>
      <c r="H173" s="151">
        <f>VLOOKUP(A173,'[2]ESSER II Alloc'!A:D,3,FALSE)</f>
        <v>243711</v>
      </c>
      <c r="I173" s="154">
        <f t="shared" si="2"/>
        <v>-30</v>
      </c>
    </row>
    <row r="174" spans="1:9" x14ac:dyDescent="0.3">
      <c r="A174" s="152">
        <f>INDEX([1]Concordance!$A$2:$A$556,MATCH('[1]2021 ESSER II'!F174,[1]Concordance!$D$2:$D$556,0))</f>
        <v>33092</v>
      </c>
      <c r="B174" s="153" t="s">
        <v>2412</v>
      </c>
      <c r="C174" s="153" t="s">
        <v>674</v>
      </c>
      <c r="D174" s="153" t="s">
        <v>2413</v>
      </c>
      <c r="E174" s="154">
        <v>423531</v>
      </c>
      <c r="F174" s="21">
        <v>0</v>
      </c>
      <c r="G174" s="154">
        <v>423583</v>
      </c>
      <c r="H174" s="151">
        <f>VLOOKUP(A174,'[2]ESSER II Alloc'!A:D,3,FALSE)</f>
        <v>423583</v>
      </c>
      <c r="I174" s="154">
        <f t="shared" si="2"/>
        <v>-52</v>
      </c>
    </row>
    <row r="175" spans="1:9" x14ac:dyDescent="0.3">
      <c r="A175" s="152">
        <f>INDEX([1]Concordance!$A$2:$A$556,MATCH('[1]2021 ESSER II'!F175,[1]Concordance!$D$2:$D$556,0))</f>
        <v>80121</v>
      </c>
      <c r="B175" s="153" t="s">
        <v>2415</v>
      </c>
      <c r="C175" s="153" t="s">
        <v>677</v>
      </c>
      <c r="D175" s="153" t="s">
        <v>2416</v>
      </c>
      <c r="E175" s="154">
        <v>250074</v>
      </c>
      <c r="F175" s="21">
        <v>250074</v>
      </c>
      <c r="G175" s="154">
        <v>250104</v>
      </c>
      <c r="H175" s="151">
        <f>VLOOKUP(A175,'[2]ESSER II Alloc'!A:D,3,FALSE)</f>
        <v>250104</v>
      </c>
      <c r="I175" s="154">
        <f t="shared" si="2"/>
        <v>-30</v>
      </c>
    </row>
    <row r="176" spans="1:9" x14ac:dyDescent="0.3">
      <c r="A176" s="152">
        <f>INDEX([1]Concordance!$A$2:$A$556,MATCH('[1]2021 ESSER II'!F176,[1]Concordance!$D$2:$D$556,0))</f>
        <v>29004</v>
      </c>
      <c r="B176" s="153" t="s">
        <v>2418</v>
      </c>
      <c r="C176" s="153" t="s">
        <v>680</v>
      </c>
      <c r="D176" s="153" t="s">
        <v>2419</v>
      </c>
      <c r="E176" s="154">
        <v>455884</v>
      </c>
      <c r="F176" s="21">
        <v>455884</v>
      </c>
      <c r="G176" s="154">
        <v>455940</v>
      </c>
      <c r="H176" s="151">
        <f>VLOOKUP(A176,'[2]ESSER II Alloc'!A:D,3,FALSE)</f>
        <v>455940</v>
      </c>
      <c r="I176" s="154">
        <f t="shared" si="2"/>
        <v>-56</v>
      </c>
    </row>
    <row r="177" spans="1:9" x14ac:dyDescent="0.3">
      <c r="A177" s="152">
        <f>INDEX([1]Concordance!$A$2:$A$556,MATCH('[1]2021 ESSER II'!F177,[1]Concordance!$D$2:$D$556,0))</f>
        <v>111086</v>
      </c>
      <c r="B177" s="153" t="s">
        <v>2421</v>
      </c>
      <c r="C177" s="153" t="s">
        <v>2422</v>
      </c>
      <c r="D177" s="153" t="s">
        <v>2423</v>
      </c>
      <c r="E177" s="154">
        <v>1443246</v>
      </c>
      <c r="F177" s="21">
        <v>0</v>
      </c>
      <c r="G177" s="154">
        <v>1443423</v>
      </c>
      <c r="H177" s="151">
        <f>VLOOKUP(A177,'[2]ESSER II Alloc'!A:D,3,FALSE)</f>
        <v>1443423</v>
      </c>
      <c r="I177" s="154">
        <f t="shared" si="2"/>
        <v>-177</v>
      </c>
    </row>
    <row r="178" spans="1:9" x14ac:dyDescent="0.3">
      <c r="A178" s="152">
        <f>INDEX([1]Concordance!$A$2:$A$556,MATCH('[1]2021 ESSER II'!F178,[1]Concordance!$D$2:$D$556,0))</f>
        <v>40100</v>
      </c>
      <c r="B178" s="153" t="s">
        <v>2425</v>
      </c>
      <c r="C178" s="153" t="s">
        <v>686</v>
      </c>
      <c r="D178" s="153" t="s">
        <v>2426</v>
      </c>
      <c r="E178" s="154">
        <v>236509</v>
      </c>
      <c r="F178" s="21">
        <v>0</v>
      </c>
      <c r="G178" s="154">
        <v>236538</v>
      </c>
      <c r="H178" s="151">
        <f>VLOOKUP(A178,'[2]ESSER II Alloc'!A:D,3,FALSE)</f>
        <v>236538</v>
      </c>
      <c r="I178" s="154">
        <f t="shared" si="2"/>
        <v>-29</v>
      </c>
    </row>
    <row r="179" spans="1:9" x14ac:dyDescent="0.3">
      <c r="A179" s="152">
        <f>INDEX([1]Concordance!$A$2:$A$556,MATCH('[1]2021 ESSER II'!F179,[1]Concordance!$D$2:$D$556,0))</f>
        <v>48902</v>
      </c>
      <c r="B179" s="153" t="s">
        <v>2428</v>
      </c>
      <c r="C179" s="153" t="s">
        <v>689</v>
      </c>
      <c r="D179" s="153" t="s">
        <v>2429</v>
      </c>
      <c r="E179" s="154">
        <v>2037315</v>
      </c>
      <c r="F179" s="21">
        <v>2037315</v>
      </c>
      <c r="G179" s="154">
        <v>2037565</v>
      </c>
      <c r="H179" s="151">
        <f>VLOOKUP(A179,'[2]ESSER II Alloc'!A:D,3,FALSE)</f>
        <v>2037565</v>
      </c>
      <c r="I179" s="154">
        <f t="shared" si="2"/>
        <v>-250</v>
      </c>
    </row>
    <row r="180" spans="1:9" x14ac:dyDescent="0.3">
      <c r="A180" s="152">
        <f>INDEX([1]Concordance!$A$2:$A$556,MATCH('[1]2021 ESSER II'!F180,[1]Concordance!$D$2:$D$556,0))</f>
        <v>17121</v>
      </c>
      <c r="B180" s="153" t="s">
        <v>2431</v>
      </c>
      <c r="C180" s="153" t="s">
        <v>692</v>
      </c>
      <c r="D180" s="153" t="s">
        <v>2432</v>
      </c>
      <c r="E180" s="154">
        <v>118890</v>
      </c>
      <c r="F180" s="21">
        <v>23430.94</v>
      </c>
      <c r="G180" s="154">
        <v>118904</v>
      </c>
      <c r="H180" s="151">
        <f>VLOOKUP(A180,'[2]ESSER II Alloc'!A:D,3,FALSE)</f>
        <v>118904</v>
      </c>
      <c r="I180" s="154">
        <f t="shared" si="2"/>
        <v>-14</v>
      </c>
    </row>
    <row r="181" spans="1:9" x14ac:dyDescent="0.3">
      <c r="A181" s="152">
        <f>INDEX([1]Concordance!$A$2:$A$556,MATCH('[1]2021 ESSER II'!F181,[1]Concordance!$D$2:$D$556,0))</f>
        <v>84003</v>
      </c>
      <c r="B181" s="153" t="s">
        <v>2434</v>
      </c>
      <c r="C181" s="153" t="s">
        <v>695</v>
      </c>
      <c r="D181" s="153" t="s">
        <v>2435</v>
      </c>
      <c r="E181" s="154">
        <v>370104</v>
      </c>
      <c r="F181" s="21">
        <v>370104</v>
      </c>
      <c r="G181" s="154">
        <v>370149</v>
      </c>
      <c r="H181" s="151">
        <f>VLOOKUP(A181,'[2]ESSER II Alloc'!A:D,3,FALSE)</f>
        <v>370149</v>
      </c>
      <c r="I181" s="154">
        <f t="shared" si="2"/>
        <v>-45</v>
      </c>
    </row>
    <row r="182" spans="1:9" x14ac:dyDescent="0.3">
      <c r="A182" s="152">
        <f>INDEX([1]Concordance!$A$2:$A$556,MATCH('[1]2021 ESSER II'!F182,[1]Concordance!$D$2:$D$556,0))</f>
        <v>10089</v>
      </c>
      <c r="B182" s="153" t="s">
        <v>2437</v>
      </c>
      <c r="C182" s="153" t="s">
        <v>698</v>
      </c>
      <c r="D182" s="153" t="s">
        <v>2438</v>
      </c>
      <c r="E182" s="154">
        <v>943055</v>
      </c>
      <c r="F182" s="21">
        <v>943055</v>
      </c>
      <c r="G182" s="154">
        <v>943170</v>
      </c>
      <c r="H182" s="151">
        <f>VLOOKUP(A182,'[2]ESSER II Alloc'!A:D,3,FALSE)</f>
        <v>943170</v>
      </c>
      <c r="I182" s="154">
        <f t="shared" si="2"/>
        <v>-115</v>
      </c>
    </row>
    <row r="183" spans="1:9" x14ac:dyDescent="0.3">
      <c r="A183" s="152">
        <f>INDEX([1]Concordance!$A$2:$A$556,MATCH('[1]2021 ESSER II'!F183,[1]Concordance!$D$2:$D$556,0))</f>
        <v>13055</v>
      </c>
      <c r="B183" s="153" t="s">
        <v>2440</v>
      </c>
      <c r="C183" s="153" t="s">
        <v>701</v>
      </c>
      <c r="D183" s="153" t="s">
        <v>2441</v>
      </c>
      <c r="E183" s="154">
        <v>440661</v>
      </c>
      <c r="F183" s="21">
        <v>51359.95</v>
      </c>
      <c r="G183" s="154">
        <v>440715</v>
      </c>
      <c r="H183" s="151">
        <f>VLOOKUP(A183,'[2]ESSER II Alloc'!A:D,3,FALSE)</f>
        <v>440715</v>
      </c>
      <c r="I183" s="154">
        <f t="shared" si="2"/>
        <v>-54</v>
      </c>
    </row>
    <row r="184" spans="1:9" x14ac:dyDescent="0.3">
      <c r="A184" s="152">
        <f>INDEX([1]Concordance!$A$2:$A$556,MATCH('[1]2021 ESSER II'!F184,[1]Concordance!$D$2:$D$556,0))</f>
        <v>96103</v>
      </c>
      <c r="B184" s="153" t="s">
        <v>2443</v>
      </c>
      <c r="C184" s="153" t="s">
        <v>704</v>
      </c>
      <c r="D184" s="153" t="s">
        <v>2444</v>
      </c>
      <c r="E184" s="154">
        <v>1766799</v>
      </c>
      <c r="F184" s="21">
        <v>0</v>
      </c>
      <c r="G184" s="154">
        <v>1767016</v>
      </c>
      <c r="H184" s="151">
        <f>VLOOKUP(A184,'[2]ESSER II Alloc'!A:D,3,FALSE)</f>
        <v>1767016</v>
      </c>
      <c r="I184" s="154">
        <f t="shared" si="2"/>
        <v>-217</v>
      </c>
    </row>
    <row r="185" spans="1:9" x14ac:dyDescent="0.3">
      <c r="A185" s="152">
        <f>INDEX([1]Concordance!$A$2:$A$556,MATCH('[1]2021 ESSER II'!F185,[1]Concordance!$D$2:$D$556,0))</f>
        <v>64075</v>
      </c>
      <c r="B185" s="153" t="s">
        <v>2446</v>
      </c>
      <c r="C185" s="153" t="s">
        <v>707</v>
      </c>
      <c r="D185" s="153" t="s">
        <v>2447</v>
      </c>
      <c r="E185" s="154">
        <v>3244594</v>
      </c>
      <c r="F185" s="21">
        <v>3244594</v>
      </c>
      <c r="G185" s="154">
        <v>3244992</v>
      </c>
      <c r="H185" s="151">
        <f>VLOOKUP(A185,'[2]ESSER II Alloc'!A:D,3,FALSE)</f>
        <v>3244992</v>
      </c>
      <c r="I185" s="154">
        <f t="shared" si="2"/>
        <v>-398</v>
      </c>
    </row>
    <row r="186" spans="1:9" x14ac:dyDescent="0.3">
      <c r="A186" s="152">
        <f>INDEX([1]Concordance!$A$2:$A$556,MATCH('[1]2021 ESSER II'!F186,[1]Concordance!$D$2:$D$556,0))</f>
        <v>97122</v>
      </c>
      <c r="B186" s="153" t="s">
        <v>2449</v>
      </c>
      <c r="C186" s="153" t="s">
        <v>710</v>
      </c>
      <c r="D186" s="153" t="s">
        <v>2450</v>
      </c>
      <c r="E186" s="154">
        <v>6813</v>
      </c>
      <c r="F186" s="21">
        <v>0</v>
      </c>
      <c r="G186" s="154">
        <v>6814</v>
      </c>
      <c r="H186" s="151">
        <f>VLOOKUP(A186,'[2]ESSER II Alloc'!A:D,3,FALSE)</f>
        <v>6814</v>
      </c>
      <c r="I186" s="154">
        <f t="shared" si="2"/>
        <v>-1</v>
      </c>
    </row>
    <row r="187" spans="1:9" x14ac:dyDescent="0.3">
      <c r="A187" s="152">
        <f>INDEX([1]Concordance!$A$2:$A$556,MATCH('[1]2021 ESSER II'!F187,[1]Concordance!$D$2:$D$556,0))</f>
        <v>89088</v>
      </c>
      <c r="B187" s="153" t="s">
        <v>2452</v>
      </c>
      <c r="C187" s="153" t="s">
        <v>713</v>
      </c>
      <c r="D187" s="153" t="s">
        <v>2453</v>
      </c>
      <c r="E187" s="154">
        <v>104033</v>
      </c>
      <c r="F187" s="21">
        <v>104033</v>
      </c>
      <c r="G187" s="154">
        <v>104046</v>
      </c>
      <c r="H187" s="151">
        <f>VLOOKUP(A187,'[2]ESSER II Alloc'!A:D,3,FALSE)</f>
        <v>104046</v>
      </c>
      <c r="I187" s="154">
        <f t="shared" si="2"/>
        <v>-13</v>
      </c>
    </row>
    <row r="188" spans="1:9" x14ac:dyDescent="0.3">
      <c r="A188" s="152">
        <f>INDEX([1]Concordance!$A$2:$A$556,MATCH('[1]2021 ESSER II'!F188,[1]Concordance!$D$2:$D$556,0))</f>
        <v>10092</v>
      </c>
      <c r="B188" s="153" t="s">
        <v>2455</v>
      </c>
      <c r="C188" s="153" t="s">
        <v>716</v>
      </c>
      <c r="D188" s="153" t="s">
        <v>2456</v>
      </c>
      <c r="E188" s="154">
        <v>320180</v>
      </c>
      <c r="F188" s="21">
        <v>0</v>
      </c>
      <c r="G188" s="154">
        <v>320220</v>
      </c>
      <c r="H188" s="151">
        <f>VLOOKUP(A188,'[2]ESSER II Alloc'!A:D,3,FALSE)</f>
        <v>320220</v>
      </c>
      <c r="I188" s="154">
        <f t="shared" si="2"/>
        <v>-40</v>
      </c>
    </row>
    <row r="189" spans="1:9" x14ac:dyDescent="0.3">
      <c r="A189" s="152">
        <f>INDEX([1]Concordance!$A$2:$A$556,MATCH('[1]2021 ESSER II'!F189,[1]Concordance!$D$2:$D$556,0))</f>
        <v>19149</v>
      </c>
      <c r="B189" s="153" t="s">
        <v>2458</v>
      </c>
      <c r="C189" s="153" t="s">
        <v>722</v>
      </c>
      <c r="D189" s="153" t="s">
        <v>2459</v>
      </c>
      <c r="E189" s="154">
        <v>1123146</v>
      </c>
      <c r="F189" s="21">
        <v>1123146</v>
      </c>
      <c r="G189" s="154">
        <v>1123284</v>
      </c>
      <c r="H189" s="151">
        <f>VLOOKUP(A189,'[2]ESSER II Alloc'!A:D,3,FALSE)</f>
        <v>1123284</v>
      </c>
      <c r="I189" s="154">
        <f t="shared" si="2"/>
        <v>-138</v>
      </c>
    </row>
    <row r="190" spans="1:9" x14ac:dyDescent="0.3">
      <c r="A190" s="152">
        <f>INDEX([1]Concordance!$A$2:$A$556,MATCH('[1]2021 ESSER II'!F190,[1]Concordance!$D$2:$D$556,0))</f>
        <v>114113</v>
      </c>
      <c r="B190" s="153" t="s">
        <v>2461</v>
      </c>
      <c r="C190" s="153" t="s">
        <v>725</v>
      </c>
      <c r="D190" s="153" t="s">
        <v>2462</v>
      </c>
      <c r="E190" s="154">
        <v>1965756</v>
      </c>
      <c r="F190" s="21">
        <v>0</v>
      </c>
      <c r="G190" s="154">
        <v>1965997</v>
      </c>
      <c r="H190" s="151">
        <f>VLOOKUP(A190,'[2]ESSER II Alloc'!A:D,3,FALSE)</f>
        <v>1965997</v>
      </c>
      <c r="I190" s="154">
        <f t="shared" si="2"/>
        <v>-241</v>
      </c>
    </row>
    <row r="191" spans="1:9" x14ac:dyDescent="0.3">
      <c r="A191" s="152">
        <f>INDEX([1]Concordance!$A$2:$A$556,MATCH('[1]2021 ESSER II'!F191,[1]Concordance!$D$2:$D$556,0))</f>
        <v>115925</v>
      </c>
      <c r="B191" s="153" t="s">
        <v>2464</v>
      </c>
      <c r="C191" s="153" t="s">
        <v>728</v>
      </c>
      <c r="D191" s="153" t="s">
        <v>2465</v>
      </c>
      <c r="E191" s="154">
        <v>433276</v>
      </c>
      <c r="F191" s="21">
        <v>0</v>
      </c>
      <c r="G191" s="154">
        <v>433329</v>
      </c>
      <c r="H191" s="151">
        <f>VLOOKUP(A191,'[2]ESSER II Alloc'!A:D,3,FALSE)</f>
        <v>433329</v>
      </c>
      <c r="I191" s="154">
        <f t="shared" si="2"/>
        <v>-53</v>
      </c>
    </row>
    <row r="192" spans="1:9" x14ac:dyDescent="0.3">
      <c r="A192" s="152">
        <f>INDEX([1]Concordance!$A$2:$A$556,MATCH('[1]2021 ESSER II'!F192,[1]Concordance!$D$2:$D$556,0))</f>
        <v>78002</v>
      </c>
      <c r="B192" s="153" t="s">
        <v>2467</v>
      </c>
      <c r="C192" s="153" t="s">
        <v>731</v>
      </c>
      <c r="D192" s="153" t="s">
        <v>2468</v>
      </c>
      <c r="E192" s="154">
        <v>1944732</v>
      </c>
      <c r="F192" s="21">
        <v>399276.6</v>
      </c>
      <c r="G192" s="154">
        <v>1944971</v>
      </c>
      <c r="H192" s="151">
        <f>VLOOKUP(A192,'[2]ESSER II Alloc'!A:D,3,FALSE)</f>
        <v>1944971</v>
      </c>
      <c r="I192" s="154">
        <f t="shared" si="2"/>
        <v>-239</v>
      </c>
    </row>
    <row r="193" spans="1:9" x14ac:dyDescent="0.3">
      <c r="A193" s="152">
        <f>INDEX([1]Concordance!$A$2:$A$556,MATCH('[1]2021 ESSER II'!F193,[1]Concordance!$D$2:$D$556,0))</f>
        <v>96088</v>
      </c>
      <c r="B193" s="153" t="s">
        <v>2470</v>
      </c>
      <c r="C193" s="153" t="s">
        <v>734</v>
      </c>
      <c r="D193" s="153" t="s">
        <v>2471</v>
      </c>
      <c r="E193" s="154">
        <v>22194276</v>
      </c>
      <c r="F193" s="21">
        <v>22194276</v>
      </c>
      <c r="G193" s="154">
        <v>22196997</v>
      </c>
      <c r="H193" s="151">
        <f>VLOOKUP(A193,'[2]ESSER II Alloc'!A:D,3,FALSE)</f>
        <v>22196997</v>
      </c>
      <c r="I193" s="154">
        <f t="shared" si="2"/>
        <v>-2721</v>
      </c>
    </row>
    <row r="194" spans="1:9" x14ac:dyDescent="0.3">
      <c r="A194" s="152">
        <f>INDEX([1]Concordance!$A$2:$A$556,MATCH('[1]2021 ESSER II'!F194,[1]Concordance!$D$2:$D$556,0))</f>
        <v>42111</v>
      </c>
      <c r="B194" s="153" t="s">
        <v>2473</v>
      </c>
      <c r="C194" s="153" t="s">
        <v>737</v>
      </c>
      <c r="D194" s="153" t="s">
        <v>2474</v>
      </c>
      <c r="E194" s="154">
        <v>999919</v>
      </c>
      <c r="F194" s="21">
        <v>866954.03</v>
      </c>
      <c r="G194" s="154">
        <v>1000041</v>
      </c>
      <c r="H194" s="151">
        <f>VLOOKUP(A194,'[2]ESSER II Alloc'!A:D,3,FALSE)</f>
        <v>1000041</v>
      </c>
      <c r="I194" s="154">
        <f t="shared" si="2"/>
        <v>-122</v>
      </c>
    </row>
    <row r="195" spans="1:9" x14ac:dyDescent="0.3">
      <c r="A195" s="152">
        <f>INDEX([1]Concordance!$A$2:$A$556,MATCH('[1]2021 ESSER II'!F195,[1]Concordance!$D$2:$D$556,0))</f>
        <v>43004</v>
      </c>
      <c r="B195" s="153" t="s">
        <v>2476</v>
      </c>
      <c r="C195" s="153" t="s">
        <v>740</v>
      </c>
      <c r="D195" s="153" t="s">
        <v>2477</v>
      </c>
      <c r="E195" s="154">
        <v>849396</v>
      </c>
      <c r="F195" s="21">
        <v>849396</v>
      </c>
      <c r="G195" s="154">
        <v>849500</v>
      </c>
      <c r="H195" s="151">
        <f>VLOOKUP(A195,'[2]ESSER II Alloc'!A:D,3,FALSE)</f>
        <v>849500</v>
      </c>
      <c r="I195" s="154">
        <f t="shared" ref="I195:I258" si="3">SUM(E195-H195)</f>
        <v>-104</v>
      </c>
    </row>
    <row r="196" spans="1:9" x14ac:dyDescent="0.3">
      <c r="A196" s="152">
        <f>INDEX([1]Concordance!$A$2:$A$556,MATCH('[1]2021 ESSER II'!F196,[1]Concordance!$D$2:$D$556,0))</f>
        <v>48072</v>
      </c>
      <c r="B196" s="153" t="s">
        <v>2479</v>
      </c>
      <c r="C196" s="153" t="s">
        <v>743</v>
      </c>
      <c r="D196" s="153" t="s">
        <v>2480</v>
      </c>
      <c r="E196" s="154">
        <v>12093020</v>
      </c>
      <c r="F196" s="21">
        <v>12093020</v>
      </c>
      <c r="G196" s="154">
        <v>12094502</v>
      </c>
      <c r="H196" s="151">
        <f>VLOOKUP(A196,'[2]ESSER II Alloc'!A:D,3,FALSE)</f>
        <v>12094502</v>
      </c>
      <c r="I196" s="154">
        <f t="shared" si="3"/>
        <v>-1482</v>
      </c>
    </row>
    <row r="197" spans="1:9" x14ac:dyDescent="0.3">
      <c r="A197" s="152">
        <f>INDEX([1]Concordance!$A$2:$A$556,MATCH('[1]2021 ESSER II'!F197,[1]Concordance!$D$2:$D$556,0))</f>
        <v>43001</v>
      </c>
      <c r="B197" s="153" t="s">
        <v>2482</v>
      </c>
      <c r="C197" s="153" t="s">
        <v>746</v>
      </c>
      <c r="D197" s="153" t="s">
        <v>2483</v>
      </c>
      <c r="E197" s="154">
        <v>918722</v>
      </c>
      <c r="F197" s="21">
        <v>918722</v>
      </c>
      <c r="G197" s="154">
        <v>918835</v>
      </c>
      <c r="H197" s="151">
        <f>VLOOKUP(A197,'[2]ESSER II Alloc'!A:D,3,FALSE)</f>
        <v>918835</v>
      </c>
      <c r="I197" s="154">
        <f t="shared" si="3"/>
        <v>-113</v>
      </c>
    </row>
    <row r="198" spans="1:9" x14ac:dyDescent="0.3">
      <c r="A198" s="152">
        <f>INDEX([1]Concordance!$A$2:$A$556,MATCH('[1]2021 ESSER II'!F198,[1]Concordance!$D$2:$D$556,0))</f>
        <v>88075</v>
      </c>
      <c r="B198" s="153" t="s">
        <v>2485</v>
      </c>
      <c r="C198" s="153" t="s">
        <v>749</v>
      </c>
      <c r="D198" s="153" t="s">
        <v>2486</v>
      </c>
      <c r="E198" s="154">
        <v>204314</v>
      </c>
      <c r="F198" s="21">
        <v>204314</v>
      </c>
      <c r="G198" s="154">
        <v>204339</v>
      </c>
      <c r="H198" s="151">
        <f>VLOOKUP(A198,'[2]ESSER II Alloc'!A:D,3,FALSE)</f>
        <v>204339</v>
      </c>
      <c r="I198" s="154">
        <f t="shared" si="3"/>
        <v>-25</v>
      </c>
    </row>
    <row r="199" spans="1:9" x14ac:dyDescent="0.3">
      <c r="A199" s="152">
        <f>INDEX([1]Concordance!$A$2:$A$556,MATCH('[1]2021 ESSER II'!F199,[1]Concordance!$D$2:$D$556,0))</f>
        <v>68071</v>
      </c>
      <c r="B199" s="153" t="s">
        <v>2488</v>
      </c>
      <c r="C199" s="153" t="s">
        <v>752</v>
      </c>
      <c r="D199" s="153" t="s">
        <v>2489</v>
      </c>
      <c r="E199" s="154">
        <v>165269</v>
      </c>
      <c r="F199" s="21">
        <v>165269</v>
      </c>
      <c r="G199" s="154">
        <v>165289</v>
      </c>
      <c r="H199" s="151">
        <f>VLOOKUP(A199,'[2]ESSER II Alloc'!A:D,3,FALSE)</f>
        <v>165289</v>
      </c>
      <c r="I199" s="154">
        <f t="shared" si="3"/>
        <v>-20</v>
      </c>
    </row>
    <row r="200" spans="1:9" x14ac:dyDescent="0.3">
      <c r="A200" s="152">
        <f>INDEX([1]Concordance!$A$2:$A$556,MATCH('[1]2021 ESSER II'!F200,[1]Concordance!$D$2:$D$556,0))</f>
        <v>50003</v>
      </c>
      <c r="B200" s="153" t="s">
        <v>2491</v>
      </c>
      <c r="C200" s="153" t="s">
        <v>755</v>
      </c>
      <c r="D200" s="153" t="s">
        <v>2492</v>
      </c>
      <c r="E200" s="154">
        <v>1329138</v>
      </c>
      <c r="F200" s="21">
        <v>0</v>
      </c>
      <c r="G200" s="154">
        <v>1329301</v>
      </c>
      <c r="H200" s="151">
        <f>VLOOKUP(A200,'[2]ESSER II Alloc'!A:D,3,FALSE)</f>
        <v>1329301</v>
      </c>
      <c r="I200" s="154">
        <f t="shared" si="3"/>
        <v>-163</v>
      </c>
    </row>
    <row r="201" spans="1:9" x14ac:dyDescent="0.3">
      <c r="A201" s="152">
        <f>INDEX([1]Concordance!$A$2:$A$556,MATCH('[1]2021 ESSER II'!F201,[1]Concordance!$D$2:$D$556,0))</f>
        <v>48904</v>
      </c>
      <c r="B201" s="153" t="s">
        <v>2494</v>
      </c>
      <c r="C201" s="153" t="s">
        <v>758</v>
      </c>
      <c r="D201" s="153" t="s">
        <v>2495</v>
      </c>
      <c r="E201" s="154">
        <v>2154739</v>
      </c>
      <c r="F201" s="21">
        <v>57696</v>
      </c>
      <c r="G201" s="154">
        <v>2155003</v>
      </c>
      <c r="H201" s="151">
        <f>VLOOKUP(A201,'[2]ESSER II Alloc'!A:D,3,FALSE)</f>
        <v>2155003</v>
      </c>
      <c r="I201" s="154">
        <f t="shared" si="3"/>
        <v>-264</v>
      </c>
    </row>
    <row r="202" spans="1:9" x14ac:dyDescent="0.3">
      <c r="A202" s="152">
        <f>INDEX([1]Concordance!$A$2:$A$556,MATCH('[1]2021 ESSER II'!F202,[1]Concordance!$D$2:$D$556,0))</f>
        <v>35094</v>
      </c>
      <c r="B202" s="153" t="s">
        <v>2497</v>
      </c>
      <c r="C202" s="153" t="s">
        <v>761</v>
      </c>
      <c r="D202" s="153" t="s">
        <v>2498</v>
      </c>
      <c r="E202" s="154">
        <v>803743</v>
      </c>
      <c r="F202" s="21">
        <v>803743</v>
      </c>
      <c r="G202" s="154">
        <v>803841</v>
      </c>
      <c r="H202" s="151">
        <f>VLOOKUP(A202,'[2]ESSER II Alloc'!A:D,3,FALSE)</f>
        <v>803841</v>
      </c>
      <c r="I202" s="154">
        <f t="shared" si="3"/>
        <v>-98</v>
      </c>
    </row>
    <row r="203" spans="1:9" x14ac:dyDescent="0.3">
      <c r="A203" s="152">
        <f>INDEX([1]Concordance!$A$2:$A$556,MATCH('[1]2021 ESSER II'!F203,[1]Concordance!$D$2:$D$556,0))</f>
        <v>51152</v>
      </c>
      <c r="B203" s="153" t="s">
        <v>2500</v>
      </c>
      <c r="C203" s="153" t="s">
        <v>764</v>
      </c>
      <c r="D203" s="153" t="s">
        <v>2501</v>
      </c>
      <c r="E203" s="154">
        <v>642994</v>
      </c>
      <c r="F203" s="21">
        <v>421384.33</v>
      </c>
      <c r="G203" s="154">
        <v>643073</v>
      </c>
      <c r="H203" s="151">
        <f>VLOOKUP(A203,'[2]ESSER II Alloc'!A:D,3,FALSE)</f>
        <v>643073</v>
      </c>
      <c r="I203" s="154">
        <f t="shared" si="3"/>
        <v>-79</v>
      </c>
    </row>
    <row r="204" spans="1:9" x14ac:dyDescent="0.3">
      <c r="A204" s="152">
        <f>INDEX([1]Concordance!$A$2:$A$556,MATCH('[1]2021 ESSER II'!F204,[1]Concordance!$D$2:$D$556,0))</f>
        <v>69107</v>
      </c>
      <c r="B204" s="153" t="s">
        <v>2503</v>
      </c>
      <c r="C204" s="153" t="s">
        <v>767</v>
      </c>
      <c r="D204" s="153" t="s">
        <v>2504</v>
      </c>
      <c r="E204" s="154">
        <v>75995</v>
      </c>
      <c r="F204" s="21">
        <v>0</v>
      </c>
      <c r="G204" s="154">
        <v>76004</v>
      </c>
      <c r="H204" s="151">
        <f>VLOOKUP(A204,'[2]ESSER II Alloc'!A:D,3,FALSE)</f>
        <v>76004</v>
      </c>
      <c r="I204" s="154">
        <f t="shared" si="3"/>
        <v>-9</v>
      </c>
    </row>
    <row r="205" spans="1:9" x14ac:dyDescent="0.3">
      <c r="A205" s="152">
        <f>INDEX([1]Concordance!$A$2:$A$556,MATCH('[1]2021 ESSER II'!F205,[1]Concordance!$D$2:$D$556,0))</f>
        <v>106005</v>
      </c>
      <c r="B205" s="153" t="s">
        <v>2506</v>
      </c>
      <c r="C205" s="153" t="s">
        <v>770</v>
      </c>
      <c r="D205" s="153" t="s">
        <v>2507</v>
      </c>
      <c r="E205" s="154">
        <v>1609732</v>
      </c>
      <c r="F205" s="21">
        <v>0</v>
      </c>
      <c r="G205" s="154">
        <v>1609930</v>
      </c>
      <c r="H205" s="151">
        <f>VLOOKUP(A205,'[2]ESSER II Alloc'!A:D,3,FALSE)</f>
        <v>1609930</v>
      </c>
      <c r="I205" s="154">
        <f t="shared" si="3"/>
        <v>-198</v>
      </c>
    </row>
    <row r="206" spans="1:9" x14ac:dyDescent="0.3">
      <c r="A206" s="152">
        <f>INDEX([1]Concordance!$A$2:$A$556,MATCH('[1]2021 ESSER II'!F206,[1]Concordance!$D$2:$D$556,0))</f>
        <v>48925</v>
      </c>
      <c r="B206" s="153" t="s">
        <v>2509</v>
      </c>
      <c r="C206" s="153" t="s">
        <v>773</v>
      </c>
      <c r="D206" s="153" t="s">
        <v>2510</v>
      </c>
      <c r="E206" s="154">
        <v>256665</v>
      </c>
      <c r="F206" s="21">
        <v>193029.22</v>
      </c>
      <c r="G206" s="154">
        <v>256696</v>
      </c>
      <c r="H206" s="151">
        <f>VLOOKUP(A206,'[2]ESSER II Alloc'!A:D,3,FALSE)</f>
        <v>256696</v>
      </c>
      <c r="I206" s="154">
        <f t="shared" si="3"/>
        <v>-31</v>
      </c>
    </row>
    <row r="207" spans="1:9" x14ac:dyDescent="0.3">
      <c r="A207" s="152">
        <f>INDEX([1]Concordance!$A$2:$A$556,MATCH('[1]2021 ESSER II'!F207,[1]Concordance!$D$2:$D$556,0))</f>
        <v>107152</v>
      </c>
      <c r="B207" s="153" t="s">
        <v>2512</v>
      </c>
      <c r="C207" s="153" t="s">
        <v>776</v>
      </c>
      <c r="D207" s="153" t="s">
        <v>2513</v>
      </c>
      <c r="E207" s="154">
        <v>1678699</v>
      </c>
      <c r="F207" s="21">
        <v>1135502.33</v>
      </c>
      <c r="G207" s="154">
        <v>1678904</v>
      </c>
      <c r="H207" s="151">
        <f>VLOOKUP(A207,'[2]ESSER II Alloc'!A:D,3,FALSE)</f>
        <v>1678904</v>
      </c>
      <c r="I207" s="154">
        <f t="shared" si="3"/>
        <v>-205</v>
      </c>
    </row>
    <row r="208" spans="1:9" x14ac:dyDescent="0.3">
      <c r="A208" s="152">
        <f>INDEX([1]Concordance!$A$2:$A$556,MATCH('[1]2021 ESSER II'!F208,[1]Concordance!$D$2:$D$556,0))</f>
        <v>46128</v>
      </c>
      <c r="B208" s="153" t="s">
        <v>2515</v>
      </c>
      <c r="C208" s="153" t="s">
        <v>779</v>
      </c>
      <c r="D208" s="153" t="s">
        <v>2516</v>
      </c>
      <c r="E208" s="154">
        <v>440987</v>
      </c>
      <c r="F208" s="21">
        <v>72227.05</v>
      </c>
      <c r="G208" s="154">
        <v>441041</v>
      </c>
      <c r="H208" s="151">
        <f>VLOOKUP(A208,'[2]ESSER II Alloc'!A:D,3,FALSE)</f>
        <v>441041</v>
      </c>
      <c r="I208" s="154">
        <f t="shared" si="3"/>
        <v>-54</v>
      </c>
    </row>
    <row r="209" spans="1:9" x14ac:dyDescent="0.3">
      <c r="A209" s="152">
        <f>INDEX([1]Concordance!$A$2:$A$556,MATCH('[1]2021 ESSER II'!F209,[1]Concordance!$D$2:$D$556,0))</f>
        <v>7126</v>
      </c>
      <c r="B209" s="153" t="s">
        <v>2518</v>
      </c>
      <c r="C209" s="153" t="s">
        <v>782</v>
      </c>
      <c r="D209" s="153" t="s">
        <v>2519</v>
      </c>
      <c r="E209" s="154">
        <v>119535</v>
      </c>
      <c r="F209" s="21">
        <v>0</v>
      </c>
      <c r="G209" s="154">
        <v>119550</v>
      </c>
      <c r="H209" s="151">
        <f>VLOOKUP(A209,'[2]ESSER II Alloc'!A:D,3,FALSE)</f>
        <v>119550</v>
      </c>
      <c r="I209" s="154">
        <f t="shared" si="3"/>
        <v>-15</v>
      </c>
    </row>
    <row r="210" spans="1:9" x14ac:dyDescent="0.3">
      <c r="A210" s="152">
        <f>INDEX([1]Concordance!$A$2:$A$556,MATCH('[1]2021 ESSER II'!F210,[1]Concordance!$D$2:$D$556,0))</f>
        <v>84004</v>
      </c>
      <c r="B210" s="153" t="s">
        <v>2521</v>
      </c>
      <c r="C210" s="153" t="s">
        <v>785</v>
      </c>
      <c r="D210" s="153" t="s">
        <v>2522</v>
      </c>
      <c r="E210" s="154">
        <v>867026</v>
      </c>
      <c r="F210" s="21">
        <v>300264.13</v>
      </c>
      <c r="G210" s="154">
        <v>867133</v>
      </c>
      <c r="H210" s="151">
        <f>VLOOKUP(A210,'[2]ESSER II Alloc'!A:D,3,FALSE)</f>
        <v>867133</v>
      </c>
      <c r="I210" s="154">
        <f t="shared" si="3"/>
        <v>-107</v>
      </c>
    </row>
    <row r="211" spans="1:9" x14ac:dyDescent="0.3">
      <c r="A211" s="152">
        <f>INDEX([1]Concordance!$A$2:$A$556,MATCH('[1]2021 ESSER II'!F211,[1]Concordance!$D$2:$D$556,0))</f>
        <v>7125</v>
      </c>
      <c r="B211" s="153" t="s">
        <v>2524</v>
      </c>
      <c r="C211" s="153" t="s">
        <v>788</v>
      </c>
      <c r="D211" s="153" t="s">
        <v>2525</v>
      </c>
      <c r="E211" s="154">
        <v>113826</v>
      </c>
      <c r="F211" s="21">
        <v>113826</v>
      </c>
      <c r="G211" s="154">
        <v>113839</v>
      </c>
      <c r="H211" s="151">
        <f>VLOOKUP(A211,'[2]ESSER II Alloc'!A:D,3,FALSE)</f>
        <v>113839</v>
      </c>
      <c r="I211" s="154">
        <f t="shared" si="3"/>
        <v>-13</v>
      </c>
    </row>
    <row r="212" spans="1:9" x14ac:dyDescent="0.3">
      <c r="A212" s="152">
        <f>INDEX([1]Concordance!$A$2:$A$556,MATCH('[1]2021 ESSER II'!F212,[1]Concordance!$D$2:$D$556,0))</f>
        <v>104041</v>
      </c>
      <c r="B212" s="153" t="s">
        <v>2527</v>
      </c>
      <c r="C212" s="153" t="s">
        <v>791</v>
      </c>
      <c r="D212" s="153" t="s">
        <v>2528</v>
      </c>
      <c r="E212" s="154">
        <v>458097</v>
      </c>
      <c r="F212" s="21">
        <v>160139.51</v>
      </c>
      <c r="G212" s="154">
        <v>458153</v>
      </c>
      <c r="H212" s="151">
        <f>VLOOKUP(A212,'[2]ESSER II Alloc'!A:D,3,FALSE)</f>
        <v>458153</v>
      </c>
      <c r="I212" s="154">
        <f t="shared" si="3"/>
        <v>-56</v>
      </c>
    </row>
    <row r="213" spans="1:9" x14ac:dyDescent="0.3">
      <c r="A213" s="152">
        <f>INDEX([1]Concordance!$A$2:$A$556,MATCH('[1]2021 ESSER II'!F213,[1]Concordance!$D$2:$D$556,0))</f>
        <v>66107</v>
      </c>
      <c r="B213" s="153" t="s">
        <v>2530</v>
      </c>
      <c r="C213" s="153" t="s">
        <v>794</v>
      </c>
      <c r="D213" s="153" t="s">
        <v>2531</v>
      </c>
      <c r="E213" s="154">
        <v>549234</v>
      </c>
      <c r="F213" s="21">
        <v>549234</v>
      </c>
      <c r="G213" s="154">
        <v>549301</v>
      </c>
      <c r="H213" s="151">
        <f>VLOOKUP(A213,'[2]ESSER II Alloc'!A:D,3,FALSE)</f>
        <v>549301</v>
      </c>
      <c r="I213" s="154">
        <f t="shared" si="3"/>
        <v>-67</v>
      </c>
    </row>
    <row r="214" spans="1:9" x14ac:dyDescent="0.3">
      <c r="A214" s="152">
        <f>INDEX([1]Concordance!$A$2:$A$556,MATCH('[1]2021 ESSER II'!F214,[1]Concordance!$D$2:$D$556,0))</f>
        <v>48077</v>
      </c>
      <c r="B214" s="153" t="s">
        <v>2533</v>
      </c>
      <c r="C214" s="153" t="s">
        <v>797</v>
      </c>
      <c r="D214" s="153" t="s">
        <v>2534</v>
      </c>
      <c r="E214" s="154">
        <v>15599390</v>
      </c>
      <c r="F214" s="21">
        <v>11524756.6</v>
      </c>
      <c r="G214" s="154">
        <v>15601302</v>
      </c>
      <c r="H214" s="151">
        <f>VLOOKUP(A214,'[2]ESSER II Alloc'!A:D,3,FALSE)</f>
        <v>15601302</v>
      </c>
      <c r="I214" s="154">
        <f t="shared" si="3"/>
        <v>-1912</v>
      </c>
    </row>
    <row r="215" spans="1:9" x14ac:dyDescent="0.3">
      <c r="A215" s="152">
        <f>INDEX([1]Concordance!$A$2:$A$556,MATCH('[1]2021 ESSER II'!F215,[1]Concordance!$D$2:$D$556,0))</f>
        <v>47065</v>
      </c>
      <c r="B215" s="153" t="s">
        <v>2536</v>
      </c>
      <c r="C215" s="153" t="s">
        <v>800</v>
      </c>
      <c r="D215" s="153" t="s">
        <v>2537</v>
      </c>
      <c r="E215" s="154">
        <v>506809</v>
      </c>
      <c r="F215" s="21">
        <v>0</v>
      </c>
      <c r="G215" s="154">
        <v>506871</v>
      </c>
      <c r="H215" s="151">
        <f>VLOOKUP(A215,'[2]ESSER II Alloc'!A:D,3,FALSE)</f>
        <v>506871</v>
      </c>
      <c r="I215" s="154">
        <f t="shared" si="3"/>
        <v>-62</v>
      </c>
    </row>
    <row r="216" spans="1:9" x14ac:dyDescent="0.3">
      <c r="A216" s="152">
        <f>INDEX([1]Concordance!$A$2:$A$556,MATCH('[1]2021 ESSER II'!F216,[1]Concordance!$D$2:$D$556,0))</f>
        <v>16090</v>
      </c>
      <c r="B216" s="153" t="s">
        <v>2539</v>
      </c>
      <c r="C216" s="153" t="s">
        <v>803</v>
      </c>
      <c r="D216" s="153" t="s">
        <v>2540</v>
      </c>
      <c r="E216" s="154">
        <v>2070300</v>
      </c>
      <c r="F216" s="21">
        <v>2070300</v>
      </c>
      <c r="G216" s="154">
        <v>2070554</v>
      </c>
      <c r="H216" s="151">
        <f>VLOOKUP(A216,'[2]ESSER II Alloc'!A:D,3,FALSE)</f>
        <v>2070554</v>
      </c>
      <c r="I216" s="154">
        <f t="shared" si="3"/>
        <v>-254</v>
      </c>
    </row>
    <row r="217" spans="1:9" x14ac:dyDescent="0.3">
      <c r="A217" s="152">
        <f>INDEX([1]Concordance!$A$2:$A$556,MATCH('[1]2021 ESSER II'!F217,[1]Concordance!$D$2:$D$556,0))</f>
        <v>68074</v>
      </c>
      <c r="B217" s="153" t="s">
        <v>2542</v>
      </c>
      <c r="C217" s="153" t="s">
        <v>806</v>
      </c>
      <c r="D217" s="153" t="s">
        <v>2543</v>
      </c>
      <c r="E217" s="154">
        <v>90888</v>
      </c>
      <c r="F217" s="21">
        <v>90888</v>
      </c>
      <c r="G217" s="154">
        <v>90899</v>
      </c>
      <c r="H217" s="151">
        <f>VLOOKUP(A217,'[2]ESSER II Alloc'!A:D,3,FALSE)</f>
        <v>90899</v>
      </c>
      <c r="I217" s="154">
        <f t="shared" si="3"/>
        <v>-11</v>
      </c>
    </row>
    <row r="218" spans="1:9" x14ac:dyDescent="0.3">
      <c r="A218" s="152">
        <f>INDEX([1]Concordance!$A$2:$A$556,MATCH('[1]2021 ESSER II'!F218,[1]Concordance!$D$2:$D$556,0))</f>
        <v>49137</v>
      </c>
      <c r="B218" s="153" t="s">
        <v>2545</v>
      </c>
      <c r="C218" s="153" t="s">
        <v>809</v>
      </c>
      <c r="D218" s="153" t="s">
        <v>2546</v>
      </c>
      <c r="E218" s="154">
        <v>445348</v>
      </c>
      <c r="F218" s="21">
        <v>0</v>
      </c>
      <c r="G218" s="154">
        <v>445403</v>
      </c>
      <c r="H218" s="151">
        <f>VLOOKUP(A218,'[2]ESSER II Alloc'!A:D,3,FALSE)</f>
        <v>445403</v>
      </c>
      <c r="I218" s="154">
        <f t="shared" si="3"/>
        <v>-55</v>
      </c>
    </row>
    <row r="219" spans="1:9" x14ac:dyDescent="0.3">
      <c r="A219" s="152">
        <f>INDEX([1]Concordance!$A$2:$A$556,MATCH('[1]2021 ESSER II'!F219,[1]Concordance!$D$2:$D$556,0))</f>
        <v>74195</v>
      </c>
      <c r="B219" s="153" t="s">
        <v>2548</v>
      </c>
      <c r="C219" s="153" t="s">
        <v>812</v>
      </c>
      <c r="D219" s="153" t="s">
        <v>2549</v>
      </c>
      <c r="E219" s="154">
        <v>40844</v>
      </c>
      <c r="F219" s="21">
        <v>0</v>
      </c>
      <c r="G219" s="154">
        <v>40849</v>
      </c>
      <c r="H219" s="151">
        <f>VLOOKUP(A219,'[2]ESSER II Alloc'!A:D,3,FALSE)</f>
        <v>40849</v>
      </c>
      <c r="I219" s="154">
        <f t="shared" si="3"/>
        <v>-5</v>
      </c>
    </row>
    <row r="220" spans="1:9" x14ac:dyDescent="0.3">
      <c r="A220" s="152">
        <f>INDEX([1]Concordance!$A$2:$A$556,MATCH('[1]2021 ESSER II'!F220,[1]Concordance!$D$2:$D$556,0))</f>
        <v>26006</v>
      </c>
      <c r="B220" s="153" t="s">
        <v>2551</v>
      </c>
      <c r="C220" s="153" t="s">
        <v>815</v>
      </c>
      <c r="D220" s="153" t="s">
        <v>2552</v>
      </c>
      <c r="E220" s="154">
        <v>6567480</v>
      </c>
      <c r="F220" s="21">
        <v>6567480</v>
      </c>
      <c r="G220" s="154">
        <v>6568285</v>
      </c>
      <c r="H220" s="151">
        <f>VLOOKUP(A220,'[2]ESSER II Alloc'!A:D,3,FALSE)</f>
        <v>6568285</v>
      </c>
      <c r="I220" s="154">
        <f t="shared" si="3"/>
        <v>-805</v>
      </c>
    </row>
    <row r="221" spans="1:9" x14ac:dyDescent="0.3">
      <c r="A221" s="152">
        <f>INDEX([1]Concordance!$A$2:$A$556,MATCH('[1]2021 ESSER II'!F221,[1]Concordance!$D$2:$D$556,0))</f>
        <v>50007</v>
      </c>
      <c r="B221" s="153" t="s">
        <v>2554</v>
      </c>
      <c r="C221" s="153" t="s">
        <v>818</v>
      </c>
      <c r="D221" s="153" t="s">
        <v>2555</v>
      </c>
      <c r="E221" s="154">
        <v>350401</v>
      </c>
      <c r="F221" s="21">
        <v>0</v>
      </c>
      <c r="G221" s="154">
        <v>350444</v>
      </c>
      <c r="H221" s="151">
        <f>VLOOKUP(A221,'[2]ESSER II Alloc'!A:D,3,FALSE)</f>
        <v>350444</v>
      </c>
      <c r="I221" s="154">
        <f t="shared" si="3"/>
        <v>-43</v>
      </c>
    </row>
    <row r="222" spans="1:9" x14ac:dyDescent="0.3">
      <c r="A222" s="152">
        <f>INDEX([1]Concordance!$A$2:$A$556,MATCH('[1]2021 ESSER II'!F222,[1]Concordance!$D$2:$D$556,0))</f>
        <v>96104</v>
      </c>
      <c r="B222" s="153" t="s">
        <v>2557</v>
      </c>
      <c r="C222" s="153" t="s">
        <v>821</v>
      </c>
      <c r="D222" s="153" t="s">
        <v>2558</v>
      </c>
      <c r="E222" s="154">
        <v>5424227</v>
      </c>
      <c r="F222" s="21">
        <v>5424227</v>
      </c>
      <c r="G222" s="154">
        <v>5424892</v>
      </c>
      <c r="H222" s="151">
        <f>VLOOKUP(A222,'[2]ESSER II Alloc'!A:D,3,FALSE)</f>
        <v>5424892</v>
      </c>
      <c r="I222" s="154">
        <f t="shared" si="3"/>
        <v>-665</v>
      </c>
    </row>
    <row r="223" spans="1:9" x14ac:dyDescent="0.3">
      <c r="A223" s="152">
        <f>INDEX([1]Concordance!$A$2:$A$556,MATCH('[1]2021 ESSER II'!F223,[1]Concordance!$D$2:$D$556,0))</f>
        <v>51154</v>
      </c>
      <c r="B223" s="153" t="s">
        <v>2560</v>
      </c>
      <c r="C223" s="153" t="s">
        <v>824</v>
      </c>
      <c r="D223" s="153" t="s">
        <v>2561</v>
      </c>
      <c r="E223" s="154">
        <v>329774</v>
      </c>
      <c r="F223" s="21">
        <v>329774</v>
      </c>
      <c r="G223" s="154">
        <v>329815</v>
      </c>
      <c r="H223" s="151">
        <f>VLOOKUP(A223,'[2]ESSER II Alloc'!A:D,3,FALSE)</f>
        <v>329815</v>
      </c>
      <c r="I223" s="154">
        <f t="shared" si="3"/>
        <v>-41</v>
      </c>
    </row>
    <row r="224" spans="1:9" x14ac:dyDescent="0.3">
      <c r="A224" s="152">
        <f>INDEX([1]Concordance!$A$2:$A$556,MATCH('[1]2021 ESSER II'!F224,[1]Concordance!$D$2:$D$556,0))</f>
        <v>49148</v>
      </c>
      <c r="B224" s="153" t="s">
        <v>2563</v>
      </c>
      <c r="C224" s="153" t="s">
        <v>827</v>
      </c>
      <c r="D224" s="153" t="s">
        <v>2564</v>
      </c>
      <c r="E224" s="154">
        <v>8584050</v>
      </c>
      <c r="F224" s="21">
        <v>8584050</v>
      </c>
      <c r="G224" s="154">
        <v>8585102</v>
      </c>
      <c r="H224" s="151">
        <f>VLOOKUP(A224,'[2]ESSER II Alloc'!A:D,3,FALSE)</f>
        <v>8585102</v>
      </c>
      <c r="I224" s="154">
        <f t="shared" si="3"/>
        <v>-1052</v>
      </c>
    </row>
    <row r="225" spans="1:9" x14ac:dyDescent="0.3">
      <c r="A225" s="152">
        <f>INDEX([1]Concordance!$A$2:$A$556,MATCH('[1]2021 ESSER II'!F225,[1]Concordance!$D$2:$D$556,0))</f>
        <v>46137</v>
      </c>
      <c r="B225" s="153" t="s">
        <v>2566</v>
      </c>
      <c r="C225" s="153" t="s">
        <v>830</v>
      </c>
      <c r="D225" s="153" t="s">
        <v>2567</v>
      </c>
      <c r="E225" s="154">
        <v>422458</v>
      </c>
      <c r="F225" s="21">
        <v>90500</v>
      </c>
      <c r="G225" s="154">
        <v>422510</v>
      </c>
      <c r="H225" s="151">
        <f>VLOOKUP(A225,'[2]ESSER II Alloc'!A:D,3,FALSE)</f>
        <v>422510</v>
      </c>
      <c r="I225" s="154">
        <f t="shared" si="3"/>
        <v>-52</v>
      </c>
    </row>
    <row r="226" spans="1:9" x14ac:dyDescent="0.3">
      <c r="A226" s="152">
        <f>INDEX([1]Concordance!$A$2:$A$556,MATCH('[1]2021 ESSER II'!F226,[1]Concordance!$D$2:$D$556,0))</f>
        <v>115931</v>
      </c>
      <c r="B226" s="153" t="s">
        <v>2569</v>
      </c>
      <c r="C226" s="153" t="s">
        <v>833</v>
      </c>
      <c r="D226" s="153" t="s">
        <v>2570</v>
      </c>
      <c r="E226" s="154">
        <v>326253</v>
      </c>
      <c r="F226" s="21">
        <v>0</v>
      </c>
      <c r="G226" s="154">
        <v>326293</v>
      </c>
      <c r="H226" s="151">
        <f>VLOOKUP(A226,'[2]ESSER II Alloc'!A:D,3,FALSE)</f>
        <v>326293</v>
      </c>
      <c r="I226" s="154">
        <f t="shared" si="3"/>
        <v>-40</v>
      </c>
    </row>
    <row r="227" spans="1:9" x14ac:dyDescent="0.3">
      <c r="A227" s="152">
        <f>INDEX([1]Concordance!$A$2:$A$556,MATCH('[1]2021 ESSER II'!F227,[1]Concordance!$D$2:$D$556,0))</f>
        <v>48078</v>
      </c>
      <c r="B227" s="153" t="s">
        <v>2572</v>
      </c>
      <c r="C227" s="153" t="s">
        <v>836</v>
      </c>
      <c r="D227" s="153" t="s">
        <v>2573</v>
      </c>
      <c r="E227" s="154">
        <v>29140969</v>
      </c>
      <c r="F227" s="21">
        <v>78069.440000000002</v>
      </c>
      <c r="G227" s="154">
        <v>29144541</v>
      </c>
      <c r="H227" s="151">
        <f>VLOOKUP(A227,'[2]ESSER II Alloc'!A:D,3,FALSE)</f>
        <v>29144541</v>
      </c>
      <c r="I227" s="154">
        <f t="shared" si="3"/>
        <v>-3572</v>
      </c>
    </row>
    <row r="228" spans="1:9" x14ac:dyDescent="0.3">
      <c r="A228" s="152">
        <f>INDEX([1]Concordance!$A$2:$A$556,MATCH('[1]2021 ESSER II'!F228,[1]Concordance!$D$2:$D$556,0))</f>
        <v>48929</v>
      </c>
      <c r="B228" s="153" t="s">
        <v>2575</v>
      </c>
      <c r="C228" s="153" t="s">
        <v>839</v>
      </c>
      <c r="D228" s="153" t="s">
        <v>2576</v>
      </c>
      <c r="E228" s="154">
        <v>347960</v>
      </c>
      <c r="F228" s="21">
        <v>0</v>
      </c>
      <c r="G228" s="154">
        <v>348003</v>
      </c>
      <c r="H228" s="151">
        <f>VLOOKUP(A228,'[2]ESSER II Alloc'!A:D,3,FALSE)</f>
        <v>348003</v>
      </c>
      <c r="I228" s="154">
        <f t="shared" si="3"/>
        <v>-43</v>
      </c>
    </row>
    <row r="229" spans="1:9" x14ac:dyDescent="0.3">
      <c r="A229" s="152">
        <f>INDEX([1]Concordance!$A$2:$A$556,MATCH('[1]2021 ESSER II'!F229,[1]Concordance!$D$2:$D$556,0))</f>
        <v>48912</v>
      </c>
      <c r="B229" s="153" t="s">
        <v>2578</v>
      </c>
      <c r="C229" s="153" t="s">
        <v>842</v>
      </c>
      <c r="D229" s="153" t="s">
        <v>2579</v>
      </c>
      <c r="E229" s="154">
        <v>1292434</v>
      </c>
      <c r="F229" s="21">
        <v>71058.8</v>
      </c>
      <c r="G229" s="154">
        <v>1292592</v>
      </c>
      <c r="H229" s="151">
        <f>VLOOKUP(A229,'[2]ESSER II Alloc'!A:D,3,FALSE)</f>
        <v>1292592</v>
      </c>
      <c r="I229" s="154">
        <f t="shared" si="3"/>
        <v>-158</v>
      </c>
    </row>
    <row r="230" spans="1:9" x14ac:dyDescent="0.3">
      <c r="A230" s="152">
        <f>INDEX([1]Concordance!$A$2:$A$556,MATCH('[1]2021 ESSER II'!F230,[1]Concordance!$D$2:$D$556,0))</f>
        <v>24086</v>
      </c>
      <c r="B230" s="153" t="s">
        <v>2581</v>
      </c>
      <c r="C230" s="153" t="s">
        <v>845</v>
      </c>
      <c r="D230" s="153" t="s">
        <v>2582</v>
      </c>
      <c r="E230" s="154">
        <v>335659</v>
      </c>
      <c r="F230" s="21">
        <v>335659</v>
      </c>
      <c r="G230" s="154">
        <v>335700</v>
      </c>
      <c r="H230" s="151">
        <f>VLOOKUP(A230,'[2]ESSER II Alloc'!A:D,3,FALSE)</f>
        <v>335700</v>
      </c>
      <c r="I230" s="154">
        <f t="shared" si="3"/>
        <v>-41</v>
      </c>
    </row>
    <row r="231" spans="1:9" x14ac:dyDescent="0.3">
      <c r="A231" s="152">
        <f>INDEX([1]Concordance!$A$2:$A$556,MATCH('[1]2021 ESSER II'!F231,[1]Concordance!$D$2:$D$556,0))</f>
        <v>100064</v>
      </c>
      <c r="B231" s="153" t="s">
        <v>2584</v>
      </c>
      <c r="C231" s="153" t="s">
        <v>848</v>
      </c>
      <c r="D231" s="153" t="s">
        <v>2585</v>
      </c>
      <c r="E231" s="154">
        <v>108563</v>
      </c>
      <c r="F231" s="21">
        <v>76799.570000000007</v>
      </c>
      <c r="G231" s="154">
        <v>108576</v>
      </c>
      <c r="H231" s="151">
        <f>VLOOKUP(A231,'[2]ESSER II Alloc'!A:D,3,FALSE)</f>
        <v>108576</v>
      </c>
      <c r="I231" s="154">
        <f t="shared" si="3"/>
        <v>-13</v>
      </c>
    </row>
    <row r="232" spans="1:9" x14ac:dyDescent="0.3">
      <c r="A232" s="152">
        <f>INDEX([1]Concordance!$A$2:$A$556,MATCH('[1]2021 ESSER II'!F232,[1]Concordance!$D$2:$D$556,0))</f>
        <v>35102</v>
      </c>
      <c r="B232" s="153" t="s">
        <v>2587</v>
      </c>
      <c r="C232" s="153" t="s">
        <v>851</v>
      </c>
      <c r="D232" s="153" t="s">
        <v>2588</v>
      </c>
      <c r="E232" s="154">
        <v>3699711</v>
      </c>
      <c r="F232" s="21">
        <v>940512.95</v>
      </c>
      <c r="G232" s="154">
        <v>3700165</v>
      </c>
      <c r="H232" s="151">
        <f>VLOOKUP(A232,'[2]ESSER II Alloc'!A:D,3,FALSE)</f>
        <v>3700165</v>
      </c>
      <c r="I232" s="154">
        <f t="shared" si="3"/>
        <v>-454</v>
      </c>
    </row>
    <row r="233" spans="1:9" x14ac:dyDescent="0.3">
      <c r="A233" s="152">
        <f>INDEX([1]Concordance!$A$2:$A$556,MATCH('[1]2021 ESSER II'!F233,[1]Concordance!$D$2:$D$556,0))</f>
        <v>21150</v>
      </c>
      <c r="B233" s="153" t="s">
        <v>2590</v>
      </c>
      <c r="C233" s="153" t="s">
        <v>854</v>
      </c>
      <c r="D233" s="153" t="s">
        <v>2591</v>
      </c>
      <c r="E233" s="154">
        <v>153190</v>
      </c>
      <c r="F233" s="21">
        <v>153190</v>
      </c>
      <c r="G233" s="154">
        <v>153209</v>
      </c>
      <c r="H233" s="151">
        <f>VLOOKUP(A233,'[2]ESSER II Alloc'!A:D,3,FALSE)</f>
        <v>153209</v>
      </c>
      <c r="I233" s="154">
        <f t="shared" si="3"/>
        <v>-19</v>
      </c>
    </row>
    <row r="234" spans="1:9" x14ac:dyDescent="0.3">
      <c r="A234" s="152">
        <f>INDEX([1]Concordance!$A$2:$A$556,MATCH('[1]2021 ESSER II'!F234,[1]Concordance!$D$2:$D$556,0))</f>
        <v>38044</v>
      </c>
      <c r="B234" s="153" t="s">
        <v>2593</v>
      </c>
      <c r="C234" s="153" t="s">
        <v>857</v>
      </c>
      <c r="D234" s="153" t="s">
        <v>2594</v>
      </c>
      <c r="E234" s="154">
        <v>230032</v>
      </c>
      <c r="F234" s="21">
        <v>0</v>
      </c>
      <c r="G234" s="154">
        <v>230060</v>
      </c>
      <c r="H234" s="151">
        <f>VLOOKUP(A234,'[2]ESSER II Alloc'!A:D,3,FALSE)</f>
        <v>230060</v>
      </c>
      <c r="I234" s="154">
        <f t="shared" si="3"/>
        <v>-28</v>
      </c>
    </row>
    <row r="235" spans="1:9" x14ac:dyDescent="0.3">
      <c r="A235" s="152">
        <f>INDEX([1]Concordance!$A$2:$A$556,MATCH('[1]2021 ESSER II'!F235,[1]Concordance!$D$2:$D$556,0))</f>
        <v>13062</v>
      </c>
      <c r="B235" s="153" t="s">
        <v>2596</v>
      </c>
      <c r="C235" s="153" t="s">
        <v>860</v>
      </c>
      <c r="D235" s="153" t="s">
        <v>2597</v>
      </c>
      <c r="E235" s="154">
        <v>46184</v>
      </c>
      <c r="F235" s="21">
        <v>0</v>
      </c>
      <c r="G235" s="154">
        <v>46190</v>
      </c>
      <c r="H235" s="151">
        <f>VLOOKUP(A235,'[2]ESSER II Alloc'!A:D,3,FALSE)</f>
        <v>46190</v>
      </c>
      <c r="I235" s="154">
        <f t="shared" si="3"/>
        <v>-6</v>
      </c>
    </row>
    <row r="236" spans="1:9" x14ac:dyDescent="0.3">
      <c r="A236" s="152">
        <f>INDEX([1]Concordance!$A$2:$A$556,MATCH('[1]2021 ESSER II'!F236,[1]Concordance!$D$2:$D$556,0))</f>
        <v>110014</v>
      </c>
      <c r="B236" s="153" t="s">
        <v>2599</v>
      </c>
      <c r="C236" s="153" t="s">
        <v>863</v>
      </c>
      <c r="D236" s="153" t="s">
        <v>2600</v>
      </c>
      <c r="E236" s="154">
        <v>1785678</v>
      </c>
      <c r="F236" s="21">
        <v>1785678</v>
      </c>
      <c r="G236" s="154">
        <v>1785897</v>
      </c>
      <c r="H236" s="151">
        <f>VLOOKUP(A236,'[2]ESSER II Alloc'!A:D,3,FALSE)</f>
        <v>1785897</v>
      </c>
      <c r="I236" s="154">
        <f t="shared" si="3"/>
        <v>-219</v>
      </c>
    </row>
    <row r="237" spans="1:9" x14ac:dyDescent="0.3">
      <c r="A237" s="152">
        <f>INDEX([1]Concordance!$A$2:$A$556,MATCH('[1]2021 ESSER II'!F237,[1]Concordance!$D$2:$D$556,0))</f>
        <v>51150</v>
      </c>
      <c r="B237" s="153" t="s">
        <v>2602</v>
      </c>
      <c r="C237" s="153" t="s">
        <v>866</v>
      </c>
      <c r="D237" s="153" t="s">
        <v>2603</v>
      </c>
      <c r="E237" s="154">
        <v>161993</v>
      </c>
      <c r="F237" s="21">
        <v>161993</v>
      </c>
      <c r="G237" s="154">
        <v>162013</v>
      </c>
      <c r="H237" s="151">
        <f>VLOOKUP(A237,'[2]ESSER II Alloc'!A:D,3,FALSE)</f>
        <v>162013</v>
      </c>
      <c r="I237" s="154">
        <f t="shared" si="3"/>
        <v>-20</v>
      </c>
    </row>
    <row r="238" spans="1:9" x14ac:dyDescent="0.3">
      <c r="A238" s="152">
        <f>INDEX([1]Concordance!$A$2:$A$556,MATCH('[1]2021 ESSER II'!F238,[1]Concordance!$D$2:$D$556,0))</f>
        <v>115914</v>
      </c>
      <c r="B238" s="153" t="s">
        <v>2605</v>
      </c>
      <c r="C238" s="153" t="s">
        <v>869</v>
      </c>
      <c r="D238" s="153" t="s">
        <v>2606</v>
      </c>
      <c r="E238" s="154">
        <v>7079592</v>
      </c>
      <c r="F238" s="21">
        <v>26476.639999999999</v>
      </c>
      <c r="G238" s="154">
        <v>7080460</v>
      </c>
      <c r="H238" s="151">
        <f>VLOOKUP(A238,'[2]ESSER II Alloc'!A:D,3,FALSE)</f>
        <v>7080460</v>
      </c>
      <c r="I238" s="154">
        <f t="shared" si="3"/>
        <v>-868</v>
      </c>
    </row>
    <row r="239" spans="1:9" x14ac:dyDescent="0.3">
      <c r="A239" s="152">
        <f>INDEX([1]Concordance!$A$2:$A$556,MATCH('[1]2021 ESSER II'!F239,[1]Concordance!$D$2:$D$556,0))</f>
        <v>48918</v>
      </c>
      <c r="B239" s="153" t="s">
        <v>2608</v>
      </c>
      <c r="C239" s="153" t="s">
        <v>872</v>
      </c>
      <c r="D239" s="153" t="s">
        <v>2609</v>
      </c>
      <c r="E239" s="154">
        <v>1651151</v>
      </c>
      <c r="F239" s="21">
        <v>82939.259999999995</v>
      </c>
      <c r="G239" s="154">
        <v>1651354</v>
      </c>
      <c r="H239" s="151">
        <f>VLOOKUP(A239,'[2]ESSER II Alloc'!A:D,3,FALSE)</f>
        <v>1651354</v>
      </c>
      <c r="I239" s="154">
        <f t="shared" si="3"/>
        <v>-203</v>
      </c>
    </row>
    <row r="240" spans="1:9" x14ac:dyDescent="0.3">
      <c r="A240" s="152">
        <f>INDEX([1]Concordance!$A$2:$A$556,MATCH('[1]2021 ESSER II'!F240,[1]Concordance!$D$2:$D$556,0))</f>
        <v>106006</v>
      </c>
      <c r="B240" s="153" t="s">
        <v>2611</v>
      </c>
      <c r="C240" s="153" t="s">
        <v>875</v>
      </c>
      <c r="D240" s="153" t="s">
        <v>2612</v>
      </c>
      <c r="E240" s="154">
        <v>354235</v>
      </c>
      <c r="F240" s="21">
        <v>354235</v>
      </c>
      <c r="G240" s="154">
        <v>354278</v>
      </c>
      <c r="H240" s="151">
        <f>VLOOKUP(A240,'[2]ESSER II Alloc'!A:D,3,FALSE)</f>
        <v>354278</v>
      </c>
      <c r="I240" s="154">
        <f t="shared" si="3"/>
        <v>-43</v>
      </c>
    </row>
    <row r="241" spans="1:9" x14ac:dyDescent="0.3">
      <c r="A241" s="152">
        <f>INDEX([1]Concordance!$A$2:$A$556,MATCH('[1]2021 ESSER II'!F241,[1]Concordance!$D$2:$D$556,0))</f>
        <v>1091</v>
      </c>
      <c r="B241" s="153" t="s">
        <v>2614</v>
      </c>
      <c r="C241" s="153" t="s">
        <v>878</v>
      </c>
      <c r="D241" s="153" t="s">
        <v>2615</v>
      </c>
      <c r="E241" s="154">
        <v>2008977</v>
      </c>
      <c r="F241" s="21">
        <v>0</v>
      </c>
      <c r="G241" s="154">
        <v>2009224</v>
      </c>
      <c r="H241" s="151">
        <f>VLOOKUP(A241,'[2]ESSER II Alloc'!A:D,3,FALSE)</f>
        <v>2009224</v>
      </c>
      <c r="I241" s="154">
        <f t="shared" si="3"/>
        <v>-247</v>
      </c>
    </row>
    <row r="242" spans="1:9" x14ac:dyDescent="0.3">
      <c r="A242" s="152">
        <f>INDEX([1]Concordance!$A$2:$A$556,MATCH('[1]2021 ESSER II'!F242,[1]Concordance!$D$2:$D$556,0))</f>
        <v>96092</v>
      </c>
      <c r="B242" s="153" t="s">
        <v>2617</v>
      </c>
      <c r="C242" s="153" t="s">
        <v>881</v>
      </c>
      <c r="D242" s="153" t="s">
        <v>2618</v>
      </c>
      <c r="E242" s="154">
        <v>532420</v>
      </c>
      <c r="F242" s="21">
        <v>532420</v>
      </c>
      <c r="G242" s="154">
        <v>532485</v>
      </c>
      <c r="H242" s="151">
        <f>VLOOKUP(A242,'[2]ESSER II Alloc'!A:D,3,FALSE)</f>
        <v>532485</v>
      </c>
      <c r="I242" s="154">
        <f t="shared" si="3"/>
        <v>-65</v>
      </c>
    </row>
    <row r="243" spans="1:9" x14ac:dyDescent="0.3">
      <c r="A243" s="152">
        <f>INDEX([1]Concordance!$A$2:$A$556,MATCH('[1]2021 ESSER II'!F243,[1]Concordance!$D$2:$D$556,0))</f>
        <v>51155</v>
      </c>
      <c r="B243" s="153" t="s">
        <v>2620</v>
      </c>
      <c r="C243" s="153" t="s">
        <v>884</v>
      </c>
      <c r="D243" s="153" t="s">
        <v>2621</v>
      </c>
      <c r="E243" s="154">
        <v>717821</v>
      </c>
      <c r="F243" s="21">
        <v>0</v>
      </c>
      <c r="G243" s="154">
        <v>717909</v>
      </c>
      <c r="H243" s="151">
        <f>VLOOKUP(A243,'[2]ESSER II Alloc'!A:D,3,FALSE)</f>
        <v>717909</v>
      </c>
      <c r="I243" s="154">
        <f t="shared" si="3"/>
        <v>-88</v>
      </c>
    </row>
    <row r="244" spans="1:9" x14ac:dyDescent="0.3">
      <c r="A244" s="152">
        <f>INDEX([1]Concordance!$A$2:$A$556,MATCH('[1]2021 ESSER II'!F244,[1]Concordance!$D$2:$D$556,0))</f>
        <v>52096</v>
      </c>
      <c r="B244" s="153" t="s">
        <v>2623</v>
      </c>
      <c r="C244" s="153" t="s">
        <v>887</v>
      </c>
      <c r="D244" s="153" t="s">
        <v>2624</v>
      </c>
      <c r="E244" s="154">
        <v>856898</v>
      </c>
      <c r="F244" s="21">
        <v>0</v>
      </c>
      <c r="G244" s="154">
        <v>857003</v>
      </c>
      <c r="H244" s="151">
        <f>VLOOKUP(A244,'[2]ESSER II Alloc'!A:D,3,FALSE)</f>
        <v>857003</v>
      </c>
      <c r="I244" s="154">
        <f t="shared" si="3"/>
        <v>-105</v>
      </c>
    </row>
    <row r="245" spans="1:9" x14ac:dyDescent="0.3">
      <c r="A245" s="152">
        <f>INDEX([1]Concordance!$A$2:$A$556,MATCH('[1]2021 ESSER II'!F245,[1]Concordance!$D$2:$D$556,0))</f>
        <v>80118</v>
      </c>
      <c r="B245" s="153" t="s">
        <v>2626</v>
      </c>
      <c r="C245" s="153" t="s">
        <v>890</v>
      </c>
      <c r="D245" s="153" t="s">
        <v>2627</v>
      </c>
      <c r="E245" s="154">
        <v>372737</v>
      </c>
      <c r="F245" s="21">
        <v>265000</v>
      </c>
      <c r="G245" s="154">
        <v>372782</v>
      </c>
      <c r="H245" s="151">
        <f>VLOOKUP(A245,'[2]ESSER II Alloc'!A:D,3,FALSE)</f>
        <v>372782</v>
      </c>
      <c r="I245" s="154">
        <f t="shared" si="3"/>
        <v>-45</v>
      </c>
    </row>
    <row r="246" spans="1:9" x14ac:dyDescent="0.3">
      <c r="A246" s="152">
        <f>INDEX([1]Concordance!$A$2:$A$556,MATCH('[1]2021 ESSER II'!F246,[1]Concordance!$D$2:$D$556,0))</f>
        <v>61154</v>
      </c>
      <c r="B246" s="153" t="s">
        <v>2629</v>
      </c>
      <c r="C246" s="153" t="s">
        <v>893</v>
      </c>
      <c r="D246" s="153" t="s">
        <v>2630</v>
      </c>
      <c r="E246" s="154">
        <v>548625</v>
      </c>
      <c r="F246" s="21">
        <v>0</v>
      </c>
      <c r="G246" s="154">
        <v>548692</v>
      </c>
      <c r="H246" s="151">
        <f>VLOOKUP(A246,'[2]ESSER II Alloc'!A:D,3,FALSE)</f>
        <v>548692</v>
      </c>
      <c r="I246" s="154">
        <f t="shared" si="3"/>
        <v>-67</v>
      </c>
    </row>
    <row r="247" spans="1:9" x14ac:dyDescent="0.3">
      <c r="A247" s="152">
        <f>INDEX([1]Concordance!$A$2:$A$556,MATCH('[1]2021 ESSER II'!F247,[1]Concordance!$D$2:$D$556,0))</f>
        <v>115928</v>
      </c>
      <c r="B247" s="153" t="s">
        <v>2632</v>
      </c>
      <c r="C247" s="153" t="s">
        <v>896</v>
      </c>
      <c r="D247" s="153" t="s">
        <v>2633</v>
      </c>
      <c r="E247" s="154">
        <v>286099</v>
      </c>
      <c r="F247" s="21">
        <v>210372</v>
      </c>
      <c r="G247" s="154">
        <v>286134</v>
      </c>
      <c r="H247" s="151">
        <f>VLOOKUP(A247,'[2]ESSER II Alloc'!A:D,3,FALSE)</f>
        <v>286134</v>
      </c>
      <c r="I247" s="154">
        <f t="shared" si="3"/>
        <v>-35</v>
      </c>
    </row>
    <row r="248" spans="1:9" x14ac:dyDescent="0.3">
      <c r="A248" s="152">
        <f>INDEX([1]Concordance!$A$2:$A$556,MATCH('[1]2021 ESSER II'!F248,[1]Concordance!$D$2:$D$556,0))</f>
        <v>53114</v>
      </c>
      <c r="B248" s="153" t="s">
        <v>2635</v>
      </c>
      <c r="C248" s="153" t="s">
        <v>899</v>
      </c>
      <c r="D248" s="153" t="s">
        <v>2636</v>
      </c>
      <c r="E248" s="154">
        <v>638353</v>
      </c>
      <c r="F248" s="21">
        <v>638353</v>
      </c>
      <c r="G248" s="154">
        <v>638431</v>
      </c>
      <c r="H248" s="151">
        <f>VLOOKUP(A248,'[2]ESSER II Alloc'!A:D,3,FALSE)</f>
        <v>638431</v>
      </c>
      <c r="I248" s="154">
        <f t="shared" si="3"/>
        <v>-78</v>
      </c>
    </row>
    <row r="249" spans="1:9" x14ac:dyDescent="0.3">
      <c r="A249" s="152">
        <f>INDEX([1]Concordance!$A$2:$A$556,MATCH('[1]2021 ESSER II'!F249,[1]Concordance!$D$2:$D$556,0))</f>
        <v>53111</v>
      </c>
      <c r="B249" s="153" t="s">
        <v>2638</v>
      </c>
      <c r="C249" s="153" t="s">
        <v>902</v>
      </c>
      <c r="D249" s="153" t="s">
        <v>2639</v>
      </c>
      <c r="E249" s="154">
        <v>702366</v>
      </c>
      <c r="F249" s="21">
        <v>702366</v>
      </c>
      <c r="G249" s="154">
        <v>702452</v>
      </c>
      <c r="H249" s="151">
        <f>VLOOKUP(A249,'[2]ESSER II Alloc'!A:D,3,FALSE)</f>
        <v>702452</v>
      </c>
      <c r="I249" s="154">
        <f t="shared" si="3"/>
        <v>-86</v>
      </c>
    </row>
    <row r="250" spans="1:9" x14ac:dyDescent="0.3">
      <c r="A250" s="152">
        <f>INDEX([1]Concordance!$A$2:$A$556,MATCH('[1]2021 ESSER II'!F250,[1]Concordance!$D$2:$D$556,0))</f>
        <v>96106</v>
      </c>
      <c r="B250" s="153" t="s">
        <v>2641</v>
      </c>
      <c r="C250" s="153" t="s">
        <v>905</v>
      </c>
      <c r="D250" s="153" t="s">
        <v>2642</v>
      </c>
      <c r="E250" s="154">
        <v>373369</v>
      </c>
      <c r="F250" s="21">
        <v>373369</v>
      </c>
      <c r="G250" s="154">
        <v>373415</v>
      </c>
      <c r="H250" s="151">
        <f>VLOOKUP(A250,'[2]ESSER II Alloc'!A:D,3,FALSE)</f>
        <v>373415</v>
      </c>
      <c r="I250" s="154">
        <f t="shared" si="3"/>
        <v>-46</v>
      </c>
    </row>
    <row r="251" spans="1:9" x14ac:dyDescent="0.3">
      <c r="A251" s="152">
        <f>INDEX([1]Concordance!$A$2:$A$556,MATCH('[1]2021 ESSER II'!F251,[1]Concordance!$D$2:$D$556,0))</f>
        <v>54039</v>
      </c>
      <c r="B251" s="153" t="s">
        <v>2644</v>
      </c>
      <c r="C251" s="153" t="s">
        <v>908</v>
      </c>
      <c r="D251" s="153" t="s">
        <v>2645</v>
      </c>
      <c r="E251" s="154">
        <v>824289</v>
      </c>
      <c r="F251" s="21">
        <v>824289</v>
      </c>
      <c r="G251" s="154">
        <v>824390</v>
      </c>
      <c r="H251" s="151">
        <f>VLOOKUP(A251,'[2]ESSER II Alloc'!A:D,3,FALSE)</f>
        <v>824390</v>
      </c>
      <c r="I251" s="154">
        <f t="shared" si="3"/>
        <v>-101</v>
      </c>
    </row>
    <row r="252" spans="1:9" x14ac:dyDescent="0.3">
      <c r="A252" s="152">
        <f>INDEX([1]Concordance!$A$2:$A$556,MATCH('[1]2021 ESSER II'!F252,[1]Concordance!$D$2:$D$556,0))</f>
        <v>115924</v>
      </c>
      <c r="B252" s="153" t="s">
        <v>2647</v>
      </c>
      <c r="C252" s="153" t="s">
        <v>911</v>
      </c>
      <c r="D252" s="153" t="s">
        <v>2648</v>
      </c>
      <c r="E252" s="154">
        <v>254792</v>
      </c>
      <c r="F252" s="21">
        <v>175685</v>
      </c>
      <c r="G252" s="154">
        <v>254823</v>
      </c>
      <c r="H252" s="151">
        <f>VLOOKUP(A252,'[2]ESSER II Alloc'!A:D,3,FALSE)</f>
        <v>254823</v>
      </c>
      <c r="I252" s="154">
        <f t="shared" si="3"/>
        <v>-31</v>
      </c>
    </row>
    <row r="253" spans="1:9" x14ac:dyDescent="0.3">
      <c r="A253" s="152">
        <f>INDEX([1]Concordance!$A$2:$A$556,MATCH('[1]2021 ESSER II'!F253,[1]Concordance!$D$2:$D$556,0))</f>
        <v>93123</v>
      </c>
      <c r="B253" s="153" t="s">
        <v>2650</v>
      </c>
      <c r="C253" s="153" t="s">
        <v>914</v>
      </c>
      <c r="D253" s="153" t="s">
        <v>2651</v>
      </c>
      <c r="E253" s="154">
        <v>582310</v>
      </c>
      <c r="F253" s="21">
        <v>0</v>
      </c>
      <c r="G253" s="154">
        <v>582381</v>
      </c>
      <c r="H253" s="151">
        <f>VLOOKUP(A253,'[2]ESSER II Alloc'!A:D,3,FALSE)</f>
        <v>582381</v>
      </c>
      <c r="I253" s="154">
        <f t="shared" si="3"/>
        <v>-71</v>
      </c>
    </row>
    <row r="254" spans="1:9" x14ac:dyDescent="0.3">
      <c r="A254" s="152">
        <f>INDEX([1]Concordance!$A$2:$A$556,MATCH('[1]2021 ESSER II'!F254,[1]Concordance!$D$2:$D$556,0))</f>
        <v>6104</v>
      </c>
      <c r="B254" s="153" t="s">
        <v>2653</v>
      </c>
      <c r="C254" s="153" t="s">
        <v>917</v>
      </c>
      <c r="D254" s="153" t="s">
        <v>2654</v>
      </c>
      <c r="E254" s="154">
        <v>1112012</v>
      </c>
      <c r="F254" s="21">
        <v>339489.06</v>
      </c>
      <c r="G254" s="154">
        <v>1112149</v>
      </c>
      <c r="H254" s="151">
        <f>VLOOKUP(A254,'[2]ESSER II Alloc'!A:D,3,FALSE)</f>
        <v>1112149</v>
      </c>
      <c r="I254" s="154">
        <f t="shared" si="3"/>
        <v>-137</v>
      </c>
    </row>
    <row r="255" spans="1:9" x14ac:dyDescent="0.3">
      <c r="A255" s="152">
        <f>INDEX([1]Concordance!$A$2:$A$556,MATCH('[1]2021 ESSER II'!F255,[1]Concordance!$D$2:$D$556,0))</f>
        <v>85045</v>
      </c>
      <c r="B255" s="153" t="s">
        <v>2656</v>
      </c>
      <c r="C255" s="153" t="s">
        <v>920</v>
      </c>
      <c r="D255" s="153" t="s">
        <v>2657</v>
      </c>
      <c r="E255" s="154">
        <v>534935</v>
      </c>
      <c r="F255" s="21">
        <v>534935</v>
      </c>
      <c r="G255" s="154">
        <v>535001</v>
      </c>
      <c r="H255" s="151">
        <f>VLOOKUP(A255,'[2]ESSER II Alloc'!A:D,3,FALSE)</f>
        <v>535001</v>
      </c>
      <c r="I255" s="154">
        <f t="shared" si="3"/>
        <v>-66</v>
      </c>
    </row>
    <row r="256" spans="1:9" x14ac:dyDescent="0.3">
      <c r="A256" s="152">
        <f>INDEX([1]Concordance!$A$2:$A$556,MATCH('[1]2021 ESSER II'!F256,[1]Concordance!$D$2:$D$556,0))</f>
        <v>40104</v>
      </c>
      <c r="B256" s="153" t="s">
        <v>2659</v>
      </c>
      <c r="C256" s="153" t="s">
        <v>923</v>
      </c>
      <c r="D256" s="153" t="s">
        <v>2660</v>
      </c>
      <c r="E256" s="154">
        <v>100963</v>
      </c>
      <c r="F256" s="21">
        <v>0</v>
      </c>
      <c r="G256" s="154">
        <v>100975</v>
      </c>
      <c r="H256" s="151">
        <f>VLOOKUP(A256,'[2]ESSER II Alloc'!A:D,3,FALSE)</f>
        <v>100975</v>
      </c>
      <c r="I256" s="154">
        <f t="shared" si="3"/>
        <v>-12</v>
      </c>
    </row>
    <row r="257" spans="1:9" x14ac:dyDescent="0.3">
      <c r="A257" s="152">
        <f>INDEX([1]Concordance!$A$2:$A$556,MATCH('[1]2021 ESSER II'!F257,[1]Concordance!$D$2:$D$556,0))</f>
        <v>25002</v>
      </c>
      <c r="B257" s="153" t="s">
        <v>2662</v>
      </c>
      <c r="C257" s="153" t="s">
        <v>926</v>
      </c>
      <c r="D257" s="153" t="s">
        <v>2663</v>
      </c>
      <c r="E257" s="154">
        <v>319538</v>
      </c>
      <c r="F257" s="21">
        <v>319538</v>
      </c>
      <c r="G257" s="154">
        <v>319577</v>
      </c>
      <c r="H257" s="151">
        <f>VLOOKUP(A257,'[2]ESSER II Alloc'!A:D,3,FALSE)</f>
        <v>319577</v>
      </c>
      <c r="I257" s="154">
        <f t="shared" si="3"/>
        <v>-39</v>
      </c>
    </row>
    <row r="258" spans="1:9" x14ac:dyDescent="0.3">
      <c r="A258" s="152">
        <f>INDEX([1]Concordance!$A$2:$A$556,MATCH('[1]2021 ESSER II'!F258,[1]Concordance!$D$2:$D$556,0))</f>
        <v>89080</v>
      </c>
      <c r="B258" s="153" t="s">
        <v>2665</v>
      </c>
      <c r="C258" s="153" t="s">
        <v>929</v>
      </c>
      <c r="D258" s="153" t="s">
        <v>2666</v>
      </c>
      <c r="E258" s="154">
        <v>345276</v>
      </c>
      <c r="F258" s="21">
        <v>0</v>
      </c>
      <c r="G258" s="154">
        <v>345319</v>
      </c>
      <c r="H258" s="151">
        <f>VLOOKUP(A258,'[2]ESSER II Alloc'!A:D,3,FALSE)</f>
        <v>345319</v>
      </c>
      <c r="I258" s="154">
        <f t="shared" si="3"/>
        <v>-43</v>
      </c>
    </row>
    <row r="259" spans="1:9" x14ac:dyDescent="0.3">
      <c r="A259" s="152">
        <f>INDEX([1]Concordance!$A$2:$A$556,MATCH('[1]2021 ESSER II'!F259,[1]Concordance!$D$2:$D$556,0))</f>
        <v>53113</v>
      </c>
      <c r="B259" s="153" t="s">
        <v>2668</v>
      </c>
      <c r="C259" s="153" t="s">
        <v>932</v>
      </c>
      <c r="D259" s="153" t="s">
        <v>2669</v>
      </c>
      <c r="E259" s="154">
        <v>3869036</v>
      </c>
      <c r="F259" s="21">
        <v>3869036</v>
      </c>
      <c r="G259" s="154">
        <v>3869510</v>
      </c>
      <c r="H259" s="151">
        <f>VLOOKUP(A259,'[2]ESSER II Alloc'!A:D,3,FALSE)</f>
        <v>3869510</v>
      </c>
      <c r="I259" s="154">
        <f t="shared" ref="I259:I322" si="4">SUM(E259-H259)</f>
        <v>-474</v>
      </c>
    </row>
    <row r="260" spans="1:9" x14ac:dyDescent="0.3">
      <c r="A260" s="152">
        <f>INDEX([1]Concordance!$A$2:$A$556,MATCH('[1]2021 ESSER II'!F260,[1]Concordance!$D$2:$D$556,0))</f>
        <v>48910</v>
      </c>
      <c r="B260" s="153" t="s">
        <v>2671</v>
      </c>
      <c r="C260" s="153" t="s">
        <v>1699</v>
      </c>
      <c r="D260" s="153" t="s">
        <v>2672</v>
      </c>
      <c r="E260" s="154">
        <v>1003349</v>
      </c>
      <c r="F260" s="21">
        <v>0</v>
      </c>
      <c r="G260" s="154">
        <v>1003472</v>
      </c>
      <c r="H260" s="151">
        <f>VLOOKUP(A260,'[2]ESSER II Alloc'!A:D,3,FALSE)</f>
        <v>1003472</v>
      </c>
      <c r="I260" s="154">
        <f t="shared" si="4"/>
        <v>-123</v>
      </c>
    </row>
    <row r="261" spans="1:9" x14ac:dyDescent="0.3">
      <c r="A261" s="152">
        <f>INDEX([1]Concordance!$A$2:$A$556,MATCH('[1]2021 ESSER II'!F261,[1]Concordance!$D$2:$D$556,0))</f>
        <v>48071</v>
      </c>
      <c r="B261" s="153" t="s">
        <v>2674</v>
      </c>
      <c r="C261" s="153" t="s">
        <v>935</v>
      </c>
      <c r="D261" s="153" t="s">
        <v>2675</v>
      </c>
      <c r="E261" s="154">
        <v>4535518</v>
      </c>
      <c r="F261" s="21">
        <v>0</v>
      </c>
      <c r="G261" s="154">
        <v>4536074</v>
      </c>
      <c r="H261" s="151">
        <f>VLOOKUP(A261,'[2]ESSER II Alloc'!A:D,3,FALSE)</f>
        <v>4536074</v>
      </c>
      <c r="I261" s="154">
        <f t="shared" si="4"/>
        <v>-556</v>
      </c>
    </row>
    <row r="262" spans="1:9" x14ac:dyDescent="0.3">
      <c r="A262" s="152">
        <f>INDEX([1]Concordance!$A$2:$A$556,MATCH('[1]2021 ESSER II'!F262,[1]Concordance!$D$2:$D$556,0))</f>
        <v>42118</v>
      </c>
      <c r="B262" s="153" t="s">
        <v>2677</v>
      </c>
      <c r="C262" s="153" t="s">
        <v>938</v>
      </c>
      <c r="D262" s="153" t="s">
        <v>2678</v>
      </c>
      <c r="E262" s="154">
        <v>208924</v>
      </c>
      <c r="F262" s="21">
        <v>3500</v>
      </c>
      <c r="G262" s="154">
        <v>208950</v>
      </c>
      <c r="H262" s="151">
        <f>VLOOKUP(A262,'[2]ESSER II Alloc'!A:D,3,FALSE)</f>
        <v>208950</v>
      </c>
      <c r="I262" s="154">
        <f t="shared" si="4"/>
        <v>-26</v>
      </c>
    </row>
    <row r="263" spans="1:9" x14ac:dyDescent="0.3">
      <c r="A263" s="152">
        <f>INDEX([1]Concordance!$A$2:$A$556,MATCH('[1]2021 ESSER II'!F263,[1]Concordance!$D$2:$D$556,0))</f>
        <v>51156</v>
      </c>
      <c r="B263" s="153" t="s">
        <v>2680</v>
      </c>
      <c r="C263" s="153" t="s">
        <v>941</v>
      </c>
      <c r="D263" s="153" t="s">
        <v>2681</v>
      </c>
      <c r="E263" s="154">
        <v>187809</v>
      </c>
      <c r="F263" s="21">
        <v>109491</v>
      </c>
      <c r="G263" s="154">
        <v>187832</v>
      </c>
      <c r="H263" s="151">
        <f>VLOOKUP(A263,'[2]ESSER II Alloc'!A:D,3,FALSE)</f>
        <v>187832</v>
      </c>
      <c r="I263" s="154">
        <f t="shared" si="4"/>
        <v>-23</v>
      </c>
    </row>
    <row r="264" spans="1:9" x14ac:dyDescent="0.3">
      <c r="A264" s="152">
        <f>INDEX([1]Concordance!$A$2:$A$556,MATCH('[1]2021 ESSER II'!F264,[1]Concordance!$D$2:$D$556,0))</f>
        <v>9078</v>
      </c>
      <c r="B264" s="153" t="s">
        <v>2683</v>
      </c>
      <c r="C264" s="153" t="s">
        <v>944</v>
      </c>
      <c r="D264" s="153" t="s">
        <v>2684</v>
      </c>
      <c r="E264" s="154">
        <v>55462</v>
      </c>
      <c r="F264" s="21">
        <v>55462</v>
      </c>
      <c r="G264" s="154">
        <v>55469</v>
      </c>
      <c r="H264" s="151">
        <f>VLOOKUP(A264,'[2]ESSER II Alloc'!A:D,3,FALSE)</f>
        <v>55469</v>
      </c>
      <c r="I264" s="154">
        <f t="shared" si="4"/>
        <v>-7</v>
      </c>
    </row>
    <row r="265" spans="1:9" x14ac:dyDescent="0.3">
      <c r="A265" s="152">
        <f>INDEX([1]Concordance!$A$2:$A$556,MATCH('[1]2021 ESSER II'!F265,[1]Concordance!$D$2:$D$556,0))</f>
        <v>90078</v>
      </c>
      <c r="B265" s="153" t="s">
        <v>2686</v>
      </c>
      <c r="C265" s="153" t="s">
        <v>947</v>
      </c>
      <c r="D265" s="153" t="s">
        <v>2687</v>
      </c>
      <c r="E265" s="154">
        <v>782645</v>
      </c>
      <c r="F265" s="21">
        <v>0</v>
      </c>
      <c r="G265" s="154">
        <v>782741</v>
      </c>
      <c r="H265" s="151">
        <f>VLOOKUP(A265,'[2]ESSER II Alloc'!A:D,3,FALSE)</f>
        <v>782741</v>
      </c>
      <c r="I265" s="154">
        <f t="shared" si="4"/>
        <v>-96</v>
      </c>
    </row>
    <row r="266" spans="1:9" x14ac:dyDescent="0.3">
      <c r="A266" s="152">
        <f>INDEX([1]Concordance!$A$2:$A$556,MATCH('[1]2021 ESSER II'!F266,[1]Concordance!$D$2:$D$556,0))</f>
        <v>56017</v>
      </c>
      <c r="B266" s="153" t="s">
        <v>2689</v>
      </c>
      <c r="C266" s="153" t="s">
        <v>950</v>
      </c>
      <c r="D266" s="153" t="s">
        <v>2690</v>
      </c>
      <c r="E266" s="154">
        <v>751479</v>
      </c>
      <c r="F266" s="21">
        <v>751479</v>
      </c>
      <c r="G266" s="154">
        <v>751571</v>
      </c>
      <c r="H266" s="151">
        <f>VLOOKUP(A266,'[2]ESSER II Alloc'!A:D,3,FALSE)</f>
        <v>751571</v>
      </c>
      <c r="I266" s="154">
        <f t="shared" si="4"/>
        <v>-92</v>
      </c>
    </row>
    <row r="267" spans="1:9" x14ac:dyDescent="0.3">
      <c r="A267" s="152">
        <f>INDEX([1]Concordance!$A$2:$A$556,MATCH('[1]2021 ESSER II'!F267,[1]Concordance!$D$2:$D$556,0))</f>
        <v>54045</v>
      </c>
      <c r="B267" s="153" t="s">
        <v>2692</v>
      </c>
      <c r="C267" s="153" t="s">
        <v>953</v>
      </c>
      <c r="D267" s="153" t="s">
        <v>2693</v>
      </c>
      <c r="E267" s="154">
        <v>876630</v>
      </c>
      <c r="F267" s="21">
        <v>222473.63</v>
      </c>
      <c r="G267" s="154">
        <v>876738</v>
      </c>
      <c r="H267" s="151">
        <f>VLOOKUP(A267,'[2]ESSER II Alloc'!A:D,3,FALSE)</f>
        <v>876738</v>
      </c>
      <c r="I267" s="154">
        <f t="shared" si="4"/>
        <v>-108</v>
      </c>
    </row>
    <row r="268" spans="1:9" x14ac:dyDescent="0.3">
      <c r="A268" s="152">
        <f>INDEX([1]Concordance!$A$2:$A$556,MATCH('[1]2021 ESSER II'!F268,[1]Concordance!$D$2:$D$556,0))</f>
        <v>6101</v>
      </c>
      <c r="B268" s="153" t="s">
        <v>2695</v>
      </c>
      <c r="C268" s="153" t="s">
        <v>956</v>
      </c>
      <c r="D268" s="153" t="s">
        <v>2696</v>
      </c>
      <c r="E268" s="154">
        <v>324979</v>
      </c>
      <c r="F268" s="21">
        <v>0</v>
      </c>
      <c r="G268" s="154">
        <v>325019</v>
      </c>
      <c r="H268" s="151">
        <f>VLOOKUP(A268,'[2]ESSER II Alloc'!A:D,3,FALSE)</f>
        <v>325019</v>
      </c>
      <c r="I268" s="154">
        <f t="shared" si="4"/>
        <v>-40</v>
      </c>
    </row>
    <row r="269" spans="1:9" x14ac:dyDescent="0.3">
      <c r="A269" s="152">
        <f>INDEX([1]Concordance!$A$2:$A$556,MATCH('[1]2021 ESSER II'!F269,[1]Concordance!$D$2:$D$556,0))</f>
        <v>24090</v>
      </c>
      <c r="B269" s="153" t="s">
        <v>2698</v>
      </c>
      <c r="C269" s="153" t="s">
        <v>959</v>
      </c>
      <c r="D269" s="153" t="s">
        <v>2699</v>
      </c>
      <c r="E269" s="154">
        <v>1062812</v>
      </c>
      <c r="F269" s="21">
        <v>1062812</v>
      </c>
      <c r="G269" s="154">
        <v>1062942</v>
      </c>
      <c r="H269" s="151">
        <f>VLOOKUP(A269,'[2]ESSER II Alloc'!A:D,3,FALSE)</f>
        <v>1062942</v>
      </c>
      <c r="I269" s="154">
        <f t="shared" si="4"/>
        <v>-130</v>
      </c>
    </row>
    <row r="270" spans="1:9" x14ac:dyDescent="0.3">
      <c r="A270" s="152">
        <f>INDEX([1]Concordance!$A$2:$A$556,MATCH('[1]2021 ESSER II'!F270,[1]Concordance!$D$2:$D$556,0))</f>
        <v>107154</v>
      </c>
      <c r="B270" s="153" t="s">
        <v>2701</v>
      </c>
      <c r="C270" s="153" t="s">
        <v>962</v>
      </c>
      <c r="D270" s="153" t="s">
        <v>2702</v>
      </c>
      <c r="E270" s="154">
        <v>1480159</v>
      </c>
      <c r="F270" s="21">
        <v>1480159</v>
      </c>
      <c r="G270" s="154">
        <v>1480340</v>
      </c>
      <c r="H270" s="151">
        <f>VLOOKUP(A270,'[2]ESSER II Alloc'!A:D,3,FALSE)</f>
        <v>1480340</v>
      </c>
      <c r="I270" s="154">
        <f t="shared" si="4"/>
        <v>-181</v>
      </c>
    </row>
    <row r="271" spans="1:9" x14ac:dyDescent="0.3">
      <c r="A271" s="152">
        <f>INDEX([1]Concordance!$A$2:$A$556,MATCH('[1]2021 ESSER II'!F271,[1]Concordance!$D$2:$D$556,0))</f>
        <v>115902</v>
      </c>
      <c r="B271" s="153" t="s">
        <v>2704</v>
      </c>
      <c r="C271" s="153" t="s">
        <v>965</v>
      </c>
      <c r="D271" s="153" t="s">
        <v>2705</v>
      </c>
      <c r="E271" s="154">
        <v>1803719</v>
      </c>
      <c r="F271" s="21">
        <v>3992.71</v>
      </c>
      <c r="G271" s="154">
        <v>1803940</v>
      </c>
      <c r="H271" s="151">
        <f>VLOOKUP(A271,'[2]ESSER II Alloc'!A:D,3,FALSE)</f>
        <v>1803940</v>
      </c>
      <c r="I271" s="154">
        <f t="shared" si="4"/>
        <v>-221</v>
      </c>
    </row>
    <row r="272" spans="1:9" x14ac:dyDescent="0.3">
      <c r="A272" s="152">
        <f>INDEX([1]Concordance!$A$2:$A$556,MATCH('[1]2021 ESSER II'!F272,[1]Concordance!$D$2:$D$556,0))</f>
        <v>8106</v>
      </c>
      <c r="B272" s="153" t="s">
        <v>2707</v>
      </c>
      <c r="C272" s="153" t="s">
        <v>246</v>
      </c>
      <c r="D272" s="153" t="s">
        <v>2708</v>
      </c>
      <c r="E272" s="154">
        <v>665921</v>
      </c>
      <c r="F272" s="21">
        <v>47400</v>
      </c>
      <c r="G272" s="154">
        <v>666003</v>
      </c>
      <c r="H272" s="151">
        <f>VLOOKUP(A272,'[2]ESSER II Alloc'!A:D,3,FALSE)</f>
        <v>666003</v>
      </c>
      <c r="I272" s="154">
        <f t="shared" si="4"/>
        <v>-82</v>
      </c>
    </row>
    <row r="273" spans="1:9" x14ac:dyDescent="0.3">
      <c r="A273" s="152">
        <f>INDEX([1]Concordance!$A$2:$A$556,MATCH('[1]2021 ESSER II'!F273,[1]Concordance!$D$2:$D$556,0))</f>
        <v>96093</v>
      </c>
      <c r="B273" s="153" t="s">
        <v>2710</v>
      </c>
      <c r="C273" s="153" t="s">
        <v>974</v>
      </c>
      <c r="D273" s="153" t="s">
        <v>2711</v>
      </c>
      <c r="E273" s="154">
        <v>1080440</v>
      </c>
      <c r="F273" s="21">
        <v>1080000</v>
      </c>
      <c r="G273" s="154">
        <v>1080572</v>
      </c>
      <c r="H273" s="151">
        <f>VLOOKUP(A273,'[2]ESSER II Alloc'!A:D,3,FALSE)</f>
        <v>1080572</v>
      </c>
      <c r="I273" s="154">
        <f t="shared" si="4"/>
        <v>-132</v>
      </c>
    </row>
    <row r="274" spans="1:9" x14ac:dyDescent="0.3">
      <c r="A274" s="152">
        <f>INDEX([1]Concordance!$A$2:$A$556,MATCH('[1]2021 ESSER II'!F274,[1]Concordance!$D$2:$D$556,0))</f>
        <v>58106</v>
      </c>
      <c r="B274" s="153" t="s">
        <v>2713</v>
      </c>
      <c r="C274" s="153" t="s">
        <v>977</v>
      </c>
      <c r="D274" s="153" t="s">
        <v>2714</v>
      </c>
      <c r="E274" s="154">
        <v>245339</v>
      </c>
      <c r="F274" s="21">
        <v>0</v>
      </c>
      <c r="G274" s="154">
        <v>245369</v>
      </c>
      <c r="H274" s="151">
        <f>VLOOKUP(A274,'[2]ESSER II Alloc'!A:D,3,FALSE)</f>
        <v>245369</v>
      </c>
      <c r="I274" s="154">
        <f t="shared" si="4"/>
        <v>-30</v>
      </c>
    </row>
    <row r="275" spans="1:9" x14ac:dyDescent="0.3">
      <c r="A275" s="152">
        <f>INDEX([1]Concordance!$A$2:$A$556,MATCH('[1]2021 ESSER II'!F275,[1]Concordance!$D$2:$D$556,0))</f>
        <v>59114</v>
      </c>
      <c r="B275" s="153" t="s">
        <v>2716</v>
      </c>
      <c r="C275" s="153" t="s">
        <v>980</v>
      </c>
      <c r="D275" s="153" t="s">
        <v>2717</v>
      </c>
      <c r="E275" s="154">
        <v>103038</v>
      </c>
      <c r="F275" s="21">
        <v>101449.48</v>
      </c>
      <c r="G275" s="154">
        <v>103050</v>
      </c>
      <c r="H275" s="151">
        <f>VLOOKUP(A275,'[2]ESSER II Alloc'!A:D,3,FALSE)</f>
        <v>103050</v>
      </c>
      <c r="I275" s="154">
        <f t="shared" si="4"/>
        <v>-12</v>
      </c>
    </row>
    <row r="276" spans="1:9" x14ac:dyDescent="0.3">
      <c r="A276" s="152">
        <f>INDEX([1]Concordance!$A$2:$A$556,MATCH('[1]2021 ESSER II'!F276,[1]Concordance!$D$2:$D$556,0))</f>
        <v>29001</v>
      </c>
      <c r="B276" s="153" t="s">
        <v>2719</v>
      </c>
      <c r="C276" s="153" t="s">
        <v>983</v>
      </c>
      <c r="D276" s="153" t="s">
        <v>2720</v>
      </c>
      <c r="E276" s="154">
        <v>416543</v>
      </c>
      <c r="F276" s="21">
        <v>416543</v>
      </c>
      <c r="G276" s="154">
        <v>416594</v>
      </c>
      <c r="H276" s="151">
        <f>VLOOKUP(A276,'[2]ESSER II Alloc'!A:D,3,FALSE)</f>
        <v>416594</v>
      </c>
      <c r="I276" s="154">
        <f t="shared" si="4"/>
        <v>-51</v>
      </c>
    </row>
    <row r="277" spans="1:9" x14ac:dyDescent="0.3">
      <c r="A277" s="152">
        <f>INDEX([1]Concordance!$A$2:$A$556,MATCH('[1]2021 ESSER II'!F277,[1]Concordance!$D$2:$D$556,0))</f>
        <v>39139</v>
      </c>
      <c r="B277" s="153" t="s">
        <v>2722</v>
      </c>
      <c r="C277" s="153" t="s">
        <v>986</v>
      </c>
      <c r="D277" s="153" t="s">
        <v>2723</v>
      </c>
      <c r="E277" s="154">
        <v>903203</v>
      </c>
      <c r="F277" s="21">
        <v>0</v>
      </c>
      <c r="G277" s="154">
        <v>903314</v>
      </c>
      <c r="H277" s="151">
        <f>VLOOKUP(A277,'[2]ESSER II Alloc'!A:D,3,FALSE)</f>
        <v>903314</v>
      </c>
      <c r="I277" s="154">
        <f t="shared" si="4"/>
        <v>-111</v>
      </c>
    </row>
    <row r="278" spans="1:9" x14ac:dyDescent="0.3">
      <c r="A278" s="152">
        <f>INDEX([1]Concordance!$A$2:$A$556,MATCH('[1]2021 ESSER II'!F278,[1]Concordance!$D$2:$D$556,0))</f>
        <v>48075</v>
      </c>
      <c r="B278" s="153" t="s">
        <v>2725</v>
      </c>
      <c r="C278" s="153" t="s">
        <v>989</v>
      </c>
      <c r="D278" s="153" t="s">
        <v>2726</v>
      </c>
      <c r="E278" s="154">
        <v>198025</v>
      </c>
      <c r="F278" s="21">
        <v>198025</v>
      </c>
      <c r="G278" s="154">
        <v>198050</v>
      </c>
      <c r="H278" s="151">
        <f>VLOOKUP(A278,'[2]ESSER II Alloc'!A:D,3,FALSE)</f>
        <v>198050</v>
      </c>
      <c r="I278" s="154">
        <f t="shared" si="4"/>
        <v>-25</v>
      </c>
    </row>
    <row r="279" spans="1:9" x14ac:dyDescent="0.3">
      <c r="A279" s="152">
        <f>INDEX([1]Concordance!$A$2:$A$556,MATCH('[1]2021 ESSER II'!F279,[1]Concordance!$D$2:$D$556,0))</f>
        <v>36133</v>
      </c>
      <c r="B279" s="153" t="s">
        <v>2728</v>
      </c>
      <c r="C279" s="153" t="s">
        <v>992</v>
      </c>
      <c r="D279" s="153" t="s">
        <v>2729</v>
      </c>
      <c r="E279" s="154">
        <v>572793</v>
      </c>
      <c r="F279" s="21">
        <v>572793</v>
      </c>
      <c r="G279" s="154">
        <v>572863</v>
      </c>
      <c r="H279" s="151">
        <f>VLOOKUP(A279,'[2]ESSER II Alloc'!A:D,3,FALSE)</f>
        <v>572863</v>
      </c>
      <c r="I279" s="154">
        <f t="shared" si="4"/>
        <v>-70</v>
      </c>
    </row>
    <row r="280" spans="1:9" x14ac:dyDescent="0.3">
      <c r="A280" s="152">
        <f>INDEX([1]Concordance!$A$2:$A$556,MATCH('[1]2021 ESSER II'!F280,[1]Concordance!$D$2:$D$556,0))</f>
        <v>82108</v>
      </c>
      <c r="B280" s="153" t="s">
        <v>2731</v>
      </c>
      <c r="C280" s="153" t="s">
        <v>995</v>
      </c>
      <c r="D280" s="153" t="s">
        <v>2732</v>
      </c>
      <c r="E280" s="154">
        <v>933656</v>
      </c>
      <c r="F280" s="21">
        <v>933656</v>
      </c>
      <c r="G280" s="154">
        <v>933770</v>
      </c>
      <c r="H280" s="151">
        <f>VLOOKUP(A280,'[2]ESSER II Alloc'!A:D,3,FALSE)</f>
        <v>933770</v>
      </c>
      <c r="I280" s="154">
        <f t="shared" si="4"/>
        <v>-114</v>
      </c>
    </row>
    <row r="281" spans="1:9" x14ac:dyDescent="0.3">
      <c r="A281" s="152">
        <f>INDEX([1]Concordance!$A$2:$A$556,MATCH('[1]2021 ESSER II'!F281,[1]Concordance!$D$2:$D$556,0))</f>
        <v>77104</v>
      </c>
      <c r="B281" s="153" t="s">
        <v>2734</v>
      </c>
      <c r="C281" s="153" t="s">
        <v>998</v>
      </c>
      <c r="D281" s="153" t="s">
        <v>2735</v>
      </c>
      <c r="E281" s="154">
        <v>338322</v>
      </c>
      <c r="F281" s="21">
        <v>0</v>
      </c>
      <c r="G281" s="154">
        <v>338364</v>
      </c>
      <c r="H281" s="151">
        <f>VLOOKUP(A281,'[2]ESSER II Alloc'!A:D,3,FALSE)</f>
        <v>338364</v>
      </c>
      <c r="I281" s="154">
        <f t="shared" si="4"/>
        <v>-42</v>
      </c>
    </row>
    <row r="282" spans="1:9" x14ac:dyDescent="0.3">
      <c r="A282" s="152">
        <f>INDEX([1]Concordance!$A$2:$A$556,MATCH('[1]2021 ESSER II'!F282,[1]Concordance!$D$2:$D$556,0))</f>
        <v>15004</v>
      </c>
      <c r="B282" s="153" t="s">
        <v>2737</v>
      </c>
      <c r="C282" s="153" t="s">
        <v>1001</v>
      </c>
      <c r="D282" s="153" t="s">
        <v>2738</v>
      </c>
      <c r="E282" s="154">
        <v>363277</v>
      </c>
      <c r="F282" s="21">
        <v>0</v>
      </c>
      <c r="G282" s="154">
        <v>363322</v>
      </c>
      <c r="H282" s="151">
        <f>VLOOKUP(A282,'[2]ESSER II Alloc'!A:D,3,FALSE)</f>
        <v>363322</v>
      </c>
      <c r="I282" s="154">
        <f t="shared" si="4"/>
        <v>-45</v>
      </c>
    </row>
    <row r="283" spans="1:9" x14ac:dyDescent="0.3">
      <c r="A283" s="152">
        <f>INDEX([1]Concordance!$A$2:$A$556,MATCH('[1]2021 ESSER II'!F283,[1]Concordance!$D$2:$D$556,0))</f>
        <v>61156</v>
      </c>
      <c r="B283" s="153" t="s">
        <v>2740</v>
      </c>
      <c r="C283" s="153" t="s">
        <v>1004</v>
      </c>
      <c r="D283" s="153" t="s">
        <v>2741</v>
      </c>
      <c r="E283" s="154">
        <v>1067853</v>
      </c>
      <c r="F283" s="21">
        <v>1067853</v>
      </c>
      <c r="G283" s="154">
        <v>1067984</v>
      </c>
      <c r="H283" s="151">
        <f>VLOOKUP(A283,'[2]ESSER II Alloc'!A:D,3,FALSE)</f>
        <v>1067984</v>
      </c>
      <c r="I283" s="154">
        <f t="shared" si="4"/>
        <v>-131</v>
      </c>
    </row>
    <row r="284" spans="1:9" x14ac:dyDescent="0.3">
      <c r="A284" s="152">
        <f>INDEX([1]Concordance!$A$2:$A$556,MATCH('[1]2021 ESSER II'!F284,[1]Concordance!$D$2:$D$556,0))</f>
        <v>61158</v>
      </c>
      <c r="B284" s="153" t="s">
        <v>2743</v>
      </c>
      <c r="C284" s="153" t="s">
        <v>1007</v>
      </c>
      <c r="D284" s="153" t="s">
        <v>2744</v>
      </c>
      <c r="E284" s="154">
        <v>155073</v>
      </c>
      <c r="F284" s="21">
        <v>155073</v>
      </c>
      <c r="G284" s="154">
        <v>155092</v>
      </c>
      <c r="H284" s="151">
        <f>VLOOKUP(A284,'[2]ESSER II Alloc'!A:D,3,FALSE)</f>
        <v>155092</v>
      </c>
      <c r="I284" s="154">
        <f t="shared" si="4"/>
        <v>-19</v>
      </c>
    </row>
    <row r="285" spans="1:9" x14ac:dyDescent="0.3">
      <c r="A285" s="152">
        <f>INDEX([1]Concordance!$A$2:$A$556,MATCH('[1]2021 ESSER II'!F285,[1]Concordance!$D$2:$D$556,0))</f>
        <v>69108</v>
      </c>
      <c r="B285" s="153" t="s">
        <v>2746</v>
      </c>
      <c r="C285" s="153" t="s">
        <v>1010</v>
      </c>
      <c r="D285" s="153" t="s">
        <v>2747</v>
      </c>
      <c r="E285" s="154">
        <v>156220</v>
      </c>
      <c r="F285" s="21">
        <v>0</v>
      </c>
      <c r="G285" s="154">
        <v>156239</v>
      </c>
      <c r="H285" s="151">
        <f>VLOOKUP(A285,'[2]ESSER II Alloc'!A:D,3,FALSE)</f>
        <v>156239</v>
      </c>
      <c r="I285" s="154">
        <f t="shared" si="4"/>
        <v>-19</v>
      </c>
    </row>
    <row r="286" spans="1:9" x14ac:dyDescent="0.3">
      <c r="A286" s="152">
        <f>INDEX([1]Concordance!$A$2:$A$556,MATCH('[1]2021 ESSER II'!F286,[1]Concordance!$D$2:$D$556,0))</f>
        <v>35092</v>
      </c>
      <c r="B286" s="153" t="s">
        <v>2749</v>
      </c>
      <c r="C286" s="153" t="s">
        <v>1013</v>
      </c>
      <c r="D286" s="153" t="s">
        <v>2750</v>
      </c>
      <c r="E286" s="154">
        <v>2165792</v>
      </c>
      <c r="F286" s="21">
        <v>575704.73</v>
      </c>
      <c r="G286" s="154">
        <v>2166058</v>
      </c>
      <c r="H286" s="151">
        <f>VLOOKUP(A286,'[2]ESSER II Alloc'!A:D,3,FALSE)</f>
        <v>2166058</v>
      </c>
      <c r="I286" s="154">
        <f t="shared" si="4"/>
        <v>-266</v>
      </c>
    </row>
    <row r="287" spans="1:9" x14ac:dyDescent="0.3">
      <c r="A287" s="152">
        <f>INDEX([1]Concordance!$A$2:$A$556,MATCH('[1]2021 ESSER II'!F287,[1]Concordance!$D$2:$D$556,0))</f>
        <v>97119</v>
      </c>
      <c r="B287" s="153" t="s">
        <v>2752</v>
      </c>
      <c r="C287" s="153" t="s">
        <v>1016</v>
      </c>
      <c r="D287" s="153" t="s">
        <v>2753</v>
      </c>
      <c r="E287" s="154">
        <v>84721</v>
      </c>
      <c r="F287" s="21">
        <v>84721</v>
      </c>
      <c r="G287" s="154">
        <v>84731</v>
      </c>
      <c r="H287" s="151">
        <f>VLOOKUP(A287,'[2]ESSER II Alloc'!A:D,3,FALSE)</f>
        <v>84731</v>
      </c>
      <c r="I287" s="154">
        <f t="shared" si="4"/>
        <v>-10</v>
      </c>
    </row>
    <row r="288" spans="1:9" x14ac:dyDescent="0.3">
      <c r="A288" s="152">
        <f>INDEX([1]Concordance!$A$2:$A$556,MATCH('[1]2021 ESSER II'!F288,[1]Concordance!$D$2:$D$556,0))</f>
        <v>114116</v>
      </c>
      <c r="B288" s="153" t="s">
        <v>2755</v>
      </c>
      <c r="C288" s="153" t="s">
        <v>1019</v>
      </c>
      <c r="D288" s="153" t="s">
        <v>2756</v>
      </c>
      <c r="E288" s="154">
        <v>252196</v>
      </c>
      <c r="F288" s="21">
        <v>0</v>
      </c>
      <c r="G288" s="154">
        <v>252227</v>
      </c>
      <c r="H288" s="151">
        <f>VLOOKUP(A288,'[2]ESSER II Alloc'!A:D,3,FALSE)</f>
        <v>252227</v>
      </c>
      <c r="I288" s="154">
        <f t="shared" si="4"/>
        <v>-31</v>
      </c>
    </row>
    <row r="289" spans="1:9" x14ac:dyDescent="0.3">
      <c r="A289" s="152">
        <f>INDEX([1]Concordance!$A$2:$A$556,MATCH('[1]2021 ESSER II'!F289,[1]Concordance!$D$2:$D$556,0))</f>
        <v>114115</v>
      </c>
      <c r="B289" s="153" t="s">
        <v>2758</v>
      </c>
      <c r="C289" s="153" t="s">
        <v>1022</v>
      </c>
      <c r="D289" s="153" t="s">
        <v>2759</v>
      </c>
      <c r="E289" s="154">
        <v>1546869</v>
      </c>
      <c r="F289" s="21">
        <v>759656.05</v>
      </c>
      <c r="G289" s="154">
        <v>1547059</v>
      </c>
      <c r="H289" s="151">
        <f>VLOOKUP(A289,'[2]ESSER II Alloc'!A:D,3,FALSE)</f>
        <v>1547059</v>
      </c>
      <c r="I289" s="154">
        <f t="shared" si="4"/>
        <v>-190</v>
      </c>
    </row>
    <row r="290" spans="1:9" x14ac:dyDescent="0.3">
      <c r="A290" s="152">
        <f>INDEX([1]Concordance!$A$2:$A$556,MATCH('[1]2021 ESSER II'!F290,[1]Concordance!$D$2:$D$556,0))</f>
        <v>96107</v>
      </c>
      <c r="B290" s="153" t="s">
        <v>2761</v>
      </c>
      <c r="C290" s="153" t="s">
        <v>1025</v>
      </c>
      <c r="D290" s="153" t="s">
        <v>2762</v>
      </c>
      <c r="E290" s="154">
        <v>527685</v>
      </c>
      <c r="F290" s="21">
        <v>0</v>
      </c>
      <c r="G290" s="154">
        <v>527750</v>
      </c>
      <c r="H290" s="151">
        <f>VLOOKUP(A290,'[2]ESSER II Alloc'!A:D,3,FALSE)</f>
        <v>527750</v>
      </c>
      <c r="I290" s="154">
        <f t="shared" si="4"/>
        <v>-65</v>
      </c>
    </row>
    <row r="291" spans="1:9" x14ac:dyDescent="0.3">
      <c r="A291" s="152">
        <f>INDEX([1]Concordance!$A$2:$A$556,MATCH('[1]2021 ESSER II'!F291,[1]Concordance!$D$2:$D$556,0))</f>
        <v>58109</v>
      </c>
      <c r="B291" s="153" t="s">
        <v>2764</v>
      </c>
      <c r="C291" s="153" t="s">
        <v>1028</v>
      </c>
      <c r="D291" s="153" t="s">
        <v>2765</v>
      </c>
      <c r="E291" s="154">
        <v>417592</v>
      </c>
      <c r="F291" s="21">
        <v>417592</v>
      </c>
      <c r="G291" s="154">
        <v>417643</v>
      </c>
      <c r="H291" s="151">
        <f>VLOOKUP(A291,'[2]ESSER II Alloc'!A:D,3,FALSE)</f>
        <v>417643</v>
      </c>
      <c r="I291" s="154">
        <f t="shared" si="4"/>
        <v>-51</v>
      </c>
    </row>
    <row r="292" spans="1:9" x14ac:dyDescent="0.3">
      <c r="A292" s="152">
        <f>INDEX([1]Concordance!$A$2:$A$556,MATCH('[1]2021 ESSER II'!F292,[1]Concordance!$D$2:$D$556,0))</f>
        <v>63066</v>
      </c>
      <c r="B292" s="153" t="s">
        <v>2767</v>
      </c>
      <c r="C292" s="153" t="s">
        <v>1034</v>
      </c>
      <c r="D292" s="153" t="s">
        <v>2768</v>
      </c>
      <c r="E292" s="154">
        <v>351235</v>
      </c>
      <c r="F292" s="21">
        <v>351235</v>
      </c>
      <c r="G292" s="154">
        <v>351278</v>
      </c>
      <c r="H292" s="151">
        <f>VLOOKUP(A292,'[2]ESSER II Alloc'!A:D,3,FALSE)</f>
        <v>351278</v>
      </c>
      <c r="I292" s="154">
        <f t="shared" si="4"/>
        <v>-43</v>
      </c>
    </row>
    <row r="293" spans="1:9" x14ac:dyDescent="0.3">
      <c r="A293" s="152">
        <f>INDEX([1]Concordance!$A$2:$A$556,MATCH('[1]2021 ESSER II'!F293,[1]Concordance!$D$2:$D$556,0))</f>
        <v>63067</v>
      </c>
      <c r="B293" s="153" t="s">
        <v>2770</v>
      </c>
      <c r="C293" s="153" t="s">
        <v>1031</v>
      </c>
      <c r="D293" s="153" t="s">
        <v>2771</v>
      </c>
      <c r="E293" s="154">
        <v>625158</v>
      </c>
      <c r="F293" s="21">
        <v>45088.76</v>
      </c>
      <c r="G293" s="154">
        <v>625234</v>
      </c>
      <c r="H293" s="151">
        <f>VLOOKUP(A293,'[2]ESSER II Alloc'!A:D,3,FALSE)</f>
        <v>625234</v>
      </c>
      <c r="I293" s="154">
        <f t="shared" si="4"/>
        <v>-76</v>
      </c>
    </row>
    <row r="294" spans="1:9" x14ac:dyDescent="0.3">
      <c r="A294" s="152">
        <f>INDEX([1]Concordance!$A$2:$A$556,MATCH('[1]2021 ESSER II'!F294,[1]Concordance!$D$2:$D$556,0))</f>
        <v>84005</v>
      </c>
      <c r="B294" s="153" t="s">
        <v>2773</v>
      </c>
      <c r="C294" s="153" t="s">
        <v>1037</v>
      </c>
      <c r="D294" s="153" t="s">
        <v>2774</v>
      </c>
      <c r="E294" s="154">
        <v>511346</v>
      </c>
      <c r="F294" s="21">
        <v>0</v>
      </c>
      <c r="G294" s="154">
        <v>511408</v>
      </c>
      <c r="H294" s="151">
        <f>VLOOKUP(A294,'[2]ESSER II Alloc'!A:D,3,FALSE)</f>
        <v>511408</v>
      </c>
      <c r="I294" s="154">
        <f t="shared" si="4"/>
        <v>-62</v>
      </c>
    </row>
    <row r="295" spans="1:9" x14ac:dyDescent="0.3">
      <c r="A295" s="152">
        <f>INDEX([1]Concordance!$A$2:$A$556,MATCH('[1]2021 ESSER II'!F295,[1]Concordance!$D$2:$D$556,0))</f>
        <v>64072</v>
      </c>
      <c r="B295" s="153" t="s">
        <v>2776</v>
      </c>
      <c r="C295" s="153" t="s">
        <v>1040</v>
      </c>
      <c r="D295" s="153" t="s">
        <v>2777</v>
      </c>
      <c r="E295" s="154">
        <v>179745</v>
      </c>
      <c r="F295" s="21">
        <v>98091.28</v>
      </c>
      <c r="G295" s="154">
        <v>179767</v>
      </c>
      <c r="H295" s="151">
        <f>VLOOKUP(A295,'[2]ESSER II Alloc'!A:D,3,FALSE)</f>
        <v>179767</v>
      </c>
      <c r="I295" s="154">
        <f t="shared" si="4"/>
        <v>-22</v>
      </c>
    </row>
    <row r="296" spans="1:9" x14ac:dyDescent="0.3">
      <c r="A296" s="152">
        <f>INDEX([1]Concordance!$A$2:$A$556,MATCH('[1]2021 ESSER II'!F296,[1]Concordance!$D$2:$D$556,0))</f>
        <v>55106</v>
      </c>
      <c r="B296" s="153" t="s">
        <v>2779</v>
      </c>
      <c r="C296" s="153" t="s">
        <v>1043</v>
      </c>
      <c r="D296" s="153" t="s">
        <v>2780</v>
      </c>
      <c r="E296" s="154">
        <v>1073902</v>
      </c>
      <c r="F296" s="21">
        <v>1073902</v>
      </c>
      <c r="G296" s="154">
        <v>1074034</v>
      </c>
      <c r="H296" s="151">
        <f>VLOOKUP(A296,'[2]ESSER II Alloc'!A:D,3,FALSE)</f>
        <v>1074034</v>
      </c>
      <c r="I296" s="154">
        <f t="shared" si="4"/>
        <v>-132</v>
      </c>
    </row>
    <row r="297" spans="1:9" x14ac:dyDescent="0.3">
      <c r="A297" s="152">
        <f>INDEX([1]Concordance!$A$2:$A$556,MATCH('[1]2021 ESSER II'!F297,[1]Concordance!$D$2:$D$556,0))</f>
        <v>106008</v>
      </c>
      <c r="B297" s="153" t="s">
        <v>2782</v>
      </c>
      <c r="C297" s="153" t="s">
        <v>1046</v>
      </c>
      <c r="D297" s="153" t="s">
        <v>2783</v>
      </c>
      <c r="E297" s="154">
        <v>98808</v>
      </c>
      <c r="F297" s="21">
        <v>0</v>
      </c>
      <c r="G297" s="154">
        <v>98820</v>
      </c>
      <c r="H297" s="151">
        <f>VLOOKUP(A297,'[2]ESSER II Alloc'!A:D,3,FALSE)</f>
        <v>98820</v>
      </c>
      <c r="I297" s="154">
        <f t="shared" si="4"/>
        <v>-12</v>
      </c>
    </row>
    <row r="298" spans="1:9" x14ac:dyDescent="0.3">
      <c r="A298" s="152">
        <f>INDEX([1]Concordance!$A$2:$A$556,MATCH('[1]2021 ESSER II'!F298,[1]Concordance!$D$2:$D$556,0))</f>
        <v>62070</v>
      </c>
      <c r="B298" s="153" t="s">
        <v>2785</v>
      </c>
      <c r="C298" s="153" t="s">
        <v>1049</v>
      </c>
      <c r="D298" s="153" t="s">
        <v>2786</v>
      </c>
      <c r="E298" s="154">
        <v>644652</v>
      </c>
      <c r="F298" s="21">
        <v>335530.40000000002</v>
      </c>
      <c r="G298" s="154">
        <v>644731</v>
      </c>
      <c r="H298" s="151">
        <f>VLOOKUP(A298,'[2]ESSER II Alloc'!A:D,3,FALSE)</f>
        <v>644731</v>
      </c>
      <c r="I298" s="154">
        <f t="shared" si="4"/>
        <v>-79</v>
      </c>
    </row>
    <row r="299" spans="1:9" x14ac:dyDescent="0.3">
      <c r="A299" s="152">
        <f>INDEX([1]Concordance!$A$2:$A$556,MATCH('[1]2021 ESSER II'!F299,[1]Concordance!$D$2:$D$556,0))</f>
        <v>97129</v>
      </c>
      <c r="B299" s="153" t="s">
        <v>2788</v>
      </c>
      <c r="C299" s="153" t="s">
        <v>1477</v>
      </c>
      <c r="D299" s="153" t="s">
        <v>2789</v>
      </c>
      <c r="E299" s="154">
        <v>2138793</v>
      </c>
      <c r="F299" s="21">
        <v>0</v>
      </c>
      <c r="G299" s="154">
        <v>2139055</v>
      </c>
      <c r="H299" s="151">
        <f>VLOOKUP(A299,'[2]ESSER II Alloc'!A:D,3,FALSE)</f>
        <v>2139055</v>
      </c>
      <c r="I299" s="154">
        <f t="shared" si="4"/>
        <v>-262</v>
      </c>
    </row>
    <row r="300" spans="1:9" x14ac:dyDescent="0.3">
      <c r="A300" s="152">
        <f>INDEX([1]Concordance!$A$2:$A$556,MATCH('[1]2021 ESSER II'!F300,[1]Concordance!$D$2:$D$556,0))</f>
        <v>112102</v>
      </c>
      <c r="B300" s="153" t="s">
        <v>2791</v>
      </c>
      <c r="C300" s="153" t="s">
        <v>1052</v>
      </c>
      <c r="D300" s="153" t="s">
        <v>2792</v>
      </c>
      <c r="E300" s="154">
        <v>2524133</v>
      </c>
      <c r="F300" s="21">
        <v>2524133</v>
      </c>
      <c r="G300" s="154">
        <v>2524442</v>
      </c>
      <c r="H300" s="151">
        <f>VLOOKUP(A300,'[2]ESSER II Alloc'!A:D,3,FALSE)</f>
        <v>2524442</v>
      </c>
      <c r="I300" s="154">
        <f t="shared" si="4"/>
        <v>-309</v>
      </c>
    </row>
    <row r="301" spans="1:9" x14ac:dyDescent="0.3">
      <c r="A301" s="152">
        <f>INDEX([1]Concordance!$A$2:$A$556,MATCH('[1]2021 ESSER II'!F301,[1]Concordance!$D$2:$D$556,0))</f>
        <v>74201</v>
      </c>
      <c r="B301" s="153" t="s">
        <v>2794</v>
      </c>
      <c r="C301" s="153" t="s">
        <v>1055</v>
      </c>
      <c r="D301" s="153" t="s">
        <v>2795</v>
      </c>
      <c r="E301" s="154">
        <v>655325</v>
      </c>
      <c r="F301" s="21">
        <v>0</v>
      </c>
      <c r="G301" s="154">
        <v>655405</v>
      </c>
      <c r="H301" s="151">
        <f>VLOOKUP(A301,'[2]ESSER II Alloc'!A:D,3,FALSE)</f>
        <v>655405</v>
      </c>
      <c r="I301" s="154">
        <f t="shared" si="4"/>
        <v>-80</v>
      </c>
    </row>
    <row r="302" spans="1:9" x14ac:dyDescent="0.3">
      <c r="A302" s="152">
        <f>INDEX([1]Concordance!$A$2:$A$556,MATCH('[1]2021 ESSER II'!F302,[1]Concordance!$D$2:$D$556,0))</f>
        <v>32055</v>
      </c>
      <c r="B302" s="153" t="s">
        <v>2797</v>
      </c>
      <c r="C302" s="153" t="s">
        <v>1058</v>
      </c>
      <c r="D302" s="153" t="s">
        <v>2798</v>
      </c>
      <c r="E302" s="154">
        <v>243305</v>
      </c>
      <c r="F302" s="21">
        <v>243305</v>
      </c>
      <c r="G302" s="154">
        <v>243334</v>
      </c>
      <c r="H302" s="151">
        <f>VLOOKUP(A302,'[2]ESSER II Alloc'!A:D,3,FALSE)</f>
        <v>243334</v>
      </c>
      <c r="I302" s="154">
        <f t="shared" si="4"/>
        <v>-29</v>
      </c>
    </row>
    <row r="303" spans="1:9" x14ac:dyDescent="0.3">
      <c r="A303" s="152">
        <f>INDEX([1]Concordance!$A$2:$A$556,MATCH('[1]2021 ESSER II'!F303,[1]Concordance!$D$2:$D$556,0))</f>
        <v>60077</v>
      </c>
      <c r="B303" s="153" t="s">
        <v>2800</v>
      </c>
      <c r="C303" s="153" t="s">
        <v>1061</v>
      </c>
      <c r="D303" s="153" t="s">
        <v>2801</v>
      </c>
      <c r="E303" s="154">
        <v>3824059</v>
      </c>
      <c r="F303" s="21">
        <v>3079325.26</v>
      </c>
      <c r="G303" s="154">
        <v>3824528</v>
      </c>
      <c r="H303" s="151">
        <f>VLOOKUP(A303,'[2]ESSER II Alloc'!A:D,3,FALSE)</f>
        <v>3824528</v>
      </c>
      <c r="I303" s="154">
        <f t="shared" si="4"/>
        <v>-469</v>
      </c>
    </row>
    <row r="304" spans="1:9" x14ac:dyDescent="0.3">
      <c r="A304" s="152">
        <f>INDEX([1]Concordance!$A$2:$A$556,MATCH('[1]2021 ESSER II'!F304,[1]Concordance!$D$2:$D$556,0))</f>
        <v>9077</v>
      </c>
      <c r="B304" s="153" t="s">
        <v>2803</v>
      </c>
      <c r="C304" s="153" t="s">
        <v>1064</v>
      </c>
      <c r="D304" s="153" t="s">
        <v>2804</v>
      </c>
      <c r="E304" s="154">
        <v>394988</v>
      </c>
      <c r="F304" s="21">
        <v>394988</v>
      </c>
      <c r="G304" s="154">
        <v>395036</v>
      </c>
      <c r="H304" s="151">
        <f>VLOOKUP(A304,'[2]ESSER II Alloc'!A:D,3,FALSE)</f>
        <v>395036</v>
      </c>
      <c r="I304" s="154">
        <f t="shared" si="4"/>
        <v>-48</v>
      </c>
    </row>
    <row r="305" spans="1:9" x14ac:dyDescent="0.3">
      <c r="A305" s="152">
        <f>INDEX([1]Concordance!$A$2:$A$556,MATCH('[1]2021 ESSER II'!F305,[1]Concordance!$D$2:$D$556,0))</f>
        <v>58108</v>
      </c>
      <c r="B305" s="153" t="s">
        <v>2806</v>
      </c>
      <c r="C305" s="153" t="s">
        <v>1067</v>
      </c>
      <c r="D305" s="153" t="s">
        <v>2807</v>
      </c>
      <c r="E305" s="154">
        <v>166806</v>
      </c>
      <c r="F305" s="21">
        <v>166806</v>
      </c>
      <c r="G305" s="154">
        <v>166826</v>
      </c>
      <c r="H305" s="151">
        <f>VLOOKUP(A305,'[2]ESSER II Alloc'!A:D,3,FALSE)</f>
        <v>166826</v>
      </c>
      <c r="I305" s="154">
        <f t="shared" si="4"/>
        <v>-20</v>
      </c>
    </row>
    <row r="306" spans="1:9" x14ac:dyDescent="0.3">
      <c r="A306" s="152">
        <f>INDEX([1]Concordance!$A$2:$A$556,MATCH('[1]2021 ESSER II'!F306,[1]Concordance!$D$2:$D$556,0))</f>
        <v>96094</v>
      </c>
      <c r="B306" s="153" t="s">
        <v>2809</v>
      </c>
      <c r="C306" s="153" t="s">
        <v>1070</v>
      </c>
      <c r="D306" s="153" t="s">
        <v>2810</v>
      </c>
      <c r="E306" s="154">
        <v>4091357</v>
      </c>
      <c r="F306" s="21">
        <v>825000</v>
      </c>
      <c r="G306" s="154">
        <v>4091858</v>
      </c>
      <c r="H306" s="151">
        <f>VLOOKUP(A306,'[2]ESSER II Alloc'!A:D,3,FALSE)</f>
        <v>4091858</v>
      </c>
      <c r="I306" s="154">
        <f t="shared" si="4"/>
        <v>-501</v>
      </c>
    </row>
    <row r="307" spans="1:9" x14ac:dyDescent="0.3">
      <c r="A307" s="152">
        <f>INDEX([1]Concordance!$A$2:$A$556,MATCH('[1]2021 ESSER II'!F307,[1]Concordance!$D$2:$D$556,0))</f>
        <v>36126</v>
      </c>
      <c r="B307" s="153" t="s">
        <v>2812</v>
      </c>
      <c r="C307" s="153" t="s">
        <v>1073</v>
      </c>
      <c r="D307" s="153" t="s">
        <v>2813</v>
      </c>
      <c r="E307" s="154">
        <v>1737930</v>
      </c>
      <c r="F307" s="21">
        <v>0</v>
      </c>
      <c r="G307" s="154">
        <v>1738143</v>
      </c>
      <c r="H307" s="151">
        <f>VLOOKUP(A307,'[2]ESSER II Alloc'!A:D,3,FALSE)</f>
        <v>1738143</v>
      </c>
      <c r="I307" s="154">
        <f t="shared" si="4"/>
        <v>-213</v>
      </c>
    </row>
    <row r="308" spans="1:9" x14ac:dyDescent="0.3">
      <c r="A308" s="152">
        <f>INDEX([1]Concordance!$A$2:$A$556,MATCH('[1]2021 ESSER II'!F308,[1]Concordance!$D$2:$D$556,0))</f>
        <v>4110</v>
      </c>
      <c r="B308" s="153" t="s">
        <v>2815</v>
      </c>
      <c r="C308" s="153" t="s">
        <v>1076</v>
      </c>
      <c r="D308" s="153" t="s">
        <v>2816</v>
      </c>
      <c r="E308" s="154">
        <v>2282920</v>
      </c>
      <c r="F308" s="21">
        <v>0</v>
      </c>
      <c r="G308" s="154">
        <v>2283200</v>
      </c>
      <c r="H308" s="151">
        <f>VLOOKUP(A308,'[2]ESSER II Alloc'!A:D,3,FALSE)</f>
        <v>2283200</v>
      </c>
      <c r="I308" s="154">
        <f t="shared" si="4"/>
        <v>-280</v>
      </c>
    </row>
    <row r="309" spans="1:9" x14ac:dyDescent="0.3">
      <c r="A309" s="152">
        <f>INDEX([1]Concordance!$A$2:$A$556,MATCH('[1]2021 ESSER II'!F309,[1]Concordance!$D$2:$D$556,0))</f>
        <v>7121</v>
      </c>
      <c r="B309" s="153" t="s">
        <v>2818</v>
      </c>
      <c r="C309" s="153" t="s">
        <v>1082</v>
      </c>
      <c r="D309" s="153" t="s">
        <v>2821</v>
      </c>
      <c r="E309" s="154">
        <v>171033</v>
      </c>
      <c r="F309" s="21">
        <v>171033</v>
      </c>
      <c r="G309" s="154">
        <v>171054</v>
      </c>
      <c r="H309" s="151">
        <f>VLOOKUP(A309,'[2]ESSER II Alloc'!A:D,3,FALSE)</f>
        <v>171054</v>
      </c>
      <c r="I309" s="154">
        <f t="shared" si="4"/>
        <v>-21</v>
      </c>
    </row>
    <row r="310" spans="1:9" x14ac:dyDescent="0.3">
      <c r="A310" s="152">
        <f>INDEX([1]Concordance!$A$2:$A$556,MATCH('[1]2021 ESSER II'!F310,[1]Concordance!$D$2:$D$556,0))</f>
        <v>97116</v>
      </c>
      <c r="B310" s="153" t="s">
        <v>2818</v>
      </c>
      <c r="C310" s="153" t="s">
        <v>1079</v>
      </c>
      <c r="D310" s="153" t="s">
        <v>2819</v>
      </c>
      <c r="E310" s="154">
        <v>85111</v>
      </c>
      <c r="F310" s="21">
        <v>85111</v>
      </c>
      <c r="G310" s="154">
        <v>85122</v>
      </c>
      <c r="H310" s="151">
        <f>VLOOKUP(A310,'[2]ESSER II Alloc'!A:D,3,FALSE)</f>
        <v>85122</v>
      </c>
      <c r="I310" s="154">
        <f t="shared" si="4"/>
        <v>-11</v>
      </c>
    </row>
    <row r="311" spans="1:9" x14ac:dyDescent="0.3">
      <c r="A311" s="152">
        <f>INDEX([1]Concordance!$A$2:$A$556,MATCH('[1]2021 ESSER II'!F311,[1]Concordance!$D$2:$D$556,0))</f>
        <v>11078</v>
      </c>
      <c r="B311" s="153" t="s">
        <v>2823</v>
      </c>
      <c r="C311" s="153" t="s">
        <v>462</v>
      </c>
      <c r="D311" s="153" t="s">
        <v>2824</v>
      </c>
      <c r="E311" s="154">
        <v>326045</v>
      </c>
      <c r="F311" s="21">
        <v>310240.98</v>
      </c>
      <c r="G311" s="154">
        <v>326085</v>
      </c>
      <c r="H311" s="151">
        <f>VLOOKUP(A311,'[2]ESSER II Alloc'!A:D,3,FALSE)</f>
        <v>326085</v>
      </c>
      <c r="I311" s="154">
        <f t="shared" si="4"/>
        <v>-40</v>
      </c>
    </row>
    <row r="312" spans="1:9" x14ac:dyDescent="0.3">
      <c r="A312" s="152">
        <f>INDEX([1]Concordance!$A$2:$A$556,MATCH('[1]2021 ESSER II'!F312,[1]Concordance!$D$2:$D$556,0))</f>
        <v>69104</v>
      </c>
      <c r="B312" s="153" t="s">
        <v>2826</v>
      </c>
      <c r="C312" s="153" t="s">
        <v>1085</v>
      </c>
      <c r="D312" s="153" t="s">
        <v>2827</v>
      </c>
      <c r="E312" s="154">
        <v>424146</v>
      </c>
      <c r="F312" s="21">
        <v>0</v>
      </c>
      <c r="G312" s="154">
        <v>424198</v>
      </c>
      <c r="H312" s="151">
        <f>VLOOKUP(A312,'[2]ESSER II Alloc'!A:D,3,FALSE)</f>
        <v>424198</v>
      </c>
      <c r="I312" s="154">
        <f t="shared" si="4"/>
        <v>-52</v>
      </c>
    </row>
    <row r="313" spans="1:9" x14ac:dyDescent="0.3">
      <c r="A313" s="152">
        <f>INDEX([1]Concordance!$A$2:$A$556,MATCH('[1]2021 ESSER II'!F313,[1]Concordance!$D$2:$D$556,0))</f>
        <v>19151</v>
      </c>
      <c r="B313" s="153" t="s">
        <v>2829</v>
      </c>
      <c r="C313" s="153" t="s">
        <v>1088</v>
      </c>
      <c r="D313" s="153" t="s">
        <v>2830</v>
      </c>
      <c r="E313" s="154">
        <v>324774</v>
      </c>
      <c r="F313" s="21">
        <v>324774</v>
      </c>
      <c r="G313" s="154">
        <v>324814</v>
      </c>
      <c r="H313" s="151">
        <f>VLOOKUP(A313,'[2]ESSER II Alloc'!A:D,3,FALSE)</f>
        <v>324814</v>
      </c>
      <c r="I313" s="154">
        <f t="shared" si="4"/>
        <v>-40</v>
      </c>
    </row>
    <row r="314" spans="1:9" x14ac:dyDescent="0.3">
      <c r="A314" s="152">
        <f>INDEX([1]Concordance!$A$2:$A$556,MATCH('[1]2021 ESSER II'!F314,[1]Concordance!$D$2:$D$556,0))</f>
        <v>105124</v>
      </c>
      <c r="B314" s="153" t="s">
        <v>2832</v>
      </c>
      <c r="C314" s="153" t="s">
        <v>1091</v>
      </c>
      <c r="D314" s="153" t="s">
        <v>2833</v>
      </c>
      <c r="E314" s="154">
        <v>480600</v>
      </c>
      <c r="F314" s="21">
        <v>43547</v>
      </c>
      <c r="G314" s="154">
        <v>480659</v>
      </c>
      <c r="H314" s="151">
        <f>VLOOKUP(A314,'[2]ESSER II Alloc'!A:D,3,FALSE)</f>
        <v>480659</v>
      </c>
      <c r="I314" s="154">
        <f t="shared" si="4"/>
        <v>-59</v>
      </c>
    </row>
    <row r="315" spans="1:9" x14ac:dyDescent="0.3">
      <c r="A315" s="152">
        <f>INDEX([1]Concordance!$A$2:$A$556,MATCH('[1]2021 ESSER II'!F315,[1]Concordance!$D$2:$D$556,0))</f>
        <v>66103</v>
      </c>
      <c r="B315" s="153" t="s">
        <v>2835</v>
      </c>
      <c r="C315" s="153" t="s">
        <v>1094</v>
      </c>
      <c r="D315" s="153" t="s">
        <v>2836</v>
      </c>
      <c r="E315" s="154">
        <v>197020</v>
      </c>
      <c r="F315" s="21">
        <v>197020</v>
      </c>
      <c r="G315" s="154">
        <v>197044</v>
      </c>
      <c r="H315" s="151">
        <f>VLOOKUP(A315,'[2]ESSER II Alloc'!A:D,3,FALSE)</f>
        <v>197044</v>
      </c>
      <c r="I315" s="154">
        <f t="shared" si="4"/>
        <v>-24</v>
      </c>
    </row>
    <row r="316" spans="1:9" x14ac:dyDescent="0.3">
      <c r="A316" s="152">
        <f>INDEX([1]Concordance!$A$2:$A$556,MATCH('[1]2021 ESSER II'!F316,[1]Concordance!$D$2:$D$556,0))</f>
        <v>55104</v>
      </c>
      <c r="B316" s="153" t="s">
        <v>2838</v>
      </c>
      <c r="C316" s="153" t="s">
        <v>2839</v>
      </c>
      <c r="D316" s="153" t="s">
        <v>2840</v>
      </c>
      <c r="E316" s="154">
        <v>611296</v>
      </c>
      <c r="F316" s="21">
        <v>0</v>
      </c>
      <c r="G316" s="154">
        <v>611371</v>
      </c>
      <c r="H316" s="151">
        <f>VLOOKUP(A316,'[2]ESSER II Alloc'!A:D,3,FALSE)</f>
        <v>611371</v>
      </c>
      <c r="I316" s="154">
        <f t="shared" si="4"/>
        <v>-75</v>
      </c>
    </row>
    <row r="317" spans="1:9" x14ac:dyDescent="0.3">
      <c r="A317" s="152">
        <f>INDEX([1]Concordance!$A$2:$A$556,MATCH('[1]2021 ESSER II'!F317,[1]Concordance!$D$2:$D$556,0))</f>
        <v>13060</v>
      </c>
      <c r="B317" s="153" t="s">
        <v>2842</v>
      </c>
      <c r="C317" s="153" t="s">
        <v>1099</v>
      </c>
      <c r="D317" s="153" t="s">
        <v>2843</v>
      </c>
      <c r="E317" s="154">
        <v>2979</v>
      </c>
      <c r="F317" s="21">
        <v>2979</v>
      </c>
      <c r="G317" s="154">
        <v>2980</v>
      </c>
      <c r="H317" s="151">
        <f>VLOOKUP(A317,'[2]ESSER II Alloc'!A:D,3,FALSE)</f>
        <v>2980</v>
      </c>
      <c r="I317" s="154">
        <f t="shared" si="4"/>
        <v>-1</v>
      </c>
    </row>
    <row r="318" spans="1:9" x14ac:dyDescent="0.3">
      <c r="A318" s="22">
        <f>INDEX([1]Concordance!$A$2:$A$556,MATCH('[1]2021 ESSER II'!F318,[1]Concordance!$D$2:$D$556,0))</f>
        <v>24091</v>
      </c>
      <c r="B318" s="110" t="s">
        <v>2845</v>
      </c>
      <c r="C318" s="110" t="s">
        <v>1102</v>
      </c>
      <c r="D318" s="110" t="s">
        <v>2846</v>
      </c>
      <c r="E318" s="21">
        <v>0</v>
      </c>
      <c r="F318" s="21">
        <v>0</v>
      </c>
      <c r="G318" s="21" t="s">
        <v>4580</v>
      </c>
      <c r="H318" s="151" t="str">
        <f>VLOOKUP(A318,'[2]ESSER II Alloc'!A:D,3,FALSE)</f>
        <v>$                               -</v>
      </c>
      <c r="I318" s="21" t="e">
        <f t="shared" si="4"/>
        <v>#VALUE!</v>
      </c>
    </row>
    <row r="319" spans="1:9" x14ac:dyDescent="0.3">
      <c r="A319" s="152">
        <f>INDEX([1]Concordance!$A$2:$A$556,MATCH('[1]2021 ESSER II'!F319,[1]Concordance!$D$2:$D$556,0))</f>
        <v>88081</v>
      </c>
      <c r="B319" s="153" t="s">
        <v>2848</v>
      </c>
      <c r="C319" s="153" t="s">
        <v>1105</v>
      </c>
      <c r="D319" s="153" t="s">
        <v>2849</v>
      </c>
      <c r="E319" s="154">
        <v>2636075</v>
      </c>
      <c r="F319" s="21">
        <v>2636075</v>
      </c>
      <c r="G319" s="154">
        <v>2636398</v>
      </c>
      <c r="H319" s="151">
        <f>VLOOKUP(A319,'[2]ESSER II Alloc'!A:D,3,FALSE)</f>
        <v>2636398</v>
      </c>
      <c r="I319" s="154">
        <f t="shared" si="4"/>
        <v>-323</v>
      </c>
    </row>
    <row r="320" spans="1:9" x14ac:dyDescent="0.3">
      <c r="A320" s="152">
        <f>INDEX([1]Concordance!$A$2:$A$556,MATCH('[1]2021 ESSER II'!F320,[1]Concordance!$D$2:$D$556,0))</f>
        <v>5128</v>
      </c>
      <c r="B320" s="153" t="s">
        <v>2851</v>
      </c>
      <c r="C320" s="153" t="s">
        <v>1108</v>
      </c>
      <c r="D320" s="153" t="s">
        <v>2852</v>
      </c>
      <c r="E320" s="154">
        <v>2695088</v>
      </c>
      <c r="F320" s="21">
        <v>0</v>
      </c>
      <c r="G320" s="154">
        <v>2695419</v>
      </c>
      <c r="H320" s="151">
        <f>VLOOKUP(A320,'[2]ESSER II Alloc'!A:D,3,FALSE)</f>
        <v>2695419</v>
      </c>
      <c r="I320" s="154">
        <f t="shared" si="4"/>
        <v>-331</v>
      </c>
    </row>
    <row r="321" spans="1:9" x14ac:dyDescent="0.3">
      <c r="A321" s="152">
        <f>INDEX([1]Concordance!$A$2:$A$556,MATCH('[1]2021 ESSER II'!F321,[1]Concordance!$D$2:$D$556,0))</f>
        <v>68070</v>
      </c>
      <c r="B321" s="153" t="s">
        <v>2854</v>
      </c>
      <c r="C321" s="153" t="s">
        <v>1406</v>
      </c>
      <c r="D321" s="153" t="s">
        <v>2855</v>
      </c>
      <c r="E321" s="154">
        <v>686471</v>
      </c>
      <c r="F321" s="21">
        <v>686471</v>
      </c>
      <c r="G321" s="154">
        <v>686555</v>
      </c>
      <c r="H321" s="151">
        <f>VLOOKUP(A321,'[2]ESSER II Alloc'!A:D,3,FALSE)</f>
        <v>686555</v>
      </c>
      <c r="I321" s="154">
        <f t="shared" si="4"/>
        <v>-84</v>
      </c>
    </row>
    <row r="322" spans="1:9" x14ac:dyDescent="0.3">
      <c r="A322" s="152">
        <f>INDEX([1]Concordance!$A$2:$A$556,MATCH('[1]2021 ESSER II'!F322,[1]Concordance!$D$2:$D$556,0))</f>
        <v>68072</v>
      </c>
      <c r="B322" s="153" t="s">
        <v>2857</v>
      </c>
      <c r="C322" s="153" t="s">
        <v>1111</v>
      </c>
      <c r="D322" s="153" t="s">
        <v>2858</v>
      </c>
      <c r="E322" s="154">
        <v>291866</v>
      </c>
      <c r="F322" s="21">
        <v>51718.06</v>
      </c>
      <c r="G322" s="154">
        <v>291902</v>
      </c>
      <c r="H322" s="151">
        <f>VLOOKUP(A322,'[2]ESSER II Alloc'!A:D,3,FALSE)</f>
        <v>291902</v>
      </c>
      <c r="I322" s="154">
        <f t="shared" si="4"/>
        <v>-36</v>
      </c>
    </row>
    <row r="323" spans="1:9" x14ac:dyDescent="0.3">
      <c r="A323" s="152">
        <f>INDEX([1]Concordance!$A$2:$A$556,MATCH('[1]2021 ESSER II'!F323,[1]Concordance!$D$2:$D$556,0))</f>
        <v>69106</v>
      </c>
      <c r="B323" s="153" t="s">
        <v>2860</v>
      </c>
      <c r="C323" s="153" t="s">
        <v>1114</v>
      </c>
      <c r="D323" s="153" t="s">
        <v>2861</v>
      </c>
      <c r="E323" s="154">
        <v>490769</v>
      </c>
      <c r="F323" s="21">
        <v>490769</v>
      </c>
      <c r="G323" s="154">
        <v>490829</v>
      </c>
      <c r="H323" s="151">
        <f>VLOOKUP(A323,'[2]ESSER II Alloc'!A:D,3,FALSE)</f>
        <v>490829</v>
      </c>
      <c r="I323" s="154">
        <f t="shared" ref="I323:I386" si="5">SUM(E323-H323)</f>
        <v>-60</v>
      </c>
    </row>
    <row r="324" spans="1:9" x14ac:dyDescent="0.3">
      <c r="A324" s="152">
        <f>INDEX([1]Concordance!$A$2:$A$556,MATCH('[1]2021 ESSER II'!F324,[1]Concordance!$D$2:$D$556,0))</f>
        <v>70093</v>
      </c>
      <c r="B324" s="153" t="s">
        <v>2863</v>
      </c>
      <c r="C324" s="153" t="s">
        <v>1117</v>
      </c>
      <c r="D324" s="153" t="s">
        <v>2864</v>
      </c>
      <c r="E324" s="154">
        <v>1071155</v>
      </c>
      <c r="F324" s="21">
        <v>140007.56</v>
      </c>
      <c r="G324" s="154">
        <v>1071286</v>
      </c>
      <c r="H324" s="151">
        <f>VLOOKUP(A324,'[2]ESSER II Alloc'!A:D,3,FALSE)</f>
        <v>1071286</v>
      </c>
      <c r="I324" s="154">
        <f t="shared" si="5"/>
        <v>-131</v>
      </c>
    </row>
    <row r="325" spans="1:9" x14ac:dyDescent="0.3">
      <c r="A325" s="152">
        <f>INDEX([1]Concordance!$A$2:$A$556,MATCH('[1]2021 ESSER II'!F325,[1]Concordance!$D$2:$D$556,0))</f>
        <v>42121</v>
      </c>
      <c r="B325" s="153" t="s">
        <v>2866</v>
      </c>
      <c r="C325" s="153" t="s">
        <v>1120</v>
      </c>
      <c r="D325" s="153" t="s">
        <v>2867</v>
      </c>
      <c r="E325" s="154">
        <v>74972</v>
      </c>
      <c r="F325" s="21">
        <v>74972</v>
      </c>
      <c r="G325" s="154">
        <v>74982</v>
      </c>
      <c r="H325" s="151">
        <f>VLOOKUP(A325,'[2]ESSER II Alloc'!A:D,3,FALSE)</f>
        <v>74982</v>
      </c>
      <c r="I325" s="154">
        <f t="shared" si="5"/>
        <v>-10</v>
      </c>
    </row>
    <row r="326" spans="1:9" x14ac:dyDescent="0.3">
      <c r="A326" s="152">
        <f>INDEX([1]Concordance!$A$2:$A$556,MATCH('[1]2021 ESSER II'!F326,[1]Concordance!$D$2:$D$556,0))</f>
        <v>71091</v>
      </c>
      <c r="B326" s="153" t="s">
        <v>2869</v>
      </c>
      <c r="C326" s="153" t="s">
        <v>1123</v>
      </c>
      <c r="D326" s="153" t="s">
        <v>2870</v>
      </c>
      <c r="E326" s="154">
        <v>1082192</v>
      </c>
      <c r="F326" s="21">
        <v>0</v>
      </c>
      <c r="G326" s="154">
        <v>1082324</v>
      </c>
      <c r="H326" s="151">
        <f>VLOOKUP(A326,'[2]ESSER II Alloc'!A:D,3,FALSE)</f>
        <v>1082324</v>
      </c>
      <c r="I326" s="154">
        <f t="shared" si="5"/>
        <v>-132</v>
      </c>
    </row>
    <row r="327" spans="1:9" x14ac:dyDescent="0.3">
      <c r="A327" s="152">
        <f>INDEX([1]Concordance!$A$2:$A$556,MATCH('[1]2021 ESSER II'!F327,[1]Concordance!$D$2:$D$556,0))</f>
        <v>71092</v>
      </c>
      <c r="B327" s="153" t="s">
        <v>2872</v>
      </c>
      <c r="C327" s="153" t="s">
        <v>1126</v>
      </c>
      <c r="D327" s="153" t="s">
        <v>2873</v>
      </c>
      <c r="E327" s="154">
        <v>2205856</v>
      </c>
      <c r="F327" s="21">
        <v>640716</v>
      </c>
      <c r="G327" s="154">
        <v>2206126</v>
      </c>
      <c r="H327" s="151">
        <f>VLOOKUP(A327,'[2]ESSER II Alloc'!A:D,3,FALSE)</f>
        <v>2206126</v>
      </c>
      <c r="I327" s="154">
        <f t="shared" si="5"/>
        <v>-270</v>
      </c>
    </row>
    <row r="328" spans="1:9" x14ac:dyDescent="0.3">
      <c r="A328" s="152">
        <f>INDEX([1]Concordance!$A$2:$A$556,MATCH('[1]2021 ESSER II'!F328,[1]Concordance!$D$2:$D$556,0))</f>
        <v>44083</v>
      </c>
      <c r="B328" s="153" t="s">
        <v>2875</v>
      </c>
      <c r="C328" s="153" t="s">
        <v>1129</v>
      </c>
      <c r="D328" s="153" t="s">
        <v>2876</v>
      </c>
      <c r="E328" s="154">
        <v>166947</v>
      </c>
      <c r="F328" s="21">
        <v>166947</v>
      </c>
      <c r="G328" s="154">
        <v>166967</v>
      </c>
      <c r="H328" s="151">
        <f>VLOOKUP(A328,'[2]ESSER II Alloc'!A:D,3,FALSE)</f>
        <v>166967</v>
      </c>
      <c r="I328" s="154">
        <f t="shared" si="5"/>
        <v>-20</v>
      </c>
    </row>
    <row r="329" spans="1:9" x14ac:dyDescent="0.3">
      <c r="A329" s="152">
        <f>INDEX([1]Concordance!$A$2:$A$556,MATCH('[1]2021 ESSER II'!F329,[1]Concordance!$D$2:$D$556,0))</f>
        <v>114114</v>
      </c>
      <c r="B329" s="153" t="s">
        <v>2878</v>
      </c>
      <c r="C329" s="153" t="s">
        <v>1132</v>
      </c>
      <c r="D329" s="153" t="s">
        <v>2879</v>
      </c>
      <c r="E329" s="154">
        <v>2459047</v>
      </c>
      <c r="F329" s="21">
        <v>0</v>
      </c>
      <c r="G329" s="154">
        <v>2459348</v>
      </c>
      <c r="H329" s="151">
        <f>VLOOKUP(A329,'[2]ESSER II Alloc'!A:D,3,FALSE)</f>
        <v>2459348</v>
      </c>
      <c r="I329" s="154">
        <f t="shared" si="5"/>
        <v>-301</v>
      </c>
    </row>
    <row r="330" spans="1:9" x14ac:dyDescent="0.3">
      <c r="A330" s="152">
        <f>INDEX([1]Concordance!$A$2:$A$556,MATCH('[1]2021 ESSER II'!F330,[1]Concordance!$D$2:$D$556,0))</f>
        <v>46130</v>
      </c>
      <c r="B330" s="153" t="s">
        <v>2881</v>
      </c>
      <c r="C330" s="153" t="s">
        <v>1135</v>
      </c>
      <c r="D330" s="153" t="s">
        <v>2882</v>
      </c>
      <c r="E330" s="154">
        <v>2316272</v>
      </c>
      <c r="F330" s="21">
        <v>465462.58</v>
      </c>
      <c r="G330" s="154">
        <v>2316556</v>
      </c>
      <c r="H330" s="151">
        <f>VLOOKUP(A330,'[2]ESSER II Alloc'!A:D,3,FALSE)</f>
        <v>2316556</v>
      </c>
      <c r="I330" s="154">
        <f t="shared" si="5"/>
        <v>-284</v>
      </c>
    </row>
    <row r="331" spans="1:9" x14ac:dyDescent="0.3">
      <c r="A331" s="152">
        <f>INDEX([1]Concordance!$A$2:$A$556,MATCH('[1]2021 ESSER II'!F331,[1]Concordance!$D$2:$D$556,0))</f>
        <v>55108</v>
      </c>
      <c r="B331" s="153" t="s">
        <v>2884</v>
      </c>
      <c r="C331" s="153" t="s">
        <v>1138</v>
      </c>
      <c r="D331" s="153" t="s">
        <v>2885</v>
      </c>
      <c r="E331" s="154">
        <v>1264684</v>
      </c>
      <c r="F331" s="21">
        <v>0</v>
      </c>
      <c r="G331" s="154">
        <v>1264839</v>
      </c>
      <c r="H331" s="151">
        <f>VLOOKUP(A331,'[2]ESSER II Alloc'!A:D,3,FALSE)</f>
        <v>1264839</v>
      </c>
      <c r="I331" s="154">
        <f t="shared" si="5"/>
        <v>-155</v>
      </c>
    </row>
    <row r="332" spans="1:9" x14ac:dyDescent="0.3">
      <c r="A332" s="152">
        <f>INDEX([1]Concordance!$A$2:$A$556,MATCH('[1]2021 ESSER II'!F332,[1]Concordance!$D$2:$D$556,0))</f>
        <v>91091</v>
      </c>
      <c r="B332" s="153" t="s">
        <v>2887</v>
      </c>
      <c r="C332" s="153" t="s">
        <v>1141</v>
      </c>
      <c r="D332" s="153" t="s">
        <v>2888</v>
      </c>
      <c r="E332" s="154">
        <v>580827</v>
      </c>
      <c r="F332" s="21">
        <v>0</v>
      </c>
      <c r="G332" s="154">
        <v>580898</v>
      </c>
      <c r="H332" s="151">
        <f>VLOOKUP(A332,'[2]ESSER II Alloc'!A:D,3,FALSE)</f>
        <v>580898</v>
      </c>
      <c r="I332" s="154">
        <f t="shared" si="5"/>
        <v>-71</v>
      </c>
    </row>
    <row r="333" spans="1:9" x14ac:dyDescent="0.3">
      <c r="A333" s="152">
        <f>INDEX([1]Concordance!$A$2:$A$556,MATCH('[1]2021 ESSER II'!F333,[1]Concordance!$D$2:$D$556,0))</f>
        <v>12108</v>
      </c>
      <c r="B333" s="153" t="s">
        <v>2890</v>
      </c>
      <c r="C333" s="153" t="s">
        <v>1144</v>
      </c>
      <c r="D333" s="153" t="s">
        <v>2891</v>
      </c>
      <c r="E333" s="154">
        <v>1060754</v>
      </c>
      <c r="F333" s="21">
        <v>80011.100000000006</v>
      </c>
      <c r="G333" s="154">
        <v>1060884</v>
      </c>
      <c r="H333" s="151">
        <f>VLOOKUP(A333,'[2]ESSER II Alloc'!A:D,3,FALSE)</f>
        <v>1060884</v>
      </c>
      <c r="I333" s="154">
        <f t="shared" si="5"/>
        <v>-130</v>
      </c>
    </row>
    <row r="334" spans="1:9" x14ac:dyDescent="0.3">
      <c r="A334" s="152">
        <f>INDEX([1]Concordance!$A$2:$A$556,MATCH('[1]2021 ESSER II'!F334,[1]Concordance!$D$2:$D$556,0))</f>
        <v>16097</v>
      </c>
      <c r="B334" s="153" t="s">
        <v>2893</v>
      </c>
      <c r="C334" s="153" t="s">
        <v>1147</v>
      </c>
      <c r="D334" s="153" t="s">
        <v>2894</v>
      </c>
      <c r="E334" s="154">
        <v>321280</v>
      </c>
      <c r="F334" s="21">
        <v>321280</v>
      </c>
      <c r="G334" s="154">
        <v>321319</v>
      </c>
      <c r="H334" s="151">
        <f>VLOOKUP(A334,'[2]ESSER II Alloc'!A:D,3,FALSE)</f>
        <v>321319</v>
      </c>
      <c r="I334" s="154">
        <f t="shared" si="5"/>
        <v>-39</v>
      </c>
    </row>
    <row r="335" spans="1:9" x14ac:dyDescent="0.3">
      <c r="A335" s="152">
        <f>INDEX([1]Concordance!$A$2:$A$556,MATCH('[1]2021 ESSER II'!F335,[1]Concordance!$D$2:$D$556,0))</f>
        <v>73108</v>
      </c>
      <c r="B335" s="153" t="s">
        <v>2896</v>
      </c>
      <c r="C335" s="153" t="s">
        <v>1150</v>
      </c>
      <c r="D335" s="153" t="s">
        <v>2897</v>
      </c>
      <c r="E335" s="154">
        <v>4256646</v>
      </c>
      <c r="F335" s="21">
        <v>1014359</v>
      </c>
      <c r="G335" s="154">
        <v>4257167</v>
      </c>
      <c r="H335" s="151">
        <f>VLOOKUP(A335,'[2]ESSER II Alloc'!A:D,3,FALSE)</f>
        <v>4257167</v>
      </c>
      <c r="I335" s="154">
        <f t="shared" si="5"/>
        <v>-521</v>
      </c>
    </row>
    <row r="336" spans="1:9" x14ac:dyDescent="0.3">
      <c r="A336" s="152">
        <f>INDEX([1]Concordance!$A$2:$A$556,MATCH('[1]2021 ESSER II'!F336,[1]Concordance!$D$2:$D$556,0))</f>
        <v>108142</v>
      </c>
      <c r="B336" s="153" t="s">
        <v>2899</v>
      </c>
      <c r="C336" s="153" t="s">
        <v>1153</v>
      </c>
      <c r="D336" s="153" t="s">
        <v>2900</v>
      </c>
      <c r="E336" s="154">
        <v>2138235</v>
      </c>
      <c r="F336" s="21">
        <v>0</v>
      </c>
      <c r="G336" s="154">
        <v>2138497</v>
      </c>
      <c r="H336" s="151">
        <f>VLOOKUP(A336,'[2]ESSER II Alloc'!A:D,3,FALSE)</f>
        <v>2138497</v>
      </c>
      <c r="I336" s="154">
        <f t="shared" si="5"/>
        <v>-262</v>
      </c>
    </row>
    <row r="337" spans="1:9" x14ac:dyDescent="0.3">
      <c r="A337" s="152">
        <f>INDEX([1]Concordance!$A$2:$A$556,MATCH('[1]2021 ESSER II'!F337,[1]Concordance!$D$2:$D$556,0))</f>
        <v>14127</v>
      </c>
      <c r="B337" s="153" t="s">
        <v>2902</v>
      </c>
      <c r="C337" s="153" t="s">
        <v>1156</v>
      </c>
      <c r="D337" s="153" t="s">
        <v>2903</v>
      </c>
      <c r="E337" s="154">
        <v>408227</v>
      </c>
      <c r="F337" s="21">
        <v>408227</v>
      </c>
      <c r="G337" s="154">
        <v>408277</v>
      </c>
      <c r="H337" s="151">
        <f>VLOOKUP(A337,'[2]ESSER II Alloc'!A:D,3,FALSE)</f>
        <v>408277</v>
      </c>
      <c r="I337" s="154">
        <f t="shared" si="5"/>
        <v>-50</v>
      </c>
    </row>
    <row r="338" spans="1:9" x14ac:dyDescent="0.3">
      <c r="A338" s="152">
        <f>INDEX([1]Concordance!$A$2:$A$556,MATCH('[1]2021 ESSER II'!F338,[1]Concordance!$D$2:$D$556,0))</f>
        <v>45076</v>
      </c>
      <c r="B338" s="153" t="s">
        <v>2905</v>
      </c>
      <c r="C338" s="153" t="s">
        <v>1159</v>
      </c>
      <c r="D338" s="153" t="s">
        <v>2906</v>
      </c>
      <c r="E338" s="154">
        <v>283819</v>
      </c>
      <c r="F338" s="21">
        <v>283819</v>
      </c>
      <c r="G338" s="154">
        <v>283854</v>
      </c>
      <c r="H338" s="151">
        <f>VLOOKUP(A338,'[2]ESSER II Alloc'!A:D,3,FALSE)</f>
        <v>283854</v>
      </c>
      <c r="I338" s="154">
        <f t="shared" si="5"/>
        <v>-35</v>
      </c>
    </row>
    <row r="339" spans="1:9" x14ac:dyDescent="0.3">
      <c r="A339" s="152">
        <f>INDEX([1]Concordance!$A$2:$A$556,MATCH('[1]2021 ESSER II'!F339,[1]Concordance!$D$2:$D$556,0))</f>
        <v>36138</v>
      </c>
      <c r="B339" s="153" t="s">
        <v>2908</v>
      </c>
      <c r="C339" s="153" t="s">
        <v>1162</v>
      </c>
      <c r="D339" s="153" t="s">
        <v>2909</v>
      </c>
      <c r="E339" s="154">
        <v>207451</v>
      </c>
      <c r="F339" s="21">
        <v>207451</v>
      </c>
      <c r="G339" s="154">
        <v>207476</v>
      </c>
      <c r="H339" s="151">
        <f>VLOOKUP(A339,'[2]ESSER II Alloc'!A:D,3,FALSE)</f>
        <v>207476</v>
      </c>
      <c r="I339" s="154">
        <f t="shared" si="5"/>
        <v>-25</v>
      </c>
    </row>
    <row r="340" spans="1:9" x14ac:dyDescent="0.3">
      <c r="A340" s="152">
        <f>INDEX([1]Concordance!$A$2:$A$556,MATCH('[1]2021 ESSER II'!F340,[1]Concordance!$D$2:$D$556,0))</f>
        <v>72074</v>
      </c>
      <c r="B340" s="153" t="s">
        <v>2911</v>
      </c>
      <c r="C340" s="153" t="s">
        <v>1165</v>
      </c>
      <c r="D340" s="153" t="s">
        <v>2912</v>
      </c>
      <c r="E340" s="154">
        <v>3005701</v>
      </c>
      <c r="F340" s="21">
        <v>2029513.61</v>
      </c>
      <c r="G340" s="154">
        <v>3006070</v>
      </c>
      <c r="H340" s="151">
        <f>VLOOKUP(A340,'[2]ESSER II Alloc'!A:D,3,FALSE)</f>
        <v>3006070</v>
      </c>
      <c r="I340" s="154">
        <f t="shared" si="5"/>
        <v>-369</v>
      </c>
    </row>
    <row r="341" spans="1:9" x14ac:dyDescent="0.3">
      <c r="A341" s="22">
        <f>INDEX([1]Concordance!$A$2:$A$556,MATCH('[1]2021 ESSER II'!F341,[1]Concordance!$D$2:$D$556,0))</f>
        <v>13057</v>
      </c>
      <c r="B341" s="110" t="s">
        <v>2914</v>
      </c>
      <c r="C341" s="110" t="s">
        <v>1168</v>
      </c>
      <c r="D341" s="110" t="s">
        <v>2915</v>
      </c>
      <c r="E341" s="21">
        <v>2495</v>
      </c>
      <c r="F341" s="21">
        <v>2495</v>
      </c>
      <c r="G341" s="21">
        <v>2495</v>
      </c>
      <c r="H341" s="151">
        <f>VLOOKUP(A341,'[2]ESSER II Alloc'!A:D,3,FALSE)</f>
        <v>2495</v>
      </c>
      <c r="I341" s="21">
        <f t="shared" si="5"/>
        <v>0</v>
      </c>
    </row>
    <row r="342" spans="1:9" x14ac:dyDescent="0.3">
      <c r="A342" s="152">
        <f>INDEX([1]Concordance!$A$2:$A$556,MATCH('[1]2021 ESSER II'!F342,[1]Concordance!$D$2:$D$556,0))</f>
        <v>81095</v>
      </c>
      <c r="B342" s="153" t="s">
        <v>2917</v>
      </c>
      <c r="C342" s="153" t="s">
        <v>1171</v>
      </c>
      <c r="D342" s="153" t="s">
        <v>2918</v>
      </c>
      <c r="E342" s="154">
        <v>338447</v>
      </c>
      <c r="F342" s="21">
        <v>0</v>
      </c>
      <c r="G342" s="154">
        <v>338488</v>
      </c>
      <c r="H342" s="151">
        <f>VLOOKUP(A342,'[2]ESSER II Alloc'!A:D,3,FALSE)</f>
        <v>338488</v>
      </c>
      <c r="I342" s="154">
        <f t="shared" si="5"/>
        <v>-41</v>
      </c>
    </row>
    <row r="343" spans="1:9" x14ac:dyDescent="0.3">
      <c r="A343" s="152">
        <f>INDEX([1]Concordance!$A$2:$A$556,MATCH('[1]2021 ESSER II'!F343,[1]Concordance!$D$2:$D$556,0))</f>
        <v>105125</v>
      </c>
      <c r="B343" s="153" t="s">
        <v>2920</v>
      </c>
      <c r="C343" s="153" t="s">
        <v>1174</v>
      </c>
      <c r="D343" s="153" t="s">
        <v>2921</v>
      </c>
      <c r="E343" s="154">
        <v>149215</v>
      </c>
      <c r="F343" s="21">
        <v>149215</v>
      </c>
      <c r="G343" s="154">
        <v>149233</v>
      </c>
      <c r="H343" s="151">
        <f>VLOOKUP(A343,'[2]ESSER II Alloc'!A:D,3,FALSE)</f>
        <v>149233</v>
      </c>
      <c r="I343" s="154">
        <f t="shared" si="5"/>
        <v>-18</v>
      </c>
    </row>
    <row r="344" spans="1:9" x14ac:dyDescent="0.3">
      <c r="A344" s="152">
        <f>INDEX([1]Concordance!$A$2:$A$556,MATCH('[1]2021 ESSER II'!F344,[1]Concordance!$D$2:$D$556,0))</f>
        <v>112099</v>
      </c>
      <c r="B344" s="153" t="s">
        <v>2923</v>
      </c>
      <c r="C344" s="153" t="s">
        <v>1177</v>
      </c>
      <c r="D344" s="153" t="s">
        <v>2924</v>
      </c>
      <c r="E344" s="154">
        <v>316612</v>
      </c>
      <c r="F344" s="21">
        <v>0</v>
      </c>
      <c r="G344" s="154">
        <v>316651</v>
      </c>
      <c r="H344" s="151">
        <f>VLOOKUP(A344,'[2]ESSER II Alloc'!A:D,3,FALSE)</f>
        <v>316651</v>
      </c>
      <c r="I344" s="154">
        <f t="shared" si="5"/>
        <v>-39</v>
      </c>
    </row>
    <row r="345" spans="1:9" x14ac:dyDescent="0.3">
      <c r="A345" s="152">
        <f>INDEX([1]Concordance!$A$2:$A$556,MATCH('[1]2021 ESSER II'!F345,[1]Concordance!$D$2:$D$556,0))</f>
        <v>22089</v>
      </c>
      <c r="B345" s="153" t="s">
        <v>2926</v>
      </c>
      <c r="C345" s="153" t="s">
        <v>1180</v>
      </c>
      <c r="D345" s="153" t="s">
        <v>2927</v>
      </c>
      <c r="E345" s="154">
        <v>2445260</v>
      </c>
      <c r="F345" s="21">
        <v>477132.93</v>
      </c>
      <c r="G345" s="154">
        <v>2445560</v>
      </c>
      <c r="H345" s="151">
        <f>VLOOKUP(A345,'[2]ESSER II Alloc'!A:D,3,FALSE)</f>
        <v>2445560</v>
      </c>
      <c r="I345" s="154">
        <f t="shared" si="5"/>
        <v>-300</v>
      </c>
    </row>
    <row r="346" spans="1:9" x14ac:dyDescent="0.3">
      <c r="A346" s="152">
        <f>INDEX([1]Concordance!$A$2:$A$556,MATCH('[1]2021 ESSER II'!F346,[1]Concordance!$D$2:$D$556,0))</f>
        <v>74187</v>
      </c>
      <c r="B346" s="153" t="s">
        <v>2929</v>
      </c>
      <c r="C346" s="153" t="s">
        <v>1183</v>
      </c>
      <c r="D346" s="153" t="s">
        <v>2930</v>
      </c>
      <c r="E346" s="154">
        <v>186283</v>
      </c>
      <c r="F346" s="21">
        <v>186283</v>
      </c>
      <c r="G346" s="154">
        <v>186305</v>
      </c>
      <c r="H346" s="151">
        <f>VLOOKUP(A346,'[2]ESSER II Alloc'!A:D,3,FALSE)</f>
        <v>186305</v>
      </c>
      <c r="I346" s="154">
        <f t="shared" si="5"/>
        <v>-22</v>
      </c>
    </row>
    <row r="347" spans="1:9" x14ac:dyDescent="0.3">
      <c r="A347" s="152">
        <f>INDEX([1]Concordance!$A$2:$A$556,MATCH('[1]2021 ESSER II'!F347,[1]Concordance!$D$2:$D$556,0))</f>
        <v>17126</v>
      </c>
      <c r="B347" s="153" t="s">
        <v>2932</v>
      </c>
      <c r="C347" s="153" t="s">
        <v>1186</v>
      </c>
      <c r="D347" s="153" t="s">
        <v>2933</v>
      </c>
      <c r="E347" s="154">
        <v>140754</v>
      </c>
      <c r="F347" s="21">
        <v>48732</v>
      </c>
      <c r="G347" s="154">
        <v>140772</v>
      </c>
      <c r="H347" s="151">
        <f>VLOOKUP(A347,'[2]ESSER II Alloc'!A:D,3,FALSE)</f>
        <v>140772</v>
      </c>
      <c r="I347" s="154">
        <f t="shared" si="5"/>
        <v>-18</v>
      </c>
    </row>
    <row r="348" spans="1:9" x14ac:dyDescent="0.3">
      <c r="A348" s="152">
        <f>INDEX([1]Concordance!$A$2:$A$556,MATCH('[1]2021 ESSER II'!F348,[1]Concordance!$D$2:$D$556,0))</f>
        <v>96109</v>
      </c>
      <c r="B348" s="153" t="s">
        <v>2935</v>
      </c>
      <c r="C348" s="153" t="s">
        <v>1189</v>
      </c>
      <c r="D348" s="153" t="s">
        <v>2936</v>
      </c>
      <c r="E348" s="154">
        <v>13926701</v>
      </c>
      <c r="F348" s="21">
        <v>75160</v>
      </c>
      <c r="G348" s="154">
        <v>13928408</v>
      </c>
      <c r="H348" s="151">
        <f>VLOOKUP(A348,'[2]ESSER II Alloc'!A:D,3,FALSE)</f>
        <v>13928408</v>
      </c>
      <c r="I348" s="154">
        <f t="shared" si="5"/>
        <v>-1707</v>
      </c>
    </row>
    <row r="349" spans="1:9" x14ac:dyDescent="0.3">
      <c r="A349" s="152">
        <f>INDEX([1]Concordance!$A$2:$A$556,MATCH('[1]2021 ESSER II'!F349,[1]Concordance!$D$2:$D$556,0))</f>
        <v>2089</v>
      </c>
      <c r="B349" s="153" t="s">
        <v>2938</v>
      </c>
      <c r="C349" s="153" t="s">
        <v>1192</v>
      </c>
      <c r="D349" s="153" t="s">
        <v>2939</v>
      </c>
      <c r="E349" s="154">
        <v>250192</v>
      </c>
      <c r="F349" s="21">
        <v>250192</v>
      </c>
      <c r="G349" s="154">
        <v>250222</v>
      </c>
      <c r="H349" s="151">
        <f>VLOOKUP(A349,'[2]ESSER II Alloc'!A:D,3,FALSE)</f>
        <v>250222</v>
      </c>
      <c r="I349" s="154">
        <f t="shared" si="5"/>
        <v>-30</v>
      </c>
    </row>
    <row r="350" spans="1:9" x14ac:dyDescent="0.3">
      <c r="A350" s="152">
        <f>INDEX([1]Concordance!$A$2:$A$556,MATCH('[1]2021 ESSER II'!F350,[1]Concordance!$D$2:$D$556,0))</f>
        <v>14126</v>
      </c>
      <c r="B350" s="153" t="s">
        <v>2941</v>
      </c>
      <c r="C350" s="153" t="s">
        <v>1195</v>
      </c>
      <c r="D350" s="153" t="s">
        <v>2942</v>
      </c>
      <c r="E350" s="154">
        <v>964892</v>
      </c>
      <c r="F350" s="21">
        <v>964892</v>
      </c>
      <c r="G350" s="154">
        <v>965011</v>
      </c>
      <c r="H350" s="151">
        <f>VLOOKUP(A350,'[2]ESSER II Alloc'!A:D,3,FALSE)</f>
        <v>965011</v>
      </c>
      <c r="I350" s="154">
        <f t="shared" si="5"/>
        <v>-119</v>
      </c>
    </row>
    <row r="351" spans="1:9" x14ac:dyDescent="0.3">
      <c r="A351" s="152">
        <f>INDEX([1]Concordance!$A$2:$A$556,MATCH('[1]2021 ESSER II'!F351,[1]Concordance!$D$2:$D$556,0))</f>
        <v>31118</v>
      </c>
      <c r="B351" s="153" t="s">
        <v>2944</v>
      </c>
      <c r="C351" s="153" t="s">
        <v>1198</v>
      </c>
      <c r="D351" s="153" t="s">
        <v>2945</v>
      </c>
      <c r="E351" s="154">
        <v>416967</v>
      </c>
      <c r="F351" s="21">
        <v>411028</v>
      </c>
      <c r="G351" s="154">
        <v>417018</v>
      </c>
      <c r="H351" s="151">
        <f>VLOOKUP(A351,'[2]ESSER II Alloc'!A:D,3,FALSE)</f>
        <v>417018</v>
      </c>
      <c r="I351" s="154">
        <f t="shared" si="5"/>
        <v>-51</v>
      </c>
    </row>
    <row r="352" spans="1:9" x14ac:dyDescent="0.3">
      <c r="A352" s="152">
        <f>INDEX([1]Concordance!$A$2:$A$556,MATCH('[1]2021 ESSER II'!F352,[1]Concordance!$D$2:$D$556,0))</f>
        <v>41003</v>
      </c>
      <c r="B352" s="153" t="s">
        <v>2947</v>
      </c>
      <c r="C352" s="153" t="s">
        <v>1201</v>
      </c>
      <c r="D352" s="153" t="s">
        <v>2948</v>
      </c>
      <c r="E352" s="154">
        <v>195285</v>
      </c>
      <c r="F352" s="21">
        <v>0</v>
      </c>
      <c r="G352" s="154">
        <v>195309</v>
      </c>
      <c r="H352" s="151">
        <f>VLOOKUP(A352,'[2]ESSER II Alloc'!A:D,3,FALSE)</f>
        <v>195309</v>
      </c>
      <c r="I352" s="154">
        <f t="shared" si="5"/>
        <v>-24</v>
      </c>
    </row>
    <row r="353" spans="1:9" x14ac:dyDescent="0.3">
      <c r="A353" s="152">
        <f>INDEX([1]Concordance!$A$2:$A$556,MATCH('[1]2021 ESSER II'!F353,[1]Concordance!$D$2:$D$556,0))</f>
        <v>24093</v>
      </c>
      <c r="B353" s="153" t="s">
        <v>2950</v>
      </c>
      <c r="C353" s="153" t="s">
        <v>1204</v>
      </c>
      <c r="D353" s="153" t="s">
        <v>2951</v>
      </c>
      <c r="E353" s="154">
        <v>9367613</v>
      </c>
      <c r="F353" s="21">
        <v>9367613</v>
      </c>
      <c r="G353" s="154">
        <v>9368762</v>
      </c>
      <c r="H353" s="151">
        <f>VLOOKUP(A353,'[2]ESSER II Alloc'!A:D,3,FALSE)</f>
        <v>9368762</v>
      </c>
      <c r="I353" s="154">
        <f t="shared" si="5"/>
        <v>-1149</v>
      </c>
    </row>
    <row r="354" spans="1:9" x14ac:dyDescent="0.3">
      <c r="A354" s="152">
        <f>INDEX([1]Concordance!$A$2:$A$556,MATCH('[1]2021 ESSER II'!F354,[1]Concordance!$D$2:$D$556,0))</f>
        <v>65096</v>
      </c>
      <c r="B354" s="153" t="s">
        <v>2953</v>
      </c>
      <c r="C354" s="153" t="s">
        <v>1207</v>
      </c>
      <c r="D354" s="153" t="s">
        <v>2954</v>
      </c>
      <c r="E354" s="154">
        <v>122444</v>
      </c>
      <c r="F354" s="21">
        <v>0</v>
      </c>
      <c r="G354" s="154">
        <v>122459</v>
      </c>
      <c r="H354" s="151">
        <f>VLOOKUP(A354,'[2]ESSER II Alloc'!A:D,3,FALSE)</f>
        <v>122459</v>
      </c>
      <c r="I354" s="154">
        <f t="shared" si="5"/>
        <v>-15</v>
      </c>
    </row>
    <row r="355" spans="1:9" x14ac:dyDescent="0.3">
      <c r="A355" s="152">
        <f>INDEX([1]Concordance!$A$2:$A$556,MATCH('[1]2021 ESSER II'!F355,[1]Concordance!$D$2:$D$556,0))</f>
        <v>74197</v>
      </c>
      <c r="B355" s="153" t="s">
        <v>2956</v>
      </c>
      <c r="C355" s="153" t="s">
        <v>1210</v>
      </c>
      <c r="D355" s="153" t="s">
        <v>2957</v>
      </c>
      <c r="E355" s="154">
        <v>99278</v>
      </c>
      <c r="F355" s="21">
        <v>99278</v>
      </c>
      <c r="G355" s="154">
        <v>99290</v>
      </c>
      <c r="H355" s="151">
        <f>VLOOKUP(A355,'[2]ESSER II Alloc'!A:D,3,FALSE)</f>
        <v>99290</v>
      </c>
      <c r="I355" s="154">
        <f t="shared" si="5"/>
        <v>-12</v>
      </c>
    </row>
    <row r="356" spans="1:9" x14ac:dyDescent="0.3">
      <c r="A356" s="152">
        <f>INDEX([1]Concordance!$A$2:$A$556,MATCH('[1]2021 ESSER II'!F356,[1]Concordance!$D$2:$D$556,0))</f>
        <v>78001</v>
      </c>
      <c r="B356" s="153" t="s">
        <v>2959</v>
      </c>
      <c r="C356" s="153" t="s">
        <v>1213</v>
      </c>
      <c r="D356" s="153" t="s">
        <v>2960</v>
      </c>
      <c r="E356" s="154">
        <v>626795</v>
      </c>
      <c r="F356" s="21">
        <v>235000</v>
      </c>
      <c r="G356" s="154">
        <v>626872</v>
      </c>
      <c r="H356" s="151">
        <f>VLOOKUP(A356,'[2]ESSER II Alloc'!A:D,3,FALSE)</f>
        <v>626872</v>
      </c>
      <c r="I356" s="154">
        <f t="shared" si="5"/>
        <v>-77</v>
      </c>
    </row>
    <row r="357" spans="1:9" x14ac:dyDescent="0.3">
      <c r="A357" s="152">
        <f>INDEX([1]Concordance!$A$2:$A$556,MATCH('[1]2021 ESSER II'!F357,[1]Concordance!$D$2:$D$556,0))</f>
        <v>83001</v>
      </c>
      <c r="B357" s="153" t="s">
        <v>2962</v>
      </c>
      <c r="C357" s="153" t="s">
        <v>1216</v>
      </c>
      <c r="D357" s="153" t="s">
        <v>2963</v>
      </c>
      <c r="E357" s="154">
        <v>190025</v>
      </c>
      <c r="F357" s="21">
        <v>190025</v>
      </c>
      <c r="G357" s="154">
        <v>190049</v>
      </c>
      <c r="H357" s="151">
        <f>VLOOKUP(A357,'[2]ESSER II Alloc'!A:D,3,FALSE)</f>
        <v>190049</v>
      </c>
      <c r="I357" s="154">
        <f t="shared" si="5"/>
        <v>-24</v>
      </c>
    </row>
    <row r="358" spans="1:9" x14ac:dyDescent="0.3">
      <c r="A358" s="152">
        <f>INDEX([1]Concordance!$A$2:$A$556,MATCH('[1]2021 ESSER II'!F358,[1]Concordance!$D$2:$D$556,0))</f>
        <v>102081</v>
      </c>
      <c r="B358" s="153" t="s">
        <v>2965</v>
      </c>
      <c r="C358" s="153" t="s">
        <v>1219</v>
      </c>
      <c r="D358" s="153" t="s">
        <v>2966</v>
      </c>
      <c r="E358" s="154">
        <v>224480</v>
      </c>
      <c r="F358" s="21">
        <v>0</v>
      </c>
      <c r="G358" s="154">
        <v>224508</v>
      </c>
      <c r="H358" s="151">
        <f>VLOOKUP(A358,'[2]ESSER II Alloc'!A:D,3,FALSE)</f>
        <v>224508</v>
      </c>
      <c r="I358" s="154">
        <f t="shared" si="5"/>
        <v>-28</v>
      </c>
    </row>
    <row r="359" spans="1:9" x14ac:dyDescent="0.3">
      <c r="A359" s="152">
        <f>INDEX([1]Concordance!$A$2:$A$556,MATCH('[1]2021 ESSER II'!F359,[1]Concordance!$D$2:$D$556,0))</f>
        <v>115913</v>
      </c>
      <c r="B359" s="153" t="s">
        <v>2968</v>
      </c>
      <c r="C359" s="153" t="s">
        <v>1372</v>
      </c>
      <c r="D359" s="153" t="s">
        <v>2969</v>
      </c>
      <c r="E359" s="154">
        <v>1117003</v>
      </c>
      <c r="F359" s="21">
        <v>1117003</v>
      </c>
      <c r="G359" s="154">
        <v>1117140</v>
      </c>
      <c r="H359" s="151">
        <f>VLOOKUP(A359,'[2]ESSER II Alloc'!A:D,3,FALSE)</f>
        <v>1117140</v>
      </c>
      <c r="I359" s="154">
        <f t="shared" si="5"/>
        <v>-137</v>
      </c>
    </row>
    <row r="360" spans="1:9" x14ac:dyDescent="0.3">
      <c r="A360" s="152">
        <f>INDEX([1]Concordance!$A$2:$A$556,MATCH('[1]2021 ESSER II'!F360,[1]Concordance!$D$2:$D$556,0))</f>
        <v>94083</v>
      </c>
      <c r="B360" s="153" t="s">
        <v>2971</v>
      </c>
      <c r="C360" s="153" t="s">
        <v>1222</v>
      </c>
      <c r="D360" s="153" t="s">
        <v>2972</v>
      </c>
      <c r="E360" s="154">
        <v>3054828</v>
      </c>
      <c r="F360" s="21">
        <v>3054828</v>
      </c>
      <c r="G360" s="154">
        <v>3055202</v>
      </c>
      <c r="H360" s="151">
        <f>VLOOKUP(A360,'[2]ESSER II Alloc'!A:D,3,FALSE)</f>
        <v>3055202</v>
      </c>
      <c r="I360" s="154">
        <f t="shared" si="5"/>
        <v>-374</v>
      </c>
    </row>
    <row r="361" spans="1:9" x14ac:dyDescent="0.3">
      <c r="A361" s="152">
        <f>INDEX([1]Concordance!$A$2:$A$556,MATCH('[1]2021 ESSER II'!F361,[1]Concordance!$D$2:$D$556,0))</f>
        <v>33094</v>
      </c>
      <c r="B361" s="153" t="s">
        <v>2974</v>
      </c>
      <c r="C361" s="153" t="s">
        <v>1225</v>
      </c>
      <c r="D361" s="153" t="s">
        <v>2975</v>
      </c>
      <c r="E361" s="154">
        <v>417239</v>
      </c>
      <c r="F361" s="21">
        <v>250000</v>
      </c>
      <c r="G361" s="154">
        <v>417290</v>
      </c>
      <c r="H361" s="151">
        <f>VLOOKUP(A361,'[2]ESSER II Alloc'!A:D,3,FALSE)</f>
        <v>417290</v>
      </c>
      <c r="I361" s="154">
        <f t="shared" si="5"/>
        <v>-51</v>
      </c>
    </row>
    <row r="362" spans="1:9" x14ac:dyDescent="0.3">
      <c r="A362" s="152">
        <f>INDEX([1]Concordance!$A$2:$A$556,MATCH('[1]2021 ESSER II'!F362,[1]Concordance!$D$2:$D$556,0))</f>
        <v>74194</v>
      </c>
      <c r="B362" s="153" t="s">
        <v>2977</v>
      </c>
      <c r="C362" s="153" t="s">
        <v>1228</v>
      </c>
      <c r="D362" s="153" t="s">
        <v>2978</v>
      </c>
      <c r="E362" s="154">
        <v>126419</v>
      </c>
      <c r="F362" s="21">
        <v>126419</v>
      </c>
      <c r="G362" s="154">
        <v>126435</v>
      </c>
      <c r="H362" s="151">
        <f>VLOOKUP(A362,'[2]ESSER II Alloc'!A:D,3,FALSE)</f>
        <v>126435</v>
      </c>
      <c r="I362" s="154">
        <f t="shared" si="5"/>
        <v>-16</v>
      </c>
    </row>
    <row r="363" spans="1:9" x14ac:dyDescent="0.3">
      <c r="A363" s="152">
        <f>INDEX([1]Concordance!$A$2:$A$556,MATCH('[1]2021 ESSER II'!F363,[1]Concordance!$D$2:$D$556,0))</f>
        <v>88072</v>
      </c>
      <c r="B363" s="153" t="s">
        <v>2980</v>
      </c>
      <c r="C363" s="153" t="s">
        <v>1231</v>
      </c>
      <c r="D363" s="153" t="s">
        <v>2981</v>
      </c>
      <c r="E363" s="154">
        <v>302200</v>
      </c>
      <c r="F363" s="21">
        <v>302200</v>
      </c>
      <c r="G363" s="154">
        <v>302237</v>
      </c>
      <c r="H363" s="151">
        <f>VLOOKUP(A363,'[2]ESSER II Alloc'!A:D,3,FALSE)</f>
        <v>302237</v>
      </c>
      <c r="I363" s="154">
        <f t="shared" si="5"/>
        <v>-37</v>
      </c>
    </row>
    <row r="364" spans="1:9" x14ac:dyDescent="0.3">
      <c r="A364" s="152">
        <f>INDEX([1]Concordance!$A$2:$A$556,MATCH('[1]2021 ESSER II'!F364,[1]Concordance!$D$2:$D$556,0))</f>
        <v>108147</v>
      </c>
      <c r="B364" s="153" t="s">
        <v>2983</v>
      </c>
      <c r="C364" s="153" t="s">
        <v>1234</v>
      </c>
      <c r="D364" s="153" t="s">
        <v>2984</v>
      </c>
      <c r="E364" s="154">
        <v>492881</v>
      </c>
      <c r="F364" s="21">
        <v>0</v>
      </c>
      <c r="G364" s="154">
        <v>492941</v>
      </c>
      <c r="H364" s="151">
        <f>VLOOKUP(A364,'[2]ESSER II Alloc'!A:D,3,FALSE)</f>
        <v>492941</v>
      </c>
      <c r="I364" s="154">
        <f t="shared" si="5"/>
        <v>-60</v>
      </c>
    </row>
    <row r="365" spans="1:9" x14ac:dyDescent="0.3">
      <c r="A365" s="152">
        <f>INDEX([1]Concordance!$A$2:$A$556,MATCH('[1]2021 ESSER II'!F365,[1]Concordance!$D$2:$D$556,0))</f>
        <v>50001</v>
      </c>
      <c r="B365" s="153" t="s">
        <v>2986</v>
      </c>
      <c r="C365" s="153" t="s">
        <v>1237</v>
      </c>
      <c r="D365" s="153" t="s">
        <v>2987</v>
      </c>
      <c r="E365" s="154">
        <v>3581097</v>
      </c>
      <c r="F365" s="21">
        <v>3581097</v>
      </c>
      <c r="G365" s="154">
        <v>3581536</v>
      </c>
      <c r="H365" s="151">
        <f>VLOOKUP(A365,'[2]ESSER II Alloc'!A:D,3,FALSE)</f>
        <v>3581536</v>
      </c>
      <c r="I365" s="154">
        <f t="shared" si="5"/>
        <v>-439</v>
      </c>
    </row>
    <row r="366" spans="1:9" x14ac:dyDescent="0.3">
      <c r="A366" s="152">
        <f>INDEX([1]Concordance!$A$2:$A$556,MATCH('[1]2021 ESSER II'!F366,[1]Concordance!$D$2:$D$556,0))</f>
        <v>21148</v>
      </c>
      <c r="B366" s="153" t="s">
        <v>2989</v>
      </c>
      <c r="C366" s="153" t="s">
        <v>1240</v>
      </c>
      <c r="D366" s="153" t="s">
        <v>2990</v>
      </c>
      <c r="E366" s="154">
        <v>135959</v>
      </c>
      <c r="F366" s="21">
        <v>135959</v>
      </c>
      <c r="G366" s="154">
        <v>135976</v>
      </c>
      <c r="H366" s="151">
        <f>VLOOKUP(A366,'[2]ESSER II Alloc'!A:D,3,FALSE)</f>
        <v>135976</v>
      </c>
      <c r="I366" s="154">
        <f t="shared" si="5"/>
        <v>-17</v>
      </c>
    </row>
    <row r="367" spans="1:9" x14ac:dyDescent="0.3">
      <c r="A367" s="152">
        <f>INDEX([1]Concordance!$A$2:$A$556,MATCH('[1]2021 ESSER II'!F367,[1]Concordance!$D$2:$D$556,0))</f>
        <v>114112</v>
      </c>
      <c r="B367" s="153" t="s">
        <v>2992</v>
      </c>
      <c r="C367" s="153" t="s">
        <v>1243</v>
      </c>
      <c r="D367" s="153" t="s">
        <v>2993</v>
      </c>
      <c r="E367" s="154">
        <v>735631</v>
      </c>
      <c r="F367" s="21">
        <v>0</v>
      </c>
      <c r="G367" s="154">
        <v>735721</v>
      </c>
      <c r="H367" s="151">
        <f>VLOOKUP(A367,'[2]ESSER II Alloc'!A:D,3,FALSE)</f>
        <v>735721</v>
      </c>
      <c r="I367" s="154">
        <f t="shared" si="5"/>
        <v>-90</v>
      </c>
    </row>
    <row r="368" spans="1:9" x14ac:dyDescent="0.3">
      <c r="A368" s="152">
        <f>INDEX([1]Concordance!$A$2:$A$556,MATCH('[1]2021 ESSER II'!F368,[1]Concordance!$D$2:$D$556,0))</f>
        <v>48070</v>
      </c>
      <c r="B368" s="153" t="s">
        <v>2995</v>
      </c>
      <c r="C368" s="153" t="s">
        <v>1246</v>
      </c>
      <c r="D368" s="153" t="s">
        <v>2996</v>
      </c>
      <c r="E368" s="154">
        <v>1090619</v>
      </c>
      <c r="F368" s="21">
        <v>0</v>
      </c>
      <c r="G368" s="154">
        <v>1090752</v>
      </c>
      <c r="H368" s="151">
        <f>VLOOKUP(A368,'[2]ESSER II Alloc'!A:D,3,FALSE)</f>
        <v>1090752</v>
      </c>
      <c r="I368" s="154">
        <f t="shared" si="5"/>
        <v>-133</v>
      </c>
    </row>
    <row r="369" spans="1:9" x14ac:dyDescent="0.3">
      <c r="A369" s="152">
        <f>INDEX([1]Concordance!$A$2:$A$556,MATCH('[1]2021 ESSER II'!F369,[1]Concordance!$D$2:$D$556,0))</f>
        <v>33091</v>
      </c>
      <c r="B369" s="153" t="s">
        <v>2998</v>
      </c>
      <c r="C369" s="153" t="s">
        <v>1249</v>
      </c>
      <c r="D369" s="153" t="s">
        <v>2999</v>
      </c>
      <c r="E369" s="154">
        <v>283385</v>
      </c>
      <c r="F369" s="21">
        <v>283385</v>
      </c>
      <c r="G369" s="154">
        <v>283420</v>
      </c>
      <c r="H369" s="151">
        <f>VLOOKUP(A369,'[2]ESSER II Alloc'!A:D,3,FALSE)</f>
        <v>283420</v>
      </c>
      <c r="I369" s="154">
        <f t="shared" si="5"/>
        <v>-35</v>
      </c>
    </row>
    <row r="370" spans="1:9" x14ac:dyDescent="0.3">
      <c r="A370" s="152">
        <f>INDEX([1]Concordance!$A$2:$A$556,MATCH('[1]2021 ESSER II'!F370,[1]Concordance!$D$2:$D$556,0))</f>
        <v>16094</v>
      </c>
      <c r="B370" s="153" t="s">
        <v>3001</v>
      </c>
      <c r="C370" s="153" t="s">
        <v>1252</v>
      </c>
      <c r="D370" s="153" t="s">
        <v>3002</v>
      </c>
      <c r="E370" s="154">
        <v>208954</v>
      </c>
      <c r="F370" s="21">
        <v>0</v>
      </c>
      <c r="G370" s="154">
        <v>208980</v>
      </c>
      <c r="H370" s="151">
        <f>VLOOKUP(A370,'[2]ESSER II Alloc'!A:D,3,FALSE)</f>
        <v>208980</v>
      </c>
      <c r="I370" s="154">
        <f t="shared" si="5"/>
        <v>-26</v>
      </c>
    </row>
    <row r="371" spans="1:9" x14ac:dyDescent="0.3">
      <c r="A371" s="152">
        <f>INDEX([1]Concordance!$A$2:$A$556,MATCH('[1]2021 ESSER II'!F371,[1]Concordance!$D$2:$D$556,0))</f>
        <v>54041</v>
      </c>
      <c r="B371" s="153" t="s">
        <v>3004</v>
      </c>
      <c r="C371" s="153" t="s">
        <v>1255</v>
      </c>
      <c r="D371" s="153" t="s">
        <v>3005</v>
      </c>
      <c r="E371" s="154">
        <v>1323112</v>
      </c>
      <c r="F371" s="21">
        <v>1323112</v>
      </c>
      <c r="G371" s="154">
        <v>1323274</v>
      </c>
      <c r="H371" s="151">
        <f>VLOOKUP(A371,'[2]ESSER II Alloc'!A:D,3,FALSE)</f>
        <v>1323274</v>
      </c>
      <c r="I371" s="154">
        <f t="shared" si="5"/>
        <v>-162</v>
      </c>
    </row>
    <row r="372" spans="1:9" x14ac:dyDescent="0.3">
      <c r="A372" s="152">
        <f>INDEX([1]Concordance!$A$2:$A$556,MATCH('[1]2021 ESSER II'!F372,[1]Concordance!$D$2:$D$556,0))</f>
        <v>100065</v>
      </c>
      <c r="B372" s="153" t="s">
        <v>3007</v>
      </c>
      <c r="C372" s="153" t="s">
        <v>1507</v>
      </c>
      <c r="D372" s="153" t="s">
        <v>3008</v>
      </c>
      <c r="E372" s="154">
        <v>174913</v>
      </c>
      <c r="F372" s="21">
        <v>174913</v>
      </c>
      <c r="G372" s="154">
        <v>174935</v>
      </c>
      <c r="H372" s="151">
        <f>VLOOKUP(A372,'[2]ESSER II Alloc'!A:D,3,FALSE)</f>
        <v>174935</v>
      </c>
      <c r="I372" s="154">
        <f t="shared" si="5"/>
        <v>-22</v>
      </c>
    </row>
    <row r="373" spans="1:9" x14ac:dyDescent="0.3">
      <c r="A373" s="152">
        <f>INDEX([1]Concordance!$A$2:$A$556,MATCH('[1]2021 ESSER II'!F373,[1]Concordance!$D$2:$D$556,0))</f>
        <v>92091</v>
      </c>
      <c r="B373" s="153" t="s">
        <v>3010</v>
      </c>
      <c r="C373" s="153" t="s">
        <v>1258</v>
      </c>
      <c r="D373" s="153" t="s">
        <v>3011</v>
      </c>
      <c r="E373" s="154">
        <v>688700</v>
      </c>
      <c r="F373" s="21">
        <v>688700</v>
      </c>
      <c r="G373" s="154">
        <v>688785</v>
      </c>
      <c r="H373" s="151">
        <f>VLOOKUP(A373,'[2]ESSER II Alloc'!A:D,3,FALSE)</f>
        <v>688785</v>
      </c>
      <c r="I373" s="154">
        <f t="shared" si="5"/>
        <v>-85</v>
      </c>
    </row>
    <row r="374" spans="1:9" x14ac:dyDescent="0.3">
      <c r="A374" s="152">
        <f>INDEX([1]Concordance!$A$2:$A$556,MATCH('[1]2021 ESSER II'!F374,[1]Concordance!$D$2:$D$556,0))</f>
        <v>97118</v>
      </c>
      <c r="B374" s="153" t="s">
        <v>3013</v>
      </c>
      <c r="C374" s="153" t="s">
        <v>1261</v>
      </c>
      <c r="D374" s="153" t="s">
        <v>3014</v>
      </c>
      <c r="E374" s="154">
        <v>40988</v>
      </c>
      <c r="F374" s="21">
        <v>0</v>
      </c>
      <c r="G374" s="154">
        <v>40994</v>
      </c>
      <c r="H374" s="151">
        <f>VLOOKUP(A374,'[2]ESSER II Alloc'!A:D,3,FALSE)</f>
        <v>40994</v>
      </c>
      <c r="I374" s="154">
        <f t="shared" si="5"/>
        <v>-6</v>
      </c>
    </row>
    <row r="375" spans="1:9" x14ac:dyDescent="0.3">
      <c r="A375" s="152">
        <f>INDEX([1]Concordance!$A$2:$A$556,MATCH('[1]2021 ESSER II'!F375,[1]Concordance!$D$2:$D$556,0))</f>
        <v>75086</v>
      </c>
      <c r="B375" s="153" t="s">
        <v>3016</v>
      </c>
      <c r="C375" s="153" t="s">
        <v>1264</v>
      </c>
      <c r="D375" s="153" t="s">
        <v>3017</v>
      </c>
      <c r="E375" s="154">
        <v>307799</v>
      </c>
      <c r="F375" s="21">
        <v>0</v>
      </c>
      <c r="G375" s="154">
        <v>307836</v>
      </c>
      <c r="H375" s="151">
        <f>VLOOKUP(A375,'[2]ESSER II Alloc'!A:D,3,FALSE)</f>
        <v>307836</v>
      </c>
      <c r="I375" s="154">
        <f t="shared" si="5"/>
        <v>-37</v>
      </c>
    </row>
    <row r="376" spans="1:9" x14ac:dyDescent="0.3">
      <c r="A376" s="152">
        <f>INDEX([1]Concordance!$A$2:$A$556,MATCH('[1]2021 ESSER II'!F376,[1]Concordance!$D$2:$D$556,0))</f>
        <v>89087</v>
      </c>
      <c r="B376" s="153" t="s">
        <v>3019</v>
      </c>
      <c r="C376" s="153" t="s">
        <v>1267</v>
      </c>
      <c r="D376" s="153" t="s">
        <v>3020</v>
      </c>
      <c r="E376" s="154">
        <v>144245</v>
      </c>
      <c r="F376" s="21">
        <v>0</v>
      </c>
      <c r="G376" s="154">
        <v>144263</v>
      </c>
      <c r="H376" s="151">
        <f>VLOOKUP(A376,'[2]ESSER II Alloc'!A:D,3,FALSE)</f>
        <v>144263</v>
      </c>
      <c r="I376" s="154">
        <f t="shared" si="5"/>
        <v>-18</v>
      </c>
    </row>
    <row r="377" spans="1:9" x14ac:dyDescent="0.3">
      <c r="A377" s="152">
        <f>INDEX([1]Concordance!$A$2:$A$556,MATCH('[1]2021 ESSER II'!F377,[1]Concordance!$D$2:$D$556,0))</f>
        <v>76081</v>
      </c>
      <c r="B377" s="153" t="s">
        <v>3022</v>
      </c>
      <c r="C377" s="153" t="s">
        <v>1276</v>
      </c>
      <c r="D377" s="153" t="s">
        <v>3023</v>
      </c>
      <c r="E377" s="154">
        <v>199360</v>
      </c>
      <c r="F377" s="21">
        <v>0</v>
      </c>
      <c r="G377" s="154">
        <v>199385</v>
      </c>
      <c r="H377" s="151">
        <f>VLOOKUP(A377,'[2]ESSER II Alloc'!A:D,3,FALSE)</f>
        <v>199385</v>
      </c>
      <c r="I377" s="154">
        <f t="shared" si="5"/>
        <v>-25</v>
      </c>
    </row>
    <row r="378" spans="1:9" x14ac:dyDescent="0.3">
      <c r="A378" s="152">
        <f>INDEX([1]Concordance!$A$2:$A$556,MATCH('[1]2021 ESSER II'!F378,[1]Concordance!$D$2:$D$556,0))</f>
        <v>76082</v>
      </c>
      <c r="B378" s="153" t="s">
        <v>3025</v>
      </c>
      <c r="C378" s="153" t="s">
        <v>1273</v>
      </c>
      <c r="D378" s="153" t="s">
        <v>3026</v>
      </c>
      <c r="E378" s="154">
        <v>311242</v>
      </c>
      <c r="F378" s="21">
        <v>0</v>
      </c>
      <c r="G378" s="154">
        <v>311280</v>
      </c>
      <c r="H378" s="151">
        <f>VLOOKUP(A378,'[2]ESSER II Alloc'!A:D,3,FALSE)</f>
        <v>311280</v>
      </c>
      <c r="I378" s="154">
        <f t="shared" si="5"/>
        <v>-38</v>
      </c>
    </row>
    <row r="379" spans="1:9" x14ac:dyDescent="0.3">
      <c r="A379" s="152">
        <f>INDEX([1]Concordance!$A$2:$A$556,MATCH('[1]2021 ESSER II'!F379,[1]Concordance!$D$2:$D$556,0))</f>
        <v>76083</v>
      </c>
      <c r="B379" s="153" t="s">
        <v>3028</v>
      </c>
      <c r="C379" s="153" t="s">
        <v>1270</v>
      </c>
      <c r="D379" s="153" t="s">
        <v>3029</v>
      </c>
      <c r="E379" s="154">
        <v>247955</v>
      </c>
      <c r="F379" s="21">
        <v>0</v>
      </c>
      <c r="G379" s="154">
        <v>247986</v>
      </c>
      <c r="H379" s="151">
        <f>VLOOKUP(A379,'[2]ESSER II Alloc'!A:D,3,FALSE)</f>
        <v>247986</v>
      </c>
      <c r="I379" s="154">
        <f t="shared" si="5"/>
        <v>-31</v>
      </c>
    </row>
    <row r="380" spans="1:9" x14ac:dyDescent="0.3">
      <c r="A380" s="152">
        <f>INDEX([1]Concordance!$A$2:$A$556,MATCH('[1]2021 ESSER II'!F380,[1]Concordance!$D$2:$D$556,0))</f>
        <v>32054</v>
      </c>
      <c r="B380" s="153" t="s">
        <v>3031</v>
      </c>
      <c r="C380" s="153" t="s">
        <v>1279</v>
      </c>
      <c r="D380" s="153" t="s">
        <v>3032</v>
      </c>
      <c r="E380" s="154">
        <v>82256</v>
      </c>
      <c r="F380" s="21">
        <v>82256</v>
      </c>
      <c r="G380" s="154">
        <v>82266</v>
      </c>
      <c r="H380" s="151">
        <f>VLOOKUP(A380,'[2]ESSER II Alloc'!A:D,3,FALSE)</f>
        <v>82266</v>
      </c>
      <c r="I380" s="154">
        <f t="shared" si="5"/>
        <v>-10</v>
      </c>
    </row>
    <row r="381" spans="1:9" x14ac:dyDescent="0.3">
      <c r="A381" s="152">
        <f>INDEX([1]Concordance!$A$2:$A$556,MATCH('[1]2021 ESSER II'!F381,[1]Concordance!$D$2:$D$556,0))</f>
        <v>93124</v>
      </c>
      <c r="B381" s="153" t="s">
        <v>3034</v>
      </c>
      <c r="C381" s="153" t="s">
        <v>1282</v>
      </c>
      <c r="D381" s="153" t="s">
        <v>3035</v>
      </c>
      <c r="E381" s="154">
        <v>810011</v>
      </c>
      <c r="F381" s="21">
        <v>0</v>
      </c>
      <c r="G381" s="154">
        <v>810110</v>
      </c>
      <c r="H381" s="151">
        <f>VLOOKUP(A381,'[2]ESSER II Alloc'!A:D,3,FALSE)</f>
        <v>810110</v>
      </c>
      <c r="I381" s="154">
        <f t="shared" si="5"/>
        <v>-99</v>
      </c>
    </row>
    <row r="382" spans="1:9" x14ac:dyDescent="0.3">
      <c r="A382" s="152">
        <f>INDEX([1]Concordance!$A$2:$A$556,MATCH('[1]2021 ESSER II'!F382,[1]Concordance!$D$2:$D$556,0))</f>
        <v>27058</v>
      </c>
      <c r="B382" s="153" t="s">
        <v>3037</v>
      </c>
      <c r="C382" s="153" t="s">
        <v>1285</v>
      </c>
      <c r="D382" s="153" t="s">
        <v>3038</v>
      </c>
      <c r="E382" s="154">
        <v>226205</v>
      </c>
      <c r="F382" s="21">
        <v>226205</v>
      </c>
      <c r="G382" s="154">
        <v>226233</v>
      </c>
      <c r="H382" s="151">
        <f>VLOOKUP(A382,'[2]ESSER II Alloc'!A:D,3,FALSE)</f>
        <v>226233</v>
      </c>
      <c r="I382" s="154">
        <f t="shared" si="5"/>
        <v>-28</v>
      </c>
    </row>
    <row r="383" spans="1:9" x14ac:dyDescent="0.3">
      <c r="A383" s="152">
        <f>INDEX([1]Concordance!$A$2:$A$556,MATCH('[1]2021 ESSER II'!F383,[1]Concordance!$D$2:$D$556,0))</f>
        <v>22093</v>
      </c>
      <c r="B383" s="153" t="s">
        <v>3040</v>
      </c>
      <c r="C383" s="153" t="s">
        <v>1288</v>
      </c>
      <c r="D383" s="153" t="s">
        <v>3041</v>
      </c>
      <c r="E383" s="154">
        <v>2252484</v>
      </c>
      <c r="F383" s="21">
        <v>0</v>
      </c>
      <c r="G383" s="154">
        <v>2252760</v>
      </c>
      <c r="H383" s="151">
        <f>VLOOKUP(A383,'[2]ESSER II Alloc'!A:D,3,FALSE)</f>
        <v>2252760</v>
      </c>
      <c r="I383" s="154">
        <f t="shared" si="5"/>
        <v>-276</v>
      </c>
    </row>
    <row r="384" spans="1:9" x14ac:dyDescent="0.3">
      <c r="A384" s="152">
        <f>INDEX([1]Concordance!$A$2:$A$556,MATCH('[1]2021 ESSER II'!F384,[1]Concordance!$D$2:$D$556,0))</f>
        <v>64074</v>
      </c>
      <c r="B384" s="153" t="s">
        <v>3043</v>
      </c>
      <c r="C384" s="153" t="s">
        <v>3044</v>
      </c>
      <c r="D384" s="153" t="s">
        <v>3045</v>
      </c>
      <c r="E384" s="154">
        <v>596134</v>
      </c>
      <c r="F384" s="21">
        <v>596134</v>
      </c>
      <c r="G384" s="154">
        <v>596207</v>
      </c>
      <c r="H384" s="151">
        <f>VLOOKUP(A384,'[2]ESSER II Alloc'!A:D,3,FALSE)</f>
        <v>596207</v>
      </c>
      <c r="I384" s="154">
        <f t="shared" si="5"/>
        <v>-73</v>
      </c>
    </row>
    <row r="385" spans="1:9" x14ac:dyDescent="0.3">
      <c r="A385" s="152">
        <f>INDEX([1]Concordance!$A$2:$A$556,MATCH('[1]2021 ESSER II'!F385,[1]Concordance!$D$2:$D$556,0))</f>
        <v>69109</v>
      </c>
      <c r="B385" s="153" t="s">
        <v>3047</v>
      </c>
      <c r="C385" s="153" t="s">
        <v>1294</v>
      </c>
      <c r="D385" s="153" t="s">
        <v>3048</v>
      </c>
      <c r="E385" s="154">
        <v>450396</v>
      </c>
      <c r="F385" s="21">
        <v>0</v>
      </c>
      <c r="G385" s="154">
        <v>450451</v>
      </c>
      <c r="H385" s="151">
        <f>VLOOKUP(A385,'[2]ESSER II Alloc'!A:D,3,FALSE)</f>
        <v>450451</v>
      </c>
      <c r="I385" s="154">
        <f t="shared" si="5"/>
        <v>-55</v>
      </c>
    </row>
    <row r="386" spans="1:9" x14ac:dyDescent="0.3">
      <c r="A386" s="152">
        <f>INDEX([1]Concordance!$A$2:$A$556,MATCH('[1]2021 ESSER II'!F386,[1]Concordance!$D$2:$D$556,0))</f>
        <v>83005</v>
      </c>
      <c r="B386" s="153" t="s">
        <v>3050</v>
      </c>
      <c r="C386" s="153" t="s">
        <v>1297</v>
      </c>
      <c r="D386" s="153" t="s">
        <v>3051</v>
      </c>
      <c r="E386" s="154">
        <v>2952651</v>
      </c>
      <c r="F386" s="21">
        <v>2952651</v>
      </c>
      <c r="G386" s="154">
        <v>2953013</v>
      </c>
      <c r="H386" s="151">
        <f>VLOOKUP(A386,'[2]ESSER II Alloc'!A:D,3,FALSE)</f>
        <v>2953013</v>
      </c>
      <c r="I386" s="154">
        <f t="shared" si="5"/>
        <v>-362</v>
      </c>
    </row>
    <row r="387" spans="1:9" x14ac:dyDescent="0.3">
      <c r="A387" s="152">
        <f>INDEX([1]Concordance!$A$2:$A$556,MATCH('[1]2021 ESSER II'!F387,[1]Concordance!$D$2:$D$556,0))</f>
        <v>96095</v>
      </c>
      <c r="B387" s="153" t="s">
        <v>3053</v>
      </c>
      <c r="C387" s="153" t="s">
        <v>1300</v>
      </c>
      <c r="D387" s="153" t="s">
        <v>3054</v>
      </c>
      <c r="E387" s="154">
        <v>5361260</v>
      </c>
      <c r="F387" s="21">
        <v>970168.01</v>
      </c>
      <c r="G387" s="154">
        <v>5361917</v>
      </c>
      <c r="H387" s="151">
        <f>VLOOKUP(A387,'[2]ESSER II Alloc'!A:D,3,FALSE)</f>
        <v>5361917</v>
      </c>
      <c r="I387" s="154">
        <f t="shared" ref="I387:I450" si="6">SUM(E387-H387)</f>
        <v>-657</v>
      </c>
    </row>
    <row r="388" spans="1:9" x14ac:dyDescent="0.3">
      <c r="A388" s="152">
        <f>INDEX([1]Concordance!$A$2:$A$556,MATCH('[1]2021 ESSER II'!F388,[1]Concordance!$D$2:$D$556,0))</f>
        <v>31116</v>
      </c>
      <c r="B388" s="153" t="s">
        <v>3056</v>
      </c>
      <c r="C388" s="153" t="s">
        <v>1303</v>
      </c>
      <c r="D388" s="153" t="s">
        <v>3057</v>
      </c>
      <c r="E388" s="154">
        <v>168070</v>
      </c>
      <c r="F388" s="21">
        <v>168070</v>
      </c>
      <c r="G388" s="154">
        <v>168091</v>
      </c>
      <c r="H388" s="151">
        <f>VLOOKUP(A388,'[2]ESSER II Alloc'!A:D,3,FALSE)</f>
        <v>168091</v>
      </c>
      <c r="I388" s="154">
        <f t="shared" si="6"/>
        <v>-21</v>
      </c>
    </row>
    <row r="389" spans="1:9" x14ac:dyDescent="0.3">
      <c r="A389" s="152">
        <f>INDEX([1]Concordance!$A$2:$A$556,MATCH('[1]2021 ESSER II'!F389,[1]Concordance!$D$2:$D$556,0))</f>
        <v>96090</v>
      </c>
      <c r="B389" s="153" t="s">
        <v>3059</v>
      </c>
      <c r="C389" s="153" t="s">
        <v>1306</v>
      </c>
      <c r="D389" s="153" t="s">
        <v>3060</v>
      </c>
      <c r="E389" s="154">
        <v>3220070</v>
      </c>
      <c r="F389" s="21">
        <v>3220070</v>
      </c>
      <c r="G389" s="154">
        <v>3220464</v>
      </c>
      <c r="H389" s="151">
        <f>VLOOKUP(A389,'[2]ESSER II Alloc'!A:D,3,FALSE)</f>
        <v>3220464</v>
      </c>
      <c r="I389" s="154">
        <f t="shared" si="6"/>
        <v>-394</v>
      </c>
    </row>
    <row r="390" spans="1:9" x14ac:dyDescent="0.3">
      <c r="A390" s="152">
        <f>INDEX([1]Concordance!$A$2:$A$556,MATCH('[1]2021 ESSER II'!F390,[1]Concordance!$D$2:$D$556,0))</f>
        <v>78003</v>
      </c>
      <c r="B390" s="153" t="s">
        <v>3062</v>
      </c>
      <c r="C390" s="153" t="s">
        <v>1309</v>
      </c>
      <c r="D390" s="153" t="s">
        <v>3063</v>
      </c>
      <c r="E390" s="154">
        <v>158409</v>
      </c>
      <c r="F390" s="21">
        <v>158409</v>
      </c>
      <c r="G390" s="154">
        <v>158428</v>
      </c>
      <c r="H390" s="151">
        <f>VLOOKUP(A390,'[2]ESSER II Alloc'!A:D,3,FALSE)</f>
        <v>158428</v>
      </c>
      <c r="I390" s="154">
        <f t="shared" si="6"/>
        <v>-19</v>
      </c>
    </row>
    <row r="391" spans="1:9" x14ac:dyDescent="0.3">
      <c r="A391" s="152">
        <f>INDEX([1]Concordance!$A$2:$A$556,MATCH('[1]2021 ESSER II'!F391,[1]Concordance!$D$2:$D$556,0))</f>
        <v>79077</v>
      </c>
      <c r="B391" s="153" t="s">
        <v>3065</v>
      </c>
      <c r="C391" s="153" t="s">
        <v>1312</v>
      </c>
      <c r="D391" s="153" t="s">
        <v>3066</v>
      </c>
      <c r="E391" s="154">
        <v>1277402</v>
      </c>
      <c r="F391" s="21">
        <v>235263.3</v>
      </c>
      <c r="G391" s="154">
        <v>1277559</v>
      </c>
      <c r="H391" s="151">
        <f>VLOOKUP(A391,'[2]ESSER II Alloc'!A:D,3,FALSE)</f>
        <v>1277559</v>
      </c>
      <c r="I391" s="154">
        <f t="shared" si="6"/>
        <v>-157</v>
      </c>
    </row>
    <row r="392" spans="1:9" x14ac:dyDescent="0.3">
      <c r="A392" s="152">
        <f>INDEX([1]Concordance!$A$2:$A$556,MATCH('[1]2021 ESSER II'!F392,[1]Concordance!$D$2:$D$556,0))</f>
        <v>80116</v>
      </c>
      <c r="B392" s="153" t="s">
        <v>3068</v>
      </c>
      <c r="C392" s="153" t="s">
        <v>1318</v>
      </c>
      <c r="D392" s="153" t="s">
        <v>3069</v>
      </c>
      <c r="E392" s="154">
        <v>248994</v>
      </c>
      <c r="F392" s="21">
        <v>0</v>
      </c>
      <c r="G392" s="154">
        <v>249025</v>
      </c>
      <c r="H392" s="151">
        <f>VLOOKUP(A392,'[2]ESSER II Alloc'!A:D,3,FALSE)</f>
        <v>249025</v>
      </c>
      <c r="I392" s="154">
        <f t="shared" si="6"/>
        <v>-31</v>
      </c>
    </row>
    <row r="393" spans="1:9" x14ac:dyDescent="0.3">
      <c r="A393" s="152">
        <f>INDEX([1]Concordance!$A$2:$A$556,MATCH('[1]2021 ESSER II'!F393,[1]Concordance!$D$2:$D$556,0))</f>
        <v>80122</v>
      </c>
      <c r="B393" s="153" t="s">
        <v>3071</v>
      </c>
      <c r="C393" s="153" t="s">
        <v>1315</v>
      </c>
      <c r="D393" s="153" t="s">
        <v>3072</v>
      </c>
      <c r="E393" s="154">
        <v>168648</v>
      </c>
      <c r="F393" s="21">
        <v>0</v>
      </c>
      <c r="G393" s="154">
        <v>168669</v>
      </c>
      <c r="H393" s="151">
        <f>VLOOKUP(A393,'[2]ESSER II Alloc'!A:D,3,FALSE)</f>
        <v>168669</v>
      </c>
      <c r="I393" s="154">
        <f t="shared" si="6"/>
        <v>-21</v>
      </c>
    </row>
    <row r="394" spans="1:9" x14ac:dyDescent="0.3">
      <c r="A394" s="152">
        <f>INDEX([1]Concordance!$A$2:$A$556,MATCH('[1]2021 ESSER II'!F394,[1]Concordance!$D$2:$D$556,0))</f>
        <v>81097</v>
      </c>
      <c r="B394" s="153" t="s">
        <v>3074</v>
      </c>
      <c r="C394" s="153" t="s">
        <v>1321</v>
      </c>
      <c r="D394" s="153" t="s">
        <v>3075</v>
      </c>
      <c r="E394" s="154">
        <v>302956</v>
      </c>
      <c r="F394" s="21">
        <v>0</v>
      </c>
      <c r="G394" s="154">
        <v>302993</v>
      </c>
      <c r="H394" s="151">
        <f>VLOOKUP(A394,'[2]ESSER II Alloc'!A:D,3,FALSE)</f>
        <v>302993</v>
      </c>
      <c r="I394" s="154">
        <f t="shared" si="6"/>
        <v>-37</v>
      </c>
    </row>
    <row r="395" spans="1:9" x14ac:dyDescent="0.3">
      <c r="A395" s="152">
        <f>INDEX([1]Concordance!$A$2:$A$556,MATCH('[1]2021 ESSER II'!F395,[1]Concordance!$D$2:$D$556,0))</f>
        <v>55105</v>
      </c>
      <c r="B395" s="153" t="s">
        <v>3077</v>
      </c>
      <c r="C395" s="153" t="s">
        <v>1324</v>
      </c>
      <c r="D395" s="153" t="s">
        <v>3078</v>
      </c>
      <c r="E395" s="154">
        <v>842129</v>
      </c>
      <c r="F395" s="21">
        <v>842129</v>
      </c>
      <c r="G395" s="154">
        <v>842232</v>
      </c>
      <c r="H395" s="151">
        <f>VLOOKUP(A395,'[2]ESSER II Alloc'!A:D,3,FALSE)</f>
        <v>842232</v>
      </c>
      <c r="I395" s="154">
        <f t="shared" si="6"/>
        <v>-103</v>
      </c>
    </row>
    <row r="396" spans="1:9" x14ac:dyDescent="0.3">
      <c r="A396" s="152">
        <f>INDEX([1]Concordance!$A$2:$A$556,MATCH('[1]2021 ESSER II'!F396,[1]Concordance!$D$2:$D$556,0))</f>
        <v>82101</v>
      </c>
      <c r="B396" s="153" t="s">
        <v>3080</v>
      </c>
      <c r="C396" s="153" t="s">
        <v>1327</v>
      </c>
      <c r="D396" s="153" t="s">
        <v>3081</v>
      </c>
      <c r="E396" s="154">
        <v>362268</v>
      </c>
      <c r="F396" s="21">
        <v>0</v>
      </c>
      <c r="G396" s="154">
        <v>362313</v>
      </c>
      <c r="H396" s="151">
        <f>VLOOKUP(A396,'[2]ESSER II Alloc'!A:D,3,FALSE)</f>
        <v>362313</v>
      </c>
      <c r="I396" s="154">
        <f t="shared" si="6"/>
        <v>-45</v>
      </c>
    </row>
    <row r="397" spans="1:9" x14ac:dyDescent="0.3">
      <c r="A397" s="152">
        <f>INDEX([1]Concordance!$A$2:$A$556,MATCH('[1]2021 ESSER II'!F397,[1]Concordance!$D$2:$D$556,0))</f>
        <v>27059</v>
      </c>
      <c r="B397" s="153" t="s">
        <v>3083</v>
      </c>
      <c r="C397" s="153" t="s">
        <v>1330</v>
      </c>
      <c r="D397" s="153" t="s">
        <v>3084</v>
      </c>
      <c r="E397" s="154">
        <v>195187</v>
      </c>
      <c r="F397" s="21">
        <v>180717.59</v>
      </c>
      <c r="G397" s="154">
        <v>195211</v>
      </c>
      <c r="H397" s="151">
        <f>VLOOKUP(A397,'[2]ESSER II Alloc'!A:D,3,FALSE)</f>
        <v>195211</v>
      </c>
      <c r="I397" s="154">
        <f t="shared" si="6"/>
        <v>-24</v>
      </c>
    </row>
    <row r="398" spans="1:9" x14ac:dyDescent="0.3">
      <c r="A398" s="152">
        <f>INDEX([1]Concordance!$A$2:$A$556,MATCH('[1]2021 ESSER II'!F398,[1]Concordance!$D$2:$D$556,0))</f>
        <v>34122</v>
      </c>
      <c r="B398" s="153" t="s">
        <v>3086</v>
      </c>
      <c r="C398" s="153" t="s">
        <v>1333</v>
      </c>
      <c r="D398" s="153" t="s">
        <v>3087</v>
      </c>
      <c r="E398" s="154">
        <v>212226</v>
      </c>
      <c r="F398" s="21">
        <v>212226</v>
      </c>
      <c r="G398" s="154">
        <v>212252</v>
      </c>
      <c r="H398" s="151">
        <f>VLOOKUP(A398,'[2]ESSER II Alloc'!A:D,3,FALSE)</f>
        <v>212252</v>
      </c>
      <c r="I398" s="154">
        <f t="shared" si="6"/>
        <v>-26</v>
      </c>
    </row>
    <row r="399" spans="1:9" x14ac:dyDescent="0.3">
      <c r="A399" s="152">
        <f>INDEX([1]Concordance!$A$2:$A$556,MATCH('[1]2021 ESSER II'!F399,[1]Concordance!$D$2:$D$556,0))</f>
        <v>107156</v>
      </c>
      <c r="B399" s="153" t="s">
        <v>3089</v>
      </c>
      <c r="C399" s="153" t="s">
        <v>1336</v>
      </c>
      <c r="D399" s="153" t="s">
        <v>3090</v>
      </c>
      <c r="E399" s="154">
        <v>632573</v>
      </c>
      <c r="F399" s="21">
        <v>632573</v>
      </c>
      <c r="G399" s="154">
        <v>632650</v>
      </c>
      <c r="H399" s="151">
        <f>VLOOKUP(A399,'[2]ESSER II Alloc'!A:D,3,FALSE)</f>
        <v>632650</v>
      </c>
      <c r="I399" s="154">
        <f t="shared" si="6"/>
        <v>-77</v>
      </c>
    </row>
    <row r="400" spans="1:9" x14ac:dyDescent="0.3">
      <c r="A400" s="152">
        <f>INDEX([1]Concordance!$A$2:$A$556,MATCH('[1]2021 ESSER II'!F400,[1]Concordance!$D$2:$D$556,0))</f>
        <v>83003</v>
      </c>
      <c r="B400" s="153" t="s">
        <v>3092</v>
      </c>
      <c r="C400" s="153" t="s">
        <v>1339</v>
      </c>
      <c r="D400" s="153" t="s">
        <v>3093</v>
      </c>
      <c r="E400" s="154">
        <v>966039</v>
      </c>
      <c r="F400" s="21">
        <v>966039</v>
      </c>
      <c r="G400" s="154">
        <v>966157</v>
      </c>
      <c r="H400" s="151">
        <f>VLOOKUP(A400,'[2]ESSER II Alloc'!A:D,3,FALSE)</f>
        <v>966157</v>
      </c>
      <c r="I400" s="154">
        <f t="shared" si="6"/>
        <v>-118</v>
      </c>
    </row>
    <row r="401" spans="1:9" x14ac:dyDescent="0.3">
      <c r="A401" s="152">
        <f>INDEX([1]Concordance!$A$2:$A$556,MATCH('[1]2021 ESSER II'!F401,[1]Concordance!$D$2:$D$556,0))</f>
        <v>19148</v>
      </c>
      <c r="B401" s="153" t="s">
        <v>3095</v>
      </c>
      <c r="C401" s="153" t="s">
        <v>1342</v>
      </c>
      <c r="D401" s="153" t="s">
        <v>3096</v>
      </c>
      <c r="E401" s="154">
        <v>549906</v>
      </c>
      <c r="F401" s="21">
        <v>543708.94999999995</v>
      </c>
      <c r="G401" s="154">
        <v>549974</v>
      </c>
      <c r="H401" s="151">
        <f>VLOOKUP(A401,'[2]ESSER II Alloc'!A:D,3,FALSE)</f>
        <v>549974</v>
      </c>
      <c r="I401" s="154">
        <f t="shared" si="6"/>
        <v>-68</v>
      </c>
    </row>
    <row r="402" spans="1:9" x14ac:dyDescent="0.3">
      <c r="A402" s="152">
        <f>INDEX([1]Concordance!$A$2:$A$556,MATCH('[1]2021 ESSER II'!F402,[1]Concordance!$D$2:$D$556,0))</f>
        <v>84006</v>
      </c>
      <c r="B402" s="153" t="s">
        <v>3098</v>
      </c>
      <c r="C402" s="153" t="s">
        <v>1345</v>
      </c>
      <c r="D402" s="153" t="s">
        <v>3099</v>
      </c>
      <c r="E402" s="154">
        <v>1378853</v>
      </c>
      <c r="F402" s="21">
        <v>1378853</v>
      </c>
      <c r="G402" s="154">
        <v>1379022</v>
      </c>
      <c r="H402" s="151">
        <f>VLOOKUP(A402,'[2]ESSER II Alloc'!A:D,3,FALSE)</f>
        <v>1379022</v>
      </c>
      <c r="I402" s="154">
        <f t="shared" si="6"/>
        <v>-169</v>
      </c>
    </row>
    <row r="403" spans="1:9" x14ac:dyDescent="0.3">
      <c r="A403" s="152">
        <f>INDEX([1]Concordance!$A$2:$A$556,MATCH('[1]2021 ESSER II'!F403,[1]Concordance!$D$2:$D$556,0))</f>
        <v>40103</v>
      </c>
      <c r="B403" s="153" t="s">
        <v>3101</v>
      </c>
      <c r="C403" s="153" t="s">
        <v>1348</v>
      </c>
      <c r="D403" s="153" t="s">
        <v>3102</v>
      </c>
      <c r="E403" s="154">
        <v>48269</v>
      </c>
      <c r="F403" s="21">
        <v>0</v>
      </c>
      <c r="G403" s="154">
        <v>48275</v>
      </c>
      <c r="H403" s="151">
        <f>VLOOKUP(A403,'[2]ESSER II Alloc'!A:D,3,FALSE)</f>
        <v>48275</v>
      </c>
      <c r="I403" s="154">
        <f t="shared" si="6"/>
        <v>-6</v>
      </c>
    </row>
    <row r="404" spans="1:9" x14ac:dyDescent="0.3">
      <c r="A404" s="152">
        <f>INDEX([1]Concordance!$A$2:$A$556,MATCH('[1]2021 ESSER II'!F404,[1]Concordance!$D$2:$D$556,0))</f>
        <v>13059</v>
      </c>
      <c r="B404" s="153" t="s">
        <v>3104</v>
      </c>
      <c r="C404" s="153" t="s">
        <v>1354</v>
      </c>
      <c r="D404" s="153" t="s">
        <v>3105</v>
      </c>
      <c r="E404" s="154">
        <v>170474</v>
      </c>
      <c r="F404" s="21">
        <v>170474</v>
      </c>
      <c r="G404" s="154">
        <v>170495</v>
      </c>
      <c r="H404" s="151">
        <f>VLOOKUP(A404,'[2]ESSER II Alloc'!A:D,3,FALSE)</f>
        <v>170495</v>
      </c>
      <c r="I404" s="154">
        <f t="shared" si="6"/>
        <v>-21</v>
      </c>
    </row>
    <row r="405" spans="1:9" x14ac:dyDescent="0.3">
      <c r="A405" s="152">
        <f>INDEX([1]Concordance!$A$2:$A$556,MATCH('[1]2021 ESSER II'!F405,[1]Concordance!$D$2:$D$556,0))</f>
        <v>12109</v>
      </c>
      <c r="B405" s="153" t="s">
        <v>3107</v>
      </c>
      <c r="C405" s="153" t="s">
        <v>1357</v>
      </c>
      <c r="D405" s="153" t="s">
        <v>3108</v>
      </c>
      <c r="E405" s="154">
        <v>6979066</v>
      </c>
      <c r="F405" s="21">
        <v>435649.42</v>
      </c>
      <c r="G405" s="154">
        <v>6979922</v>
      </c>
      <c r="H405" s="151">
        <f>VLOOKUP(A405,'[2]ESSER II Alloc'!A:D,3,FALSE)</f>
        <v>6979922</v>
      </c>
      <c r="I405" s="154">
        <f t="shared" si="6"/>
        <v>-856</v>
      </c>
    </row>
    <row r="406" spans="1:9" x14ac:dyDescent="0.3">
      <c r="A406" s="152">
        <f>INDEX([1]Concordance!$A$2:$A$556,MATCH('[1]2021 ESSER II'!F406,[1]Concordance!$D$2:$D$556,0))</f>
        <v>72068</v>
      </c>
      <c r="B406" s="153" t="s">
        <v>3110</v>
      </c>
      <c r="C406" s="153" t="s">
        <v>1360</v>
      </c>
      <c r="D406" s="153" t="s">
        <v>3111</v>
      </c>
      <c r="E406" s="154">
        <v>1295803</v>
      </c>
      <c r="F406" s="21">
        <v>638808</v>
      </c>
      <c r="G406" s="154">
        <v>1295962</v>
      </c>
      <c r="H406" s="151">
        <f>VLOOKUP(A406,'[2]ESSER II Alloc'!A:D,3,FALSE)</f>
        <v>1295962</v>
      </c>
      <c r="I406" s="154">
        <f t="shared" si="6"/>
        <v>-159</v>
      </c>
    </row>
    <row r="407" spans="1:9" x14ac:dyDescent="0.3">
      <c r="A407" s="152">
        <f>INDEX([1]Concordance!$A$2:$A$556,MATCH('[1]2021 ESSER II'!F407,[1]Concordance!$D$2:$D$556,0))</f>
        <v>110029</v>
      </c>
      <c r="B407" s="153" t="s">
        <v>3113</v>
      </c>
      <c r="C407" s="153" t="s">
        <v>1363</v>
      </c>
      <c r="D407" s="153" t="s">
        <v>3114</v>
      </c>
      <c r="E407" s="154">
        <v>2339811</v>
      </c>
      <c r="F407" s="21">
        <v>286912.74</v>
      </c>
      <c r="G407" s="154">
        <v>2340098</v>
      </c>
      <c r="H407" s="151">
        <f>VLOOKUP(A407,'[2]ESSER II Alloc'!A:D,3,FALSE)</f>
        <v>2340098</v>
      </c>
      <c r="I407" s="154">
        <f t="shared" si="6"/>
        <v>-287</v>
      </c>
    </row>
    <row r="408" spans="1:9" x14ac:dyDescent="0.3">
      <c r="A408" s="152">
        <f>INDEX([1]Concordance!$A$2:$A$556,MATCH('[1]2021 ESSER II'!F408,[1]Concordance!$D$2:$D$556,0))</f>
        <v>27057</v>
      </c>
      <c r="B408" s="153" t="s">
        <v>3116</v>
      </c>
      <c r="C408" s="153" t="s">
        <v>1366</v>
      </c>
      <c r="D408" s="153" t="s">
        <v>3117</v>
      </c>
      <c r="E408" s="154">
        <v>236280</v>
      </c>
      <c r="F408" s="21">
        <v>236280</v>
      </c>
      <c r="G408" s="154">
        <v>236309</v>
      </c>
      <c r="H408" s="151">
        <f>VLOOKUP(A408,'[2]ESSER II Alloc'!A:D,3,FALSE)</f>
        <v>236309</v>
      </c>
      <c r="I408" s="154">
        <f t="shared" si="6"/>
        <v>-29</v>
      </c>
    </row>
    <row r="409" spans="1:9" x14ac:dyDescent="0.3">
      <c r="A409" s="152">
        <f>INDEX([1]Concordance!$A$2:$A$556,MATCH('[1]2021 ESSER II'!F409,[1]Concordance!$D$2:$D$556,0))</f>
        <v>115903</v>
      </c>
      <c r="B409" s="153" t="s">
        <v>3119</v>
      </c>
      <c r="C409" s="153" t="s">
        <v>1624</v>
      </c>
      <c r="D409" s="153" t="s">
        <v>3120</v>
      </c>
      <c r="E409" s="154">
        <v>1520673</v>
      </c>
      <c r="F409" s="21">
        <v>163392.5</v>
      </c>
      <c r="G409" s="154">
        <v>1520860</v>
      </c>
      <c r="H409" s="151">
        <f>VLOOKUP(A409,'[2]ESSER II Alloc'!A:D,3,FALSE)</f>
        <v>1520860</v>
      </c>
      <c r="I409" s="154">
        <f t="shared" si="6"/>
        <v>-187</v>
      </c>
    </row>
    <row r="410" spans="1:9" x14ac:dyDescent="0.3">
      <c r="A410" s="152">
        <f>INDEX([1]Concordance!$A$2:$A$556,MATCH('[1]2021 ESSER II'!F410,[1]Concordance!$D$2:$D$556,0))</f>
        <v>65098</v>
      </c>
      <c r="B410" s="153" t="s">
        <v>3122</v>
      </c>
      <c r="C410" s="153" t="s">
        <v>1369</v>
      </c>
      <c r="D410" s="153" t="s">
        <v>3123</v>
      </c>
      <c r="E410" s="154">
        <v>347398</v>
      </c>
      <c r="F410" s="21">
        <v>131706.71</v>
      </c>
      <c r="G410" s="154">
        <v>347441</v>
      </c>
      <c r="H410" s="151">
        <f>VLOOKUP(A410,'[2]ESSER II Alloc'!A:D,3,FALSE)</f>
        <v>347441</v>
      </c>
      <c r="I410" s="154">
        <f t="shared" si="6"/>
        <v>-43</v>
      </c>
    </row>
    <row r="411" spans="1:9" x14ac:dyDescent="0.3">
      <c r="A411" s="152">
        <f>INDEX([1]Concordance!$A$2:$A$556,MATCH('[1]2021 ESSER II'!F411,[1]Concordance!$D$2:$D$556,0))</f>
        <v>5124</v>
      </c>
      <c r="B411" s="153" t="s">
        <v>3125</v>
      </c>
      <c r="C411" s="153" t="s">
        <v>1375</v>
      </c>
      <c r="D411" s="153" t="s">
        <v>3126</v>
      </c>
      <c r="E411" s="154">
        <v>794317</v>
      </c>
      <c r="F411" s="21">
        <v>232284.55</v>
      </c>
      <c r="G411" s="154">
        <v>794415</v>
      </c>
      <c r="H411" s="151">
        <f>VLOOKUP(A411,'[2]ESSER II Alloc'!A:D,3,FALSE)</f>
        <v>794415</v>
      </c>
      <c r="I411" s="154">
        <f t="shared" si="6"/>
        <v>-98</v>
      </c>
    </row>
    <row r="412" spans="1:9" x14ac:dyDescent="0.3">
      <c r="A412" s="152">
        <f>INDEX([1]Concordance!$A$2:$A$556,MATCH('[1]2021 ESSER II'!F412,[1]Concordance!$D$2:$D$556,0))</f>
        <v>86100</v>
      </c>
      <c r="B412" s="153" t="s">
        <v>3128</v>
      </c>
      <c r="C412" s="153" t="s">
        <v>1378</v>
      </c>
      <c r="D412" s="153" t="s">
        <v>3129</v>
      </c>
      <c r="E412" s="154">
        <v>786993</v>
      </c>
      <c r="F412" s="21">
        <v>0</v>
      </c>
      <c r="G412" s="154">
        <v>787090</v>
      </c>
      <c r="H412" s="151">
        <f>VLOOKUP(A412,'[2]ESSER II Alloc'!A:D,3,FALSE)</f>
        <v>787090</v>
      </c>
      <c r="I412" s="154">
        <f t="shared" si="6"/>
        <v>-97</v>
      </c>
    </row>
    <row r="413" spans="1:9" x14ac:dyDescent="0.3">
      <c r="A413" s="152">
        <f>INDEX([1]Concordance!$A$2:$A$556,MATCH('[1]2021 ESSER II'!F413,[1]Concordance!$D$2:$D$556,0))</f>
        <v>103130</v>
      </c>
      <c r="B413" s="153" t="s">
        <v>3131</v>
      </c>
      <c r="C413" s="153" t="s">
        <v>1381</v>
      </c>
      <c r="D413" s="153" t="s">
        <v>3132</v>
      </c>
      <c r="E413" s="154">
        <v>758746</v>
      </c>
      <c r="F413" s="21">
        <v>758746</v>
      </c>
      <c r="G413" s="154">
        <v>758839</v>
      </c>
      <c r="H413" s="151">
        <f>VLOOKUP(A413,'[2]ESSER II Alloc'!A:D,3,FALSE)</f>
        <v>758839</v>
      </c>
      <c r="I413" s="154">
        <f t="shared" si="6"/>
        <v>-93</v>
      </c>
    </row>
    <row r="414" spans="1:9" x14ac:dyDescent="0.3">
      <c r="A414" s="152">
        <f>INDEX([1]Concordance!$A$2:$A$556,MATCH('[1]2021 ESSER II'!F414,[1]Concordance!$D$2:$D$556,0))</f>
        <v>87083</v>
      </c>
      <c r="B414" s="153" t="s">
        <v>3134</v>
      </c>
      <c r="C414" s="153" t="s">
        <v>1389</v>
      </c>
      <c r="D414" s="153" t="s">
        <v>3135</v>
      </c>
      <c r="E414" s="154">
        <v>500457</v>
      </c>
      <c r="F414" s="21">
        <v>500457</v>
      </c>
      <c r="G414" s="154">
        <v>500518</v>
      </c>
      <c r="H414" s="151">
        <f>VLOOKUP(A414,'[2]ESSER II Alloc'!A:D,3,FALSE)</f>
        <v>500518</v>
      </c>
      <c r="I414" s="154">
        <f t="shared" si="6"/>
        <v>-61</v>
      </c>
    </row>
    <row r="415" spans="1:9" x14ac:dyDescent="0.3">
      <c r="A415" s="152">
        <f>INDEX([1]Concordance!$A$2:$A$556,MATCH('[1]2021 ESSER II'!F415,[1]Concordance!$D$2:$D$556,0))</f>
        <v>107158</v>
      </c>
      <c r="B415" s="153" t="s">
        <v>3137</v>
      </c>
      <c r="C415" s="153" t="s">
        <v>1392</v>
      </c>
      <c r="D415" s="153" t="s">
        <v>3138</v>
      </c>
      <c r="E415" s="154">
        <v>511167</v>
      </c>
      <c r="F415" s="21">
        <v>511167</v>
      </c>
      <c r="G415" s="154">
        <v>511230</v>
      </c>
      <c r="H415" s="151">
        <f>VLOOKUP(A415,'[2]ESSER II Alloc'!A:D,3,FALSE)</f>
        <v>511230</v>
      </c>
      <c r="I415" s="154">
        <f t="shared" si="6"/>
        <v>-63</v>
      </c>
    </row>
    <row r="416" spans="1:9" x14ac:dyDescent="0.3">
      <c r="A416" s="152">
        <f>INDEX([1]Concordance!$A$2:$A$556,MATCH('[1]2021 ESSER II'!F416,[1]Concordance!$D$2:$D$556,0))</f>
        <v>19142</v>
      </c>
      <c r="B416" s="153" t="s">
        <v>3140</v>
      </c>
      <c r="C416" s="153" t="s">
        <v>1395</v>
      </c>
      <c r="D416" s="153" t="s">
        <v>3141</v>
      </c>
      <c r="E416" s="154">
        <v>1569813</v>
      </c>
      <c r="F416" s="21">
        <v>1569813</v>
      </c>
      <c r="G416" s="154">
        <v>1570005</v>
      </c>
      <c r="H416" s="151">
        <f>VLOOKUP(A416,'[2]ESSER II Alloc'!A:D,3,FALSE)</f>
        <v>1570005</v>
      </c>
      <c r="I416" s="154">
        <f t="shared" si="6"/>
        <v>-192</v>
      </c>
    </row>
    <row r="417" spans="1:9" x14ac:dyDescent="0.3">
      <c r="A417" s="152">
        <f>INDEX([1]Concordance!$A$2:$A$556,MATCH('[1]2021 ESSER II'!F417,[1]Concordance!$D$2:$D$556,0))</f>
        <v>48073</v>
      </c>
      <c r="B417" s="153" t="s">
        <v>3143</v>
      </c>
      <c r="C417" s="153" t="s">
        <v>450</v>
      </c>
      <c r="D417" s="153" t="s">
        <v>3144</v>
      </c>
      <c r="E417" s="154">
        <v>8306415</v>
      </c>
      <c r="F417" s="21">
        <v>8306415</v>
      </c>
      <c r="G417" s="154">
        <v>8307433</v>
      </c>
      <c r="H417" s="151">
        <f>VLOOKUP(A417,'[2]ESSER II Alloc'!A:D,3,FALSE)</f>
        <v>8307433</v>
      </c>
      <c r="I417" s="154">
        <f t="shared" si="6"/>
        <v>-1018</v>
      </c>
    </row>
    <row r="418" spans="1:9" x14ac:dyDescent="0.3">
      <c r="A418" s="152">
        <f>INDEX([1]Concordance!$A$2:$A$556,MATCH('[1]2021 ESSER II'!F418,[1]Concordance!$D$2:$D$556,0))</f>
        <v>104044</v>
      </c>
      <c r="B418" s="153" t="s">
        <v>3146</v>
      </c>
      <c r="C418" s="153" t="s">
        <v>3147</v>
      </c>
      <c r="D418" s="153" t="s">
        <v>3148</v>
      </c>
      <c r="E418" s="154">
        <v>1569389</v>
      </c>
      <c r="F418" s="21">
        <v>1229303.54</v>
      </c>
      <c r="G418" s="154">
        <v>1569582</v>
      </c>
      <c r="H418" s="151">
        <f>VLOOKUP(A418,'[2]ESSER II Alloc'!A:D,3,FALSE)</f>
        <v>1569582</v>
      </c>
      <c r="I418" s="154">
        <f t="shared" si="6"/>
        <v>-193</v>
      </c>
    </row>
    <row r="419" spans="1:9" x14ac:dyDescent="0.3">
      <c r="A419" s="152">
        <f>INDEX([1]Concordance!$A$2:$A$556,MATCH('[1]2021 ESSER II'!F419,[1]Concordance!$D$2:$D$556,0))</f>
        <v>88073</v>
      </c>
      <c r="B419" s="153" t="s">
        <v>3150</v>
      </c>
      <c r="C419" s="153" t="s">
        <v>1400</v>
      </c>
      <c r="D419" s="153" t="s">
        <v>3151</v>
      </c>
      <c r="E419" s="154">
        <v>153368</v>
      </c>
      <c r="F419" s="21">
        <v>153368</v>
      </c>
      <c r="G419" s="154">
        <v>153387</v>
      </c>
      <c r="H419" s="151">
        <f>VLOOKUP(A419,'[2]ESSER II Alloc'!A:D,3,FALSE)</f>
        <v>153387</v>
      </c>
      <c r="I419" s="154">
        <f t="shared" si="6"/>
        <v>-19</v>
      </c>
    </row>
    <row r="420" spans="1:9" x14ac:dyDescent="0.3">
      <c r="A420" s="152">
        <f>INDEX([1]Concordance!$A$2:$A$556,MATCH('[1]2021 ESSER II'!F420,[1]Concordance!$D$2:$D$556,0))</f>
        <v>39134</v>
      </c>
      <c r="B420" s="153" t="s">
        <v>3153</v>
      </c>
      <c r="C420" s="153" t="s">
        <v>1412</v>
      </c>
      <c r="D420" s="153" t="s">
        <v>3154</v>
      </c>
      <c r="E420" s="154">
        <v>2643453</v>
      </c>
      <c r="F420" s="21">
        <v>2643453</v>
      </c>
      <c r="G420" s="154">
        <v>2643777</v>
      </c>
      <c r="H420" s="151">
        <f>VLOOKUP(A420,'[2]ESSER II Alloc'!A:D,3,FALSE)</f>
        <v>2643777</v>
      </c>
      <c r="I420" s="154">
        <f t="shared" si="6"/>
        <v>-324</v>
      </c>
    </row>
    <row r="421" spans="1:9" x14ac:dyDescent="0.3">
      <c r="A421" s="152">
        <f>INDEX([1]Concordance!$A$2:$A$556,MATCH('[1]2021 ESSER II'!F421,[1]Concordance!$D$2:$D$556,0))</f>
        <v>7124</v>
      </c>
      <c r="B421" s="153" t="s">
        <v>3156</v>
      </c>
      <c r="C421" s="153" t="s">
        <v>1415</v>
      </c>
      <c r="D421" s="153" t="s">
        <v>3157</v>
      </c>
      <c r="E421" s="154">
        <v>278772</v>
      </c>
      <c r="F421" s="21">
        <v>0</v>
      </c>
      <c r="G421" s="154">
        <v>278806</v>
      </c>
      <c r="H421" s="151">
        <f>VLOOKUP(A421,'[2]ESSER II Alloc'!A:D,3,FALSE)</f>
        <v>278806</v>
      </c>
      <c r="I421" s="154">
        <f t="shared" si="6"/>
        <v>-34</v>
      </c>
    </row>
    <row r="422" spans="1:9" x14ac:dyDescent="0.3">
      <c r="A422" s="152">
        <f>INDEX([1]Concordance!$A$2:$A$556,MATCH('[1]2021 ESSER II'!F422,[1]Concordance!$D$2:$D$556,0))</f>
        <v>46132</v>
      </c>
      <c r="B422" s="153" t="s">
        <v>3159</v>
      </c>
      <c r="C422" s="153" t="s">
        <v>3160</v>
      </c>
      <c r="D422" s="153" t="s">
        <v>3161</v>
      </c>
      <c r="E422" s="154">
        <v>838335</v>
      </c>
      <c r="F422" s="21">
        <v>0</v>
      </c>
      <c r="G422" s="154">
        <v>838438</v>
      </c>
      <c r="H422" s="151">
        <f>VLOOKUP(A422,'[2]ESSER II Alloc'!A:D,3,FALSE)</f>
        <v>838438</v>
      </c>
      <c r="I422" s="154">
        <f t="shared" si="6"/>
        <v>-103</v>
      </c>
    </row>
    <row r="423" spans="1:9" x14ac:dyDescent="0.3">
      <c r="A423" s="152">
        <f>INDEX([1]Concordance!$A$2:$A$556,MATCH('[1]2021 ESSER II'!F423,[1]Concordance!$D$2:$D$556,0))</f>
        <v>103127</v>
      </c>
      <c r="B423" s="153" t="s">
        <v>3163</v>
      </c>
      <c r="C423" s="153" t="s">
        <v>1420</v>
      </c>
      <c r="D423" s="153" t="s">
        <v>3164</v>
      </c>
      <c r="E423" s="154">
        <v>413846</v>
      </c>
      <c r="F423" s="21">
        <v>0</v>
      </c>
      <c r="G423" s="154">
        <v>413897</v>
      </c>
      <c r="H423" s="151">
        <f>VLOOKUP(A423,'[2]ESSER II Alloc'!A:D,3,FALSE)</f>
        <v>413897</v>
      </c>
      <c r="I423" s="154">
        <f t="shared" si="6"/>
        <v>-51</v>
      </c>
    </row>
    <row r="424" spans="1:9" x14ac:dyDescent="0.3">
      <c r="A424" s="152">
        <f>INDEX([1]Concordance!$A$2:$A$556,MATCH('[1]2021 ESSER II'!F424,[1]Concordance!$D$2:$D$556,0))</f>
        <v>85044</v>
      </c>
      <c r="B424" s="153" t="s">
        <v>3166</v>
      </c>
      <c r="C424" s="153" t="s">
        <v>1423</v>
      </c>
      <c r="D424" s="153" t="s">
        <v>3167</v>
      </c>
      <c r="E424" s="154">
        <v>482207</v>
      </c>
      <c r="F424" s="21">
        <v>0</v>
      </c>
      <c r="G424" s="154">
        <v>482267</v>
      </c>
      <c r="H424" s="151">
        <f>VLOOKUP(A424,'[2]ESSER II Alloc'!A:D,3,FALSE)</f>
        <v>482267</v>
      </c>
      <c r="I424" s="154">
        <f t="shared" si="6"/>
        <v>-60</v>
      </c>
    </row>
    <row r="425" spans="1:9" x14ac:dyDescent="0.3">
      <c r="A425" s="152">
        <f>INDEX([1]Concordance!$A$2:$A$556,MATCH('[1]2021 ESSER II'!F425,[1]Concordance!$D$2:$D$556,0))</f>
        <v>89089</v>
      </c>
      <c r="B425" s="153" t="s">
        <v>3169</v>
      </c>
      <c r="C425" s="153" t="s">
        <v>1426</v>
      </c>
      <c r="D425" s="153" t="s">
        <v>3170</v>
      </c>
      <c r="E425" s="154">
        <v>886097</v>
      </c>
      <c r="F425" s="21">
        <v>884799.32</v>
      </c>
      <c r="G425" s="154">
        <v>886205</v>
      </c>
      <c r="H425" s="151">
        <f>VLOOKUP(A425,'[2]ESSER II Alloc'!A:D,3,FALSE)</f>
        <v>886205</v>
      </c>
      <c r="I425" s="154">
        <f t="shared" si="6"/>
        <v>-108</v>
      </c>
    </row>
    <row r="426" spans="1:9" x14ac:dyDescent="0.3">
      <c r="A426" s="152">
        <f>INDEX([1]Concordance!$A$2:$A$556,MATCH('[1]2021 ESSER II'!F426,[1]Concordance!$D$2:$D$556,0))</f>
        <v>110030</v>
      </c>
      <c r="B426" s="153" t="s">
        <v>3172</v>
      </c>
      <c r="C426" s="153" t="s">
        <v>1429</v>
      </c>
      <c r="D426" s="153" t="s">
        <v>3173</v>
      </c>
      <c r="E426" s="154">
        <v>467186</v>
      </c>
      <c r="F426" s="21">
        <v>0</v>
      </c>
      <c r="G426" s="154">
        <v>467243</v>
      </c>
      <c r="H426" s="151">
        <f>VLOOKUP(A426,'[2]ESSER II Alloc'!A:D,3,FALSE)</f>
        <v>467243</v>
      </c>
      <c r="I426" s="154">
        <f t="shared" si="6"/>
        <v>-57</v>
      </c>
    </row>
    <row r="427" spans="1:9" x14ac:dyDescent="0.3">
      <c r="A427" s="152">
        <f>INDEX([1]Concordance!$A$2:$A$556,MATCH('[1]2021 ESSER II'!F427,[1]Concordance!$D$2:$D$556,0))</f>
        <v>41005</v>
      </c>
      <c r="B427" s="153" t="s">
        <v>3175</v>
      </c>
      <c r="C427" s="153" t="s">
        <v>1432</v>
      </c>
      <c r="D427" s="153" t="s">
        <v>3176</v>
      </c>
      <c r="E427" s="154">
        <v>142177</v>
      </c>
      <c r="F427" s="21">
        <v>141974.84</v>
      </c>
      <c r="G427" s="154">
        <v>142194</v>
      </c>
      <c r="H427" s="151">
        <f>VLOOKUP(A427,'[2]ESSER II Alloc'!A:D,3,FALSE)</f>
        <v>142194</v>
      </c>
      <c r="I427" s="154">
        <f t="shared" si="6"/>
        <v>-17</v>
      </c>
    </row>
    <row r="428" spans="1:9" x14ac:dyDescent="0.3">
      <c r="A428" s="152">
        <f>INDEX([1]Concordance!$A$2:$A$556,MATCH('[1]2021 ESSER II'!F428,[1]Concordance!$D$2:$D$556,0))</f>
        <v>91095</v>
      </c>
      <c r="B428" s="153" t="s">
        <v>3178</v>
      </c>
      <c r="C428" s="153" t="s">
        <v>1435</v>
      </c>
      <c r="D428" s="153" t="s">
        <v>3179</v>
      </c>
      <c r="E428" s="154">
        <v>179829</v>
      </c>
      <c r="F428" s="21">
        <v>151971.16</v>
      </c>
      <c r="G428" s="154">
        <v>179852</v>
      </c>
      <c r="H428" s="151">
        <f>VLOOKUP(A428,'[2]ESSER II Alloc'!A:D,3,FALSE)</f>
        <v>179852</v>
      </c>
      <c r="I428" s="154">
        <f t="shared" si="6"/>
        <v>-23</v>
      </c>
    </row>
    <row r="429" spans="1:9" x14ac:dyDescent="0.3">
      <c r="A429" s="152">
        <f>INDEX([1]Concordance!$A$2:$A$556,MATCH('[1]2021 ESSER II'!F429,[1]Concordance!$D$2:$D$556,0))</f>
        <v>91093</v>
      </c>
      <c r="B429" s="153" t="s">
        <v>3181</v>
      </c>
      <c r="C429" s="153" t="s">
        <v>1403</v>
      </c>
      <c r="D429" s="153" t="s">
        <v>3182</v>
      </c>
      <c r="E429" s="154">
        <v>312150</v>
      </c>
      <c r="F429" s="21">
        <v>0</v>
      </c>
      <c r="G429" s="154">
        <v>312188</v>
      </c>
      <c r="H429" s="151">
        <f>VLOOKUP(A429,'[2]ESSER II Alloc'!A:D,3,FALSE)</f>
        <v>312188</v>
      </c>
      <c r="I429" s="154">
        <f t="shared" si="6"/>
        <v>-38</v>
      </c>
    </row>
    <row r="430" spans="1:9" x14ac:dyDescent="0.3">
      <c r="A430" s="152">
        <f>INDEX([1]Concordance!$A$2:$A$556,MATCH('[1]2021 ESSER II'!F430,[1]Concordance!$D$2:$D$556,0))</f>
        <v>72066</v>
      </c>
      <c r="B430" s="153" t="s">
        <v>3184</v>
      </c>
      <c r="C430" s="153" t="s">
        <v>1438</v>
      </c>
      <c r="D430" s="153" t="s">
        <v>3185</v>
      </c>
      <c r="E430" s="154">
        <v>83870</v>
      </c>
      <c r="F430" s="21">
        <v>82045</v>
      </c>
      <c r="G430" s="154">
        <v>83880</v>
      </c>
      <c r="H430" s="151">
        <f>VLOOKUP(A430,'[2]ESSER II Alloc'!A:D,3,FALSE)</f>
        <v>83880</v>
      </c>
      <c r="I430" s="154">
        <f t="shared" si="6"/>
        <v>-10</v>
      </c>
    </row>
    <row r="431" spans="1:9" x14ac:dyDescent="0.3">
      <c r="A431" s="152">
        <f>INDEX([1]Concordance!$A$2:$A$556,MATCH('[1]2021 ESSER II'!F431,[1]Concordance!$D$2:$D$556,0))</f>
        <v>96110</v>
      </c>
      <c r="B431" s="153" t="s">
        <v>3187</v>
      </c>
      <c r="C431" s="153" t="s">
        <v>1441</v>
      </c>
      <c r="D431" s="153" t="s">
        <v>3188</v>
      </c>
      <c r="E431" s="154">
        <v>7027544</v>
      </c>
      <c r="F431" s="21">
        <v>2059192.64</v>
      </c>
      <c r="G431" s="154">
        <v>7028405</v>
      </c>
      <c r="H431" s="151">
        <f>VLOOKUP(A431,'[2]ESSER II Alloc'!A:D,3,FALSE)</f>
        <v>7028405</v>
      </c>
      <c r="I431" s="154">
        <f t="shared" si="6"/>
        <v>-861</v>
      </c>
    </row>
    <row r="432" spans="1:9" x14ac:dyDescent="0.3">
      <c r="A432" s="152">
        <f>INDEX([1]Concordance!$A$2:$A$556,MATCH('[1]2021 ESSER II'!F432,[1]Concordance!$D$2:$D$556,0))</f>
        <v>96111</v>
      </c>
      <c r="B432" s="153" t="s">
        <v>3190</v>
      </c>
      <c r="C432" s="153" t="s">
        <v>1444</v>
      </c>
      <c r="D432" s="153" t="s">
        <v>3191</v>
      </c>
      <c r="E432" s="154">
        <v>15672712</v>
      </c>
      <c r="F432" s="21">
        <v>5840846.8200000003</v>
      </c>
      <c r="G432" s="154">
        <v>15674633</v>
      </c>
      <c r="H432" s="151">
        <f>VLOOKUP(A432,'[2]ESSER II Alloc'!A:D,3,FALSE)</f>
        <v>15674633</v>
      </c>
      <c r="I432" s="154">
        <f t="shared" si="6"/>
        <v>-1921</v>
      </c>
    </row>
    <row r="433" spans="1:9" x14ac:dyDescent="0.3">
      <c r="A433" s="152">
        <f>INDEX([1]Concordance!$A$2:$A$556,MATCH('[1]2021 ESSER II'!F433,[1]Concordance!$D$2:$D$556,0))</f>
        <v>3032</v>
      </c>
      <c r="B433" s="153" t="s">
        <v>3193</v>
      </c>
      <c r="C433" s="153" t="s">
        <v>1447</v>
      </c>
      <c r="D433" s="153" t="s">
        <v>3194</v>
      </c>
      <c r="E433" s="154">
        <v>150342</v>
      </c>
      <c r="F433" s="21">
        <v>89593.87</v>
      </c>
      <c r="G433" s="154">
        <v>150360</v>
      </c>
      <c r="H433" s="151">
        <f>VLOOKUP(A433,'[2]ESSER II Alloc'!A:D,3,FALSE)</f>
        <v>150360</v>
      </c>
      <c r="I433" s="154">
        <f t="shared" si="6"/>
        <v>-18</v>
      </c>
    </row>
    <row r="434" spans="1:9" x14ac:dyDescent="0.3">
      <c r="A434" s="152">
        <f>INDEX([1]Concordance!$A$2:$A$556,MATCH('[1]2021 ESSER II'!F434,[1]Concordance!$D$2:$D$556,0))</f>
        <v>96091</v>
      </c>
      <c r="B434" s="153" t="s">
        <v>3196</v>
      </c>
      <c r="C434" s="153" t="s">
        <v>1450</v>
      </c>
      <c r="D434" s="153" t="s">
        <v>3197</v>
      </c>
      <c r="E434" s="154">
        <v>3516142</v>
      </c>
      <c r="F434" s="21">
        <v>685758</v>
      </c>
      <c r="G434" s="154">
        <v>3516573</v>
      </c>
      <c r="H434" s="151">
        <f>VLOOKUP(A434,'[2]ESSER II Alloc'!A:D,3,FALSE)</f>
        <v>3516573</v>
      </c>
      <c r="I434" s="154">
        <f t="shared" si="6"/>
        <v>-431</v>
      </c>
    </row>
    <row r="435" spans="1:9" x14ac:dyDescent="0.3">
      <c r="A435" s="152">
        <f>INDEX([1]Concordance!$A$2:$A$556,MATCH('[1]2021 ESSER II'!F435,[1]Concordance!$D$2:$D$556,0))</f>
        <v>81096</v>
      </c>
      <c r="B435" s="153" t="s">
        <v>3199</v>
      </c>
      <c r="C435" s="153" t="s">
        <v>1453</v>
      </c>
      <c r="D435" s="153" t="s">
        <v>3200</v>
      </c>
      <c r="E435" s="154">
        <v>3846445</v>
      </c>
      <c r="F435" s="21">
        <v>3846445</v>
      </c>
      <c r="G435" s="154">
        <v>3846916</v>
      </c>
      <c r="H435" s="151">
        <f>VLOOKUP(A435,'[2]ESSER II Alloc'!A:D,3,FALSE)</f>
        <v>3846916</v>
      </c>
      <c r="I435" s="154">
        <f t="shared" si="6"/>
        <v>-471</v>
      </c>
    </row>
    <row r="436" spans="1:9" x14ac:dyDescent="0.3">
      <c r="A436" s="152">
        <f>INDEX([1]Concordance!$A$2:$A$556,MATCH('[1]2021 ESSER II'!F436,[1]Concordance!$D$2:$D$556,0))</f>
        <v>93121</v>
      </c>
      <c r="B436" s="153" t="s">
        <v>3202</v>
      </c>
      <c r="C436" s="153" t="s">
        <v>1456</v>
      </c>
      <c r="D436" s="153" t="s">
        <v>3203</v>
      </c>
      <c r="E436" s="154">
        <v>154249</v>
      </c>
      <c r="F436" s="21">
        <v>0</v>
      </c>
      <c r="G436" s="154">
        <v>154268</v>
      </c>
      <c r="H436" s="151">
        <f>VLOOKUP(A436,'[2]ESSER II Alloc'!A:D,3,FALSE)</f>
        <v>154268</v>
      </c>
      <c r="I436" s="154">
        <f t="shared" si="6"/>
        <v>-19</v>
      </c>
    </row>
    <row r="437" spans="1:9" x14ac:dyDescent="0.3">
      <c r="A437" s="152">
        <f>INDEX([1]Concordance!$A$2:$A$556,MATCH('[1]2021 ESSER II'!F437,[1]Concordance!$D$2:$D$556,0))</f>
        <v>33090</v>
      </c>
      <c r="B437" s="153" t="s">
        <v>3205</v>
      </c>
      <c r="C437" s="153" t="s">
        <v>1459</v>
      </c>
      <c r="D437" s="153" t="s">
        <v>3206</v>
      </c>
      <c r="E437" s="154">
        <v>1732930</v>
      </c>
      <c r="F437" s="21">
        <v>1732930</v>
      </c>
      <c r="G437" s="154">
        <v>1733142</v>
      </c>
      <c r="H437" s="151">
        <f>VLOOKUP(A437,'[2]ESSER II Alloc'!A:D,3,FALSE)</f>
        <v>1733142</v>
      </c>
      <c r="I437" s="154">
        <f t="shared" si="6"/>
        <v>-212</v>
      </c>
    </row>
    <row r="438" spans="1:9" x14ac:dyDescent="0.3">
      <c r="A438" s="152">
        <f>INDEX([1]Concordance!$A$2:$A$556,MATCH('[1]2021 ESSER II'!F438,[1]Concordance!$D$2:$D$556,0))</f>
        <v>21151</v>
      </c>
      <c r="B438" s="153" t="s">
        <v>3208</v>
      </c>
      <c r="C438" s="153" t="s">
        <v>1462</v>
      </c>
      <c r="D438" s="153" t="s">
        <v>3209</v>
      </c>
      <c r="E438" s="154">
        <v>423682</v>
      </c>
      <c r="F438" s="21">
        <v>0</v>
      </c>
      <c r="G438" s="154">
        <v>423734</v>
      </c>
      <c r="H438" s="151">
        <f>VLOOKUP(A438,'[2]ESSER II Alloc'!A:D,3,FALSE)</f>
        <v>423734</v>
      </c>
      <c r="I438" s="154">
        <f t="shared" si="6"/>
        <v>-52</v>
      </c>
    </row>
    <row r="439" spans="1:9" x14ac:dyDescent="0.3">
      <c r="A439" s="152">
        <f>INDEX([1]Concordance!$A$2:$A$556,MATCH('[1]2021 ESSER II'!F439,[1]Concordance!$D$2:$D$556,0))</f>
        <v>54042</v>
      </c>
      <c r="B439" s="153" t="s">
        <v>3211</v>
      </c>
      <c r="C439" s="153" t="s">
        <v>1465</v>
      </c>
      <c r="D439" s="153" t="s">
        <v>3212</v>
      </c>
      <c r="E439" s="154">
        <v>192608</v>
      </c>
      <c r="F439" s="21">
        <v>192608</v>
      </c>
      <c r="G439" s="154">
        <v>192632</v>
      </c>
      <c r="H439" s="151">
        <f>VLOOKUP(A439,'[2]ESSER II Alloc'!A:D,3,FALSE)</f>
        <v>192632</v>
      </c>
      <c r="I439" s="154">
        <f t="shared" si="6"/>
        <v>-24</v>
      </c>
    </row>
    <row r="440" spans="1:9" x14ac:dyDescent="0.3">
      <c r="A440" s="152">
        <f>INDEX([1]Concordance!$A$2:$A$556,MATCH('[1]2021 ESSER II'!F440,[1]Concordance!$D$2:$D$556,0))</f>
        <v>49140</v>
      </c>
      <c r="B440" s="153" t="s">
        <v>3214</v>
      </c>
      <c r="C440" s="153" t="s">
        <v>1468</v>
      </c>
      <c r="D440" s="153" t="s">
        <v>3215</v>
      </c>
      <c r="E440" s="154">
        <v>780459</v>
      </c>
      <c r="F440" s="21">
        <v>780459</v>
      </c>
      <c r="G440" s="154">
        <v>780555</v>
      </c>
      <c r="H440" s="151">
        <f>VLOOKUP(A440,'[2]ESSER II Alloc'!A:D,3,FALSE)</f>
        <v>780555</v>
      </c>
      <c r="I440" s="154">
        <f t="shared" si="6"/>
        <v>-96</v>
      </c>
    </row>
    <row r="441" spans="1:9" x14ac:dyDescent="0.3">
      <c r="A441" s="152">
        <f>INDEX([1]Concordance!$A$2:$A$556,MATCH('[1]2021 ESSER II'!F441,[1]Concordance!$D$2:$D$556,0))</f>
        <v>2097</v>
      </c>
      <c r="B441" s="153" t="s">
        <v>3217</v>
      </c>
      <c r="C441" s="153" t="s">
        <v>1471</v>
      </c>
      <c r="D441" s="153" t="s">
        <v>3218</v>
      </c>
      <c r="E441" s="154">
        <v>856857</v>
      </c>
      <c r="F441" s="21">
        <v>856857</v>
      </c>
      <c r="G441" s="154">
        <v>856963</v>
      </c>
      <c r="H441" s="151">
        <f>VLOOKUP(A441,'[2]ESSER II Alloc'!A:D,3,FALSE)</f>
        <v>856963</v>
      </c>
      <c r="I441" s="154">
        <f t="shared" si="6"/>
        <v>-106</v>
      </c>
    </row>
    <row r="442" spans="1:9" x14ac:dyDescent="0.3">
      <c r="A442" s="152">
        <f>INDEX([1]Concordance!$A$2:$A$556,MATCH('[1]2021 ESSER II'!F442,[1]Concordance!$D$2:$D$556,0))</f>
        <v>66105</v>
      </c>
      <c r="B442" s="153" t="s">
        <v>3220</v>
      </c>
      <c r="C442" s="153" t="s">
        <v>1489</v>
      </c>
      <c r="D442" s="153" t="s">
        <v>3221</v>
      </c>
      <c r="E442" s="154">
        <v>2142515</v>
      </c>
      <c r="F442" s="21">
        <v>2142515</v>
      </c>
      <c r="G442" s="154">
        <v>2142778</v>
      </c>
      <c r="H442" s="151">
        <f>VLOOKUP(A442,'[2]ESSER II Alloc'!A:D,3,FALSE)</f>
        <v>2142778</v>
      </c>
      <c r="I442" s="154">
        <f t="shared" si="6"/>
        <v>-263</v>
      </c>
    </row>
    <row r="443" spans="1:9" x14ac:dyDescent="0.3">
      <c r="A443" s="152">
        <f>INDEX([1]Concordance!$A$2:$A$556,MATCH('[1]2021 ESSER II'!F443,[1]Concordance!$D$2:$D$556,0))</f>
        <v>98080</v>
      </c>
      <c r="B443" s="153" t="s">
        <v>3223</v>
      </c>
      <c r="C443" s="153" t="s">
        <v>1492</v>
      </c>
      <c r="D443" s="153" t="s">
        <v>3224</v>
      </c>
      <c r="E443" s="154">
        <v>1011540</v>
      </c>
      <c r="F443" s="21">
        <v>1011540</v>
      </c>
      <c r="G443" s="154">
        <v>1011664</v>
      </c>
      <c r="H443" s="151">
        <f>VLOOKUP(A443,'[2]ESSER II Alloc'!A:D,3,FALSE)</f>
        <v>1011664</v>
      </c>
      <c r="I443" s="154">
        <f t="shared" si="6"/>
        <v>-124</v>
      </c>
    </row>
    <row r="444" spans="1:9" x14ac:dyDescent="0.3">
      <c r="A444" s="152">
        <f>INDEX([1]Concordance!$A$2:$A$556,MATCH('[1]2021 ESSER II'!F444,[1]Concordance!$D$2:$D$556,0))</f>
        <v>99082</v>
      </c>
      <c r="B444" s="153" t="s">
        <v>3226</v>
      </c>
      <c r="C444" s="153" t="s">
        <v>1495</v>
      </c>
      <c r="D444" s="153" t="s">
        <v>3227</v>
      </c>
      <c r="E444" s="154">
        <v>981329</v>
      </c>
      <c r="F444" s="21">
        <v>186252.5</v>
      </c>
      <c r="G444" s="154">
        <v>981450</v>
      </c>
      <c r="H444" s="151">
        <f>VLOOKUP(A444,'[2]ESSER II Alloc'!A:D,3,FALSE)</f>
        <v>981450</v>
      </c>
      <c r="I444" s="154">
        <f t="shared" si="6"/>
        <v>-121</v>
      </c>
    </row>
    <row r="445" spans="1:9" x14ac:dyDescent="0.3">
      <c r="A445" s="152">
        <f>INDEX([1]Concordance!$A$2:$A$556,MATCH('[1]2021 ESSER II'!F445,[1]Concordance!$D$2:$D$556,0))</f>
        <v>100059</v>
      </c>
      <c r="B445" s="153" t="s">
        <v>3229</v>
      </c>
      <c r="C445" s="153" t="s">
        <v>1498</v>
      </c>
      <c r="D445" s="153" t="s">
        <v>3230</v>
      </c>
      <c r="E445" s="154">
        <v>1449000</v>
      </c>
      <c r="F445" s="21">
        <v>0</v>
      </c>
      <c r="G445" s="154">
        <v>1449177</v>
      </c>
      <c r="H445" s="151">
        <f>VLOOKUP(A445,'[2]ESSER II Alloc'!A:D,3,FALSE)</f>
        <v>1449177</v>
      </c>
      <c r="I445" s="154">
        <f t="shared" si="6"/>
        <v>-177</v>
      </c>
    </row>
    <row r="446" spans="1:9" x14ac:dyDescent="0.3">
      <c r="A446" s="152">
        <f>INDEX([1]Concordance!$A$2:$A$556,MATCH('[1]2021 ESSER II'!F446,[1]Concordance!$D$2:$D$556,0))</f>
        <v>100062</v>
      </c>
      <c r="B446" s="153" t="s">
        <v>3232</v>
      </c>
      <c r="C446" s="153" t="s">
        <v>1501</v>
      </c>
      <c r="D446" s="153" t="s">
        <v>3233</v>
      </c>
      <c r="E446" s="154">
        <v>372306</v>
      </c>
      <c r="F446" s="21">
        <v>101547.92</v>
      </c>
      <c r="G446" s="154">
        <v>372352</v>
      </c>
      <c r="H446" s="151">
        <f>VLOOKUP(A446,'[2]ESSER II Alloc'!A:D,3,FALSE)</f>
        <v>372352</v>
      </c>
      <c r="I446" s="154">
        <f t="shared" si="6"/>
        <v>-46</v>
      </c>
    </row>
    <row r="447" spans="1:9" x14ac:dyDescent="0.3">
      <c r="A447" s="152">
        <f>INDEX([1]Concordance!$A$2:$A$556,MATCH('[1]2021 ESSER II'!F447,[1]Concordance!$D$2:$D$556,0))</f>
        <v>100061</v>
      </c>
      <c r="B447" s="153" t="s">
        <v>3235</v>
      </c>
      <c r="C447" s="153" t="s">
        <v>1504</v>
      </c>
      <c r="D447" s="153" t="s">
        <v>3236</v>
      </c>
      <c r="E447" s="154">
        <v>875649</v>
      </c>
      <c r="F447" s="21">
        <v>875649</v>
      </c>
      <c r="G447" s="154">
        <v>875756</v>
      </c>
      <c r="H447" s="151">
        <f>VLOOKUP(A447,'[2]ESSER II Alloc'!A:D,3,FALSE)</f>
        <v>875756</v>
      </c>
      <c r="I447" s="154">
        <f t="shared" si="6"/>
        <v>-107</v>
      </c>
    </row>
    <row r="448" spans="1:9" x14ac:dyDescent="0.3">
      <c r="A448" s="152">
        <f>INDEX([1]Concordance!$A$2:$A$556,MATCH('[1]2021 ESSER II'!F448,[1]Concordance!$D$2:$D$556,0))</f>
        <v>48915</v>
      </c>
      <c r="B448" s="153" t="s">
        <v>3238</v>
      </c>
      <c r="C448" s="153" t="s">
        <v>1510</v>
      </c>
      <c r="D448" s="153" t="s">
        <v>3239</v>
      </c>
      <c r="E448" s="154">
        <v>530116</v>
      </c>
      <c r="F448" s="21">
        <v>329017.78999999998</v>
      </c>
      <c r="G448" s="154">
        <v>530181</v>
      </c>
      <c r="H448" s="151">
        <f>VLOOKUP(A448,'[2]ESSER II Alloc'!A:D,3,FALSE)</f>
        <v>530181</v>
      </c>
      <c r="I448" s="154">
        <f t="shared" si="6"/>
        <v>-65</v>
      </c>
    </row>
    <row r="449" spans="1:9" x14ac:dyDescent="0.3">
      <c r="A449" s="152">
        <f>INDEX([1]Concordance!$A$2:$A$556,MATCH('[1]2021 ESSER II'!F449,[1]Concordance!$D$2:$D$556,0))</f>
        <v>80125</v>
      </c>
      <c r="B449" s="153" t="s">
        <v>3241</v>
      </c>
      <c r="C449" s="153" t="s">
        <v>1513</v>
      </c>
      <c r="D449" s="153" t="s">
        <v>3242</v>
      </c>
      <c r="E449" s="154">
        <v>4553344</v>
      </c>
      <c r="F449" s="21">
        <v>4553344</v>
      </c>
      <c r="G449" s="154">
        <v>4553902</v>
      </c>
      <c r="H449" s="151">
        <f>VLOOKUP(A449,'[2]ESSER II Alloc'!A:D,3,FALSE)</f>
        <v>4553902</v>
      </c>
      <c r="I449" s="154">
        <f t="shared" si="6"/>
        <v>-558</v>
      </c>
    </row>
    <row r="450" spans="1:9" x14ac:dyDescent="0.3">
      <c r="A450" s="152">
        <f>INDEX([1]Concordance!$A$2:$A$556,MATCH('[1]2021 ESSER II'!F450,[1]Concordance!$D$2:$D$556,0))</f>
        <v>35098</v>
      </c>
      <c r="B450" s="153" t="s">
        <v>3244</v>
      </c>
      <c r="C450" s="153" t="s">
        <v>1516</v>
      </c>
      <c r="D450" s="153" t="s">
        <v>3245</v>
      </c>
      <c r="E450" s="154">
        <v>1023646</v>
      </c>
      <c r="F450" s="21">
        <v>466874</v>
      </c>
      <c r="G450" s="154">
        <v>1023772</v>
      </c>
      <c r="H450" s="151">
        <f>VLOOKUP(A450,'[2]ESSER II Alloc'!A:D,3,FALSE)</f>
        <v>1023772</v>
      </c>
      <c r="I450" s="154">
        <f t="shared" si="6"/>
        <v>-126</v>
      </c>
    </row>
    <row r="451" spans="1:9" x14ac:dyDescent="0.3">
      <c r="A451" s="152">
        <f>INDEX([1]Concordance!$A$2:$A$556,MATCH('[1]2021 ESSER II'!F451,[1]Concordance!$D$2:$D$556,0))</f>
        <v>73106</v>
      </c>
      <c r="B451" s="153" t="s">
        <v>3247</v>
      </c>
      <c r="C451" s="153" t="s">
        <v>1519</v>
      </c>
      <c r="D451" s="153" t="s">
        <v>3248</v>
      </c>
      <c r="E451" s="154">
        <v>1850199</v>
      </c>
      <c r="F451" s="21">
        <v>1438835.28</v>
      </c>
      <c r="G451" s="154">
        <v>1850425</v>
      </c>
      <c r="H451" s="151">
        <f>VLOOKUP(A451,'[2]ESSER II Alloc'!A:D,3,FALSE)</f>
        <v>1850425</v>
      </c>
      <c r="I451" s="154">
        <f t="shared" ref="I451:I514" si="7">SUM(E451-H451)</f>
        <v>-226</v>
      </c>
    </row>
    <row r="452" spans="1:9" x14ac:dyDescent="0.3">
      <c r="A452" s="152">
        <f>INDEX([1]Concordance!$A$2:$A$556,MATCH('[1]2021 ESSER II'!F452,[1]Concordance!$D$2:$D$556,0))</f>
        <v>112103</v>
      </c>
      <c r="B452" s="153" t="s">
        <v>3250</v>
      </c>
      <c r="C452" s="153" t="s">
        <v>1522</v>
      </c>
      <c r="D452" s="153" t="s">
        <v>3251</v>
      </c>
      <c r="E452" s="154">
        <v>4503340</v>
      </c>
      <c r="F452" s="21">
        <v>0</v>
      </c>
      <c r="G452" s="154">
        <v>4503892</v>
      </c>
      <c r="H452" s="151">
        <f>VLOOKUP(A452,'[2]ESSER II Alloc'!A:D,3,FALSE)</f>
        <v>4503892</v>
      </c>
      <c r="I452" s="154">
        <f t="shared" si="7"/>
        <v>-552</v>
      </c>
    </row>
    <row r="453" spans="1:9" x14ac:dyDescent="0.3">
      <c r="A453" s="152">
        <f>INDEX([1]Concordance!$A$2:$A$556,MATCH('[1]2021 ESSER II'!F453,[1]Concordance!$D$2:$D$556,0))</f>
        <v>42113</v>
      </c>
      <c r="B453" s="153" t="s">
        <v>3253</v>
      </c>
      <c r="C453" s="153" t="s">
        <v>1525</v>
      </c>
      <c r="D453" s="153" t="s">
        <v>3254</v>
      </c>
      <c r="E453" s="154">
        <v>54439</v>
      </c>
      <c r="F453" s="21">
        <v>3725</v>
      </c>
      <c r="G453" s="154">
        <v>54446</v>
      </c>
      <c r="H453" s="151">
        <f>VLOOKUP(A453,'[2]ESSER II Alloc'!A:D,3,FALSE)</f>
        <v>54446</v>
      </c>
      <c r="I453" s="154">
        <f t="shared" si="7"/>
        <v>-7</v>
      </c>
    </row>
    <row r="454" spans="1:9" x14ac:dyDescent="0.3">
      <c r="A454" s="152">
        <f>INDEX([1]Concordance!$A$2:$A$556,MATCH('[1]2021 ESSER II'!F454,[1]Concordance!$D$2:$D$556,0))</f>
        <v>102085</v>
      </c>
      <c r="B454" s="153" t="s">
        <v>3256</v>
      </c>
      <c r="C454" s="153" t="s">
        <v>1528</v>
      </c>
      <c r="D454" s="153" t="s">
        <v>3257</v>
      </c>
      <c r="E454" s="154">
        <v>810761</v>
      </c>
      <c r="F454" s="21">
        <v>0</v>
      </c>
      <c r="G454" s="154">
        <v>810860</v>
      </c>
      <c r="H454" s="151">
        <f>VLOOKUP(A454,'[2]ESSER II Alloc'!A:D,3,FALSE)</f>
        <v>810860</v>
      </c>
      <c r="I454" s="154">
        <f t="shared" si="7"/>
        <v>-99</v>
      </c>
    </row>
    <row r="455" spans="1:9" x14ac:dyDescent="0.3">
      <c r="A455" s="152">
        <f>INDEX([1]Concordance!$A$2:$A$556,MATCH('[1]2021 ESSER II'!F455,[1]Concordance!$D$2:$D$556,0))</f>
        <v>108144</v>
      </c>
      <c r="B455" s="153" t="s">
        <v>3259</v>
      </c>
      <c r="C455" s="153" t="s">
        <v>1531</v>
      </c>
      <c r="D455" s="153" t="s">
        <v>3260</v>
      </c>
      <c r="E455" s="154">
        <v>212088</v>
      </c>
      <c r="F455" s="21">
        <v>0</v>
      </c>
      <c r="G455" s="154">
        <v>212114</v>
      </c>
      <c r="H455" s="151">
        <f>VLOOKUP(A455,'[2]ESSER II Alloc'!A:D,3,FALSE)</f>
        <v>212114</v>
      </c>
      <c r="I455" s="154">
        <f t="shared" si="7"/>
        <v>-26</v>
      </c>
    </row>
    <row r="456" spans="1:9" x14ac:dyDescent="0.3">
      <c r="A456" s="152">
        <f>INDEX([1]Concordance!$A$2:$A$556,MATCH('[1]2021 ESSER II'!F456,[1]Concordance!$D$2:$D$556,0))</f>
        <v>5127</v>
      </c>
      <c r="B456" s="153" t="s">
        <v>3262</v>
      </c>
      <c r="C456" s="153" t="s">
        <v>1534</v>
      </c>
      <c r="D456" s="153" t="s">
        <v>3263</v>
      </c>
      <c r="E456" s="154">
        <v>287720</v>
      </c>
      <c r="F456" s="21">
        <v>287720</v>
      </c>
      <c r="G456" s="154">
        <v>287755</v>
      </c>
      <c r="H456" s="151">
        <f>VLOOKUP(A456,'[2]ESSER II Alloc'!A:D,3,FALSE)</f>
        <v>287755</v>
      </c>
      <c r="I456" s="154">
        <f t="shared" si="7"/>
        <v>-35</v>
      </c>
    </row>
    <row r="457" spans="1:9" x14ac:dyDescent="0.3">
      <c r="A457" s="152">
        <f>INDEX([1]Concordance!$A$2:$A$556,MATCH('[1]2021 ESSER II'!F457,[1]Concordance!$D$2:$D$556,0))</f>
        <v>19144</v>
      </c>
      <c r="B457" s="153" t="s">
        <v>3265</v>
      </c>
      <c r="C457" s="153" t="s">
        <v>363</v>
      </c>
      <c r="D457" s="153" t="s">
        <v>3266</v>
      </c>
      <c r="E457" s="154">
        <v>494653</v>
      </c>
      <c r="F457" s="21">
        <v>222375.19</v>
      </c>
      <c r="G457" s="154">
        <v>494714</v>
      </c>
      <c r="H457" s="151">
        <f>VLOOKUP(A457,'[2]ESSER II Alloc'!A:D,3,FALSE)</f>
        <v>494714</v>
      </c>
      <c r="I457" s="154">
        <f t="shared" si="7"/>
        <v>-61</v>
      </c>
    </row>
    <row r="458" spans="1:9" x14ac:dyDescent="0.3">
      <c r="A458" s="152">
        <f>INDEX([1]Concordance!$A$2:$A$556,MATCH('[1]2021 ESSER II'!F458,[1]Concordance!$D$2:$D$556,0))</f>
        <v>100063</v>
      </c>
      <c r="B458" s="153" t="s">
        <v>3268</v>
      </c>
      <c r="C458" s="153" t="s">
        <v>1537</v>
      </c>
      <c r="D458" s="153" t="s">
        <v>3269</v>
      </c>
      <c r="E458" s="154">
        <v>4764659</v>
      </c>
      <c r="F458" s="21">
        <v>6612.36</v>
      </c>
      <c r="G458" s="154">
        <v>4765243</v>
      </c>
      <c r="H458" s="151">
        <f>VLOOKUP(A458,'[2]ESSER II Alloc'!A:D,3,FALSE)</f>
        <v>4765243</v>
      </c>
      <c r="I458" s="154">
        <f t="shared" si="7"/>
        <v>-584</v>
      </c>
    </row>
    <row r="459" spans="1:9" x14ac:dyDescent="0.3">
      <c r="A459" s="152">
        <f>INDEX([1]Concordance!$A$2:$A$556,MATCH('[1]2021 ESSER II'!F459,[1]Concordance!$D$2:$D$556,0))</f>
        <v>57001</v>
      </c>
      <c r="B459" s="153" t="s">
        <v>3271</v>
      </c>
      <c r="C459" s="153" t="s">
        <v>1540</v>
      </c>
      <c r="D459" s="153" t="s">
        <v>3272</v>
      </c>
      <c r="E459" s="154">
        <v>201237</v>
      </c>
      <c r="F459" s="21">
        <v>201237</v>
      </c>
      <c r="G459" s="154">
        <v>201261</v>
      </c>
      <c r="H459" s="151">
        <f>VLOOKUP(A459,'[2]ESSER II Alloc'!A:D,3,FALSE)</f>
        <v>201261</v>
      </c>
      <c r="I459" s="154">
        <f t="shared" si="7"/>
        <v>-24</v>
      </c>
    </row>
    <row r="460" spans="1:9" x14ac:dyDescent="0.3">
      <c r="A460" s="152">
        <f>INDEX([1]Concordance!$A$2:$A$556,MATCH('[1]2021 ESSER II'!F460,[1]Concordance!$D$2:$D$556,0))</f>
        <v>34121</v>
      </c>
      <c r="B460" s="153" t="s">
        <v>3274</v>
      </c>
      <c r="C460" s="153" t="s">
        <v>1543</v>
      </c>
      <c r="D460" s="153" t="s">
        <v>3275</v>
      </c>
      <c r="E460" s="154">
        <v>278613</v>
      </c>
      <c r="F460" s="21">
        <v>0</v>
      </c>
      <c r="G460" s="154">
        <v>278648</v>
      </c>
      <c r="H460" s="151">
        <f>VLOOKUP(A460,'[2]ESSER II Alloc'!A:D,3,FALSE)</f>
        <v>278648</v>
      </c>
      <c r="I460" s="154">
        <f t="shared" si="7"/>
        <v>-35</v>
      </c>
    </row>
    <row r="461" spans="1:9" x14ac:dyDescent="0.3">
      <c r="A461" s="152">
        <f>INDEX([1]Concordance!$A$2:$A$556,MATCH('[1]2021 ESSER II'!F461,[1]Concordance!$D$2:$D$556,0))</f>
        <v>97130</v>
      </c>
      <c r="B461" s="153" t="s">
        <v>3277</v>
      </c>
      <c r="C461" s="153" t="s">
        <v>1546</v>
      </c>
      <c r="D461" s="153" t="s">
        <v>3278</v>
      </c>
      <c r="E461" s="154">
        <v>301524</v>
      </c>
      <c r="F461" s="21">
        <v>190516.01</v>
      </c>
      <c r="G461" s="154">
        <v>301561</v>
      </c>
      <c r="H461" s="151">
        <f>VLOOKUP(A461,'[2]ESSER II Alloc'!A:D,3,FALSE)</f>
        <v>301561</v>
      </c>
      <c r="I461" s="154">
        <f t="shared" si="7"/>
        <v>-37</v>
      </c>
    </row>
    <row r="462" spans="1:9" x14ac:dyDescent="0.3">
      <c r="A462" s="152">
        <f>INDEX([1]Concordance!$A$2:$A$556,MATCH('[1]2021 ESSER II'!F462,[1]Concordance!$D$2:$D$556,0))</f>
        <v>80119</v>
      </c>
      <c r="B462" s="153" t="s">
        <v>3280</v>
      </c>
      <c r="C462" s="153" t="s">
        <v>1549</v>
      </c>
      <c r="D462" s="153" t="s">
        <v>3281</v>
      </c>
      <c r="E462" s="154">
        <v>410369</v>
      </c>
      <c r="F462" s="21">
        <v>343874.92</v>
      </c>
      <c r="G462" s="154">
        <v>410419</v>
      </c>
      <c r="H462" s="151">
        <f>VLOOKUP(A462,'[2]ESSER II Alloc'!A:D,3,FALSE)</f>
        <v>410419</v>
      </c>
      <c r="I462" s="154">
        <f t="shared" si="7"/>
        <v>-50</v>
      </c>
    </row>
    <row r="463" spans="1:9" x14ac:dyDescent="0.3">
      <c r="A463" s="152">
        <f>INDEX([1]Concordance!$A$2:$A$556,MATCH('[1]2021 ESSER II'!F463,[1]Concordance!$D$2:$D$556,0))</f>
        <v>24087</v>
      </c>
      <c r="B463" s="153" t="s">
        <v>3283</v>
      </c>
      <c r="C463" s="153" t="s">
        <v>1552</v>
      </c>
      <c r="D463" s="153" t="s">
        <v>3284</v>
      </c>
      <c r="E463" s="154">
        <v>273505</v>
      </c>
      <c r="F463" s="21">
        <v>273505</v>
      </c>
      <c r="G463" s="154">
        <v>273539</v>
      </c>
      <c r="H463" s="151">
        <f>VLOOKUP(A463,'[2]ESSER II Alloc'!A:D,3,FALSE)</f>
        <v>273539</v>
      </c>
      <c r="I463" s="154">
        <f t="shared" si="7"/>
        <v>-34</v>
      </c>
    </row>
    <row r="464" spans="1:9" x14ac:dyDescent="0.3">
      <c r="A464" s="152">
        <f>INDEX([1]Concordance!$A$2:$A$556,MATCH('[1]2021 ESSER II'!F464,[1]Concordance!$D$2:$D$556,0))</f>
        <v>14130</v>
      </c>
      <c r="B464" s="153" t="s">
        <v>3286</v>
      </c>
      <c r="C464" s="153" t="s">
        <v>1555</v>
      </c>
      <c r="D464" s="153" t="s">
        <v>3287</v>
      </c>
      <c r="E464" s="154">
        <v>380209</v>
      </c>
      <c r="F464" s="21">
        <v>380209</v>
      </c>
      <c r="G464" s="154">
        <v>380255</v>
      </c>
      <c r="H464" s="151">
        <f>VLOOKUP(A464,'[2]ESSER II Alloc'!A:D,3,FALSE)</f>
        <v>380255</v>
      </c>
      <c r="I464" s="154">
        <f t="shared" si="7"/>
        <v>-46</v>
      </c>
    </row>
    <row r="465" spans="1:9" x14ac:dyDescent="0.3">
      <c r="A465" s="152">
        <f>INDEX([1]Concordance!$A$2:$A$556,MATCH('[1]2021 ESSER II'!F465,[1]Concordance!$D$2:$D$556,0))</f>
        <v>41002</v>
      </c>
      <c r="B465" s="153" t="s">
        <v>3289</v>
      </c>
      <c r="C465" s="153" t="s">
        <v>1558</v>
      </c>
      <c r="D465" s="153" t="s">
        <v>3290</v>
      </c>
      <c r="E465" s="154">
        <v>878567</v>
      </c>
      <c r="F465" s="21">
        <v>834.84</v>
      </c>
      <c r="G465" s="154">
        <v>878675</v>
      </c>
      <c r="H465" s="151">
        <f>VLOOKUP(A465,'[2]ESSER II Alloc'!A:D,3,FALSE)</f>
        <v>878675</v>
      </c>
      <c r="I465" s="154">
        <f t="shared" si="7"/>
        <v>-108</v>
      </c>
    </row>
    <row r="466" spans="1:9" x14ac:dyDescent="0.3">
      <c r="A466" s="152">
        <f>INDEX([1]Concordance!$A$2:$A$556,MATCH('[1]2021 ESSER II'!F466,[1]Concordance!$D$2:$D$556,0))</f>
        <v>44084</v>
      </c>
      <c r="B466" s="153" t="s">
        <v>3292</v>
      </c>
      <c r="C466" s="153" t="s">
        <v>1561</v>
      </c>
      <c r="D466" s="153" t="s">
        <v>3293</v>
      </c>
      <c r="E466" s="154">
        <v>202733</v>
      </c>
      <c r="F466" s="21">
        <v>0</v>
      </c>
      <c r="G466" s="154">
        <v>202758</v>
      </c>
      <c r="H466" s="151">
        <f>VLOOKUP(A466,'[2]ESSER II Alloc'!A:D,3,FALSE)</f>
        <v>202758</v>
      </c>
      <c r="I466" s="154">
        <f t="shared" si="7"/>
        <v>-25</v>
      </c>
    </row>
    <row r="467" spans="1:9" x14ac:dyDescent="0.3">
      <c r="A467" s="152">
        <f>INDEX([1]Concordance!$A$2:$A$556,MATCH('[1]2021 ESSER II'!F467,[1]Concordance!$D$2:$D$556,0))</f>
        <v>47060</v>
      </c>
      <c r="B467" s="153" t="s">
        <v>3295</v>
      </c>
      <c r="C467" s="153" t="s">
        <v>1564</v>
      </c>
      <c r="D467" s="153" t="s">
        <v>3296</v>
      </c>
      <c r="E467" s="154">
        <v>587354</v>
      </c>
      <c r="F467" s="21">
        <v>94961.14</v>
      </c>
      <c r="G467" s="154">
        <v>587426</v>
      </c>
      <c r="H467" s="151">
        <f>VLOOKUP(A467,'[2]ESSER II Alloc'!A:D,3,FALSE)</f>
        <v>587426</v>
      </c>
      <c r="I467" s="154">
        <f t="shared" si="7"/>
        <v>-72</v>
      </c>
    </row>
    <row r="468" spans="1:9" x14ac:dyDescent="0.3">
      <c r="A468" s="152">
        <f>INDEX([1]Concordance!$A$2:$A$556,MATCH('[1]2021 ESSER II'!F468,[1]Concordance!$D$2:$D$556,0))</f>
        <v>74202</v>
      </c>
      <c r="B468" s="153" t="s">
        <v>3298</v>
      </c>
      <c r="C468" s="153" t="s">
        <v>1567</v>
      </c>
      <c r="D468" s="153" t="s">
        <v>3299</v>
      </c>
      <c r="E468" s="154">
        <v>67894</v>
      </c>
      <c r="F468" s="21">
        <v>0</v>
      </c>
      <c r="G468" s="154">
        <v>67902</v>
      </c>
      <c r="H468" s="151">
        <f>VLOOKUP(A468,'[2]ESSER II Alloc'!A:D,3,FALSE)</f>
        <v>67902</v>
      </c>
      <c r="I468" s="154">
        <f t="shared" si="7"/>
        <v>-8</v>
      </c>
    </row>
    <row r="469" spans="1:9" x14ac:dyDescent="0.3">
      <c r="A469" s="152">
        <f>INDEX([1]Concordance!$A$2:$A$556,MATCH('[1]2021 ESSER II'!F469,[1]Concordance!$D$2:$D$556,0))</f>
        <v>78005</v>
      </c>
      <c r="B469" s="153" t="s">
        <v>3301</v>
      </c>
      <c r="C469" s="153" t="s">
        <v>1570</v>
      </c>
      <c r="D469" s="153" t="s">
        <v>3302</v>
      </c>
      <c r="E469" s="154">
        <v>1274171</v>
      </c>
      <c r="F469" s="21">
        <v>461121.33</v>
      </c>
      <c r="G469" s="154">
        <v>1274327</v>
      </c>
      <c r="H469" s="151">
        <f>VLOOKUP(A469,'[2]ESSER II Alloc'!A:D,3,FALSE)</f>
        <v>1274327</v>
      </c>
      <c r="I469" s="154">
        <f t="shared" si="7"/>
        <v>-156</v>
      </c>
    </row>
    <row r="470" spans="1:9" x14ac:dyDescent="0.3">
      <c r="A470" s="152">
        <f>INDEX([1]Concordance!$A$2:$A$556,MATCH('[1]2021 ESSER II'!F470,[1]Concordance!$D$2:$D$556,0))</f>
        <v>10087</v>
      </c>
      <c r="B470" s="153" t="s">
        <v>3304</v>
      </c>
      <c r="C470" s="153" t="s">
        <v>1573</v>
      </c>
      <c r="D470" s="153" t="s">
        <v>3305</v>
      </c>
      <c r="E470" s="154">
        <v>498692</v>
      </c>
      <c r="F470" s="21">
        <v>0</v>
      </c>
      <c r="G470" s="154">
        <v>498753</v>
      </c>
      <c r="H470" s="151">
        <f>VLOOKUP(A470,'[2]ESSER II Alloc'!A:D,3,FALSE)</f>
        <v>498753</v>
      </c>
      <c r="I470" s="154">
        <f t="shared" si="7"/>
        <v>-61</v>
      </c>
    </row>
    <row r="471" spans="1:9" x14ac:dyDescent="0.3">
      <c r="A471" s="152">
        <f>INDEX([1]Concordance!$A$2:$A$556,MATCH('[1]2021 ESSER II'!F471,[1]Concordance!$D$2:$D$556,0))</f>
        <v>90076</v>
      </c>
      <c r="B471" s="153" t="s">
        <v>3307</v>
      </c>
      <c r="C471" s="153" t="s">
        <v>1576</v>
      </c>
      <c r="D471" s="153" t="s">
        <v>3308</v>
      </c>
      <c r="E471" s="154">
        <v>669744</v>
      </c>
      <c r="F471" s="21">
        <v>535057.24</v>
      </c>
      <c r="G471" s="154">
        <v>669826</v>
      </c>
      <c r="H471" s="151">
        <f>VLOOKUP(A471,'[2]ESSER II Alloc'!A:D,3,FALSE)</f>
        <v>669826</v>
      </c>
      <c r="I471" s="154">
        <f t="shared" si="7"/>
        <v>-82</v>
      </c>
    </row>
    <row r="472" spans="1:9" x14ac:dyDescent="0.3">
      <c r="A472" s="152">
        <f>INDEX([1]Concordance!$A$2:$A$556,MATCH('[1]2021 ESSER II'!F472,[1]Concordance!$D$2:$D$556,0))</f>
        <v>35099</v>
      </c>
      <c r="B472" s="153" t="s">
        <v>3310</v>
      </c>
      <c r="C472" s="153" t="s">
        <v>1579</v>
      </c>
      <c r="D472" s="153" t="s">
        <v>3311</v>
      </c>
      <c r="E472" s="154">
        <v>768982</v>
      </c>
      <c r="F472" s="21">
        <v>768982</v>
      </c>
      <c r="G472" s="154">
        <v>769077</v>
      </c>
      <c r="H472" s="151">
        <f>VLOOKUP(A472,'[2]ESSER II Alloc'!A:D,3,FALSE)</f>
        <v>769077</v>
      </c>
      <c r="I472" s="154">
        <f t="shared" si="7"/>
        <v>-95</v>
      </c>
    </row>
    <row r="473" spans="1:9" x14ac:dyDescent="0.3">
      <c r="A473" s="152">
        <f>INDEX([1]Concordance!$A$2:$A$556,MATCH('[1]2021 ESSER II'!F473,[1]Concordance!$D$2:$D$556,0))</f>
        <v>59113</v>
      </c>
      <c r="B473" s="153" t="s">
        <v>3313</v>
      </c>
      <c r="C473" s="153" t="s">
        <v>1582</v>
      </c>
      <c r="D473" s="153" t="s">
        <v>3314</v>
      </c>
      <c r="E473" s="154">
        <v>115144</v>
      </c>
      <c r="F473" s="21">
        <v>0</v>
      </c>
      <c r="G473" s="154">
        <v>115158</v>
      </c>
      <c r="H473" s="151">
        <f>VLOOKUP(A473,'[2]ESSER II Alloc'!A:D,3,FALSE)</f>
        <v>115158</v>
      </c>
      <c r="I473" s="154">
        <f t="shared" si="7"/>
        <v>-14</v>
      </c>
    </row>
    <row r="474" spans="1:9" x14ac:dyDescent="0.3">
      <c r="A474" s="152">
        <f>INDEX([1]Concordance!$A$2:$A$556,MATCH('[1]2021 ESSER II'!F474,[1]Concordance!$D$2:$D$556,0))</f>
        <v>5121</v>
      </c>
      <c r="B474" s="153" t="s">
        <v>3316</v>
      </c>
      <c r="C474" s="153" t="s">
        <v>1585</v>
      </c>
      <c r="D474" s="153" t="s">
        <v>3317</v>
      </c>
      <c r="E474" s="154">
        <v>842882</v>
      </c>
      <c r="F474" s="21">
        <v>598787</v>
      </c>
      <c r="G474" s="154">
        <v>842985</v>
      </c>
      <c r="H474" s="151">
        <f>VLOOKUP(A474,'[2]ESSER II Alloc'!A:D,3,FALSE)</f>
        <v>842985</v>
      </c>
      <c r="I474" s="154">
        <f t="shared" si="7"/>
        <v>-103</v>
      </c>
    </row>
    <row r="475" spans="1:9" x14ac:dyDescent="0.3">
      <c r="A475" s="152">
        <f>INDEX([1]Concordance!$A$2:$A$556,MATCH('[1]2021 ESSER II'!F475,[1]Concordance!$D$2:$D$556,0))</f>
        <v>22090</v>
      </c>
      <c r="B475" s="153" t="s">
        <v>3319</v>
      </c>
      <c r="C475" s="153" t="s">
        <v>1588</v>
      </c>
      <c r="D475" s="153" t="s">
        <v>3320</v>
      </c>
      <c r="E475" s="154">
        <v>475388</v>
      </c>
      <c r="F475" s="21">
        <v>0</v>
      </c>
      <c r="G475" s="154">
        <v>475446</v>
      </c>
      <c r="H475" s="151">
        <f>VLOOKUP(A475,'[2]ESSER II Alloc'!A:D,3,FALSE)</f>
        <v>475446</v>
      </c>
      <c r="I475" s="154">
        <f t="shared" si="7"/>
        <v>-58</v>
      </c>
    </row>
    <row r="476" spans="1:9" x14ac:dyDescent="0.3">
      <c r="A476" s="152">
        <f>INDEX([1]Concordance!$A$2:$A$556,MATCH('[1]2021 ESSER II'!F476,[1]Concordance!$D$2:$D$556,0))</f>
        <v>96119</v>
      </c>
      <c r="B476" s="153" t="s">
        <v>3322</v>
      </c>
      <c r="C476" s="153" t="s">
        <v>1591</v>
      </c>
      <c r="D476" s="153" t="s">
        <v>3323</v>
      </c>
      <c r="E476" s="154">
        <v>1700271</v>
      </c>
      <c r="F476" s="21">
        <v>1700271</v>
      </c>
      <c r="G476" s="154">
        <v>1700479</v>
      </c>
      <c r="H476" s="151">
        <f>VLOOKUP(A476,'[2]ESSER II Alloc'!A:D,3,FALSE)</f>
        <v>1700479</v>
      </c>
      <c r="I476" s="154">
        <f t="shared" si="7"/>
        <v>-208</v>
      </c>
    </row>
    <row r="477" spans="1:9" x14ac:dyDescent="0.3">
      <c r="A477" s="152">
        <f>INDEX([1]Concordance!$A$2:$A$556,MATCH('[1]2021 ESSER II'!F477,[1]Concordance!$D$2:$D$556,0))</f>
        <v>40101</v>
      </c>
      <c r="B477" s="153" t="s">
        <v>3325</v>
      </c>
      <c r="C477" s="153" t="s">
        <v>1594</v>
      </c>
      <c r="D477" s="153" t="s">
        <v>3326</v>
      </c>
      <c r="E477" s="154">
        <v>234958</v>
      </c>
      <c r="F477" s="21">
        <v>234958</v>
      </c>
      <c r="G477" s="154">
        <v>234987</v>
      </c>
      <c r="H477" s="151">
        <f>VLOOKUP(A477,'[2]ESSER II Alloc'!A:D,3,FALSE)</f>
        <v>234987</v>
      </c>
      <c r="I477" s="154">
        <f t="shared" si="7"/>
        <v>-29</v>
      </c>
    </row>
    <row r="478" spans="1:9" x14ac:dyDescent="0.3">
      <c r="A478" s="152">
        <f>INDEX([1]Concordance!$A$2:$A$556,MATCH('[1]2021 ESSER II'!F478,[1]Concordance!$D$2:$D$556,0))</f>
        <v>22094</v>
      </c>
      <c r="B478" s="153" t="s">
        <v>3328</v>
      </c>
      <c r="C478" s="153" t="s">
        <v>1597</v>
      </c>
      <c r="D478" s="153" t="s">
        <v>3329</v>
      </c>
      <c r="E478" s="154">
        <v>414287</v>
      </c>
      <c r="F478" s="21">
        <v>414287</v>
      </c>
      <c r="G478" s="154">
        <v>414338</v>
      </c>
      <c r="H478" s="151">
        <f>VLOOKUP(A478,'[2]ESSER II Alloc'!A:D,3,FALSE)</f>
        <v>414338</v>
      </c>
      <c r="I478" s="154">
        <f t="shared" si="7"/>
        <v>-51</v>
      </c>
    </row>
    <row r="479" spans="1:9" x14ac:dyDescent="0.3">
      <c r="A479" s="152">
        <f>INDEX([1]Concordance!$A$2:$A$556,MATCH('[1]2021 ESSER II'!F479,[1]Concordance!$D$2:$D$556,0))</f>
        <v>36134</v>
      </c>
      <c r="B479" s="153" t="s">
        <v>3331</v>
      </c>
      <c r="C479" s="153" t="s">
        <v>1600</v>
      </c>
      <c r="D479" s="153" t="s">
        <v>3332</v>
      </c>
      <c r="E479" s="154">
        <v>41126</v>
      </c>
      <c r="F479" s="21">
        <v>0</v>
      </c>
      <c r="G479" s="154">
        <v>41131</v>
      </c>
      <c r="H479" s="151">
        <f>VLOOKUP(A479,'[2]ESSER II Alloc'!A:D,3,FALSE)</f>
        <v>41131</v>
      </c>
      <c r="I479" s="154">
        <f t="shared" si="7"/>
        <v>-5</v>
      </c>
    </row>
    <row r="480" spans="1:9" x14ac:dyDescent="0.3">
      <c r="A480" s="152">
        <f>INDEX([1]Concordance!$A$2:$A$556,MATCH('[1]2021 ESSER II'!F480,[1]Concordance!$D$2:$D$556,0))</f>
        <v>39141</v>
      </c>
      <c r="B480" s="153" t="s">
        <v>3334</v>
      </c>
      <c r="C480" s="153" t="s">
        <v>1603</v>
      </c>
      <c r="D480" s="153" t="s">
        <v>3335</v>
      </c>
      <c r="E480" s="154">
        <v>27367505</v>
      </c>
      <c r="F480" s="21">
        <v>4755154.83</v>
      </c>
      <c r="G480" s="154">
        <v>27370860</v>
      </c>
      <c r="H480" s="151">
        <f>VLOOKUP(A480,'[2]ESSER II Alloc'!A:D,3,FALSE)</f>
        <v>27370860</v>
      </c>
      <c r="I480" s="154">
        <f t="shared" si="7"/>
        <v>-3355</v>
      </c>
    </row>
    <row r="481" spans="1:9" x14ac:dyDescent="0.3">
      <c r="A481" s="152">
        <f>INDEX([1]Concordance!$A$2:$A$556,MATCH('[1]2021 ESSER II'!F481,[1]Concordance!$D$2:$D$556,0))</f>
        <v>115912</v>
      </c>
      <c r="B481" s="153" t="s">
        <v>3337</v>
      </c>
      <c r="C481" s="153" t="s">
        <v>3338</v>
      </c>
      <c r="D481" s="153" t="s">
        <v>3339</v>
      </c>
      <c r="E481" s="154">
        <v>994807</v>
      </c>
      <c r="F481" s="21">
        <v>106350.01</v>
      </c>
      <c r="G481" s="154">
        <v>994929</v>
      </c>
      <c r="H481" s="151">
        <f>VLOOKUP(A481,'[2]ESSER II Alloc'!A:D,3,FALSE)</f>
        <v>994929</v>
      </c>
      <c r="I481" s="154">
        <f t="shared" si="7"/>
        <v>-122</v>
      </c>
    </row>
    <row r="482" spans="1:9" x14ac:dyDescent="0.3">
      <c r="A482" s="152">
        <f>INDEX([1]Concordance!$A$2:$A$556,MATCH('[1]2021 ESSER II'!F482,[1]Concordance!$D$2:$D$556,0))</f>
        <v>92090</v>
      </c>
      <c r="B482" s="153" t="s">
        <v>3341</v>
      </c>
      <c r="C482" s="153" t="s">
        <v>1615</v>
      </c>
      <c r="D482" s="153" t="s">
        <v>3342</v>
      </c>
      <c r="E482" s="154">
        <v>3076776</v>
      </c>
      <c r="F482" s="21">
        <v>3076776</v>
      </c>
      <c r="G482" s="154">
        <v>3077154</v>
      </c>
      <c r="H482" s="151">
        <f>VLOOKUP(A482,'[2]ESSER II Alloc'!A:D,3,FALSE)</f>
        <v>3077154</v>
      </c>
      <c r="I482" s="154">
        <f t="shared" si="7"/>
        <v>-378</v>
      </c>
    </row>
    <row r="483" spans="1:9" x14ac:dyDescent="0.3">
      <c r="A483" s="152">
        <f>INDEX([1]Concordance!$A$2:$A$556,MATCH('[1]2021 ESSER II'!F483,[1]Concordance!$D$2:$D$556,0))</f>
        <v>36136</v>
      </c>
      <c r="B483" s="153" t="s">
        <v>3344</v>
      </c>
      <c r="C483" s="153" t="s">
        <v>1606</v>
      </c>
      <c r="D483" s="153" t="s">
        <v>3345</v>
      </c>
      <c r="E483" s="154">
        <v>1241229</v>
      </c>
      <c r="F483" s="21">
        <v>1241229</v>
      </c>
      <c r="G483" s="154">
        <v>1241381</v>
      </c>
      <c r="H483" s="151">
        <f>VLOOKUP(A483,'[2]ESSER II Alloc'!A:D,3,FALSE)</f>
        <v>1241381</v>
      </c>
      <c r="I483" s="154">
        <f t="shared" si="7"/>
        <v>-152</v>
      </c>
    </row>
    <row r="484" spans="1:9" x14ac:dyDescent="0.3">
      <c r="A484" s="152">
        <f>INDEX([1]Concordance!$A$2:$A$556,MATCH('[1]2021 ESSER II'!F484,[1]Concordance!$D$2:$D$556,0))</f>
        <v>66104</v>
      </c>
      <c r="B484" s="153" t="s">
        <v>3347</v>
      </c>
      <c r="C484" s="153" t="s">
        <v>1618</v>
      </c>
      <c r="D484" s="153" t="s">
        <v>3348</v>
      </c>
      <c r="E484" s="154">
        <v>76274</v>
      </c>
      <c r="F484" s="21">
        <v>0</v>
      </c>
      <c r="G484" s="154">
        <v>76283</v>
      </c>
      <c r="H484" s="151">
        <f>VLOOKUP(A484,'[2]ESSER II Alloc'!A:D,3,FALSE)</f>
        <v>76283</v>
      </c>
      <c r="I484" s="154">
        <f t="shared" si="7"/>
        <v>-9</v>
      </c>
    </row>
    <row r="485" spans="1:9" x14ac:dyDescent="0.3">
      <c r="A485" s="152">
        <f>INDEX([1]Concordance!$A$2:$A$556,MATCH('[1]2021 ESSER II'!F485,[1]Concordance!$D$2:$D$556,0))</f>
        <v>81094</v>
      </c>
      <c r="B485" s="153" t="s">
        <v>3350</v>
      </c>
      <c r="C485" s="153" t="s">
        <v>1609</v>
      </c>
      <c r="D485" s="153" t="s">
        <v>3351</v>
      </c>
      <c r="E485" s="154">
        <v>2571447</v>
      </c>
      <c r="F485" s="21">
        <v>2571447</v>
      </c>
      <c r="G485" s="154">
        <v>2571762</v>
      </c>
      <c r="H485" s="151">
        <f>VLOOKUP(A485,'[2]ESSER II Alloc'!A:D,3,FALSE)</f>
        <v>2571762</v>
      </c>
      <c r="I485" s="154">
        <f t="shared" si="7"/>
        <v>-315</v>
      </c>
    </row>
    <row r="486" spans="1:9" x14ac:dyDescent="0.3">
      <c r="A486" s="152">
        <f>INDEX([1]Concordance!$A$2:$A$556,MATCH('[1]2021 ESSER II'!F486,[1]Concordance!$D$2:$D$556,0))</f>
        <v>11082</v>
      </c>
      <c r="B486" s="153" t="s">
        <v>3353</v>
      </c>
      <c r="C486" s="153" t="s">
        <v>1621</v>
      </c>
      <c r="D486" s="153" t="s">
        <v>3354</v>
      </c>
      <c r="E486" s="154">
        <v>11373645</v>
      </c>
      <c r="F486" s="21">
        <v>0</v>
      </c>
      <c r="G486" s="154">
        <v>11375039</v>
      </c>
      <c r="H486" s="151">
        <f>VLOOKUP(A486,'[2]ESSER II Alloc'!A:D,3,FALSE)</f>
        <v>11375039</v>
      </c>
      <c r="I486" s="154">
        <f t="shared" si="7"/>
        <v>-1394</v>
      </c>
    </row>
    <row r="487" spans="1:9" x14ac:dyDescent="0.3">
      <c r="A487" s="152">
        <f>INDEX([1]Concordance!$A$2:$A$556,MATCH('[1]2021 ESSER II'!F487,[1]Concordance!$D$2:$D$556,0))</f>
        <v>115115</v>
      </c>
      <c r="B487" s="153" t="s">
        <v>3356</v>
      </c>
      <c r="C487" s="153" t="s">
        <v>1612</v>
      </c>
      <c r="D487" s="153" t="s">
        <v>3357</v>
      </c>
      <c r="E487" s="154">
        <v>46587132</v>
      </c>
      <c r="F487" s="21">
        <v>0</v>
      </c>
      <c r="G487" s="154">
        <v>46592842</v>
      </c>
      <c r="H487" s="151">
        <f>VLOOKUP(A487,'[2]ESSER II Alloc'!A:D,3,FALSE)</f>
        <v>46592842</v>
      </c>
      <c r="I487" s="154">
        <f t="shared" si="7"/>
        <v>-5710</v>
      </c>
    </row>
    <row r="488" spans="1:9" x14ac:dyDescent="0.3">
      <c r="A488" s="152">
        <f>INDEX([1]Concordance!$A$2:$A$556,MATCH('[1]2021 ESSER II'!F488,[1]Concordance!$D$2:$D$556,0))</f>
        <v>38045</v>
      </c>
      <c r="B488" s="153" t="s">
        <v>3359</v>
      </c>
      <c r="C488" s="153" t="s">
        <v>1630</v>
      </c>
      <c r="D488" s="153" t="s">
        <v>3360</v>
      </c>
      <c r="E488" s="154">
        <v>319814</v>
      </c>
      <c r="F488" s="21">
        <v>0</v>
      </c>
      <c r="G488" s="154">
        <v>319853</v>
      </c>
      <c r="H488" s="151">
        <f>VLOOKUP(A488,'[2]ESSER II Alloc'!A:D,3,FALSE)</f>
        <v>319853</v>
      </c>
      <c r="I488" s="154">
        <f t="shared" si="7"/>
        <v>-39</v>
      </c>
    </row>
    <row r="489" spans="1:9" x14ac:dyDescent="0.3">
      <c r="A489" s="152">
        <f>INDEX([1]Concordance!$A$2:$A$556,MATCH('[1]2021 ESSER II'!F489,[1]Concordance!$D$2:$D$556,0))</f>
        <v>95059</v>
      </c>
      <c r="B489" s="153" t="s">
        <v>3362</v>
      </c>
      <c r="C489" s="153" t="s">
        <v>1633</v>
      </c>
      <c r="D489" s="153" t="s">
        <v>3363</v>
      </c>
      <c r="E489" s="154">
        <v>1156212</v>
      </c>
      <c r="F489" s="21">
        <v>0</v>
      </c>
      <c r="G489" s="154">
        <v>1156354</v>
      </c>
      <c r="H489" s="151">
        <f>VLOOKUP(A489,'[2]ESSER II Alloc'!A:D,3,FALSE)</f>
        <v>1156354</v>
      </c>
      <c r="I489" s="154">
        <f t="shared" si="7"/>
        <v>-142</v>
      </c>
    </row>
    <row r="490" spans="1:9" x14ac:dyDescent="0.3">
      <c r="A490" s="152">
        <f>INDEX([1]Concordance!$A$2:$A$556,MATCH('[1]2021 ESSER II'!F490,[1]Concordance!$D$2:$D$556,0))</f>
        <v>28103</v>
      </c>
      <c r="B490" s="153" t="s">
        <v>3365</v>
      </c>
      <c r="C490" s="153" t="s">
        <v>1636</v>
      </c>
      <c r="D490" s="153" t="s">
        <v>3366</v>
      </c>
      <c r="E490" s="154">
        <v>1080651</v>
      </c>
      <c r="F490" s="21">
        <v>536157.66</v>
      </c>
      <c r="G490" s="154">
        <v>1080784</v>
      </c>
      <c r="H490" s="151">
        <f>VLOOKUP(A490,'[2]ESSER II Alloc'!A:D,3,FALSE)</f>
        <v>1080784</v>
      </c>
      <c r="I490" s="154">
        <f t="shared" si="7"/>
        <v>-133</v>
      </c>
    </row>
    <row r="491" spans="1:9" x14ac:dyDescent="0.3">
      <c r="A491" s="152">
        <f>INDEX([1]Concordance!$A$2:$A$556,MATCH('[1]2021 ESSER II'!F491,[1]Concordance!$D$2:$D$556,0))</f>
        <v>32058</v>
      </c>
      <c r="B491" s="153" t="s">
        <v>3368</v>
      </c>
      <c r="C491" s="153" t="s">
        <v>1639</v>
      </c>
      <c r="D491" s="153" t="s">
        <v>3369</v>
      </c>
      <c r="E491" s="154">
        <v>65126</v>
      </c>
      <c r="F491" s="21">
        <v>65126</v>
      </c>
      <c r="G491" s="154">
        <v>65134</v>
      </c>
      <c r="H491" s="151">
        <f>VLOOKUP(A491,'[2]ESSER II Alloc'!A:D,3,FALSE)</f>
        <v>65134</v>
      </c>
      <c r="I491" s="154">
        <f t="shared" si="7"/>
        <v>-8</v>
      </c>
    </row>
    <row r="492" spans="1:9" x14ac:dyDescent="0.3">
      <c r="A492" s="152">
        <f>INDEX([1]Concordance!$A$2:$A$556,MATCH('[1]2021 ESSER II'!F492,[1]Concordance!$D$2:$D$556,0))</f>
        <v>20001</v>
      </c>
      <c r="B492" s="153" t="s">
        <v>3371</v>
      </c>
      <c r="C492" s="153" t="s">
        <v>1642</v>
      </c>
      <c r="D492" s="153" t="s">
        <v>3372</v>
      </c>
      <c r="E492" s="154">
        <v>1611138</v>
      </c>
      <c r="F492" s="21">
        <v>568821.32999999996</v>
      </c>
      <c r="G492" s="154">
        <v>1611335</v>
      </c>
      <c r="H492" s="151">
        <f>VLOOKUP(A492,'[2]ESSER II Alloc'!A:D,3,FALSE)</f>
        <v>1611335</v>
      </c>
      <c r="I492" s="154">
        <f t="shared" si="7"/>
        <v>-197</v>
      </c>
    </row>
    <row r="493" spans="1:9" x14ac:dyDescent="0.3">
      <c r="A493" s="152">
        <f>INDEX([1]Concordance!$A$2:$A$556,MATCH('[1]2021 ESSER II'!F493,[1]Concordance!$D$2:$D$556,0))</f>
        <v>15001</v>
      </c>
      <c r="B493" s="153" t="s">
        <v>3374</v>
      </c>
      <c r="C493" s="153" t="s">
        <v>1645</v>
      </c>
      <c r="D493" s="153" t="s">
        <v>3375</v>
      </c>
      <c r="E493" s="154">
        <v>616310</v>
      </c>
      <c r="F493" s="21">
        <v>485173.32</v>
      </c>
      <c r="G493" s="154">
        <v>616386</v>
      </c>
      <c r="H493" s="151">
        <f>VLOOKUP(A493,'[2]ESSER II Alloc'!A:D,3,FALSE)</f>
        <v>616386</v>
      </c>
      <c r="I493" s="154">
        <f t="shared" si="7"/>
        <v>-76</v>
      </c>
    </row>
    <row r="494" spans="1:9" x14ac:dyDescent="0.3">
      <c r="A494" s="152">
        <f>INDEX([1]Concordance!$A$2:$A$556,MATCH('[1]2021 ESSER II'!F494,[1]Concordance!$D$2:$D$556,0))</f>
        <v>39137</v>
      </c>
      <c r="B494" s="153" t="s">
        <v>3377</v>
      </c>
      <c r="C494" s="153" t="s">
        <v>1648</v>
      </c>
      <c r="D494" s="153" t="s">
        <v>3378</v>
      </c>
      <c r="E494" s="154">
        <v>932109</v>
      </c>
      <c r="F494" s="21">
        <v>5415</v>
      </c>
      <c r="G494" s="154">
        <v>932223</v>
      </c>
      <c r="H494" s="151">
        <f>VLOOKUP(A494,'[2]ESSER II Alloc'!A:D,3,FALSE)</f>
        <v>932223</v>
      </c>
      <c r="I494" s="154">
        <f t="shared" si="7"/>
        <v>-114</v>
      </c>
    </row>
    <row r="495" spans="1:9" x14ac:dyDescent="0.3">
      <c r="A495" s="152">
        <f>INDEX([1]Concordance!$A$2:$A$556,MATCH('[1]2021 ESSER II'!F495,[1]Concordance!$D$2:$D$556,0))</f>
        <v>36135</v>
      </c>
      <c r="B495" s="153" t="s">
        <v>3380</v>
      </c>
      <c r="C495" s="153" t="s">
        <v>1651</v>
      </c>
      <c r="D495" s="153" t="s">
        <v>3381</v>
      </c>
      <c r="E495" s="154">
        <v>59295</v>
      </c>
      <c r="F495" s="21">
        <v>0</v>
      </c>
      <c r="G495" s="154">
        <v>59303</v>
      </c>
      <c r="H495" s="151">
        <f>VLOOKUP(A495,'[2]ESSER II Alloc'!A:D,3,FALSE)</f>
        <v>59303</v>
      </c>
      <c r="I495" s="154">
        <f t="shared" si="7"/>
        <v>-8</v>
      </c>
    </row>
    <row r="496" spans="1:9" x14ac:dyDescent="0.3">
      <c r="A496" s="152">
        <f>INDEX([1]Concordance!$A$2:$A$556,MATCH('[1]2021 ESSER II'!F496,[1]Concordance!$D$2:$D$556,0))</f>
        <v>19140</v>
      </c>
      <c r="B496" s="153" t="s">
        <v>3383</v>
      </c>
      <c r="C496" s="153" t="s">
        <v>1654</v>
      </c>
      <c r="D496" s="153" t="s">
        <v>3384</v>
      </c>
      <c r="E496" s="154">
        <v>135677</v>
      </c>
      <c r="F496" s="21">
        <v>0</v>
      </c>
      <c r="G496" s="154">
        <v>135693</v>
      </c>
      <c r="H496" s="151">
        <f>VLOOKUP(A496,'[2]ESSER II Alloc'!A:D,3,FALSE)</f>
        <v>135693</v>
      </c>
      <c r="I496" s="154">
        <f t="shared" si="7"/>
        <v>-16</v>
      </c>
    </row>
    <row r="497" spans="1:9" x14ac:dyDescent="0.3">
      <c r="A497" s="152">
        <f>INDEX([1]Concordance!$A$2:$A$556,MATCH('[1]2021 ESSER II'!F497,[1]Concordance!$D$2:$D$556,0))</f>
        <v>10090</v>
      </c>
      <c r="B497" s="153" t="s">
        <v>3386</v>
      </c>
      <c r="C497" s="153" t="s">
        <v>1657</v>
      </c>
      <c r="D497" s="153" t="s">
        <v>3387</v>
      </c>
      <c r="E497" s="154">
        <v>797751</v>
      </c>
      <c r="F497" s="21">
        <v>0</v>
      </c>
      <c r="G497" s="154">
        <v>797848</v>
      </c>
      <c r="H497" s="151">
        <f>VLOOKUP(A497,'[2]ESSER II Alloc'!A:D,3,FALSE)</f>
        <v>797848</v>
      </c>
      <c r="I497" s="154">
        <f t="shared" si="7"/>
        <v>-97</v>
      </c>
    </row>
    <row r="498" spans="1:9" x14ac:dyDescent="0.3">
      <c r="A498" s="152">
        <f>INDEX([1]Concordance!$A$2:$A$556,MATCH('[1]2021 ESSER II'!F498,[1]Concordance!$D$2:$D$556,0))</f>
        <v>107151</v>
      </c>
      <c r="B498" s="153" t="s">
        <v>3389</v>
      </c>
      <c r="C498" s="153" t="s">
        <v>1660</v>
      </c>
      <c r="D498" s="153" t="s">
        <v>3390</v>
      </c>
      <c r="E498" s="154">
        <v>299540</v>
      </c>
      <c r="F498" s="21">
        <v>38261.360000000001</v>
      </c>
      <c r="G498" s="154">
        <v>299577</v>
      </c>
      <c r="H498" s="151">
        <f>VLOOKUP(A498,'[2]ESSER II Alloc'!A:D,3,FALSE)</f>
        <v>299577</v>
      </c>
      <c r="I498" s="154">
        <f t="shared" si="7"/>
        <v>-37</v>
      </c>
    </row>
    <row r="499" spans="1:9" x14ac:dyDescent="0.3">
      <c r="A499" s="152">
        <f>INDEX([1]Concordance!$A$2:$A$556,MATCH('[1]2021 ESSER II'!F499,[1]Concordance!$D$2:$D$556,0))</f>
        <v>36137</v>
      </c>
      <c r="B499" s="153" t="s">
        <v>3392</v>
      </c>
      <c r="C499" s="153" t="s">
        <v>1663</v>
      </c>
      <c r="D499" s="153" t="s">
        <v>3393</v>
      </c>
      <c r="E499" s="154">
        <v>1553665</v>
      </c>
      <c r="F499" s="21">
        <v>542629.37</v>
      </c>
      <c r="G499" s="154">
        <v>1553856</v>
      </c>
      <c r="H499" s="151">
        <f>VLOOKUP(A499,'[2]ESSER II Alloc'!A:D,3,FALSE)</f>
        <v>1553856</v>
      </c>
      <c r="I499" s="154">
        <f t="shared" si="7"/>
        <v>-191</v>
      </c>
    </row>
    <row r="500" spans="1:9" x14ac:dyDescent="0.3">
      <c r="A500" s="152">
        <f>INDEX([1]Concordance!$A$2:$A$556,MATCH('[1]2021 ESSER II'!F500,[1]Concordance!$D$2:$D$556,0))</f>
        <v>107153</v>
      </c>
      <c r="B500" s="153" t="s">
        <v>3395</v>
      </c>
      <c r="C500" s="153" t="s">
        <v>1666</v>
      </c>
      <c r="D500" s="153" t="s">
        <v>3396</v>
      </c>
      <c r="E500" s="154">
        <v>825009</v>
      </c>
      <c r="F500" s="21">
        <v>706009</v>
      </c>
      <c r="G500" s="154">
        <v>825110</v>
      </c>
      <c r="H500" s="151">
        <f>VLOOKUP(A500,'[2]ESSER II Alloc'!A:D,3,FALSE)</f>
        <v>825110</v>
      </c>
      <c r="I500" s="154">
        <f t="shared" si="7"/>
        <v>-101</v>
      </c>
    </row>
    <row r="501" spans="1:9" x14ac:dyDescent="0.3">
      <c r="A501" s="152">
        <f>INDEX([1]Concordance!$A$2:$A$556,MATCH('[1]2021 ESSER II'!F501,[1]Concordance!$D$2:$D$556,0))</f>
        <v>50009</v>
      </c>
      <c r="B501" s="153" t="s">
        <v>3398</v>
      </c>
      <c r="C501" s="153" t="s">
        <v>1669</v>
      </c>
      <c r="D501" s="153" t="s">
        <v>3399</v>
      </c>
      <c r="E501" s="154">
        <v>248238</v>
      </c>
      <c r="F501" s="21">
        <v>207896.33</v>
      </c>
      <c r="G501" s="154">
        <v>248268</v>
      </c>
      <c r="H501" s="151">
        <f>VLOOKUP(A501,'[2]ESSER II Alloc'!A:D,3,FALSE)</f>
        <v>248268</v>
      </c>
      <c r="I501" s="154">
        <f t="shared" si="7"/>
        <v>-30</v>
      </c>
    </row>
    <row r="502" spans="1:9" x14ac:dyDescent="0.3">
      <c r="A502" s="152">
        <f>INDEX([1]Concordance!$A$2:$A$556,MATCH('[1]2021 ESSER II'!F502,[1]Concordance!$D$2:$D$556,0))</f>
        <v>85043</v>
      </c>
      <c r="B502" s="153" t="s">
        <v>3401</v>
      </c>
      <c r="C502" s="153" t="s">
        <v>1672</v>
      </c>
      <c r="D502" s="153" t="s">
        <v>3402</v>
      </c>
      <c r="E502" s="154">
        <v>60045</v>
      </c>
      <c r="F502" s="21">
        <v>60045</v>
      </c>
      <c r="G502" s="154">
        <v>60053</v>
      </c>
      <c r="H502" s="151">
        <f>VLOOKUP(A502,'[2]ESSER II Alloc'!A:D,3,FALSE)</f>
        <v>60053</v>
      </c>
      <c r="I502" s="154">
        <f t="shared" si="7"/>
        <v>-8</v>
      </c>
    </row>
    <row r="503" spans="1:9" x14ac:dyDescent="0.3">
      <c r="A503" s="152">
        <f>INDEX([1]Concordance!$A$2:$A$556,MATCH('[1]2021 ESSER II'!F503,[1]Concordance!$D$2:$D$556,0))</f>
        <v>97131</v>
      </c>
      <c r="B503" s="153" t="s">
        <v>3404</v>
      </c>
      <c r="C503" s="153" t="s">
        <v>1386</v>
      </c>
      <c r="D503" s="153" t="s">
        <v>3405</v>
      </c>
      <c r="E503" s="154">
        <v>325645</v>
      </c>
      <c r="F503" s="21">
        <v>0</v>
      </c>
      <c r="G503" s="154">
        <v>325685</v>
      </c>
      <c r="H503" s="151">
        <f>VLOOKUP(A503,'[2]ESSER II Alloc'!A:D,3,FALSE)</f>
        <v>325685</v>
      </c>
      <c r="I503" s="154">
        <f t="shared" si="7"/>
        <v>-40</v>
      </c>
    </row>
    <row r="504" spans="1:9" x14ac:dyDescent="0.3">
      <c r="A504" s="152">
        <f>INDEX([1]Concordance!$A$2:$A$556,MATCH('[1]2021 ESSER II'!F504,[1]Concordance!$D$2:$D$556,0))</f>
        <v>106002</v>
      </c>
      <c r="B504" s="153" t="s">
        <v>3407</v>
      </c>
      <c r="C504" s="153" t="s">
        <v>1675</v>
      </c>
      <c r="D504" s="153" t="s">
        <v>3408</v>
      </c>
      <c r="E504" s="154">
        <v>348111</v>
      </c>
      <c r="F504" s="21">
        <v>0</v>
      </c>
      <c r="G504" s="154">
        <v>348154</v>
      </c>
      <c r="H504" s="151">
        <f>VLOOKUP(A504,'[2]ESSER II Alloc'!A:D,3,FALSE)</f>
        <v>348154</v>
      </c>
      <c r="I504" s="154">
        <f t="shared" si="7"/>
        <v>-43</v>
      </c>
    </row>
    <row r="505" spans="1:9" x14ac:dyDescent="0.3">
      <c r="A505" s="152">
        <f>INDEX([1]Concordance!$A$2:$A$556,MATCH('[1]2021 ESSER II'!F505,[1]Concordance!$D$2:$D$556,0))</f>
        <v>3031</v>
      </c>
      <c r="B505" s="153" t="s">
        <v>3410</v>
      </c>
      <c r="C505" s="153" t="s">
        <v>1678</v>
      </c>
      <c r="D505" s="153" t="s">
        <v>3411</v>
      </c>
      <c r="E505" s="154">
        <v>217156</v>
      </c>
      <c r="F505" s="21">
        <v>110000</v>
      </c>
      <c r="G505" s="154">
        <v>217183</v>
      </c>
      <c r="H505" s="151">
        <f>VLOOKUP(A505,'[2]ESSER II Alloc'!A:D,3,FALSE)</f>
        <v>217183</v>
      </c>
      <c r="I505" s="154">
        <f t="shared" si="7"/>
        <v>-27</v>
      </c>
    </row>
    <row r="506" spans="1:9" x14ac:dyDescent="0.3">
      <c r="A506" s="152">
        <f>INDEX([1]Concordance!$A$2:$A$556,MATCH('[1]2021 ESSER II'!F506,[1]Concordance!$D$2:$D$556,0))</f>
        <v>75085</v>
      </c>
      <c r="B506" s="153" t="s">
        <v>3413</v>
      </c>
      <c r="C506" s="153" t="s">
        <v>1681</v>
      </c>
      <c r="D506" s="153" t="s">
        <v>3414</v>
      </c>
      <c r="E506" s="154">
        <v>869858</v>
      </c>
      <c r="F506" s="21">
        <v>869858</v>
      </c>
      <c r="G506" s="154">
        <v>869964</v>
      </c>
      <c r="H506" s="151">
        <f>VLOOKUP(A506,'[2]ESSER II Alloc'!A:D,3,FALSE)</f>
        <v>869964</v>
      </c>
      <c r="I506" s="154">
        <f t="shared" si="7"/>
        <v>-106</v>
      </c>
    </row>
    <row r="507" spans="1:9" x14ac:dyDescent="0.3">
      <c r="A507" s="22">
        <f>INDEX([1]Concordance!$A$2:$A$556,MATCH('[1]2021 ESSER II'!F507,[1]Concordance!$D$2:$D$556,0))</f>
        <v>115930</v>
      </c>
      <c r="B507" s="110" t="s">
        <v>3416</v>
      </c>
      <c r="C507" s="110" t="s">
        <v>1684</v>
      </c>
      <c r="D507" s="110" t="s">
        <v>3417</v>
      </c>
      <c r="E507" s="21">
        <v>243308</v>
      </c>
      <c r="F507" s="21">
        <v>0</v>
      </c>
      <c r="G507" s="21">
        <v>243308</v>
      </c>
      <c r="H507" s="151">
        <f>VLOOKUP(A507,'[2]ESSER II Alloc'!A:D,3,FALSE)</f>
        <v>243308</v>
      </c>
      <c r="I507" s="21">
        <f t="shared" si="7"/>
        <v>0</v>
      </c>
    </row>
    <row r="508" spans="1:9" x14ac:dyDescent="0.3">
      <c r="A508" s="152">
        <f>INDEX([1]Concordance!$A$2:$A$556,MATCH('[1]2021 ESSER II'!F508,[1]Concordance!$D$2:$D$556,0))</f>
        <v>115926</v>
      </c>
      <c r="B508" s="153" t="s">
        <v>3419</v>
      </c>
      <c r="C508" s="153" t="s">
        <v>258</v>
      </c>
      <c r="D508" s="153" t="s">
        <v>3420</v>
      </c>
      <c r="E508" s="154">
        <v>273095</v>
      </c>
      <c r="F508" s="21">
        <v>0</v>
      </c>
      <c r="G508" s="154">
        <v>273129</v>
      </c>
      <c r="H508" s="151">
        <f>VLOOKUP(A508,'[2]ESSER II Alloc'!A:D,3,FALSE)</f>
        <v>273129</v>
      </c>
      <c r="I508" s="154">
        <f t="shared" si="7"/>
        <v>-34</v>
      </c>
    </row>
    <row r="509" spans="1:9" x14ac:dyDescent="0.3">
      <c r="A509" s="152">
        <f>INDEX([1]Concordance!$A$2:$A$556,MATCH('[1]2021 ESSER II'!F509,[1]Concordance!$D$2:$D$556,0))</f>
        <v>115932</v>
      </c>
      <c r="B509" s="153" t="s">
        <v>3422</v>
      </c>
      <c r="C509" s="153" t="s">
        <v>1687</v>
      </c>
      <c r="D509" s="153" t="s">
        <v>3423</v>
      </c>
      <c r="E509" s="154">
        <v>56087</v>
      </c>
      <c r="F509" s="21">
        <v>56087</v>
      </c>
      <c r="G509" s="154">
        <v>56094</v>
      </c>
      <c r="H509" s="151">
        <f>VLOOKUP(A509,'[2]ESSER II Alloc'!A:D,3,FALSE)</f>
        <v>56094</v>
      </c>
      <c r="I509" s="154">
        <f t="shared" si="7"/>
        <v>-7</v>
      </c>
    </row>
    <row r="510" spans="1:9" x14ac:dyDescent="0.3">
      <c r="A510" s="152">
        <f>INDEX([1]Concordance!$A$2:$A$556,MATCH('[1]2021 ESSER II'!F510,[1]Concordance!$D$2:$D$556,0))</f>
        <v>77100</v>
      </c>
      <c r="B510" s="153" t="s">
        <v>3425</v>
      </c>
      <c r="C510" s="153" t="s">
        <v>1690</v>
      </c>
      <c r="D510" s="153" t="s">
        <v>3426</v>
      </c>
      <c r="E510" s="154">
        <v>156795</v>
      </c>
      <c r="F510" s="21">
        <v>156795</v>
      </c>
      <c r="G510" s="154">
        <v>156814</v>
      </c>
      <c r="H510" s="151">
        <f>VLOOKUP(A510,'[2]ESSER II Alloc'!A:D,3,FALSE)</f>
        <v>156814</v>
      </c>
      <c r="I510" s="154">
        <f t="shared" si="7"/>
        <v>-19</v>
      </c>
    </row>
    <row r="511" spans="1:9" x14ac:dyDescent="0.3">
      <c r="A511" s="152">
        <f>INDEX([1]Concordance!$A$2:$A$556,MATCH('[1]2021 ESSER II'!F511,[1]Concordance!$D$2:$D$556,0))</f>
        <v>17122</v>
      </c>
      <c r="B511" s="153" t="s">
        <v>3428</v>
      </c>
      <c r="C511" s="153" t="s">
        <v>1693</v>
      </c>
      <c r="D511" s="153" t="s">
        <v>3429</v>
      </c>
      <c r="E511" s="154">
        <v>85094</v>
      </c>
      <c r="F511" s="21">
        <v>0</v>
      </c>
      <c r="G511" s="154">
        <v>85105</v>
      </c>
      <c r="H511" s="151">
        <f>VLOOKUP(A511,'[2]ESSER II Alloc'!A:D,3,FALSE)</f>
        <v>85105</v>
      </c>
      <c r="I511" s="154">
        <f t="shared" si="7"/>
        <v>-11</v>
      </c>
    </row>
    <row r="512" spans="1:9" x14ac:dyDescent="0.3">
      <c r="A512" s="152">
        <f>INDEX([1]Concordance!$A$2:$A$556,MATCH('[1]2021 ESSER II'!F512,[1]Concordance!$D$2:$D$556,0))</f>
        <v>68073</v>
      </c>
      <c r="B512" s="153" t="s">
        <v>3431</v>
      </c>
      <c r="C512" s="153" t="s">
        <v>1696</v>
      </c>
      <c r="D512" s="153" t="s">
        <v>3432</v>
      </c>
      <c r="E512" s="154">
        <v>650873</v>
      </c>
      <c r="F512" s="21">
        <v>0</v>
      </c>
      <c r="G512" s="154">
        <v>650952</v>
      </c>
      <c r="H512" s="151">
        <f>VLOOKUP(A512,'[2]ESSER II Alloc'!A:D,3,FALSE)</f>
        <v>650952</v>
      </c>
      <c r="I512" s="154">
        <f t="shared" si="7"/>
        <v>-79</v>
      </c>
    </row>
    <row r="513" spans="1:9" x14ac:dyDescent="0.3">
      <c r="A513" s="152">
        <f>INDEX([1]Concordance!$A$2:$A$556,MATCH('[1]2021 ESSER II'!F513,[1]Concordance!$D$2:$D$556,0))</f>
        <v>40107</v>
      </c>
      <c r="B513" s="153" t="s">
        <v>3434</v>
      </c>
      <c r="C513" s="153" t="s">
        <v>1702</v>
      </c>
      <c r="D513" s="153" t="s">
        <v>3435</v>
      </c>
      <c r="E513" s="154">
        <v>1188922</v>
      </c>
      <c r="F513" s="21">
        <v>1188922</v>
      </c>
      <c r="G513" s="154">
        <v>1189067</v>
      </c>
      <c r="H513" s="151">
        <f>VLOOKUP(A513,'[2]ESSER II Alloc'!A:D,3,FALSE)</f>
        <v>1189067</v>
      </c>
      <c r="I513" s="154">
        <f t="shared" si="7"/>
        <v>-145</v>
      </c>
    </row>
    <row r="514" spans="1:9" x14ac:dyDescent="0.3">
      <c r="A514" s="152">
        <f>INDEX([1]Concordance!$A$2:$A$556,MATCH('[1]2021 ESSER II'!F514,[1]Concordance!$D$2:$D$556,0))</f>
        <v>31122</v>
      </c>
      <c r="B514" s="153" t="s">
        <v>3437</v>
      </c>
      <c r="C514" s="153" t="s">
        <v>1705</v>
      </c>
      <c r="D514" s="153" t="s">
        <v>3438</v>
      </c>
      <c r="E514" s="154">
        <v>611273</v>
      </c>
      <c r="F514" s="21">
        <v>611273</v>
      </c>
      <c r="G514" s="154">
        <v>611348</v>
      </c>
      <c r="H514" s="151">
        <f>VLOOKUP(A514,'[2]ESSER II Alloc'!A:D,3,FALSE)</f>
        <v>611348</v>
      </c>
      <c r="I514" s="154">
        <f t="shared" si="7"/>
        <v>-75</v>
      </c>
    </row>
    <row r="515" spans="1:9" x14ac:dyDescent="0.3">
      <c r="A515" s="152">
        <f>INDEX([1]Concordance!$A$2:$A$556,MATCH('[1]2021 ESSER II'!F515,[1]Concordance!$D$2:$D$556,0))</f>
        <v>57003</v>
      </c>
      <c r="B515" s="153" t="s">
        <v>3440</v>
      </c>
      <c r="C515" s="153" t="s">
        <v>1708</v>
      </c>
      <c r="D515" s="153" t="s">
        <v>3441</v>
      </c>
      <c r="E515" s="154">
        <v>3523776</v>
      </c>
      <c r="F515" s="21">
        <v>3523776</v>
      </c>
      <c r="G515" s="154">
        <v>3524208</v>
      </c>
      <c r="H515" s="151">
        <f>VLOOKUP(A515,'[2]ESSER II Alloc'!A:D,3,FALSE)</f>
        <v>3524208</v>
      </c>
      <c r="I515" s="154">
        <f t="shared" ref="I515:I557" si="8">SUM(E515-H515)</f>
        <v>-432</v>
      </c>
    </row>
    <row r="516" spans="1:9" x14ac:dyDescent="0.3">
      <c r="A516" s="152">
        <f>INDEX([1]Concordance!$A$2:$A$556,MATCH('[1]2021 ESSER II'!F516,[1]Concordance!$D$2:$D$556,0))</f>
        <v>12110</v>
      </c>
      <c r="B516" s="153" t="s">
        <v>3443</v>
      </c>
      <c r="C516" s="153" t="s">
        <v>1711</v>
      </c>
      <c r="D516" s="153" t="s">
        <v>3444</v>
      </c>
      <c r="E516" s="154">
        <v>1379919</v>
      </c>
      <c r="F516" s="21">
        <v>6500</v>
      </c>
      <c r="G516" s="154">
        <v>1380088</v>
      </c>
      <c r="H516" s="151">
        <f>VLOOKUP(A516,'[2]ESSER II Alloc'!A:D,3,FALSE)</f>
        <v>1380088</v>
      </c>
      <c r="I516" s="154">
        <f t="shared" si="8"/>
        <v>-169</v>
      </c>
    </row>
    <row r="517" spans="1:9" x14ac:dyDescent="0.3">
      <c r="A517" s="152">
        <f>INDEX([1]Concordance!$A$2:$A$556,MATCH('[1]2021 ESSER II'!F517,[1]Concordance!$D$2:$D$556,0))</f>
        <v>36131</v>
      </c>
      <c r="B517" s="153" t="s">
        <v>3446</v>
      </c>
      <c r="C517" s="153" t="s">
        <v>1714</v>
      </c>
      <c r="D517" s="153" t="s">
        <v>3447</v>
      </c>
      <c r="E517" s="154">
        <v>1440667</v>
      </c>
      <c r="F517" s="21">
        <v>1440667</v>
      </c>
      <c r="G517" s="154">
        <v>1440843</v>
      </c>
      <c r="H517" s="151">
        <f>VLOOKUP(A517,'[2]ESSER II Alloc'!A:D,3,FALSE)</f>
        <v>1440843</v>
      </c>
      <c r="I517" s="154">
        <f t="shared" si="8"/>
        <v>-176</v>
      </c>
    </row>
    <row r="518" spans="1:9" x14ac:dyDescent="0.3">
      <c r="A518" s="152">
        <f>INDEX([1]Concordance!$A$2:$A$556,MATCH('[1]2021 ESSER II'!F518,[1]Concordance!$D$2:$D$556,0))</f>
        <v>32056</v>
      </c>
      <c r="B518" s="153" t="s">
        <v>3449</v>
      </c>
      <c r="C518" s="153" t="s">
        <v>1717</v>
      </c>
      <c r="D518" s="153" t="s">
        <v>3450</v>
      </c>
      <c r="E518" s="154">
        <v>114555</v>
      </c>
      <c r="F518" s="21">
        <v>114555</v>
      </c>
      <c r="G518" s="154">
        <v>114569</v>
      </c>
      <c r="H518" s="151">
        <f>VLOOKUP(A518,'[2]ESSER II Alloc'!A:D,3,FALSE)</f>
        <v>114569</v>
      </c>
      <c r="I518" s="154">
        <f t="shared" si="8"/>
        <v>-14</v>
      </c>
    </row>
    <row r="519" spans="1:9" x14ac:dyDescent="0.3">
      <c r="A519" s="152">
        <f>INDEX([1]Concordance!$A$2:$A$556,MATCH('[1]2021 ESSER II'!F519,[1]Concordance!$D$2:$D$556,0))</f>
        <v>48901</v>
      </c>
      <c r="B519" s="153" t="s">
        <v>3452</v>
      </c>
      <c r="C519" s="153" t="s">
        <v>1720</v>
      </c>
      <c r="D519" s="153" t="s">
        <v>3453</v>
      </c>
      <c r="E519" s="154">
        <v>1477862</v>
      </c>
      <c r="F519" s="21">
        <v>0</v>
      </c>
      <c r="G519" s="154">
        <v>1478043</v>
      </c>
      <c r="H519" s="151">
        <f>VLOOKUP(A519,'[2]ESSER II Alloc'!A:D,3,FALSE)</f>
        <v>1478043</v>
      </c>
      <c r="I519" s="154">
        <f t="shared" si="8"/>
        <v>-181</v>
      </c>
    </row>
    <row r="520" spans="1:9" x14ac:dyDescent="0.3">
      <c r="A520" s="152">
        <f>INDEX([1]Concordance!$A$2:$A$556,MATCH('[1]2021 ESSER II'!F520,[1]Concordance!$D$2:$D$556,0))</f>
        <v>96112</v>
      </c>
      <c r="B520" s="153" t="s">
        <v>3455</v>
      </c>
      <c r="C520" s="153" t="s">
        <v>1480</v>
      </c>
      <c r="D520" s="153" t="s">
        <v>3456</v>
      </c>
      <c r="E520" s="154">
        <v>2183104</v>
      </c>
      <c r="F520" s="21">
        <v>2183104</v>
      </c>
      <c r="G520" s="154">
        <v>2183371</v>
      </c>
      <c r="H520" s="151">
        <f>VLOOKUP(A520,'[2]ESSER II Alloc'!A:D,3,FALSE)</f>
        <v>2183371</v>
      </c>
      <c r="I520" s="154">
        <f t="shared" si="8"/>
        <v>-267</v>
      </c>
    </row>
    <row r="521" spans="1:9" x14ac:dyDescent="0.3">
      <c r="A521" s="152">
        <f>INDEX([1]Concordance!$A$2:$A$556,MATCH('[1]2021 ESSER II'!F521,[1]Concordance!$D$2:$D$556,0))</f>
        <v>96113</v>
      </c>
      <c r="B521" s="153" t="s">
        <v>3458</v>
      </c>
      <c r="C521" s="153" t="s">
        <v>1723</v>
      </c>
      <c r="D521" s="153" t="s">
        <v>3459</v>
      </c>
      <c r="E521" s="154">
        <v>750148</v>
      </c>
      <c r="F521" s="21">
        <v>0</v>
      </c>
      <c r="G521" s="154">
        <v>750239</v>
      </c>
      <c r="H521" s="151">
        <f>VLOOKUP(A521,'[2]ESSER II Alloc'!A:D,3,FALSE)</f>
        <v>750239</v>
      </c>
      <c r="I521" s="154">
        <f t="shared" si="8"/>
        <v>-91</v>
      </c>
    </row>
    <row r="522" spans="1:9" x14ac:dyDescent="0.3">
      <c r="A522" s="152">
        <f>INDEX([1]Concordance!$A$2:$A$556,MATCH('[1]2021 ESSER II'!F522,[1]Concordance!$D$2:$D$556,0))</f>
        <v>110031</v>
      </c>
      <c r="B522" s="153" t="s">
        <v>3461</v>
      </c>
      <c r="C522" s="153" t="s">
        <v>1726</v>
      </c>
      <c r="D522" s="153" t="s">
        <v>3462</v>
      </c>
      <c r="E522" s="154">
        <v>410719</v>
      </c>
      <c r="F522" s="21">
        <v>410719</v>
      </c>
      <c r="G522" s="154">
        <v>410769</v>
      </c>
      <c r="H522" s="151">
        <f>VLOOKUP(A522,'[2]ESSER II Alloc'!A:D,3,FALSE)</f>
        <v>410769</v>
      </c>
      <c r="I522" s="154">
        <f t="shared" si="8"/>
        <v>-50</v>
      </c>
    </row>
    <row r="523" spans="1:9" x14ac:dyDescent="0.3">
      <c r="A523" s="152">
        <f>INDEX([1]Concordance!$A$2:$A$556,MATCH('[1]2021 ESSER II'!F523,[1]Concordance!$D$2:$D$556,0))</f>
        <v>18050</v>
      </c>
      <c r="B523" s="153" t="s">
        <v>3464</v>
      </c>
      <c r="C523" s="153" t="s">
        <v>3465</v>
      </c>
      <c r="D523" s="153" t="s">
        <v>3466</v>
      </c>
      <c r="E523" s="154">
        <v>774830</v>
      </c>
      <c r="F523" s="21">
        <v>774830</v>
      </c>
      <c r="G523" s="154">
        <v>774925</v>
      </c>
      <c r="H523" s="151">
        <f>VLOOKUP(A523,'[2]ESSER II Alloc'!A:D,3,FALSE)</f>
        <v>774925</v>
      </c>
      <c r="I523" s="154">
        <f t="shared" si="8"/>
        <v>-95</v>
      </c>
    </row>
    <row r="524" spans="1:9" x14ac:dyDescent="0.3">
      <c r="A524" s="152">
        <f>INDEX([1]Concordance!$A$2:$A$556,MATCH('[1]2021 ESSER II'!F524,[1]Concordance!$D$2:$D$556,0))</f>
        <v>4109</v>
      </c>
      <c r="B524" s="153" t="s">
        <v>3468</v>
      </c>
      <c r="C524" s="153" t="s">
        <v>1731</v>
      </c>
      <c r="D524" s="153" t="s">
        <v>3469</v>
      </c>
      <c r="E524" s="154">
        <v>735731</v>
      </c>
      <c r="F524" s="21">
        <v>0</v>
      </c>
      <c r="G524" s="154">
        <v>735822</v>
      </c>
      <c r="H524" s="151">
        <f>VLOOKUP(A524,'[2]ESSER II Alloc'!A:D,3,FALSE)</f>
        <v>735822</v>
      </c>
      <c r="I524" s="154">
        <f t="shared" si="8"/>
        <v>-91</v>
      </c>
    </row>
    <row r="525" spans="1:9" x14ac:dyDescent="0.3">
      <c r="A525" s="152">
        <f>INDEX([1]Concordance!$A$2:$A$556,MATCH('[1]2021 ESSER II'!F525,[1]Concordance!$D$2:$D$556,0))</f>
        <v>55111</v>
      </c>
      <c r="B525" s="153" t="s">
        <v>3471</v>
      </c>
      <c r="C525" s="153" t="s">
        <v>1734</v>
      </c>
      <c r="D525" s="153" t="s">
        <v>3472</v>
      </c>
      <c r="E525" s="154">
        <v>1029817</v>
      </c>
      <c r="F525" s="21">
        <v>768599</v>
      </c>
      <c r="G525" s="154">
        <v>1029943</v>
      </c>
      <c r="H525" s="151">
        <f>VLOOKUP(A525,'[2]ESSER II Alloc'!A:D,3,FALSE)</f>
        <v>1029943</v>
      </c>
      <c r="I525" s="154">
        <f t="shared" si="8"/>
        <v>-126</v>
      </c>
    </row>
    <row r="526" spans="1:9" x14ac:dyDescent="0.3">
      <c r="A526" s="152">
        <f>INDEX([1]Concordance!$A$2:$A$556,MATCH('[1]2021 ESSER II'!F526,[1]Concordance!$D$2:$D$556,0))</f>
        <v>39136</v>
      </c>
      <c r="B526" s="153" t="s">
        <v>3474</v>
      </c>
      <c r="C526" s="153" t="s">
        <v>1737</v>
      </c>
      <c r="D526" s="153" t="s">
        <v>3475</v>
      </c>
      <c r="E526" s="154">
        <v>292182</v>
      </c>
      <c r="F526" s="21">
        <v>292182</v>
      </c>
      <c r="G526" s="154">
        <v>292218</v>
      </c>
      <c r="H526" s="151">
        <f>VLOOKUP(A526,'[2]ESSER II Alloc'!A:D,3,FALSE)</f>
        <v>292218</v>
      </c>
      <c r="I526" s="154">
        <f t="shared" si="8"/>
        <v>-36</v>
      </c>
    </row>
    <row r="527" spans="1:9" x14ac:dyDescent="0.3">
      <c r="A527" s="152">
        <f>INDEX([1]Concordance!$A$2:$A$556,MATCH('[1]2021 ESSER II'!F527,[1]Concordance!$D$2:$D$556,0))</f>
        <v>109003</v>
      </c>
      <c r="B527" s="153" t="s">
        <v>3477</v>
      </c>
      <c r="C527" s="153" t="s">
        <v>1740</v>
      </c>
      <c r="D527" s="153" t="s">
        <v>3478</v>
      </c>
      <c r="E527" s="154">
        <v>2164471</v>
      </c>
      <c r="F527" s="21">
        <v>0</v>
      </c>
      <c r="G527" s="154">
        <v>2164736</v>
      </c>
      <c r="H527" s="151">
        <f>VLOOKUP(A527,'[2]ESSER II Alloc'!A:D,3,FALSE)</f>
        <v>2164736</v>
      </c>
      <c r="I527" s="154">
        <f t="shared" si="8"/>
        <v>-265</v>
      </c>
    </row>
    <row r="528" spans="1:9" x14ac:dyDescent="0.3">
      <c r="A528" s="152">
        <f>INDEX([1]Concordance!$A$2:$A$556,MATCH('[1]2021 ESSER II'!F528,[1]Concordance!$D$2:$D$556,0))</f>
        <v>51159</v>
      </c>
      <c r="B528" s="153" t="s">
        <v>3480</v>
      </c>
      <c r="C528" s="153" t="s">
        <v>1743</v>
      </c>
      <c r="D528" s="153" t="s">
        <v>3481</v>
      </c>
      <c r="E528" s="154">
        <v>1633204</v>
      </c>
      <c r="F528" s="21">
        <v>1633204</v>
      </c>
      <c r="G528" s="154">
        <v>1633404</v>
      </c>
      <c r="H528" s="151">
        <f>VLOOKUP(A528,'[2]ESSER II Alloc'!A:D,3,FALSE)</f>
        <v>1633404</v>
      </c>
      <c r="I528" s="154">
        <f t="shared" si="8"/>
        <v>-200</v>
      </c>
    </row>
    <row r="529" spans="1:9" x14ac:dyDescent="0.3">
      <c r="A529" s="152">
        <f>INDEX([1]Concordance!$A$2:$A$556,MATCH('[1]2021 ESSER II'!F529,[1]Concordance!$D$2:$D$556,0))</f>
        <v>8107</v>
      </c>
      <c r="B529" s="153" t="s">
        <v>3483</v>
      </c>
      <c r="C529" s="153" t="s">
        <v>1746</v>
      </c>
      <c r="D529" s="153" t="s">
        <v>3484</v>
      </c>
      <c r="E529" s="154">
        <v>2015750</v>
      </c>
      <c r="F529" s="21">
        <v>0</v>
      </c>
      <c r="G529" s="154">
        <v>2015997</v>
      </c>
      <c r="H529" s="151">
        <f>VLOOKUP(A529,'[2]ESSER II Alloc'!A:D,3,FALSE)</f>
        <v>2015997</v>
      </c>
      <c r="I529" s="154">
        <f t="shared" si="8"/>
        <v>-247</v>
      </c>
    </row>
    <row r="530" spans="1:9" x14ac:dyDescent="0.3">
      <c r="A530" s="152">
        <f>INDEX([1]Concordance!$A$2:$A$556,MATCH('[1]2021 ESSER II'!F530,[1]Concordance!$D$2:$D$556,0))</f>
        <v>36139</v>
      </c>
      <c r="B530" s="153" t="s">
        <v>3486</v>
      </c>
      <c r="C530" s="153" t="s">
        <v>1483</v>
      </c>
      <c r="D530" s="153" t="s">
        <v>3487</v>
      </c>
      <c r="E530" s="154">
        <v>1624565</v>
      </c>
      <c r="F530" s="21">
        <v>1624565</v>
      </c>
      <c r="G530" s="154">
        <v>1624764</v>
      </c>
      <c r="H530" s="151">
        <f>VLOOKUP(A530,'[2]ESSER II Alloc'!A:D,3,FALSE)</f>
        <v>1624764</v>
      </c>
      <c r="I530" s="154">
        <f t="shared" si="8"/>
        <v>-199</v>
      </c>
    </row>
    <row r="531" spans="1:9" x14ac:dyDescent="0.3">
      <c r="A531" s="152">
        <f>INDEX([1]Concordance!$A$2:$A$556,MATCH('[1]2021 ESSER II'!F531,[1]Concordance!$D$2:$D$556,0))</f>
        <v>85046</v>
      </c>
      <c r="B531" s="153" t="s">
        <v>3489</v>
      </c>
      <c r="C531" s="153" t="s">
        <v>1749</v>
      </c>
      <c r="D531" s="153" t="s">
        <v>3490</v>
      </c>
      <c r="E531" s="154">
        <v>2623492</v>
      </c>
      <c r="F531" s="21">
        <v>2623492</v>
      </c>
      <c r="G531" s="154">
        <v>2623814</v>
      </c>
      <c r="H531" s="151">
        <f>VLOOKUP(A531,'[2]ESSER II Alloc'!A:D,3,FALSE)</f>
        <v>2623814</v>
      </c>
      <c r="I531" s="154">
        <f t="shared" si="8"/>
        <v>-322</v>
      </c>
    </row>
    <row r="532" spans="1:9" x14ac:dyDescent="0.3">
      <c r="A532" s="152">
        <f>INDEX([1]Concordance!$A$2:$A$556,MATCH('[1]2021 ESSER II'!F532,[1]Concordance!$D$2:$D$556,0))</f>
        <v>43003</v>
      </c>
      <c r="B532" s="153" t="s">
        <v>3492</v>
      </c>
      <c r="C532" s="153" t="s">
        <v>1752</v>
      </c>
      <c r="D532" s="153" t="s">
        <v>3493</v>
      </c>
      <c r="E532" s="154">
        <v>533308</v>
      </c>
      <c r="F532" s="21">
        <v>283139.71999999997</v>
      </c>
      <c r="G532" s="154">
        <v>533373</v>
      </c>
      <c r="H532" s="151">
        <f>VLOOKUP(A532,'[2]ESSER II Alloc'!A:D,3,FALSE)</f>
        <v>533373</v>
      </c>
      <c r="I532" s="154">
        <f t="shared" si="8"/>
        <v>-65</v>
      </c>
    </row>
    <row r="533" spans="1:9" x14ac:dyDescent="0.3">
      <c r="A533" s="152">
        <f>INDEX([1]Concordance!$A$2:$A$556,MATCH('[1]2021 ESSER II'!F533,[1]Concordance!$D$2:$D$556,0))</f>
        <v>49144</v>
      </c>
      <c r="B533" s="153" t="s">
        <v>3495</v>
      </c>
      <c r="C533" s="153" t="s">
        <v>1755</v>
      </c>
      <c r="D533" s="153" t="s">
        <v>3496</v>
      </c>
      <c r="E533" s="154">
        <v>2695061</v>
      </c>
      <c r="F533" s="21">
        <v>2695061</v>
      </c>
      <c r="G533" s="154">
        <v>2695392</v>
      </c>
      <c r="H533" s="151">
        <f>VLOOKUP(A533,'[2]ESSER II Alloc'!A:D,3,FALSE)</f>
        <v>2695392</v>
      </c>
      <c r="I533" s="154">
        <f t="shared" si="8"/>
        <v>-331</v>
      </c>
    </row>
    <row r="534" spans="1:9" x14ac:dyDescent="0.3">
      <c r="A534" s="152">
        <f>INDEX([1]Concordance!$A$2:$A$556,MATCH('[1]2021 ESSER II'!F534,[1]Concordance!$D$2:$D$556,0))</f>
        <v>96114</v>
      </c>
      <c r="B534" s="153" t="s">
        <v>3498</v>
      </c>
      <c r="C534" s="153" t="s">
        <v>1758</v>
      </c>
      <c r="D534" s="153" t="s">
        <v>3499</v>
      </c>
      <c r="E534" s="154">
        <v>964475</v>
      </c>
      <c r="F534" s="21">
        <v>0</v>
      </c>
      <c r="G534" s="154">
        <v>964594</v>
      </c>
      <c r="H534" s="151">
        <f>VLOOKUP(A534,'[2]ESSER II Alloc'!A:D,3,FALSE)</f>
        <v>964594</v>
      </c>
      <c r="I534" s="154">
        <f t="shared" si="8"/>
        <v>-119</v>
      </c>
    </row>
    <row r="535" spans="1:9" x14ac:dyDescent="0.3">
      <c r="A535" s="152">
        <f>INDEX([1]Concordance!$A$2:$A$556,MATCH('[1]2021 ESSER II'!F535,[1]Concordance!$D$2:$D$556,0))</f>
        <v>54043</v>
      </c>
      <c r="B535" s="153" t="s">
        <v>3501</v>
      </c>
      <c r="C535" s="153" t="s">
        <v>1761</v>
      </c>
      <c r="D535" s="153" t="s">
        <v>3502</v>
      </c>
      <c r="E535" s="154">
        <v>179769</v>
      </c>
      <c r="F535" s="21">
        <v>179769</v>
      </c>
      <c r="G535" s="154">
        <v>179791</v>
      </c>
      <c r="H535" s="151">
        <f>VLOOKUP(A535,'[2]ESSER II Alloc'!A:D,3,FALSE)</f>
        <v>179791</v>
      </c>
      <c r="I535" s="154">
        <f t="shared" si="8"/>
        <v>-22</v>
      </c>
    </row>
    <row r="536" spans="1:9" x14ac:dyDescent="0.3">
      <c r="A536" s="152">
        <f>INDEX([1]Concordance!$A$2:$A$556,MATCH('[1]2021 ESSER II'!F536,[1]Concordance!$D$2:$D$556,0))</f>
        <v>70092</v>
      </c>
      <c r="B536" s="153" t="s">
        <v>3504</v>
      </c>
      <c r="C536" s="153" t="s">
        <v>1764</v>
      </c>
      <c r="D536" s="153" t="s">
        <v>3505</v>
      </c>
      <c r="E536" s="154">
        <v>373456</v>
      </c>
      <c r="F536" s="21">
        <v>0</v>
      </c>
      <c r="G536" s="154">
        <v>373502</v>
      </c>
      <c r="H536" s="151">
        <f>VLOOKUP(A536,'[2]ESSER II Alloc'!A:D,3,FALSE)</f>
        <v>373502</v>
      </c>
      <c r="I536" s="154">
        <f t="shared" si="8"/>
        <v>-46</v>
      </c>
    </row>
    <row r="537" spans="1:9" x14ac:dyDescent="0.3">
      <c r="A537" s="152">
        <f>INDEX([1]Concordance!$A$2:$A$556,MATCH('[1]2021 ESSER II'!F537,[1]Concordance!$D$2:$D$556,0))</f>
        <v>92089</v>
      </c>
      <c r="B537" s="153" t="s">
        <v>3507</v>
      </c>
      <c r="C537" s="153" t="s">
        <v>1767</v>
      </c>
      <c r="D537" s="153" t="s">
        <v>3508</v>
      </c>
      <c r="E537" s="154">
        <v>2895225</v>
      </c>
      <c r="F537" s="21">
        <v>0</v>
      </c>
      <c r="G537" s="154">
        <v>2895580</v>
      </c>
      <c r="H537" s="151">
        <f>VLOOKUP(A537,'[2]ESSER II Alloc'!A:D,3,FALSE)</f>
        <v>2895580</v>
      </c>
      <c r="I537" s="154">
        <f t="shared" si="8"/>
        <v>-355</v>
      </c>
    </row>
    <row r="538" spans="1:9" x14ac:dyDescent="0.3">
      <c r="A538" s="152">
        <f>INDEX([1]Concordance!$A$2:$A$556,MATCH('[1]2021 ESSER II'!F538,[1]Concordance!$D$2:$D$556,0))</f>
        <v>74190</v>
      </c>
      <c r="B538" s="153" t="s">
        <v>3510</v>
      </c>
      <c r="C538" s="153" t="s">
        <v>1770</v>
      </c>
      <c r="D538" s="153" t="s">
        <v>3511</v>
      </c>
      <c r="E538" s="154">
        <v>259614</v>
      </c>
      <c r="F538" s="21">
        <v>259614</v>
      </c>
      <c r="G538" s="154">
        <v>259646</v>
      </c>
      <c r="H538" s="151">
        <f>VLOOKUP(A538,'[2]ESSER II Alloc'!A:D,3,FALSE)</f>
        <v>259646</v>
      </c>
      <c r="I538" s="154">
        <f t="shared" si="8"/>
        <v>-32</v>
      </c>
    </row>
    <row r="539" spans="1:9" x14ac:dyDescent="0.3">
      <c r="A539" s="152">
        <f>INDEX([1]Concordance!$A$2:$A$556,MATCH('[1]2021 ESSER II'!F539,[1]Concordance!$D$2:$D$556,0))</f>
        <v>46134</v>
      </c>
      <c r="B539" s="153" t="s">
        <v>3513</v>
      </c>
      <c r="C539" s="153" t="s">
        <v>1773</v>
      </c>
      <c r="D539" s="153" t="s">
        <v>3514</v>
      </c>
      <c r="E539" s="154">
        <v>3761280</v>
      </c>
      <c r="F539" s="21">
        <v>3761280</v>
      </c>
      <c r="G539" s="154">
        <v>3761741</v>
      </c>
      <c r="H539" s="151">
        <f>VLOOKUP(A539,'[2]ESSER II Alloc'!A:D,3,FALSE)</f>
        <v>3761741</v>
      </c>
      <c r="I539" s="154">
        <f t="shared" si="8"/>
        <v>-461</v>
      </c>
    </row>
    <row r="540" spans="1:9" x14ac:dyDescent="0.3">
      <c r="A540" s="152">
        <f>INDEX([1]Concordance!$A$2:$A$556,MATCH('[1]2021 ESSER II'!F540,[1]Concordance!$D$2:$D$556,0))</f>
        <v>83002</v>
      </c>
      <c r="B540" s="153" t="s">
        <v>3516</v>
      </c>
      <c r="C540" s="153" t="s">
        <v>1776</v>
      </c>
      <c r="D540" s="153" t="s">
        <v>3517</v>
      </c>
      <c r="E540" s="154">
        <v>146179</v>
      </c>
      <c r="F540" s="21">
        <v>146179</v>
      </c>
      <c r="G540" s="154">
        <v>146196</v>
      </c>
      <c r="H540" s="151">
        <f>VLOOKUP(A540,'[2]ESSER II Alloc'!A:D,3,FALSE)</f>
        <v>146196</v>
      </c>
      <c r="I540" s="154">
        <f t="shared" si="8"/>
        <v>-17</v>
      </c>
    </row>
    <row r="541" spans="1:9" x14ac:dyDescent="0.3">
      <c r="A541" s="152">
        <f>INDEX([1]Concordance!$A$2:$A$556,MATCH('[1]2021 ESSER II'!F541,[1]Concordance!$D$2:$D$556,0))</f>
        <v>94087</v>
      </c>
      <c r="B541" s="153" t="s">
        <v>3519</v>
      </c>
      <c r="C541" s="153" t="s">
        <v>1779</v>
      </c>
      <c r="D541" s="153" t="s">
        <v>3520</v>
      </c>
      <c r="E541" s="154">
        <v>1250894</v>
      </c>
      <c r="F541" s="21">
        <v>0</v>
      </c>
      <c r="G541" s="154">
        <v>1251047</v>
      </c>
      <c r="H541" s="151">
        <f>VLOOKUP(A541,'[2]ESSER II Alloc'!A:D,3,FALSE)</f>
        <v>1251047</v>
      </c>
      <c r="I541" s="154">
        <f t="shared" si="8"/>
        <v>-153</v>
      </c>
    </row>
    <row r="542" spans="1:9" x14ac:dyDescent="0.3">
      <c r="A542" s="152">
        <f>INDEX([1]Concordance!$A$2:$A$556,MATCH('[1]2021 ESSER II'!F542,[1]Concordance!$D$2:$D$556,0))</f>
        <v>88080</v>
      </c>
      <c r="B542" s="153" t="s">
        <v>3522</v>
      </c>
      <c r="C542" s="153" t="s">
        <v>1782</v>
      </c>
      <c r="D542" s="153" t="s">
        <v>3523</v>
      </c>
      <c r="E542" s="154">
        <v>500161</v>
      </c>
      <c r="F542" s="21">
        <v>0</v>
      </c>
      <c r="G542" s="154">
        <v>500222</v>
      </c>
      <c r="H542" s="151">
        <f>VLOOKUP(A542,'[2]ESSER II Alloc'!A:D,3,FALSE)</f>
        <v>500222</v>
      </c>
      <c r="I542" s="154">
        <f t="shared" si="8"/>
        <v>-61</v>
      </c>
    </row>
    <row r="543" spans="1:9" x14ac:dyDescent="0.3">
      <c r="A543" s="152">
        <f>INDEX([1]Concordance!$A$2:$A$556,MATCH('[1]2021 ESSER II'!F543,[1]Concordance!$D$2:$D$556,0))</f>
        <v>73105</v>
      </c>
      <c r="B543" s="153" t="s">
        <v>3525</v>
      </c>
      <c r="C543" s="153" t="s">
        <v>1785</v>
      </c>
      <c r="D543" s="153" t="s">
        <v>3526</v>
      </c>
      <c r="E543" s="154">
        <v>180741</v>
      </c>
      <c r="F543" s="21">
        <v>0</v>
      </c>
      <c r="G543" s="154">
        <v>180763</v>
      </c>
      <c r="H543" s="151">
        <f>VLOOKUP(A543,'[2]ESSER II Alloc'!A:D,3,FALSE)</f>
        <v>180763</v>
      </c>
      <c r="I543" s="154">
        <f t="shared" si="8"/>
        <v>-22</v>
      </c>
    </row>
    <row r="544" spans="1:9" x14ac:dyDescent="0.3">
      <c r="A544" s="152">
        <f>INDEX([1]Concordance!$A$2:$A$556,MATCH('[1]2021 ESSER II'!F544,[1]Concordance!$D$2:$D$556,0))</f>
        <v>43002</v>
      </c>
      <c r="B544" s="153" t="s">
        <v>3528</v>
      </c>
      <c r="C544" s="153" t="s">
        <v>1788</v>
      </c>
      <c r="D544" s="153" t="s">
        <v>3529</v>
      </c>
      <c r="E544" s="154">
        <v>592411</v>
      </c>
      <c r="F544" s="21">
        <v>0</v>
      </c>
      <c r="G544" s="154">
        <v>592484</v>
      </c>
      <c r="H544" s="151">
        <f>VLOOKUP(A544,'[2]ESSER II Alloc'!A:D,3,FALSE)</f>
        <v>592484</v>
      </c>
      <c r="I544" s="154">
        <f t="shared" si="8"/>
        <v>-73</v>
      </c>
    </row>
    <row r="545" spans="1:9" x14ac:dyDescent="0.3">
      <c r="A545" s="152">
        <f>INDEX([1]Concordance!$A$2:$A$556,MATCH('[1]2021 ESSER II'!F545,[1]Concordance!$D$2:$D$556,0))</f>
        <v>5120</v>
      </c>
      <c r="B545" s="153" t="s">
        <v>3531</v>
      </c>
      <c r="C545" s="153" t="s">
        <v>1791</v>
      </c>
      <c r="D545" s="153" t="s">
        <v>3532</v>
      </c>
      <c r="E545" s="154">
        <v>830251</v>
      </c>
      <c r="F545" s="21">
        <v>830251</v>
      </c>
      <c r="G545" s="154">
        <v>830353</v>
      </c>
      <c r="H545" s="151">
        <f>VLOOKUP(A545,'[2]ESSER II Alloc'!A:D,3,FALSE)</f>
        <v>830353</v>
      </c>
      <c r="I545" s="154">
        <f t="shared" si="8"/>
        <v>-102</v>
      </c>
    </row>
    <row r="546" spans="1:9" x14ac:dyDescent="0.3">
      <c r="A546" s="152">
        <f>INDEX([1]Concordance!$A$2:$A$556,MATCH('[1]2021 ESSER II'!F546,[1]Concordance!$D$2:$D$556,0))</f>
        <v>39133</v>
      </c>
      <c r="B546" s="153" t="s">
        <v>3534</v>
      </c>
      <c r="C546" s="153" t="s">
        <v>1794</v>
      </c>
      <c r="D546" s="153" t="s">
        <v>3535</v>
      </c>
      <c r="E546" s="154">
        <v>2320361</v>
      </c>
      <c r="F546" s="21">
        <v>0</v>
      </c>
      <c r="G546" s="154">
        <v>2320645</v>
      </c>
      <c r="H546" s="151">
        <f>VLOOKUP(A546,'[2]ESSER II Alloc'!A:D,3,FALSE)</f>
        <v>2320645</v>
      </c>
      <c r="I546" s="154">
        <f t="shared" si="8"/>
        <v>-284</v>
      </c>
    </row>
    <row r="547" spans="1:9" x14ac:dyDescent="0.3">
      <c r="A547" s="152">
        <f>INDEX([1]Concordance!$A$2:$A$556,MATCH('[1]2021 ESSER II'!F547,[1]Concordance!$D$2:$D$556,0))</f>
        <v>46131</v>
      </c>
      <c r="B547" s="153" t="s">
        <v>3537</v>
      </c>
      <c r="C547" s="153" t="s">
        <v>1797</v>
      </c>
      <c r="D547" s="153" t="s">
        <v>3538</v>
      </c>
      <c r="E547" s="154">
        <v>1524248</v>
      </c>
      <c r="F547" s="21">
        <v>0</v>
      </c>
      <c r="G547" s="154">
        <v>1524435</v>
      </c>
      <c r="H547" s="151">
        <f>VLOOKUP(A547,'[2]ESSER II Alloc'!A:D,3,FALSE)</f>
        <v>1524435</v>
      </c>
      <c r="I547" s="154">
        <f t="shared" si="8"/>
        <v>-187</v>
      </c>
    </row>
    <row r="548" spans="1:9" x14ac:dyDescent="0.3">
      <c r="A548" s="152">
        <f>INDEX([1]Concordance!$A$2:$A$556,MATCH('[1]2021 ESSER II'!F548,[1]Concordance!$D$2:$D$556,0))</f>
        <v>50010</v>
      </c>
      <c r="B548" s="153" t="s">
        <v>3540</v>
      </c>
      <c r="C548" s="153" t="s">
        <v>1800</v>
      </c>
      <c r="D548" s="153" t="s">
        <v>3541</v>
      </c>
      <c r="E548" s="154">
        <v>1154524</v>
      </c>
      <c r="F548" s="21">
        <v>369405.46</v>
      </c>
      <c r="G548" s="154">
        <v>1154666</v>
      </c>
      <c r="H548" s="151">
        <f>VLOOKUP(A548,'[2]ESSER II Alloc'!A:D,3,FALSE)</f>
        <v>1154666</v>
      </c>
      <c r="I548" s="154">
        <f t="shared" si="8"/>
        <v>-142</v>
      </c>
    </row>
    <row r="549" spans="1:9" x14ac:dyDescent="0.3">
      <c r="A549" s="152">
        <f>INDEX([1]Concordance!$A$2:$A$556,MATCH('[1]2021 ESSER II'!F549,[1]Concordance!$D$2:$D$556,0))</f>
        <v>57004</v>
      </c>
      <c r="B549" s="153" t="s">
        <v>3543</v>
      </c>
      <c r="C549" s="153" t="s">
        <v>968</v>
      </c>
      <c r="D549" s="153" t="s">
        <v>3544</v>
      </c>
      <c r="E549" s="154">
        <v>1263097</v>
      </c>
      <c r="F549" s="21">
        <v>401716.88</v>
      </c>
      <c r="G549" s="154">
        <v>1263252</v>
      </c>
      <c r="H549" s="151">
        <f>VLOOKUP(A549,'[2]ESSER II Alloc'!A:D,3,FALSE)</f>
        <v>1263252</v>
      </c>
      <c r="I549" s="154">
        <f t="shared" si="8"/>
        <v>-155</v>
      </c>
    </row>
    <row r="550" spans="1:9" x14ac:dyDescent="0.3">
      <c r="A550" s="152">
        <f>INDEX([1]Concordance!$A$2:$A$556,MATCH('[1]2021 ESSER II'!F550,[1]Concordance!$D$2:$D$556,0))</f>
        <v>101105</v>
      </c>
      <c r="B550" s="153" t="s">
        <v>3546</v>
      </c>
      <c r="C550" s="153" t="s">
        <v>1803</v>
      </c>
      <c r="D550" s="153" t="s">
        <v>3547</v>
      </c>
      <c r="E550" s="154">
        <v>1259388</v>
      </c>
      <c r="F550" s="21">
        <v>479808.53</v>
      </c>
      <c r="G550" s="154">
        <v>1259542</v>
      </c>
      <c r="H550" s="151">
        <f>VLOOKUP(A550,'[2]ESSER II Alloc'!A:D,3,FALSE)</f>
        <v>1259542</v>
      </c>
      <c r="I550" s="154">
        <f t="shared" si="8"/>
        <v>-154</v>
      </c>
    </row>
    <row r="551" spans="1:9" x14ac:dyDescent="0.3">
      <c r="A551" s="152">
        <f>INDEX([1]Concordance!$A$2:$A$556,MATCH('[1]2021 ESSER II'!F551,[1]Concordance!$D$2:$D$556,0))</f>
        <v>31117</v>
      </c>
      <c r="B551" s="153" t="s">
        <v>3549</v>
      </c>
      <c r="C551" s="153" t="s">
        <v>1806</v>
      </c>
      <c r="D551" s="153" t="s">
        <v>3550</v>
      </c>
      <c r="E551" s="154">
        <v>167566</v>
      </c>
      <c r="F551" s="21">
        <v>0</v>
      </c>
      <c r="G551" s="154">
        <v>167586</v>
      </c>
      <c r="H551" s="151">
        <f>VLOOKUP(A551,'[2]ESSER II Alloc'!A:D,3,FALSE)</f>
        <v>167586</v>
      </c>
      <c r="I551" s="154">
        <f t="shared" si="8"/>
        <v>-20</v>
      </c>
    </row>
    <row r="552" spans="1:9" x14ac:dyDescent="0.3">
      <c r="A552" s="152">
        <f>INDEX([1]Concordance!$A$2:$A$556,MATCH('[1]2021 ESSER II'!F552,[1]Concordance!$D$2:$D$556,0))</f>
        <v>9080</v>
      </c>
      <c r="B552" s="153" t="s">
        <v>3552</v>
      </c>
      <c r="C552" s="153" t="s">
        <v>1809</v>
      </c>
      <c r="D552" s="153" t="s">
        <v>3553</v>
      </c>
      <c r="E552" s="154">
        <v>1153435</v>
      </c>
      <c r="F552" s="21">
        <v>1153435</v>
      </c>
      <c r="G552" s="154">
        <v>1153576</v>
      </c>
      <c r="H552" s="151">
        <f>VLOOKUP(A552,'[2]ESSER II Alloc'!A:D,3,FALSE)</f>
        <v>1153576</v>
      </c>
      <c r="I552" s="154">
        <f t="shared" si="8"/>
        <v>-141</v>
      </c>
    </row>
    <row r="553" spans="1:9" x14ac:dyDescent="0.3">
      <c r="A553" s="152">
        <f>INDEX([1]Concordance!$A$2:$A$556,MATCH('[1]2021 ESSER II'!F553,[1]Concordance!$D$2:$D$556,0))</f>
        <v>113001</v>
      </c>
      <c r="B553" s="153" t="s">
        <v>3555</v>
      </c>
      <c r="C553" s="153" t="s">
        <v>1812</v>
      </c>
      <c r="D553" s="153" t="s">
        <v>3556</v>
      </c>
      <c r="E553" s="154">
        <v>272937</v>
      </c>
      <c r="F553" s="21">
        <v>263956</v>
      </c>
      <c r="G553" s="154">
        <v>272971</v>
      </c>
      <c r="H553" s="151">
        <f>VLOOKUP(A553,'[2]ESSER II Alloc'!A:D,3,FALSE)</f>
        <v>272971</v>
      </c>
      <c r="I553" s="154">
        <f t="shared" si="8"/>
        <v>-34</v>
      </c>
    </row>
    <row r="554" spans="1:9" x14ac:dyDescent="0.3">
      <c r="A554" s="152">
        <f>INDEX([1]Concordance!$A$2:$A$556,MATCH('[1]2021 ESSER II'!F554,[1]Concordance!$D$2:$D$556,0))</f>
        <v>109002</v>
      </c>
      <c r="B554" s="153" t="s">
        <v>3558</v>
      </c>
      <c r="C554" s="153" t="s">
        <v>1815</v>
      </c>
      <c r="D554" s="153" t="s">
        <v>3559</v>
      </c>
      <c r="E554" s="154">
        <v>1057321</v>
      </c>
      <c r="F554" s="21">
        <v>1057321</v>
      </c>
      <c r="G554" s="154">
        <v>1057450</v>
      </c>
      <c r="H554" s="151">
        <f>VLOOKUP(A554,'[2]ESSER II Alloc'!A:D,3,FALSE)</f>
        <v>1057450</v>
      </c>
      <c r="I554" s="154">
        <f t="shared" si="8"/>
        <v>-129</v>
      </c>
    </row>
    <row r="555" spans="1:9" x14ac:dyDescent="0.3">
      <c r="A555" s="152">
        <f>INDEX([1]Concordance!$A$2:$A$556,MATCH('[1]2021 ESSER II'!F555,[1]Concordance!$D$2:$D$556,0))</f>
        <v>9079</v>
      </c>
      <c r="B555" s="153" t="s">
        <v>3561</v>
      </c>
      <c r="C555" s="153" t="s">
        <v>1818</v>
      </c>
      <c r="D555" s="153" t="s">
        <v>3562</v>
      </c>
      <c r="E555" s="154">
        <v>243809</v>
      </c>
      <c r="F555" s="21">
        <v>243809</v>
      </c>
      <c r="G555" s="154">
        <v>243839</v>
      </c>
      <c r="H555" s="151">
        <f>VLOOKUP(A555,'[2]ESSER II Alloc'!A:D,3,FALSE)</f>
        <v>243839</v>
      </c>
      <c r="I555" s="154">
        <f t="shared" si="8"/>
        <v>-30</v>
      </c>
    </row>
    <row r="556" spans="1:9" x14ac:dyDescent="0.3">
      <c r="A556" s="22" t="e">
        <f>INDEX([1]Concordance!$A$2:$A$556,MATCH('[1]2021 ESSER II'!F556,[1]Concordance!$D$2:$D$556,0))</f>
        <v>#N/A</v>
      </c>
      <c r="B556" s="110" t="s">
        <v>3624</v>
      </c>
      <c r="C556" s="110" t="s">
        <v>3625</v>
      </c>
      <c r="D556" s="110" t="s">
        <v>3626</v>
      </c>
      <c r="E556" s="21">
        <v>0</v>
      </c>
      <c r="F556" s="21"/>
      <c r="G556" s="21" t="e">
        <v>#N/A</v>
      </c>
      <c r="H556" s="151" t="e">
        <f>VLOOKUP(A556,'[2]ESSER II Alloc'!A:D,3,FALSE)</f>
        <v>#N/A</v>
      </c>
      <c r="I556" s="21" t="e">
        <f t="shared" si="8"/>
        <v>#N/A</v>
      </c>
    </row>
    <row r="557" spans="1:9" x14ac:dyDescent="0.3">
      <c r="A557" s="22" t="e">
        <f>INDEX([1]Concordance!$A$2:$A$556,MATCH('[1]2021 ESSER II'!F557,[1]Concordance!$D$2:$D$556,0))</f>
        <v>#N/A</v>
      </c>
      <c r="B557" s="110" t="s">
        <v>3627</v>
      </c>
      <c r="C557" s="110" t="s">
        <v>3628</v>
      </c>
      <c r="D557" s="110" t="s">
        <v>3629</v>
      </c>
      <c r="E557" s="21">
        <v>0</v>
      </c>
      <c r="F557" s="21"/>
      <c r="G557" s="21" t="e">
        <v>#N/A</v>
      </c>
      <c r="H557" s="151" t="e">
        <f>VLOOKUP(A557,'[2]ESSER II Alloc'!A:D,3,FALSE)</f>
        <v>#N/A</v>
      </c>
      <c r="I557" s="21" t="e">
        <f t="shared" si="8"/>
        <v>#N/A</v>
      </c>
    </row>
  </sheetData>
  <sheetProtection algorithmName="SHA-512" hashValue="7cK5kb7A7bGKf1wvuXnRth+ZaffobAVLg94iEBsXcvW1sKBOeAKetujbrw/m0EhwfCWDaO0Y6Henes3SoruTVQ==" saltValue="Rys/8B0SNN1m2XxE28YLKg==" spinCount="100000" sheet="1" objects="1" scenarios="1" selectLockedCells="1" selectUnlockedCell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556"/>
  <sheetViews>
    <sheetView topLeftCell="DD1" workbookViewId="0">
      <selection activeCell="ED1" sqref="ED1:ED1048576"/>
    </sheetView>
  </sheetViews>
  <sheetFormatPr defaultColWidth="8.77734375" defaultRowHeight="14.4" x14ac:dyDescent="0.3"/>
  <cols>
    <col min="1" max="2" width="8.77734375" style="110"/>
    <col min="3" max="4" width="16.77734375" style="110" customWidth="1"/>
    <col min="5" max="8" width="8.77734375" style="110"/>
    <col min="9" max="9" width="10.77734375" style="110" bestFit="1" customWidth="1"/>
    <col min="10" max="16" width="8.44140625" style="110" bestFit="1" customWidth="1"/>
    <col min="17" max="17" width="10.77734375" style="110" bestFit="1" customWidth="1"/>
    <col min="18" max="22" width="8.77734375" style="110"/>
    <col min="23" max="23" width="10.77734375" style="110" bestFit="1" customWidth="1"/>
    <col min="24" max="28" width="8.77734375" style="110"/>
    <col min="29" max="29" width="14.44140625" style="110" bestFit="1" customWidth="1"/>
    <col min="30" max="16384" width="8.77734375" style="110"/>
  </cols>
  <sheetData>
    <row r="1" spans="1:133" s="16" customFormat="1" ht="86.4" x14ac:dyDescent="0.3">
      <c r="A1" s="19" t="s">
        <v>17</v>
      </c>
      <c r="B1" s="19" t="s">
        <v>22</v>
      </c>
      <c r="C1" s="19" t="s">
        <v>1823</v>
      </c>
      <c r="D1" s="19" t="s">
        <v>1822</v>
      </c>
      <c r="E1" s="19" t="s">
        <v>25</v>
      </c>
      <c r="F1" s="19" t="s">
        <v>1824</v>
      </c>
      <c r="G1" s="19" t="s">
        <v>1825</v>
      </c>
      <c r="H1" s="19" t="s">
        <v>1826</v>
      </c>
      <c r="I1" s="20" t="s">
        <v>3631</v>
      </c>
      <c r="J1" s="20" t="s">
        <v>3632</v>
      </c>
      <c r="K1" s="20" t="s">
        <v>3633</v>
      </c>
      <c r="L1" s="20" t="s">
        <v>3634</v>
      </c>
      <c r="M1" s="20" t="s">
        <v>3635</v>
      </c>
      <c r="N1" s="20" t="s">
        <v>3636</v>
      </c>
      <c r="O1" s="20" t="s">
        <v>3637</v>
      </c>
      <c r="P1" s="20" t="s">
        <v>3638</v>
      </c>
      <c r="Q1" s="20" t="s">
        <v>3639</v>
      </c>
      <c r="R1" s="20" t="s">
        <v>3640</v>
      </c>
      <c r="S1" s="19" t="s">
        <v>3641</v>
      </c>
      <c r="T1" s="19" t="s">
        <v>3642</v>
      </c>
      <c r="U1" s="19" t="s">
        <v>3643</v>
      </c>
      <c r="V1" s="19" t="s">
        <v>3644</v>
      </c>
      <c r="W1" s="20" t="s">
        <v>3645</v>
      </c>
      <c r="X1" s="19" t="s">
        <v>3646</v>
      </c>
      <c r="Y1" s="19" t="s">
        <v>3647</v>
      </c>
      <c r="Z1" s="19" t="s">
        <v>3648</v>
      </c>
      <c r="AA1" s="19" t="s">
        <v>3649</v>
      </c>
      <c r="AB1" s="19" t="s">
        <v>3650</v>
      </c>
      <c r="AC1" s="20" t="s">
        <v>3651</v>
      </c>
      <c r="AD1" s="20" t="s">
        <v>3652</v>
      </c>
      <c r="AE1" s="20" t="s">
        <v>3653</v>
      </c>
      <c r="AF1" s="20" t="s">
        <v>3654</v>
      </c>
      <c r="AG1" s="20" t="s">
        <v>3655</v>
      </c>
      <c r="AH1" s="20" t="s">
        <v>3656</v>
      </c>
      <c r="AI1" s="20" t="s">
        <v>3657</v>
      </c>
      <c r="AJ1" s="20" t="s">
        <v>3658</v>
      </c>
      <c r="AK1" s="20" t="s">
        <v>3659</v>
      </c>
      <c r="AL1" s="20" t="s">
        <v>3660</v>
      </c>
      <c r="AM1" s="20" t="s">
        <v>3661</v>
      </c>
      <c r="AN1" s="20" t="s">
        <v>3662</v>
      </c>
      <c r="AO1" s="20" t="s">
        <v>3663</v>
      </c>
      <c r="AP1" s="20" t="s">
        <v>3664</v>
      </c>
      <c r="AQ1" s="20" t="s">
        <v>3665</v>
      </c>
      <c r="AR1" s="20" t="s">
        <v>3666</v>
      </c>
      <c r="AS1" s="20" t="s">
        <v>3667</v>
      </c>
      <c r="AT1" s="20" t="s">
        <v>3668</v>
      </c>
      <c r="AU1" s="20" t="s">
        <v>3669</v>
      </c>
      <c r="AV1" s="20" t="s">
        <v>3670</v>
      </c>
      <c r="AW1" s="20" t="s">
        <v>3671</v>
      </c>
      <c r="AX1" s="20" t="s">
        <v>3672</v>
      </c>
      <c r="AY1" s="20" t="s">
        <v>3673</v>
      </c>
      <c r="AZ1" s="20" t="s">
        <v>3674</v>
      </c>
      <c r="BA1" s="20" t="s">
        <v>3675</v>
      </c>
      <c r="BB1" s="20" t="s">
        <v>3676</v>
      </c>
      <c r="BC1" s="20" t="s">
        <v>3677</v>
      </c>
      <c r="BD1" s="20" t="s">
        <v>3678</v>
      </c>
      <c r="BE1" s="20" t="s">
        <v>3679</v>
      </c>
      <c r="BF1" s="20" t="s">
        <v>3680</v>
      </c>
      <c r="BG1" s="20" t="s">
        <v>3681</v>
      </c>
      <c r="BH1" s="20" t="s">
        <v>3682</v>
      </c>
      <c r="BI1" s="20" t="s">
        <v>3683</v>
      </c>
      <c r="BJ1" s="20" t="s">
        <v>3684</v>
      </c>
      <c r="BK1" s="20" t="s">
        <v>3685</v>
      </c>
      <c r="BL1" s="20" t="s">
        <v>3686</v>
      </c>
      <c r="BM1" s="20" t="s">
        <v>3687</v>
      </c>
      <c r="BN1" s="20" t="s">
        <v>3688</v>
      </c>
      <c r="BO1" s="20" t="s">
        <v>3689</v>
      </c>
      <c r="BP1" s="20" t="s">
        <v>3690</v>
      </c>
      <c r="BQ1" s="20" t="s">
        <v>3691</v>
      </c>
      <c r="BR1" s="20" t="s">
        <v>3692</v>
      </c>
      <c r="BS1" s="20" t="s">
        <v>3693</v>
      </c>
      <c r="BT1" s="20" t="s">
        <v>3694</v>
      </c>
      <c r="BU1" s="20" t="s">
        <v>3695</v>
      </c>
      <c r="BV1" s="20" t="s">
        <v>3696</v>
      </c>
      <c r="BW1" s="20" t="s">
        <v>3697</v>
      </c>
      <c r="BX1" s="20" t="s">
        <v>3698</v>
      </c>
      <c r="BY1" s="20" t="s">
        <v>3699</v>
      </c>
      <c r="BZ1" s="20" t="s">
        <v>3700</v>
      </c>
      <c r="CA1" s="20" t="s">
        <v>3701</v>
      </c>
      <c r="CB1" s="20" t="s">
        <v>3702</v>
      </c>
      <c r="CC1" s="20" t="s">
        <v>3703</v>
      </c>
      <c r="CD1" s="20" t="s">
        <v>3704</v>
      </c>
      <c r="CE1" s="20" t="s">
        <v>3705</v>
      </c>
      <c r="CF1" s="20" t="s">
        <v>3706</v>
      </c>
      <c r="CG1" s="20" t="s">
        <v>3707</v>
      </c>
      <c r="CH1" s="20" t="s">
        <v>3708</v>
      </c>
      <c r="CI1" s="20" t="s">
        <v>3709</v>
      </c>
      <c r="CJ1" s="20" t="s">
        <v>3710</v>
      </c>
      <c r="CK1" s="20" t="s">
        <v>3711</v>
      </c>
      <c r="CL1" s="20" t="s">
        <v>3712</v>
      </c>
      <c r="CM1" s="20" t="s">
        <v>3713</v>
      </c>
      <c r="CN1" s="20" t="s">
        <v>3714</v>
      </c>
      <c r="CO1" s="20" t="s">
        <v>3715</v>
      </c>
      <c r="CP1" s="20" t="s">
        <v>3716</v>
      </c>
      <c r="CQ1" s="20" t="s">
        <v>3717</v>
      </c>
      <c r="CR1" s="20" t="s">
        <v>3718</v>
      </c>
      <c r="CS1" s="20" t="s">
        <v>3719</v>
      </c>
      <c r="CT1" s="20" t="s">
        <v>3720</v>
      </c>
      <c r="CU1" s="20" t="s">
        <v>3721</v>
      </c>
      <c r="CV1" s="20" t="s">
        <v>3722</v>
      </c>
      <c r="CW1" s="20" t="s">
        <v>3723</v>
      </c>
      <c r="CX1" s="20" t="s">
        <v>3724</v>
      </c>
      <c r="CY1" s="20" t="s">
        <v>3725</v>
      </c>
      <c r="CZ1" s="20" t="s">
        <v>3726</v>
      </c>
      <c r="DA1" s="20" t="s">
        <v>3727</v>
      </c>
      <c r="DB1" s="20" t="s">
        <v>3728</v>
      </c>
      <c r="DC1" s="20" t="s">
        <v>3729</v>
      </c>
      <c r="DD1" s="20" t="s">
        <v>3730</v>
      </c>
      <c r="DE1" s="20" t="s">
        <v>3731</v>
      </c>
      <c r="DF1" s="20" t="s">
        <v>3732</v>
      </c>
      <c r="DG1" s="20" t="s">
        <v>3733</v>
      </c>
      <c r="DH1" s="20" t="s">
        <v>3734</v>
      </c>
      <c r="DI1" s="19" t="s">
        <v>3735</v>
      </c>
      <c r="DJ1" s="19" t="s">
        <v>3736</v>
      </c>
      <c r="DK1" s="19" t="s">
        <v>3737</v>
      </c>
      <c r="DL1" s="19" t="s">
        <v>3738</v>
      </c>
      <c r="DM1" s="19" t="s">
        <v>3739</v>
      </c>
      <c r="DN1" s="20" t="s">
        <v>3740</v>
      </c>
      <c r="DO1" s="20" t="s">
        <v>3741</v>
      </c>
      <c r="DP1" s="19" t="s">
        <v>3742</v>
      </c>
      <c r="DQ1" s="19" t="s">
        <v>3743</v>
      </c>
      <c r="DR1" s="19" t="s">
        <v>3744</v>
      </c>
      <c r="DS1" s="19" t="s">
        <v>3745</v>
      </c>
      <c r="DT1" s="19" t="s">
        <v>3746</v>
      </c>
      <c r="DU1" s="19" t="s">
        <v>3747</v>
      </c>
      <c r="DV1" s="19" t="s">
        <v>3748</v>
      </c>
      <c r="DW1" s="19" t="s">
        <v>3749</v>
      </c>
      <c r="DX1" s="19" t="s">
        <v>3750</v>
      </c>
      <c r="DY1" s="19" t="s">
        <v>3751</v>
      </c>
      <c r="DZ1" s="19" t="s">
        <v>3752</v>
      </c>
      <c r="EA1" s="19" t="s">
        <v>3753</v>
      </c>
      <c r="EB1" s="19" t="s">
        <v>3754</v>
      </c>
      <c r="EC1" s="19" t="s">
        <v>3755</v>
      </c>
    </row>
    <row r="2" spans="1:133" x14ac:dyDescent="0.3">
      <c r="A2" s="110" t="s">
        <v>162</v>
      </c>
      <c r="B2" s="110">
        <v>2021</v>
      </c>
      <c r="C2" s="110" t="s">
        <v>1889</v>
      </c>
      <c r="D2" s="22">
        <f>INDEX(Concordance!$A$2:$A$556,MATCH('2021 ESSER III'!F2,Concordance!$D$2:$D$556,0))</f>
        <v>48914</v>
      </c>
      <c r="E2" s="110" t="s">
        <v>167</v>
      </c>
      <c r="F2" s="110" t="s">
        <v>1890</v>
      </c>
      <c r="G2" s="110" t="s">
        <v>1891</v>
      </c>
      <c r="H2" s="110" t="s">
        <v>1892</v>
      </c>
      <c r="I2" s="21">
        <v>17433.71</v>
      </c>
      <c r="J2" s="21">
        <v>0</v>
      </c>
      <c r="K2" s="21">
        <v>0</v>
      </c>
      <c r="L2" s="21">
        <v>0</v>
      </c>
      <c r="M2" s="21">
        <v>0</v>
      </c>
      <c r="N2" s="21">
        <v>0</v>
      </c>
      <c r="O2" s="21">
        <v>0</v>
      </c>
      <c r="P2" s="21">
        <v>0</v>
      </c>
      <c r="Q2" s="21">
        <v>17433.71</v>
      </c>
      <c r="R2" s="21">
        <v>0</v>
      </c>
      <c r="W2" s="21">
        <v>17433.71</v>
      </c>
      <c r="X2" s="110">
        <v>0</v>
      </c>
      <c r="Y2" s="110">
        <v>0</v>
      </c>
      <c r="Z2" s="110">
        <v>0</v>
      </c>
      <c r="AA2" s="110">
        <v>100</v>
      </c>
      <c r="AB2" s="110">
        <v>0</v>
      </c>
      <c r="AC2" s="21">
        <v>1020649</v>
      </c>
      <c r="AD2" s="21">
        <v>0</v>
      </c>
      <c r="AE2" s="21">
        <v>0</v>
      </c>
      <c r="AF2" s="21">
        <v>0</v>
      </c>
      <c r="AG2" s="21">
        <v>0</v>
      </c>
      <c r="AH2" s="21">
        <v>0</v>
      </c>
      <c r="AI2" s="21">
        <v>0</v>
      </c>
      <c r="AJ2" s="21">
        <v>0</v>
      </c>
      <c r="AK2" s="21">
        <v>0</v>
      </c>
      <c r="AL2" s="21">
        <v>0</v>
      </c>
      <c r="AM2" s="21">
        <v>0</v>
      </c>
      <c r="AN2" s="21">
        <v>0</v>
      </c>
      <c r="AO2" s="21">
        <v>0</v>
      </c>
      <c r="AP2" s="21">
        <v>0</v>
      </c>
      <c r="AQ2" s="21">
        <v>0</v>
      </c>
      <c r="AR2" s="21">
        <v>0</v>
      </c>
      <c r="AS2" s="21">
        <v>0</v>
      </c>
      <c r="AT2" s="21">
        <v>0</v>
      </c>
      <c r="AU2" s="21">
        <v>0</v>
      </c>
      <c r="AV2" s="21">
        <v>0</v>
      </c>
      <c r="AW2" s="21">
        <v>0</v>
      </c>
      <c r="AX2" s="21">
        <v>0</v>
      </c>
      <c r="AY2" s="21">
        <v>0</v>
      </c>
      <c r="AZ2" s="21">
        <v>0</v>
      </c>
      <c r="BA2" s="21">
        <v>0</v>
      </c>
      <c r="BB2" s="21">
        <v>0</v>
      </c>
      <c r="BC2" s="21">
        <v>0</v>
      </c>
      <c r="BD2" s="21">
        <v>0</v>
      </c>
      <c r="BE2" s="21">
        <v>0</v>
      </c>
      <c r="BF2" s="21">
        <v>0</v>
      </c>
      <c r="BG2" s="21">
        <v>0</v>
      </c>
      <c r="BH2" s="21">
        <v>0</v>
      </c>
      <c r="BI2" s="21">
        <v>0</v>
      </c>
      <c r="BJ2" s="21">
        <v>0</v>
      </c>
      <c r="BK2" s="21">
        <v>0</v>
      </c>
      <c r="BL2" s="21">
        <v>0</v>
      </c>
      <c r="BM2" s="21">
        <v>0</v>
      </c>
      <c r="BN2" s="21">
        <v>0</v>
      </c>
      <c r="BO2" s="21">
        <v>0</v>
      </c>
      <c r="BP2" s="21">
        <v>0</v>
      </c>
      <c r="BQ2" s="21">
        <v>0</v>
      </c>
      <c r="BR2" s="21">
        <v>0</v>
      </c>
      <c r="BS2" s="21">
        <v>0</v>
      </c>
      <c r="BT2" s="21">
        <v>0</v>
      </c>
      <c r="BU2" s="21">
        <v>0</v>
      </c>
      <c r="BV2" s="21">
        <v>0</v>
      </c>
      <c r="BW2" s="21">
        <v>0</v>
      </c>
      <c r="BX2" s="21">
        <v>0</v>
      </c>
      <c r="BY2" s="21">
        <v>0</v>
      </c>
      <c r="BZ2" s="21">
        <v>0</v>
      </c>
      <c r="CA2" s="21">
        <v>0</v>
      </c>
      <c r="CB2" s="21">
        <v>0</v>
      </c>
      <c r="CC2" s="21">
        <v>0</v>
      </c>
      <c r="CD2" s="21">
        <v>0</v>
      </c>
      <c r="CE2" s="21">
        <v>0</v>
      </c>
      <c r="CF2" s="21">
        <v>0</v>
      </c>
      <c r="CG2" s="21">
        <v>0</v>
      </c>
      <c r="CH2" s="21">
        <v>0</v>
      </c>
      <c r="CI2" s="21">
        <v>0</v>
      </c>
      <c r="CJ2" s="21">
        <v>0</v>
      </c>
      <c r="CK2" s="21">
        <v>0</v>
      </c>
      <c r="CL2" s="21">
        <v>0</v>
      </c>
      <c r="CM2" s="21">
        <v>0</v>
      </c>
      <c r="CN2" s="21">
        <v>0</v>
      </c>
      <c r="CO2" s="21">
        <v>0</v>
      </c>
      <c r="CP2" s="21">
        <v>0</v>
      </c>
      <c r="CQ2" s="21">
        <v>0</v>
      </c>
      <c r="CR2" s="21">
        <v>0</v>
      </c>
      <c r="CS2" s="21">
        <v>0</v>
      </c>
      <c r="CT2" s="21">
        <v>0</v>
      </c>
      <c r="CU2" s="21">
        <v>0</v>
      </c>
      <c r="CV2" s="21">
        <v>0</v>
      </c>
      <c r="CW2" s="21">
        <v>0</v>
      </c>
      <c r="CX2" s="21">
        <v>0</v>
      </c>
      <c r="CY2" s="21">
        <v>0</v>
      </c>
      <c r="CZ2" s="21">
        <v>0</v>
      </c>
      <c r="DA2" s="21">
        <v>0</v>
      </c>
      <c r="DB2" s="21">
        <v>0</v>
      </c>
      <c r="DC2" s="21">
        <v>0</v>
      </c>
      <c r="DD2" s="21">
        <v>0</v>
      </c>
      <c r="DE2" s="21">
        <v>0</v>
      </c>
      <c r="DF2" s="21">
        <v>0</v>
      </c>
      <c r="DG2" s="21">
        <v>0</v>
      </c>
      <c r="DH2" s="21">
        <v>1020649</v>
      </c>
      <c r="DI2" s="110">
        <v>0</v>
      </c>
      <c r="DJ2" s="110">
        <v>65</v>
      </c>
      <c r="DK2" s="110">
        <v>35</v>
      </c>
      <c r="DL2" s="110">
        <v>0</v>
      </c>
      <c r="DM2" s="110">
        <v>0</v>
      </c>
      <c r="DN2" s="21">
        <v>306000</v>
      </c>
      <c r="DO2" s="21">
        <v>0</v>
      </c>
      <c r="DP2" s="110" t="s">
        <v>1911</v>
      </c>
      <c r="DQ2" s="110" t="s">
        <v>1911</v>
      </c>
      <c r="DR2" s="110" t="s">
        <v>1892</v>
      </c>
      <c r="DS2" s="110" t="s">
        <v>1911</v>
      </c>
      <c r="DT2" s="110" t="s">
        <v>1911</v>
      </c>
      <c r="DU2" s="110" t="s">
        <v>1892</v>
      </c>
      <c r="DV2" s="110" t="s">
        <v>1911</v>
      </c>
      <c r="DW2" s="110" t="s">
        <v>1911</v>
      </c>
      <c r="DX2" s="110" t="s">
        <v>1911</v>
      </c>
      <c r="DY2" s="110" t="s">
        <v>1911</v>
      </c>
      <c r="DZ2" s="110" t="s">
        <v>1911</v>
      </c>
      <c r="EA2" s="110" t="s">
        <v>1911</v>
      </c>
      <c r="EB2" s="110" t="s">
        <v>1892</v>
      </c>
      <c r="EC2" s="110" t="s">
        <v>1892</v>
      </c>
    </row>
    <row r="3" spans="1:133" x14ac:dyDescent="0.3">
      <c r="A3" s="110" t="s">
        <v>162</v>
      </c>
      <c r="B3" s="110">
        <v>2021</v>
      </c>
      <c r="C3" s="110" t="s">
        <v>1893</v>
      </c>
      <c r="D3" s="22">
        <f>INDEX(Concordance!$A$2:$A$556,MATCH('2021 ESSER III'!F3,Concordance!$D$2:$D$556,0))</f>
        <v>48927</v>
      </c>
      <c r="E3" s="110" t="s">
        <v>171</v>
      </c>
      <c r="F3" s="110" t="s">
        <v>1894</v>
      </c>
      <c r="G3" s="110" t="s">
        <v>1895</v>
      </c>
      <c r="H3" s="110" t="s">
        <v>1892</v>
      </c>
      <c r="I3" s="21">
        <v>0</v>
      </c>
      <c r="J3" s="21">
        <v>0</v>
      </c>
      <c r="K3" s="21">
        <v>0</v>
      </c>
      <c r="L3" s="21">
        <v>0</v>
      </c>
      <c r="M3" s="21">
        <v>0</v>
      </c>
      <c r="N3" s="21">
        <v>0</v>
      </c>
      <c r="O3" s="21">
        <v>0</v>
      </c>
      <c r="P3" s="21">
        <v>0</v>
      </c>
      <c r="Q3" s="21">
        <v>0</v>
      </c>
      <c r="R3" s="21">
        <v>0</v>
      </c>
      <c r="W3" s="21">
        <v>0</v>
      </c>
      <c r="AC3" s="21">
        <v>1221194</v>
      </c>
      <c r="AD3" s="21">
        <v>0</v>
      </c>
      <c r="AE3" s="21">
        <v>0</v>
      </c>
      <c r="AF3" s="21">
        <v>0</v>
      </c>
      <c r="AG3" s="21">
        <v>0</v>
      </c>
      <c r="AH3" s="21">
        <v>0</v>
      </c>
      <c r="AI3" s="21">
        <v>0</v>
      </c>
      <c r="AJ3" s="21">
        <v>0</v>
      </c>
      <c r="AK3" s="21">
        <v>0</v>
      </c>
      <c r="AL3" s="21">
        <v>0</v>
      </c>
      <c r="AM3" s="21">
        <v>0</v>
      </c>
      <c r="AN3" s="21">
        <v>0</v>
      </c>
      <c r="AO3" s="21">
        <v>0</v>
      </c>
      <c r="AP3" s="21">
        <v>0</v>
      </c>
      <c r="AQ3" s="21">
        <v>0</v>
      </c>
      <c r="AR3" s="21">
        <v>0</v>
      </c>
      <c r="AS3" s="21">
        <v>0</v>
      </c>
      <c r="AT3" s="21">
        <v>0</v>
      </c>
      <c r="AU3" s="21">
        <v>0</v>
      </c>
      <c r="AV3" s="21">
        <v>0</v>
      </c>
      <c r="AW3" s="21">
        <v>0</v>
      </c>
      <c r="AX3" s="21">
        <v>0</v>
      </c>
      <c r="AY3" s="21">
        <v>0</v>
      </c>
      <c r="AZ3" s="21">
        <v>0</v>
      </c>
      <c r="BA3" s="21">
        <v>0</v>
      </c>
      <c r="BB3" s="21">
        <v>0</v>
      </c>
      <c r="BC3" s="21">
        <v>0</v>
      </c>
      <c r="BD3" s="21">
        <v>0</v>
      </c>
      <c r="BE3" s="21">
        <v>0</v>
      </c>
      <c r="BF3" s="21">
        <v>0</v>
      </c>
      <c r="BG3" s="21">
        <v>0</v>
      </c>
      <c r="BH3" s="21">
        <v>0</v>
      </c>
      <c r="BI3" s="21">
        <v>0</v>
      </c>
      <c r="BJ3" s="21">
        <v>0</v>
      </c>
      <c r="BK3" s="21">
        <v>0</v>
      </c>
      <c r="BL3" s="21">
        <v>0</v>
      </c>
      <c r="BM3" s="21">
        <v>0</v>
      </c>
      <c r="BN3" s="21">
        <v>0</v>
      </c>
      <c r="BO3" s="21">
        <v>0</v>
      </c>
      <c r="BP3" s="21">
        <v>0</v>
      </c>
      <c r="BQ3" s="21">
        <v>0</v>
      </c>
      <c r="BR3" s="21">
        <v>0</v>
      </c>
      <c r="BS3" s="21">
        <v>0</v>
      </c>
      <c r="BT3" s="21">
        <v>0</v>
      </c>
      <c r="BU3" s="21">
        <v>0</v>
      </c>
      <c r="BV3" s="21">
        <v>0</v>
      </c>
      <c r="BW3" s="21">
        <v>0</v>
      </c>
      <c r="BX3" s="21">
        <v>0</v>
      </c>
      <c r="BY3" s="21">
        <v>0</v>
      </c>
      <c r="BZ3" s="21">
        <v>0</v>
      </c>
      <c r="CA3" s="21">
        <v>0</v>
      </c>
      <c r="CB3" s="21">
        <v>0</v>
      </c>
      <c r="CC3" s="21">
        <v>0</v>
      </c>
      <c r="CD3" s="21">
        <v>0</v>
      </c>
      <c r="CE3" s="21">
        <v>0</v>
      </c>
      <c r="CF3" s="21">
        <v>0</v>
      </c>
      <c r="CG3" s="21">
        <v>0</v>
      </c>
      <c r="CH3" s="21">
        <v>0</v>
      </c>
      <c r="CI3" s="21">
        <v>0</v>
      </c>
      <c r="CJ3" s="21">
        <v>0</v>
      </c>
      <c r="CK3" s="21">
        <v>0</v>
      </c>
      <c r="CL3" s="21">
        <v>0</v>
      </c>
      <c r="CM3" s="21">
        <v>0</v>
      </c>
      <c r="CN3" s="21">
        <v>0</v>
      </c>
      <c r="CO3" s="21">
        <v>0</v>
      </c>
      <c r="CP3" s="21">
        <v>0</v>
      </c>
      <c r="CQ3" s="21">
        <v>0</v>
      </c>
      <c r="CR3" s="21">
        <v>0</v>
      </c>
      <c r="CS3" s="21">
        <v>0</v>
      </c>
      <c r="CT3" s="21">
        <v>0</v>
      </c>
      <c r="CU3" s="21">
        <v>0</v>
      </c>
      <c r="CV3" s="21">
        <v>0</v>
      </c>
      <c r="CW3" s="21">
        <v>0</v>
      </c>
      <c r="CX3" s="21">
        <v>0</v>
      </c>
      <c r="CY3" s="21">
        <v>0</v>
      </c>
      <c r="CZ3" s="21">
        <v>0</v>
      </c>
      <c r="DA3" s="21">
        <v>0</v>
      </c>
      <c r="DB3" s="21">
        <v>0</v>
      </c>
      <c r="DC3" s="21">
        <v>0</v>
      </c>
      <c r="DD3" s="21">
        <v>0</v>
      </c>
      <c r="DE3" s="21">
        <v>0</v>
      </c>
      <c r="DF3" s="21">
        <v>0</v>
      </c>
      <c r="DG3" s="21">
        <v>0</v>
      </c>
      <c r="DH3" s="21">
        <v>1221194</v>
      </c>
      <c r="DI3" s="110">
        <v>1</v>
      </c>
      <c r="DJ3" s="110">
        <v>71</v>
      </c>
      <c r="DK3" s="110">
        <v>14</v>
      </c>
      <c r="DL3" s="110">
        <v>6</v>
      </c>
      <c r="DM3" s="110">
        <v>8</v>
      </c>
      <c r="DN3" s="21">
        <v>1012871</v>
      </c>
      <c r="DO3" s="21">
        <v>0</v>
      </c>
      <c r="DP3" s="110" t="s">
        <v>1892</v>
      </c>
      <c r="DQ3" s="110" t="s">
        <v>1892</v>
      </c>
      <c r="DR3" s="110" t="s">
        <v>1892</v>
      </c>
      <c r="DS3" s="110" t="s">
        <v>1892</v>
      </c>
      <c r="DT3" s="110" t="s">
        <v>1911</v>
      </c>
      <c r="DU3" s="110" t="s">
        <v>1892</v>
      </c>
      <c r="DV3" s="110" t="s">
        <v>1911</v>
      </c>
      <c r="DW3" s="110" t="s">
        <v>1911</v>
      </c>
      <c r="DX3" s="110" t="s">
        <v>1911</v>
      </c>
      <c r="DY3" s="110" t="s">
        <v>1911</v>
      </c>
      <c r="DZ3" s="110" t="s">
        <v>1911</v>
      </c>
      <c r="EA3" s="110" t="s">
        <v>1911</v>
      </c>
      <c r="EB3" s="110" t="s">
        <v>1892</v>
      </c>
      <c r="EC3" s="110" t="s">
        <v>1892</v>
      </c>
    </row>
    <row r="4" spans="1:133" x14ac:dyDescent="0.3">
      <c r="A4" s="110" t="s">
        <v>162</v>
      </c>
      <c r="B4" s="110">
        <v>2021</v>
      </c>
      <c r="C4" s="110" t="s">
        <v>1896</v>
      </c>
      <c r="D4" s="22">
        <f>INDEX(Concordance!$A$2:$A$556,MATCH('2021 ESSER III'!F4,Concordance!$D$2:$D$556,0))</f>
        <v>1090</v>
      </c>
      <c r="E4" s="110" t="s">
        <v>174</v>
      </c>
      <c r="F4" s="110" t="s">
        <v>1897</v>
      </c>
      <c r="G4" s="110" t="s">
        <v>1898</v>
      </c>
      <c r="H4" s="110" t="s">
        <v>1892</v>
      </c>
      <c r="I4" s="21">
        <v>0</v>
      </c>
      <c r="J4" s="21">
        <v>0</v>
      </c>
      <c r="K4" s="21">
        <v>0</v>
      </c>
      <c r="L4" s="21">
        <v>0</v>
      </c>
      <c r="M4" s="21">
        <v>0</v>
      </c>
      <c r="N4" s="21">
        <v>0</v>
      </c>
      <c r="O4" s="21">
        <v>0</v>
      </c>
      <c r="P4" s="21">
        <v>0</v>
      </c>
      <c r="Q4" s="21">
        <v>0</v>
      </c>
      <c r="R4" s="21">
        <v>0</v>
      </c>
      <c r="W4" s="21">
        <v>0</v>
      </c>
      <c r="AC4" s="21">
        <v>1079051</v>
      </c>
      <c r="AD4" s="21">
        <v>0</v>
      </c>
      <c r="AE4" s="21">
        <v>0</v>
      </c>
      <c r="AF4" s="21">
        <v>0</v>
      </c>
      <c r="AG4" s="21">
        <v>0</v>
      </c>
      <c r="AH4" s="21">
        <v>0</v>
      </c>
      <c r="AI4" s="21">
        <v>0</v>
      </c>
      <c r="AJ4" s="21">
        <v>0</v>
      </c>
      <c r="AK4" s="21">
        <v>0</v>
      </c>
      <c r="AL4" s="21">
        <v>0</v>
      </c>
      <c r="AM4" s="21">
        <v>0</v>
      </c>
      <c r="AN4" s="21">
        <v>0</v>
      </c>
      <c r="AO4" s="21">
        <v>0</v>
      </c>
      <c r="AP4" s="21">
        <v>0</v>
      </c>
      <c r="AQ4" s="21">
        <v>0</v>
      </c>
      <c r="AR4" s="21">
        <v>0</v>
      </c>
      <c r="AS4" s="21">
        <v>0</v>
      </c>
      <c r="AT4" s="21">
        <v>0</v>
      </c>
      <c r="AU4" s="21">
        <v>0</v>
      </c>
      <c r="AV4" s="21">
        <v>0</v>
      </c>
      <c r="AW4" s="21">
        <v>0</v>
      </c>
      <c r="AX4" s="21">
        <v>0</v>
      </c>
      <c r="AY4" s="21">
        <v>0</v>
      </c>
      <c r="AZ4" s="21">
        <v>0</v>
      </c>
      <c r="BA4" s="21">
        <v>0</v>
      </c>
      <c r="BB4" s="21">
        <v>0</v>
      </c>
      <c r="BC4" s="21">
        <v>0</v>
      </c>
      <c r="BD4" s="21">
        <v>0</v>
      </c>
      <c r="BE4" s="21">
        <v>0</v>
      </c>
      <c r="BF4" s="21">
        <v>0</v>
      </c>
      <c r="BG4" s="21">
        <v>0</v>
      </c>
      <c r="BH4" s="21">
        <v>0</v>
      </c>
      <c r="BI4" s="21">
        <v>0</v>
      </c>
      <c r="BJ4" s="21">
        <v>0</v>
      </c>
      <c r="BK4" s="21">
        <v>0</v>
      </c>
      <c r="BL4" s="21">
        <v>0</v>
      </c>
      <c r="BM4" s="21">
        <v>0</v>
      </c>
      <c r="BN4" s="21">
        <v>0</v>
      </c>
      <c r="BO4" s="21">
        <v>0</v>
      </c>
      <c r="BP4" s="21">
        <v>0</v>
      </c>
      <c r="BQ4" s="21">
        <v>0</v>
      </c>
      <c r="BR4" s="21">
        <v>0</v>
      </c>
      <c r="BS4" s="21">
        <v>0</v>
      </c>
      <c r="BT4" s="21">
        <v>0</v>
      </c>
      <c r="BU4" s="21">
        <v>0</v>
      </c>
      <c r="BV4" s="21">
        <v>0</v>
      </c>
      <c r="BW4" s="21">
        <v>0</v>
      </c>
      <c r="BX4" s="21">
        <v>0</v>
      </c>
      <c r="BY4" s="21">
        <v>0</v>
      </c>
      <c r="BZ4" s="21">
        <v>0</v>
      </c>
      <c r="CA4" s="21">
        <v>0</v>
      </c>
      <c r="CB4" s="21">
        <v>0</v>
      </c>
      <c r="CC4" s="21">
        <v>0</v>
      </c>
      <c r="CD4" s="21">
        <v>0</v>
      </c>
      <c r="CE4" s="21">
        <v>0</v>
      </c>
      <c r="CF4" s="21">
        <v>0</v>
      </c>
      <c r="CG4" s="21">
        <v>0</v>
      </c>
      <c r="CH4" s="21">
        <v>0</v>
      </c>
      <c r="CI4" s="21">
        <v>0</v>
      </c>
      <c r="CJ4" s="21">
        <v>0</v>
      </c>
      <c r="CK4" s="21">
        <v>0</v>
      </c>
      <c r="CL4" s="21">
        <v>0</v>
      </c>
      <c r="CM4" s="21">
        <v>0</v>
      </c>
      <c r="CN4" s="21">
        <v>0</v>
      </c>
      <c r="CO4" s="21">
        <v>0</v>
      </c>
      <c r="CP4" s="21">
        <v>0</v>
      </c>
      <c r="CQ4" s="21">
        <v>0</v>
      </c>
      <c r="CR4" s="21">
        <v>0</v>
      </c>
      <c r="CS4" s="21">
        <v>0</v>
      </c>
      <c r="CT4" s="21">
        <v>0</v>
      </c>
      <c r="CU4" s="21">
        <v>0</v>
      </c>
      <c r="CV4" s="21">
        <v>0</v>
      </c>
      <c r="CW4" s="21">
        <v>0</v>
      </c>
      <c r="CX4" s="21">
        <v>0</v>
      </c>
      <c r="CY4" s="21">
        <v>0</v>
      </c>
      <c r="CZ4" s="21">
        <v>0</v>
      </c>
      <c r="DA4" s="21">
        <v>0</v>
      </c>
      <c r="DB4" s="21">
        <v>0</v>
      </c>
      <c r="DC4" s="21">
        <v>0</v>
      </c>
      <c r="DD4" s="21">
        <v>0</v>
      </c>
      <c r="DE4" s="21">
        <v>0</v>
      </c>
      <c r="DF4" s="21">
        <v>0</v>
      </c>
      <c r="DG4" s="21">
        <v>0</v>
      </c>
      <c r="DH4" s="21">
        <v>1079051</v>
      </c>
      <c r="DI4" s="110">
        <v>0</v>
      </c>
      <c r="DJ4" s="110">
        <v>20</v>
      </c>
      <c r="DK4" s="110">
        <v>1</v>
      </c>
      <c r="DL4" s="110">
        <v>0</v>
      </c>
      <c r="DM4" s="110">
        <v>79</v>
      </c>
      <c r="DN4" s="21">
        <v>215000</v>
      </c>
      <c r="DO4" s="21">
        <v>0</v>
      </c>
      <c r="DP4" s="110" t="s">
        <v>1892</v>
      </c>
      <c r="DQ4" s="110" t="s">
        <v>1911</v>
      </c>
      <c r="DR4" s="110" t="s">
        <v>1892</v>
      </c>
      <c r="DS4" s="110" t="s">
        <v>1892</v>
      </c>
      <c r="DT4" s="110" t="s">
        <v>1911</v>
      </c>
      <c r="DU4" s="110" t="s">
        <v>1892</v>
      </c>
      <c r="DV4" s="110" t="s">
        <v>1911</v>
      </c>
      <c r="DW4" s="110" t="s">
        <v>1911</v>
      </c>
      <c r="DX4" s="110" t="s">
        <v>1911</v>
      </c>
      <c r="DY4" s="110" t="s">
        <v>1911</v>
      </c>
      <c r="DZ4" s="110" t="s">
        <v>1911</v>
      </c>
      <c r="EA4" s="110" t="s">
        <v>1911</v>
      </c>
      <c r="EB4" s="110" t="s">
        <v>1892</v>
      </c>
      <c r="EC4" s="110" t="s">
        <v>1892</v>
      </c>
    </row>
    <row r="5" spans="1:133" x14ac:dyDescent="0.3">
      <c r="A5" s="110" t="s">
        <v>162</v>
      </c>
      <c r="B5" s="110">
        <v>2021</v>
      </c>
      <c r="C5" s="110" t="s">
        <v>1899</v>
      </c>
      <c r="D5" s="22">
        <f>INDEX(Concordance!$A$2:$A$556,MATCH('2021 ESSER III'!F5,Concordance!$D$2:$D$556,0))</f>
        <v>1092</v>
      </c>
      <c r="E5" s="110" t="s">
        <v>177</v>
      </c>
      <c r="F5" s="110" t="s">
        <v>1900</v>
      </c>
      <c r="G5" s="110" t="s">
        <v>1901</v>
      </c>
      <c r="H5" s="110" t="s">
        <v>1892</v>
      </c>
      <c r="I5" s="21">
        <v>0</v>
      </c>
      <c r="J5" s="21">
        <v>0</v>
      </c>
      <c r="K5" s="21">
        <v>0</v>
      </c>
      <c r="L5" s="21">
        <v>0</v>
      </c>
      <c r="M5" s="21">
        <v>0</v>
      </c>
      <c r="N5" s="21">
        <v>0</v>
      </c>
      <c r="O5" s="21">
        <v>0</v>
      </c>
      <c r="P5" s="21">
        <v>0</v>
      </c>
      <c r="Q5" s="21">
        <v>0</v>
      </c>
      <c r="R5" s="21">
        <v>0</v>
      </c>
      <c r="W5" s="21">
        <v>0</v>
      </c>
      <c r="AC5" s="21">
        <v>860219</v>
      </c>
      <c r="AD5" s="21">
        <v>0</v>
      </c>
      <c r="AE5" s="21">
        <v>0</v>
      </c>
      <c r="AF5" s="21">
        <v>0</v>
      </c>
      <c r="AG5" s="21">
        <v>0</v>
      </c>
      <c r="AH5" s="21">
        <v>0</v>
      </c>
      <c r="AI5" s="21">
        <v>0</v>
      </c>
      <c r="AJ5" s="21">
        <v>0</v>
      </c>
      <c r="AK5" s="21">
        <v>0</v>
      </c>
      <c r="AL5" s="21">
        <v>0</v>
      </c>
      <c r="AM5" s="21">
        <v>0</v>
      </c>
      <c r="AN5" s="21">
        <v>0</v>
      </c>
      <c r="AO5" s="21">
        <v>0</v>
      </c>
      <c r="AP5" s="21">
        <v>0</v>
      </c>
      <c r="AQ5" s="21">
        <v>0</v>
      </c>
      <c r="AR5" s="21">
        <v>0</v>
      </c>
      <c r="AS5" s="21">
        <v>0</v>
      </c>
      <c r="AT5" s="21">
        <v>0</v>
      </c>
      <c r="AU5" s="21">
        <v>0</v>
      </c>
      <c r="AV5" s="21">
        <v>0</v>
      </c>
      <c r="AW5" s="21">
        <v>0</v>
      </c>
      <c r="AX5" s="21">
        <v>0</v>
      </c>
      <c r="AY5" s="21">
        <v>0</v>
      </c>
      <c r="AZ5" s="21">
        <v>0</v>
      </c>
      <c r="BA5" s="21">
        <v>0</v>
      </c>
      <c r="BB5" s="21">
        <v>0</v>
      </c>
      <c r="BC5" s="21">
        <v>0</v>
      </c>
      <c r="BD5" s="21">
        <v>0</v>
      </c>
      <c r="BE5" s="21">
        <v>0</v>
      </c>
      <c r="BF5" s="21">
        <v>0</v>
      </c>
      <c r="BG5" s="21">
        <v>0</v>
      </c>
      <c r="BH5" s="21">
        <v>0</v>
      </c>
      <c r="BI5" s="21">
        <v>0</v>
      </c>
      <c r="BJ5" s="21">
        <v>0</v>
      </c>
      <c r="BK5" s="21">
        <v>0</v>
      </c>
      <c r="BL5" s="21">
        <v>0</v>
      </c>
      <c r="BM5" s="21">
        <v>0</v>
      </c>
      <c r="BN5" s="21">
        <v>0</v>
      </c>
      <c r="BO5" s="21">
        <v>0</v>
      </c>
      <c r="BP5" s="21">
        <v>0</v>
      </c>
      <c r="BQ5" s="21">
        <v>0</v>
      </c>
      <c r="BR5" s="21">
        <v>0</v>
      </c>
      <c r="BS5" s="21">
        <v>0</v>
      </c>
      <c r="BT5" s="21">
        <v>0</v>
      </c>
      <c r="BU5" s="21">
        <v>0</v>
      </c>
      <c r="BV5" s="21">
        <v>0</v>
      </c>
      <c r="BW5" s="21">
        <v>0</v>
      </c>
      <c r="BX5" s="21">
        <v>0</v>
      </c>
      <c r="BY5" s="21">
        <v>0</v>
      </c>
      <c r="BZ5" s="21">
        <v>0</v>
      </c>
      <c r="CA5" s="21">
        <v>0</v>
      </c>
      <c r="CB5" s="21">
        <v>0</v>
      </c>
      <c r="CC5" s="21">
        <v>0</v>
      </c>
      <c r="CD5" s="21">
        <v>0</v>
      </c>
      <c r="CE5" s="21">
        <v>0</v>
      </c>
      <c r="CF5" s="21">
        <v>0</v>
      </c>
      <c r="CG5" s="21">
        <v>0</v>
      </c>
      <c r="CH5" s="21">
        <v>0</v>
      </c>
      <c r="CI5" s="21">
        <v>0</v>
      </c>
      <c r="CJ5" s="21">
        <v>0</v>
      </c>
      <c r="CK5" s="21">
        <v>0</v>
      </c>
      <c r="CL5" s="21">
        <v>0</v>
      </c>
      <c r="CM5" s="21">
        <v>0</v>
      </c>
      <c r="CN5" s="21">
        <v>0</v>
      </c>
      <c r="CO5" s="21">
        <v>0</v>
      </c>
      <c r="CP5" s="21">
        <v>0</v>
      </c>
      <c r="CQ5" s="21">
        <v>0</v>
      </c>
      <c r="CR5" s="21">
        <v>0</v>
      </c>
      <c r="CS5" s="21">
        <v>0</v>
      </c>
      <c r="CT5" s="21">
        <v>0</v>
      </c>
      <c r="CU5" s="21">
        <v>0</v>
      </c>
      <c r="CV5" s="21">
        <v>0</v>
      </c>
      <c r="CW5" s="21">
        <v>0</v>
      </c>
      <c r="CX5" s="21">
        <v>0</v>
      </c>
      <c r="CY5" s="21">
        <v>0</v>
      </c>
      <c r="CZ5" s="21">
        <v>0</v>
      </c>
      <c r="DA5" s="21">
        <v>0</v>
      </c>
      <c r="DB5" s="21">
        <v>0</v>
      </c>
      <c r="DC5" s="21">
        <v>0</v>
      </c>
      <c r="DD5" s="21">
        <v>0</v>
      </c>
      <c r="DE5" s="21">
        <v>0</v>
      </c>
      <c r="DF5" s="21">
        <v>0</v>
      </c>
      <c r="DG5" s="21">
        <v>0</v>
      </c>
      <c r="DH5" s="21">
        <v>860219</v>
      </c>
      <c r="DI5" s="110">
        <v>6.39</v>
      </c>
      <c r="DJ5" s="110">
        <v>93.61</v>
      </c>
      <c r="DK5" s="110">
        <v>0</v>
      </c>
      <c r="DL5" s="110">
        <v>0</v>
      </c>
      <c r="DM5" s="110">
        <v>0</v>
      </c>
      <c r="DN5" s="21">
        <v>175000</v>
      </c>
      <c r="DO5" s="21">
        <v>0</v>
      </c>
      <c r="DP5" s="110" t="s">
        <v>1911</v>
      </c>
      <c r="DQ5" s="110" t="s">
        <v>1892</v>
      </c>
      <c r="DR5" s="110" t="s">
        <v>1911</v>
      </c>
      <c r="DS5" s="110" t="s">
        <v>1892</v>
      </c>
      <c r="DT5" s="110" t="s">
        <v>1911</v>
      </c>
      <c r="DU5" s="110" t="s">
        <v>1892</v>
      </c>
      <c r="DV5" s="110" t="s">
        <v>1911</v>
      </c>
      <c r="DW5" s="110" t="s">
        <v>1911</v>
      </c>
      <c r="DX5" s="110" t="s">
        <v>1911</v>
      </c>
      <c r="DY5" s="110" t="s">
        <v>1911</v>
      </c>
      <c r="DZ5" s="110" t="s">
        <v>1911</v>
      </c>
      <c r="EA5" s="110" t="s">
        <v>1911</v>
      </c>
      <c r="EB5" s="110" t="s">
        <v>1892</v>
      </c>
      <c r="EC5" s="110" t="s">
        <v>1892</v>
      </c>
    </row>
    <row r="6" spans="1:133" x14ac:dyDescent="0.3">
      <c r="A6" s="110" t="s">
        <v>162</v>
      </c>
      <c r="B6" s="110">
        <v>2021</v>
      </c>
      <c r="C6" s="110" t="s">
        <v>1902</v>
      </c>
      <c r="D6" s="22">
        <f>INDEX(Concordance!$A$2:$A$556,MATCH('2021 ESSER III'!F6,Concordance!$D$2:$D$556,0))</f>
        <v>7123</v>
      </c>
      <c r="E6" s="110" t="s">
        <v>180</v>
      </c>
      <c r="F6" s="110" t="s">
        <v>1903</v>
      </c>
      <c r="G6" s="110" t="s">
        <v>1904</v>
      </c>
      <c r="H6" s="110" t="s">
        <v>1892</v>
      </c>
      <c r="I6" s="21">
        <v>0</v>
      </c>
      <c r="J6" s="21">
        <v>0</v>
      </c>
      <c r="K6" s="21">
        <v>0</v>
      </c>
      <c r="L6" s="21">
        <v>0</v>
      </c>
      <c r="M6" s="21">
        <v>0</v>
      </c>
      <c r="N6" s="21">
        <v>0</v>
      </c>
      <c r="O6" s="21">
        <v>0</v>
      </c>
      <c r="P6" s="21">
        <v>0</v>
      </c>
      <c r="Q6" s="21">
        <v>0</v>
      </c>
      <c r="R6" s="21">
        <v>0</v>
      </c>
      <c r="W6" s="21">
        <v>0</v>
      </c>
      <c r="AC6" s="21">
        <v>1134979</v>
      </c>
      <c r="AD6" s="21">
        <v>0</v>
      </c>
      <c r="AE6" s="21">
        <v>0</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21">
        <v>0</v>
      </c>
      <c r="CJ6" s="21">
        <v>0</v>
      </c>
      <c r="CK6" s="21">
        <v>0</v>
      </c>
      <c r="CL6" s="21">
        <v>0</v>
      </c>
      <c r="CM6" s="21">
        <v>0</v>
      </c>
      <c r="CN6" s="21">
        <v>0</v>
      </c>
      <c r="CO6" s="21">
        <v>0</v>
      </c>
      <c r="CP6" s="21">
        <v>0</v>
      </c>
      <c r="CQ6" s="21">
        <v>0</v>
      </c>
      <c r="CR6" s="21">
        <v>0</v>
      </c>
      <c r="CS6" s="21">
        <v>0</v>
      </c>
      <c r="CT6" s="21">
        <v>0</v>
      </c>
      <c r="CU6" s="21">
        <v>0</v>
      </c>
      <c r="CV6" s="21">
        <v>0</v>
      </c>
      <c r="CW6" s="21">
        <v>0</v>
      </c>
      <c r="CX6" s="21">
        <v>0</v>
      </c>
      <c r="CY6" s="21">
        <v>0</v>
      </c>
      <c r="CZ6" s="21">
        <v>0</v>
      </c>
      <c r="DA6" s="21">
        <v>0</v>
      </c>
      <c r="DB6" s="21">
        <v>0</v>
      </c>
      <c r="DC6" s="21">
        <v>0</v>
      </c>
      <c r="DD6" s="21">
        <v>0</v>
      </c>
      <c r="DE6" s="21">
        <v>0</v>
      </c>
      <c r="DF6" s="21">
        <v>0</v>
      </c>
      <c r="DG6" s="21">
        <v>0</v>
      </c>
      <c r="DH6" s="21">
        <v>1134979</v>
      </c>
      <c r="DI6" s="110">
        <v>22</v>
      </c>
      <c r="DJ6" s="110">
        <v>78</v>
      </c>
      <c r="DK6" s="110">
        <v>0</v>
      </c>
      <c r="DL6" s="110">
        <v>0</v>
      </c>
      <c r="DM6" s="110">
        <v>0</v>
      </c>
      <c r="DN6" s="21">
        <v>382500</v>
      </c>
      <c r="DO6" s="21">
        <v>0</v>
      </c>
      <c r="DP6" s="110" t="s">
        <v>1911</v>
      </c>
      <c r="DQ6" s="110" t="s">
        <v>1911</v>
      </c>
      <c r="DR6" s="110" t="s">
        <v>1911</v>
      </c>
      <c r="DS6" s="110" t="s">
        <v>1892</v>
      </c>
      <c r="DT6" s="110" t="s">
        <v>1911</v>
      </c>
      <c r="DU6" s="110" t="s">
        <v>1911</v>
      </c>
      <c r="DV6" s="110" t="s">
        <v>1911</v>
      </c>
      <c r="DW6" s="110" t="s">
        <v>1911</v>
      </c>
      <c r="DX6" s="110" t="s">
        <v>1911</v>
      </c>
      <c r="DY6" s="110" t="s">
        <v>1911</v>
      </c>
      <c r="DZ6" s="110" t="s">
        <v>1911</v>
      </c>
      <c r="EA6" s="110" t="s">
        <v>1911</v>
      </c>
      <c r="EB6" s="110" t="s">
        <v>1892</v>
      </c>
      <c r="EC6" s="110" t="s">
        <v>1892</v>
      </c>
    </row>
    <row r="7" spans="1:133" x14ac:dyDescent="0.3">
      <c r="A7" s="110" t="s">
        <v>162</v>
      </c>
      <c r="B7" s="110">
        <v>2021</v>
      </c>
      <c r="C7" s="110" t="s">
        <v>1905</v>
      </c>
      <c r="D7" s="22">
        <f>INDEX(Concordance!$A$2:$A$556,MATCH('2021 ESSER III'!F7,Concordance!$D$2:$D$556,0))</f>
        <v>103129</v>
      </c>
      <c r="E7" s="110" t="s">
        <v>183</v>
      </c>
      <c r="F7" s="110" t="s">
        <v>1906</v>
      </c>
      <c r="G7" s="110" t="s">
        <v>1907</v>
      </c>
      <c r="H7" s="110" t="s">
        <v>1892</v>
      </c>
      <c r="I7" s="21">
        <v>0</v>
      </c>
      <c r="J7" s="21">
        <v>0</v>
      </c>
      <c r="K7" s="21">
        <v>0</v>
      </c>
      <c r="L7" s="21">
        <v>0</v>
      </c>
      <c r="M7" s="21">
        <v>0</v>
      </c>
      <c r="N7" s="21">
        <v>0</v>
      </c>
      <c r="O7" s="21">
        <v>0</v>
      </c>
      <c r="P7" s="21">
        <v>0</v>
      </c>
      <c r="Q7" s="21">
        <v>0</v>
      </c>
      <c r="R7" s="21">
        <v>0</v>
      </c>
      <c r="W7" s="21">
        <v>0</v>
      </c>
      <c r="AC7" s="21">
        <v>676062</v>
      </c>
      <c r="AD7" s="21">
        <v>0</v>
      </c>
      <c r="AE7" s="21">
        <v>0</v>
      </c>
      <c r="AF7" s="21">
        <v>0</v>
      </c>
      <c r="AG7" s="21">
        <v>0</v>
      </c>
      <c r="AH7" s="21">
        <v>0</v>
      </c>
      <c r="AI7" s="21">
        <v>0</v>
      </c>
      <c r="AJ7" s="21">
        <v>0</v>
      </c>
      <c r="AK7" s="21">
        <v>0</v>
      </c>
      <c r="AL7" s="21">
        <v>0</v>
      </c>
      <c r="AM7" s="21">
        <v>0</v>
      </c>
      <c r="AN7" s="21">
        <v>0</v>
      </c>
      <c r="AO7" s="21">
        <v>0</v>
      </c>
      <c r="AP7" s="21">
        <v>0</v>
      </c>
      <c r="AQ7" s="21">
        <v>0</v>
      </c>
      <c r="AR7" s="21">
        <v>0</v>
      </c>
      <c r="AS7" s="21">
        <v>0</v>
      </c>
      <c r="AT7" s="21">
        <v>0</v>
      </c>
      <c r="AU7" s="21">
        <v>0</v>
      </c>
      <c r="AV7" s="21">
        <v>0</v>
      </c>
      <c r="AW7" s="21">
        <v>0</v>
      </c>
      <c r="AX7" s="21">
        <v>0</v>
      </c>
      <c r="AY7" s="21">
        <v>0</v>
      </c>
      <c r="AZ7" s="21">
        <v>0</v>
      </c>
      <c r="BA7" s="21">
        <v>0</v>
      </c>
      <c r="BB7" s="21">
        <v>0</v>
      </c>
      <c r="BC7" s="21">
        <v>0</v>
      </c>
      <c r="BD7" s="21">
        <v>0</v>
      </c>
      <c r="BE7" s="21">
        <v>0</v>
      </c>
      <c r="BF7" s="21">
        <v>0</v>
      </c>
      <c r="BG7" s="21">
        <v>0</v>
      </c>
      <c r="BH7" s="21">
        <v>0</v>
      </c>
      <c r="BI7" s="21">
        <v>0</v>
      </c>
      <c r="BJ7" s="21">
        <v>0</v>
      </c>
      <c r="BK7" s="21">
        <v>0</v>
      </c>
      <c r="BL7" s="21">
        <v>0</v>
      </c>
      <c r="BM7" s="21">
        <v>0</v>
      </c>
      <c r="BN7" s="21">
        <v>0</v>
      </c>
      <c r="BO7" s="21">
        <v>0</v>
      </c>
      <c r="BP7" s="21">
        <v>0</v>
      </c>
      <c r="BQ7" s="21">
        <v>0</v>
      </c>
      <c r="BR7" s="21">
        <v>0</v>
      </c>
      <c r="BS7" s="21">
        <v>0</v>
      </c>
      <c r="BT7" s="21">
        <v>0</v>
      </c>
      <c r="BU7" s="21">
        <v>0</v>
      </c>
      <c r="BV7" s="21">
        <v>0</v>
      </c>
      <c r="BW7" s="21">
        <v>0</v>
      </c>
      <c r="BX7" s="21">
        <v>0</v>
      </c>
      <c r="BY7" s="21">
        <v>0</v>
      </c>
      <c r="BZ7" s="21">
        <v>0</v>
      </c>
      <c r="CA7" s="21">
        <v>0</v>
      </c>
      <c r="CB7" s="21">
        <v>0</v>
      </c>
      <c r="CC7" s="21">
        <v>0</v>
      </c>
      <c r="CD7" s="21">
        <v>0</v>
      </c>
      <c r="CE7" s="21">
        <v>0</v>
      </c>
      <c r="CF7" s="21">
        <v>0</v>
      </c>
      <c r="CG7" s="21">
        <v>0</v>
      </c>
      <c r="CH7" s="21">
        <v>0</v>
      </c>
      <c r="CI7" s="21">
        <v>0</v>
      </c>
      <c r="CJ7" s="21">
        <v>0</v>
      </c>
      <c r="CK7" s="21">
        <v>0</v>
      </c>
      <c r="CL7" s="21">
        <v>0</v>
      </c>
      <c r="CM7" s="21">
        <v>0</v>
      </c>
      <c r="CN7" s="21">
        <v>0</v>
      </c>
      <c r="CO7" s="21">
        <v>0</v>
      </c>
      <c r="CP7" s="21">
        <v>0</v>
      </c>
      <c r="CQ7" s="21">
        <v>0</v>
      </c>
      <c r="CR7" s="21">
        <v>0</v>
      </c>
      <c r="CS7" s="21">
        <v>0</v>
      </c>
      <c r="CT7" s="21">
        <v>0</v>
      </c>
      <c r="CU7" s="21">
        <v>0</v>
      </c>
      <c r="CV7" s="21">
        <v>0</v>
      </c>
      <c r="CW7" s="21">
        <v>0</v>
      </c>
      <c r="CX7" s="21">
        <v>0</v>
      </c>
      <c r="CY7" s="21">
        <v>0</v>
      </c>
      <c r="CZ7" s="21">
        <v>0</v>
      </c>
      <c r="DA7" s="21">
        <v>0</v>
      </c>
      <c r="DB7" s="21">
        <v>0</v>
      </c>
      <c r="DC7" s="21">
        <v>0</v>
      </c>
      <c r="DD7" s="21">
        <v>0</v>
      </c>
      <c r="DE7" s="21">
        <v>0</v>
      </c>
      <c r="DF7" s="21">
        <v>0</v>
      </c>
      <c r="DG7" s="21">
        <v>0</v>
      </c>
      <c r="DH7" s="21">
        <v>676062</v>
      </c>
      <c r="DI7" s="110">
        <v>0</v>
      </c>
      <c r="DJ7" s="110">
        <v>53.45</v>
      </c>
      <c r="DK7" s="110">
        <v>0.7</v>
      </c>
      <c r="DL7" s="110">
        <v>45.85</v>
      </c>
      <c r="DM7" s="110">
        <v>0</v>
      </c>
      <c r="DN7" s="21">
        <v>360238</v>
      </c>
      <c r="DO7" s="21">
        <v>0</v>
      </c>
      <c r="DP7" s="110" t="s">
        <v>1911</v>
      </c>
      <c r="DQ7" s="110" t="s">
        <v>1911</v>
      </c>
      <c r="DR7" s="110" t="s">
        <v>1911</v>
      </c>
      <c r="DS7" s="110" t="s">
        <v>1911</v>
      </c>
      <c r="DT7" s="110" t="s">
        <v>1911</v>
      </c>
      <c r="DU7" s="110" t="s">
        <v>1892</v>
      </c>
      <c r="DV7" s="110" t="s">
        <v>1911</v>
      </c>
      <c r="DW7" s="110" t="s">
        <v>1911</v>
      </c>
      <c r="DX7" s="110" t="s">
        <v>1911</v>
      </c>
      <c r="DY7" s="110" t="s">
        <v>1911</v>
      </c>
      <c r="DZ7" s="110" t="s">
        <v>1911</v>
      </c>
      <c r="EA7" s="110" t="s">
        <v>1911</v>
      </c>
      <c r="EB7" s="110" t="s">
        <v>1892</v>
      </c>
      <c r="EC7" s="110" t="s">
        <v>1892</v>
      </c>
    </row>
    <row r="8" spans="1:133" x14ac:dyDescent="0.3">
      <c r="A8" s="110" t="s">
        <v>162</v>
      </c>
      <c r="B8" s="110">
        <v>2021</v>
      </c>
      <c r="C8" s="110" t="s">
        <v>1908</v>
      </c>
      <c r="D8" s="22">
        <f>INDEX(Concordance!$A$2:$A$556,MATCH('2021 ESSER III'!F8,Concordance!$D$2:$D$556,0))</f>
        <v>96098</v>
      </c>
      <c r="E8" s="110" t="s">
        <v>186</v>
      </c>
      <c r="F8" s="110" t="s">
        <v>1909</v>
      </c>
      <c r="G8" s="110" t="s">
        <v>1910</v>
      </c>
      <c r="H8" s="110" t="s">
        <v>1892</v>
      </c>
      <c r="I8" s="21">
        <v>35475.56</v>
      </c>
      <c r="J8" s="21">
        <v>0</v>
      </c>
      <c r="K8" s="21">
        <v>0</v>
      </c>
      <c r="L8" s="21">
        <v>0</v>
      </c>
      <c r="M8" s="21">
        <v>0</v>
      </c>
      <c r="N8" s="21">
        <v>0</v>
      </c>
      <c r="O8" s="21">
        <v>0</v>
      </c>
      <c r="P8" s="21">
        <v>0</v>
      </c>
      <c r="Q8" s="21">
        <v>35475.56</v>
      </c>
      <c r="R8" s="21">
        <v>0</v>
      </c>
      <c r="W8" s="21">
        <v>35475.56</v>
      </c>
      <c r="X8" s="110">
        <v>0</v>
      </c>
      <c r="Y8" s="110">
        <v>0</v>
      </c>
      <c r="Z8" s="110">
        <v>0</v>
      </c>
      <c r="AA8" s="110">
        <v>100</v>
      </c>
      <c r="AB8" s="110">
        <v>0</v>
      </c>
      <c r="AC8" s="21">
        <v>2307667</v>
      </c>
      <c r="AD8" s="21">
        <v>0</v>
      </c>
      <c r="AE8" s="21">
        <v>0</v>
      </c>
      <c r="AF8" s="21">
        <v>0</v>
      </c>
      <c r="AG8" s="21">
        <v>0</v>
      </c>
      <c r="AH8" s="21">
        <v>0</v>
      </c>
      <c r="AI8" s="21">
        <v>0</v>
      </c>
      <c r="AJ8" s="21">
        <v>0</v>
      </c>
      <c r="AK8" s="21">
        <v>0</v>
      </c>
      <c r="AL8" s="21">
        <v>0</v>
      </c>
      <c r="AM8" s="21">
        <v>0</v>
      </c>
      <c r="AN8" s="21">
        <v>0</v>
      </c>
      <c r="AO8" s="21">
        <v>0</v>
      </c>
      <c r="AP8" s="21">
        <v>0</v>
      </c>
      <c r="AQ8" s="21">
        <v>0</v>
      </c>
      <c r="AR8" s="21">
        <v>0</v>
      </c>
      <c r="AS8" s="21">
        <v>0</v>
      </c>
      <c r="AT8" s="21">
        <v>0</v>
      </c>
      <c r="AU8" s="21">
        <v>0</v>
      </c>
      <c r="AV8" s="21">
        <v>0</v>
      </c>
      <c r="AW8" s="21">
        <v>0</v>
      </c>
      <c r="AX8" s="21">
        <v>0</v>
      </c>
      <c r="AY8" s="21">
        <v>0</v>
      </c>
      <c r="AZ8" s="21">
        <v>0</v>
      </c>
      <c r="BA8" s="21">
        <v>0</v>
      </c>
      <c r="BB8" s="21">
        <v>0</v>
      </c>
      <c r="BC8" s="21">
        <v>0</v>
      </c>
      <c r="BD8" s="21">
        <v>0</v>
      </c>
      <c r="BE8" s="21">
        <v>0</v>
      </c>
      <c r="BF8" s="21">
        <v>0</v>
      </c>
      <c r="BG8" s="21">
        <v>0</v>
      </c>
      <c r="BH8" s="21">
        <v>0</v>
      </c>
      <c r="BI8" s="21">
        <v>0</v>
      </c>
      <c r="BJ8" s="21">
        <v>0</v>
      </c>
      <c r="BK8" s="21">
        <v>0</v>
      </c>
      <c r="BL8" s="21">
        <v>0</v>
      </c>
      <c r="BM8" s="21">
        <v>0</v>
      </c>
      <c r="BN8" s="21">
        <v>0</v>
      </c>
      <c r="BO8" s="21">
        <v>0</v>
      </c>
      <c r="BP8" s="21">
        <v>0</v>
      </c>
      <c r="BQ8" s="21">
        <v>0</v>
      </c>
      <c r="BR8" s="21">
        <v>0</v>
      </c>
      <c r="BS8" s="21">
        <v>0</v>
      </c>
      <c r="BT8" s="21">
        <v>0</v>
      </c>
      <c r="BU8" s="21">
        <v>0</v>
      </c>
      <c r="BV8" s="21">
        <v>0</v>
      </c>
      <c r="BW8" s="21">
        <v>0</v>
      </c>
      <c r="BX8" s="21">
        <v>0</v>
      </c>
      <c r="BY8" s="21">
        <v>0</v>
      </c>
      <c r="BZ8" s="21">
        <v>0</v>
      </c>
      <c r="CA8" s="21">
        <v>0</v>
      </c>
      <c r="CB8" s="21">
        <v>0</v>
      </c>
      <c r="CC8" s="21">
        <v>0</v>
      </c>
      <c r="CD8" s="21">
        <v>0</v>
      </c>
      <c r="CE8" s="21">
        <v>0</v>
      </c>
      <c r="CF8" s="21">
        <v>0</v>
      </c>
      <c r="CG8" s="21">
        <v>0</v>
      </c>
      <c r="CH8" s="21">
        <v>0</v>
      </c>
      <c r="CI8" s="21">
        <v>0</v>
      </c>
      <c r="CJ8" s="21">
        <v>0</v>
      </c>
      <c r="CK8" s="21">
        <v>0</v>
      </c>
      <c r="CL8" s="21">
        <v>0</v>
      </c>
      <c r="CM8" s="21">
        <v>0</v>
      </c>
      <c r="CN8" s="21">
        <v>0</v>
      </c>
      <c r="CO8" s="21">
        <v>0</v>
      </c>
      <c r="CP8" s="21">
        <v>0</v>
      </c>
      <c r="CQ8" s="21">
        <v>0</v>
      </c>
      <c r="CR8" s="21">
        <v>0</v>
      </c>
      <c r="CS8" s="21">
        <v>0</v>
      </c>
      <c r="CT8" s="21">
        <v>0</v>
      </c>
      <c r="CU8" s="21">
        <v>0</v>
      </c>
      <c r="CV8" s="21">
        <v>0</v>
      </c>
      <c r="CW8" s="21">
        <v>0</v>
      </c>
      <c r="CX8" s="21">
        <v>0</v>
      </c>
      <c r="CY8" s="21">
        <v>0</v>
      </c>
      <c r="CZ8" s="21">
        <v>0</v>
      </c>
      <c r="DA8" s="21">
        <v>0</v>
      </c>
      <c r="DB8" s="21">
        <v>0</v>
      </c>
      <c r="DC8" s="21">
        <v>0</v>
      </c>
      <c r="DD8" s="21">
        <v>0</v>
      </c>
      <c r="DE8" s="21">
        <v>0</v>
      </c>
      <c r="DF8" s="21">
        <v>0</v>
      </c>
      <c r="DG8" s="21">
        <v>0</v>
      </c>
      <c r="DH8" s="21">
        <v>2307667</v>
      </c>
      <c r="DI8" s="110">
        <v>76.459999999999994</v>
      </c>
      <c r="DJ8" s="110">
        <v>23.54</v>
      </c>
      <c r="DK8" s="110">
        <v>0</v>
      </c>
      <c r="DL8" s="110">
        <v>0</v>
      </c>
      <c r="DM8" s="110">
        <v>0</v>
      </c>
      <c r="DN8" s="21">
        <v>472918</v>
      </c>
      <c r="DO8" s="21">
        <v>0</v>
      </c>
      <c r="DP8" s="110" t="s">
        <v>1892</v>
      </c>
      <c r="DQ8" s="110" t="s">
        <v>1911</v>
      </c>
      <c r="DR8" s="110" t="s">
        <v>1911</v>
      </c>
      <c r="DS8" s="110" t="s">
        <v>1911</v>
      </c>
      <c r="DT8" s="110" t="s">
        <v>1911</v>
      </c>
      <c r="DU8" s="110" t="s">
        <v>1892</v>
      </c>
      <c r="DV8" s="110" t="s">
        <v>1911</v>
      </c>
      <c r="DW8" s="110" t="s">
        <v>1911</v>
      </c>
      <c r="DX8" s="110" t="s">
        <v>1911</v>
      </c>
      <c r="DY8" s="110" t="s">
        <v>1911</v>
      </c>
      <c r="DZ8" s="110" t="s">
        <v>1911</v>
      </c>
      <c r="EA8" s="110" t="s">
        <v>1911</v>
      </c>
      <c r="EB8" s="110" t="s">
        <v>1892</v>
      </c>
      <c r="EC8" s="110" t="s">
        <v>1892</v>
      </c>
    </row>
    <row r="9" spans="1:133" x14ac:dyDescent="0.3">
      <c r="A9" s="110" t="s">
        <v>162</v>
      </c>
      <c r="B9" s="110">
        <v>2021</v>
      </c>
      <c r="C9" s="110" t="s">
        <v>1912</v>
      </c>
      <c r="D9" s="22">
        <f>INDEX(Concordance!$A$2:$A$556,MATCH('2021 ESSER III'!F9,Concordance!$D$2:$D$556,0))</f>
        <v>38046</v>
      </c>
      <c r="E9" s="110" t="s">
        <v>189</v>
      </c>
      <c r="F9" s="110" t="s">
        <v>1913</v>
      </c>
      <c r="G9" s="110" t="s">
        <v>1914</v>
      </c>
      <c r="H9" s="110" t="s">
        <v>1892</v>
      </c>
      <c r="I9" s="21">
        <v>0</v>
      </c>
      <c r="J9" s="21">
        <v>0</v>
      </c>
      <c r="K9" s="21">
        <v>0</v>
      </c>
      <c r="L9" s="21">
        <v>0</v>
      </c>
      <c r="M9" s="21">
        <v>0</v>
      </c>
      <c r="N9" s="21">
        <v>0</v>
      </c>
      <c r="O9" s="21">
        <v>0</v>
      </c>
      <c r="P9" s="21">
        <v>0</v>
      </c>
      <c r="Q9" s="21">
        <v>0</v>
      </c>
      <c r="R9" s="21">
        <v>0</v>
      </c>
      <c r="W9" s="21">
        <v>0</v>
      </c>
      <c r="AC9" s="21">
        <v>942893</v>
      </c>
      <c r="AD9" s="21">
        <v>0</v>
      </c>
      <c r="AE9" s="21">
        <v>0</v>
      </c>
      <c r="AF9" s="21">
        <v>0</v>
      </c>
      <c r="AG9" s="21">
        <v>0</v>
      </c>
      <c r="AH9" s="21">
        <v>0</v>
      </c>
      <c r="AI9" s="21">
        <v>0</v>
      </c>
      <c r="AJ9" s="21">
        <v>0</v>
      </c>
      <c r="AK9" s="21">
        <v>0</v>
      </c>
      <c r="AL9" s="21">
        <v>0</v>
      </c>
      <c r="AM9" s="21">
        <v>0</v>
      </c>
      <c r="AN9" s="21">
        <v>0</v>
      </c>
      <c r="AO9" s="21">
        <v>0</v>
      </c>
      <c r="AP9" s="21">
        <v>0</v>
      </c>
      <c r="AQ9" s="21">
        <v>0</v>
      </c>
      <c r="AR9" s="21">
        <v>0</v>
      </c>
      <c r="AS9" s="21">
        <v>0</v>
      </c>
      <c r="AT9" s="21">
        <v>0</v>
      </c>
      <c r="AU9" s="21">
        <v>0</v>
      </c>
      <c r="AV9" s="21">
        <v>0</v>
      </c>
      <c r="AW9" s="21">
        <v>0</v>
      </c>
      <c r="AX9" s="21">
        <v>0</v>
      </c>
      <c r="AY9" s="21">
        <v>0</v>
      </c>
      <c r="AZ9" s="21">
        <v>0</v>
      </c>
      <c r="BA9" s="21">
        <v>0</v>
      </c>
      <c r="BB9" s="21">
        <v>0</v>
      </c>
      <c r="BC9" s="21">
        <v>0</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1">
        <v>0</v>
      </c>
      <c r="BV9" s="21">
        <v>0</v>
      </c>
      <c r="BW9" s="21">
        <v>0</v>
      </c>
      <c r="BX9" s="21">
        <v>0</v>
      </c>
      <c r="BY9" s="21">
        <v>0</v>
      </c>
      <c r="BZ9" s="21">
        <v>0</v>
      </c>
      <c r="CA9" s="21">
        <v>0</v>
      </c>
      <c r="CB9" s="21">
        <v>0</v>
      </c>
      <c r="CC9" s="21">
        <v>0</v>
      </c>
      <c r="CD9" s="21">
        <v>0</v>
      </c>
      <c r="CE9" s="21">
        <v>0</v>
      </c>
      <c r="CF9" s="21">
        <v>0</v>
      </c>
      <c r="CG9" s="21">
        <v>0</v>
      </c>
      <c r="CH9" s="21">
        <v>0</v>
      </c>
      <c r="CI9" s="21">
        <v>0</v>
      </c>
      <c r="CJ9" s="21">
        <v>0</v>
      </c>
      <c r="CK9" s="21">
        <v>0</v>
      </c>
      <c r="CL9" s="21">
        <v>0</v>
      </c>
      <c r="CM9" s="21">
        <v>0</v>
      </c>
      <c r="CN9" s="21">
        <v>0</v>
      </c>
      <c r="CO9" s="21">
        <v>0</v>
      </c>
      <c r="CP9" s="21">
        <v>0</v>
      </c>
      <c r="CQ9" s="21">
        <v>0</v>
      </c>
      <c r="CR9" s="21">
        <v>0</v>
      </c>
      <c r="CS9" s="21">
        <v>0</v>
      </c>
      <c r="CT9" s="21">
        <v>0</v>
      </c>
      <c r="CU9" s="21">
        <v>0</v>
      </c>
      <c r="CV9" s="21">
        <v>0</v>
      </c>
      <c r="CW9" s="21">
        <v>0</v>
      </c>
      <c r="CX9" s="21">
        <v>0</v>
      </c>
      <c r="CY9" s="21">
        <v>0</v>
      </c>
      <c r="CZ9" s="21">
        <v>0</v>
      </c>
      <c r="DA9" s="21">
        <v>0</v>
      </c>
      <c r="DB9" s="21">
        <v>0</v>
      </c>
      <c r="DC9" s="21">
        <v>0</v>
      </c>
      <c r="DD9" s="21">
        <v>0</v>
      </c>
      <c r="DE9" s="21">
        <v>0</v>
      </c>
      <c r="DF9" s="21">
        <v>0</v>
      </c>
      <c r="DG9" s="21">
        <v>0</v>
      </c>
      <c r="DH9" s="21">
        <v>942893</v>
      </c>
      <c r="DI9" s="110">
        <v>20</v>
      </c>
      <c r="DJ9" s="110">
        <v>50</v>
      </c>
      <c r="DK9" s="110">
        <v>15</v>
      </c>
      <c r="DL9" s="110">
        <v>15</v>
      </c>
      <c r="DM9" s="110">
        <v>0</v>
      </c>
      <c r="DN9" s="21">
        <v>378400</v>
      </c>
      <c r="DO9" s="21">
        <v>0</v>
      </c>
      <c r="DP9" s="110" t="s">
        <v>1911</v>
      </c>
      <c r="DQ9" s="110" t="s">
        <v>1911</v>
      </c>
      <c r="DR9" s="110" t="s">
        <v>1911</v>
      </c>
      <c r="DS9" s="110" t="s">
        <v>1892</v>
      </c>
      <c r="DT9" s="110" t="s">
        <v>1911</v>
      </c>
      <c r="DU9" s="110" t="s">
        <v>1892</v>
      </c>
      <c r="DV9" s="110" t="s">
        <v>1911</v>
      </c>
      <c r="DW9" s="110" t="s">
        <v>1911</v>
      </c>
      <c r="DX9" s="110" t="s">
        <v>1911</v>
      </c>
      <c r="DY9" s="110" t="s">
        <v>1911</v>
      </c>
      <c r="DZ9" s="110" t="s">
        <v>1911</v>
      </c>
      <c r="EA9" s="110" t="s">
        <v>1911</v>
      </c>
      <c r="EB9" s="110" t="s">
        <v>1892</v>
      </c>
      <c r="EC9" s="110" t="s">
        <v>1892</v>
      </c>
    </row>
    <row r="10" spans="1:133" x14ac:dyDescent="0.3">
      <c r="A10" s="110" t="s">
        <v>162</v>
      </c>
      <c r="B10" s="110">
        <v>2021</v>
      </c>
      <c r="C10" s="110" t="s">
        <v>1917</v>
      </c>
      <c r="D10" s="22">
        <f>INDEX(Concordance!$A$2:$A$556,MATCH('2021 ESSER III'!F10,Concordance!$D$2:$D$556,0))</f>
        <v>48909</v>
      </c>
      <c r="E10" s="110" t="s">
        <v>192</v>
      </c>
      <c r="F10" s="110" t="s">
        <v>1918</v>
      </c>
      <c r="G10" s="110" t="s">
        <v>1919</v>
      </c>
      <c r="H10" s="110" t="s">
        <v>1892</v>
      </c>
      <c r="I10" s="21">
        <v>0</v>
      </c>
      <c r="J10" s="21">
        <v>0</v>
      </c>
      <c r="K10" s="21">
        <v>0</v>
      </c>
      <c r="L10" s="21">
        <v>0</v>
      </c>
      <c r="M10" s="21">
        <v>0</v>
      </c>
      <c r="N10" s="21">
        <v>0</v>
      </c>
      <c r="O10" s="21">
        <v>0</v>
      </c>
      <c r="P10" s="21">
        <v>0</v>
      </c>
      <c r="Q10" s="21">
        <v>0</v>
      </c>
      <c r="R10" s="21">
        <v>0</v>
      </c>
      <c r="W10" s="21">
        <v>0</v>
      </c>
      <c r="AC10" s="21">
        <v>2206744</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21">
        <v>0</v>
      </c>
      <c r="CK10" s="21">
        <v>0</v>
      </c>
      <c r="CL10" s="21">
        <v>0</v>
      </c>
      <c r="CM10" s="21">
        <v>0</v>
      </c>
      <c r="CN10" s="21">
        <v>0</v>
      </c>
      <c r="CO10" s="21">
        <v>0</v>
      </c>
      <c r="CP10" s="21">
        <v>0</v>
      </c>
      <c r="CQ10" s="21">
        <v>0</v>
      </c>
      <c r="CR10" s="21">
        <v>0</v>
      </c>
      <c r="CS10" s="21">
        <v>0</v>
      </c>
      <c r="CT10" s="21">
        <v>0</v>
      </c>
      <c r="CU10" s="21">
        <v>0</v>
      </c>
      <c r="CV10" s="21">
        <v>0</v>
      </c>
      <c r="CW10" s="21">
        <v>0</v>
      </c>
      <c r="CX10" s="21">
        <v>0</v>
      </c>
      <c r="CY10" s="21">
        <v>0</v>
      </c>
      <c r="CZ10" s="21">
        <v>0</v>
      </c>
      <c r="DA10" s="21">
        <v>0</v>
      </c>
      <c r="DB10" s="21">
        <v>0</v>
      </c>
      <c r="DC10" s="21">
        <v>0</v>
      </c>
      <c r="DD10" s="21">
        <v>0</v>
      </c>
      <c r="DE10" s="21">
        <v>0</v>
      </c>
      <c r="DF10" s="21">
        <v>0</v>
      </c>
      <c r="DG10" s="21">
        <v>0</v>
      </c>
      <c r="DH10" s="21">
        <v>2206744</v>
      </c>
      <c r="DI10" s="110">
        <v>40</v>
      </c>
      <c r="DJ10" s="110">
        <v>20</v>
      </c>
      <c r="DK10" s="110">
        <v>5</v>
      </c>
      <c r="DL10" s="110">
        <v>35</v>
      </c>
      <c r="DM10" s="110">
        <v>0</v>
      </c>
      <c r="DN10" s="21">
        <v>466000</v>
      </c>
      <c r="DO10" s="21">
        <v>0</v>
      </c>
      <c r="DP10" s="110" t="s">
        <v>1892</v>
      </c>
      <c r="DQ10" s="110" t="s">
        <v>1911</v>
      </c>
      <c r="DR10" s="110" t="s">
        <v>1911</v>
      </c>
      <c r="DS10" s="110" t="s">
        <v>1892</v>
      </c>
      <c r="DT10" s="110" t="s">
        <v>1911</v>
      </c>
      <c r="DU10" s="110" t="s">
        <v>1892</v>
      </c>
      <c r="DV10" s="110" t="s">
        <v>1911</v>
      </c>
      <c r="DW10" s="110" t="s">
        <v>1911</v>
      </c>
      <c r="DX10" s="110" t="s">
        <v>1911</v>
      </c>
      <c r="DY10" s="110" t="s">
        <v>1911</v>
      </c>
      <c r="DZ10" s="110" t="s">
        <v>1911</v>
      </c>
      <c r="EA10" s="110" t="s">
        <v>1911</v>
      </c>
      <c r="EB10" s="110" t="s">
        <v>1892</v>
      </c>
      <c r="EC10" s="110" t="s">
        <v>1892</v>
      </c>
    </row>
    <row r="11" spans="1:133" x14ac:dyDescent="0.3">
      <c r="A11" s="110" t="s">
        <v>162</v>
      </c>
      <c r="B11" s="110">
        <v>2021</v>
      </c>
      <c r="C11" s="110" t="s">
        <v>1920</v>
      </c>
      <c r="D11" s="22">
        <f>INDEX(Concordance!$A$2:$A$556,MATCH('2021 ESSER III'!F11,Concordance!$D$2:$D$556,0))</f>
        <v>79078</v>
      </c>
      <c r="E11" s="110" t="s">
        <v>195</v>
      </c>
      <c r="F11" s="110" t="s">
        <v>1921</v>
      </c>
      <c r="G11" s="110" t="s">
        <v>1922</v>
      </c>
      <c r="H11" s="110" t="s">
        <v>1892</v>
      </c>
      <c r="I11" s="21">
        <v>0</v>
      </c>
      <c r="J11" s="21">
        <v>0</v>
      </c>
      <c r="K11" s="21">
        <v>0</v>
      </c>
      <c r="L11" s="21">
        <v>0</v>
      </c>
      <c r="M11" s="21">
        <v>0</v>
      </c>
      <c r="N11" s="21">
        <v>0</v>
      </c>
      <c r="O11" s="21">
        <v>0</v>
      </c>
      <c r="P11" s="21">
        <v>0</v>
      </c>
      <c r="Q11" s="21">
        <v>0</v>
      </c>
      <c r="R11" s="21">
        <v>0</v>
      </c>
      <c r="W11" s="21">
        <v>0</v>
      </c>
      <c r="AC11" s="21">
        <v>507264</v>
      </c>
      <c r="AD11" s="21">
        <v>0</v>
      </c>
      <c r="AE11" s="21">
        <v>0</v>
      </c>
      <c r="AF11" s="21">
        <v>0</v>
      </c>
      <c r="AG11" s="21">
        <v>0</v>
      </c>
      <c r="AH11" s="21">
        <v>0</v>
      </c>
      <c r="AI11" s="21">
        <v>0</v>
      </c>
      <c r="AJ11" s="21">
        <v>0</v>
      </c>
      <c r="AK11" s="21">
        <v>0</v>
      </c>
      <c r="AL11" s="21">
        <v>0</v>
      </c>
      <c r="AM11" s="21">
        <v>0</v>
      </c>
      <c r="AN11" s="21">
        <v>0</v>
      </c>
      <c r="AO11" s="21">
        <v>0</v>
      </c>
      <c r="AP11" s="21">
        <v>0</v>
      </c>
      <c r="AQ11" s="21">
        <v>0</v>
      </c>
      <c r="AR11" s="21">
        <v>0</v>
      </c>
      <c r="AS11" s="21">
        <v>0</v>
      </c>
      <c r="AT11" s="21">
        <v>0</v>
      </c>
      <c r="AU11" s="21">
        <v>0</v>
      </c>
      <c r="AV11" s="21">
        <v>0</v>
      </c>
      <c r="AW11" s="21">
        <v>0</v>
      </c>
      <c r="AX11" s="21">
        <v>0</v>
      </c>
      <c r="AY11" s="21">
        <v>0</v>
      </c>
      <c r="AZ11" s="21">
        <v>0</v>
      </c>
      <c r="BA11" s="21">
        <v>0</v>
      </c>
      <c r="BB11" s="21">
        <v>0</v>
      </c>
      <c r="BC11" s="21">
        <v>0</v>
      </c>
      <c r="BD11" s="21">
        <v>0</v>
      </c>
      <c r="BE11" s="21">
        <v>0</v>
      </c>
      <c r="BF11" s="21">
        <v>0</v>
      </c>
      <c r="BG11" s="21">
        <v>0</v>
      </c>
      <c r="BH11" s="21">
        <v>0</v>
      </c>
      <c r="BI11" s="21">
        <v>0</v>
      </c>
      <c r="BJ11" s="21">
        <v>0</v>
      </c>
      <c r="BK11" s="21">
        <v>0</v>
      </c>
      <c r="BL11" s="21">
        <v>0</v>
      </c>
      <c r="BM11" s="21">
        <v>0</v>
      </c>
      <c r="BN11" s="21">
        <v>0</v>
      </c>
      <c r="BO11" s="21">
        <v>0</v>
      </c>
      <c r="BP11" s="21">
        <v>0</v>
      </c>
      <c r="BQ11" s="21">
        <v>0</v>
      </c>
      <c r="BR11" s="21">
        <v>0</v>
      </c>
      <c r="BS11" s="21">
        <v>0</v>
      </c>
      <c r="BT11" s="21">
        <v>0</v>
      </c>
      <c r="BU11" s="21">
        <v>0</v>
      </c>
      <c r="BV11" s="21">
        <v>0</v>
      </c>
      <c r="BW11" s="21">
        <v>0</v>
      </c>
      <c r="BX11" s="21">
        <v>0</v>
      </c>
      <c r="BY11" s="21">
        <v>0</v>
      </c>
      <c r="BZ11" s="21">
        <v>0</v>
      </c>
      <c r="CA11" s="21">
        <v>0</v>
      </c>
      <c r="CB11" s="21">
        <v>0</v>
      </c>
      <c r="CC11" s="21">
        <v>0</v>
      </c>
      <c r="CD11" s="21">
        <v>0</v>
      </c>
      <c r="CE11" s="21">
        <v>0</v>
      </c>
      <c r="CF11" s="21">
        <v>0</v>
      </c>
      <c r="CG11" s="21">
        <v>0</v>
      </c>
      <c r="CH11" s="21">
        <v>0</v>
      </c>
      <c r="CI11" s="21">
        <v>0</v>
      </c>
      <c r="CJ11" s="21">
        <v>0</v>
      </c>
      <c r="CK11" s="21">
        <v>0</v>
      </c>
      <c r="CL11" s="21">
        <v>0</v>
      </c>
      <c r="CM11" s="21">
        <v>0</v>
      </c>
      <c r="CN11" s="21">
        <v>0</v>
      </c>
      <c r="CO11" s="21">
        <v>0</v>
      </c>
      <c r="CP11" s="21">
        <v>0</v>
      </c>
      <c r="CQ11" s="21">
        <v>0</v>
      </c>
      <c r="CR11" s="21">
        <v>0</v>
      </c>
      <c r="CS11" s="21">
        <v>0</v>
      </c>
      <c r="CT11" s="21">
        <v>0</v>
      </c>
      <c r="CU11" s="21">
        <v>0</v>
      </c>
      <c r="CV11" s="21">
        <v>0</v>
      </c>
      <c r="CW11" s="21">
        <v>0</v>
      </c>
      <c r="CX11" s="21">
        <v>0</v>
      </c>
      <c r="CY11" s="21">
        <v>0</v>
      </c>
      <c r="CZ11" s="21">
        <v>0</v>
      </c>
      <c r="DA11" s="21">
        <v>0</v>
      </c>
      <c r="DB11" s="21">
        <v>0</v>
      </c>
      <c r="DC11" s="21">
        <v>0</v>
      </c>
      <c r="DD11" s="21">
        <v>0</v>
      </c>
      <c r="DE11" s="21">
        <v>0</v>
      </c>
      <c r="DF11" s="21">
        <v>0</v>
      </c>
      <c r="DG11" s="21">
        <v>0</v>
      </c>
      <c r="DH11" s="21">
        <v>507264</v>
      </c>
      <c r="DI11" s="110">
        <v>50</v>
      </c>
      <c r="DJ11" s="110">
        <v>35</v>
      </c>
      <c r="DK11" s="110">
        <v>15</v>
      </c>
      <c r="DL11" s="110">
        <v>0</v>
      </c>
      <c r="DM11" s="110">
        <v>0</v>
      </c>
      <c r="DN11" s="21">
        <v>185000</v>
      </c>
      <c r="DO11" s="21">
        <v>0</v>
      </c>
      <c r="DP11" s="110" t="s">
        <v>1892</v>
      </c>
      <c r="DQ11" s="110" t="s">
        <v>1892</v>
      </c>
      <c r="DR11" s="110" t="s">
        <v>1892</v>
      </c>
      <c r="DS11" s="110" t="s">
        <v>1892</v>
      </c>
      <c r="DT11" s="110" t="s">
        <v>1911</v>
      </c>
      <c r="DU11" s="110" t="s">
        <v>1892</v>
      </c>
      <c r="DV11" s="110" t="s">
        <v>1911</v>
      </c>
      <c r="DW11" s="110" t="s">
        <v>1911</v>
      </c>
      <c r="DX11" s="110" t="s">
        <v>1911</v>
      </c>
      <c r="DY11" s="110" t="s">
        <v>1911</v>
      </c>
      <c r="DZ11" s="110" t="s">
        <v>1911</v>
      </c>
      <c r="EA11" s="110" t="s">
        <v>1911</v>
      </c>
      <c r="EB11" s="110" t="s">
        <v>1892</v>
      </c>
      <c r="EC11" s="110" t="s">
        <v>1892</v>
      </c>
    </row>
    <row r="12" spans="1:133" x14ac:dyDescent="0.3">
      <c r="A12" s="110" t="s">
        <v>162</v>
      </c>
      <c r="B12" s="110">
        <v>2021</v>
      </c>
      <c r="C12" s="110" t="s">
        <v>1923</v>
      </c>
      <c r="D12" s="22">
        <f>INDEX(Concordance!$A$2:$A$556,MATCH('2021 ESSER III'!F12,Concordance!$D$2:$D$556,0))</f>
        <v>75087</v>
      </c>
      <c r="E12" s="110" t="s">
        <v>198</v>
      </c>
      <c r="F12" s="110" t="s">
        <v>1924</v>
      </c>
      <c r="G12" s="110" t="s">
        <v>1925</v>
      </c>
      <c r="H12" s="110" t="s">
        <v>1892</v>
      </c>
      <c r="I12" s="21">
        <v>0</v>
      </c>
      <c r="J12" s="21">
        <v>0</v>
      </c>
      <c r="K12" s="21">
        <v>0</v>
      </c>
      <c r="L12" s="21">
        <v>0</v>
      </c>
      <c r="M12" s="21">
        <v>0</v>
      </c>
      <c r="N12" s="21">
        <v>0</v>
      </c>
      <c r="O12" s="21">
        <v>0</v>
      </c>
      <c r="P12" s="21">
        <v>0</v>
      </c>
      <c r="Q12" s="21">
        <v>0</v>
      </c>
      <c r="R12" s="21">
        <v>0</v>
      </c>
      <c r="W12" s="21">
        <v>0</v>
      </c>
      <c r="AC12" s="21">
        <v>3902728</v>
      </c>
      <c r="AD12" s="21">
        <v>0</v>
      </c>
      <c r="AE12" s="21">
        <v>0</v>
      </c>
      <c r="AF12" s="21">
        <v>0</v>
      </c>
      <c r="AG12" s="21">
        <v>0</v>
      </c>
      <c r="AH12" s="21">
        <v>0</v>
      </c>
      <c r="AI12" s="21">
        <v>0</v>
      </c>
      <c r="AJ12" s="21">
        <v>0</v>
      </c>
      <c r="AK12" s="21">
        <v>0</v>
      </c>
      <c r="AL12" s="21">
        <v>0</v>
      </c>
      <c r="AM12" s="21">
        <v>0</v>
      </c>
      <c r="AN12" s="21">
        <v>0</v>
      </c>
      <c r="AO12" s="21">
        <v>0</v>
      </c>
      <c r="AP12" s="21">
        <v>0</v>
      </c>
      <c r="AQ12" s="21">
        <v>0</v>
      </c>
      <c r="AR12" s="21">
        <v>0</v>
      </c>
      <c r="AS12" s="21">
        <v>0</v>
      </c>
      <c r="AT12" s="21">
        <v>0</v>
      </c>
      <c r="AU12" s="21">
        <v>0</v>
      </c>
      <c r="AV12" s="21">
        <v>0</v>
      </c>
      <c r="AW12" s="21">
        <v>0</v>
      </c>
      <c r="AX12" s="21">
        <v>0</v>
      </c>
      <c r="AY12" s="21">
        <v>0</v>
      </c>
      <c r="AZ12" s="21">
        <v>0</v>
      </c>
      <c r="BA12" s="21">
        <v>0</v>
      </c>
      <c r="BB12" s="21">
        <v>0</v>
      </c>
      <c r="BC12" s="21">
        <v>0</v>
      </c>
      <c r="BD12" s="21">
        <v>0</v>
      </c>
      <c r="BE12" s="21">
        <v>0</v>
      </c>
      <c r="BF12" s="21">
        <v>0</v>
      </c>
      <c r="BG12" s="21">
        <v>0</v>
      </c>
      <c r="BH12" s="21">
        <v>0</v>
      </c>
      <c r="BI12" s="21">
        <v>0</v>
      </c>
      <c r="BJ12" s="21">
        <v>0</v>
      </c>
      <c r="BK12" s="21">
        <v>0</v>
      </c>
      <c r="BL12" s="21">
        <v>0</v>
      </c>
      <c r="BM12" s="21">
        <v>0</v>
      </c>
      <c r="BN12" s="21">
        <v>0</v>
      </c>
      <c r="BO12" s="21">
        <v>0</v>
      </c>
      <c r="BP12" s="21">
        <v>0</v>
      </c>
      <c r="BQ12" s="21">
        <v>0</v>
      </c>
      <c r="BR12" s="21">
        <v>0</v>
      </c>
      <c r="BS12" s="21">
        <v>0</v>
      </c>
      <c r="BT12" s="21">
        <v>0</v>
      </c>
      <c r="BU12" s="21">
        <v>0</v>
      </c>
      <c r="BV12" s="21">
        <v>0</v>
      </c>
      <c r="BW12" s="21">
        <v>0</v>
      </c>
      <c r="BX12" s="21">
        <v>0</v>
      </c>
      <c r="BY12" s="21">
        <v>0</v>
      </c>
      <c r="BZ12" s="21">
        <v>0</v>
      </c>
      <c r="CA12" s="21">
        <v>0</v>
      </c>
      <c r="CB12" s="21">
        <v>0</v>
      </c>
      <c r="CC12" s="21">
        <v>0</v>
      </c>
      <c r="CD12" s="21">
        <v>0</v>
      </c>
      <c r="CE12" s="21">
        <v>0</v>
      </c>
      <c r="CF12" s="21">
        <v>0</v>
      </c>
      <c r="CG12" s="21">
        <v>0</v>
      </c>
      <c r="CH12" s="21">
        <v>0</v>
      </c>
      <c r="CI12" s="21">
        <v>0</v>
      </c>
      <c r="CJ12" s="21">
        <v>0</v>
      </c>
      <c r="CK12" s="21">
        <v>0</v>
      </c>
      <c r="CL12" s="21">
        <v>0</v>
      </c>
      <c r="CM12" s="21">
        <v>0</v>
      </c>
      <c r="CN12" s="21">
        <v>0</v>
      </c>
      <c r="CO12" s="21">
        <v>0</v>
      </c>
      <c r="CP12" s="21">
        <v>0</v>
      </c>
      <c r="CQ12" s="21">
        <v>0</v>
      </c>
      <c r="CR12" s="21">
        <v>0</v>
      </c>
      <c r="CS12" s="21">
        <v>0</v>
      </c>
      <c r="CT12" s="21">
        <v>0</v>
      </c>
      <c r="CU12" s="21">
        <v>0</v>
      </c>
      <c r="CV12" s="21">
        <v>0</v>
      </c>
      <c r="CW12" s="21">
        <v>0</v>
      </c>
      <c r="CX12" s="21">
        <v>0</v>
      </c>
      <c r="CY12" s="21">
        <v>0</v>
      </c>
      <c r="CZ12" s="21">
        <v>0</v>
      </c>
      <c r="DA12" s="21">
        <v>0</v>
      </c>
      <c r="DB12" s="21">
        <v>0</v>
      </c>
      <c r="DC12" s="21">
        <v>0</v>
      </c>
      <c r="DD12" s="21">
        <v>0</v>
      </c>
      <c r="DE12" s="21">
        <v>0</v>
      </c>
      <c r="DF12" s="21">
        <v>0</v>
      </c>
      <c r="DG12" s="21">
        <v>0</v>
      </c>
      <c r="DH12" s="21">
        <v>3902728</v>
      </c>
      <c r="DI12" s="110">
        <v>0</v>
      </c>
      <c r="DJ12" s="110">
        <v>20</v>
      </c>
      <c r="DK12" s="110">
        <v>0</v>
      </c>
      <c r="DL12" s="110">
        <v>80</v>
      </c>
      <c r="DM12" s="110">
        <v>0</v>
      </c>
      <c r="DN12" s="21">
        <v>780545.6</v>
      </c>
      <c r="DO12" s="21">
        <v>0</v>
      </c>
      <c r="DP12" s="110" t="s">
        <v>1911</v>
      </c>
      <c r="DQ12" s="110" t="s">
        <v>1911</v>
      </c>
      <c r="DR12" s="110" t="s">
        <v>1911</v>
      </c>
      <c r="DS12" s="110" t="s">
        <v>1911</v>
      </c>
      <c r="DT12" s="110" t="s">
        <v>1911</v>
      </c>
      <c r="DU12" s="110" t="s">
        <v>1911</v>
      </c>
      <c r="DV12" s="110" t="s">
        <v>1911</v>
      </c>
      <c r="DW12" s="110" t="s">
        <v>1911</v>
      </c>
      <c r="DX12" s="110" t="s">
        <v>1911</v>
      </c>
      <c r="DY12" s="110" t="s">
        <v>1911</v>
      </c>
      <c r="DZ12" s="110" t="s">
        <v>1911</v>
      </c>
      <c r="EA12" s="110" t="s">
        <v>1911</v>
      </c>
      <c r="EB12" s="110" t="s">
        <v>1892</v>
      </c>
      <c r="EC12" s="110" t="s">
        <v>1892</v>
      </c>
    </row>
    <row r="13" spans="1:133" x14ac:dyDescent="0.3">
      <c r="A13" s="110" t="s">
        <v>162</v>
      </c>
      <c r="B13" s="110">
        <v>2021</v>
      </c>
      <c r="C13" s="110" t="s">
        <v>1926</v>
      </c>
      <c r="D13" s="22">
        <f>INDEX(Concordance!$A$2:$A$556,MATCH('2021 ESSER III'!F13,Concordance!$D$2:$D$556,0))</f>
        <v>93120</v>
      </c>
      <c r="E13" s="110" t="s">
        <v>201</v>
      </c>
      <c r="F13" s="110" t="s">
        <v>1927</v>
      </c>
      <c r="G13" s="110" t="s">
        <v>1928</v>
      </c>
      <c r="H13" s="110" t="s">
        <v>1892</v>
      </c>
      <c r="I13" s="21">
        <v>0</v>
      </c>
      <c r="J13" s="21">
        <v>0</v>
      </c>
      <c r="K13" s="21">
        <v>0</v>
      </c>
      <c r="L13" s="21">
        <v>0</v>
      </c>
      <c r="M13" s="21">
        <v>0</v>
      </c>
      <c r="N13" s="21">
        <v>0</v>
      </c>
      <c r="O13" s="21">
        <v>0</v>
      </c>
      <c r="P13" s="21">
        <v>0</v>
      </c>
      <c r="Q13" s="21">
        <v>0</v>
      </c>
      <c r="R13" s="21">
        <v>0</v>
      </c>
      <c r="W13" s="21">
        <v>0</v>
      </c>
      <c r="AC13" s="21">
        <v>791134</v>
      </c>
      <c r="AD13" s="21">
        <v>0</v>
      </c>
      <c r="AE13" s="21">
        <v>0</v>
      </c>
      <c r="AF13" s="21">
        <v>0</v>
      </c>
      <c r="AG13" s="21">
        <v>0</v>
      </c>
      <c r="AH13" s="21">
        <v>0</v>
      </c>
      <c r="AI13" s="21">
        <v>0</v>
      </c>
      <c r="AJ13" s="21">
        <v>0</v>
      </c>
      <c r="AK13" s="21">
        <v>0</v>
      </c>
      <c r="AL13" s="21">
        <v>0</v>
      </c>
      <c r="AM13" s="21">
        <v>0</v>
      </c>
      <c r="AN13" s="21">
        <v>0</v>
      </c>
      <c r="AO13" s="21">
        <v>0</v>
      </c>
      <c r="AP13" s="21">
        <v>0</v>
      </c>
      <c r="AQ13" s="21">
        <v>0</v>
      </c>
      <c r="AR13" s="21">
        <v>0</v>
      </c>
      <c r="AS13" s="21">
        <v>0</v>
      </c>
      <c r="AT13" s="21">
        <v>0</v>
      </c>
      <c r="AU13" s="21">
        <v>0</v>
      </c>
      <c r="AV13" s="21">
        <v>0</v>
      </c>
      <c r="AW13" s="21">
        <v>0</v>
      </c>
      <c r="AX13" s="21">
        <v>0</v>
      </c>
      <c r="AY13" s="21">
        <v>0</v>
      </c>
      <c r="AZ13" s="21">
        <v>0</v>
      </c>
      <c r="BA13" s="21">
        <v>0</v>
      </c>
      <c r="BB13" s="21">
        <v>0</v>
      </c>
      <c r="BC13" s="21">
        <v>0</v>
      </c>
      <c r="BD13" s="21">
        <v>0</v>
      </c>
      <c r="BE13" s="21">
        <v>0</v>
      </c>
      <c r="BF13" s="21">
        <v>0</v>
      </c>
      <c r="BG13" s="21">
        <v>0</v>
      </c>
      <c r="BH13" s="21">
        <v>0</v>
      </c>
      <c r="BI13" s="21">
        <v>0</v>
      </c>
      <c r="BJ13" s="21">
        <v>0</v>
      </c>
      <c r="BK13" s="21">
        <v>0</v>
      </c>
      <c r="BL13" s="21">
        <v>0</v>
      </c>
      <c r="BM13" s="21">
        <v>0</v>
      </c>
      <c r="BN13" s="21">
        <v>0</v>
      </c>
      <c r="BO13" s="21">
        <v>0</v>
      </c>
      <c r="BP13" s="21">
        <v>0</v>
      </c>
      <c r="BQ13" s="21">
        <v>0</v>
      </c>
      <c r="BR13" s="21">
        <v>0</v>
      </c>
      <c r="BS13" s="21">
        <v>0</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21">
        <v>0</v>
      </c>
      <c r="CN13" s="21">
        <v>0</v>
      </c>
      <c r="CO13" s="21">
        <v>0</v>
      </c>
      <c r="CP13" s="21">
        <v>0</v>
      </c>
      <c r="CQ13" s="21">
        <v>0</v>
      </c>
      <c r="CR13" s="21">
        <v>0</v>
      </c>
      <c r="CS13" s="21">
        <v>0</v>
      </c>
      <c r="CT13" s="21">
        <v>0</v>
      </c>
      <c r="CU13" s="21">
        <v>0</v>
      </c>
      <c r="CV13" s="21">
        <v>0</v>
      </c>
      <c r="CW13" s="21">
        <v>0</v>
      </c>
      <c r="CX13" s="21">
        <v>0</v>
      </c>
      <c r="CY13" s="21">
        <v>0</v>
      </c>
      <c r="CZ13" s="21">
        <v>0</v>
      </c>
      <c r="DA13" s="21">
        <v>0</v>
      </c>
      <c r="DB13" s="21">
        <v>0</v>
      </c>
      <c r="DC13" s="21">
        <v>0</v>
      </c>
      <c r="DD13" s="21">
        <v>0</v>
      </c>
      <c r="DE13" s="21">
        <v>0</v>
      </c>
      <c r="DF13" s="21">
        <v>0</v>
      </c>
      <c r="DG13" s="21">
        <v>0</v>
      </c>
      <c r="DH13" s="21">
        <v>791134</v>
      </c>
      <c r="DI13" s="110">
        <v>56.88</v>
      </c>
      <c r="DJ13" s="110">
        <v>43.12</v>
      </c>
      <c r="DK13" s="110">
        <v>0</v>
      </c>
      <c r="DL13" s="110">
        <v>0</v>
      </c>
      <c r="DM13" s="110">
        <v>0</v>
      </c>
      <c r="DN13" s="21">
        <v>240000</v>
      </c>
      <c r="DO13" s="21">
        <v>0</v>
      </c>
      <c r="DP13" s="110" t="s">
        <v>1892</v>
      </c>
      <c r="DQ13" s="110" t="s">
        <v>1911</v>
      </c>
      <c r="DR13" s="110" t="s">
        <v>1911</v>
      </c>
      <c r="DS13" s="110" t="s">
        <v>1892</v>
      </c>
      <c r="DT13" s="110" t="s">
        <v>1911</v>
      </c>
      <c r="DU13" s="110" t="s">
        <v>1911</v>
      </c>
      <c r="DV13" s="110" t="s">
        <v>1911</v>
      </c>
      <c r="DW13" s="110" t="s">
        <v>1911</v>
      </c>
      <c r="DX13" s="110" t="s">
        <v>1911</v>
      </c>
      <c r="DY13" s="110" t="s">
        <v>1911</v>
      </c>
      <c r="DZ13" s="110" t="s">
        <v>1911</v>
      </c>
      <c r="EA13" s="110" t="s">
        <v>1911</v>
      </c>
      <c r="EB13" s="110" t="s">
        <v>1892</v>
      </c>
      <c r="EC13" s="110" t="s">
        <v>1892</v>
      </c>
    </row>
    <row r="14" spans="1:133" x14ac:dyDescent="0.3">
      <c r="A14" s="110" t="s">
        <v>162</v>
      </c>
      <c r="B14" s="110">
        <v>2021</v>
      </c>
      <c r="C14" s="110" t="s">
        <v>1929</v>
      </c>
      <c r="D14" s="22">
        <f>INDEX(Concordance!$A$2:$A$556,MATCH('2021 ESSER III'!F14,Concordance!$D$2:$D$556,0))</f>
        <v>47062</v>
      </c>
      <c r="E14" s="110" t="s">
        <v>204</v>
      </c>
      <c r="F14" s="110" t="s">
        <v>1930</v>
      </c>
      <c r="G14" s="110" t="s">
        <v>1931</v>
      </c>
      <c r="H14" s="110" t="s">
        <v>1892</v>
      </c>
      <c r="I14" s="21">
        <v>0</v>
      </c>
      <c r="J14" s="21">
        <v>0</v>
      </c>
      <c r="K14" s="21">
        <v>0</v>
      </c>
      <c r="L14" s="21">
        <v>0</v>
      </c>
      <c r="M14" s="21">
        <v>0</v>
      </c>
      <c r="N14" s="21">
        <v>0</v>
      </c>
      <c r="O14" s="21">
        <v>0</v>
      </c>
      <c r="P14" s="21">
        <v>0</v>
      </c>
      <c r="Q14" s="21">
        <v>0</v>
      </c>
      <c r="R14" s="21">
        <v>0</v>
      </c>
      <c r="W14" s="21">
        <v>0</v>
      </c>
      <c r="AC14" s="21">
        <v>3331320</v>
      </c>
      <c r="AD14" s="21">
        <v>0</v>
      </c>
      <c r="AE14" s="21">
        <v>0</v>
      </c>
      <c r="AF14" s="21">
        <v>0</v>
      </c>
      <c r="AG14" s="21">
        <v>0</v>
      </c>
      <c r="AH14" s="21">
        <v>0</v>
      </c>
      <c r="AI14" s="21">
        <v>0</v>
      </c>
      <c r="AJ14" s="21">
        <v>0</v>
      </c>
      <c r="AK14" s="21">
        <v>0</v>
      </c>
      <c r="AL14" s="21">
        <v>0</v>
      </c>
      <c r="AM14" s="21">
        <v>0</v>
      </c>
      <c r="AN14" s="21">
        <v>0</v>
      </c>
      <c r="AO14" s="21">
        <v>0</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21">
        <v>0</v>
      </c>
      <c r="CN14" s="21">
        <v>0</v>
      </c>
      <c r="CO14" s="21">
        <v>0</v>
      </c>
      <c r="CP14" s="21">
        <v>0</v>
      </c>
      <c r="CQ14" s="21">
        <v>0</v>
      </c>
      <c r="CR14" s="21">
        <v>0</v>
      </c>
      <c r="CS14" s="21">
        <v>0</v>
      </c>
      <c r="CT14" s="21">
        <v>0</v>
      </c>
      <c r="CU14" s="21">
        <v>0</v>
      </c>
      <c r="CV14" s="21">
        <v>0</v>
      </c>
      <c r="CW14" s="21">
        <v>0</v>
      </c>
      <c r="CX14" s="21">
        <v>0</v>
      </c>
      <c r="CY14" s="21">
        <v>0</v>
      </c>
      <c r="CZ14" s="21">
        <v>0</v>
      </c>
      <c r="DA14" s="21">
        <v>0</v>
      </c>
      <c r="DB14" s="21">
        <v>0</v>
      </c>
      <c r="DC14" s="21">
        <v>0</v>
      </c>
      <c r="DD14" s="21">
        <v>0</v>
      </c>
      <c r="DE14" s="21">
        <v>0</v>
      </c>
      <c r="DF14" s="21">
        <v>0</v>
      </c>
      <c r="DG14" s="21">
        <v>0</v>
      </c>
      <c r="DH14" s="21">
        <v>3331320</v>
      </c>
      <c r="DI14" s="110">
        <v>20</v>
      </c>
      <c r="DJ14" s="110">
        <v>30</v>
      </c>
      <c r="DK14" s="110">
        <v>25</v>
      </c>
      <c r="DL14" s="110">
        <v>25</v>
      </c>
      <c r="DM14" s="110">
        <v>0</v>
      </c>
      <c r="DN14" s="21">
        <v>705547</v>
      </c>
      <c r="DO14" s="21">
        <v>0</v>
      </c>
      <c r="DP14" s="110" t="s">
        <v>1911</v>
      </c>
      <c r="DQ14" s="110" t="s">
        <v>1892</v>
      </c>
      <c r="DR14" s="110" t="s">
        <v>1911</v>
      </c>
      <c r="DS14" s="110" t="s">
        <v>1892</v>
      </c>
      <c r="DT14" s="110" t="s">
        <v>1911</v>
      </c>
      <c r="DU14" s="110" t="s">
        <v>1892</v>
      </c>
      <c r="DV14" s="110" t="s">
        <v>1911</v>
      </c>
      <c r="DW14" s="110" t="s">
        <v>1911</v>
      </c>
      <c r="DX14" s="110" t="s">
        <v>1911</v>
      </c>
      <c r="DY14" s="110" t="s">
        <v>1911</v>
      </c>
      <c r="DZ14" s="110" t="s">
        <v>1911</v>
      </c>
      <c r="EA14" s="110" t="s">
        <v>1911</v>
      </c>
      <c r="EB14" s="110" t="s">
        <v>1892</v>
      </c>
      <c r="EC14" s="110" t="s">
        <v>1892</v>
      </c>
    </row>
    <row r="15" spans="1:133" x14ac:dyDescent="0.3">
      <c r="A15" s="110" t="s">
        <v>162</v>
      </c>
      <c r="B15" s="110">
        <v>2021</v>
      </c>
      <c r="C15" s="110" t="s">
        <v>1932</v>
      </c>
      <c r="D15" s="22">
        <f>INDEX(Concordance!$A$2:$A$556,MATCH('2021 ESSER III'!F15,Concordance!$D$2:$D$556,0))</f>
        <v>19139</v>
      </c>
      <c r="E15" s="110" t="s">
        <v>207</v>
      </c>
      <c r="F15" s="110" t="s">
        <v>1933</v>
      </c>
      <c r="G15" s="110" t="s">
        <v>1934</v>
      </c>
      <c r="H15" s="110" t="s">
        <v>1892</v>
      </c>
      <c r="I15" s="21">
        <v>8716.85</v>
      </c>
      <c r="J15" s="21">
        <v>0</v>
      </c>
      <c r="K15" s="21">
        <v>0</v>
      </c>
      <c r="L15" s="21">
        <v>0</v>
      </c>
      <c r="M15" s="21">
        <v>0</v>
      </c>
      <c r="N15" s="21">
        <v>0</v>
      </c>
      <c r="O15" s="21">
        <v>0</v>
      </c>
      <c r="P15" s="21">
        <v>0</v>
      </c>
      <c r="Q15" s="21">
        <v>8716.85</v>
      </c>
      <c r="R15" s="21">
        <v>0</v>
      </c>
      <c r="W15" s="21">
        <v>8716.85</v>
      </c>
      <c r="X15" s="110">
        <v>0</v>
      </c>
      <c r="Y15" s="110">
        <v>0</v>
      </c>
      <c r="Z15" s="110">
        <v>0</v>
      </c>
      <c r="AA15" s="110">
        <v>100</v>
      </c>
      <c r="AB15" s="110">
        <v>0</v>
      </c>
      <c r="AC15" s="21">
        <v>566907</v>
      </c>
      <c r="AD15" s="21">
        <v>0</v>
      </c>
      <c r="AE15" s="21">
        <v>0</v>
      </c>
      <c r="AF15" s="21">
        <v>0</v>
      </c>
      <c r="AG15" s="21">
        <v>0</v>
      </c>
      <c r="AH15" s="21">
        <v>0</v>
      </c>
      <c r="AI15" s="21">
        <v>0</v>
      </c>
      <c r="AJ15" s="21">
        <v>0</v>
      </c>
      <c r="AK15" s="21">
        <v>0</v>
      </c>
      <c r="AL15" s="21">
        <v>0</v>
      </c>
      <c r="AM15" s="21">
        <v>0</v>
      </c>
      <c r="AN15" s="21">
        <v>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21">
        <v>0</v>
      </c>
      <c r="CN15" s="21">
        <v>0</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566907</v>
      </c>
      <c r="DI15" s="110">
        <v>0</v>
      </c>
      <c r="DJ15" s="110">
        <v>100</v>
      </c>
      <c r="DK15" s="110">
        <v>0</v>
      </c>
      <c r="DL15" s="110">
        <v>0</v>
      </c>
      <c r="DM15" s="110">
        <v>0</v>
      </c>
      <c r="DN15" s="21">
        <v>123891.56</v>
      </c>
      <c r="DO15" s="21">
        <v>0</v>
      </c>
      <c r="DP15" s="110" t="s">
        <v>1911</v>
      </c>
      <c r="DQ15" s="110" t="s">
        <v>1911</v>
      </c>
      <c r="DR15" s="110" t="s">
        <v>1892</v>
      </c>
      <c r="DS15" s="110" t="s">
        <v>1892</v>
      </c>
      <c r="DT15" s="110" t="s">
        <v>1911</v>
      </c>
      <c r="DU15" s="110" t="s">
        <v>1911</v>
      </c>
      <c r="DV15" s="110" t="s">
        <v>1911</v>
      </c>
      <c r="DW15" s="110" t="s">
        <v>1911</v>
      </c>
      <c r="DX15" s="110" t="s">
        <v>1911</v>
      </c>
      <c r="DY15" s="110" t="s">
        <v>1911</v>
      </c>
      <c r="DZ15" s="110" t="s">
        <v>1911</v>
      </c>
      <c r="EA15" s="110" t="s">
        <v>1911</v>
      </c>
      <c r="EB15" s="110" t="s">
        <v>1892</v>
      </c>
      <c r="EC15" s="110" t="s">
        <v>1892</v>
      </c>
    </row>
    <row r="16" spans="1:133" x14ac:dyDescent="0.3">
      <c r="A16" s="110" t="s">
        <v>162</v>
      </c>
      <c r="B16" s="110">
        <v>2021</v>
      </c>
      <c r="C16" s="110" t="s">
        <v>1935</v>
      </c>
      <c r="D16" s="22">
        <f>INDEX(Concordance!$A$2:$A$556,MATCH('2021 ESSER III'!F16,Concordance!$D$2:$D$556,0))</f>
        <v>39135</v>
      </c>
      <c r="E16" s="110" t="s">
        <v>210</v>
      </c>
      <c r="F16" s="110" t="s">
        <v>1936</v>
      </c>
      <c r="G16" s="110" t="s">
        <v>1937</v>
      </c>
      <c r="H16" s="110" t="s">
        <v>1892</v>
      </c>
      <c r="I16" s="21">
        <v>11149.46</v>
      </c>
      <c r="J16" s="21">
        <v>0</v>
      </c>
      <c r="K16" s="21">
        <v>0</v>
      </c>
      <c r="L16" s="21">
        <v>0</v>
      </c>
      <c r="M16" s="21">
        <v>0</v>
      </c>
      <c r="N16" s="21">
        <v>0</v>
      </c>
      <c r="O16" s="21">
        <v>0</v>
      </c>
      <c r="P16" s="21">
        <v>0</v>
      </c>
      <c r="Q16" s="21">
        <v>11149.46</v>
      </c>
      <c r="R16" s="21">
        <v>0</v>
      </c>
      <c r="W16" s="21">
        <v>11149.46</v>
      </c>
      <c r="X16" s="110">
        <v>0</v>
      </c>
      <c r="Y16" s="110">
        <v>0</v>
      </c>
      <c r="Z16" s="110">
        <v>0</v>
      </c>
      <c r="AA16" s="110">
        <v>100</v>
      </c>
      <c r="AB16" s="110">
        <v>0</v>
      </c>
      <c r="AC16" s="21">
        <v>1181124</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21">
        <v>0</v>
      </c>
      <c r="CN16" s="21">
        <v>0</v>
      </c>
      <c r="CO16" s="21">
        <v>0</v>
      </c>
      <c r="CP16" s="21">
        <v>0</v>
      </c>
      <c r="CQ16" s="21">
        <v>0</v>
      </c>
      <c r="CR16" s="21">
        <v>0</v>
      </c>
      <c r="CS16" s="21">
        <v>0</v>
      </c>
      <c r="CT16" s="21">
        <v>0</v>
      </c>
      <c r="CU16" s="21">
        <v>0</v>
      </c>
      <c r="CV16" s="21">
        <v>0</v>
      </c>
      <c r="CW16" s="21">
        <v>0</v>
      </c>
      <c r="CX16" s="21">
        <v>0</v>
      </c>
      <c r="CY16" s="21">
        <v>0</v>
      </c>
      <c r="CZ16" s="21">
        <v>0</v>
      </c>
      <c r="DA16" s="21">
        <v>0</v>
      </c>
      <c r="DB16" s="21">
        <v>0</v>
      </c>
      <c r="DC16" s="21">
        <v>0</v>
      </c>
      <c r="DD16" s="21">
        <v>0</v>
      </c>
      <c r="DE16" s="21">
        <v>0</v>
      </c>
      <c r="DF16" s="21">
        <v>0</v>
      </c>
      <c r="DG16" s="21">
        <v>0</v>
      </c>
      <c r="DH16" s="21">
        <v>1181124</v>
      </c>
      <c r="DI16" s="110">
        <v>0</v>
      </c>
      <c r="DJ16" s="110">
        <v>76</v>
      </c>
      <c r="DK16" s="110">
        <v>0</v>
      </c>
      <c r="DL16" s="110">
        <v>24</v>
      </c>
      <c r="DM16" s="110">
        <v>0</v>
      </c>
      <c r="DN16" s="21">
        <v>400000</v>
      </c>
      <c r="DO16" s="21">
        <v>0</v>
      </c>
      <c r="DP16" s="110" t="s">
        <v>1892</v>
      </c>
      <c r="DQ16" s="110" t="s">
        <v>1892</v>
      </c>
      <c r="DR16" s="110" t="s">
        <v>1892</v>
      </c>
      <c r="DS16" s="110" t="s">
        <v>1892</v>
      </c>
      <c r="DT16" s="110" t="s">
        <v>1911</v>
      </c>
      <c r="DU16" s="110" t="s">
        <v>1892</v>
      </c>
      <c r="DV16" s="110" t="s">
        <v>1911</v>
      </c>
      <c r="DW16" s="110" t="s">
        <v>1911</v>
      </c>
      <c r="DX16" s="110" t="s">
        <v>1911</v>
      </c>
      <c r="DY16" s="110" t="s">
        <v>1911</v>
      </c>
      <c r="DZ16" s="110" t="s">
        <v>1911</v>
      </c>
      <c r="EA16" s="110" t="s">
        <v>1911</v>
      </c>
      <c r="EB16" s="110" t="s">
        <v>1892</v>
      </c>
      <c r="EC16" s="110" t="s">
        <v>1892</v>
      </c>
    </row>
    <row r="17" spans="1:133" x14ac:dyDescent="0.3">
      <c r="A17" s="110" t="s">
        <v>162</v>
      </c>
      <c r="B17" s="110">
        <v>2021</v>
      </c>
      <c r="C17" s="110" t="s">
        <v>1938</v>
      </c>
      <c r="D17" s="22">
        <f>INDEX(Concordance!$A$2:$A$556,MATCH('2021 ESSER III'!F17,Concordance!$D$2:$D$556,0))</f>
        <v>61150</v>
      </c>
      <c r="E17" s="110" t="s">
        <v>213</v>
      </c>
      <c r="F17" s="110" t="s">
        <v>1939</v>
      </c>
      <c r="G17" s="110" t="s">
        <v>1940</v>
      </c>
      <c r="H17" s="110" t="s">
        <v>1892</v>
      </c>
      <c r="I17" s="21">
        <v>5067.9399999999996</v>
      </c>
      <c r="J17" s="21">
        <v>0</v>
      </c>
      <c r="K17" s="21">
        <v>0</v>
      </c>
      <c r="L17" s="21">
        <v>0</v>
      </c>
      <c r="M17" s="21">
        <v>0</v>
      </c>
      <c r="N17" s="21">
        <v>0</v>
      </c>
      <c r="O17" s="21">
        <v>0</v>
      </c>
      <c r="P17" s="21">
        <v>0</v>
      </c>
      <c r="Q17" s="21">
        <v>5067.9399999999996</v>
      </c>
      <c r="R17" s="21">
        <v>0</v>
      </c>
      <c r="W17" s="21">
        <v>5067.9399999999996</v>
      </c>
      <c r="X17" s="110">
        <v>0</v>
      </c>
      <c r="Y17" s="110">
        <v>0</v>
      </c>
      <c r="Z17" s="110">
        <v>0</v>
      </c>
      <c r="AA17" s="110">
        <v>100</v>
      </c>
      <c r="AB17" s="110">
        <v>0</v>
      </c>
      <c r="AC17" s="21">
        <v>328055</v>
      </c>
      <c r="AD17" s="21">
        <v>0</v>
      </c>
      <c r="AE17" s="21">
        <v>0</v>
      </c>
      <c r="AF17" s="21">
        <v>0</v>
      </c>
      <c r="AG17" s="21">
        <v>0</v>
      </c>
      <c r="AH17" s="21">
        <v>0</v>
      </c>
      <c r="AI17" s="21">
        <v>0</v>
      </c>
      <c r="AJ17" s="21">
        <v>0</v>
      </c>
      <c r="AK17" s="21">
        <v>0</v>
      </c>
      <c r="AL17" s="21">
        <v>0</v>
      </c>
      <c r="AM17" s="21">
        <v>0</v>
      </c>
      <c r="AN17" s="21">
        <v>0</v>
      </c>
      <c r="AO17" s="21">
        <v>0</v>
      </c>
      <c r="AP17" s="21">
        <v>0</v>
      </c>
      <c r="AQ17" s="21">
        <v>0</v>
      </c>
      <c r="AR17" s="21">
        <v>0</v>
      </c>
      <c r="AS17" s="21">
        <v>0</v>
      </c>
      <c r="AT17" s="21">
        <v>0</v>
      </c>
      <c r="AU17" s="21">
        <v>0</v>
      </c>
      <c r="AV17" s="21">
        <v>0</v>
      </c>
      <c r="AW17" s="21">
        <v>0</v>
      </c>
      <c r="AX17" s="21">
        <v>0</v>
      </c>
      <c r="AY17" s="21">
        <v>0</v>
      </c>
      <c r="AZ17" s="21">
        <v>0</v>
      </c>
      <c r="BA17" s="21">
        <v>0</v>
      </c>
      <c r="BB17" s="21">
        <v>0</v>
      </c>
      <c r="BC17" s="21">
        <v>0</v>
      </c>
      <c r="BD17" s="21">
        <v>0</v>
      </c>
      <c r="BE17" s="21">
        <v>0</v>
      </c>
      <c r="BF17" s="21">
        <v>0</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c r="BZ17" s="21">
        <v>0</v>
      </c>
      <c r="CA17" s="21">
        <v>0</v>
      </c>
      <c r="CB17" s="21">
        <v>0</v>
      </c>
      <c r="CC17" s="21">
        <v>0</v>
      </c>
      <c r="CD17" s="21">
        <v>0</v>
      </c>
      <c r="CE17" s="21">
        <v>0</v>
      </c>
      <c r="CF17" s="21">
        <v>0</v>
      </c>
      <c r="CG17" s="21">
        <v>0</v>
      </c>
      <c r="CH17" s="21">
        <v>0</v>
      </c>
      <c r="CI17" s="21">
        <v>0</v>
      </c>
      <c r="CJ17" s="21">
        <v>0</v>
      </c>
      <c r="CK17" s="21">
        <v>0</v>
      </c>
      <c r="CL17" s="21">
        <v>0</v>
      </c>
      <c r="CM17" s="21">
        <v>0</v>
      </c>
      <c r="CN17" s="21">
        <v>0</v>
      </c>
      <c r="CO17" s="21">
        <v>0</v>
      </c>
      <c r="CP17" s="21">
        <v>0</v>
      </c>
      <c r="CQ17" s="21">
        <v>0</v>
      </c>
      <c r="CR17" s="21">
        <v>0</v>
      </c>
      <c r="CS17" s="21">
        <v>0</v>
      </c>
      <c r="CT17" s="21">
        <v>0</v>
      </c>
      <c r="CU17" s="21">
        <v>0</v>
      </c>
      <c r="CV17" s="21">
        <v>0</v>
      </c>
      <c r="CW17" s="21">
        <v>0</v>
      </c>
      <c r="CX17" s="21">
        <v>0</v>
      </c>
      <c r="CY17" s="21">
        <v>0</v>
      </c>
      <c r="CZ17" s="21">
        <v>0</v>
      </c>
      <c r="DA17" s="21">
        <v>0</v>
      </c>
      <c r="DB17" s="21">
        <v>0</v>
      </c>
      <c r="DC17" s="21">
        <v>0</v>
      </c>
      <c r="DD17" s="21">
        <v>0</v>
      </c>
      <c r="DE17" s="21">
        <v>0</v>
      </c>
      <c r="DF17" s="21">
        <v>0</v>
      </c>
      <c r="DG17" s="21">
        <v>0</v>
      </c>
      <c r="DH17" s="21">
        <v>328055</v>
      </c>
      <c r="DI17" s="110">
        <v>0</v>
      </c>
      <c r="DJ17" s="110">
        <v>100</v>
      </c>
      <c r="DK17" s="110">
        <v>0</v>
      </c>
      <c r="DL17" s="110">
        <v>0</v>
      </c>
      <c r="DM17" s="110">
        <v>0</v>
      </c>
      <c r="DN17" s="21">
        <v>67111</v>
      </c>
      <c r="DO17" s="21">
        <v>0</v>
      </c>
      <c r="DP17" s="110" t="s">
        <v>1911</v>
      </c>
      <c r="DQ17" s="110" t="s">
        <v>1911</v>
      </c>
      <c r="DR17" s="110" t="s">
        <v>1911</v>
      </c>
      <c r="DS17" s="110" t="s">
        <v>1892</v>
      </c>
      <c r="DT17" s="110" t="s">
        <v>1911</v>
      </c>
      <c r="DU17" s="110" t="s">
        <v>1911</v>
      </c>
      <c r="DV17" s="110" t="s">
        <v>1911</v>
      </c>
      <c r="DW17" s="110" t="s">
        <v>1911</v>
      </c>
      <c r="DX17" s="110" t="s">
        <v>1911</v>
      </c>
      <c r="DY17" s="110" t="s">
        <v>1911</v>
      </c>
      <c r="DZ17" s="110" t="s">
        <v>1911</v>
      </c>
      <c r="EA17" s="110" t="s">
        <v>1911</v>
      </c>
      <c r="EB17" s="110" t="s">
        <v>1892</v>
      </c>
      <c r="EC17" s="110" t="s">
        <v>1892</v>
      </c>
    </row>
    <row r="18" spans="1:133" x14ac:dyDescent="0.3">
      <c r="A18" s="110" t="s">
        <v>162</v>
      </c>
      <c r="B18" s="110">
        <v>2021</v>
      </c>
      <c r="C18" s="110" t="s">
        <v>1941</v>
      </c>
      <c r="D18" s="22">
        <f>INDEX(Concordance!$A$2:$A$556,MATCH('2021 ESSER III'!F18,Concordance!$D$2:$D$556,0))</f>
        <v>115933</v>
      </c>
      <c r="E18" s="110" t="s">
        <v>1942</v>
      </c>
      <c r="F18" s="110" t="s">
        <v>1943</v>
      </c>
      <c r="G18" s="110" t="s">
        <v>1944</v>
      </c>
      <c r="H18" s="110" t="s">
        <v>1892</v>
      </c>
      <c r="I18" s="21">
        <v>0</v>
      </c>
      <c r="J18" s="21">
        <v>0</v>
      </c>
      <c r="K18" s="21">
        <v>0</v>
      </c>
      <c r="L18" s="21">
        <v>0</v>
      </c>
      <c r="M18" s="21">
        <v>0</v>
      </c>
      <c r="N18" s="21">
        <v>0</v>
      </c>
      <c r="O18" s="21">
        <v>0</v>
      </c>
      <c r="P18" s="21">
        <v>0</v>
      </c>
      <c r="Q18" s="21">
        <v>0</v>
      </c>
      <c r="R18" s="21">
        <v>0</v>
      </c>
      <c r="W18" s="21">
        <v>0</v>
      </c>
      <c r="AC18" s="21">
        <v>696271</v>
      </c>
      <c r="AD18" s="21">
        <v>0</v>
      </c>
      <c r="AE18" s="21">
        <v>0</v>
      </c>
      <c r="AF18" s="21">
        <v>0</v>
      </c>
      <c r="AG18" s="21">
        <v>0</v>
      </c>
      <c r="AH18" s="21">
        <v>0</v>
      </c>
      <c r="AI18" s="21">
        <v>0</v>
      </c>
      <c r="AJ18" s="21">
        <v>0</v>
      </c>
      <c r="AK18" s="21">
        <v>0</v>
      </c>
      <c r="AL18" s="21">
        <v>0</v>
      </c>
      <c r="AM18" s="21">
        <v>0</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0</v>
      </c>
      <c r="DC18" s="21">
        <v>0</v>
      </c>
      <c r="DD18" s="21">
        <v>0</v>
      </c>
      <c r="DE18" s="21">
        <v>0</v>
      </c>
      <c r="DF18" s="21">
        <v>0</v>
      </c>
      <c r="DG18" s="21">
        <v>0</v>
      </c>
      <c r="DH18" s="21">
        <v>696271</v>
      </c>
      <c r="DI18" s="110">
        <v>5</v>
      </c>
      <c r="DJ18" s="110">
        <v>95</v>
      </c>
      <c r="DK18" s="110">
        <v>0</v>
      </c>
      <c r="DL18" s="110">
        <v>0</v>
      </c>
      <c r="DM18" s="110">
        <v>0</v>
      </c>
      <c r="DN18" s="21">
        <v>545668</v>
      </c>
      <c r="DO18" s="21">
        <v>0</v>
      </c>
      <c r="DP18" s="110" t="s">
        <v>1911</v>
      </c>
      <c r="DQ18" s="110" t="s">
        <v>1892</v>
      </c>
      <c r="DR18" s="110" t="s">
        <v>1911</v>
      </c>
      <c r="DS18" s="110" t="s">
        <v>1892</v>
      </c>
      <c r="DT18" s="110" t="s">
        <v>1911</v>
      </c>
      <c r="DU18" s="110" t="s">
        <v>1892</v>
      </c>
      <c r="DV18" s="110" t="s">
        <v>1911</v>
      </c>
      <c r="DW18" s="110" t="s">
        <v>1911</v>
      </c>
      <c r="DX18" s="110" t="s">
        <v>1911</v>
      </c>
      <c r="DY18" s="110" t="s">
        <v>1911</v>
      </c>
      <c r="DZ18" s="110" t="s">
        <v>1911</v>
      </c>
      <c r="EA18" s="110" t="s">
        <v>1911</v>
      </c>
      <c r="EB18" s="110" t="s">
        <v>1892</v>
      </c>
      <c r="EC18" s="110" t="s">
        <v>1892</v>
      </c>
    </row>
    <row r="19" spans="1:133" x14ac:dyDescent="0.3">
      <c r="A19" s="110" t="s">
        <v>162</v>
      </c>
      <c r="B19" s="110">
        <v>2021</v>
      </c>
      <c r="C19" s="110" t="s">
        <v>1945</v>
      </c>
      <c r="D19" s="22">
        <f>INDEX(Concordance!$A$2:$A$556,MATCH('2021 ESSER III'!F19,Concordance!$D$2:$D$556,0))</f>
        <v>55110</v>
      </c>
      <c r="E19" s="110" t="s">
        <v>216</v>
      </c>
      <c r="F19" s="110" t="s">
        <v>1946</v>
      </c>
      <c r="G19" s="110" t="s">
        <v>1947</v>
      </c>
      <c r="H19" s="110" t="s">
        <v>1892</v>
      </c>
      <c r="I19" s="21">
        <v>0</v>
      </c>
      <c r="J19" s="21">
        <v>0</v>
      </c>
      <c r="K19" s="21">
        <v>0</v>
      </c>
      <c r="L19" s="21">
        <v>0</v>
      </c>
      <c r="M19" s="21">
        <v>0</v>
      </c>
      <c r="N19" s="21">
        <v>0</v>
      </c>
      <c r="O19" s="21">
        <v>0</v>
      </c>
      <c r="P19" s="21">
        <v>0</v>
      </c>
      <c r="Q19" s="21">
        <v>0</v>
      </c>
      <c r="R19" s="21">
        <v>0</v>
      </c>
      <c r="W19" s="21">
        <v>0</v>
      </c>
      <c r="AC19" s="21">
        <v>4396290</v>
      </c>
      <c r="AD19" s="21">
        <v>0</v>
      </c>
      <c r="AE19" s="21">
        <v>0</v>
      </c>
      <c r="AF19" s="21">
        <v>0</v>
      </c>
      <c r="AG19" s="21">
        <v>0</v>
      </c>
      <c r="AH19" s="21">
        <v>0</v>
      </c>
      <c r="AI19" s="21">
        <v>0</v>
      </c>
      <c r="AJ19" s="21">
        <v>0</v>
      </c>
      <c r="AK19" s="21">
        <v>0</v>
      </c>
      <c r="AL19" s="21">
        <v>0</v>
      </c>
      <c r="AM19" s="21">
        <v>0</v>
      </c>
      <c r="AN19" s="21">
        <v>0</v>
      </c>
      <c r="AO19" s="21">
        <v>0</v>
      </c>
      <c r="AP19" s="21">
        <v>0</v>
      </c>
      <c r="AQ19" s="21">
        <v>0</v>
      </c>
      <c r="AR19" s="21">
        <v>0</v>
      </c>
      <c r="AS19" s="21">
        <v>0</v>
      </c>
      <c r="AT19" s="21">
        <v>0</v>
      </c>
      <c r="AU19" s="21">
        <v>0</v>
      </c>
      <c r="AV19" s="21">
        <v>0</v>
      </c>
      <c r="AW19" s="21">
        <v>0</v>
      </c>
      <c r="AX19" s="21">
        <v>0</v>
      </c>
      <c r="AY19" s="21">
        <v>0</v>
      </c>
      <c r="AZ19" s="21">
        <v>0</v>
      </c>
      <c r="BA19" s="21">
        <v>0</v>
      </c>
      <c r="BB19" s="21">
        <v>0</v>
      </c>
      <c r="BC19" s="21">
        <v>0</v>
      </c>
      <c r="BD19" s="21">
        <v>0</v>
      </c>
      <c r="BE19" s="21">
        <v>0</v>
      </c>
      <c r="BF19" s="21">
        <v>0</v>
      </c>
      <c r="BG19" s="21">
        <v>0</v>
      </c>
      <c r="BH19" s="21">
        <v>0</v>
      </c>
      <c r="BI19" s="21">
        <v>0</v>
      </c>
      <c r="BJ19" s="21">
        <v>0</v>
      </c>
      <c r="BK19" s="21">
        <v>0</v>
      </c>
      <c r="BL19" s="21">
        <v>0</v>
      </c>
      <c r="BM19" s="21">
        <v>0</v>
      </c>
      <c r="BN19" s="21">
        <v>0</v>
      </c>
      <c r="BO19" s="21">
        <v>0</v>
      </c>
      <c r="BP19" s="21">
        <v>0</v>
      </c>
      <c r="BQ19" s="21">
        <v>0</v>
      </c>
      <c r="BR19" s="21">
        <v>0</v>
      </c>
      <c r="BS19" s="21">
        <v>0</v>
      </c>
      <c r="BT19" s="21">
        <v>0</v>
      </c>
      <c r="BU19" s="21">
        <v>0</v>
      </c>
      <c r="BV19" s="21">
        <v>0</v>
      </c>
      <c r="BW19" s="21">
        <v>0</v>
      </c>
      <c r="BX19" s="21">
        <v>0</v>
      </c>
      <c r="BY19" s="21">
        <v>0</v>
      </c>
      <c r="BZ19" s="21">
        <v>0</v>
      </c>
      <c r="CA19" s="21">
        <v>0</v>
      </c>
      <c r="CB19" s="21">
        <v>0</v>
      </c>
      <c r="CC19" s="21">
        <v>0</v>
      </c>
      <c r="CD19" s="21">
        <v>0</v>
      </c>
      <c r="CE19" s="21">
        <v>0</v>
      </c>
      <c r="CF19" s="21">
        <v>0</v>
      </c>
      <c r="CG19" s="21">
        <v>0</v>
      </c>
      <c r="CH19" s="21">
        <v>0</v>
      </c>
      <c r="CI19" s="21">
        <v>0</v>
      </c>
      <c r="CJ19" s="21">
        <v>0</v>
      </c>
      <c r="CK19" s="21">
        <v>0</v>
      </c>
      <c r="CL19" s="21">
        <v>0</v>
      </c>
      <c r="CM19" s="21">
        <v>0</v>
      </c>
      <c r="CN19" s="21">
        <v>0</v>
      </c>
      <c r="CO19" s="21">
        <v>0</v>
      </c>
      <c r="CP19" s="21">
        <v>0</v>
      </c>
      <c r="CQ19" s="21">
        <v>0</v>
      </c>
      <c r="CR19" s="21">
        <v>0</v>
      </c>
      <c r="CS19" s="21">
        <v>0</v>
      </c>
      <c r="CT19" s="21">
        <v>0</v>
      </c>
      <c r="CU19" s="21">
        <v>0</v>
      </c>
      <c r="CV19" s="21">
        <v>0</v>
      </c>
      <c r="CW19" s="21">
        <v>0</v>
      </c>
      <c r="CX19" s="21">
        <v>0</v>
      </c>
      <c r="CY19" s="21">
        <v>0</v>
      </c>
      <c r="CZ19" s="21">
        <v>0</v>
      </c>
      <c r="DA19" s="21">
        <v>0</v>
      </c>
      <c r="DB19" s="21">
        <v>0</v>
      </c>
      <c r="DC19" s="21">
        <v>0</v>
      </c>
      <c r="DD19" s="21">
        <v>0</v>
      </c>
      <c r="DE19" s="21">
        <v>0</v>
      </c>
      <c r="DF19" s="21">
        <v>0</v>
      </c>
      <c r="DG19" s="21">
        <v>0</v>
      </c>
      <c r="DH19" s="21">
        <v>4396290</v>
      </c>
      <c r="DI19" s="110">
        <v>0</v>
      </c>
      <c r="DJ19" s="110">
        <v>36.49</v>
      </c>
      <c r="DK19" s="110">
        <v>0</v>
      </c>
      <c r="DL19" s="110">
        <v>63.51</v>
      </c>
      <c r="DM19" s="110">
        <v>0</v>
      </c>
      <c r="DN19" s="21">
        <v>1744834.76</v>
      </c>
      <c r="DO19" s="21">
        <v>0</v>
      </c>
      <c r="DP19" s="110" t="s">
        <v>1892</v>
      </c>
      <c r="DQ19" s="110" t="s">
        <v>1911</v>
      </c>
      <c r="DR19" s="110" t="s">
        <v>1911</v>
      </c>
      <c r="DS19" s="110" t="s">
        <v>1892</v>
      </c>
      <c r="DT19" s="110" t="s">
        <v>1911</v>
      </c>
      <c r="DU19" s="110" t="s">
        <v>1892</v>
      </c>
      <c r="DV19" s="110" t="s">
        <v>1911</v>
      </c>
      <c r="DW19" s="110" t="s">
        <v>1911</v>
      </c>
      <c r="DX19" s="110" t="s">
        <v>1911</v>
      </c>
      <c r="DY19" s="110" t="s">
        <v>1911</v>
      </c>
      <c r="DZ19" s="110" t="s">
        <v>1911</v>
      </c>
      <c r="EA19" s="110" t="s">
        <v>1911</v>
      </c>
      <c r="EB19" s="110" t="s">
        <v>1892</v>
      </c>
      <c r="EC19" s="110" t="s">
        <v>1892</v>
      </c>
    </row>
    <row r="20" spans="1:133" x14ac:dyDescent="0.3">
      <c r="A20" s="110" t="s">
        <v>162</v>
      </c>
      <c r="B20" s="110">
        <v>2021</v>
      </c>
      <c r="C20" s="110" t="s">
        <v>1948</v>
      </c>
      <c r="D20" s="22">
        <f>INDEX(Concordance!$A$2:$A$556,MATCH('2021 ESSER III'!F20,Concordance!$D$2:$D$556,0))</f>
        <v>34124</v>
      </c>
      <c r="E20" s="110" t="s">
        <v>1486</v>
      </c>
      <c r="F20" s="110" t="s">
        <v>1949</v>
      </c>
      <c r="G20" s="110" t="s">
        <v>1950</v>
      </c>
      <c r="H20" s="110" t="s">
        <v>1892</v>
      </c>
      <c r="I20" s="21">
        <v>0</v>
      </c>
      <c r="J20" s="21">
        <v>0</v>
      </c>
      <c r="K20" s="21">
        <v>0</v>
      </c>
      <c r="L20" s="21">
        <v>0</v>
      </c>
      <c r="M20" s="21">
        <v>0</v>
      </c>
      <c r="N20" s="21">
        <v>0</v>
      </c>
      <c r="O20" s="21">
        <v>0</v>
      </c>
      <c r="P20" s="21">
        <v>0</v>
      </c>
      <c r="Q20" s="21">
        <v>0</v>
      </c>
      <c r="R20" s="21">
        <v>0</v>
      </c>
      <c r="W20" s="21">
        <v>0</v>
      </c>
      <c r="AC20" s="21">
        <v>4032584</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N20" s="21">
        <v>0</v>
      </c>
      <c r="BO20" s="21">
        <v>0</v>
      </c>
      <c r="BP20" s="21">
        <v>0</v>
      </c>
      <c r="BQ20" s="21">
        <v>0</v>
      </c>
      <c r="BR20" s="21">
        <v>0</v>
      </c>
      <c r="BS20" s="21">
        <v>0</v>
      </c>
      <c r="BT20" s="21">
        <v>0</v>
      </c>
      <c r="BU20" s="21">
        <v>0</v>
      </c>
      <c r="BV20" s="21">
        <v>0</v>
      </c>
      <c r="BW20" s="21">
        <v>0</v>
      </c>
      <c r="BX20" s="21">
        <v>0</v>
      </c>
      <c r="BY20" s="21">
        <v>0</v>
      </c>
      <c r="BZ20" s="21">
        <v>0</v>
      </c>
      <c r="CA20" s="21">
        <v>0</v>
      </c>
      <c r="CB20" s="21">
        <v>0</v>
      </c>
      <c r="CC20" s="21">
        <v>0</v>
      </c>
      <c r="CD20" s="21">
        <v>0</v>
      </c>
      <c r="CE20" s="21">
        <v>0</v>
      </c>
      <c r="CF20" s="21">
        <v>0</v>
      </c>
      <c r="CG20" s="21">
        <v>0</v>
      </c>
      <c r="CH20" s="21">
        <v>0</v>
      </c>
      <c r="CI20" s="21">
        <v>0</v>
      </c>
      <c r="CJ20" s="21">
        <v>0</v>
      </c>
      <c r="CK20" s="21">
        <v>0</v>
      </c>
      <c r="CL20" s="21">
        <v>0</v>
      </c>
      <c r="CM20" s="21">
        <v>0</v>
      </c>
      <c r="CN20" s="21">
        <v>0</v>
      </c>
      <c r="CO20" s="21">
        <v>0</v>
      </c>
      <c r="CP20" s="21">
        <v>0</v>
      </c>
      <c r="CQ20" s="21">
        <v>0</v>
      </c>
      <c r="CR20" s="21">
        <v>0</v>
      </c>
      <c r="CS20" s="21">
        <v>0</v>
      </c>
      <c r="CT20" s="21">
        <v>0</v>
      </c>
      <c r="CU20" s="21">
        <v>0</v>
      </c>
      <c r="CV20" s="21">
        <v>0</v>
      </c>
      <c r="CW20" s="21">
        <v>0</v>
      </c>
      <c r="CX20" s="21">
        <v>0</v>
      </c>
      <c r="CY20" s="21">
        <v>0</v>
      </c>
      <c r="CZ20" s="21">
        <v>0</v>
      </c>
      <c r="DA20" s="21">
        <v>0</v>
      </c>
      <c r="DB20" s="21">
        <v>0</v>
      </c>
      <c r="DC20" s="21">
        <v>0</v>
      </c>
      <c r="DD20" s="21">
        <v>0</v>
      </c>
      <c r="DE20" s="21">
        <v>0</v>
      </c>
      <c r="DF20" s="21">
        <v>0</v>
      </c>
      <c r="DG20" s="21">
        <v>0</v>
      </c>
      <c r="DH20" s="21">
        <v>4032584</v>
      </c>
      <c r="DI20" s="110">
        <v>38.26</v>
      </c>
      <c r="DJ20" s="110">
        <v>30.35</v>
      </c>
      <c r="DK20" s="110">
        <v>2.96</v>
      </c>
      <c r="DL20" s="110">
        <v>28.43</v>
      </c>
      <c r="DM20" s="110">
        <v>0</v>
      </c>
      <c r="DN20" s="21">
        <v>875000</v>
      </c>
      <c r="DO20" s="21">
        <v>0</v>
      </c>
      <c r="DP20" s="110" t="s">
        <v>1911</v>
      </c>
      <c r="DQ20" s="110" t="s">
        <v>1892</v>
      </c>
      <c r="DR20" s="110" t="s">
        <v>1911</v>
      </c>
      <c r="DS20" s="110" t="s">
        <v>1892</v>
      </c>
      <c r="DT20" s="110" t="s">
        <v>1911</v>
      </c>
      <c r="DU20" s="110" t="s">
        <v>1892</v>
      </c>
      <c r="DV20" s="110" t="s">
        <v>1911</v>
      </c>
      <c r="DW20" s="110" t="s">
        <v>1911</v>
      </c>
      <c r="DX20" s="110" t="s">
        <v>1911</v>
      </c>
      <c r="DY20" s="110" t="s">
        <v>1911</v>
      </c>
      <c r="DZ20" s="110" t="s">
        <v>1911</v>
      </c>
      <c r="EA20" s="110" t="s">
        <v>1911</v>
      </c>
      <c r="EB20" s="110" t="s">
        <v>1892</v>
      </c>
      <c r="EC20" s="110" t="s">
        <v>1892</v>
      </c>
    </row>
    <row r="21" spans="1:133" x14ac:dyDescent="0.3">
      <c r="A21" s="110" t="s">
        <v>162</v>
      </c>
      <c r="B21" s="110">
        <v>2021</v>
      </c>
      <c r="C21" s="110" t="s">
        <v>1951</v>
      </c>
      <c r="D21" s="22">
        <f>INDEX(Concordance!$A$2:$A$556,MATCH('2021 ESSER III'!F21,Concordance!$D$2:$D$556,0))</f>
        <v>2090</v>
      </c>
      <c r="E21" s="110" t="s">
        <v>219</v>
      </c>
      <c r="F21" s="110" t="s">
        <v>1952</v>
      </c>
      <c r="G21" s="110" t="s">
        <v>1953</v>
      </c>
      <c r="H21" s="110" t="s">
        <v>1892</v>
      </c>
      <c r="I21" s="21">
        <v>3851.63</v>
      </c>
      <c r="J21" s="21">
        <v>0</v>
      </c>
      <c r="K21" s="21">
        <v>0</v>
      </c>
      <c r="L21" s="21">
        <v>0</v>
      </c>
      <c r="M21" s="21">
        <v>0</v>
      </c>
      <c r="N21" s="21">
        <v>0</v>
      </c>
      <c r="O21" s="21">
        <v>0</v>
      </c>
      <c r="P21" s="21">
        <v>0</v>
      </c>
      <c r="Q21" s="21">
        <v>3851.63</v>
      </c>
      <c r="R21" s="21">
        <v>0</v>
      </c>
      <c r="W21" s="21">
        <v>3851.63</v>
      </c>
      <c r="X21" s="110">
        <v>0</v>
      </c>
      <c r="Y21" s="110">
        <v>0</v>
      </c>
      <c r="Z21" s="110">
        <v>0</v>
      </c>
      <c r="AA21" s="110">
        <v>100</v>
      </c>
      <c r="AB21" s="110">
        <v>0</v>
      </c>
      <c r="AC21" s="21">
        <v>93773</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v>0</v>
      </c>
      <c r="DA21" s="21">
        <v>0</v>
      </c>
      <c r="DB21" s="21">
        <v>0</v>
      </c>
      <c r="DC21" s="21">
        <v>0</v>
      </c>
      <c r="DD21" s="21">
        <v>0</v>
      </c>
      <c r="DE21" s="21">
        <v>0</v>
      </c>
      <c r="DF21" s="21">
        <v>0</v>
      </c>
      <c r="DG21" s="21">
        <v>0</v>
      </c>
      <c r="DH21" s="21">
        <v>93773</v>
      </c>
      <c r="DI21" s="110">
        <v>0</v>
      </c>
      <c r="DJ21" s="110">
        <v>89</v>
      </c>
      <c r="DK21" s="110">
        <v>11</v>
      </c>
      <c r="DL21" s="110">
        <v>0</v>
      </c>
      <c r="DM21" s="110">
        <v>0</v>
      </c>
      <c r="DN21" s="21">
        <v>19315</v>
      </c>
      <c r="DO21" s="21">
        <v>0</v>
      </c>
      <c r="DP21" s="110" t="s">
        <v>1911</v>
      </c>
      <c r="DQ21" s="110" t="s">
        <v>1911</v>
      </c>
      <c r="DR21" s="110" t="s">
        <v>1911</v>
      </c>
      <c r="DS21" s="110" t="s">
        <v>1892</v>
      </c>
      <c r="DT21" s="110" t="s">
        <v>1911</v>
      </c>
      <c r="DU21" s="110" t="s">
        <v>1892</v>
      </c>
      <c r="DV21" s="110" t="s">
        <v>1911</v>
      </c>
      <c r="DW21" s="110" t="s">
        <v>1911</v>
      </c>
      <c r="DX21" s="110" t="s">
        <v>1911</v>
      </c>
      <c r="DY21" s="110" t="s">
        <v>1911</v>
      </c>
      <c r="DZ21" s="110" t="s">
        <v>1911</v>
      </c>
      <c r="EA21" s="110" t="s">
        <v>1911</v>
      </c>
      <c r="EB21" s="110" t="s">
        <v>1892</v>
      </c>
      <c r="EC21" s="110" t="s">
        <v>1892</v>
      </c>
    </row>
    <row r="22" spans="1:133" x14ac:dyDescent="0.3">
      <c r="A22" s="110" t="s">
        <v>162</v>
      </c>
      <c r="B22" s="110">
        <v>2021</v>
      </c>
      <c r="C22" s="110" t="s">
        <v>1954</v>
      </c>
      <c r="D22" s="22">
        <f>INDEX(Concordance!$A$2:$A$556,MATCH('2021 ESSER III'!F22,Concordance!$D$2:$D$556,0))</f>
        <v>49135</v>
      </c>
      <c r="E22" s="110" t="s">
        <v>222</v>
      </c>
      <c r="F22" s="110" t="s">
        <v>1955</v>
      </c>
      <c r="G22" s="110" t="s">
        <v>1956</v>
      </c>
      <c r="H22" s="110" t="s">
        <v>1892</v>
      </c>
      <c r="I22" s="21">
        <v>0</v>
      </c>
      <c r="J22" s="21">
        <v>0</v>
      </c>
      <c r="K22" s="21">
        <v>0</v>
      </c>
      <c r="L22" s="21">
        <v>0</v>
      </c>
      <c r="M22" s="21">
        <v>0</v>
      </c>
      <c r="N22" s="21">
        <v>0</v>
      </c>
      <c r="O22" s="21">
        <v>0</v>
      </c>
      <c r="P22" s="21">
        <v>0</v>
      </c>
      <c r="Q22" s="21">
        <v>0</v>
      </c>
      <c r="R22" s="21">
        <v>0</v>
      </c>
      <c r="W22" s="21">
        <v>0</v>
      </c>
      <c r="AC22" s="21">
        <v>438254</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21">
        <v>0</v>
      </c>
      <c r="CN22" s="21">
        <v>0</v>
      </c>
      <c r="CO22" s="21">
        <v>0</v>
      </c>
      <c r="CP22" s="21">
        <v>0</v>
      </c>
      <c r="CQ22" s="21">
        <v>0</v>
      </c>
      <c r="CR22" s="21">
        <v>0</v>
      </c>
      <c r="CS22" s="21">
        <v>0</v>
      </c>
      <c r="CT22" s="21">
        <v>0</v>
      </c>
      <c r="CU22" s="21">
        <v>0</v>
      </c>
      <c r="CV22" s="21">
        <v>0</v>
      </c>
      <c r="CW22" s="21">
        <v>0</v>
      </c>
      <c r="CX22" s="21">
        <v>0</v>
      </c>
      <c r="CY22" s="21">
        <v>0</v>
      </c>
      <c r="CZ22" s="21">
        <v>0</v>
      </c>
      <c r="DA22" s="21">
        <v>0</v>
      </c>
      <c r="DB22" s="21">
        <v>0</v>
      </c>
      <c r="DC22" s="21">
        <v>0</v>
      </c>
      <c r="DD22" s="21">
        <v>0</v>
      </c>
      <c r="DE22" s="21">
        <v>0</v>
      </c>
      <c r="DF22" s="21">
        <v>0</v>
      </c>
      <c r="DG22" s="21">
        <v>0</v>
      </c>
      <c r="DH22" s="21">
        <v>438254</v>
      </c>
      <c r="DI22" s="110">
        <v>80</v>
      </c>
      <c r="DJ22" s="110">
        <v>20</v>
      </c>
      <c r="DK22" s="110">
        <v>0</v>
      </c>
      <c r="DL22" s="110">
        <v>0</v>
      </c>
      <c r="DM22" s="110">
        <v>0</v>
      </c>
      <c r="DN22" s="21">
        <v>87651.4</v>
      </c>
      <c r="DO22" s="21">
        <v>0</v>
      </c>
      <c r="DP22" s="110" t="s">
        <v>1911</v>
      </c>
      <c r="DQ22" s="110" t="s">
        <v>1911</v>
      </c>
      <c r="DR22" s="110" t="s">
        <v>1911</v>
      </c>
      <c r="DS22" s="110" t="s">
        <v>1892</v>
      </c>
      <c r="DT22" s="110" t="s">
        <v>1911</v>
      </c>
      <c r="DU22" s="110" t="s">
        <v>1892</v>
      </c>
      <c r="DV22" s="110" t="s">
        <v>1911</v>
      </c>
      <c r="DW22" s="110" t="s">
        <v>1911</v>
      </c>
      <c r="DX22" s="110" t="s">
        <v>1911</v>
      </c>
      <c r="DY22" s="110" t="s">
        <v>1911</v>
      </c>
      <c r="DZ22" s="110" t="s">
        <v>1911</v>
      </c>
      <c r="EA22" s="110" t="s">
        <v>1911</v>
      </c>
      <c r="EB22" s="110" t="s">
        <v>1892</v>
      </c>
      <c r="EC22" s="110" t="s">
        <v>1911</v>
      </c>
    </row>
    <row r="23" spans="1:133" x14ac:dyDescent="0.3">
      <c r="A23" s="110" t="s">
        <v>162</v>
      </c>
      <c r="B23" s="110">
        <v>2021</v>
      </c>
      <c r="C23" s="110" t="s">
        <v>1957</v>
      </c>
      <c r="D23" s="22">
        <f>INDEX(Concordance!$A$2:$A$556,MATCH('2021 ESSER III'!F23,Concordance!$D$2:$D$556,0))</f>
        <v>77101</v>
      </c>
      <c r="E23" s="110" t="s">
        <v>225</v>
      </c>
      <c r="F23" s="110" t="s">
        <v>1958</v>
      </c>
      <c r="G23" s="110" t="s">
        <v>1959</v>
      </c>
      <c r="H23" s="110" t="s">
        <v>1892</v>
      </c>
      <c r="I23" s="21">
        <v>0</v>
      </c>
      <c r="J23" s="21">
        <v>0</v>
      </c>
      <c r="K23" s="21">
        <v>0</v>
      </c>
      <c r="L23" s="21">
        <v>0</v>
      </c>
      <c r="M23" s="21">
        <v>0</v>
      </c>
      <c r="N23" s="21">
        <v>0</v>
      </c>
      <c r="O23" s="21">
        <v>0</v>
      </c>
      <c r="P23" s="21">
        <v>0</v>
      </c>
      <c r="Q23" s="21">
        <v>0</v>
      </c>
      <c r="R23" s="21">
        <v>0</v>
      </c>
      <c r="W23" s="21">
        <v>0</v>
      </c>
      <c r="AC23" s="21">
        <v>684891</v>
      </c>
      <c r="AD23" s="21">
        <v>0</v>
      </c>
      <c r="AE23" s="21">
        <v>0</v>
      </c>
      <c r="AF23" s="21">
        <v>0</v>
      </c>
      <c r="AG23" s="21">
        <v>0</v>
      </c>
      <c r="AH23" s="21">
        <v>0</v>
      </c>
      <c r="AI23" s="21">
        <v>0</v>
      </c>
      <c r="AJ23" s="21">
        <v>0</v>
      </c>
      <c r="AK23" s="21">
        <v>0</v>
      </c>
      <c r="AL23" s="21">
        <v>0</v>
      </c>
      <c r="AM23" s="21">
        <v>0</v>
      </c>
      <c r="AN23" s="21">
        <v>0</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0</v>
      </c>
      <c r="BL23" s="21">
        <v>0</v>
      </c>
      <c r="BM23" s="21">
        <v>0</v>
      </c>
      <c r="BN23" s="21">
        <v>0</v>
      </c>
      <c r="BO23" s="21">
        <v>0</v>
      </c>
      <c r="BP23" s="21">
        <v>0</v>
      </c>
      <c r="BQ23" s="21">
        <v>0</v>
      </c>
      <c r="BR23" s="21">
        <v>0</v>
      </c>
      <c r="BS23" s="21">
        <v>0</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21">
        <v>0</v>
      </c>
      <c r="CN23" s="21">
        <v>0</v>
      </c>
      <c r="CO23" s="21">
        <v>0</v>
      </c>
      <c r="CP23" s="21">
        <v>0</v>
      </c>
      <c r="CQ23" s="21">
        <v>0</v>
      </c>
      <c r="CR23" s="21">
        <v>0</v>
      </c>
      <c r="CS23" s="21">
        <v>0</v>
      </c>
      <c r="CT23" s="21">
        <v>0</v>
      </c>
      <c r="CU23" s="21">
        <v>0</v>
      </c>
      <c r="CV23" s="21">
        <v>0</v>
      </c>
      <c r="CW23" s="21">
        <v>0</v>
      </c>
      <c r="CX23" s="21">
        <v>0</v>
      </c>
      <c r="CY23" s="21">
        <v>0</v>
      </c>
      <c r="CZ23" s="21">
        <v>0</v>
      </c>
      <c r="DA23" s="21">
        <v>0</v>
      </c>
      <c r="DB23" s="21">
        <v>0</v>
      </c>
      <c r="DC23" s="21">
        <v>0</v>
      </c>
      <c r="DD23" s="21">
        <v>0</v>
      </c>
      <c r="DE23" s="21">
        <v>0</v>
      </c>
      <c r="DF23" s="21">
        <v>0</v>
      </c>
      <c r="DG23" s="21">
        <v>0</v>
      </c>
      <c r="DH23" s="21">
        <v>684891</v>
      </c>
      <c r="DI23" s="110">
        <v>5</v>
      </c>
      <c r="DJ23" s="110">
        <v>80</v>
      </c>
      <c r="DK23" s="110">
        <v>5</v>
      </c>
      <c r="DL23" s="110">
        <v>10</v>
      </c>
      <c r="DM23" s="110">
        <v>0</v>
      </c>
      <c r="DN23" s="21">
        <v>135000</v>
      </c>
      <c r="DO23" s="21">
        <v>0</v>
      </c>
      <c r="DP23" s="110" t="s">
        <v>1911</v>
      </c>
      <c r="DQ23" s="110" t="s">
        <v>1911</v>
      </c>
      <c r="DR23" s="110" t="s">
        <v>1911</v>
      </c>
      <c r="DS23" s="110" t="s">
        <v>1892</v>
      </c>
      <c r="DT23" s="110" t="s">
        <v>1911</v>
      </c>
      <c r="DU23" s="110" t="s">
        <v>1892</v>
      </c>
      <c r="DV23" s="110" t="s">
        <v>1911</v>
      </c>
      <c r="DW23" s="110" t="s">
        <v>1911</v>
      </c>
      <c r="DX23" s="110" t="s">
        <v>1911</v>
      </c>
      <c r="DY23" s="110" t="s">
        <v>1911</v>
      </c>
      <c r="DZ23" s="110" t="s">
        <v>1911</v>
      </c>
      <c r="EA23" s="110" t="s">
        <v>1911</v>
      </c>
      <c r="EB23" s="110" t="s">
        <v>1892</v>
      </c>
      <c r="EC23" s="110" t="s">
        <v>1892</v>
      </c>
    </row>
    <row r="24" spans="1:133" x14ac:dyDescent="0.3">
      <c r="A24" s="110" t="s">
        <v>162</v>
      </c>
      <c r="B24" s="110">
        <v>2021</v>
      </c>
      <c r="C24" s="110" t="s">
        <v>1960</v>
      </c>
      <c r="D24" s="22">
        <f>INDEX(Concordance!$A$2:$A$556,MATCH('2021 ESSER III'!F24,Concordance!$D$2:$D$556,0))</f>
        <v>7122</v>
      </c>
      <c r="E24" s="110" t="s">
        <v>228</v>
      </c>
      <c r="F24" s="110" t="s">
        <v>1961</v>
      </c>
      <c r="G24" s="110" t="s">
        <v>1962</v>
      </c>
      <c r="H24" s="110" t="s">
        <v>1892</v>
      </c>
      <c r="I24" s="21">
        <v>0</v>
      </c>
      <c r="J24" s="21">
        <v>0</v>
      </c>
      <c r="K24" s="21">
        <v>0</v>
      </c>
      <c r="L24" s="21">
        <v>0</v>
      </c>
      <c r="M24" s="21">
        <v>0</v>
      </c>
      <c r="N24" s="21">
        <v>0</v>
      </c>
      <c r="O24" s="21">
        <v>0</v>
      </c>
      <c r="P24" s="21">
        <v>0</v>
      </c>
      <c r="Q24" s="21">
        <v>0</v>
      </c>
      <c r="R24" s="21">
        <v>0</v>
      </c>
      <c r="W24" s="21">
        <v>0</v>
      </c>
      <c r="AC24" s="21">
        <v>228063</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21">
        <v>0</v>
      </c>
      <c r="CN24" s="21">
        <v>0</v>
      </c>
      <c r="CO24" s="21">
        <v>0</v>
      </c>
      <c r="CP24" s="21">
        <v>0</v>
      </c>
      <c r="CQ24" s="21">
        <v>0</v>
      </c>
      <c r="CR24" s="21">
        <v>0</v>
      </c>
      <c r="CS24" s="21">
        <v>0</v>
      </c>
      <c r="CT24" s="21">
        <v>0</v>
      </c>
      <c r="CU24" s="21">
        <v>0</v>
      </c>
      <c r="CV24" s="21">
        <v>0</v>
      </c>
      <c r="CW24" s="21">
        <v>0</v>
      </c>
      <c r="CX24" s="21">
        <v>0</v>
      </c>
      <c r="CY24" s="21">
        <v>0</v>
      </c>
      <c r="CZ24" s="21">
        <v>0</v>
      </c>
      <c r="DA24" s="21">
        <v>0</v>
      </c>
      <c r="DB24" s="21">
        <v>0</v>
      </c>
      <c r="DC24" s="21">
        <v>0</v>
      </c>
      <c r="DD24" s="21">
        <v>0</v>
      </c>
      <c r="DE24" s="21">
        <v>0</v>
      </c>
      <c r="DF24" s="21">
        <v>0</v>
      </c>
      <c r="DG24" s="21">
        <v>0</v>
      </c>
      <c r="DH24" s="21">
        <v>228063</v>
      </c>
      <c r="DI24" s="110">
        <v>0</v>
      </c>
      <c r="DJ24" s="110">
        <v>80</v>
      </c>
      <c r="DK24" s="110">
        <v>20</v>
      </c>
      <c r="DL24" s="110">
        <v>0</v>
      </c>
      <c r="DM24" s="110">
        <v>0</v>
      </c>
      <c r="DN24" s="21">
        <v>101500</v>
      </c>
      <c r="DO24" s="21">
        <v>0</v>
      </c>
      <c r="DP24" s="110" t="s">
        <v>1911</v>
      </c>
      <c r="DQ24" s="110" t="s">
        <v>1911</v>
      </c>
      <c r="DR24" s="110" t="s">
        <v>1911</v>
      </c>
      <c r="DS24" s="110" t="s">
        <v>1892</v>
      </c>
      <c r="DT24" s="110" t="s">
        <v>1911</v>
      </c>
      <c r="DU24" s="110" t="s">
        <v>1892</v>
      </c>
      <c r="DV24" s="110" t="s">
        <v>1911</v>
      </c>
      <c r="DW24" s="110" t="s">
        <v>1911</v>
      </c>
      <c r="DX24" s="110" t="s">
        <v>1911</v>
      </c>
      <c r="DY24" s="110" t="s">
        <v>1911</v>
      </c>
      <c r="DZ24" s="110" t="s">
        <v>1911</v>
      </c>
      <c r="EA24" s="110" t="s">
        <v>1911</v>
      </c>
      <c r="EB24" s="110" t="s">
        <v>1892</v>
      </c>
      <c r="EC24" s="110" t="s">
        <v>1892</v>
      </c>
    </row>
    <row r="25" spans="1:133" x14ac:dyDescent="0.3">
      <c r="A25" s="110" t="s">
        <v>162</v>
      </c>
      <c r="B25" s="110">
        <v>2021</v>
      </c>
      <c r="C25" s="110" t="s">
        <v>1963</v>
      </c>
      <c r="D25" s="22">
        <f>INDEX(Concordance!$A$2:$A$556,MATCH('2021 ESSER III'!F25,Concordance!$D$2:$D$556,0))</f>
        <v>96099</v>
      </c>
      <c r="E25" s="110" t="s">
        <v>231</v>
      </c>
      <c r="F25" s="110" t="s">
        <v>1964</v>
      </c>
      <c r="G25" s="110" t="s">
        <v>1965</v>
      </c>
      <c r="H25" s="110" t="s">
        <v>1892</v>
      </c>
      <c r="I25" s="21">
        <v>22907.08</v>
      </c>
      <c r="J25" s="21">
        <v>0</v>
      </c>
      <c r="K25" s="21">
        <v>0</v>
      </c>
      <c r="L25" s="21">
        <v>0</v>
      </c>
      <c r="M25" s="21">
        <v>0</v>
      </c>
      <c r="N25" s="21">
        <v>0</v>
      </c>
      <c r="O25" s="21">
        <v>0</v>
      </c>
      <c r="P25" s="21">
        <v>0</v>
      </c>
      <c r="Q25" s="21">
        <v>22907.08</v>
      </c>
      <c r="R25" s="21">
        <v>0</v>
      </c>
      <c r="W25" s="21">
        <v>22907.08</v>
      </c>
      <c r="X25" s="110">
        <v>0</v>
      </c>
      <c r="Y25" s="110">
        <v>0</v>
      </c>
      <c r="Z25" s="110">
        <v>0</v>
      </c>
      <c r="AA25" s="110">
        <v>100</v>
      </c>
      <c r="AB25" s="110">
        <v>0</v>
      </c>
      <c r="AC25" s="21">
        <v>2929813</v>
      </c>
      <c r="AD25" s="21">
        <v>0</v>
      </c>
      <c r="AE25" s="21">
        <v>0</v>
      </c>
      <c r="AF25" s="21">
        <v>0</v>
      </c>
      <c r="AG25" s="21">
        <v>0</v>
      </c>
      <c r="AH25" s="21">
        <v>0</v>
      </c>
      <c r="AI25" s="21">
        <v>0</v>
      </c>
      <c r="AJ25" s="21">
        <v>0</v>
      </c>
      <c r="AK25" s="21">
        <v>0</v>
      </c>
      <c r="AL25" s="21">
        <v>0</v>
      </c>
      <c r="AM25" s="21">
        <v>0</v>
      </c>
      <c r="AN25" s="21">
        <v>0</v>
      </c>
      <c r="AO25" s="21">
        <v>0</v>
      </c>
      <c r="AP25" s="21">
        <v>0</v>
      </c>
      <c r="AQ25" s="21">
        <v>0</v>
      </c>
      <c r="AR25" s="21">
        <v>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21">
        <v>0</v>
      </c>
      <c r="CN25" s="21">
        <v>0</v>
      </c>
      <c r="CO25" s="21">
        <v>0</v>
      </c>
      <c r="CP25" s="21">
        <v>0</v>
      </c>
      <c r="CQ25" s="21">
        <v>0</v>
      </c>
      <c r="CR25" s="21">
        <v>0</v>
      </c>
      <c r="CS25" s="21">
        <v>0</v>
      </c>
      <c r="CT25" s="21">
        <v>0</v>
      </c>
      <c r="CU25" s="21">
        <v>0</v>
      </c>
      <c r="CV25" s="21">
        <v>0</v>
      </c>
      <c r="CW25" s="21">
        <v>0</v>
      </c>
      <c r="CX25" s="21">
        <v>0</v>
      </c>
      <c r="CY25" s="21">
        <v>0</v>
      </c>
      <c r="CZ25" s="21">
        <v>0</v>
      </c>
      <c r="DA25" s="21">
        <v>0</v>
      </c>
      <c r="DB25" s="21">
        <v>0</v>
      </c>
      <c r="DC25" s="21">
        <v>0</v>
      </c>
      <c r="DD25" s="21">
        <v>0</v>
      </c>
      <c r="DE25" s="21">
        <v>0</v>
      </c>
      <c r="DF25" s="21">
        <v>0</v>
      </c>
      <c r="DG25" s="21">
        <v>0</v>
      </c>
      <c r="DH25" s="21">
        <v>2929813</v>
      </c>
      <c r="DI25" s="110">
        <v>80</v>
      </c>
      <c r="DJ25" s="110">
        <v>20</v>
      </c>
      <c r="DK25" s="110">
        <v>0</v>
      </c>
      <c r="DL25" s="110">
        <v>0</v>
      </c>
      <c r="DM25" s="110">
        <v>0</v>
      </c>
      <c r="DN25" s="21">
        <v>585964</v>
      </c>
      <c r="DO25" s="21">
        <v>0</v>
      </c>
      <c r="DP25" s="110" t="s">
        <v>1911</v>
      </c>
      <c r="DQ25" s="110" t="s">
        <v>1911</v>
      </c>
      <c r="DR25" s="110" t="s">
        <v>1911</v>
      </c>
      <c r="DS25" s="110" t="s">
        <v>1892</v>
      </c>
      <c r="DT25" s="110" t="s">
        <v>1911</v>
      </c>
      <c r="DU25" s="110" t="s">
        <v>1892</v>
      </c>
      <c r="DV25" s="110" t="s">
        <v>1911</v>
      </c>
      <c r="DW25" s="110" t="s">
        <v>1911</v>
      </c>
      <c r="DX25" s="110" t="s">
        <v>1911</v>
      </c>
      <c r="DY25" s="110" t="s">
        <v>1911</v>
      </c>
      <c r="DZ25" s="110" t="s">
        <v>1911</v>
      </c>
      <c r="EA25" s="110" t="s">
        <v>1911</v>
      </c>
      <c r="EB25" s="110" t="s">
        <v>1892</v>
      </c>
      <c r="EC25" s="110" t="s">
        <v>1892</v>
      </c>
    </row>
    <row r="26" spans="1:133" x14ac:dyDescent="0.3">
      <c r="A26" s="110" t="s">
        <v>162</v>
      </c>
      <c r="B26" s="110">
        <v>2021</v>
      </c>
      <c r="C26" s="110" t="s">
        <v>1966</v>
      </c>
      <c r="D26" s="22">
        <f>INDEX(Concordance!$A$2:$A$556,MATCH('2021 ESSER III'!F26,Concordance!$D$2:$D$556,0))</f>
        <v>103128</v>
      </c>
      <c r="E26" s="110" t="s">
        <v>234</v>
      </c>
      <c r="F26" s="110" t="s">
        <v>1967</v>
      </c>
      <c r="G26" s="110" t="s">
        <v>1968</v>
      </c>
      <c r="H26" s="110" t="s">
        <v>1892</v>
      </c>
      <c r="I26" s="21">
        <v>0</v>
      </c>
      <c r="J26" s="21">
        <v>0</v>
      </c>
      <c r="K26" s="21">
        <v>0</v>
      </c>
      <c r="L26" s="21">
        <v>0</v>
      </c>
      <c r="M26" s="21">
        <v>0</v>
      </c>
      <c r="N26" s="21">
        <v>0</v>
      </c>
      <c r="O26" s="21">
        <v>0</v>
      </c>
      <c r="P26" s="21">
        <v>0</v>
      </c>
      <c r="Q26" s="21">
        <v>0</v>
      </c>
      <c r="R26" s="21">
        <v>0</v>
      </c>
      <c r="W26" s="21">
        <v>0</v>
      </c>
      <c r="AC26" s="21">
        <v>883999</v>
      </c>
      <c r="AD26" s="21">
        <v>0</v>
      </c>
      <c r="AE26" s="21">
        <v>0</v>
      </c>
      <c r="AF26" s="21">
        <v>0</v>
      </c>
      <c r="AG26" s="21">
        <v>0</v>
      </c>
      <c r="AH26" s="21">
        <v>0</v>
      </c>
      <c r="AI26" s="21">
        <v>0</v>
      </c>
      <c r="AJ26" s="21">
        <v>0</v>
      </c>
      <c r="AK26" s="21">
        <v>0</v>
      </c>
      <c r="AL26" s="21">
        <v>0</v>
      </c>
      <c r="AM26" s="21">
        <v>0</v>
      </c>
      <c r="AN26" s="21">
        <v>0</v>
      </c>
      <c r="AO26" s="21">
        <v>0</v>
      </c>
      <c r="AP26" s="21">
        <v>0</v>
      </c>
      <c r="AQ26" s="21">
        <v>0</v>
      </c>
      <c r="AR26" s="21">
        <v>0</v>
      </c>
      <c r="AS26" s="21">
        <v>0</v>
      </c>
      <c r="AT26" s="21">
        <v>0</v>
      </c>
      <c r="AU26" s="21">
        <v>0</v>
      </c>
      <c r="AV26" s="21">
        <v>0</v>
      </c>
      <c r="AW26" s="21">
        <v>0</v>
      </c>
      <c r="AX26" s="21">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1">
        <v>0</v>
      </c>
      <c r="BV26" s="21">
        <v>0</v>
      </c>
      <c r="BW26" s="21">
        <v>0</v>
      </c>
      <c r="BX26" s="21">
        <v>0</v>
      </c>
      <c r="BY26" s="21">
        <v>0</v>
      </c>
      <c r="BZ26" s="21">
        <v>0</v>
      </c>
      <c r="CA26" s="21">
        <v>0</v>
      </c>
      <c r="CB26" s="21">
        <v>0</v>
      </c>
      <c r="CC26" s="21">
        <v>0</v>
      </c>
      <c r="CD26" s="21">
        <v>0</v>
      </c>
      <c r="CE26" s="21">
        <v>0</v>
      </c>
      <c r="CF26" s="21">
        <v>0</v>
      </c>
      <c r="CG26" s="21">
        <v>0</v>
      </c>
      <c r="CH26" s="21">
        <v>0</v>
      </c>
      <c r="CI26" s="21">
        <v>0</v>
      </c>
      <c r="CJ26" s="21">
        <v>0</v>
      </c>
      <c r="CK26" s="21">
        <v>0</v>
      </c>
      <c r="CL26" s="21">
        <v>0</v>
      </c>
      <c r="CM26" s="21">
        <v>0</v>
      </c>
      <c r="CN26" s="21">
        <v>0</v>
      </c>
      <c r="CO26" s="21">
        <v>0</v>
      </c>
      <c r="CP26" s="21">
        <v>0</v>
      </c>
      <c r="CQ26" s="21">
        <v>0</v>
      </c>
      <c r="CR26" s="21">
        <v>0</v>
      </c>
      <c r="CS26" s="21">
        <v>0</v>
      </c>
      <c r="CT26" s="21">
        <v>0</v>
      </c>
      <c r="CU26" s="21">
        <v>0</v>
      </c>
      <c r="CV26" s="21">
        <v>0</v>
      </c>
      <c r="CW26" s="21">
        <v>0</v>
      </c>
      <c r="CX26" s="21">
        <v>0</v>
      </c>
      <c r="CY26" s="21">
        <v>0</v>
      </c>
      <c r="CZ26" s="21">
        <v>0</v>
      </c>
      <c r="DA26" s="21">
        <v>0</v>
      </c>
      <c r="DB26" s="21">
        <v>0</v>
      </c>
      <c r="DC26" s="21">
        <v>0</v>
      </c>
      <c r="DD26" s="21">
        <v>0</v>
      </c>
      <c r="DE26" s="21">
        <v>0</v>
      </c>
      <c r="DF26" s="21">
        <v>0</v>
      </c>
      <c r="DG26" s="21">
        <v>0</v>
      </c>
      <c r="DH26" s="21">
        <v>883999</v>
      </c>
      <c r="DI26" s="110">
        <v>58</v>
      </c>
      <c r="DJ26" s="110">
        <v>20</v>
      </c>
      <c r="DK26" s="110">
        <v>0</v>
      </c>
      <c r="DL26" s="110">
        <v>0</v>
      </c>
      <c r="DM26" s="110">
        <v>22</v>
      </c>
      <c r="DN26" s="21">
        <v>175000</v>
      </c>
      <c r="DO26" s="21">
        <v>0</v>
      </c>
      <c r="DP26" s="110" t="s">
        <v>1911</v>
      </c>
      <c r="DQ26" s="110" t="s">
        <v>1911</v>
      </c>
      <c r="DR26" s="110" t="s">
        <v>1911</v>
      </c>
      <c r="DS26" s="110" t="s">
        <v>1911</v>
      </c>
      <c r="DT26" s="110" t="s">
        <v>1911</v>
      </c>
      <c r="DU26" s="110" t="s">
        <v>1911</v>
      </c>
      <c r="DV26" s="110" t="s">
        <v>1911</v>
      </c>
      <c r="DW26" s="110" t="s">
        <v>1911</v>
      </c>
      <c r="DX26" s="110" t="s">
        <v>1911</v>
      </c>
      <c r="DY26" s="110" t="s">
        <v>1911</v>
      </c>
      <c r="DZ26" s="110" t="s">
        <v>1911</v>
      </c>
      <c r="EA26" s="110" t="s">
        <v>1911</v>
      </c>
      <c r="EB26" s="110" t="s">
        <v>1892</v>
      </c>
      <c r="EC26" s="110" t="s">
        <v>1892</v>
      </c>
    </row>
    <row r="27" spans="1:133" x14ac:dyDescent="0.3">
      <c r="A27" s="110" t="s">
        <v>162</v>
      </c>
      <c r="B27" s="110">
        <v>2021</v>
      </c>
      <c r="C27" s="110" t="s">
        <v>1969</v>
      </c>
      <c r="D27" s="22">
        <f>INDEX(Concordance!$A$2:$A$556,MATCH('2021 ESSER III'!F27,Concordance!$D$2:$D$556,0))</f>
        <v>47064</v>
      </c>
      <c r="E27" s="110" t="s">
        <v>237</v>
      </c>
      <c r="F27" s="110" t="s">
        <v>1970</v>
      </c>
      <c r="G27" s="110" t="s">
        <v>1971</v>
      </c>
      <c r="H27" s="110" t="s">
        <v>1892</v>
      </c>
      <c r="I27" s="21">
        <v>0</v>
      </c>
      <c r="J27" s="21">
        <v>0</v>
      </c>
      <c r="K27" s="21">
        <v>0</v>
      </c>
      <c r="L27" s="21">
        <v>0</v>
      </c>
      <c r="M27" s="21">
        <v>0</v>
      </c>
      <c r="N27" s="21">
        <v>0</v>
      </c>
      <c r="O27" s="21">
        <v>0</v>
      </c>
      <c r="P27" s="21">
        <v>0</v>
      </c>
      <c r="Q27" s="21">
        <v>0</v>
      </c>
      <c r="R27" s="21">
        <v>0</v>
      </c>
      <c r="W27" s="21">
        <v>0</v>
      </c>
      <c r="AC27" s="21">
        <v>359257</v>
      </c>
      <c r="AD27" s="21">
        <v>0</v>
      </c>
      <c r="AE27" s="21">
        <v>0</v>
      </c>
      <c r="AF27" s="21">
        <v>0</v>
      </c>
      <c r="AG27" s="21">
        <v>0</v>
      </c>
      <c r="AH27" s="21">
        <v>0</v>
      </c>
      <c r="AI27" s="21">
        <v>0</v>
      </c>
      <c r="AJ27" s="21">
        <v>0</v>
      </c>
      <c r="AK27" s="21">
        <v>0</v>
      </c>
      <c r="AL27" s="21">
        <v>0</v>
      </c>
      <c r="AM27" s="21">
        <v>0</v>
      </c>
      <c r="AN27" s="21">
        <v>0</v>
      </c>
      <c r="AO27" s="21">
        <v>0</v>
      </c>
      <c r="AP27" s="21">
        <v>0</v>
      </c>
      <c r="AQ27" s="21">
        <v>0</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0</v>
      </c>
      <c r="CA27" s="21">
        <v>0</v>
      </c>
      <c r="CB27" s="21">
        <v>0</v>
      </c>
      <c r="CC27" s="21">
        <v>0</v>
      </c>
      <c r="CD27" s="21">
        <v>0</v>
      </c>
      <c r="CE27" s="21">
        <v>0</v>
      </c>
      <c r="CF27" s="21">
        <v>0</v>
      </c>
      <c r="CG27" s="21">
        <v>0</v>
      </c>
      <c r="CH27" s="21">
        <v>0</v>
      </c>
      <c r="CI27" s="21">
        <v>0</v>
      </c>
      <c r="CJ27" s="21">
        <v>0</v>
      </c>
      <c r="CK27" s="21">
        <v>0</v>
      </c>
      <c r="CL27" s="21">
        <v>0</v>
      </c>
      <c r="CM27" s="21">
        <v>0</v>
      </c>
      <c r="CN27" s="21">
        <v>0</v>
      </c>
      <c r="CO27" s="21">
        <v>0</v>
      </c>
      <c r="CP27" s="21">
        <v>0</v>
      </c>
      <c r="CQ27" s="21">
        <v>0</v>
      </c>
      <c r="CR27" s="21">
        <v>0</v>
      </c>
      <c r="CS27" s="21">
        <v>0</v>
      </c>
      <c r="CT27" s="21">
        <v>0</v>
      </c>
      <c r="CU27" s="21">
        <v>0</v>
      </c>
      <c r="CV27" s="21">
        <v>0</v>
      </c>
      <c r="CW27" s="21">
        <v>0</v>
      </c>
      <c r="CX27" s="21">
        <v>0</v>
      </c>
      <c r="CY27" s="21">
        <v>0</v>
      </c>
      <c r="CZ27" s="21">
        <v>0</v>
      </c>
      <c r="DA27" s="21">
        <v>0</v>
      </c>
      <c r="DB27" s="21">
        <v>0</v>
      </c>
      <c r="DC27" s="21">
        <v>0</v>
      </c>
      <c r="DD27" s="21">
        <v>0</v>
      </c>
      <c r="DE27" s="21">
        <v>0</v>
      </c>
      <c r="DF27" s="21">
        <v>0</v>
      </c>
      <c r="DG27" s="21">
        <v>0</v>
      </c>
      <c r="DH27" s="21">
        <v>359257</v>
      </c>
      <c r="DI27" s="110">
        <v>0</v>
      </c>
      <c r="DJ27" s="110">
        <v>25.6</v>
      </c>
      <c r="DK27" s="110">
        <v>0</v>
      </c>
      <c r="DL27" s="110">
        <v>74.400000000000006</v>
      </c>
      <c r="DM27" s="110">
        <v>0</v>
      </c>
      <c r="DN27" s="21">
        <v>90786.45</v>
      </c>
      <c r="DO27" s="21">
        <v>0</v>
      </c>
      <c r="DP27" s="110" t="s">
        <v>1911</v>
      </c>
      <c r="DQ27" s="110" t="s">
        <v>1911</v>
      </c>
      <c r="DR27" s="110" t="s">
        <v>1911</v>
      </c>
      <c r="DS27" s="110" t="s">
        <v>1892</v>
      </c>
      <c r="DT27" s="110" t="s">
        <v>1911</v>
      </c>
      <c r="DU27" s="110" t="s">
        <v>1911</v>
      </c>
      <c r="DV27" s="110" t="s">
        <v>1911</v>
      </c>
      <c r="DW27" s="110" t="s">
        <v>1911</v>
      </c>
      <c r="DX27" s="110" t="s">
        <v>1911</v>
      </c>
      <c r="DY27" s="110" t="s">
        <v>1911</v>
      </c>
      <c r="DZ27" s="110" t="s">
        <v>1911</v>
      </c>
      <c r="EA27" s="110" t="s">
        <v>1911</v>
      </c>
      <c r="EB27" s="110" t="s">
        <v>1892</v>
      </c>
      <c r="EC27" s="110" t="s">
        <v>1892</v>
      </c>
    </row>
    <row r="28" spans="1:133" x14ac:dyDescent="0.3">
      <c r="A28" s="110" t="s">
        <v>162</v>
      </c>
      <c r="B28" s="110">
        <v>2021</v>
      </c>
      <c r="C28" s="110" t="s">
        <v>1972</v>
      </c>
      <c r="D28" s="22">
        <f>INDEX(Concordance!$A$2:$A$556,MATCH('2021 ESSER III'!F28,Concordance!$D$2:$D$556,0))</f>
        <v>19152</v>
      </c>
      <c r="E28" s="110" t="s">
        <v>240</v>
      </c>
      <c r="F28" s="110" t="s">
        <v>1973</v>
      </c>
      <c r="G28" s="110" t="s">
        <v>1974</v>
      </c>
      <c r="H28" s="110" t="s">
        <v>1892</v>
      </c>
      <c r="I28" s="21">
        <v>58179.92</v>
      </c>
      <c r="J28" s="21">
        <v>0</v>
      </c>
      <c r="K28" s="21">
        <v>0</v>
      </c>
      <c r="L28" s="21">
        <v>0</v>
      </c>
      <c r="M28" s="21">
        <v>0</v>
      </c>
      <c r="N28" s="21">
        <v>0</v>
      </c>
      <c r="O28" s="21">
        <v>0</v>
      </c>
      <c r="P28" s="21">
        <v>0</v>
      </c>
      <c r="Q28" s="21">
        <v>58179.92</v>
      </c>
      <c r="R28" s="21">
        <v>0</v>
      </c>
      <c r="W28" s="21">
        <v>58179.92</v>
      </c>
      <c r="X28" s="110">
        <v>0</v>
      </c>
      <c r="Y28" s="110">
        <v>0</v>
      </c>
      <c r="Z28" s="110">
        <v>0</v>
      </c>
      <c r="AA28" s="110">
        <v>100</v>
      </c>
      <c r="AB28" s="110">
        <v>0</v>
      </c>
      <c r="AC28" s="21">
        <v>5449586</v>
      </c>
      <c r="AD28" s="21">
        <v>0</v>
      </c>
      <c r="AE28" s="21">
        <v>0</v>
      </c>
      <c r="AF28" s="21">
        <v>0</v>
      </c>
      <c r="AG28" s="21">
        <v>0</v>
      </c>
      <c r="AH28" s="21">
        <v>0</v>
      </c>
      <c r="AI28" s="21">
        <v>0</v>
      </c>
      <c r="AJ28" s="21">
        <v>0</v>
      </c>
      <c r="AK28" s="21">
        <v>0</v>
      </c>
      <c r="AL28" s="21">
        <v>0</v>
      </c>
      <c r="AM28" s="21">
        <v>0</v>
      </c>
      <c r="AN28" s="21">
        <v>0</v>
      </c>
      <c r="AO28" s="21">
        <v>0</v>
      </c>
      <c r="AP28" s="21">
        <v>0</v>
      </c>
      <c r="AQ28" s="21">
        <v>0</v>
      </c>
      <c r="AR28" s="21">
        <v>0</v>
      </c>
      <c r="AS28" s="21">
        <v>0</v>
      </c>
      <c r="AT28" s="21">
        <v>0</v>
      </c>
      <c r="AU28" s="21">
        <v>0</v>
      </c>
      <c r="AV28" s="21">
        <v>0</v>
      </c>
      <c r="AW28" s="21">
        <v>0</v>
      </c>
      <c r="AX28" s="21">
        <v>0</v>
      </c>
      <c r="AY28" s="21">
        <v>0</v>
      </c>
      <c r="AZ28" s="21">
        <v>0</v>
      </c>
      <c r="BA28" s="21">
        <v>0</v>
      </c>
      <c r="BB28" s="21">
        <v>0</v>
      </c>
      <c r="BC28" s="21">
        <v>0</v>
      </c>
      <c r="BD28" s="21">
        <v>0</v>
      </c>
      <c r="BE28" s="21">
        <v>0</v>
      </c>
      <c r="BF28" s="21">
        <v>0</v>
      </c>
      <c r="BG28" s="21">
        <v>0</v>
      </c>
      <c r="BH28" s="21">
        <v>0</v>
      </c>
      <c r="BI28" s="21">
        <v>0</v>
      </c>
      <c r="BJ28" s="21">
        <v>0</v>
      </c>
      <c r="BK28" s="21">
        <v>0</v>
      </c>
      <c r="BL28" s="21">
        <v>0</v>
      </c>
      <c r="BM28" s="21">
        <v>0</v>
      </c>
      <c r="BN28" s="21">
        <v>0</v>
      </c>
      <c r="BO28" s="21">
        <v>0</v>
      </c>
      <c r="BP28" s="21">
        <v>0</v>
      </c>
      <c r="BQ28" s="21">
        <v>0</v>
      </c>
      <c r="BR28" s="21">
        <v>0</v>
      </c>
      <c r="BS28" s="21">
        <v>0</v>
      </c>
      <c r="BT28" s="21">
        <v>0</v>
      </c>
      <c r="BU28" s="21">
        <v>0</v>
      </c>
      <c r="BV28" s="21">
        <v>0</v>
      </c>
      <c r="BW28" s="21">
        <v>0</v>
      </c>
      <c r="BX28" s="21">
        <v>0</v>
      </c>
      <c r="BY28" s="21">
        <v>0</v>
      </c>
      <c r="BZ28" s="21">
        <v>0</v>
      </c>
      <c r="CA28" s="21">
        <v>0</v>
      </c>
      <c r="CB28" s="21">
        <v>0</v>
      </c>
      <c r="CC28" s="21">
        <v>0</v>
      </c>
      <c r="CD28" s="21">
        <v>0</v>
      </c>
      <c r="CE28" s="21">
        <v>0</v>
      </c>
      <c r="CF28" s="21">
        <v>0</v>
      </c>
      <c r="CG28" s="21">
        <v>0</v>
      </c>
      <c r="CH28" s="21">
        <v>0</v>
      </c>
      <c r="CI28" s="21">
        <v>0</v>
      </c>
      <c r="CJ28" s="21">
        <v>0</v>
      </c>
      <c r="CK28" s="21">
        <v>0</v>
      </c>
      <c r="CL28" s="21">
        <v>0</v>
      </c>
      <c r="CM28" s="21">
        <v>0</v>
      </c>
      <c r="CN28" s="21">
        <v>0</v>
      </c>
      <c r="CO28" s="21">
        <v>0</v>
      </c>
      <c r="CP28" s="21">
        <v>0</v>
      </c>
      <c r="CQ28" s="21">
        <v>0</v>
      </c>
      <c r="CR28" s="21">
        <v>0</v>
      </c>
      <c r="CS28" s="21">
        <v>0</v>
      </c>
      <c r="CT28" s="21">
        <v>0</v>
      </c>
      <c r="CU28" s="21">
        <v>0</v>
      </c>
      <c r="CV28" s="21">
        <v>0</v>
      </c>
      <c r="CW28" s="21">
        <v>0</v>
      </c>
      <c r="CX28" s="21">
        <v>0</v>
      </c>
      <c r="CY28" s="21">
        <v>0</v>
      </c>
      <c r="CZ28" s="21">
        <v>0</v>
      </c>
      <c r="DA28" s="21">
        <v>0</v>
      </c>
      <c r="DB28" s="21">
        <v>0</v>
      </c>
      <c r="DC28" s="21">
        <v>0</v>
      </c>
      <c r="DD28" s="21">
        <v>0</v>
      </c>
      <c r="DE28" s="21">
        <v>0</v>
      </c>
      <c r="DF28" s="21">
        <v>0</v>
      </c>
      <c r="DG28" s="21">
        <v>0</v>
      </c>
      <c r="DH28" s="21">
        <v>5449586</v>
      </c>
      <c r="DI28" s="110">
        <v>0</v>
      </c>
      <c r="DJ28" s="110">
        <v>50</v>
      </c>
      <c r="DK28" s="110">
        <v>0</v>
      </c>
      <c r="DL28" s="110">
        <v>50</v>
      </c>
      <c r="DM28" s="110">
        <v>0</v>
      </c>
      <c r="DN28" s="21">
        <v>1089917.2</v>
      </c>
      <c r="DO28" s="21">
        <v>0</v>
      </c>
      <c r="DP28" s="110" t="s">
        <v>1892</v>
      </c>
      <c r="DQ28" s="110" t="s">
        <v>1892</v>
      </c>
      <c r="DR28" s="110" t="s">
        <v>1911</v>
      </c>
      <c r="DS28" s="110" t="s">
        <v>1892</v>
      </c>
      <c r="DT28" s="110" t="s">
        <v>1911</v>
      </c>
      <c r="DU28" s="110" t="s">
        <v>1892</v>
      </c>
      <c r="DV28" s="110" t="s">
        <v>1911</v>
      </c>
      <c r="DW28" s="110" t="s">
        <v>1911</v>
      </c>
      <c r="DX28" s="110" t="s">
        <v>1911</v>
      </c>
      <c r="DY28" s="110" t="s">
        <v>1911</v>
      </c>
      <c r="DZ28" s="110" t="s">
        <v>1911</v>
      </c>
      <c r="EA28" s="110" t="s">
        <v>1911</v>
      </c>
      <c r="EB28" s="110" t="s">
        <v>1892</v>
      </c>
      <c r="EC28" s="110" t="s">
        <v>1911</v>
      </c>
    </row>
    <row r="29" spans="1:133" x14ac:dyDescent="0.3">
      <c r="A29" s="110" t="s">
        <v>162</v>
      </c>
      <c r="B29" s="110">
        <v>2021</v>
      </c>
      <c r="C29" s="110" t="s">
        <v>1975</v>
      </c>
      <c r="D29" s="22">
        <f>INDEX(Concordance!$A$2:$A$556,MATCH('2021 ESSER III'!F29,Concordance!$D$2:$D$556,0))</f>
        <v>103135</v>
      </c>
      <c r="E29" s="110" t="s">
        <v>249</v>
      </c>
      <c r="F29" s="110" t="s">
        <v>1976</v>
      </c>
      <c r="G29" s="110" t="s">
        <v>1977</v>
      </c>
      <c r="H29" s="110" t="s">
        <v>1892</v>
      </c>
      <c r="I29" s="21">
        <v>0</v>
      </c>
      <c r="J29" s="21">
        <v>0</v>
      </c>
      <c r="K29" s="21">
        <v>0</v>
      </c>
      <c r="L29" s="21">
        <v>0</v>
      </c>
      <c r="M29" s="21">
        <v>0</v>
      </c>
      <c r="N29" s="21">
        <v>0</v>
      </c>
      <c r="O29" s="21">
        <v>0</v>
      </c>
      <c r="P29" s="21">
        <v>0</v>
      </c>
      <c r="Q29" s="21">
        <v>0</v>
      </c>
      <c r="R29" s="21">
        <v>0</v>
      </c>
      <c r="W29" s="21">
        <v>0</v>
      </c>
      <c r="AC29" s="21">
        <v>1772409</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21">
        <v>0</v>
      </c>
      <c r="CN29" s="21">
        <v>0</v>
      </c>
      <c r="CO29" s="21">
        <v>0</v>
      </c>
      <c r="CP29" s="21">
        <v>0</v>
      </c>
      <c r="CQ29" s="21">
        <v>0</v>
      </c>
      <c r="CR29" s="21">
        <v>0</v>
      </c>
      <c r="CS29" s="21">
        <v>0</v>
      </c>
      <c r="CT29" s="21">
        <v>0</v>
      </c>
      <c r="CU29" s="21">
        <v>0</v>
      </c>
      <c r="CV29" s="21">
        <v>0</v>
      </c>
      <c r="CW29" s="21">
        <v>0</v>
      </c>
      <c r="CX29" s="21">
        <v>0</v>
      </c>
      <c r="CY29" s="21">
        <v>0</v>
      </c>
      <c r="CZ29" s="21">
        <v>0</v>
      </c>
      <c r="DA29" s="21">
        <v>0</v>
      </c>
      <c r="DB29" s="21">
        <v>0</v>
      </c>
      <c r="DC29" s="21">
        <v>0</v>
      </c>
      <c r="DD29" s="21">
        <v>0</v>
      </c>
      <c r="DE29" s="21">
        <v>0</v>
      </c>
      <c r="DF29" s="21">
        <v>0</v>
      </c>
      <c r="DG29" s="21">
        <v>0</v>
      </c>
      <c r="DH29" s="21">
        <v>1772409</v>
      </c>
      <c r="DI29" s="110">
        <v>0</v>
      </c>
      <c r="DJ29" s="110">
        <v>20</v>
      </c>
      <c r="DK29" s="110">
        <v>5</v>
      </c>
      <c r="DL29" s="110">
        <v>75</v>
      </c>
      <c r="DM29" s="110">
        <v>0</v>
      </c>
      <c r="DN29" s="21">
        <v>365836.95</v>
      </c>
      <c r="DO29" s="21">
        <v>0</v>
      </c>
      <c r="DP29" s="110" t="s">
        <v>1911</v>
      </c>
      <c r="DQ29" s="110" t="s">
        <v>1911</v>
      </c>
      <c r="DR29" s="110" t="s">
        <v>1911</v>
      </c>
      <c r="DS29" s="110" t="s">
        <v>1892</v>
      </c>
      <c r="DT29" s="110" t="s">
        <v>1911</v>
      </c>
      <c r="DU29" s="110" t="s">
        <v>1911</v>
      </c>
      <c r="DV29" s="110" t="s">
        <v>1911</v>
      </c>
      <c r="DW29" s="110" t="s">
        <v>1911</v>
      </c>
      <c r="DX29" s="110" t="s">
        <v>1911</v>
      </c>
      <c r="DY29" s="110" t="s">
        <v>1911</v>
      </c>
      <c r="DZ29" s="110" t="s">
        <v>1911</v>
      </c>
      <c r="EA29" s="110" t="s">
        <v>1911</v>
      </c>
      <c r="EB29" s="110" t="s">
        <v>1892</v>
      </c>
      <c r="EC29" s="110" t="s">
        <v>1892</v>
      </c>
    </row>
    <row r="30" spans="1:133" x14ac:dyDescent="0.3">
      <c r="A30" s="110" t="s">
        <v>162</v>
      </c>
      <c r="B30" s="110">
        <v>2021</v>
      </c>
      <c r="C30" s="110" t="s">
        <v>1978</v>
      </c>
      <c r="D30" s="22">
        <f>INDEX(Concordance!$A$2:$A$556,MATCH('2021 ESSER III'!F30,Concordance!$D$2:$D$556,0))</f>
        <v>61151</v>
      </c>
      <c r="E30" s="110" t="s">
        <v>252</v>
      </c>
      <c r="F30" s="110" t="s">
        <v>1979</v>
      </c>
      <c r="G30" s="110" t="s">
        <v>1980</v>
      </c>
      <c r="H30" s="110" t="s">
        <v>1892</v>
      </c>
      <c r="I30" s="21">
        <v>0</v>
      </c>
      <c r="J30" s="21">
        <v>0</v>
      </c>
      <c r="K30" s="21">
        <v>0</v>
      </c>
      <c r="L30" s="21">
        <v>0</v>
      </c>
      <c r="M30" s="21">
        <v>0</v>
      </c>
      <c r="N30" s="21">
        <v>0</v>
      </c>
      <c r="O30" s="21">
        <v>0</v>
      </c>
      <c r="P30" s="21">
        <v>0</v>
      </c>
      <c r="Q30" s="21">
        <v>0</v>
      </c>
      <c r="R30" s="21">
        <v>0</v>
      </c>
      <c r="W30" s="21">
        <v>0</v>
      </c>
      <c r="AC30" s="21">
        <v>425944</v>
      </c>
      <c r="AD30" s="21">
        <v>0</v>
      </c>
      <c r="AE30" s="21">
        <v>0</v>
      </c>
      <c r="AF30" s="21">
        <v>0</v>
      </c>
      <c r="AG30" s="21">
        <v>0</v>
      </c>
      <c r="AH30" s="21">
        <v>0</v>
      </c>
      <c r="AI30" s="21">
        <v>0</v>
      </c>
      <c r="AJ30" s="21">
        <v>0</v>
      </c>
      <c r="AK30" s="21">
        <v>0</v>
      </c>
      <c r="AL30" s="21">
        <v>0</v>
      </c>
      <c r="AM30" s="21">
        <v>0</v>
      </c>
      <c r="AN30" s="21">
        <v>0</v>
      </c>
      <c r="AO30" s="21">
        <v>0</v>
      </c>
      <c r="AP30" s="21">
        <v>0</v>
      </c>
      <c r="AQ30" s="21">
        <v>0</v>
      </c>
      <c r="AR30" s="21">
        <v>0</v>
      </c>
      <c r="AS30" s="21">
        <v>0</v>
      </c>
      <c r="AT30" s="21">
        <v>0</v>
      </c>
      <c r="AU30" s="21">
        <v>0</v>
      </c>
      <c r="AV30" s="21">
        <v>0</v>
      </c>
      <c r="AW30" s="21">
        <v>0</v>
      </c>
      <c r="AX30" s="21">
        <v>0</v>
      </c>
      <c r="AY30" s="21">
        <v>0</v>
      </c>
      <c r="AZ30" s="21">
        <v>0</v>
      </c>
      <c r="BA30" s="21">
        <v>0</v>
      </c>
      <c r="BB30" s="21">
        <v>0</v>
      </c>
      <c r="BC30" s="21">
        <v>0</v>
      </c>
      <c r="BD30" s="21">
        <v>0</v>
      </c>
      <c r="BE30" s="21">
        <v>0</v>
      </c>
      <c r="BF30" s="21">
        <v>0</v>
      </c>
      <c r="BG30" s="21">
        <v>0</v>
      </c>
      <c r="BH30" s="21">
        <v>0</v>
      </c>
      <c r="BI30" s="21">
        <v>0</v>
      </c>
      <c r="BJ30" s="21">
        <v>0</v>
      </c>
      <c r="BK30" s="21">
        <v>0</v>
      </c>
      <c r="BL30" s="21">
        <v>0</v>
      </c>
      <c r="BM30" s="21">
        <v>0</v>
      </c>
      <c r="BN30" s="21">
        <v>0</v>
      </c>
      <c r="BO30" s="21">
        <v>0</v>
      </c>
      <c r="BP30" s="21">
        <v>0</v>
      </c>
      <c r="BQ30" s="21">
        <v>0</v>
      </c>
      <c r="BR30" s="21">
        <v>0</v>
      </c>
      <c r="BS30" s="21">
        <v>0</v>
      </c>
      <c r="BT30" s="21">
        <v>0</v>
      </c>
      <c r="BU30" s="21">
        <v>0</v>
      </c>
      <c r="BV30" s="21">
        <v>0</v>
      </c>
      <c r="BW30" s="21">
        <v>0</v>
      </c>
      <c r="BX30" s="21">
        <v>0</v>
      </c>
      <c r="BY30" s="21">
        <v>0</v>
      </c>
      <c r="BZ30" s="21">
        <v>0</v>
      </c>
      <c r="CA30" s="21">
        <v>0</v>
      </c>
      <c r="CB30" s="21">
        <v>0</v>
      </c>
      <c r="CC30" s="21">
        <v>0</v>
      </c>
      <c r="CD30" s="21">
        <v>0</v>
      </c>
      <c r="CE30" s="21">
        <v>0</v>
      </c>
      <c r="CF30" s="21">
        <v>0</v>
      </c>
      <c r="CG30" s="21">
        <v>0</v>
      </c>
      <c r="CH30" s="21">
        <v>0</v>
      </c>
      <c r="CI30" s="21">
        <v>0</v>
      </c>
      <c r="CJ30" s="21">
        <v>0</v>
      </c>
      <c r="CK30" s="21">
        <v>0</v>
      </c>
      <c r="CL30" s="21">
        <v>0</v>
      </c>
      <c r="CM30" s="21">
        <v>0</v>
      </c>
      <c r="CN30" s="21">
        <v>0</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0</v>
      </c>
      <c r="DH30" s="21">
        <v>425944</v>
      </c>
      <c r="DI30" s="110">
        <v>0</v>
      </c>
      <c r="DJ30" s="110">
        <v>100</v>
      </c>
      <c r="DK30" s="110">
        <v>0</v>
      </c>
      <c r="DL30" s="110">
        <v>0</v>
      </c>
      <c r="DM30" s="110">
        <v>0</v>
      </c>
      <c r="DN30" s="21">
        <v>84024.2</v>
      </c>
      <c r="DO30" s="21">
        <v>0</v>
      </c>
      <c r="DP30" s="110" t="s">
        <v>1911</v>
      </c>
      <c r="DQ30" s="110" t="s">
        <v>1892</v>
      </c>
      <c r="DR30" s="110" t="s">
        <v>1911</v>
      </c>
      <c r="DS30" s="110" t="s">
        <v>1911</v>
      </c>
      <c r="DT30" s="110" t="s">
        <v>1911</v>
      </c>
      <c r="DU30" s="110" t="s">
        <v>1911</v>
      </c>
      <c r="DV30" s="110" t="s">
        <v>1911</v>
      </c>
      <c r="DW30" s="110" t="s">
        <v>1911</v>
      </c>
      <c r="DX30" s="110" t="s">
        <v>1911</v>
      </c>
      <c r="DY30" s="110" t="s">
        <v>1911</v>
      </c>
      <c r="DZ30" s="110" t="s">
        <v>1911</v>
      </c>
      <c r="EA30" s="110" t="s">
        <v>1911</v>
      </c>
      <c r="EB30" s="110" t="s">
        <v>1892</v>
      </c>
      <c r="EC30" s="110" t="s">
        <v>1892</v>
      </c>
    </row>
    <row r="31" spans="1:133" x14ac:dyDescent="0.3">
      <c r="A31" s="110" t="s">
        <v>162</v>
      </c>
      <c r="B31" s="110">
        <v>2021</v>
      </c>
      <c r="C31" s="110" t="s">
        <v>1981</v>
      </c>
      <c r="D31" s="22">
        <f>INDEX(Concordance!$A$2:$A$556,MATCH('2021 ESSER III'!F31,Concordance!$D$2:$D$556,0))</f>
        <v>22091</v>
      </c>
      <c r="E31" s="110" t="s">
        <v>255</v>
      </c>
      <c r="F31" s="110" t="s">
        <v>1982</v>
      </c>
      <c r="G31" s="110" t="s">
        <v>1983</v>
      </c>
      <c r="H31" s="110" t="s">
        <v>1892</v>
      </c>
      <c r="I31" s="21">
        <v>5878.81</v>
      </c>
      <c r="J31" s="21">
        <v>0</v>
      </c>
      <c r="K31" s="21">
        <v>0</v>
      </c>
      <c r="L31" s="21">
        <v>0</v>
      </c>
      <c r="M31" s="21">
        <v>0</v>
      </c>
      <c r="N31" s="21">
        <v>0</v>
      </c>
      <c r="O31" s="21">
        <v>0</v>
      </c>
      <c r="P31" s="21">
        <v>0</v>
      </c>
      <c r="Q31" s="21">
        <v>5878.81</v>
      </c>
      <c r="R31" s="21">
        <v>0</v>
      </c>
      <c r="W31" s="21">
        <v>5878.81</v>
      </c>
      <c r="X31" s="110">
        <v>0</v>
      </c>
      <c r="Y31" s="110">
        <v>0</v>
      </c>
      <c r="Z31" s="110">
        <v>0</v>
      </c>
      <c r="AA31" s="110">
        <v>100</v>
      </c>
      <c r="AB31" s="110">
        <v>0</v>
      </c>
      <c r="AC31" s="21">
        <v>485126</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v>0</v>
      </c>
      <c r="DA31" s="21">
        <v>0</v>
      </c>
      <c r="DB31" s="21">
        <v>0</v>
      </c>
      <c r="DC31" s="21">
        <v>0</v>
      </c>
      <c r="DD31" s="21">
        <v>0</v>
      </c>
      <c r="DE31" s="21">
        <v>0</v>
      </c>
      <c r="DF31" s="21">
        <v>0</v>
      </c>
      <c r="DG31" s="21">
        <v>0</v>
      </c>
      <c r="DH31" s="21">
        <v>485126</v>
      </c>
      <c r="DI31" s="110">
        <v>27.72</v>
      </c>
      <c r="DJ31" s="110">
        <v>70.92</v>
      </c>
      <c r="DK31" s="110">
        <v>1.36</v>
      </c>
      <c r="DL31" s="110">
        <v>0</v>
      </c>
      <c r="DM31" s="110">
        <v>0</v>
      </c>
      <c r="DN31" s="21">
        <v>156722</v>
      </c>
      <c r="DO31" s="21">
        <v>0</v>
      </c>
      <c r="DP31" s="110" t="s">
        <v>1911</v>
      </c>
      <c r="DQ31" s="110" t="s">
        <v>1911</v>
      </c>
      <c r="DR31" s="110" t="s">
        <v>1911</v>
      </c>
      <c r="DS31" s="110" t="s">
        <v>1892</v>
      </c>
      <c r="DT31" s="110" t="s">
        <v>1911</v>
      </c>
      <c r="DU31" s="110" t="s">
        <v>1892</v>
      </c>
      <c r="DV31" s="110" t="s">
        <v>1911</v>
      </c>
      <c r="DW31" s="110" t="s">
        <v>1911</v>
      </c>
      <c r="DX31" s="110" t="s">
        <v>1911</v>
      </c>
      <c r="DY31" s="110" t="s">
        <v>1911</v>
      </c>
      <c r="DZ31" s="110" t="s">
        <v>1911</v>
      </c>
      <c r="EA31" s="110" t="s">
        <v>1911</v>
      </c>
      <c r="EB31" s="110" t="s">
        <v>1892</v>
      </c>
      <c r="EC31" s="110" t="s">
        <v>1892</v>
      </c>
    </row>
    <row r="32" spans="1:133" x14ac:dyDescent="0.3">
      <c r="A32" s="110" t="s">
        <v>162</v>
      </c>
      <c r="B32" s="110">
        <v>2021</v>
      </c>
      <c r="C32" s="110" t="s">
        <v>1984</v>
      </c>
      <c r="D32" s="22">
        <f>INDEX(Concordance!$A$2:$A$556,MATCH('2021 ESSER III'!F32,Concordance!$D$2:$D$556,0))</f>
        <v>94076</v>
      </c>
      <c r="E32" s="110" t="s">
        <v>261</v>
      </c>
      <c r="F32" s="110" t="s">
        <v>1985</v>
      </c>
      <c r="G32" s="110" t="s">
        <v>1986</v>
      </c>
      <c r="H32" s="110" t="s">
        <v>1892</v>
      </c>
      <c r="I32" s="21">
        <v>0</v>
      </c>
      <c r="J32" s="21">
        <v>0</v>
      </c>
      <c r="K32" s="21">
        <v>0</v>
      </c>
      <c r="L32" s="21">
        <v>0</v>
      </c>
      <c r="M32" s="21">
        <v>0</v>
      </c>
      <c r="N32" s="21">
        <v>0</v>
      </c>
      <c r="O32" s="21">
        <v>0</v>
      </c>
      <c r="P32" s="21">
        <v>0</v>
      </c>
      <c r="Q32" s="21">
        <v>0</v>
      </c>
      <c r="R32" s="21">
        <v>0</v>
      </c>
      <c r="W32" s="21">
        <v>0</v>
      </c>
      <c r="AC32" s="21">
        <v>1794237</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21">
        <v>0</v>
      </c>
      <c r="CN32" s="21">
        <v>0</v>
      </c>
      <c r="CO32" s="21">
        <v>0</v>
      </c>
      <c r="CP32" s="21">
        <v>0</v>
      </c>
      <c r="CQ32" s="21">
        <v>0</v>
      </c>
      <c r="CR32" s="21">
        <v>0</v>
      </c>
      <c r="CS32" s="21">
        <v>0</v>
      </c>
      <c r="CT32" s="21">
        <v>0</v>
      </c>
      <c r="CU32" s="21">
        <v>0</v>
      </c>
      <c r="CV32" s="21">
        <v>0</v>
      </c>
      <c r="CW32" s="21">
        <v>0</v>
      </c>
      <c r="CX32" s="21">
        <v>0</v>
      </c>
      <c r="CY32" s="21">
        <v>0</v>
      </c>
      <c r="CZ32" s="21">
        <v>0</v>
      </c>
      <c r="DA32" s="21">
        <v>0</v>
      </c>
      <c r="DB32" s="21">
        <v>0</v>
      </c>
      <c r="DC32" s="21">
        <v>0</v>
      </c>
      <c r="DD32" s="21">
        <v>0</v>
      </c>
      <c r="DE32" s="21">
        <v>0</v>
      </c>
      <c r="DF32" s="21">
        <v>0</v>
      </c>
      <c r="DG32" s="21">
        <v>0</v>
      </c>
      <c r="DH32" s="21">
        <v>1794237</v>
      </c>
      <c r="DI32" s="110">
        <v>0</v>
      </c>
      <c r="DJ32" s="110">
        <v>100</v>
      </c>
      <c r="DK32" s="110">
        <v>0</v>
      </c>
      <c r="DL32" s="110">
        <v>0</v>
      </c>
      <c r="DM32" s="110">
        <v>0</v>
      </c>
      <c r="DN32" s="21">
        <v>358847.4</v>
      </c>
      <c r="DO32" s="21">
        <v>0</v>
      </c>
      <c r="DP32" s="110" t="s">
        <v>1911</v>
      </c>
      <c r="DQ32" s="110" t="s">
        <v>1911</v>
      </c>
      <c r="DR32" s="110" t="s">
        <v>1911</v>
      </c>
      <c r="DS32" s="110" t="s">
        <v>1892</v>
      </c>
      <c r="DT32" s="110" t="s">
        <v>1911</v>
      </c>
      <c r="DU32" s="110" t="s">
        <v>1911</v>
      </c>
      <c r="DV32" s="110" t="s">
        <v>1911</v>
      </c>
      <c r="DW32" s="110" t="s">
        <v>1911</v>
      </c>
      <c r="DX32" s="110" t="s">
        <v>1911</v>
      </c>
      <c r="DY32" s="110" t="s">
        <v>1911</v>
      </c>
      <c r="DZ32" s="110" t="s">
        <v>1911</v>
      </c>
      <c r="EA32" s="110" t="s">
        <v>1911</v>
      </c>
      <c r="EB32" s="110" t="s">
        <v>1892</v>
      </c>
      <c r="EC32" s="110" t="s">
        <v>1892</v>
      </c>
    </row>
    <row r="33" spans="1:133" x14ac:dyDescent="0.3">
      <c r="A33" s="110" t="s">
        <v>162</v>
      </c>
      <c r="B33" s="110">
        <v>2021</v>
      </c>
      <c r="C33" s="110" t="s">
        <v>1987</v>
      </c>
      <c r="D33" s="22">
        <f>INDEX(Concordance!$A$2:$A$556,MATCH('2021 ESSER III'!F33,Concordance!$D$2:$D$556,0))</f>
        <v>27055</v>
      </c>
      <c r="E33" s="110" t="s">
        <v>264</v>
      </c>
      <c r="F33" s="110" t="s">
        <v>1988</v>
      </c>
      <c r="G33" s="110" t="s">
        <v>1989</v>
      </c>
      <c r="H33" s="110" t="s">
        <v>1892</v>
      </c>
      <c r="I33" s="21">
        <v>0</v>
      </c>
      <c r="J33" s="21">
        <v>0</v>
      </c>
      <c r="K33" s="21">
        <v>0</v>
      </c>
      <c r="L33" s="21">
        <v>0</v>
      </c>
      <c r="M33" s="21">
        <v>0</v>
      </c>
      <c r="N33" s="21">
        <v>0</v>
      </c>
      <c r="O33" s="21">
        <v>0</v>
      </c>
      <c r="P33" s="21">
        <v>0</v>
      </c>
      <c r="Q33" s="21">
        <v>0</v>
      </c>
      <c r="R33" s="21">
        <v>0</v>
      </c>
      <c r="W33" s="21">
        <v>0</v>
      </c>
      <c r="AC33" s="21">
        <v>299221</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299221</v>
      </c>
      <c r="DI33" s="110">
        <v>39</v>
      </c>
      <c r="DJ33" s="110">
        <v>34</v>
      </c>
      <c r="DK33" s="110">
        <v>27</v>
      </c>
      <c r="DL33" s="110">
        <v>0</v>
      </c>
      <c r="DM33" s="110">
        <v>0</v>
      </c>
      <c r="DN33" s="21">
        <v>76380</v>
      </c>
      <c r="DO33" s="21">
        <v>0</v>
      </c>
      <c r="DP33" s="110" t="s">
        <v>1892</v>
      </c>
      <c r="DQ33" s="110" t="s">
        <v>1892</v>
      </c>
      <c r="DR33" s="110" t="s">
        <v>1911</v>
      </c>
      <c r="DS33" s="110" t="s">
        <v>1911</v>
      </c>
      <c r="DT33" s="110" t="s">
        <v>1911</v>
      </c>
      <c r="DU33" s="110" t="s">
        <v>1911</v>
      </c>
      <c r="DV33" s="110" t="s">
        <v>1911</v>
      </c>
      <c r="DW33" s="110" t="s">
        <v>1911</v>
      </c>
      <c r="DX33" s="110" t="s">
        <v>1911</v>
      </c>
      <c r="DY33" s="110" t="s">
        <v>1911</v>
      </c>
      <c r="DZ33" s="110" t="s">
        <v>1911</v>
      </c>
      <c r="EA33" s="110" t="s">
        <v>1911</v>
      </c>
      <c r="EB33" s="110" t="s">
        <v>1892</v>
      </c>
      <c r="EC33" s="110" t="s">
        <v>1892</v>
      </c>
    </row>
    <row r="34" spans="1:133" x14ac:dyDescent="0.3">
      <c r="A34" s="110" t="s">
        <v>162</v>
      </c>
      <c r="B34" s="110">
        <v>2021</v>
      </c>
      <c r="C34" s="110" t="s">
        <v>1990</v>
      </c>
      <c r="D34" s="22">
        <f>INDEX(Concordance!$A$2:$A$556,MATCH('2021 ESSER III'!F34,Concordance!$D$2:$D$556,0))</f>
        <v>26002</v>
      </c>
      <c r="E34" s="110" t="s">
        <v>432</v>
      </c>
      <c r="F34" s="110" t="s">
        <v>1991</v>
      </c>
      <c r="G34" s="110" t="s">
        <v>1992</v>
      </c>
      <c r="H34" s="110" t="s">
        <v>1892</v>
      </c>
      <c r="I34" s="21">
        <v>16622.84</v>
      </c>
      <c r="J34" s="21">
        <v>0</v>
      </c>
      <c r="K34" s="21">
        <v>0</v>
      </c>
      <c r="L34" s="21">
        <v>0</v>
      </c>
      <c r="M34" s="21">
        <v>0</v>
      </c>
      <c r="N34" s="21">
        <v>0</v>
      </c>
      <c r="O34" s="21">
        <v>0</v>
      </c>
      <c r="P34" s="21">
        <v>0</v>
      </c>
      <c r="Q34" s="21">
        <v>16622.84</v>
      </c>
      <c r="R34" s="21">
        <v>0</v>
      </c>
      <c r="W34" s="21">
        <v>16622.84</v>
      </c>
      <c r="X34" s="110">
        <v>0</v>
      </c>
      <c r="Y34" s="110">
        <v>0</v>
      </c>
      <c r="Z34" s="110">
        <v>0</v>
      </c>
      <c r="AA34" s="110">
        <v>100</v>
      </c>
      <c r="AB34" s="110">
        <v>0</v>
      </c>
      <c r="AC34" s="21">
        <v>218219</v>
      </c>
      <c r="AD34" s="21">
        <v>0</v>
      </c>
      <c r="AE34" s="21">
        <v>0</v>
      </c>
      <c r="AF34" s="21">
        <v>0</v>
      </c>
      <c r="AG34" s="21">
        <v>0</v>
      </c>
      <c r="AH34" s="21">
        <v>0</v>
      </c>
      <c r="AI34" s="21">
        <v>0</v>
      </c>
      <c r="AJ34" s="21">
        <v>0</v>
      </c>
      <c r="AK34" s="21">
        <v>0</v>
      </c>
      <c r="AL34" s="21">
        <v>0</v>
      </c>
      <c r="AM34" s="21">
        <v>0</v>
      </c>
      <c r="AN34" s="21">
        <v>0</v>
      </c>
      <c r="AO34" s="21">
        <v>0</v>
      </c>
      <c r="AP34" s="21">
        <v>0</v>
      </c>
      <c r="AQ34" s="21">
        <v>0</v>
      </c>
      <c r="AR34" s="21">
        <v>0</v>
      </c>
      <c r="AS34" s="21">
        <v>0</v>
      </c>
      <c r="AT34" s="21">
        <v>0</v>
      </c>
      <c r="AU34" s="21">
        <v>0</v>
      </c>
      <c r="AV34" s="21">
        <v>0</v>
      </c>
      <c r="AW34" s="21">
        <v>0</v>
      </c>
      <c r="AX34" s="21">
        <v>0</v>
      </c>
      <c r="AY34" s="21">
        <v>0</v>
      </c>
      <c r="AZ34" s="21">
        <v>0</v>
      </c>
      <c r="BA34" s="21">
        <v>0</v>
      </c>
      <c r="BB34" s="21">
        <v>0</v>
      </c>
      <c r="BC34" s="21">
        <v>0</v>
      </c>
      <c r="BD34" s="21">
        <v>0</v>
      </c>
      <c r="BE34" s="21">
        <v>0</v>
      </c>
      <c r="BF34" s="21">
        <v>0</v>
      </c>
      <c r="BG34" s="21">
        <v>0</v>
      </c>
      <c r="BH34" s="21">
        <v>0</v>
      </c>
      <c r="BI34" s="21">
        <v>0</v>
      </c>
      <c r="BJ34" s="21">
        <v>0</v>
      </c>
      <c r="BK34" s="21">
        <v>0</v>
      </c>
      <c r="BL34" s="21">
        <v>0</v>
      </c>
      <c r="BM34" s="21">
        <v>0</v>
      </c>
      <c r="BN34" s="21">
        <v>0</v>
      </c>
      <c r="BO34" s="21">
        <v>0</v>
      </c>
      <c r="BP34" s="21">
        <v>0</v>
      </c>
      <c r="BQ34" s="21">
        <v>0</v>
      </c>
      <c r="BR34" s="21">
        <v>0</v>
      </c>
      <c r="BS34" s="21">
        <v>0</v>
      </c>
      <c r="BT34" s="21">
        <v>0</v>
      </c>
      <c r="BU34" s="21">
        <v>0</v>
      </c>
      <c r="BV34" s="21">
        <v>0</v>
      </c>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21">
        <v>0</v>
      </c>
      <c r="CN34" s="21">
        <v>0</v>
      </c>
      <c r="CO34" s="21">
        <v>0</v>
      </c>
      <c r="CP34" s="21">
        <v>0</v>
      </c>
      <c r="CQ34" s="21">
        <v>0</v>
      </c>
      <c r="CR34" s="21">
        <v>0</v>
      </c>
      <c r="CS34" s="21">
        <v>0</v>
      </c>
      <c r="CT34" s="21">
        <v>0</v>
      </c>
      <c r="CU34" s="21">
        <v>0</v>
      </c>
      <c r="CV34" s="21">
        <v>0</v>
      </c>
      <c r="CW34" s="21">
        <v>0</v>
      </c>
      <c r="CX34" s="21">
        <v>0</v>
      </c>
      <c r="CY34" s="21">
        <v>0</v>
      </c>
      <c r="CZ34" s="21">
        <v>0</v>
      </c>
      <c r="DA34" s="21">
        <v>0</v>
      </c>
      <c r="DB34" s="21">
        <v>0</v>
      </c>
      <c r="DC34" s="21">
        <v>0</v>
      </c>
      <c r="DD34" s="21">
        <v>0</v>
      </c>
      <c r="DE34" s="21">
        <v>0</v>
      </c>
      <c r="DF34" s="21">
        <v>0</v>
      </c>
      <c r="DG34" s="21">
        <v>0</v>
      </c>
      <c r="DH34" s="21">
        <v>218219</v>
      </c>
      <c r="DI34" s="110">
        <v>0</v>
      </c>
      <c r="DJ34" s="110">
        <v>100</v>
      </c>
      <c r="DK34" s="110">
        <v>0</v>
      </c>
      <c r="DL34" s="110">
        <v>0</v>
      </c>
      <c r="DM34" s="110">
        <v>0</v>
      </c>
      <c r="DN34" s="21">
        <v>43047.199999999997</v>
      </c>
      <c r="DO34" s="21">
        <v>0</v>
      </c>
      <c r="DP34" s="110" t="s">
        <v>1892</v>
      </c>
      <c r="DQ34" s="110" t="s">
        <v>1911</v>
      </c>
      <c r="DR34" s="110" t="s">
        <v>1911</v>
      </c>
      <c r="DS34" s="110" t="s">
        <v>1892</v>
      </c>
      <c r="DT34" s="110" t="s">
        <v>1911</v>
      </c>
      <c r="DU34" s="110" t="s">
        <v>1911</v>
      </c>
      <c r="DV34" s="110" t="s">
        <v>1911</v>
      </c>
      <c r="DW34" s="110" t="s">
        <v>1911</v>
      </c>
      <c r="DX34" s="110" t="s">
        <v>1911</v>
      </c>
      <c r="DY34" s="110" t="s">
        <v>1911</v>
      </c>
      <c r="DZ34" s="110" t="s">
        <v>1911</v>
      </c>
      <c r="EA34" s="110" t="s">
        <v>1911</v>
      </c>
      <c r="EB34" s="110" t="s">
        <v>1892</v>
      </c>
      <c r="EC34" s="110" t="s">
        <v>1892</v>
      </c>
    </row>
    <row r="35" spans="1:133" x14ac:dyDescent="0.3">
      <c r="A35" s="110" t="s">
        <v>162</v>
      </c>
      <c r="B35" s="110">
        <v>2021</v>
      </c>
      <c r="C35" s="110" t="s">
        <v>1993</v>
      </c>
      <c r="D35" s="22">
        <f>INDEX(Concordance!$A$2:$A$556,MATCH('2021 ESSER III'!F35,Concordance!$D$2:$D$556,0))</f>
        <v>103131</v>
      </c>
      <c r="E35" s="110" t="s">
        <v>267</v>
      </c>
      <c r="F35" s="110" t="s">
        <v>1994</v>
      </c>
      <c r="G35" s="110" t="s">
        <v>1995</v>
      </c>
      <c r="H35" s="110" t="s">
        <v>1892</v>
      </c>
      <c r="I35" s="21">
        <v>0</v>
      </c>
      <c r="J35" s="21">
        <v>0</v>
      </c>
      <c r="K35" s="21">
        <v>0</v>
      </c>
      <c r="L35" s="21">
        <v>0</v>
      </c>
      <c r="M35" s="21">
        <v>0</v>
      </c>
      <c r="N35" s="21">
        <v>0</v>
      </c>
      <c r="O35" s="21">
        <v>0</v>
      </c>
      <c r="P35" s="21">
        <v>0</v>
      </c>
      <c r="Q35" s="21">
        <v>0</v>
      </c>
      <c r="R35" s="21">
        <v>0</v>
      </c>
      <c r="W35" s="21">
        <v>0</v>
      </c>
      <c r="AC35" s="21">
        <v>1275518</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v>0</v>
      </c>
      <c r="DA35" s="21">
        <v>0</v>
      </c>
      <c r="DB35" s="21">
        <v>0</v>
      </c>
      <c r="DC35" s="21">
        <v>0</v>
      </c>
      <c r="DD35" s="21">
        <v>0</v>
      </c>
      <c r="DE35" s="21">
        <v>0</v>
      </c>
      <c r="DF35" s="21">
        <v>0</v>
      </c>
      <c r="DG35" s="21">
        <v>0</v>
      </c>
      <c r="DH35" s="21">
        <v>1275518</v>
      </c>
      <c r="DI35" s="110">
        <v>0</v>
      </c>
      <c r="DJ35" s="110">
        <v>0</v>
      </c>
      <c r="DK35" s="110">
        <v>0</v>
      </c>
      <c r="DL35" s="110">
        <v>0</v>
      </c>
      <c r="DM35" s="110">
        <v>100</v>
      </c>
      <c r="DN35" s="21">
        <v>455565</v>
      </c>
      <c r="DO35" s="21">
        <v>0</v>
      </c>
      <c r="DP35" s="110" t="s">
        <v>1911</v>
      </c>
      <c r="DQ35" s="110" t="s">
        <v>1911</v>
      </c>
      <c r="DR35" s="110" t="s">
        <v>1911</v>
      </c>
      <c r="DS35" s="110" t="s">
        <v>1892</v>
      </c>
      <c r="DT35" s="110" t="s">
        <v>1911</v>
      </c>
      <c r="DU35" s="110" t="s">
        <v>1892</v>
      </c>
      <c r="DV35" s="110" t="s">
        <v>1911</v>
      </c>
      <c r="DW35" s="110" t="s">
        <v>1911</v>
      </c>
      <c r="DX35" s="110" t="s">
        <v>1911</v>
      </c>
      <c r="DY35" s="110" t="s">
        <v>1911</v>
      </c>
      <c r="DZ35" s="110" t="s">
        <v>1911</v>
      </c>
      <c r="EA35" s="110" t="s">
        <v>1911</v>
      </c>
      <c r="EB35" s="110" t="s">
        <v>1892</v>
      </c>
      <c r="EC35" s="110" t="s">
        <v>1892</v>
      </c>
    </row>
    <row r="36" spans="1:133" x14ac:dyDescent="0.3">
      <c r="A36" s="110" t="s">
        <v>162</v>
      </c>
      <c r="B36" s="110">
        <v>2021</v>
      </c>
      <c r="C36" s="110" t="s">
        <v>1996</v>
      </c>
      <c r="D36" s="22">
        <f>INDEX(Concordance!$A$2:$A$556,MATCH('2021 ESSER III'!F36,Concordance!$D$2:$D$556,0))</f>
        <v>104045</v>
      </c>
      <c r="E36" s="110" t="s">
        <v>270</v>
      </c>
      <c r="F36" s="110" t="s">
        <v>1997</v>
      </c>
      <c r="G36" s="110" t="s">
        <v>1998</v>
      </c>
      <c r="H36" s="110" t="s">
        <v>1892</v>
      </c>
      <c r="I36" s="21">
        <v>0</v>
      </c>
      <c r="J36" s="21">
        <v>0</v>
      </c>
      <c r="K36" s="21">
        <v>0</v>
      </c>
      <c r="L36" s="21">
        <v>0</v>
      </c>
      <c r="M36" s="21">
        <v>0</v>
      </c>
      <c r="N36" s="21">
        <v>0</v>
      </c>
      <c r="O36" s="21">
        <v>0</v>
      </c>
      <c r="P36" s="21">
        <v>0</v>
      </c>
      <c r="Q36" s="21">
        <v>0</v>
      </c>
      <c r="R36" s="21">
        <v>0</v>
      </c>
      <c r="W36" s="21">
        <v>0</v>
      </c>
      <c r="AC36" s="21">
        <v>1100818</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v>0</v>
      </c>
      <c r="DA36" s="21">
        <v>0</v>
      </c>
      <c r="DB36" s="21">
        <v>0</v>
      </c>
      <c r="DC36" s="21">
        <v>0</v>
      </c>
      <c r="DD36" s="21">
        <v>0</v>
      </c>
      <c r="DE36" s="21">
        <v>0</v>
      </c>
      <c r="DF36" s="21">
        <v>0</v>
      </c>
      <c r="DG36" s="21">
        <v>0</v>
      </c>
      <c r="DH36" s="21">
        <v>1100818</v>
      </c>
      <c r="DI36" s="110">
        <v>0</v>
      </c>
      <c r="DJ36" s="110">
        <v>75</v>
      </c>
      <c r="DK36" s="110">
        <v>0</v>
      </c>
      <c r="DL36" s="110">
        <v>25</v>
      </c>
      <c r="DM36" s="110">
        <v>0</v>
      </c>
      <c r="DN36" s="21">
        <v>300000</v>
      </c>
      <c r="DO36" s="21">
        <v>0</v>
      </c>
      <c r="DP36" s="110" t="s">
        <v>1892</v>
      </c>
      <c r="DQ36" s="110" t="s">
        <v>1911</v>
      </c>
      <c r="DR36" s="110" t="s">
        <v>1911</v>
      </c>
      <c r="DS36" s="110" t="s">
        <v>1892</v>
      </c>
      <c r="DT36" s="110" t="s">
        <v>1911</v>
      </c>
      <c r="DU36" s="110" t="s">
        <v>1911</v>
      </c>
      <c r="DV36" s="110" t="s">
        <v>1911</v>
      </c>
      <c r="DW36" s="110" t="s">
        <v>1911</v>
      </c>
      <c r="DX36" s="110" t="s">
        <v>1911</v>
      </c>
      <c r="DY36" s="110" t="s">
        <v>1911</v>
      </c>
      <c r="DZ36" s="110" t="s">
        <v>1911</v>
      </c>
      <c r="EA36" s="110" t="s">
        <v>1911</v>
      </c>
      <c r="EB36" s="110" t="s">
        <v>1892</v>
      </c>
      <c r="EC36" s="110" t="s">
        <v>1892</v>
      </c>
    </row>
    <row r="37" spans="1:133" x14ac:dyDescent="0.3">
      <c r="A37" s="110" t="s">
        <v>162</v>
      </c>
      <c r="B37" s="110">
        <v>2021</v>
      </c>
      <c r="C37" s="110" t="s">
        <v>1999</v>
      </c>
      <c r="D37" s="22">
        <f>INDEX(Concordance!$A$2:$A$556,MATCH('2021 ESSER III'!F37,Concordance!$D$2:$D$556,0))</f>
        <v>48068</v>
      </c>
      <c r="E37" s="110" t="s">
        <v>273</v>
      </c>
      <c r="F37" s="110" t="s">
        <v>2000</v>
      </c>
      <c r="G37" s="110" t="s">
        <v>2001</v>
      </c>
      <c r="H37" s="110" t="s">
        <v>1892</v>
      </c>
      <c r="I37" s="21">
        <v>185689.23</v>
      </c>
      <c r="J37" s="21">
        <v>0</v>
      </c>
      <c r="K37" s="21">
        <v>0</v>
      </c>
      <c r="L37" s="21">
        <v>0</v>
      </c>
      <c r="M37" s="21">
        <v>0</v>
      </c>
      <c r="N37" s="21">
        <v>0</v>
      </c>
      <c r="O37" s="21">
        <v>0</v>
      </c>
      <c r="P37" s="21">
        <v>0</v>
      </c>
      <c r="Q37" s="21">
        <v>185689.23</v>
      </c>
      <c r="R37" s="21">
        <v>0</v>
      </c>
      <c r="W37" s="21">
        <v>185689.23</v>
      </c>
      <c r="X37" s="110">
        <v>0</v>
      </c>
      <c r="Y37" s="110">
        <v>0</v>
      </c>
      <c r="Z37" s="110">
        <v>0</v>
      </c>
      <c r="AA37" s="110">
        <v>100</v>
      </c>
      <c r="AB37" s="110">
        <v>0</v>
      </c>
      <c r="AC37" s="21">
        <v>11630262</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0</v>
      </c>
      <c r="CT37" s="21">
        <v>0</v>
      </c>
      <c r="CU37" s="21">
        <v>0</v>
      </c>
      <c r="CV37" s="21">
        <v>0</v>
      </c>
      <c r="CW37" s="21">
        <v>0</v>
      </c>
      <c r="CX37" s="21">
        <v>0</v>
      </c>
      <c r="CY37" s="21">
        <v>0</v>
      </c>
      <c r="CZ37" s="21">
        <v>0</v>
      </c>
      <c r="DA37" s="21">
        <v>0</v>
      </c>
      <c r="DB37" s="21">
        <v>0</v>
      </c>
      <c r="DC37" s="21">
        <v>0</v>
      </c>
      <c r="DD37" s="21">
        <v>0</v>
      </c>
      <c r="DE37" s="21">
        <v>0</v>
      </c>
      <c r="DF37" s="21">
        <v>0</v>
      </c>
      <c r="DG37" s="21">
        <v>0</v>
      </c>
      <c r="DH37" s="21">
        <v>11630262</v>
      </c>
      <c r="DI37" s="110">
        <v>0</v>
      </c>
      <c r="DJ37" s="110">
        <v>76</v>
      </c>
      <c r="DK37" s="110">
        <v>0</v>
      </c>
      <c r="DL37" s="110">
        <v>24</v>
      </c>
      <c r="DM37" s="110">
        <v>0</v>
      </c>
      <c r="DN37" s="21">
        <v>3792789</v>
      </c>
      <c r="DO37" s="21">
        <v>0</v>
      </c>
      <c r="DP37" s="110" t="s">
        <v>1892</v>
      </c>
      <c r="DQ37" s="110" t="s">
        <v>1911</v>
      </c>
      <c r="DR37" s="110" t="s">
        <v>1911</v>
      </c>
      <c r="DS37" s="110" t="s">
        <v>1892</v>
      </c>
      <c r="DT37" s="110" t="s">
        <v>1911</v>
      </c>
      <c r="DU37" s="110" t="s">
        <v>1911</v>
      </c>
      <c r="DV37" s="110" t="s">
        <v>1911</v>
      </c>
      <c r="DW37" s="110" t="s">
        <v>1911</v>
      </c>
      <c r="DX37" s="110" t="s">
        <v>1911</v>
      </c>
      <c r="DY37" s="110" t="s">
        <v>1911</v>
      </c>
      <c r="DZ37" s="110" t="s">
        <v>1911</v>
      </c>
      <c r="EA37" s="110" t="s">
        <v>1911</v>
      </c>
      <c r="EB37" s="110" t="s">
        <v>1892</v>
      </c>
      <c r="EC37" s="110" t="s">
        <v>1892</v>
      </c>
    </row>
    <row r="38" spans="1:133" x14ac:dyDescent="0.3">
      <c r="A38" s="110" t="s">
        <v>162</v>
      </c>
      <c r="B38" s="110">
        <v>2021</v>
      </c>
      <c r="C38" s="110" t="s">
        <v>2002</v>
      </c>
      <c r="D38" s="22">
        <f>INDEX(Concordance!$A$2:$A$556,MATCH('2021 ESSER III'!F38,Concordance!$D$2:$D$556,0))</f>
        <v>84001</v>
      </c>
      <c r="E38" s="110" t="s">
        <v>1351</v>
      </c>
      <c r="F38" s="110" t="s">
        <v>2003</v>
      </c>
      <c r="G38" s="110" t="s">
        <v>2004</v>
      </c>
      <c r="H38" s="110" t="s">
        <v>1892</v>
      </c>
      <c r="I38" s="21">
        <v>0</v>
      </c>
      <c r="J38" s="21">
        <v>0</v>
      </c>
      <c r="K38" s="21">
        <v>0</v>
      </c>
      <c r="L38" s="21">
        <v>0</v>
      </c>
      <c r="M38" s="21">
        <v>0</v>
      </c>
      <c r="N38" s="21">
        <v>0</v>
      </c>
      <c r="O38" s="21">
        <v>0</v>
      </c>
      <c r="P38" s="21">
        <v>0</v>
      </c>
      <c r="Q38" s="21">
        <v>0</v>
      </c>
      <c r="R38" s="21">
        <v>0</v>
      </c>
      <c r="W38" s="21">
        <v>0</v>
      </c>
      <c r="AC38" s="21">
        <v>4570483</v>
      </c>
      <c r="AD38" s="21">
        <v>0</v>
      </c>
      <c r="AE38" s="21">
        <v>0</v>
      </c>
      <c r="AF38" s="21">
        <v>0</v>
      </c>
      <c r="AG38" s="21">
        <v>0</v>
      </c>
      <c r="AH38" s="21">
        <v>0</v>
      </c>
      <c r="AI38" s="21">
        <v>0</v>
      </c>
      <c r="AJ38" s="21">
        <v>0</v>
      </c>
      <c r="AK38" s="21">
        <v>0</v>
      </c>
      <c r="AL38" s="21">
        <v>0</v>
      </c>
      <c r="AM38" s="21">
        <v>0</v>
      </c>
      <c r="AN38" s="21">
        <v>0</v>
      </c>
      <c r="AO38" s="21">
        <v>0</v>
      </c>
      <c r="AP38" s="21">
        <v>0</v>
      </c>
      <c r="AQ38" s="21">
        <v>0</v>
      </c>
      <c r="AR38" s="21">
        <v>0</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21">
        <v>0</v>
      </c>
      <c r="CN38" s="21">
        <v>0</v>
      </c>
      <c r="CO38" s="21">
        <v>0</v>
      </c>
      <c r="CP38" s="21">
        <v>0</v>
      </c>
      <c r="CQ38" s="21">
        <v>0</v>
      </c>
      <c r="CR38" s="21">
        <v>0</v>
      </c>
      <c r="CS38" s="21">
        <v>0</v>
      </c>
      <c r="CT38" s="21">
        <v>0</v>
      </c>
      <c r="CU38" s="21">
        <v>0</v>
      </c>
      <c r="CV38" s="21">
        <v>0</v>
      </c>
      <c r="CW38" s="21">
        <v>0</v>
      </c>
      <c r="CX38" s="21">
        <v>0</v>
      </c>
      <c r="CY38" s="21">
        <v>0</v>
      </c>
      <c r="CZ38" s="21">
        <v>0</v>
      </c>
      <c r="DA38" s="21">
        <v>0</v>
      </c>
      <c r="DB38" s="21">
        <v>0</v>
      </c>
      <c r="DC38" s="21">
        <v>0</v>
      </c>
      <c r="DD38" s="21">
        <v>0</v>
      </c>
      <c r="DE38" s="21">
        <v>0</v>
      </c>
      <c r="DF38" s="21">
        <v>0</v>
      </c>
      <c r="DG38" s="21">
        <v>0</v>
      </c>
      <c r="DH38" s="21">
        <v>4570483</v>
      </c>
      <c r="DI38" s="110">
        <v>0</v>
      </c>
      <c r="DJ38" s="110">
        <v>15.16</v>
      </c>
      <c r="DK38" s="110">
        <v>6.01</v>
      </c>
      <c r="DL38" s="110">
        <v>78.83</v>
      </c>
      <c r="DM38" s="110">
        <v>0</v>
      </c>
      <c r="DN38" s="21">
        <v>967817.37</v>
      </c>
      <c r="DO38" s="21">
        <v>0</v>
      </c>
      <c r="DP38" s="110" t="s">
        <v>1911</v>
      </c>
      <c r="DQ38" s="110" t="s">
        <v>1911</v>
      </c>
      <c r="DR38" s="110" t="s">
        <v>1911</v>
      </c>
      <c r="DS38" s="110" t="s">
        <v>1911</v>
      </c>
      <c r="DT38" s="110" t="s">
        <v>1911</v>
      </c>
      <c r="DU38" s="110" t="s">
        <v>1911</v>
      </c>
      <c r="DV38" s="110" t="s">
        <v>1911</v>
      </c>
      <c r="DW38" s="110" t="s">
        <v>1911</v>
      </c>
      <c r="DX38" s="110" t="s">
        <v>1911</v>
      </c>
      <c r="DY38" s="110" t="s">
        <v>1911</v>
      </c>
      <c r="DZ38" s="110" t="s">
        <v>1911</v>
      </c>
      <c r="EA38" s="110" t="s">
        <v>1911</v>
      </c>
      <c r="EB38" s="110" t="s">
        <v>1892</v>
      </c>
      <c r="EC38" s="110" t="s">
        <v>1892</v>
      </c>
    </row>
    <row r="39" spans="1:133" x14ac:dyDescent="0.3">
      <c r="A39" s="110" t="s">
        <v>162</v>
      </c>
      <c r="B39" s="110">
        <v>2021</v>
      </c>
      <c r="C39" s="110" t="s">
        <v>2005</v>
      </c>
      <c r="D39" s="22">
        <f>INDEX(Concordance!$A$2:$A$556,MATCH('2021 ESSER III'!F39,Concordance!$D$2:$D$556,0))</f>
        <v>82105</v>
      </c>
      <c r="E39" s="110" t="s">
        <v>279</v>
      </c>
      <c r="F39" s="110" t="s">
        <v>2006</v>
      </c>
      <c r="G39" s="110" t="s">
        <v>2007</v>
      </c>
      <c r="H39" s="110" t="s">
        <v>1892</v>
      </c>
      <c r="I39" s="21">
        <v>2027.18</v>
      </c>
      <c r="J39" s="21">
        <v>0</v>
      </c>
      <c r="K39" s="21">
        <v>0</v>
      </c>
      <c r="L39" s="21">
        <v>0</v>
      </c>
      <c r="M39" s="21">
        <v>0</v>
      </c>
      <c r="N39" s="21">
        <v>0</v>
      </c>
      <c r="O39" s="21">
        <v>0</v>
      </c>
      <c r="P39" s="21">
        <v>0</v>
      </c>
      <c r="Q39" s="21">
        <v>2027.18</v>
      </c>
      <c r="R39" s="21">
        <v>0</v>
      </c>
      <c r="W39" s="21">
        <v>2027.18</v>
      </c>
      <c r="X39" s="110">
        <v>0</v>
      </c>
      <c r="Y39" s="110">
        <v>0</v>
      </c>
      <c r="Z39" s="110">
        <v>0</v>
      </c>
      <c r="AA39" s="110">
        <v>100</v>
      </c>
      <c r="AB39" s="110">
        <v>0</v>
      </c>
      <c r="AC39" s="21">
        <v>12514</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21">
        <v>0</v>
      </c>
      <c r="CN39" s="21">
        <v>0</v>
      </c>
      <c r="CO39" s="21">
        <v>0</v>
      </c>
      <c r="CP39" s="21">
        <v>0</v>
      </c>
      <c r="CQ39" s="21">
        <v>0</v>
      </c>
      <c r="CR39" s="21">
        <v>0</v>
      </c>
      <c r="CS39" s="21">
        <v>0</v>
      </c>
      <c r="CT39" s="21">
        <v>0</v>
      </c>
      <c r="CU39" s="21">
        <v>0</v>
      </c>
      <c r="CV39" s="21">
        <v>0</v>
      </c>
      <c r="CW39" s="21">
        <v>0</v>
      </c>
      <c r="CX39" s="21">
        <v>0</v>
      </c>
      <c r="CY39" s="21">
        <v>0</v>
      </c>
      <c r="CZ39" s="21">
        <v>0</v>
      </c>
      <c r="DA39" s="21">
        <v>0</v>
      </c>
      <c r="DB39" s="21">
        <v>0</v>
      </c>
      <c r="DC39" s="21">
        <v>0</v>
      </c>
      <c r="DD39" s="21">
        <v>0</v>
      </c>
      <c r="DE39" s="21">
        <v>0</v>
      </c>
      <c r="DF39" s="21">
        <v>0</v>
      </c>
      <c r="DG39" s="21">
        <v>0</v>
      </c>
      <c r="DH39" s="21">
        <v>12514</v>
      </c>
      <c r="DI39" s="110">
        <v>0</v>
      </c>
      <c r="DJ39" s="110">
        <v>20</v>
      </c>
      <c r="DK39" s="110">
        <v>0</v>
      </c>
      <c r="DL39" s="110">
        <v>80</v>
      </c>
      <c r="DM39" s="110">
        <v>0</v>
      </c>
      <c r="DN39" s="21">
        <v>2500</v>
      </c>
      <c r="DO39" s="21">
        <v>0</v>
      </c>
      <c r="DP39" s="110" t="s">
        <v>1911</v>
      </c>
      <c r="DQ39" s="110" t="s">
        <v>1911</v>
      </c>
      <c r="DR39" s="110" t="s">
        <v>1911</v>
      </c>
      <c r="DS39" s="110" t="s">
        <v>1911</v>
      </c>
      <c r="DT39" s="110" t="s">
        <v>1911</v>
      </c>
      <c r="DU39" s="110" t="s">
        <v>1892</v>
      </c>
      <c r="DV39" s="110" t="s">
        <v>1911</v>
      </c>
      <c r="DW39" s="110" t="s">
        <v>1911</v>
      </c>
      <c r="DX39" s="110" t="s">
        <v>1911</v>
      </c>
      <c r="DY39" s="110" t="s">
        <v>1911</v>
      </c>
      <c r="DZ39" s="110" t="s">
        <v>1911</v>
      </c>
      <c r="EA39" s="110" t="s">
        <v>1911</v>
      </c>
      <c r="EB39" s="110" t="s">
        <v>1892</v>
      </c>
      <c r="EC39" s="110" t="s">
        <v>1892</v>
      </c>
    </row>
    <row r="40" spans="1:133" x14ac:dyDescent="0.3">
      <c r="A40" s="110" t="s">
        <v>162</v>
      </c>
      <c r="B40" s="110">
        <v>2021</v>
      </c>
      <c r="C40" s="110" t="s">
        <v>2008</v>
      </c>
      <c r="D40" s="22">
        <f>INDEX(Concordance!$A$2:$A$556,MATCH('2021 ESSER III'!F40,Concordance!$D$2:$D$556,0))</f>
        <v>27061</v>
      </c>
      <c r="E40" s="110" t="s">
        <v>282</v>
      </c>
      <c r="F40" s="110" t="s">
        <v>2009</v>
      </c>
      <c r="G40" s="110" t="s">
        <v>2010</v>
      </c>
      <c r="H40" s="110" t="s">
        <v>1892</v>
      </c>
      <c r="I40" s="21">
        <v>44111.33</v>
      </c>
      <c r="J40" s="21">
        <v>0</v>
      </c>
      <c r="K40" s="21">
        <v>0</v>
      </c>
      <c r="L40" s="21">
        <v>0</v>
      </c>
      <c r="M40" s="21">
        <v>0</v>
      </c>
      <c r="N40" s="21">
        <v>0</v>
      </c>
      <c r="O40" s="21">
        <v>0</v>
      </c>
      <c r="P40" s="21">
        <v>0</v>
      </c>
      <c r="Q40" s="21">
        <v>44111.33</v>
      </c>
      <c r="R40" s="21">
        <v>0</v>
      </c>
      <c r="W40" s="21">
        <v>44111.33</v>
      </c>
      <c r="X40" s="110">
        <v>0</v>
      </c>
      <c r="Y40" s="110">
        <v>0</v>
      </c>
      <c r="Z40" s="110">
        <v>0</v>
      </c>
      <c r="AA40" s="110">
        <v>100</v>
      </c>
      <c r="AB40" s="110">
        <v>0</v>
      </c>
      <c r="AC40" s="21">
        <v>2371222</v>
      </c>
      <c r="AD40" s="21">
        <v>0</v>
      </c>
      <c r="AE40" s="21">
        <v>0</v>
      </c>
      <c r="AF40" s="21">
        <v>0</v>
      </c>
      <c r="AG40" s="21">
        <v>0</v>
      </c>
      <c r="AH40" s="21">
        <v>0</v>
      </c>
      <c r="AI40" s="21">
        <v>0</v>
      </c>
      <c r="AJ40" s="21">
        <v>0</v>
      </c>
      <c r="AK40" s="21">
        <v>0</v>
      </c>
      <c r="AL40" s="21">
        <v>0</v>
      </c>
      <c r="AM40" s="21">
        <v>0</v>
      </c>
      <c r="AN40" s="21">
        <v>0</v>
      </c>
      <c r="AO40" s="21">
        <v>0</v>
      </c>
      <c r="AP40" s="21">
        <v>0</v>
      </c>
      <c r="AQ40" s="21">
        <v>0</v>
      </c>
      <c r="AR40" s="21">
        <v>0</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21">
        <v>0</v>
      </c>
      <c r="CN40" s="21">
        <v>0</v>
      </c>
      <c r="CO40" s="21">
        <v>0</v>
      </c>
      <c r="CP40" s="21">
        <v>0</v>
      </c>
      <c r="CQ40" s="21">
        <v>0</v>
      </c>
      <c r="CR40" s="21">
        <v>0</v>
      </c>
      <c r="CS40" s="21">
        <v>0</v>
      </c>
      <c r="CT40" s="21">
        <v>0</v>
      </c>
      <c r="CU40" s="21">
        <v>0</v>
      </c>
      <c r="CV40" s="21">
        <v>0</v>
      </c>
      <c r="CW40" s="21">
        <v>0</v>
      </c>
      <c r="CX40" s="21">
        <v>0</v>
      </c>
      <c r="CY40" s="21">
        <v>0</v>
      </c>
      <c r="CZ40" s="21">
        <v>0</v>
      </c>
      <c r="DA40" s="21">
        <v>0</v>
      </c>
      <c r="DB40" s="21">
        <v>0</v>
      </c>
      <c r="DC40" s="21">
        <v>0</v>
      </c>
      <c r="DD40" s="21">
        <v>0</v>
      </c>
      <c r="DE40" s="21">
        <v>0</v>
      </c>
      <c r="DF40" s="21">
        <v>0</v>
      </c>
      <c r="DG40" s="21">
        <v>0</v>
      </c>
      <c r="DH40" s="21">
        <v>2371222</v>
      </c>
      <c r="DI40" s="110">
        <v>47</v>
      </c>
      <c r="DJ40" s="110">
        <v>42</v>
      </c>
      <c r="DK40" s="110">
        <v>11</v>
      </c>
      <c r="DL40" s="110">
        <v>0</v>
      </c>
      <c r="DM40" s="110">
        <v>0</v>
      </c>
      <c r="DN40" s="21">
        <v>561287</v>
      </c>
      <c r="DO40" s="21">
        <v>0</v>
      </c>
      <c r="DP40" s="110" t="s">
        <v>1911</v>
      </c>
      <c r="DQ40" s="110" t="s">
        <v>1911</v>
      </c>
      <c r="DR40" s="110" t="s">
        <v>1911</v>
      </c>
      <c r="DS40" s="110" t="s">
        <v>1892</v>
      </c>
      <c r="DT40" s="110" t="s">
        <v>1911</v>
      </c>
      <c r="DU40" s="110" t="s">
        <v>1892</v>
      </c>
      <c r="DV40" s="110" t="s">
        <v>1911</v>
      </c>
      <c r="DW40" s="110" t="s">
        <v>1911</v>
      </c>
      <c r="DX40" s="110" t="s">
        <v>1911</v>
      </c>
      <c r="DY40" s="110" t="s">
        <v>1911</v>
      </c>
      <c r="DZ40" s="110" t="s">
        <v>1911</v>
      </c>
      <c r="EA40" s="110" t="s">
        <v>1911</v>
      </c>
      <c r="EB40" s="110" t="s">
        <v>1892</v>
      </c>
      <c r="EC40" s="110" t="s">
        <v>1892</v>
      </c>
    </row>
    <row r="41" spans="1:133" x14ac:dyDescent="0.3">
      <c r="A41" s="110" t="s">
        <v>162</v>
      </c>
      <c r="B41" s="110">
        <v>2021</v>
      </c>
      <c r="C41" s="110" t="s">
        <v>2011</v>
      </c>
      <c r="D41" s="22">
        <f>INDEX(Concordance!$A$2:$A$556,MATCH('2021 ESSER III'!F41,Concordance!$D$2:$D$556,0))</f>
        <v>17124</v>
      </c>
      <c r="E41" s="110" t="s">
        <v>285</v>
      </c>
      <c r="F41" s="110" t="s">
        <v>2012</v>
      </c>
      <c r="G41" s="110" t="s">
        <v>2013</v>
      </c>
      <c r="H41" s="110" t="s">
        <v>1892</v>
      </c>
      <c r="I41" s="21">
        <v>0</v>
      </c>
      <c r="J41" s="21">
        <v>0</v>
      </c>
      <c r="K41" s="21">
        <v>0</v>
      </c>
      <c r="L41" s="21">
        <v>0</v>
      </c>
      <c r="M41" s="21">
        <v>0</v>
      </c>
      <c r="N41" s="21">
        <v>0</v>
      </c>
      <c r="O41" s="21">
        <v>0</v>
      </c>
      <c r="P41" s="21">
        <v>0</v>
      </c>
      <c r="Q41" s="21">
        <v>0</v>
      </c>
      <c r="R41" s="21">
        <v>0</v>
      </c>
      <c r="W41" s="21">
        <v>0</v>
      </c>
      <c r="AC41" s="21">
        <v>218514</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v>0</v>
      </c>
      <c r="DA41" s="21">
        <v>0</v>
      </c>
      <c r="DB41" s="21">
        <v>0</v>
      </c>
      <c r="DC41" s="21">
        <v>0</v>
      </c>
      <c r="DD41" s="21">
        <v>0</v>
      </c>
      <c r="DE41" s="21">
        <v>0</v>
      </c>
      <c r="DF41" s="21">
        <v>0</v>
      </c>
      <c r="DG41" s="21">
        <v>0</v>
      </c>
      <c r="DH41" s="21">
        <v>218514</v>
      </c>
      <c r="DI41" s="110">
        <v>0</v>
      </c>
      <c r="DJ41" s="110">
        <v>95</v>
      </c>
      <c r="DK41" s="110">
        <v>2.5</v>
      </c>
      <c r="DL41" s="110">
        <v>2.5</v>
      </c>
      <c r="DM41" s="110">
        <v>0</v>
      </c>
      <c r="DN41" s="21">
        <v>43705</v>
      </c>
      <c r="DO41" s="21">
        <v>0</v>
      </c>
      <c r="DP41" s="110" t="s">
        <v>1892</v>
      </c>
      <c r="DQ41" s="110" t="s">
        <v>1911</v>
      </c>
      <c r="DR41" s="110" t="s">
        <v>1892</v>
      </c>
      <c r="DS41" s="110" t="s">
        <v>1892</v>
      </c>
      <c r="DT41" s="110" t="s">
        <v>1911</v>
      </c>
      <c r="DU41" s="110" t="s">
        <v>1892</v>
      </c>
      <c r="DV41" s="110" t="s">
        <v>1911</v>
      </c>
      <c r="DW41" s="110" t="s">
        <v>1911</v>
      </c>
      <c r="DX41" s="110" t="s">
        <v>1911</v>
      </c>
      <c r="DY41" s="110" t="s">
        <v>1911</v>
      </c>
      <c r="DZ41" s="110" t="s">
        <v>1911</v>
      </c>
      <c r="EA41" s="110" t="s">
        <v>1911</v>
      </c>
      <c r="EB41" s="110" t="s">
        <v>1892</v>
      </c>
      <c r="EC41" s="110" t="s">
        <v>1892</v>
      </c>
    </row>
    <row r="42" spans="1:133" x14ac:dyDescent="0.3">
      <c r="A42" s="110" t="s">
        <v>162</v>
      </c>
      <c r="B42" s="110">
        <v>2021</v>
      </c>
      <c r="C42" s="110" t="s">
        <v>2014</v>
      </c>
      <c r="D42" s="22">
        <f>INDEX(Concordance!$A$2:$A$556,MATCH('2021 ESSER III'!F42,Concordance!$D$2:$D$556,0))</f>
        <v>82100</v>
      </c>
      <c r="E42" s="110" t="s">
        <v>276</v>
      </c>
      <c r="F42" s="110" t="s">
        <v>2015</v>
      </c>
      <c r="G42" s="110" t="s">
        <v>2016</v>
      </c>
      <c r="H42" s="110" t="s">
        <v>1892</v>
      </c>
      <c r="I42" s="21">
        <v>0</v>
      </c>
      <c r="J42" s="21">
        <v>0</v>
      </c>
      <c r="K42" s="21">
        <v>0</v>
      </c>
      <c r="L42" s="21">
        <v>0</v>
      </c>
      <c r="M42" s="21">
        <v>0</v>
      </c>
      <c r="N42" s="21">
        <v>0</v>
      </c>
      <c r="O42" s="21">
        <v>0</v>
      </c>
      <c r="P42" s="21">
        <v>0</v>
      </c>
      <c r="Q42" s="21">
        <v>0</v>
      </c>
      <c r="R42" s="21">
        <v>0</v>
      </c>
      <c r="W42" s="21">
        <v>0</v>
      </c>
      <c r="AC42" s="21">
        <v>3061228</v>
      </c>
      <c r="AD42" s="21">
        <v>0</v>
      </c>
      <c r="AE42" s="21">
        <v>0</v>
      </c>
      <c r="AF42" s="21">
        <v>0</v>
      </c>
      <c r="AG42" s="21">
        <v>0</v>
      </c>
      <c r="AH42" s="21">
        <v>0</v>
      </c>
      <c r="AI42" s="21">
        <v>0</v>
      </c>
      <c r="AJ42" s="21">
        <v>0</v>
      </c>
      <c r="AK42" s="21">
        <v>0</v>
      </c>
      <c r="AL42" s="21">
        <v>0</v>
      </c>
      <c r="AM42" s="21">
        <v>0</v>
      </c>
      <c r="AN42" s="21">
        <v>0</v>
      </c>
      <c r="AO42" s="21">
        <v>0</v>
      </c>
      <c r="AP42" s="21">
        <v>0</v>
      </c>
      <c r="AQ42" s="21">
        <v>0</v>
      </c>
      <c r="AR42" s="21">
        <v>0</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21">
        <v>0</v>
      </c>
      <c r="CN42" s="21">
        <v>0</v>
      </c>
      <c r="CO42" s="21">
        <v>0</v>
      </c>
      <c r="CP42" s="21">
        <v>0</v>
      </c>
      <c r="CQ42" s="21">
        <v>0</v>
      </c>
      <c r="CR42" s="21">
        <v>0</v>
      </c>
      <c r="CS42" s="21">
        <v>0</v>
      </c>
      <c r="CT42" s="21">
        <v>0</v>
      </c>
      <c r="CU42" s="21">
        <v>0</v>
      </c>
      <c r="CV42" s="21">
        <v>0</v>
      </c>
      <c r="CW42" s="21">
        <v>0</v>
      </c>
      <c r="CX42" s="21">
        <v>0</v>
      </c>
      <c r="CY42" s="21">
        <v>0</v>
      </c>
      <c r="CZ42" s="21">
        <v>0</v>
      </c>
      <c r="DA42" s="21">
        <v>0</v>
      </c>
      <c r="DB42" s="21">
        <v>0</v>
      </c>
      <c r="DC42" s="21">
        <v>0</v>
      </c>
      <c r="DD42" s="21">
        <v>0</v>
      </c>
      <c r="DE42" s="21">
        <v>0</v>
      </c>
      <c r="DF42" s="21">
        <v>0</v>
      </c>
      <c r="DG42" s="21">
        <v>0</v>
      </c>
      <c r="DH42" s="21">
        <v>3061228</v>
      </c>
      <c r="DI42" s="110">
        <v>49.3</v>
      </c>
      <c r="DJ42" s="110">
        <v>21.8</v>
      </c>
      <c r="DK42" s="110">
        <v>0</v>
      </c>
      <c r="DL42" s="110">
        <v>28.9</v>
      </c>
      <c r="DM42" s="110">
        <v>0</v>
      </c>
      <c r="DN42" s="21">
        <v>603874.80000000005</v>
      </c>
      <c r="DO42" s="21">
        <v>0</v>
      </c>
      <c r="DP42" s="110" t="s">
        <v>1892</v>
      </c>
      <c r="DQ42" s="110" t="s">
        <v>1892</v>
      </c>
      <c r="DR42" s="110" t="s">
        <v>1911</v>
      </c>
      <c r="DS42" s="110" t="s">
        <v>1892</v>
      </c>
      <c r="DT42" s="110" t="s">
        <v>1911</v>
      </c>
      <c r="DU42" s="110" t="s">
        <v>1892</v>
      </c>
      <c r="DV42" s="110" t="s">
        <v>1911</v>
      </c>
      <c r="DW42" s="110" t="s">
        <v>1911</v>
      </c>
      <c r="DX42" s="110" t="s">
        <v>1911</v>
      </c>
      <c r="DY42" s="110" t="s">
        <v>1911</v>
      </c>
      <c r="DZ42" s="110" t="s">
        <v>1911</v>
      </c>
      <c r="EA42" s="110" t="s">
        <v>1911</v>
      </c>
      <c r="EB42" s="110" t="s">
        <v>1892</v>
      </c>
      <c r="EC42" s="110" t="s">
        <v>1892</v>
      </c>
    </row>
    <row r="43" spans="1:133" x14ac:dyDescent="0.3">
      <c r="A43" s="110" t="s">
        <v>162</v>
      </c>
      <c r="B43" s="110">
        <v>2021</v>
      </c>
      <c r="C43" s="110" t="s">
        <v>2017</v>
      </c>
      <c r="D43" s="22">
        <f>INDEX(Concordance!$A$2:$A$556,MATCH('2021 ESSER III'!F43,Concordance!$D$2:$D$556,0))</f>
        <v>106001</v>
      </c>
      <c r="E43" s="110" t="s">
        <v>288</v>
      </c>
      <c r="F43" s="110" t="s">
        <v>2018</v>
      </c>
      <c r="G43" s="110" t="s">
        <v>2019</v>
      </c>
      <c r="H43" s="110" t="s">
        <v>1892</v>
      </c>
      <c r="I43" s="21">
        <v>0</v>
      </c>
      <c r="J43" s="21">
        <v>0</v>
      </c>
      <c r="K43" s="21">
        <v>0</v>
      </c>
      <c r="L43" s="21">
        <v>0</v>
      </c>
      <c r="M43" s="21">
        <v>0</v>
      </c>
      <c r="N43" s="21">
        <v>0</v>
      </c>
      <c r="O43" s="21">
        <v>0</v>
      </c>
      <c r="P43" s="21">
        <v>0</v>
      </c>
      <c r="Q43" s="21">
        <v>0</v>
      </c>
      <c r="R43" s="21">
        <v>0</v>
      </c>
      <c r="W43" s="21">
        <v>0</v>
      </c>
      <c r="AC43" s="21">
        <v>389438</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v>0</v>
      </c>
      <c r="DA43" s="21">
        <v>0</v>
      </c>
      <c r="DB43" s="21">
        <v>0</v>
      </c>
      <c r="DC43" s="21">
        <v>0</v>
      </c>
      <c r="DD43" s="21">
        <v>0</v>
      </c>
      <c r="DE43" s="21">
        <v>0</v>
      </c>
      <c r="DF43" s="21">
        <v>0</v>
      </c>
      <c r="DG43" s="21">
        <v>0</v>
      </c>
      <c r="DH43" s="21">
        <v>389438</v>
      </c>
      <c r="DI43" s="110">
        <v>0</v>
      </c>
      <c r="DJ43" s="110">
        <v>20</v>
      </c>
      <c r="DK43" s="110">
        <v>0</v>
      </c>
      <c r="DL43" s="110">
        <v>0</v>
      </c>
      <c r="DM43" s="110">
        <v>80</v>
      </c>
      <c r="DN43" s="21">
        <v>300000</v>
      </c>
      <c r="DO43" s="21">
        <v>0</v>
      </c>
      <c r="DP43" s="110" t="s">
        <v>1892</v>
      </c>
      <c r="DQ43" s="110" t="s">
        <v>1911</v>
      </c>
      <c r="DR43" s="110" t="s">
        <v>1911</v>
      </c>
      <c r="DS43" s="110" t="s">
        <v>1892</v>
      </c>
      <c r="DT43" s="110" t="s">
        <v>1911</v>
      </c>
      <c r="DU43" s="110" t="s">
        <v>1892</v>
      </c>
      <c r="DV43" s="110" t="s">
        <v>1911</v>
      </c>
      <c r="DW43" s="110" t="s">
        <v>1911</v>
      </c>
      <c r="DX43" s="110" t="s">
        <v>1911</v>
      </c>
      <c r="DY43" s="110" t="s">
        <v>1911</v>
      </c>
      <c r="DZ43" s="110" t="s">
        <v>1911</v>
      </c>
      <c r="EA43" s="110" t="s">
        <v>1911</v>
      </c>
      <c r="EB43" s="110" t="s">
        <v>1892</v>
      </c>
      <c r="EC43" s="110" t="s">
        <v>1892</v>
      </c>
    </row>
    <row r="44" spans="1:133" x14ac:dyDescent="0.3">
      <c r="A44" s="110" t="s">
        <v>162</v>
      </c>
      <c r="B44" s="110">
        <v>2021</v>
      </c>
      <c r="C44" s="110" t="s">
        <v>2020</v>
      </c>
      <c r="D44" s="22">
        <f>INDEX(Concordance!$A$2:$A$556,MATCH('2021 ESSER III'!F44,Concordance!$D$2:$D$556,0))</f>
        <v>106004</v>
      </c>
      <c r="E44" s="110" t="s">
        <v>291</v>
      </c>
      <c r="F44" s="110" t="s">
        <v>2021</v>
      </c>
      <c r="G44" s="110" t="s">
        <v>2022</v>
      </c>
      <c r="H44" s="110" t="s">
        <v>1892</v>
      </c>
      <c r="I44" s="21">
        <v>0</v>
      </c>
      <c r="J44" s="21">
        <v>0</v>
      </c>
      <c r="K44" s="21">
        <v>0</v>
      </c>
      <c r="L44" s="21">
        <v>0</v>
      </c>
      <c r="M44" s="21">
        <v>0</v>
      </c>
      <c r="N44" s="21">
        <v>0</v>
      </c>
      <c r="O44" s="21">
        <v>0</v>
      </c>
      <c r="P44" s="21">
        <v>0</v>
      </c>
      <c r="Q44" s="21">
        <v>0</v>
      </c>
      <c r="R44" s="21">
        <v>0</v>
      </c>
      <c r="W44" s="21">
        <v>0</v>
      </c>
      <c r="AC44" s="21">
        <v>8631265</v>
      </c>
      <c r="AD44" s="21">
        <v>0</v>
      </c>
      <c r="AE44" s="21">
        <v>0</v>
      </c>
      <c r="AF44" s="21">
        <v>0</v>
      </c>
      <c r="AG44" s="21">
        <v>0</v>
      </c>
      <c r="AH44" s="21">
        <v>0</v>
      </c>
      <c r="AI44" s="21">
        <v>0</v>
      </c>
      <c r="AJ44" s="21">
        <v>0</v>
      </c>
      <c r="AK44" s="21">
        <v>0</v>
      </c>
      <c r="AL44" s="21">
        <v>0</v>
      </c>
      <c r="AM44" s="21">
        <v>0</v>
      </c>
      <c r="AN44" s="21">
        <v>0</v>
      </c>
      <c r="AO44" s="21">
        <v>0</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0</v>
      </c>
      <c r="BG44" s="21">
        <v>0</v>
      </c>
      <c r="BH44" s="21">
        <v>0</v>
      </c>
      <c r="BI44" s="21">
        <v>0</v>
      </c>
      <c r="BJ44" s="21">
        <v>0</v>
      </c>
      <c r="BK44" s="21">
        <v>0</v>
      </c>
      <c r="BL44" s="21">
        <v>0</v>
      </c>
      <c r="BM44" s="21">
        <v>0</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v>0</v>
      </c>
      <c r="DA44" s="21">
        <v>0</v>
      </c>
      <c r="DB44" s="21">
        <v>0</v>
      </c>
      <c r="DC44" s="21">
        <v>0</v>
      </c>
      <c r="DD44" s="21">
        <v>0</v>
      </c>
      <c r="DE44" s="21">
        <v>0</v>
      </c>
      <c r="DF44" s="21">
        <v>0</v>
      </c>
      <c r="DG44" s="21">
        <v>0</v>
      </c>
      <c r="DH44" s="21">
        <v>8631265</v>
      </c>
      <c r="DI44" s="110">
        <v>9.34</v>
      </c>
      <c r="DJ44" s="110">
        <v>85.65</v>
      </c>
      <c r="DK44" s="110">
        <v>4</v>
      </c>
      <c r="DL44" s="110">
        <v>1.01</v>
      </c>
      <c r="DM44" s="110">
        <v>0</v>
      </c>
      <c r="DN44" s="21">
        <v>1892441</v>
      </c>
      <c r="DO44" s="21">
        <v>0</v>
      </c>
      <c r="DP44" s="110" t="s">
        <v>1911</v>
      </c>
      <c r="DQ44" s="110" t="s">
        <v>1911</v>
      </c>
      <c r="DR44" s="110" t="s">
        <v>1911</v>
      </c>
      <c r="DS44" s="110" t="s">
        <v>1892</v>
      </c>
      <c r="DT44" s="110" t="s">
        <v>1911</v>
      </c>
      <c r="DU44" s="110" t="s">
        <v>1892</v>
      </c>
      <c r="DV44" s="110" t="s">
        <v>1911</v>
      </c>
      <c r="DW44" s="110" t="s">
        <v>1911</v>
      </c>
      <c r="DX44" s="110" t="s">
        <v>1911</v>
      </c>
      <c r="DY44" s="110" t="s">
        <v>1911</v>
      </c>
      <c r="DZ44" s="110" t="s">
        <v>1911</v>
      </c>
      <c r="EA44" s="110" t="s">
        <v>1911</v>
      </c>
      <c r="EB44" s="110" t="s">
        <v>1892</v>
      </c>
      <c r="EC44" s="110" t="s">
        <v>1892</v>
      </c>
    </row>
    <row r="45" spans="1:133" x14ac:dyDescent="0.3">
      <c r="A45" s="110" t="s">
        <v>162</v>
      </c>
      <c r="B45" s="110">
        <v>2021</v>
      </c>
      <c r="C45" s="110" t="s">
        <v>2023</v>
      </c>
      <c r="D45" s="22">
        <f>INDEX(Concordance!$A$2:$A$556,MATCH('2021 ESSER III'!F45,Concordance!$D$2:$D$556,0))</f>
        <v>13061</v>
      </c>
      <c r="E45" s="110" t="s">
        <v>294</v>
      </c>
      <c r="F45" s="110" t="s">
        <v>2024</v>
      </c>
      <c r="G45" s="110" t="s">
        <v>2025</v>
      </c>
      <c r="H45" s="110" t="s">
        <v>1892</v>
      </c>
      <c r="I45" s="21">
        <v>0</v>
      </c>
      <c r="J45" s="21">
        <v>0</v>
      </c>
      <c r="K45" s="21">
        <v>0</v>
      </c>
      <c r="L45" s="21">
        <v>0</v>
      </c>
      <c r="M45" s="21">
        <v>0</v>
      </c>
      <c r="N45" s="21">
        <v>0</v>
      </c>
      <c r="O45" s="21">
        <v>0</v>
      </c>
      <c r="P45" s="21">
        <v>0</v>
      </c>
      <c r="Q45" s="21">
        <v>0</v>
      </c>
      <c r="R45" s="21">
        <v>0</v>
      </c>
      <c r="W45" s="21">
        <v>0</v>
      </c>
      <c r="AC45" s="21">
        <v>710555</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21">
        <v>0</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710555</v>
      </c>
      <c r="DI45" s="110">
        <v>0</v>
      </c>
      <c r="DJ45" s="110">
        <v>25</v>
      </c>
      <c r="DK45" s="110">
        <v>5</v>
      </c>
      <c r="DL45" s="110">
        <v>70</v>
      </c>
      <c r="DM45" s="110">
        <v>0</v>
      </c>
      <c r="DN45" s="21">
        <v>140168</v>
      </c>
      <c r="DO45" s="21">
        <v>0</v>
      </c>
      <c r="DP45" s="110" t="s">
        <v>1911</v>
      </c>
      <c r="DQ45" s="110" t="s">
        <v>1892</v>
      </c>
      <c r="DR45" s="110" t="s">
        <v>1911</v>
      </c>
      <c r="DS45" s="110" t="s">
        <v>1911</v>
      </c>
      <c r="DT45" s="110" t="s">
        <v>1911</v>
      </c>
      <c r="DU45" s="110" t="s">
        <v>1892</v>
      </c>
      <c r="DV45" s="110" t="s">
        <v>1911</v>
      </c>
      <c r="DW45" s="110" t="s">
        <v>1911</v>
      </c>
      <c r="DX45" s="110" t="s">
        <v>1911</v>
      </c>
      <c r="DY45" s="110" t="s">
        <v>1911</v>
      </c>
      <c r="DZ45" s="110" t="s">
        <v>1911</v>
      </c>
      <c r="EA45" s="110" t="s">
        <v>1911</v>
      </c>
      <c r="EB45" s="110" t="s">
        <v>1892</v>
      </c>
      <c r="EC45" s="110" t="s">
        <v>1892</v>
      </c>
    </row>
    <row r="46" spans="1:133" x14ac:dyDescent="0.3">
      <c r="A46" s="110" t="s">
        <v>162</v>
      </c>
      <c r="B46" s="110">
        <v>2021</v>
      </c>
      <c r="C46" s="110" t="s">
        <v>2026</v>
      </c>
      <c r="D46" s="22">
        <f>INDEX(Concordance!$A$2:$A$556,MATCH('2021 ESSER III'!F46,Concordance!$D$2:$D$556,0))</f>
        <v>13054</v>
      </c>
      <c r="E46" s="110" t="s">
        <v>297</v>
      </c>
      <c r="F46" s="110" t="s">
        <v>2027</v>
      </c>
      <c r="G46" s="110" t="s">
        <v>2028</v>
      </c>
      <c r="H46" s="110" t="s">
        <v>1892</v>
      </c>
      <c r="I46" s="21">
        <v>0</v>
      </c>
      <c r="J46" s="21">
        <v>0</v>
      </c>
      <c r="K46" s="21">
        <v>0</v>
      </c>
      <c r="L46" s="21">
        <v>0</v>
      </c>
      <c r="M46" s="21">
        <v>0</v>
      </c>
      <c r="N46" s="21">
        <v>0</v>
      </c>
      <c r="O46" s="21">
        <v>0</v>
      </c>
      <c r="P46" s="21">
        <v>0</v>
      </c>
      <c r="Q46" s="21">
        <v>0</v>
      </c>
      <c r="R46" s="21">
        <v>0</v>
      </c>
      <c r="W46" s="21">
        <v>0</v>
      </c>
      <c r="AC46" s="21">
        <v>240842</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0</v>
      </c>
      <c r="BN46" s="21">
        <v>0</v>
      </c>
      <c r="BO46" s="21">
        <v>0</v>
      </c>
      <c r="BP46" s="21">
        <v>0</v>
      </c>
      <c r="BQ46" s="21">
        <v>0</v>
      </c>
      <c r="BR46" s="21">
        <v>0</v>
      </c>
      <c r="BS46" s="21">
        <v>0</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21">
        <v>0</v>
      </c>
      <c r="CN46" s="21">
        <v>0</v>
      </c>
      <c r="CO46" s="21">
        <v>0</v>
      </c>
      <c r="CP46" s="21">
        <v>0</v>
      </c>
      <c r="CQ46" s="21">
        <v>0</v>
      </c>
      <c r="CR46" s="21">
        <v>0</v>
      </c>
      <c r="CS46" s="21">
        <v>0</v>
      </c>
      <c r="CT46" s="21">
        <v>0</v>
      </c>
      <c r="CU46" s="21">
        <v>0</v>
      </c>
      <c r="CV46" s="21">
        <v>0</v>
      </c>
      <c r="CW46" s="21">
        <v>0</v>
      </c>
      <c r="CX46" s="21">
        <v>0</v>
      </c>
      <c r="CY46" s="21">
        <v>0</v>
      </c>
      <c r="CZ46" s="21">
        <v>0</v>
      </c>
      <c r="DA46" s="21">
        <v>0</v>
      </c>
      <c r="DB46" s="21">
        <v>0</v>
      </c>
      <c r="DC46" s="21">
        <v>0</v>
      </c>
      <c r="DD46" s="21">
        <v>0</v>
      </c>
      <c r="DE46" s="21">
        <v>0</v>
      </c>
      <c r="DF46" s="21">
        <v>0</v>
      </c>
      <c r="DG46" s="21">
        <v>0</v>
      </c>
      <c r="DH46" s="21">
        <v>240842</v>
      </c>
      <c r="DI46" s="110">
        <v>25</v>
      </c>
      <c r="DJ46" s="110">
        <v>50</v>
      </c>
      <c r="DK46" s="110">
        <v>0</v>
      </c>
      <c r="DL46" s="110">
        <v>25</v>
      </c>
      <c r="DM46" s="110">
        <v>0</v>
      </c>
      <c r="DN46" s="21">
        <v>75000</v>
      </c>
      <c r="DO46" s="21">
        <v>0</v>
      </c>
      <c r="DP46" s="110" t="s">
        <v>1892</v>
      </c>
      <c r="DQ46" s="110" t="s">
        <v>1892</v>
      </c>
      <c r="DR46" s="110" t="s">
        <v>1892</v>
      </c>
      <c r="DS46" s="110" t="s">
        <v>1892</v>
      </c>
      <c r="DT46" s="110" t="s">
        <v>1911</v>
      </c>
      <c r="DU46" s="110" t="s">
        <v>1911</v>
      </c>
      <c r="DV46" s="110" t="s">
        <v>1911</v>
      </c>
      <c r="DW46" s="110" t="s">
        <v>1911</v>
      </c>
      <c r="DX46" s="110" t="s">
        <v>1911</v>
      </c>
      <c r="DY46" s="110" t="s">
        <v>1911</v>
      </c>
      <c r="DZ46" s="110" t="s">
        <v>1911</v>
      </c>
      <c r="EA46" s="110" t="s">
        <v>1911</v>
      </c>
      <c r="EB46" s="110" t="s">
        <v>1892</v>
      </c>
      <c r="EC46" s="110" t="s">
        <v>1892</v>
      </c>
    </row>
    <row r="47" spans="1:133" x14ac:dyDescent="0.3">
      <c r="A47" s="110" t="s">
        <v>162</v>
      </c>
      <c r="B47" s="110">
        <v>2021</v>
      </c>
      <c r="C47" s="110" t="s">
        <v>2029</v>
      </c>
      <c r="D47" s="22">
        <f>INDEX(Concordance!$A$2:$A$556,MATCH('2021 ESSER III'!F47,Concordance!$D$2:$D$556,0))</f>
        <v>96101</v>
      </c>
      <c r="E47" s="110" t="s">
        <v>300</v>
      </c>
      <c r="F47" s="110" t="s">
        <v>2030</v>
      </c>
      <c r="G47" s="110" t="s">
        <v>2031</v>
      </c>
      <c r="H47" s="110" t="s">
        <v>1892</v>
      </c>
      <c r="I47" s="21">
        <v>16825.55</v>
      </c>
      <c r="J47" s="21">
        <v>0</v>
      </c>
      <c r="K47" s="21">
        <v>0</v>
      </c>
      <c r="L47" s="21">
        <v>0</v>
      </c>
      <c r="M47" s="21">
        <v>0</v>
      </c>
      <c r="N47" s="21">
        <v>0</v>
      </c>
      <c r="O47" s="21">
        <v>0</v>
      </c>
      <c r="P47" s="21">
        <v>0</v>
      </c>
      <c r="Q47" s="21">
        <v>16825.55</v>
      </c>
      <c r="R47" s="21">
        <v>0</v>
      </c>
      <c r="W47" s="21">
        <v>16825.55</v>
      </c>
      <c r="X47" s="110">
        <v>0</v>
      </c>
      <c r="Y47" s="110">
        <v>0</v>
      </c>
      <c r="Z47" s="110">
        <v>0</v>
      </c>
      <c r="AA47" s="110">
        <v>100</v>
      </c>
      <c r="AB47" s="110">
        <v>0</v>
      </c>
      <c r="AC47" s="21">
        <v>575056</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21">
        <v>0</v>
      </c>
      <c r="CL47" s="21">
        <v>0</v>
      </c>
      <c r="CM47" s="21">
        <v>0</v>
      </c>
      <c r="CN47" s="21">
        <v>0</v>
      </c>
      <c r="CO47" s="21">
        <v>0</v>
      </c>
      <c r="CP47" s="21">
        <v>0</v>
      </c>
      <c r="CQ47" s="21">
        <v>0</v>
      </c>
      <c r="CR47" s="21">
        <v>0</v>
      </c>
      <c r="CS47" s="21">
        <v>0</v>
      </c>
      <c r="CT47" s="21">
        <v>0</v>
      </c>
      <c r="CU47" s="21">
        <v>0</v>
      </c>
      <c r="CV47" s="21">
        <v>0</v>
      </c>
      <c r="CW47" s="21">
        <v>0</v>
      </c>
      <c r="CX47" s="21">
        <v>0</v>
      </c>
      <c r="CY47" s="21">
        <v>0</v>
      </c>
      <c r="CZ47" s="21">
        <v>0</v>
      </c>
      <c r="DA47" s="21">
        <v>0</v>
      </c>
      <c r="DB47" s="21">
        <v>0</v>
      </c>
      <c r="DC47" s="21">
        <v>0</v>
      </c>
      <c r="DD47" s="21">
        <v>0</v>
      </c>
      <c r="DE47" s="21">
        <v>0</v>
      </c>
      <c r="DF47" s="21">
        <v>0</v>
      </c>
      <c r="DG47" s="21">
        <v>0</v>
      </c>
      <c r="DH47" s="21">
        <v>575056</v>
      </c>
      <c r="DI47" s="110">
        <v>0</v>
      </c>
      <c r="DJ47" s="110">
        <v>89</v>
      </c>
      <c r="DK47" s="110">
        <v>0</v>
      </c>
      <c r="DL47" s="110">
        <v>11</v>
      </c>
      <c r="DM47" s="110">
        <v>0</v>
      </c>
      <c r="DN47" s="21">
        <v>567000</v>
      </c>
      <c r="DO47" s="21">
        <v>0</v>
      </c>
      <c r="DP47" s="110" t="s">
        <v>1911</v>
      </c>
      <c r="DQ47" s="110" t="s">
        <v>1911</v>
      </c>
      <c r="DR47" s="110" t="s">
        <v>1911</v>
      </c>
      <c r="DS47" s="110" t="s">
        <v>1911</v>
      </c>
      <c r="DT47" s="110" t="s">
        <v>1911</v>
      </c>
      <c r="DU47" s="110" t="s">
        <v>1911</v>
      </c>
      <c r="DV47" s="110" t="s">
        <v>1911</v>
      </c>
      <c r="DW47" s="110" t="s">
        <v>1911</v>
      </c>
      <c r="DX47" s="110" t="s">
        <v>1911</v>
      </c>
      <c r="DY47" s="110" t="s">
        <v>1911</v>
      </c>
      <c r="DZ47" s="110" t="s">
        <v>1911</v>
      </c>
      <c r="EA47" s="110" t="s">
        <v>1911</v>
      </c>
      <c r="EB47" s="110" t="s">
        <v>1892</v>
      </c>
      <c r="EC47" s="110" t="s">
        <v>1892</v>
      </c>
    </row>
    <row r="48" spans="1:133" x14ac:dyDescent="0.3">
      <c r="A48" s="110" t="s">
        <v>162</v>
      </c>
      <c r="B48" s="110">
        <v>2021</v>
      </c>
      <c r="C48" s="110" t="s">
        <v>2032</v>
      </c>
      <c r="D48" s="22">
        <f>INDEX(Concordance!$A$2:$A$556,MATCH('2021 ESSER III'!F48,Concordance!$D$2:$D$556,0))</f>
        <v>108143</v>
      </c>
      <c r="E48" s="110" t="s">
        <v>303</v>
      </c>
      <c r="F48" s="110" t="s">
        <v>2033</v>
      </c>
      <c r="G48" s="110" t="s">
        <v>2034</v>
      </c>
      <c r="H48" s="110" t="s">
        <v>1892</v>
      </c>
      <c r="I48" s="21">
        <v>0</v>
      </c>
      <c r="J48" s="21">
        <v>0</v>
      </c>
      <c r="K48" s="21">
        <v>0</v>
      </c>
      <c r="L48" s="21">
        <v>0</v>
      </c>
      <c r="M48" s="21">
        <v>0</v>
      </c>
      <c r="N48" s="21">
        <v>0</v>
      </c>
      <c r="O48" s="21">
        <v>0</v>
      </c>
      <c r="P48" s="21">
        <v>0</v>
      </c>
      <c r="Q48" s="21">
        <v>0</v>
      </c>
      <c r="R48" s="21">
        <v>0</v>
      </c>
      <c r="W48" s="21">
        <v>0</v>
      </c>
      <c r="AC48" s="21">
        <v>548166</v>
      </c>
      <c r="AD48" s="21">
        <v>0</v>
      </c>
      <c r="AE48" s="21">
        <v>0</v>
      </c>
      <c r="AF48" s="21">
        <v>0</v>
      </c>
      <c r="AG48" s="21">
        <v>0</v>
      </c>
      <c r="AH48" s="21">
        <v>0</v>
      </c>
      <c r="AI48" s="21">
        <v>0</v>
      </c>
      <c r="AJ48" s="21">
        <v>0</v>
      </c>
      <c r="AK48" s="21">
        <v>0</v>
      </c>
      <c r="AL48" s="21">
        <v>0</v>
      </c>
      <c r="AM48" s="21">
        <v>0</v>
      </c>
      <c r="AN48" s="21">
        <v>0</v>
      </c>
      <c r="AO48" s="21">
        <v>0</v>
      </c>
      <c r="AP48" s="21">
        <v>0</v>
      </c>
      <c r="AQ48" s="21">
        <v>0</v>
      </c>
      <c r="AR48" s="21">
        <v>0</v>
      </c>
      <c r="AS48" s="21">
        <v>0</v>
      </c>
      <c r="AT48" s="21">
        <v>0</v>
      </c>
      <c r="AU48" s="21">
        <v>0</v>
      </c>
      <c r="AV48" s="21">
        <v>0</v>
      </c>
      <c r="AW48" s="21">
        <v>0</v>
      </c>
      <c r="AX48" s="21">
        <v>0</v>
      </c>
      <c r="AY48" s="21">
        <v>0</v>
      </c>
      <c r="AZ48" s="21">
        <v>0</v>
      </c>
      <c r="BA48" s="21">
        <v>0</v>
      </c>
      <c r="BB48" s="21">
        <v>0</v>
      </c>
      <c r="BC48" s="21">
        <v>0</v>
      </c>
      <c r="BD48" s="21">
        <v>0</v>
      </c>
      <c r="BE48" s="21">
        <v>0</v>
      </c>
      <c r="BF48" s="21">
        <v>0</v>
      </c>
      <c r="BG48" s="21">
        <v>0</v>
      </c>
      <c r="BH48" s="21">
        <v>0</v>
      </c>
      <c r="BI48" s="21">
        <v>0</v>
      </c>
      <c r="BJ48" s="21">
        <v>0</v>
      </c>
      <c r="BK48" s="21">
        <v>0</v>
      </c>
      <c r="BL48" s="21">
        <v>0</v>
      </c>
      <c r="BM48" s="21">
        <v>0</v>
      </c>
      <c r="BN48" s="21">
        <v>0</v>
      </c>
      <c r="BO48" s="21">
        <v>0</v>
      </c>
      <c r="BP48" s="21">
        <v>0</v>
      </c>
      <c r="BQ48" s="21">
        <v>0</v>
      </c>
      <c r="BR48" s="21">
        <v>0</v>
      </c>
      <c r="BS48" s="21">
        <v>0</v>
      </c>
      <c r="BT48" s="21">
        <v>0</v>
      </c>
      <c r="BU48" s="21">
        <v>0</v>
      </c>
      <c r="BV48" s="21">
        <v>0</v>
      </c>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21">
        <v>0</v>
      </c>
      <c r="CN48" s="21">
        <v>0</v>
      </c>
      <c r="CO48" s="21">
        <v>0</v>
      </c>
      <c r="CP48" s="21">
        <v>0</v>
      </c>
      <c r="CQ48" s="21">
        <v>0</v>
      </c>
      <c r="CR48" s="21">
        <v>0</v>
      </c>
      <c r="CS48" s="21">
        <v>0</v>
      </c>
      <c r="CT48" s="21">
        <v>0</v>
      </c>
      <c r="CU48" s="21">
        <v>0</v>
      </c>
      <c r="CV48" s="21">
        <v>0</v>
      </c>
      <c r="CW48" s="21">
        <v>0</v>
      </c>
      <c r="CX48" s="21">
        <v>0</v>
      </c>
      <c r="CY48" s="21">
        <v>0</v>
      </c>
      <c r="CZ48" s="21">
        <v>0</v>
      </c>
      <c r="DA48" s="21">
        <v>0</v>
      </c>
      <c r="DB48" s="21">
        <v>0</v>
      </c>
      <c r="DC48" s="21">
        <v>0</v>
      </c>
      <c r="DD48" s="21">
        <v>0</v>
      </c>
      <c r="DE48" s="21">
        <v>0</v>
      </c>
      <c r="DF48" s="21">
        <v>0</v>
      </c>
      <c r="DG48" s="21">
        <v>0</v>
      </c>
      <c r="DH48" s="21">
        <v>548166</v>
      </c>
      <c r="DI48" s="110">
        <v>0</v>
      </c>
      <c r="DJ48" s="110">
        <v>20</v>
      </c>
      <c r="DK48" s="110">
        <v>0</v>
      </c>
      <c r="DL48" s="110">
        <v>80</v>
      </c>
      <c r="DM48" s="110">
        <v>0</v>
      </c>
      <c r="DN48" s="21">
        <v>109633.2</v>
      </c>
      <c r="DO48" s="21">
        <v>0</v>
      </c>
      <c r="DP48" s="110" t="s">
        <v>1892</v>
      </c>
      <c r="DQ48" s="110" t="s">
        <v>1892</v>
      </c>
      <c r="DR48" s="110" t="s">
        <v>1911</v>
      </c>
      <c r="DS48" s="110" t="s">
        <v>1911</v>
      </c>
      <c r="DT48" s="110" t="s">
        <v>1911</v>
      </c>
      <c r="DU48" s="110" t="s">
        <v>1911</v>
      </c>
      <c r="DV48" s="110" t="s">
        <v>1911</v>
      </c>
      <c r="DW48" s="110" t="s">
        <v>1911</v>
      </c>
      <c r="DX48" s="110" t="s">
        <v>1911</v>
      </c>
      <c r="DY48" s="110" t="s">
        <v>1911</v>
      </c>
      <c r="DZ48" s="110" t="s">
        <v>1911</v>
      </c>
      <c r="EA48" s="110" t="s">
        <v>1911</v>
      </c>
      <c r="EB48" s="110" t="s">
        <v>1892</v>
      </c>
      <c r="EC48" s="110" t="s">
        <v>1892</v>
      </c>
    </row>
    <row r="49" spans="1:133" x14ac:dyDescent="0.3">
      <c r="A49" s="110" t="s">
        <v>162</v>
      </c>
      <c r="B49" s="110">
        <v>2021</v>
      </c>
      <c r="C49" s="110" t="s">
        <v>2035</v>
      </c>
      <c r="D49" s="22">
        <f>INDEX(Concordance!$A$2:$A$556,MATCH('2021 ESSER III'!F49,Concordance!$D$2:$D$556,0))</f>
        <v>58112</v>
      </c>
      <c r="E49" s="110" t="s">
        <v>306</v>
      </c>
      <c r="F49" s="110" t="s">
        <v>2036</v>
      </c>
      <c r="G49" s="110" t="s">
        <v>2037</v>
      </c>
      <c r="H49" s="110" t="s">
        <v>1892</v>
      </c>
      <c r="I49" s="21">
        <v>0</v>
      </c>
      <c r="J49" s="21">
        <v>0</v>
      </c>
      <c r="K49" s="21">
        <v>0</v>
      </c>
      <c r="L49" s="21">
        <v>0</v>
      </c>
      <c r="M49" s="21">
        <v>0</v>
      </c>
      <c r="N49" s="21">
        <v>0</v>
      </c>
      <c r="O49" s="21">
        <v>0</v>
      </c>
      <c r="P49" s="21">
        <v>0</v>
      </c>
      <c r="Q49" s="21">
        <v>0</v>
      </c>
      <c r="R49" s="21">
        <v>0</v>
      </c>
      <c r="W49" s="21">
        <v>0</v>
      </c>
      <c r="AC49" s="21">
        <v>2571328</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v>0</v>
      </c>
      <c r="DA49" s="21">
        <v>0</v>
      </c>
      <c r="DB49" s="21">
        <v>0</v>
      </c>
      <c r="DC49" s="21">
        <v>0</v>
      </c>
      <c r="DD49" s="21">
        <v>0</v>
      </c>
      <c r="DE49" s="21">
        <v>0</v>
      </c>
      <c r="DF49" s="21">
        <v>0</v>
      </c>
      <c r="DG49" s="21">
        <v>0</v>
      </c>
      <c r="DH49" s="21">
        <v>2571328</v>
      </c>
      <c r="DI49" s="110">
        <v>80</v>
      </c>
      <c r="DJ49" s="110">
        <v>15</v>
      </c>
      <c r="DK49" s="110">
        <v>5</v>
      </c>
      <c r="DL49" s="110">
        <v>0</v>
      </c>
      <c r="DM49" s="110">
        <v>0</v>
      </c>
      <c r="DN49" s="21">
        <v>514265.59999999998</v>
      </c>
      <c r="DO49" s="21">
        <v>0</v>
      </c>
      <c r="DP49" s="110" t="s">
        <v>1892</v>
      </c>
      <c r="DQ49" s="110" t="s">
        <v>1892</v>
      </c>
      <c r="DR49" s="110" t="s">
        <v>1911</v>
      </c>
      <c r="DS49" s="110" t="s">
        <v>1892</v>
      </c>
      <c r="DT49" s="110" t="s">
        <v>1911</v>
      </c>
      <c r="DU49" s="110" t="s">
        <v>1892</v>
      </c>
      <c r="DV49" s="110" t="s">
        <v>1911</v>
      </c>
      <c r="DW49" s="110" t="s">
        <v>1911</v>
      </c>
      <c r="DX49" s="110" t="s">
        <v>1911</v>
      </c>
      <c r="DY49" s="110" t="s">
        <v>1911</v>
      </c>
      <c r="DZ49" s="110" t="s">
        <v>1911</v>
      </c>
      <c r="EA49" s="110" t="s">
        <v>1911</v>
      </c>
      <c r="EB49" s="110" t="s">
        <v>1892</v>
      </c>
      <c r="EC49" s="110" t="s">
        <v>1892</v>
      </c>
    </row>
    <row r="50" spans="1:133" x14ac:dyDescent="0.3">
      <c r="A50" s="110" t="s">
        <v>162</v>
      </c>
      <c r="B50" s="110">
        <v>2021</v>
      </c>
      <c r="C50" s="110" t="s">
        <v>2038</v>
      </c>
      <c r="D50" s="22">
        <f>INDEX(Concordance!$A$2:$A$556,MATCH('2021 ESSER III'!F50,Concordance!$D$2:$D$556,0))</f>
        <v>48916</v>
      </c>
      <c r="E50" s="110" t="s">
        <v>309</v>
      </c>
      <c r="F50" s="110" t="s">
        <v>2039</v>
      </c>
      <c r="G50" s="110" t="s">
        <v>2040</v>
      </c>
      <c r="H50" s="110" t="s">
        <v>1892</v>
      </c>
      <c r="I50" s="21">
        <v>0</v>
      </c>
      <c r="J50" s="21">
        <v>0</v>
      </c>
      <c r="K50" s="21">
        <v>0</v>
      </c>
      <c r="L50" s="21">
        <v>0</v>
      </c>
      <c r="M50" s="21">
        <v>0</v>
      </c>
      <c r="N50" s="21">
        <v>0</v>
      </c>
      <c r="O50" s="21">
        <v>0</v>
      </c>
      <c r="P50" s="21">
        <v>0</v>
      </c>
      <c r="Q50" s="21">
        <v>0</v>
      </c>
      <c r="R50" s="21">
        <v>0</v>
      </c>
      <c r="W50" s="21">
        <v>0</v>
      </c>
      <c r="AC50" s="21">
        <v>2706707</v>
      </c>
      <c r="AD50" s="21">
        <v>0</v>
      </c>
      <c r="AE50" s="21">
        <v>0</v>
      </c>
      <c r="AF50" s="21">
        <v>0</v>
      </c>
      <c r="AG50" s="21">
        <v>0</v>
      </c>
      <c r="AH50" s="21">
        <v>0</v>
      </c>
      <c r="AI50" s="21">
        <v>0</v>
      </c>
      <c r="AJ50" s="21">
        <v>0</v>
      </c>
      <c r="AK50" s="21">
        <v>0</v>
      </c>
      <c r="AL50" s="21">
        <v>0</v>
      </c>
      <c r="AM50" s="21">
        <v>0</v>
      </c>
      <c r="AN50" s="21">
        <v>0</v>
      </c>
      <c r="AO50" s="21">
        <v>0</v>
      </c>
      <c r="AP50" s="21">
        <v>0</v>
      </c>
      <c r="AQ50" s="21">
        <v>0</v>
      </c>
      <c r="AR50" s="21">
        <v>0</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N50" s="21">
        <v>0</v>
      </c>
      <c r="BO50" s="21">
        <v>0</v>
      </c>
      <c r="BP50" s="21">
        <v>0</v>
      </c>
      <c r="BQ50" s="21">
        <v>0</v>
      </c>
      <c r="BR50" s="21">
        <v>0</v>
      </c>
      <c r="BS50" s="21">
        <v>0</v>
      </c>
      <c r="BT50" s="21">
        <v>0</v>
      </c>
      <c r="BU50" s="21">
        <v>0</v>
      </c>
      <c r="BV50" s="21">
        <v>0</v>
      </c>
      <c r="BW50" s="21">
        <v>0</v>
      </c>
      <c r="BX50" s="21">
        <v>0</v>
      </c>
      <c r="BY50" s="21">
        <v>0</v>
      </c>
      <c r="BZ50" s="21">
        <v>0</v>
      </c>
      <c r="CA50" s="21">
        <v>0</v>
      </c>
      <c r="CB50" s="21">
        <v>0</v>
      </c>
      <c r="CC50" s="21">
        <v>0</v>
      </c>
      <c r="CD50" s="21">
        <v>0</v>
      </c>
      <c r="CE50" s="21">
        <v>0</v>
      </c>
      <c r="CF50" s="21">
        <v>0</v>
      </c>
      <c r="CG50" s="21">
        <v>0</v>
      </c>
      <c r="CH50" s="21">
        <v>0</v>
      </c>
      <c r="CI50" s="21">
        <v>0</v>
      </c>
      <c r="CJ50" s="21">
        <v>0</v>
      </c>
      <c r="CK50" s="21">
        <v>0</v>
      </c>
      <c r="CL50" s="21">
        <v>0</v>
      </c>
      <c r="CM50" s="21">
        <v>0</v>
      </c>
      <c r="CN50" s="21">
        <v>0</v>
      </c>
      <c r="CO50" s="21">
        <v>0</v>
      </c>
      <c r="CP50" s="21">
        <v>0</v>
      </c>
      <c r="CQ50" s="21">
        <v>0</v>
      </c>
      <c r="CR50" s="21">
        <v>0</v>
      </c>
      <c r="CS50" s="21">
        <v>0</v>
      </c>
      <c r="CT50" s="21">
        <v>0</v>
      </c>
      <c r="CU50" s="21">
        <v>0</v>
      </c>
      <c r="CV50" s="21">
        <v>0</v>
      </c>
      <c r="CW50" s="21">
        <v>0</v>
      </c>
      <c r="CX50" s="21">
        <v>0</v>
      </c>
      <c r="CY50" s="21">
        <v>0</v>
      </c>
      <c r="CZ50" s="21">
        <v>0</v>
      </c>
      <c r="DA50" s="21">
        <v>0</v>
      </c>
      <c r="DB50" s="21">
        <v>0</v>
      </c>
      <c r="DC50" s="21">
        <v>0</v>
      </c>
      <c r="DD50" s="21">
        <v>0</v>
      </c>
      <c r="DE50" s="21">
        <v>0</v>
      </c>
      <c r="DF50" s="21">
        <v>0</v>
      </c>
      <c r="DG50" s="21">
        <v>0</v>
      </c>
      <c r="DH50" s="21">
        <v>2706707</v>
      </c>
      <c r="DI50" s="110">
        <v>7</v>
      </c>
      <c r="DJ50" s="110">
        <v>46</v>
      </c>
      <c r="DK50" s="110">
        <v>0</v>
      </c>
      <c r="DL50" s="110">
        <v>47</v>
      </c>
      <c r="DM50" s="110">
        <v>0</v>
      </c>
      <c r="DN50" s="21">
        <v>1094099.82</v>
      </c>
      <c r="DO50" s="21">
        <v>0</v>
      </c>
      <c r="DP50" s="110" t="s">
        <v>1892</v>
      </c>
      <c r="DQ50" s="110" t="s">
        <v>1911</v>
      </c>
      <c r="DR50" s="110" t="s">
        <v>1911</v>
      </c>
      <c r="DS50" s="110" t="s">
        <v>1892</v>
      </c>
      <c r="DT50" s="110" t="s">
        <v>1911</v>
      </c>
      <c r="DU50" s="110" t="s">
        <v>1911</v>
      </c>
      <c r="DV50" s="110" t="s">
        <v>1911</v>
      </c>
      <c r="DW50" s="110" t="s">
        <v>1911</v>
      </c>
      <c r="DX50" s="110" t="s">
        <v>1911</v>
      </c>
      <c r="DY50" s="110" t="s">
        <v>1911</v>
      </c>
      <c r="DZ50" s="110" t="s">
        <v>1911</v>
      </c>
      <c r="EA50" s="110" t="s">
        <v>1911</v>
      </c>
      <c r="EB50" s="110" t="s">
        <v>1892</v>
      </c>
      <c r="EC50" s="110" t="s">
        <v>1892</v>
      </c>
    </row>
    <row r="51" spans="1:133" x14ac:dyDescent="0.3">
      <c r="A51" s="110" t="s">
        <v>162</v>
      </c>
      <c r="B51" s="110">
        <v>2021</v>
      </c>
      <c r="C51" s="110" t="s">
        <v>2041</v>
      </c>
      <c r="D51" s="22">
        <f>INDEX(Concordance!$A$2:$A$556,MATCH('2021 ESSER III'!F51,Concordance!$D$2:$D$556,0))</f>
        <v>21149</v>
      </c>
      <c r="E51" s="110" t="s">
        <v>312</v>
      </c>
      <c r="F51" s="110" t="s">
        <v>2042</v>
      </c>
      <c r="G51" s="110" t="s">
        <v>2043</v>
      </c>
      <c r="H51" s="110" t="s">
        <v>1892</v>
      </c>
      <c r="I51" s="21">
        <v>0</v>
      </c>
      <c r="J51" s="21">
        <v>0</v>
      </c>
      <c r="K51" s="21">
        <v>0</v>
      </c>
      <c r="L51" s="21">
        <v>0</v>
      </c>
      <c r="M51" s="21">
        <v>0</v>
      </c>
      <c r="N51" s="21">
        <v>0</v>
      </c>
      <c r="O51" s="21">
        <v>0</v>
      </c>
      <c r="P51" s="21">
        <v>0</v>
      </c>
      <c r="Q51" s="21">
        <v>0</v>
      </c>
      <c r="R51" s="21">
        <v>0</v>
      </c>
      <c r="W51" s="21">
        <v>0</v>
      </c>
      <c r="AC51" s="21">
        <v>481161</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v>0</v>
      </c>
      <c r="DA51" s="21">
        <v>0</v>
      </c>
      <c r="DB51" s="21">
        <v>0</v>
      </c>
      <c r="DC51" s="21">
        <v>0</v>
      </c>
      <c r="DD51" s="21">
        <v>0</v>
      </c>
      <c r="DE51" s="21">
        <v>0</v>
      </c>
      <c r="DF51" s="21">
        <v>0</v>
      </c>
      <c r="DG51" s="21">
        <v>0</v>
      </c>
      <c r="DH51" s="21">
        <v>481161</v>
      </c>
      <c r="DI51" s="110">
        <v>0</v>
      </c>
      <c r="DJ51" s="110">
        <v>20.6</v>
      </c>
      <c r="DK51" s="110">
        <v>0</v>
      </c>
      <c r="DL51" s="110">
        <v>79.400000000000006</v>
      </c>
      <c r="DM51" s="110">
        <v>0</v>
      </c>
      <c r="DN51" s="21">
        <v>129500</v>
      </c>
      <c r="DO51" s="21">
        <v>0</v>
      </c>
      <c r="DP51" s="110" t="s">
        <v>1892</v>
      </c>
      <c r="DQ51" s="110" t="s">
        <v>1911</v>
      </c>
      <c r="DR51" s="110" t="s">
        <v>1911</v>
      </c>
      <c r="DS51" s="110" t="s">
        <v>1911</v>
      </c>
      <c r="DT51" s="110" t="s">
        <v>1911</v>
      </c>
      <c r="DU51" s="110" t="s">
        <v>1911</v>
      </c>
      <c r="DV51" s="110" t="s">
        <v>1911</v>
      </c>
      <c r="DW51" s="110" t="s">
        <v>1911</v>
      </c>
      <c r="DX51" s="110" t="s">
        <v>1911</v>
      </c>
      <c r="DY51" s="110" t="s">
        <v>1911</v>
      </c>
      <c r="DZ51" s="110" t="s">
        <v>1911</v>
      </c>
      <c r="EA51" s="110" t="s">
        <v>1911</v>
      </c>
      <c r="EB51" s="110" t="s">
        <v>1892</v>
      </c>
      <c r="EC51" s="110" t="s">
        <v>1892</v>
      </c>
    </row>
    <row r="52" spans="1:133" x14ac:dyDescent="0.3">
      <c r="A52" s="110" t="s">
        <v>162</v>
      </c>
      <c r="B52" s="110">
        <v>2021</v>
      </c>
      <c r="C52" s="110" t="s">
        <v>2044</v>
      </c>
      <c r="D52" s="22">
        <f>INDEX(Concordance!$A$2:$A$556,MATCH('2021 ESSER III'!F52,Concordance!$D$2:$D$556,0))</f>
        <v>11079</v>
      </c>
      <c r="E52" s="110" t="s">
        <v>1409</v>
      </c>
      <c r="F52" s="110" t="s">
        <v>2045</v>
      </c>
      <c r="G52" s="110" t="s">
        <v>2046</v>
      </c>
      <c r="H52" s="110" t="s">
        <v>1892</v>
      </c>
      <c r="I52" s="21">
        <v>6486.96</v>
      </c>
      <c r="J52" s="21">
        <v>0</v>
      </c>
      <c r="K52" s="21">
        <v>0</v>
      </c>
      <c r="L52" s="21">
        <v>0</v>
      </c>
      <c r="M52" s="21">
        <v>0</v>
      </c>
      <c r="N52" s="21">
        <v>0</v>
      </c>
      <c r="O52" s="21">
        <v>0</v>
      </c>
      <c r="P52" s="21">
        <v>0</v>
      </c>
      <c r="Q52" s="21">
        <v>6486.96</v>
      </c>
      <c r="R52" s="21">
        <v>0</v>
      </c>
      <c r="W52" s="21">
        <v>6486.96</v>
      </c>
      <c r="X52" s="110">
        <v>0</v>
      </c>
      <c r="Y52" s="110">
        <v>0</v>
      </c>
      <c r="Z52" s="110">
        <v>0</v>
      </c>
      <c r="AA52" s="110">
        <v>100</v>
      </c>
      <c r="AB52" s="110">
        <v>0</v>
      </c>
      <c r="AC52" s="21">
        <v>367656</v>
      </c>
      <c r="AD52" s="21">
        <v>0</v>
      </c>
      <c r="AE52" s="21">
        <v>0</v>
      </c>
      <c r="AF52" s="21">
        <v>0</v>
      </c>
      <c r="AG52" s="21">
        <v>0</v>
      </c>
      <c r="AH52" s="21">
        <v>0</v>
      </c>
      <c r="AI52" s="21">
        <v>0</v>
      </c>
      <c r="AJ52" s="21">
        <v>0</v>
      </c>
      <c r="AK52" s="21">
        <v>0</v>
      </c>
      <c r="AL52" s="21">
        <v>0</v>
      </c>
      <c r="AM52" s="21">
        <v>0</v>
      </c>
      <c r="AN52" s="21">
        <v>0</v>
      </c>
      <c r="AO52" s="21">
        <v>0</v>
      </c>
      <c r="AP52" s="21">
        <v>0</v>
      </c>
      <c r="AQ52" s="21">
        <v>0</v>
      </c>
      <c r="AR52" s="21">
        <v>0</v>
      </c>
      <c r="AS52" s="21">
        <v>0</v>
      </c>
      <c r="AT52" s="21">
        <v>0</v>
      </c>
      <c r="AU52" s="21">
        <v>0</v>
      </c>
      <c r="AV52" s="21">
        <v>0</v>
      </c>
      <c r="AW52" s="21">
        <v>0</v>
      </c>
      <c r="AX52" s="21">
        <v>0</v>
      </c>
      <c r="AY52" s="21">
        <v>0</v>
      </c>
      <c r="AZ52" s="21">
        <v>0</v>
      </c>
      <c r="BA52" s="21">
        <v>0</v>
      </c>
      <c r="BB52" s="21">
        <v>0</v>
      </c>
      <c r="BC52" s="21">
        <v>0</v>
      </c>
      <c r="BD52" s="21">
        <v>0</v>
      </c>
      <c r="BE52" s="21">
        <v>0</v>
      </c>
      <c r="BF52" s="21">
        <v>0</v>
      </c>
      <c r="BG52" s="21">
        <v>0</v>
      </c>
      <c r="BH52" s="21">
        <v>0</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0</v>
      </c>
      <c r="CH52" s="21">
        <v>0</v>
      </c>
      <c r="CI52" s="21">
        <v>0</v>
      </c>
      <c r="CJ52" s="21">
        <v>0</v>
      </c>
      <c r="CK52" s="21">
        <v>0</v>
      </c>
      <c r="CL52" s="21">
        <v>0</v>
      </c>
      <c r="CM52" s="21">
        <v>0</v>
      </c>
      <c r="CN52" s="21">
        <v>0</v>
      </c>
      <c r="CO52" s="21">
        <v>0</v>
      </c>
      <c r="CP52" s="21">
        <v>0</v>
      </c>
      <c r="CQ52" s="21">
        <v>0</v>
      </c>
      <c r="CR52" s="21">
        <v>0</v>
      </c>
      <c r="CS52" s="21">
        <v>0</v>
      </c>
      <c r="CT52" s="21">
        <v>0</v>
      </c>
      <c r="CU52" s="21">
        <v>0</v>
      </c>
      <c r="CV52" s="21">
        <v>0</v>
      </c>
      <c r="CW52" s="21">
        <v>0</v>
      </c>
      <c r="CX52" s="21">
        <v>0</v>
      </c>
      <c r="CY52" s="21">
        <v>0</v>
      </c>
      <c r="CZ52" s="21">
        <v>0</v>
      </c>
      <c r="DA52" s="21">
        <v>0</v>
      </c>
      <c r="DB52" s="21">
        <v>0</v>
      </c>
      <c r="DC52" s="21">
        <v>0</v>
      </c>
      <c r="DD52" s="21">
        <v>0</v>
      </c>
      <c r="DE52" s="21">
        <v>0</v>
      </c>
      <c r="DF52" s="21">
        <v>0</v>
      </c>
      <c r="DG52" s="21">
        <v>0</v>
      </c>
      <c r="DH52" s="21">
        <v>367656</v>
      </c>
      <c r="DI52" s="110">
        <v>32</v>
      </c>
      <c r="DJ52" s="110">
        <v>20</v>
      </c>
      <c r="DK52" s="110">
        <v>0</v>
      </c>
      <c r="DL52" s="110">
        <v>48</v>
      </c>
      <c r="DM52" s="110">
        <v>0</v>
      </c>
      <c r="DN52" s="21">
        <v>170000</v>
      </c>
      <c r="DO52" s="21">
        <v>0</v>
      </c>
      <c r="DP52" s="110" t="s">
        <v>1892</v>
      </c>
      <c r="DQ52" s="110" t="s">
        <v>1892</v>
      </c>
      <c r="DR52" s="110" t="s">
        <v>1892</v>
      </c>
      <c r="DS52" s="110" t="s">
        <v>1911</v>
      </c>
      <c r="DT52" s="110" t="s">
        <v>1911</v>
      </c>
      <c r="DU52" s="110" t="s">
        <v>1892</v>
      </c>
      <c r="DV52" s="110" t="s">
        <v>1911</v>
      </c>
      <c r="DW52" s="110" t="s">
        <v>1911</v>
      </c>
      <c r="DX52" s="110" t="s">
        <v>1911</v>
      </c>
      <c r="DY52" s="110" t="s">
        <v>1911</v>
      </c>
      <c r="DZ52" s="110" t="s">
        <v>1911</v>
      </c>
      <c r="EA52" s="110" t="s">
        <v>1911</v>
      </c>
      <c r="EB52" s="110" t="s">
        <v>1892</v>
      </c>
      <c r="EC52" s="110" t="s">
        <v>1892</v>
      </c>
    </row>
    <row r="53" spans="1:133" x14ac:dyDescent="0.3">
      <c r="A53" s="110" t="s">
        <v>162</v>
      </c>
      <c r="B53" s="110">
        <v>2021</v>
      </c>
      <c r="C53" s="110" t="s">
        <v>2047</v>
      </c>
      <c r="D53" s="22">
        <f>INDEX(Concordance!$A$2:$A$556,MATCH('2021 ESSER III'!F53,Concordance!$D$2:$D$556,0))</f>
        <v>58107</v>
      </c>
      <c r="E53" s="110" t="s">
        <v>315</v>
      </c>
      <c r="F53" s="110" t="s">
        <v>2048</v>
      </c>
      <c r="G53" s="110" t="s">
        <v>2049</v>
      </c>
      <c r="H53" s="110" t="s">
        <v>1892</v>
      </c>
      <c r="I53" s="21">
        <v>0</v>
      </c>
      <c r="J53" s="21">
        <v>0</v>
      </c>
      <c r="K53" s="21">
        <v>0</v>
      </c>
      <c r="L53" s="21">
        <v>0</v>
      </c>
      <c r="M53" s="21">
        <v>0</v>
      </c>
      <c r="N53" s="21">
        <v>0</v>
      </c>
      <c r="O53" s="21">
        <v>0</v>
      </c>
      <c r="P53" s="21">
        <v>0</v>
      </c>
      <c r="Q53" s="21">
        <v>0</v>
      </c>
      <c r="R53" s="21">
        <v>0</v>
      </c>
      <c r="W53" s="21">
        <v>0</v>
      </c>
      <c r="AC53" s="21">
        <v>374813</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0</v>
      </c>
      <c r="BR53" s="21">
        <v>0</v>
      </c>
      <c r="BS53" s="21">
        <v>0</v>
      </c>
      <c r="BT53" s="21">
        <v>0</v>
      </c>
      <c r="BU53" s="21">
        <v>0</v>
      </c>
      <c r="BV53" s="21">
        <v>0</v>
      </c>
      <c r="BW53" s="21">
        <v>0</v>
      </c>
      <c r="BX53" s="21">
        <v>0</v>
      </c>
      <c r="BY53" s="21">
        <v>0</v>
      </c>
      <c r="BZ53" s="21">
        <v>0</v>
      </c>
      <c r="CA53" s="21">
        <v>0</v>
      </c>
      <c r="CB53" s="21">
        <v>0</v>
      </c>
      <c r="CC53" s="21">
        <v>0</v>
      </c>
      <c r="CD53" s="21">
        <v>0</v>
      </c>
      <c r="CE53" s="21">
        <v>0</v>
      </c>
      <c r="CF53" s="21">
        <v>0</v>
      </c>
      <c r="CG53" s="21">
        <v>0</v>
      </c>
      <c r="CH53" s="21">
        <v>0</v>
      </c>
      <c r="CI53" s="21">
        <v>0</v>
      </c>
      <c r="CJ53" s="21">
        <v>0</v>
      </c>
      <c r="CK53" s="21">
        <v>0</v>
      </c>
      <c r="CL53" s="21">
        <v>0</v>
      </c>
      <c r="CM53" s="21">
        <v>0</v>
      </c>
      <c r="CN53" s="21">
        <v>0</v>
      </c>
      <c r="CO53" s="21">
        <v>0</v>
      </c>
      <c r="CP53" s="21">
        <v>0</v>
      </c>
      <c r="CQ53" s="21">
        <v>0</v>
      </c>
      <c r="CR53" s="21">
        <v>0</v>
      </c>
      <c r="CS53" s="21">
        <v>0</v>
      </c>
      <c r="CT53" s="21">
        <v>0</v>
      </c>
      <c r="CU53" s="21">
        <v>0</v>
      </c>
      <c r="CV53" s="21">
        <v>0</v>
      </c>
      <c r="CW53" s="21">
        <v>0</v>
      </c>
      <c r="CX53" s="21">
        <v>0</v>
      </c>
      <c r="CY53" s="21">
        <v>0</v>
      </c>
      <c r="CZ53" s="21">
        <v>0</v>
      </c>
      <c r="DA53" s="21">
        <v>0</v>
      </c>
      <c r="DB53" s="21">
        <v>0</v>
      </c>
      <c r="DC53" s="21">
        <v>0</v>
      </c>
      <c r="DD53" s="21">
        <v>0</v>
      </c>
      <c r="DE53" s="21">
        <v>0</v>
      </c>
      <c r="DF53" s="21">
        <v>0</v>
      </c>
      <c r="DG53" s="21">
        <v>0</v>
      </c>
      <c r="DH53" s="21">
        <v>374813</v>
      </c>
      <c r="DI53" s="110">
        <v>80</v>
      </c>
      <c r="DJ53" s="110">
        <v>20</v>
      </c>
      <c r="DK53" s="110">
        <v>0</v>
      </c>
      <c r="DL53" s="110">
        <v>0</v>
      </c>
      <c r="DM53" s="110">
        <v>0</v>
      </c>
      <c r="DN53" s="21">
        <v>74962.600000000006</v>
      </c>
      <c r="DO53" s="21">
        <v>0</v>
      </c>
      <c r="DP53" s="110" t="s">
        <v>1911</v>
      </c>
      <c r="DQ53" s="110" t="s">
        <v>1911</v>
      </c>
      <c r="DR53" s="110" t="s">
        <v>1911</v>
      </c>
      <c r="DS53" s="110" t="s">
        <v>1892</v>
      </c>
      <c r="DT53" s="110" t="s">
        <v>1911</v>
      </c>
      <c r="DU53" s="110" t="s">
        <v>1911</v>
      </c>
      <c r="DV53" s="110" t="s">
        <v>1911</v>
      </c>
      <c r="DW53" s="110" t="s">
        <v>1911</v>
      </c>
      <c r="DX53" s="110" t="s">
        <v>1911</v>
      </c>
      <c r="DY53" s="110" t="s">
        <v>1911</v>
      </c>
      <c r="DZ53" s="110" t="s">
        <v>1911</v>
      </c>
      <c r="EA53" s="110" t="s">
        <v>1911</v>
      </c>
      <c r="EB53" s="110" t="s">
        <v>1892</v>
      </c>
      <c r="EC53" s="110" t="s">
        <v>1892</v>
      </c>
    </row>
    <row r="54" spans="1:133" x14ac:dyDescent="0.3">
      <c r="A54" s="110" t="s">
        <v>162</v>
      </c>
      <c r="B54" s="110">
        <v>2021</v>
      </c>
      <c r="C54" s="110" t="s">
        <v>2050</v>
      </c>
      <c r="D54" s="22">
        <f>INDEX(Concordance!$A$2:$A$556,MATCH('2021 ESSER III'!F54,Concordance!$D$2:$D$556,0))</f>
        <v>90077</v>
      </c>
      <c r="E54" s="110" t="s">
        <v>318</v>
      </c>
      <c r="F54" s="110" t="s">
        <v>2051</v>
      </c>
      <c r="G54" s="110" t="s">
        <v>2052</v>
      </c>
      <c r="H54" s="110" t="s">
        <v>1892</v>
      </c>
      <c r="I54" s="21">
        <v>0</v>
      </c>
      <c r="J54" s="21">
        <v>0</v>
      </c>
      <c r="K54" s="21">
        <v>0</v>
      </c>
      <c r="L54" s="21">
        <v>0</v>
      </c>
      <c r="M54" s="21">
        <v>0</v>
      </c>
      <c r="N54" s="21">
        <v>0</v>
      </c>
      <c r="O54" s="21">
        <v>0</v>
      </c>
      <c r="P54" s="21">
        <v>0</v>
      </c>
      <c r="Q54" s="21">
        <v>0</v>
      </c>
      <c r="R54" s="21">
        <v>0</v>
      </c>
      <c r="W54" s="21">
        <v>0</v>
      </c>
      <c r="AC54" s="21">
        <v>841818</v>
      </c>
      <c r="AD54" s="21">
        <v>0</v>
      </c>
      <c r="AE54" s="21">
        <v>0</v>
      </c>
      <c r="AF54" s="21">
        <v>0</v>
      </c>
      <c r="AG54" s="21">
        <v>0</v>
      </c>
      <c r="AH54" s="21">
        <v>0</v>
      </c>
      <c r="AI54" s="21">
        <v>0</v>
      </c>
      <c r="AJ54" s="21">
        <v>0</v>
      </c>
      <c r="AK54" s="21">
        <v>0</v>
      </c>
      <c r="AL54" s="21">
        <v>0</v>
      </c>
      <c r="AM54" s="21">
        <v>0</v>
      </c>
      <c r="AN54" s="21">
        <v>0</v>
      </c>
      <c r="AO54" s="21">
        <v>0</v>
      </c>
      <c r="AP54" s="21">
        <v>0</v>
      </c>
      <c r="AQ54" s="21">
        <v>0</v>
      </c>
      <c r="AR54" s="21">
        <v>0</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N54" s="21">
        <v>0</v>
      </c>
      <c r="BO54" s="21">
        <v>0</v>
      </c>
      <c r="BP54" s="21">
        <v>0</v>
      </c>
      <c r="BQ54" s="21">
        <v>0</v>
      </c>
      <c r="BR54" s="21">
        <v>0</v>
      </c>
      <c r="BS54" s="21">
        <v>0</v>
      </c>
      <c r="BT54" s="21">
        <v>0</v>
      </c>
      <c r="BU54" s="21">
        <v>0</v>
      </c>
      <c r="BV54" s="21">
        <v>0</v>
      </c>
      <c r="BW54" s="21">
        <v>0</v>
      </c>
      <c r="BX54" s="21">
        <v>0</v>
      </c>
      <c r="BY54" s="21">
        <v>0</v>
      </c>
      <c r="BZ54" s="21">
        <v>0</v>
      </c>
      <c r="CA54" s="21">
        <v>0</v>
      </c>
      <c r="CB54" s="21">
        <v>0</v>
      </c>
      <c r="CC54" s="21">
        <v>0</v>
      </c>
      <c r="CD54" s="21">
        <v>0</v>
      </c>
      <c r="CE54" s="21">
        <v>0</v>
      </c>
      <c r="CF54" s="21">
        <v>0</v>
      </c>
      <c r="CG54" s="21">
        <v>0</v>
      </c>
      <c r="CH54" s="21">
        <v>0</v>
      </c>
      <c r="CI54" s="21">
        <v>0</v>
      </c>
      <c r="CJ54" s="21">
        <v>0</v>
      </c>
      <c r="CK54" s="21">
        <v>0</v>
      </c>
      <c r="CL54" s="21">
        <v>0</v>
      </c>
      <c r="CM54" s="21">
        <v>0</v>
      </c>
      <c r="CN54" s="21">
        <v>0</v>
      </c>
      <c r="CO54" s="21">
        <v>0</v>
      </c>
      <c r="CP54" s="21">
        <v>0</v>
      </c>
      <c r="CQ54" s="21">
        <v>0</v>
      </c>
      <c r="CR54" s="21">
        <v>0</v>
      </c>
      <c r="CS54" s="21">
        <v>0</v>
      </c>
      <c r="CT54" s="21">
        <v>0</v>
      </c>
      <c r="CU54" s="21">
        <v>0</v>
      </c>
      <c r="CV54" s="21">
        <v>0</v>
      </c>
      <c r="CW54" s="21">
        <v>0</v>
      </c>
      <c r="CX54" s="21">
        <v>0</v>
      </c>
      <c r="CY54" s="21">
        <v>0</v>
      </c>
      <c r="CZ54" s="21">
        <v>0</v>
      </c>
      <c r="DA54" s="21">
        <v>0</v>
      </c>
      <c r="DB54" s="21">
        <v>0</v>
      </c>
      <c r="DC54" s="21">
        <v>0</v>
      </c>
      <c r="DD54" s="21">
        <v>0</v>
      </c>
      <c r="DE54" s="21">
        <v>0</v>
      </c>
      <c r="DF54" s="21">
        <v>0</v>
      </c>
      <c r="DG54" s="21">
        <v>0</v>
      </c>
      <c r="DH54" s="21">
        <v>841818</v>
      </c>
      <c r="DI54" s="110">
        <v>5</v>
      </c>
      <c r="DJ54" s="110">
        <v>30</v>
      </c>
      <c r="DK54" s="110">
        <v>5</v>
      </c>
      <c r="DL54" s="110">
        <v>60</v>
      </c>
      <c r="DM54" s="110">
        <v>0</v>
      </c>
      <c r="DN54" s="21">
        <v>215000</v>
      </c>
      <c r="DO54" s="21">
        <v>0</v>
      </c>
      <c r="DP54" s="110" t="s">
        <v>1911</v>
      </c>
      <c r="DQ54" s="110" t="s">
        <v>1911</v>
      </c>
      <c r="DR54" s="110" t="s">
        <v>1911</v>
      </c>
      <c r="DS54" s="110" t="s">
        <v>1892</v>
      </c>
      <c r="DT54" s="110" t="s">
        <v>1911</v>
      </c>
      <c r="DU54" s="110" t="s">
        <v>1892</v>
      </c>
      <c r="DV54" s="110" t="s">
        <v>1911</v>
      </c>
      <c r="DW54" s="110" t="s">
        <v>1911</v>
      </c>
      <c r="DX54" s="110" t="s">
        <v>1911</v>
      </c>
      <c r="DY54" s="110" t="s">
        <v>1911</v>
      </c>
      <c r="DZ54" s="110" t="s">
        <v>1911</v>
      </c>
      <c r="EA54" s="110" t="s">
        <v>1911</v>
      </c>
      <c r="EB54" s="110" t="s">
        <v>1892</v>
      </c>
      <c r="EC54" s="110" t="s">
        <v>1892</v>
      </c>
    </row>
    <row r="55" spans="1:133" x14ac:dyDescent="0.3">
      <c r="A55" s="110" t="s">
        <v>162</v>
      </c>
      <c r="B55" s="110">
        <v>2021</v>
      </c>
      <c r="C55" s="110" t="s">
        <v>2053</v>
      </c>
      <c r="D55" s="22">
        <f>INDEX(Concordance!$A$2:$A$556,MATCH('2021 ESSER III'!F55,Concordance!$D$2:$D$556,0))</f>
        <v>7129</v>
      </c>
      <c r="E55" s="110" t="s">
        <v>321</v>
      </c>
      <c r="F55" s="110" t="s">
        <v>2054</v>
      </c>
      <c r="G55" s="110" t="s">
        <v>2055</v>
      </c>
      <c r="H55" s="110" t="s">
        <v>1892</v>
      </c>
      <c r="I55" s="21">
        <v>0</v>
      </c>
      <c r="J55" s="21">
        <v>0</v>
      </c>
      <c r="K55" s="21">
        <v>0</v>
      </c>
      <c r="L55" s="21">
        <v>0</v>
      </c>
      <c r="M55" s="21">
        <v>0</v>
      </c>
      <c r="N55" s="21">
        <v>0</v>
      </c>
      <c r="O55" s="21">
        <v>0</v>
      </c>
      <c r="P55" s="21">
        <v>0</v>
      </c>
      <c r="Q55" s="21">
        <v>0</v>
      </c>
      <c r="R55" s="21">
        <v>0</v>
      </c>
      <c r="W55" s="21">
        <v>0</v>
      </c>
      <c r="AC55" s="21">
        <v>2332990</v>
      </c>
      <c r="AD55" s="21">
        <v>0</v>
      </c>
      <c r="AE55" s="21">
        <v>0</v>
      </c>
      <c r="AF55" s="21">
        <v>0</v>
      </c>
      <c r="AG55" s="21">
        <v>0</v>
      </c>
      <c r="AH55" s="21">
        <v>0</v>
      </c>
      <c r="AI55" s="21">
        <v>0</v>
      </c>
      <c r="AJ55" s="21">
        <v>0</v>
      </c>
      <c r="AK55" s="21">
        <v>0</v>
      </c>
      <c r="AL55" s="21">
        <v>0</v>
      </c>
      <c r="AM55" s="21">
        <v>0</v>
      </c>
      <c r="AN55" s="21">
        <v>0</v>
      </c>
      <c r="AO55" s="21">
        <v>0</v>
      </c>
      <c r="AP55" s="21">
        <v>0</v>
      </c>
      <c r="AQ55" s="21">
        <v>0</v>
      </c>
      <c r="AR55" s="21">
        <v>0</v>
      </c>
      <c r="AS55" s="21">
        <v>0</v>
      </c>
      <c r="AT55" s="21">
        <v>0</v>
      </c>
      <c r="AU55" s="21">
        <v>0</v>
      </c>
      <c r="AV55" s="21">
        <v>0</v>
      </c>
      <c r="AW55" s="21">
        <v>0</v>
      </c>
      <c r="AX55" s="21">
        <v>0</v>
      </c>
      <c r="AY55" s="21">
        <v>0</v>
      </c>
      <c r="AZ55" s="21">
        <v>0</v>
      </c>
      <c r="BA55" s="21">
        <v>0</v>
      </c>
      <c r="BB55" s="21">
        <v>0</v>
      </c>
      <c r="BC55" s="21">
        <v>0</v>
      </c>
      <c r="BD55" s="21">
        <v>0</v>
      </c>
      <c r="BE55" s="21">
        <v>0</v>
      </c>
      <c r="BF55" s="21">
        <v>0</v>
      </c>
      <c r="BG55" s="21">
        <v>0</v>
      </c>
      <c r="BH55" s="21">
        <v>0</v>
      </c>
      <c r="BI55" s="21">
        <v>0</v>
      </c>
      <c r="BJ55" s="21">
        <v>0</v>
      </c>
      <c r="BK55" s="21">
        <v>0</v>
      </c>
      <c r="BL55" s="21">
        <v>0</v>
      </c>
      <c r="BM55" s="21">
        <v>0</v>
      </c>
      <c r="BN55" s="21">
        <v>0</v>
      </c>
      <c r="BO55" s="21">
        <v>0</v>
      </c>
      <c r="BP55" s="21">
        <v>0</v>
      </c>
      <c r="BQ55" s="21">
        <v>0</v>
      </c>
      <c r="BR55" s="21">
        <v>0</v>
      </c>
      <c r="BS55" s="21">
        <v>0</v>
      </c>
      <c r="BT55" s="21">
        <v>0</v>
      </c>
      <c r="BU55" s="21">
        <v>0</v>
      </c>
      <c r="BV55" s="21">
        <v>0</v>
      </c>
      <c r="BW55" s="21">
        <v>0</v>
      </c>
      <c r="BX55" s="21">
        <v>0</v>
      </c>
      <c r="BY55" s="21">
        <v>0</v>
      </c>
      <c r="BZ55" s="21">
        <v>0</v>
      </c>
      <c r="CA55" s="21">
        <v>0</v>
      </c>
      <c r="CB55" s="21">
        <v>0</v>
      </c>
      <c r="CC55" s="21">
        <v>0</v>
      </c>
      <c r="CD55" s="21">
        <v>0</v>
      </c>
      <c r="CE55" s="21">
        <v>0</v>
      </c>
      <c r="CF55" s="21">
        <v>0</v>
      </c>
      <c r="CG55" s="21">
        <v>0</v>
      </c>
      <c r="CH55" s="21">
        <v>0</v>
      </c>
      <c r="CI55" s="21">
        <v>0</v>
      </c>
      <c r="CJ55" s="21">
        <v>0</v>
      </c>
      <c r="CK55" s="21">
        <v>0</v>
      </c>
      <c r="CL55" s="21">
        <v>0</v>
      </c>
      <c r="CM55" s="21">
        <v>0</v>
      </c>
      <c r="CN55" s="21">
        <v>0</v>
      </c>
      <c r="CO55" s="21">
        <v>0</v>
      </c>
      <c r="CP55" s="21">
        <v>0</v>
      </c>
      <c r="CQ55" s="21">
        <v>0</v>
      </c>
      <c r="CR55" s="21">
        <v>0</v>
      </c>
      <c r="CS55" s="21">
        <v>0</v>
      </c>
      <c r="CT55" s="21">
        <v>0</v>
      </c>
      <c r="CU55" s="21">
        <v>0</v>
      </c>
      <c r="CV55" s="21">
        <v>0</v>
      </c>
      <c r="CW55" s="21">
        <v>0</v>
      </c>
      <c r="CX55" s="21">
        <v>0</v>
      </c>
      <c r="CY55" s="21">
        <v>0</v>
      </c>
      <c r="CZ55" s="21">
        <v>0</v>
      </c>
      <c r="DA55" s="21">
        <v>0</v>
      </c>
      <c r="DB55" s="21">
        <v>0</v>
      </c>
      <c r="DC55" s="21">
        <v>0</v>
      </c>
      <c r="DD55" s="21">
        <v>0</v>
      </c>
      <c r="DE55" s="21">
        <v>0</v>
      </c>
      <c r="DF55" s="21">
        <v>0</v>
      </c>
      <c r="DG55" s="21">
        <v>0</v>
      </c>
      <c r="DH55" s="21">
        <v>2332990</v>
      </c>
      <c r="DI55" s="110">
        <v>0</v>
      </c>
      <c r="DJ55" s="110">
        <v>20</v>
      </c>
      <c r="DK55" s="110">
        <v>0</v>
      </c>
      <c r="DL55" s="110">
        <v>80</v>
      </c>
      <c r="DM55" s="110">
        <v>0</v>
      </c>
      <c r="DN55" s="21">
        <v>460218.6</v>
      </c>
      <c r="DO55" s="21">
        <v>0</v>
      </c>
      <c r="DP55" s="110" t="s">
        <v>1911</v>
      </c>
      <c r="DQ55" s="110" t="s">
        <v>1911</v>
      </c>
      <c r="DR55" s="110" t="s">
        <v>1911</v>
      </c>
      <c r="DS55" s="110" t="s">
        <v>1911</v>
      </c>
      <c r="DT55" s="110" t="s">
        <v>1911</v>
      </c>
      <c r="DU55" s="110" t="s">
        <v>1892</v>
      </c>
      <c r="DV55" s="110" t="s">
        <v>1911</v>
      </c>
      <c r="DW55" s="110" t="s">
        <v>1911</v>
      </c>
      <c r="DX55" s="110" t="s">
        <v>1911</v>
      </c>
      <c r="DY55" s="110" t="s">
        <v>1911</v>
      </c>
      <c r="DZ55" s="110" t="s">
        <v>1911</v>
      </c>
      <c r="EA55" s="110" t="s">
        <v>1911</v>
      </c>
      <c r="EB55" s="110" t="s">
        <v>1892</v>
      </c>
      <c r="EC55" s="110" t="s">
        <v>1892</v>
      </c>
    </row>
    <row r="56" spans="1:133" x14ac:dyDescent="0.3">
      <c r="A56" s="110" t="s">
        <v>162</v>
      </c>
      <c r="B56" s="110">
        <v>2021</v>
      </c>
      <c r="C56" s="110" t="s">
        <v>2056</v>
      </c>
      <c r="D56" s="22">
        <f>INDEX(Concordance!$A$2:$A$556,MATCH('2021 ESSER III'!F56,Concordance!$D$2:$D$556,0))</f>
        <v>107155</v>
      </c>
      <c r="E56" s="110" t="s">
        <v>324</v>
      </c>
      <c r="F56" s="110" t="s">
        <v>2057</v>
      </c>
      <c r="G56" s="110" t="s">
        <v>2058</v>
      </c>
      <c r="H56" s="110" t="s">
        <v>1892</v>
      </c>
      <c r="I56" s="21">
        <v>0</v>
      </c>
      <c r="J56" s="21">
        <v>0</v>
      </c>
      <c r="K56" s="21">
        <v>0</v>
      </c>
      <c r="L56" s="21">
        <v>0</v>
      </c>
      <c r="M56" s="21">
        <v>0</v>
      </c>
      <c r="N56" s="21">
        <v>0</v>
      </c>
      <c r="O56" s="21">
        <v>0</v>
      </c>
      <c r="P56" s="21">
        <v>0</v>
      </c>
      <c r="Q56" s="21">
        <v>0</v>
      </c>
      <c r="R56" s="21">
        <v>0</v>
      </c>
      <c r="W56" s="21">
        <v>0</v>
      </c>
      <c r="AC56" s="21">
        <v>3286899</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v>0</v>
      </c>
      <c r="DA56" s="21">
        <v>0</v>
      </c>
      <c r="DB56" s="21">
        <v>0</v>
      </c>
      <c r="DC56" s="21">
        <v>0</v>
      </c>
      <c r="DD56" s="21">
        <v>0</v>
      </c>
      <c r="DE56" s="21">
        <v>0</v>
      </c>
      <c r="DF56" s="21">
        <v>0</v>
      </c>
      <c r="DG56" s="21">
        <v>0</v>
      </c>
      <c r="DH56" s="21">
        <v>3286899</v>
      </c>
      <c r="DI56" s="110">
        <v>0</v>
      </c>
      <c r="DJ56" s="110">
        <v>20</v>
      </c>
      <c r="DK56" s="110">
        <v>0</v>
      </c>
      <c r="DL56" s="110">
        <v>80</v>
      </c>
      <c r="DM56" s="110">
        <v>0</v>
      </c>
      <c r="DN56" s="21">
        <v>698392</v>
      </c>
      <c r="DO56" s="21">
        <v>0</v>
      </c>
      <c r="DP56" s="110" t="s">
        <v>1911</v>
      </c>
      <c r="DQ56" s="110" t="s">
        <v>1892</v>
      </c>
      <c r="DR56" s="110" t="s">
        <v>1911</v>
      </c>
      <c r="DS56" s="110" t="s">
        <v>1892</v>
      </c>
      <c r="DT56" s="110" t="s">
        <v>1911</v>
      </c>
      <c r="DU56" s="110" t="s">
        <v>1911</v>
      </c>
      <c r="DV56" s="110" t="s">
        <v>1911</v>
      </c>
      <c r="DW56" s="110" t="s">
        <v>1911</v>
      </c>
      <c r="DX56" s="110" t="s">
        <v>1911</v>
      </c>
      <c r="DY56" s="110" t="s">
        <v>1911</v>
      </c>
      <c r="DZ56" s="110" t="s">
        <v>1911</v>
      </c>
      <c r="EA56" s="110" t="s">
        <v>1911</v>
      </c>
      <c r="EB56" s="110" t="s">
        <v>1892</v>
      </c>
      <c r="EC56" s="110" t="s">
        <v>1892</v>
      </c>
    </row>
    <row r="57" spans="1:133" x14ac:dyDescent="0.3">
      <c r="A57" s="110" t="s">
        <v>162</v>
      </c>
      <c r="B57" s="110">
        <v>2021</v>
      </c>
      <c r="C57" s="110" t="s">
        <v>2059</v>
      </c>
      <c r="D57" s="22">
        <f>INDEX(Concordance!$A$2:$A$556,MATCH('2021 ESSER III'!F57,Concordance!$D$2:$D$556,0))</f>
        <v>41001</v>
      </c>
      <c r="E57" s="110" t="s">
        <v>327</v>
      </c>
      <c r="F57" s="110" t="s">
        <v>2060</v>
      </c>
      <c r="G57" s="110" t="s">
        <v>2061</v>
      </c>
      <c r="H57" s="110" t="s">
        <v>1892</v>
      </c>
      <c r="I57" s="21">
        <v>0</v>
      </c>
      <c r="J57" s="21">
        <v>0</v>
      </c>
      <c r="K57" s="21">
        <v>0</v>
      </c>
      <c r="L57" s="21">
        <v>0</v>
      </c>
      <c r="M57" s="21">
        <v>0</v>
      </c>
      <c r="N57" s="21">
        <v>0</v>
      </c>
      <c r="O57" s="21">
        <v>0</v>
      </c>
      <c r="P57" s="21">
        <v>0</v>
      </c>
      <c r="Q57" s="21">
        <v>0</v>
      </c>
      <c r="R57" s="21">
        <v>0</v>
      </c>
      <c r="W57" s="21">
        <v>0</v>
      </c>
      <c r="AC57" s="21">
        <v>209927</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v>0</v>
      </c>
      <c r="DA57" s="21">
        <v>0</v>
      </c>
      <c r="DB57" s="21">
        <v>0</v>
      </c>
      <c r="DC57" s="21">
        <v>0</v>
      </c>
      <c r="DD57" s="21">
        <v>0</v>
      </c>
      <c r="DE57" s="21">
        <v>0</v>
      </c>
      <c r="DF57" s="21">
        <v>0</v>
      </c>
      <c r="DG57" s="21">
        <v>0</v>
      </c>
      <c r="DH57" s="21">
        <v>209927</v>
      </c>
      <c r="DI57" s="110">
        <v>64</v>
      </c>
      <c r="DJ57" s="110">
        <v>20</v>
      </c>
      <c r="DK57" s="110">
        <v>0</v>
      </c>
      <c r="DL57" s="110">
        <v>16</v>
      </c>
      <c r="DM57" s="110">
        <v>0</v>
      </c>
      <c r="DN57" s="21">
        <v>41985.4</v>
      </c>
      <c r="DO57" s="21">
        <v>0</v>
      </c>
      <c r="DP57" s="110" t="s">
        <v>1911</v>
      </c>
      <c r="DQ57" s="110" t="s">
        <v>1892</v>
      </c>
      <c r="DR57" s="110" t="s">
        <v>1911</v>
      </c>
      <c r="DS57" s="110" t="s">
        <v>1892</v>
      </c>
      <c r="DT57" s="110" t="s">
        <v>1911</v>
      </c>
      <c r="DU57" s="110" t="s">
        <v>1911</v>
      </c>
      <c r="DV57" s="110" t="s">
        <v>1911</v>
      </c>
      <c r="DW57" s="110" t="s">
        <v>1911</v>
      </c>
      <c r="DX57" s="110" t="s">
        <v>1911</v>
      </c>
      <c r="DY57" s="110" t="s">
        <v>1911</v>
      </c>
      <c r="DZ57" s="110" t="s">
        <v>1911</v>
      </c>
      <c r="EA57" s="110" t="s">
        <v>1911</v>
      </c>
      <c r="EB57" s="110" t="s">
        <v>1892</v>
      </c>
      <c r="EC57" s="110" t="s">
        <v>1892</v>
      </c>
    </row>
    <row r="58" spans="1:133" x14ac:dyDescent="0.3">
      <c r="A58" s="110" t="s">
        <v>162</v>
      </c>
      <c r="B58" s="110">
        <v>2021</v>
      </c>
      <c r="C58" s="110" t="s">
        <v>2062</v>
      </c>
      <c r="D58" s="22">
        <f>INDEX(Concordance!$A$2:$A$556,MATCH('2021 ESSER III'!F58,Concordance!$D$2:$D$556,0))</f>
        <v>42117</v>
      </c>
      <c r="E58" s="110" t="s">
        <v>330</v>
      </c>
      <c r="F58" s="110" t="s">
        <v>2063</v>
      </c>
      <c r="G58" s="110" t="s">
        <v>2064</v>
      </c>
      <c r="H58" s="110" t="s">
        <v>1892</v>
      </c>
      <c r="I58" s="21">
        <v>0</v>
      </c>
      <c r="J58" s="21">
        <v>0</v>
      </c>
      <c r="K58" s="21">
        <v>0</v>
      </c>
      <c r="L58" s="21">
        <v>0</v>
      </c>
      <c r="M58" s="21">
        <v>0</v>
      </c>
      <c r="N58" s="21">
        <v>0</v>
      </c>
      <c r="O58" s="21">
        <v>0</v>
      </c>
      <c r="P58" s="21">
        <v>0</v>
      </c>
      <c r="Q58" s="21">
        <v>0</v>
      </c>
      <c r="R58" s="21">
        <v>0</v>
      </c>
      <c r="W58" s="21">
        <v>0</v>
      </c>
      <c r="AC58" s="21">
        <v>433261</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21">
        <v>0</v>
      </c>
      <c r="CN58" s="21">
        <v>0</v>
      </c>
      <c r="CO58" s="21">
        <v>0</v>
      </c>
      <c r="CP58" s="21">
        <v>0</v>
      </c>
      <c r="CQ58" s="21">
        <v>0</v>
      </c>
      <c r="CR58" s="21">
        <v>0</v>
      </c>
      <c r="CS58" s="21">
        <v>0</v>
      </c>
      <c r="CT58" s="21">
        <v>0</v>
      </c>
      <c r="CU58" s="21">
        <v>0</v>
      </c>
      <c r="CV58" s="21">
        <v>0</v>
      </c>
      <c r="CW58" s="21">
        <v>0</v>
      </c>
      <c r="CX58" s="21">
        <v>0</v>
      </c>
      <c r="CY58" s="21">
        <v>0</v>
      </c>
      <c r="CZ58" s="21">
        <v>0</v>
      </c>
      <c r="DA58" s="21">
        <v>0</v>
      </c>
      <c r="DB58" s="21">
        <v>0</v>
      </c>
      <c r="DC58" s="21">
        <v>0</v>
      </c>
      <c r="DD58" s="21">
        <v>0</v>
      </c>
      <c r="DE58" s="21">
        <v>0</v>
      </c>
      <c r="DF58" s="21">
        <v>0</v>
      </c>
      <c r="DG58" s="21">
        <v>0</v>
      </c>
      <c r="DH58" s="21">
        <v>433261</v>
      </c>
      <c r="DI58" s="110">
        <v>0</v>
      </c>
      <c r="DJ58" s="110">
        <v>20</v>
      </c>
      <c r="DK58" s="110">
        <v>0</v>
      </c>
      <c r="DL58" s="110">
        <v>80</v>
      </c>
      <c r="DM58" s="110">
        <v>0</v>
      </c>
      <c r="DN58" s="21">
        <v>86652.2</v>
      </c>
      <c r="DO58" s="21">
        <v>0</v>
      </c>
      <c r="DP58" s="110" t="s">
        <v>1892</v>
      </c>
      <c r="DQ58" s="110" t="s">
        <v>1911</v>
      </c>
      <c r="DR58" s="110" t="s">
        <v>1911</v>
      </c>
      <c r="DS58" s="110" t="s">
        <v>1892</v>
      </c>
      <c r="DT58" s="110" t="s">
        <v>1911</v>
      </c>
      <c r="DU58" s="110" t="s">
        <v>1911</v>
      </c>
      <c r="DV58" s="110" t="s">
        <v>1911</v>
      </c>
      <c r="DW58" s="110" t="s">
        <v>1911</v>
      </c>
      <c r="DX58" s="110" t="s">
        <v>1911</v>
      </c>
      <c r="DY58" s="110" t="s">
        <v>1911</v>
      </c>
      <c r="DZ58" s="110" t="s">
        <v>1911</v>
      </c>
      <c r="EA58" s="110" t="s">
        <v>1911</v>
      </c>
      <c r="EB58" s="110" t="s">
        <v>1892</v>
      </c>
      <c r="EC58" s="110" t="s">
        <v>1892</v>
      </c>
    </row>
    <row r="59" spans="1:133" x14ac:dyDescent="0.3">
      <c r="A59" s="110" t="s">
        <v>162</v>
      </c>
      <c r="B59" s="110">
        <v>2021</v>
      </c>
      <c r="C59" s="110" t="s">
        <v>2065</v>
      </c>
      <c r="D59" s="22">
        <f>INDEX(Concordance!$A$2:$A$556,MATCH('2021 ESSER III'!F59,Concordance!$D$2:$D$556,0))</f>
        <v>61157</v>
      </c>
      <c r="E59" s="110" t="s">
        <v>333</v>
      </c>
      <c r="F59" s="110" t="s">
        <v>2066</v>
      </c>
      <c r="G59" s="110" t="s">
        <v>2067</v>
      </c>
      <c r="H59" s="110" t="s">
        <v>1892</v>
      </c>
      <c r="I59" s="21">
        <v>0</v>
      </c>
      <c r="J59" s="21">
        <v>0</v>
      </c>
      <c r="K59" s="21">
        <v>0</v>
      </c>
      <c r="L59" s="21">
        <v>0</v>
      </c>
      <c r="M59" s="21">
        <v>0</v>
      </c>
      <c r="N59" s="21">
        <v>0</v>
      </c>
      <c r="O59" s="21">
        <v>0</v>
      </c>
      <c r="P59" s="21">
        <v>0</v>
      </c>
      <c r="Q59" s="21">
        <v>0</v>
      </c>
      <c r="R59" s="21">
        <v>0</v>
      </c>
      <c r="W59" s="21">
        <v>0</v>
      </c>
      <c r="AC59" s="21">
        <v>0</v>
      </c>
      <c r="AD59" s="21">
        <v>0</v>
      </c>
      <c r="AE59" s="21">
        <v>0</v>
      </c>
      <c r="AF59" s="21">
        <v>0</v>
      </c>
      <c r="AG59" s="21">
        <v>0</v>
      </c>
      <c r="AH59" s="21">
        <v>0</v>
      </c>
      <c r="AI59" s="21">
        <v>0</v>
      </c>
      <c r="AJ59" s="21">
        <v>0</v>
      </c>
      <c r="AK59" s="21">
        <v>0</v>
      </c>
      <c r="AL59" s="21">
        <v>0</v>
      </c>
      <c r="AM59" s="21">
        <v>0</v>
      </c>
      <c r="AN59" s="21">
        <v>0</v>
      </c>
      <c r="AO59" s="21">
        <v>0</v>
      </c>
      <c r="AP59" s="21">
        <v>0</v>
      </c>
      <c r="AQ59" s="21">
        <v>0</v>
      </c>
      <c r="AR59" s="21">
        <v>0</v>
      </c>
      <c r="AS59" s="21">
        <v>0</v>
      </c>
      <c r="AT59" s="21">
        <v>0</v>
      </c>
      <c r="AU59" s="21">
        <v>0</v>
      </c>
      <c r="AV59" s="21">
        <v>0</v>
      </c>
      <c r="AW59" s="21">
        <v>0</v>
      </c>
      <c r="AX59" s="21">
        <v>0</v>
      </c>
      <c r="AY59" s="21">
        <v>0</v>
      </c>
      <c r="AZ59" s="21">
        <v>0</v>
      </c>
      <c r="BA59" s="21">
        <v>0</v>
      </c>
      <c r="BB59" s="21">
        <v>0</v>
      </c>
      <c r="BC59" s="21">
        <v>0</v>
      </c>
      <c r="BD59" s="21">
        <v>0</v>
      </c>
      <c r="BE59" s="21">
        <v>0</v>
      </c>
      <c r="BF59" s="21">
        <v>0</v>
      </c>
      <c r="BG59" s="21">
        <v>0</v>
      </c>
      <c r="BH59" s="21">
        <v>0</v>
      </c>
      <c r="BI59" s="21">
        <v>0</v>
      </c>
      <c r="BJ59" s="21">
        <v>0</v>
      </c>
      <c r="BK59" s="21">
        <v>0</v>
      </c>
      <c r="BL59" s="21">
        <v>0</v>
      </c>
      <c r="BM59" s="21">
        <v>0</v>
      </c>
      <c r="BN59" s="21">
        <v>0</v>
      </c>
      <c r="BO59" s="21">
        <v>0</v>
      </c>
      <c r="BP59" s="21">
        <v>0</v>
      </c>
      <c r="BQ59" s="21">
        <v>0</v>
      </c>
      <c r="BR59" s="21">
        <v>0</v>
      </c>
      <c r="BS59" s="21">
        <v>0</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21">
        <v>0</v>
      </c>
      <c r="CN59" s="21">
        <v>0</v>
      </c>
      <c r="CO59" s="21">
        <v>0</v>
      </c>
      <c r="CP59" s="21">
        <v>0</v>
      </c>
      <c r="CQ59" s="21">
        <v>0</v>
      </c>
      <c r="CR59" s="21">
        <v>0</v>
      </c>
      <c r="CS59" s="21">
        <v>0</v>
      </c>
      <c r="CT59" s="21">
        <v>0</v>
      </c>
      <c r="CU59" s="21">
        <v>0</v>
      </c>
      <c r="CV59" s="21">
        <v>0</v>
      </c>
      <c r="CW59" s="21">
        <v>0</v>
      </c>
      <c r="CX59" s="21">
        <v>0</v>
      </c>
      <c r="CY59" s="21">
        <v>0</v>
      </c>
      <c r="CZ59" s="21">
        <v>0</v>
      </c>
      <c r="DA59" s="21">
        <v>0</v>
      </c>
      <c r="DB59" s="21">
        <v>0</v>
      </c>
      <c r="DC59" s="21">
        <v>0</v>
      </c>
      <c r="DD59" s="21">
        <v>0</v>
      </c>
      <c r="DE59" s="21">
        <v>0</v>
      </c>
      <c r="DF59" s="21">
        <v>0</v>
      </c>
      <c r="DG59" s="21">
        <v>0</v>
      </c>
      <c r="DH59" s="21">
        <v>0</v>
      </c>
      <c r="DN59" s="21"/>
      <c r="DO59" s="21">
        <v>0</v>
      </c>
      <c r="DT59" s="110" t="s">
        <v>1911</v>
      </c>
      <c r="DV59" s="110" t="s">
        <v>1911</v>
      </c>
      <c r="DW59" s="110" t="s">
        <v>1911</v>
      </c>
      <c r="DX59" s="110" t="s">
        <v>1911</v>
      </c>
      <c r="DY59" s="110" t="s">
        <v>1911</v>
      </c>
      <c r="DZ59" s="110" t="s">
        <v>1911</v>
      </c>
      <c r="EA59" s="110" t="s">
        <v>1911</v>
      </c>
      <c r="EB59" s="110" t="s">
        <v>1892</v>
      </c>
      <c r="EC59" s="110" t="s">
        <v>1911</v>
      </c>
    </row>
    <row r="60" spans="1:133" x14ac:dyDescent="0.3">
      <c r="A60" s="110" t="s">
        <v>162</v>
      </c>
      <c r="B60" s="110">
        <v>2021</v>
      </c>
      <c r="C60" s="110" t="s">
        <v>2068</v>
      </c>
      <c r="D60" s="22">
        <f>INDEX(Concordance!$A$2:$A$556,MATCH('2021 ESSER III'!F60,Concordance!$D$2:$D$556,0))</f>
        <v>15002</v>
      </c>
      <c r="E60" s="110" t="s">
        <v>336</v>
      </c>
      <c r="F60" s="110" t="s">
        <v>2069</v>
      </c>
      <c r="G60" s="110" t="s">
        <v>2070</v>
      </c>
      <c r="H60" s="110" t="s">
        <v>1892</v>
      </c>
      <c r="I60" s="21">
        <v>0</v>
      </c>
      <c r="J60" s="21">
        <v>0</v>
      </c>
      <c r="K60" s="21">
        <v>0</v>
      </c>
      <c r="L60" s="21">
        <v>0</v>
      </c>
      <c r="M60" s="21">
        <v>0</v>
      </c>
      <c r="N60" s="21">
        <v>0</v>
      </c>
      <c r="O60" s="21">
        <v>0</v>
      </c>
      <c r="P60" s="21">
        <v>0</v>
      </c>
      <c r="Q60" s="21">
        <v>0</v>
      </c>
      <c r="R60" s="21">
        <v>0</v>
      </c>
      <c r="W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21">
        <v>0</v>
      </c>
      <c r="CU60" s="21">
        <v>0</v>
      </c>
      <c r="CV60" s="21">
        <v>0</v>
      </c>
      <c r="CW60" s="21">
        <v>0</v>
      </c>
      <c r="CX60" s="21">
        <v>0</v>
      </c>
      <c r="CY60" s="21">
        <v>0</v>
      </c>
      <c r="CZ60" s="21">
        <v>0</v>
      </c>
      <c r="DA60" s="21">
        <v>0</v>
      </c>
      <c r="DB60" s="21">
        <v>0</v>
      </c>
      <c r="DC60" s="21">
        <v>0</v>
      </c>
      <c r="DD60" s="21">
        <v>0</v>
      </c>
      <c r="DE60" s="21">
        <v>0</v>
      </c>
      <c r="DF60" s="21">
        <v>0</v>
      </c>
      <c r="DG60" s="21">
        <v>0</v>
      </c>
      <c r="DH60" s="21">
        <v>0</v>
      </c>
      <c r="DN60" s="21"/>
      <c r="DO60" s="21">
        <v>0</v>
      </c>
      <c r="DT60" s="110" t="s">
        <v>1911</v>
      </c>
      <c r="DV60" s="110" t="s">
        <v>1911</v>
      </c>
      <c r="DW60" s="110" t="s">
        <v>1911</v>
      </c>
      <c r="DX60" s="110" t="s">
        <v>1911</v>
      </c>
      <c r="DY60" s="110" t="s">
        <v>1911</v>
      </c>
      <c r="DZ60" s="110" t="s">
        <v>1911</v>
      </c>
      <c r="EA60" s="110" t="s">
        <v>1911</v>
      </c>
      <c r="EB60" s="110" t="s">
        <v>1892</v>
      </c>
      <c r="EC60" s="110" t="s">
        <v>1911</v>
      </c>
    </row>
    <row r="61" spans="1:133" x14ac:dyDescent="0.3">
      <c r="A61" s="110" t="s">
        <v>162</v>
      </c>
      <c r="B61" s="110">
        <v>2021</v>
      </c>
      <c r="C61" s="110" t="s">
        <v>2071</v>
      </c>
      <c r="D61" s="22">
        <f>INDEX(Concordance!$A$2:$A$556,MATCH('2021 ESSER III'!F61,Concordance!$D$2:$D$556,0))</f>
        <v>25001</v>
      </c>
      <c r="E61" s="110" t="s">
        <v>339</v>
      </c>
      <c r="F61" s="110" t="s">
        <v>2072</v>
      </c>
      <c r="G61" s="110" t="s">
        <v>2073</v>
      </c>
      <c r="H61" s="110" t="s">
        <v>1892</v>
      </c>
      <c r="I61" s="21">
        <v>0</v>
      </c>
      <c r="J61" s="21">
        <v>0</v>
      </c>
      <c r="K61" s="21">
        <v>0</v>
      </c>
      <c r="L61" s="21">
        <v>0</v>
      </c>
      <c r="M61" s="21">
        <v>0</v>
      </c>
      <c r="N61" s="21">
        <v>0</v>
      </c>
      <c r="O61" s="21">
        <v>0</v>
      </c>
      <c r="P61" s="21">
        <v>0</v>
      </c>
      <c r="Q61" s="21">
        <v>0</v>
      </c>
      <c r="R61" s="21">
        <v>0</v>
      </c>
      <c r="W61" s="21">
        <v>0</v>
      </c>
      <c r="AC61" s="21">
        <v>2677872</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21">
        <v>0</v>
      </c>
      <c r="CN61" s="21">
        <v>0</v>
      </c>
      <c r="CO61" s="21">
        <v>0</v>
      </c>
      <c r="CP61" s="21">
        <v>0</v>
      </c>
      <c r="CQ61" s="21">
        <v>0</v>
      </c>
      <c r="CR61" s="21">
        <v>0</v>
      </c>
      <c r="CS61" s="21">
        <v>0</v>
      </c>
      <c r="CT61" s="21">
        <v>0</v>
      </c>
      <c r="CU61" s="21">
        <v>0</v>
      </c>
      <c r="CV61" s="21">
        <v>0</v>
      </c>
      <c r="CW61" s="21">
        <v>0</v>
      </c>
      <c r="CX61" s="21">
        <v>0</v>
      </c>
      <c r="CY61" s="21">
        <v>0</v>
      </c>
      <c r="CZ61" s="21">
        <v>0</v>
      </c>
      <c r="DA61" s="21">
        <v>0</v>
      </c>
      <c r="DB61" s="21">
        <v>0</v>
      </c>
      <c r="DC61" s="21">
        <v>0</v>
      </c>
      <c r="DD61" s="21">
        <v>0</v>
      </c>
      <c r="DE61" s="21">
        <v>0</v>
      </c>
      <c r="DF61" s="21">
        <v>0</v>
      </c>
      <c r="DG61" s="21">
        <v>0</v>
      </c>
      <c r="DH61" s="21">
        <v>2677872</v>
      </c>
      <c r="DI61" s="110">
        <v>15</v>
      </c>
      <c r="DJ61" s="110">
        <v>50</v>
      </c>
      <c r="DK61" s="110">
        <v>10</v>
      </c>
      <c r="DL61" s="110">
        <v>5</v>
      </c>
      <c r="DM61" s="110">
        <v>20</v>
      </c>
      <c r="DN61" s="21">
        <v>620000</v>
      </c>
      <c r="DO61" s="21">
        <v>0</v>
      </c>
      <c r="DP61" s="110" t="s">
        <v>1911</v>
      </c>
      <c r="DQ61" s="110" t="s">
        <v>1892</v>
      </c>
      <c r="DR61" s="110" t="s">
        <v>1911</v>
      </c>
      <c r="DS61" s="110" t="s">
        <v>1892</v>
      </c>
      <c r="DT61" s="110" t="s">
        <v>1911</v>
      </c>
      <c r="DU61" s="110" t="s">
        <v>1892</v>
      </c>
      <c r="DV61" s="110" t="s">
        <v>1911</v>
      </c>
      <c r="DW61" s="110" t="s">
        <v>1911</v>
      </c>
      <c r="DX61" s="110" t="s">
        <v>1911</v>
      </c>
      <c r="DY61" s="110" t="s">
        <v>1911</v>
      </c>
      <c r="DZ61" s="110" t="s">
        <v>1911</v>
      </c>
      <c r="EA61" s="110" t="s">
        <v>1911</v>
      </c>
      <c r="EB61" s="110" t="s">
        <v>1892</v>
      </c>
      <c r="EC61" s="110" t="s">
        <v>1892</v>
      </c>
    </row>
    <row r="62" spans="1:133" x14ac:dyDescent="0.3">
      <c r="A62" s="110" t="s">
        <v>162</v>
      </c>
      <c r="B62" s="110">
        <v>2021</v>
      </c>
      <c r="C62" s="110" t="s">
        <v>2074</v>
      </c>
      <c r="D62" s="22">
        <f>INDEX(Concordance!$A$2:$A$556,MATCH('2021 ESSER III'!F62,Concordance!$D$2:$D$556,0))</f>
        <v>35093</v>
      </c>
      <c r="E62" s="110" t="s">
        <v>342</v>
      </c>
      <c r="F62" s="110" t="s">
        <v>2075</v>
      </c>
      <c r="G62" s="110" t="s">
        <v>2076</v>
      </c>
      <c r="H62" s="110" t="s">
        <v>1892</v>
      </c>
      <c r="I62" s="21">
        <v>0</v>
      </c>
      <c r="J62" s="21">
        <v>0</v>
      </c>
      <c r="K62" s="21">
        <v>0</v>
      </c>
      <c r="L62" s="21">
        <v>0</v>
      </c>
      <c r="M62" s="21">
        <v>0</v>
      </c>
      <c r="N62" s="21">
        <v>0</v>
      </c>
      <c r="O62" s="21">
        <v>0</v>
      </c>
      <c r="P62" s="21">
        <v>0</v>
      </c>
      <c r="Q62" s="21">
        <v>0</v>
      </c>
      <c r="R62" s="21">
        <v>0</v>
      </c>
      <c r="W62" s="21">
        <v>0</v>
      </c>
      <c r="AC62" s="21">
        <v>2736456</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21">
        <v>0</v>
      </c>
      <c r="CN62" s="21">
        <v>0</v>
      </c>
      <c r="CO62" s="21">
        <v>0</v>
      </c>
      <c r="CP62" s="21">
        <v>0</v>
      </c>
      <c r="CQ62" s="21">
        <v>0</v>
      </c>
      <c r="CR62" s="21">
        <v>0</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2736456</v>
      </c>
      <c r="DI62" s="110">
        <v>10</v>
      </c>
      <c r="DJ62" s="110">
        <v>40</v>
      </c>
      <c r="DK62" s="110">
        <v>0</v>
      </c>
      <c r="DL62" s="110">
        <v>40</v>
      </c>
      <c r="DM62" s="110">
        <v>10</v>
      </c>
      <c r="DN62" s="21">
        <v>604400</v>
      </c>
      <c r="DO62" s="21">
        <v>0</v>
      </c>
      <c r="DP62" s="110" t="s">
        <v>1892</v>
      </c>
      <c r="DQ62" s="110" t="s">
        <v>1892</v>
      </c>
      <c r="DR62" s="110" t="s">
        <v>1911</v>
      </c>
      <c r="DS62" s="110" t="s">
        <v>1892</v>
      </c>
      <c r="DT62" s="110" t="s">
        <v>1911</v>
      </c>
      <c r="DU62" s="110" t="s">
        <v>1911</v>
      </c>
      <c r="DV62" s="110" t="s">
        <v>1911</v>
      </c>
      <c r="DW62" s="110" t="s">
        <v>1911</v>
      </c>
      <c r="DX62" s="110" t="s">
        <v>1911</v>
      </c>
      <c r="DY62" s="110" t="s">
        <v>1911</v>
      </c>
      <c r="DZ62" s="110" t="s">
        <v>1911</v>
      </c>
      <c r="EA62" s="110" t="s">
        <v>1911</v>
      </c>
      <c r="EB62" s="110" t="s">
        <v>1892</v>
      </c>
      <c r="EC62" s="110" t="s">
        <v>1892</v>
      </c>
    </row>
    <row r="63" spans="1:133" x14ac:dyDescent="0.3">
      <c r="A63" s="110" t="s">
        <v>162</v>
      </c>
      <c r="B63" s="110">
        <v>2021</v>
      </c>
      <c r="C63" s="110" t="s">
        <v>2077</v>
      </c>
      <c r="D63" s="22">
        <f>INDEX(Concordance!$A$2:$A$556,MATCH('2021 ESSER III'!F63,Concordance!$D$2:$D$556,0))</f>
        <v>56015</v>
      </c>
      <c r="E63" s="110" t="s">
        <v>345</v>
      </c>
      <c r="F63" s="110" t="s">
        <v>2078</v>
      </c>
      <c r="G63" s="110" t="s">
        <v>2079</v>
      </c>
      <c r="H63" s="110" t="s">
        <v>1892</v>
      </c>
      <c r="I63" s="21">
        <v>0</v>
      </c>
      <c r="J63" s="21">
        <v>0</v>
      </c>
      <c r="K63" s="21">
        <v>0</v>
      </c>
      <c r="L63" s="21">
        <v>0</v>
      </c>
      <c r="M63" s="21">
        <v>0</v>
      </c>
      <c r="N63" s="21">
        <v>0</v>
      </c>
      <c r="O63" s="21">
        <v>0</v>
      </c>
      <c r="P63" s="21">
        <v>0</v>
      </c>
      <c r="Q63" s="21">
        <v>0</v>
      </c>
      <c r="R63" s="21">
        <v>0</v>
      </c>
      <c r="W63" s="21">
        <v>0</v>
      </c>
      <c r="AC63" s="21">
        <v>1359440</v>
      </c>
      <c r="AD63" s="21">
        <v>0</v>
      </c>
      <c r="AE63" s="21">
        <v>0</v>
      </c>
      <c r="AF63" s="21">
        <v>0</v>
      </c>
      <c r="AG63" s="21">
        <v>0</v>
      </c>
      <c r="AH63" s="21">
        <v>0</v>
      </c>
      <c r="AI63" s="21">
        <v>0</v>
      </c>
      <c r="AJ63" s="21">
        <v>0</v>
      </c>
      <c r="AK63" s="21">
        <v>0</v>
      </c>
      <c r="AL63" s="21">
        <v>0</v>
      </c>
      <c r="AM63" s="21">
        <v>0</v>
      </c>
      <c r="AN63" s="21">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0</v>
      </c>
      <c r="CU63" s="21">
        <v>0</v>
      </c>
      <c r="CV63" s="21">
        <v>0</v>
      </c>
      <c r="CW63" s="21">
        <v>0</v>
      </c>
      <c r="CX63" s="21">
        <v>0</v>
      </c>
      <c r="CY63" s="21">
        <v>0</v>
      </c>
      <c r="CZ63" s="21">
        <v>0</v>
      </c>
      <c r="DA63" s="21">
        <v>0</v>
      </c>
      <c r="DB63" s="21">
        <v>0</v>
      </c>
      <c r="DC63" s="21">
        <v>0</v>
      </c>
      <c r="DD63" s="21">
        <v>0</v>
      </c>
      <c r="DE63" s="21">
        <v>0</v>
      </c>
      <c r="DF63" s="21">
        <v>0</v>
      </c>
      <c r="DG63" s="21">
        <v>0</v>
      </c>
      <c r="DH63" s="21">
        <v>1359440</v>
      </c>
      <c r="DI63" s="110">
        <v>20</v>
      </c>
      <c r="DJ63" s="110">
        <v>60</v>
      </c>
      <c r="DK63" s="110">
        <v>10</v>
      </c>
      <c r="DL63" s="110">
        <v>5</v>
      </c>
      <c r="DM63" s="110">
        <v>5</v>
      </c>
      <c r="DN63" s="21">
        <v>315000</v>
      </c>
      <c r="DO63" s="21">
        <v>0</v>
      </c>
      <c r="DP63" s="110" t="s">
        <v>1911</v>
      </c>
      <c r="DQ63" s="110" t="s">
        <v>1892</v>
      </c>
      <c r="DR63" s="110" t="s">
        <v>1911</v>
      </c>
      <c r="DS63" s="110" t="s">
        <v>1892</v>
      </c>
      <c r="DT63" s="110" t="s">
        <v>1911</v>
      </c>
      <c r="DU63" s="110" t="s">
        <v>1892</v>
      </c>
      <c r="DV63" s="110" t="s">
        <v>1911</v>
      </c>
      <c r="DW63" s="110" t="s">
        <v>1911</v>
      </c>
      <c r="DX63" s="110" t="s">
        <v>1911</v>
      </c>
      <c r="DY63" s="110" t="s">
        <v>1911</v>
      </c>
      <c r="DZ63" s="110" t="s">
        <v>1911</v>
      </c>
      <c r="EA63" s="110" t="s">
        <v>1911</v>
      </c>
      <c r="EB63" s="110" t="s">
        <v>1892</v>
      </c>
      <c r="EC63" s="110" t="s">
        <v>1892</v>
      </c>
    </row>
    <row r="64" spans="1:133" x14ac:dyDescent="0.3">
      <c r="A64" s="110" t="s">
        <v>162</v>
      </c>
      <c r="B64" s="110">
        <v>2021</v>
      </c>
      <c r="C64" s="110" t="s">
        <v>2080</v>
      </c>
      <c r="D64" s="22">
        <f>INDEX(Concordance!$A$2:$A$556,MATCH('2021 ESSER III'!F64,Concordance!$D$2:$D$556,0))</f>
        <v>16096</v>
      </c>
      <c r="E64" s="110" t="s">
        <v>348</v>
      </c>
      <c r="F64" s="110" t="s">
        <v>2081</v>
      </c>
      <c r="G64" s="110" t="s">
        <v>2082</v>
      </c>
      <c r="H64" s="110" t="s">
        <v>1892</v>
      </c>
      <c r="I64" s="21">
        <v>0</v>
      </c>
      <c r="J64" s="21">
        <v>0</v>
      </c>
      <c r="K64" s="21">
        <v>0</v>
      </c>
      <c r="L64" s="21">
        <v>0</v>
      </c>
      <c r="M64" s="21">
        <v>0</v>
      </c>
      <c r="N64" s="21">
        <v>0</v>
      </c>
      <c r="O64" s="21">
        <v>0</v>
      </c>
      <c r="P64" s="21">
        <v>0</v>
      </c>
      <c r="Q64" s="21">
        <v>0</v>
      </c>
      <c r="R64" s="21">
        <v>0</v>
      </c>
      <c r="W64" s="21">
        <v>0</v>
      </c>
      <c r="AC64" s="21">
        <v>9841707</v>
      </c>
      <c r="AD64" s="21">
        <v>0</v>
      </c>
      <c r="AE64" s="21">
        <v>0</v>
      </c>
      <c r="AF64" s="21">
        <v>0</v>
      </c>
      <c r="AG64" s="21">
        <v>0</v>
      </c>
      <c r="AH64" s="21">
        <v>0</v>
      </c>
      <c r="AI64" s="21">
        <v>0</v>
      </c>
      <c r="AJ64" s="21">
        <v>0</v>
      </c>
      <c r="AK64" s="21">
        <v>0</v>
      </c>
      <c r="AL64" s="21">
        <v>0</v>
      </c>
      <c r="AM64" s="21">
        <v>0</v>
      </c>
      <c r="AN64" s="21">
        <v>0</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1">
        <v>0</v>
      </c>
      <c r="CU64" s="21">
        <v>0</v>
      </c>
      <c r="CV64" s="21">
        <v>0</v>
      </c>
      <c r="CW64" s="21">
        <v>0</v>
      </c>
      <c r="CX64" s="21">
        <v>0</v>
      </c>
      <c r="CY64" s="21">
        <v>0</v>
      </c>
      <c r="CZ64" s="21">
        <v>0</v>
      </c>
      <c r="DA64" s="21">
        <v>0</v>
      </c>
      <c r="DB64" s="21">
        <v>0</v>
      </c>
      <c r="DC64" s="21">
        <v>0</v>
      </c>
      <c r="DD64" s="21">
        <v>0</v>
      </c>
      <c r="DE64" s="21">
        <v>0</v>
      </c>
      <c r="DF64" s="21">
        <v>0</v>
      </c>
      <c r="DG64" s="21">
        <v>0</v>
      </c>
      <c r="DH64" s="21">
        <v>9841707</v>
      </c>
      <c r="DI64" s="110">
        <v>0</v>
      </c>
      <c r="DJ64" s="110">
        <v>0</v>
      </c>
      <c r="DK64" s="110">
        <v>0</v>
      </c>
      <c r="DL64" s="110">
        <v>0</v>
      </c>
      <c r="DM64" s="110">
        <v>100</v>
      </c>
      <c r="DN64" s="21">
        <v>1979100</v>
      </c>
      <c r="DO64" s="21">
        <v>0</v>
      </c>
      <c r="DP64" s="110" t="s">
        <v>1911</v>
      </c>
      <c r="DQ64" s="110" t="s">
        <v>1911</v>
      </c>
      <c r="DR64" s="110" t="s">
        <v>1911</v>
      </c>
      <c r="DS64" s="110" t="s">
        <v>1892</v>
      </c>
      <c r="DT64" s="110" t="s">
        <v>1911</v>
      </c>
      <c r="DU64" s="110" t="s">
        <v>1892</v>
      </c>
      <c r="DV64" s="110" t="s">
        <v>1911</v>
      </c>
      <c r="DW64" s="110" t="s">
        <v>1911</v>
      </c>
      <c r="DX64" s="110" t="s">
        <v>1911</v>
      </c>
      <c r="DY64" s="110" t="s">
        <v>1911</v>
      </c>
      <c r="DZ64" s="110" t="s">
        <v>1911</v>
      </c>
      <c r="EA64" s="110" t="s">
        <v>1911</v>
      </c>
      <c r="EB64" s="110" t="s">
        <v>1892</v>
      </c>
      <c r="EC64" s="110" t="s">
        <v>1892</v>
      </c>
    </row>
    <row r="65" spans="1:133" x14ac:dyDescent="0.3">
      <c r="A65" s="110" t="s">
        <v>162</v>
      </c>
      <c r="B65" s="110">
        <v>2021</v>
      </c>
      <c r="C65" s="110" t="s">
        <v>2083</v>
      </c>
      <c r="D65" s="22">
        <f>INDEX(Concordance!$A$2:$A$556,MATCH('2021 ESSER III'!F65,Concordance!$D$2:$D$556,0))</f>
        <v>49132</v>
      </c>
      <c r="E65" s="110" t="s">
        <v>351</v>
      </c>
      <c r="F65" s="110" t="s">
        <v>2084</v>
      </c>
      <c r="G65" s="110" t="s">
        <v>2085</v>
      </c>
      <c r="H65" s="110" t="s">
        <v>1892</v>
      </c>
      <c r="I65" s="21">
        <v>0</v>
      </c>
      <c r="J65" s="21">
        <v>0</v>
      </c>
      <c r="K65" s="21">
        <v>0</v>
      </c>
      <c r="L65" s="21">
        <v>0</v>
      </c>
      <c r="M65" s="21">
        <v>0</v>
      </c>
      <c r="N65" s="21">
        <v>0</v>
      </c>
      <c r="O65" s="21">
        <v>0</v>
      </c>
      <c r="P65" s="21">
        <v>0</v>
      </c>
      <c r="Q65" s="21">
        <v>0</v>
      </c>
      <c r="R65" s="21">
        <v>0</v>
      </c>
      <c r="W65" s="21">
        <v>0</v>
      </c>
      <c r="AC65" s="21">
        <v>5039773</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c r="AX65" s="21">
        <v>0</v>
      </c>
      <c r="AY65" s="21">
        <v>0</v>
      </c>
      <c r="AZ65" s="21">
        <v>0</v>
      </c>
      <c r="BA65" s="21">
        <v>0</v>
      </c>
      <c r="BB65" s="21">
        <v>0</v>
      </c>
      <c r="BC65" s="21">
        <v>0</v>
      </c>
      <c r="BD65" s="21">
        <v>0</v>
      </c>
      <c r="BE65" s="21">
        <v>0</v>
      </c>
      <c r="BF65" s="21">
        <v>0</v>
      </c>
      <c r="BG65" s="21">
        <v>0</v>
      </c>
      <c r="BH65" s="21">
        <v>0</v>
      </c>
      <c r="BI65" s="21">
        <v>0</v>
      </c>
      <c r="BJ65" s="21">
        <v>0</v>
      </c>
      <c r="BK65" s="21">
        <v>0</v>
      </c>
      <c r="BL65" s="21">
        <v>0</v>
      </c>
      <c r="BM65" s="21">
        <v>0</v>
      </c>
      <c r="BN65" s="21">
        <v>0</v>
      </c>
      <c r="BO65" s="21">
        <v>0</v>
      </c>
      <c r="BP65" s="21">
        <v>0</v>
      </c>
      <c r="BQ65" s="21">
        <v>0</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21">
        <v>0</v>
      </c>
      <c r="CU65" s="21">
        <v>0</v>
      </c>
      <c r="CV65" s="21">
        <v>0</v>
      </c>
      <c r="CW65" s="21">
        <v>0</v>
      </c>
      <c r="CX65" s="21">
        <v>0</v>
      </c>
      <c r="CY65" s="21">
        <v>0</v>
      </c>
      <c r="CZ65" s="21">
        <v>0</v>
      </c>
      <c r="DA65" s="21">
        <v>0</v>
      </c>
      <c r="DB65" s="21">
        <v>0</v>
      </c>
      <c r="DC65" s="21">
        <v>0</v>
      </c>
      <c r="DD65" s="21">
        <v>0</v>
      </c>
      <c r="DE65" s="21">
        <v>0</v>
      </c>
      <c r="DF65" s="21">
        <v>0</v>
      </c>
      <c r="DG65" s="21">
        <v>0</v>
      </c>
      <c r="DH65" s="21">
        <v>5039773</v>
      </c>
      <c r="DI65" s="110">
        <v>0</v>
      </c>
      <c r="DJ65" s="110">
        <v>20</v>
      </c>
      <c r="DK65" s="110">
        <v>0</v>
      </c>
      <c r="DL65" s="110">
        <v>80</v>
      </c>
      <c r="DM65" s="110">
        <v>0</v>
      </c>
      <c r="DN65" s="21">
        <v>1401613</v>
      </c>
      <c r="DO65" s="21">
        <v>0</v>
      </c>
      <c r="DP65" s="110" t="s">
        <v>1911</v>
      </c>
      <c r="DQ65" s="110" t="s">
        <v>1892</v>
      </c>
      <c r="DR65" s="110" t="s">
        <v>1911</v>
      </c>
      <c r="DS65" s="110" t="s">
        <v>1911</v>
      </c>
      <c r="DT65" s="110" t="s">
        <v>1911</v>
      </c>
      <c r="DU65" s="110" t="s">
        <v>1892</v>
      </c>
      <c r="DV65" s="110" t="s">
        <v>1911</v>
      </c>
      <c r="DW65" s="110" t="s">
        <v>1911</v>
      </c>
      <c r="DX65" s="110" t="s">
        <v>1911</v>
      </c>
      <c r="DY65" s="110" t="s">
        <v>1911</v>
      </c>
      <c r="DZ65" s="110" t="s">
        <v>1911</v>
      </c>
      <c r="EA65" s="110" t="s">
        <v>1911</v>
      </c>
      <c r="EB65" s="110" t="s">
        <v>1892</v>
      </c>
      <c r="EC65" s="110" t="s">
        <v>1892</v>
      </c>
    </row>
    <row r="66" spans="1:133" x14ac:dyDescent="0.3">
      <c r="A66" s="110" t="s">
        <v>162</v>
      </c>
      <c r="B66" s="110">
        <v>2021</v>
      </c>
      <c r="C66" s="110" t="s">
        <v>2086</v>
      </c>
      <c r="D66" s="22">
        <f>INDEX(Concordance!$A$2:$A$556,MATCH('2021 ESSER III'!F66,Concordance!$D$2:$D$556,0))</f>
        <v>17125</v>
      </c>
      <c r="E66" s="110" t="s">
        <v>354</v>
      </c>
      <c r="F66" s="110" t="s">
        <v>2087</v>
      </c>
      <c r="G66" s="110" t="s">
        <v>2088</v>
      </c>
      <c r="H66" s="110" t="s">
        <v>1892</v>
      </c>
      <c r="I66" s="21">
        <v>0</v>
      </c>
      <c r="J66" s="21">
        <v>0</v>
      </c>
      <c r="K66" s="21">
        <v>0</v>
      </c>
      <c r="L66" s="21">
        <v>0</v>
      </c>
      <c r="M66" s="21">
        <v>0</v>
      </c>
      <c r="N66" s="21">
        <v>0</v>
      </c>
      <c r="O66" s="21">
        <v>0</v>
      </c>
      <c r="P66" s="21">
        <v>0</v>
      </c>
      <c r="Q66" s="21">
        <v>0</v>
      </c>
      <c r="R66" s="21">
        <v>0</v>
      </c>
      <c r="W66" s="21">
        <v>0</v>
      </c>
      <c r="AC66" s="21">
        <v>1609308</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0</v>
      </c>
      <c r="CU66" s="21">
        <v>0</v>
      </c>
      <c r="CV66" s="21">
        <v>0</v>
      </c>
      <c r="CW66" s="21">
        <v>0</v>
      </c>
      <c r="CX66" s="21">
        <v>0</v>
      </c>
      <c r="CY66" s="21">
        <v>0</v>
      </c>
      <c r="CZ66" s="21">
        <v>0</v>
      </c>
      <c r="DA66" s="21">
        <v>0</v>
      </c>
      <c r="DB66" s="21">
        <v>0</v>
      </c>
      <c r="DC66" s="21">
        <v>0</v>
      </c>
      <c r="DD66" s="21">
        <v>0</v>
      </c>
      <c r="DE66" s="21">
        <v>0</v>
      </c>
      <c r="DF66" s="21">
        <v>0</v>
      </c>
      <c r="DG66" s="21">
        <v>0</v>
      </c>
      <c r="DH66" s="21">
        <v>1609308</v>
      </c>
      <c r="DI66" s="110">
        <v>0</v>
      </c>
      <c r="DJ66" s="110">
        <v>100</v>
      </c>
      <c r="DK66" s="110">
        <v>0</v>
      </c>
      <c r="DL66" s="110">
        <v>0</v>
      </c>
      <c r="DM66" s="110">
        <v>0</v>
      </c>
      <c r="DN66" s="21">
        <v>430000</v>
      </c>
      <c r="DO66" s="21">
        <v>0</v>
      </c>
      <c r="DP66" s="110" t="s">
        <v>1911</v>
      </c>
      <c r="DQ66" s="110" t="s">
        <v>1911</v>
      </c>
      <c r="DR66" s="110" t="s">
        <v>1911</v>
      </c>
      <c r="DS66" s="110" t="s">
        <v>1892</v>
      </c>
      <c r="DT66" s="110" t="s">
        <v>1911</v>
      </c>
      <c r="DU66" s="110" t="s">
        <v>1911</v>
      </c>
      <c r="DV66" s="110" t="s">
        <v>1911</v>
      </c>
      <c r="DW66" s="110" t="s">
        <v>1911</v>
      </c>
      <c r="DX66" s="110" t="s">
        <v>1911</v>
      </c>
      <c r="DY66" s="110" t="s">
        <v>1911</v>
      </c>
      <c r="DZ66" s="110" t="s">
        <v>1911</v>
      </c>
      <c r="EA66" s="110" t="s">
        <v>1911</v>
      </c>
      <c r="EB66" s="110" t="s">
        <v>1892</v>
      </c>
      <c r="EC66" s="110" t="s">
        <v>1892</v>
      </c>
    </row>
    <row r="67" spans="1:133" x14ac:dyDescent="0.3">
      <c r="A67" s="110" t="s">
        <v>162</v>
      </c>
      <c r="B67" s="110">
        <v>2021</v>
      </c>
      <c r="C67" s="110" t="s">
        <v>2089</v>
      </c>
      <c r="D67" s="22">
        <f>INDEX(Concordance!$A$2:$A$556,MATCH('2021 ESSER III'!F67,Concordance!$D$2:$D$556,0))</f>
        <v>49142</v>
      </c>
      <c r="E67" s="110" t="s">
        <v>357</v>
      </c>
      <c r="F67" s="110" t="s">
        <v>2090</v>
      </c>
      <c r="G67" s="110" t="s">
        <v>2091</v>
      </c>
      <c r="H67" s="110" t="s">
        <v>1892</v>
      </c>
      <c r="I67" s="21">
        <v>0</v>
      </c>
      <c r="J67" s="21">
        <v>0</v>
      </c>
      <c r="K67" s="21">
        <v>0</v>
      </c>
      <c r="L67" s="21">
        <v>0</v>
      </c>
      <c r="M67" s="21">
        <v>0</v>
      </c>
      <c r="N67" s="21">
        <v>0</v>
      </c>
      <c r="O67" s="21">
        <v>0</v>
      </c>
      <c r="P67" s="21">
        <v>0</v>
      </c>
      <c r="Q67" s="21">
        <v>0</v>
      </c>
      <c r="R67" s="21">
        <v>0</v>
      </c>
      <c r="W67" s="21">
        <v>0</v>
      </c>
      <c r="AC67" s="21">
        <v>10441156</v>
      </c>
      <c r="AD67" s="21">
        <v>0</v>
      </c>
      <c r="AE67" s="21">
        <v>0</v>
      </c>
      <c r="AF67" s="21">
        <v>0</v>
      </c>
      <c r="AG67" s="21">
        <v>0</v>
      </c>
      <c r="AH67" s="21">
        <v>0</v>
      </c>
      <c r="AI67" s="21">
        <v>0</v>
      </c>
      <c r="AJ67" s="21">
        <v>0</v>
      </c>
      <c r="AK67" s="21">
        <v>0</v>
      </c>
      <c r="AL67" s="21">
        <v>0</v>
      </c>
      <c r="AM67" s="21">
        <v>0</v>
      </c>
      <c r="AN67" s="21">
        <v>0</v>
      </c>
      <c r="AO67" s="21">
        <v>0</v>
      </c>
      <c r="AP67" s="21">
        <v>0</v>
      </c>
      <c r="AQ67" s="21">
        <v>0</v>
      </c>
      <c r="AR67" s="21">
        <v>0</v>
      </c>
      <c r="AS67" s="21">
        <v>0</v>
      </c>
      <c r="AT67" s="21">
        <v>0</v>
      </c>
      <c r="AU67" s="21">
        <v>0</v>
      </c>
      <c r="AV67" s="21">
        <v>0</v>
      </c>
      <c r="AW67" s="21">
        <v>0</v>
      </c>
      <c r="AX67" s="21">
        <v>0</v>
      </c>
      <c r="AY67" s="21">
        <v>0</v>
      </c>
      <c r="AZ67" s="21">
        <v>0</v>
      </c>
      <c r="BA67" s="21">
        <v>0</v>
      </c>
      <c r="BB67" s="21">
        <v>0</v>
      </c>
      <c r="BC67" s="21">
        <v>0</v>
      </c>
      <c r="BD67" s="21">
        <v>0</v>
      </c>
      <c r="BE67" s="21">
        <v>0</v>
      </c>
      <c r="BF67" s="21">
        <v>0</v>
      </c>
      <c r="BG67" s="21">
        <v>0</v>
      </c>
      <c r="BH67" s="21">
        <v>0</v>
      </c>
      <c r="BI67" s="21">
        <v>0</v>
      </c>
      <c r="BJ67" s="21">
        <v>0</v>
      </c>
      <c r="BK67" s="21">
        <v>0</v>
      </c>
      <c r="BL67" s="21">
        <v>0</v>
      </c>
      <c r="BM67" s="21">
        <v>0</v>
      </c>
      <c r="BN67" s="21">
        <v>0</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21">
        <v>0</v>
      </c>
      <c r="CN67" s="21">
        <v>0</v>
      </c>
      <c r="CO67" s="21">
        <v>0</v>
      </c>
      <c r="CP67" s="21">
        <v>0</v>
      </c>
      <c r="CQ67" s="21">
        <v>0</v>
      </c>
      <c r="CR67" s="21">
        <v>0</v>
      </c>
      <c r="CS67" s="21">
        <v>0</v>
      </c>
      <c r="CT67" s="21">
        <v>0</v>
      </c>
      <c r="CU67" s="21">
        <v>0</v>
      </c>
      <c r="CV67" s="21">
        <v>0</v>
      </c>
      <c r="CW67" s="21">
        <v>0</v>
      </c>
      <c r="CX67" s="21">
        <v>0</v>
      </c>
      <c r="CY67" s="21">
        <v>0</v>
      </c>
      <c r="CZ67" s="21">
        <v>0</v>
      </c>
      <c r="DA67" s="21">
        <v>0</v>
      </c>
      <c r="DB67" s="21">
        <v>0</v>
      </c>
      <c r="DC67" s="21">
        <v>0</v>
      </c>
      <c r="DD67" s="21">
        <v>0</v>
      </c>
      <c r="DE67" s="21">
        <v>0</v>
      </c>
      <c r="DF67" s="21">
        <v>0</v>
      </c>
      <c r="DG67" s="21">
        <v>0</v>
      </c>
      <c r="DH67" s="21">
        <v>10441156</v>
      </c>
      <c r="DI67" s="110">
        <v>4</v>
      </c>
      <c r="DJ67" s="110">
        <v>75</v>
      </c>
      <c r="DK67" s="110">
        <v>6</v>
      </c>
      <c r="DL67" s="110">
        <v>15</v>
      </c>
      <c r="DM67" s="110">
        <v>0</v>
      </c>
      <c r="DN67" s="21">
        <v>2060000</v>
      </c>
      <c r="DO67" s="21">
        <v>0</v>
      </c>
      <c r="DP67" s="110" t="s">
        <v>1911</v>
      </c>
      <c r="DQ67" s="110" t="s">
        <v>1911</v>
      </c>
      <c r="DR67" s="110" t="s">
        <v>1911</v>
      </c>
      <c r="DS67" s="110" t="s">
        <v>1911</v>
      </c>
      <c r="DT67" s="110" t="s">
        <v>1911</v>
      </c>
      <c r="DU67" s="110" t="s">
        <v>1892</v>
      </c>
      <c r="DV67" s="110" t="s">
        <v>1911</v>
      </c>
      <c r="DW67" s="110" t="s">
        <v>1911</v>
      </c>
      <c r="DX67" s="110" t="s">
        <v>1911</v>
      </c>
      <c r="DY67" s="110" t="s">
        <v>1911</v>
      </c>
      <c r="DZ67" s="110" t="s">
        <v>1911</v>
      </c>
      <c r="EA67" s="110" t="s">
        <v>1911</v>
      </c>
      <c r="EB67" s="110" t="s">
        <v>1892</v>
      </c>
      <c r="EC67" s="110" t="s">
        <v>1892</v>
      </c>
    </row>
    <row r="68" spans="1:133" x14ac:dyDescent="0.3">
      <c r="A68" s="110" t="s">
        <v>162</v>
      </c>
      <c r="B68" s="110">
        <v>2021</v>
      </c>
      <c r="C68" s="110" t="s">
        <v>2092</v>
      </c>
      <c r="D68" s="22">
        <f>INDEX(Concordance!$A$2:$A$556,MATCH('2021 ESSER III'!F68,Concordance!$D$2:$D$556,0))</f>
        <v>78012</v>
      </c>
      <c r="E68" s="110" t="s">
        <v>360</v>
      </c>
      <c r="F68" s="110" t="s">
        <v>2093</v>
      </c>
      <c r="G68" s="110" t="s">
        <v>2094</v>
      </c>
      <c r="H68" s="110" t="s">
        <v>1892</v>
      </c>
      <c r="I68" s="21">
        <v>0</v>
      </c>
      <c r="J68" s="21">
        <v>0</v>
      </c>
      <c r="K68" s="21">
        <v>0</v>
      </c>
      <c r="L68" s="21">
        <v>0</v>
      </c>
      <c r="M68" s="21">
        <v>0</v>
      </c>
      <c r="N68" s="21">
        <v>0</v>
      </c>
      <c r="O68" s="21">
        <v>0</v>
      </c>
      <c r="P68" s="21">
        <v>0</v>
      </c>
      <c r="Q68" s="21">
        <v>0</v>
      </c>
      <c r="R68" s="21">
        <v>0</v>
      </c>
      <c r="W68" s="21">
        <v>0</v>
      </c>
      <c r="AC68" s="21">
        <v>6126730</v>
      </c>
      <c r="AD68" s="21">
        <v>0</v>
      </c>
      <c r="AE68" s="21">
        <v>0</v>
      </c>
      <c r="AF68" s="21">
        <v>0</v>
      </c>
      <c r="AG68" s="21">
        <v>0</v>
      </c>
      <c r="AH68" s="21">
        <v>0</v>
      </c>
      <c r="AI68" s="21">
        <v>0</v>
      </c>
      <c r="AJ68" s="21">
        <v>0</v>
      </c>
      <c r="AK68" s="21">
        <v>0</v>
      </c>
      <c r="AL68" s="21">
        <v>0</v>
      </c>
      <c r="AM68" s="21">
        <v>0</v>
      </c>
      <c r="AN68" s="21">
        <v>0</v>
      </c>
      <c r="AO68" s="21">
        <v>0</v>
      </c>
      <c r="AP68" s="21">
        <v>0</v>
      </c>
      <c r="AQ68" s="21">
        <v>0</v>
      </c>
      <c r="AR68" s="21">
        <v>0</v>
      </c>
      <c r="AS68" s="21">
        <v>0</v>
      </c>
      <c r="AT68" s="21">
        <v>0</v>
      </c>
      <c r="AU68" s="21">
        <v>0</v>
      </c>
      <c r="AV68" s="21">
        <v>0</v>
      </c>
      <c r="AW68" s="21">
        <v>0</v>
      </c>
      <c r="AX68" s="21">
        <v>0</v>
      </c>
      <c r="AY68" s="21">
        <v>0</v>
      </c>
      <c r="AZ68" s="21">
        <v>0</v>
      </c>
      <c r="BA68" s="21">
        <v>0</v>
      </c>
      <c r="BB68" s="21">
        <v>0</v>
      </c>
      <c r="BC68" s="21">
        <v>0</v>
      </c>
      <c r="BD68" s="21">
        <v>0</v>
      </c>
      <c r="BE68" s="21">
        <v>0</v>
      </c>
      <c r="BF68" s="21">
        <v>0</v>
      </c>
      <c r="BG68" s="21">
        <v>0</v>
      </c>
      <c r="BH68" s="21">
        <v>0</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21">
        <v>0</v>
      </c>
      <c r="CN68" s="21">
        <v>0</v>
      </c>
      <c r="CO68" s="21">
        <v>0</v>
      </c>
      <c r="CP68" s="21">
        <v>0</v>
      </c>
      <c r="CQ68" s="21">
        <v>0</v>
      </c>
      <c r="CR68" s="21">
        <v>0</v>
      </c>
      <c r="CS68" s="21">
        <v>0</v>
      </c>
      <c r="CT68" s="21">
        <v>0</v>
      </c>
      <c r="CU68" s="21">
        <v>0</v>
      </c>
      <c r="CV68" s="21">
        <v>0</v>
      </c>
      <c r="CW68" s="21">
        <v>0</v>
      </c>
      <c r="CX68" s="21">
        <v>0</v>
      </c>
      <c r="CY68" s="21">
        <v>0</v>
      </c>
      <c r="CZ68" s="21">
        <v>0</v>
      </c>
      <c r="DA68" s="21">
        <v>0</v>
      </c>
      <c r="DB68" s="21">
        <v>0</v>
      </c>
      <c r="DC68" s="21">
        <v>0</v>
      </c>
      <c r="DD68" s="21">
        <v>0</v>
      </c>
      <c r="DE68" s="21">
        <v>0</v>
      </c>
      <c r="DF68" s="21">
        <v>0</v>
      </c>
      <c r="DG68" s="21">
        <v>0</v>
      </c>
      <c r="DH68" s="21">
        <v>6126730</v>
      </c>
      <c r="DI68" s="110">
        <v>53</v>
      </c>
      <c r="DJ68" s="110">
        <v>44</v>
      </c>
      <c r="DK68" s="110">
        <v>3</v>
      </c>
      <c r="DL68" s="110">
        <v>0</v>
      </c>
      <c r="DM68" s="110">
        <v>0</v>
      </c>
      <c r="DN68" s="21">
        <v>2993697</v>
      </c>
      <c r="DO68" s="21">
        <v>0</v>
      </c>
      <c r="DP68" s="110" t="s">
        <v>1892</v>
      </c>
      <c r="DQ68" s="110" t="s">
        <v>1892</v>
      </c>
      <c r="DR68" s="110" t="s">
        <v>1892</v>
      </c>
      <c r="DS68" s="110" t="s">
        <v>1892</v>
      </c>
      <c r="DT68" s="110" t="s">
        <v>1911</v>
      </c>
      <c r="DU68" s="110" t="s">
        <v>1892</v>
      </c>
      <c r="DV68" s="110" t="s">
        <v>1911</v>
      </c>
      <c r="DW68" s="110" t="s">
        <v>1911</v>
      </c>
      <c r="DX68" s="110" t="s">
        <v>1911</v>
      </c>
      <c r="DY68" s="110" t="s">
        <v>1911</v>
      </c>
      <c r="DZ68" s="110" t="s">
        <v>1911</v>
      </c>
      <c r="EA68" s="110" t="s">
        <v>1911</v>
      </c>
      <c r="EB68" s="110" t="s">
        <v>1892</v>
      </c>
      <c r="EC68" s="110" t="s">
        <v>1892</v>
      </c>
    </row>
    <row r="69" spans="1:133" x14ac:dyDescent="0.3">
      <c r="A69" s="110" t="s">
        <v>162</v>
      </c>
      <c r="B69" s="110">
        <v>2021</v>
      </c>
      <c r="C69" s="110" t="s">
        <v>2095</v>
      </c>
      <c r="D69" s="22">
        <f>INDEX(Concordance!$A$2:$A$556,MATCH('2021 ESSER III'!F69,Concordance!$D$2:$D$556,0))</f>
        <v>5123</v>
      </c>
      <c r="E69" s="110" t="s">
        <v>366</v>
      </c>
      <c r="F69" s="110" t="s">
        <v>2096</v>
      </c>
      <c r="G69" s="110" t="s">
        <v>2097</v>
      </c>
      <c r="H69" s="110" t="s">
        <v>1892</v>
      </c>
      <c r="I69" s="21">
        <v>0</v>
      </c>
      <c r="J69" s="21">
        <v>0</v>
      </c>
      <c r="K69" s="21">
        <v>0</v>
      </c>
      <c r="L69" s="21">
        <v>0</v>
      </c>
      <c r="M69" s="21">
        <v>0</v>
      </c>
      <c r="N69" s="21">
        <v>0</v>
      </c>
      <c r="O69" s="21">
        <v>0</v>
      </c>
      <c r="P69" s="21">
        <v>0</v>
      </c>
      <c r="Q69" s="21">
        <v>0</v>
      </c>
      <c r="R69" s="21">
        <v>0</v>
      </c>
      <c r="W69" s="21">
        <v>0</v>
      </c>
      <c r="AC69" s="21">
        <v>4365746</v>
      </c>
      <c r="AD69" s="21">
        <v>0</v>
      </c>
      <c r="AE69" s="21">
        <v>0</v>
      </c>
      <c r="AF69" s="21">
        <v>0</v>
      </c>
      <c r="AG69" s="21">
        <v>0</v>
      </c>
      <c r="AH69" s="21">
        <v>0</v>
      </c>
      <c r="AI69" s="21">
        <v>0</v>
      </c>
      <c r="AJ69" s="21">
        <v>0</v>
      </c>
      <c r="AK69" s="21">
        <v>0</v>
      </c>
      <c r="AL69" s="21">
        <v>0</v>
      </c>
      <c r="AM69" s="21">
        <v>0</v>
      </c>
      <c r="AN69" s="21">
        <v>0</v>
      </c>
      <c r="AO69" s="21">
        <v>0</v>
      </c>
      <c r="AP69" s="21">
        <v>0</v>
      </c>
      <c r="AQ69" s="21">
        <v>0</v>
      </c>
      <c r="AR69" s="21">
        <v>0</v>
      </c>
      <c r="AS69" s="21">
        <v>0</v>
      </c>
      <c r="AT69" s="21">
        <v>0</v>
      </c>
      <c r="AU69" s="21">
        <v>0</v>
      </c>
      <c r="AV69" s="21">
        <v>0</v>
      </c>
      <c r="AW69" s="21">
        <v>0</v>
      </c>
      <c r="AX69" s="21">
        <v>0</v>
      </c>
      <c r="AY69" s="21">
        <v>0</v>
      </c>
      <c r="AZ69" s="21">
        <v>0</v>
      </c>
      <c r="BA69" s="21">
        <v>0</v>
      </c>
      <c r="BB69" s="21">
        <v>0</v>
      </c>
      <c r="BC69" s="21">
        <v>0</v>
      </c>
      <c r="BD69" s="21">
        <v>0</v>
      </c>
      <c r="BE69" s="21">
        <v>0</v>
      </c>
      <c r="BF69" s="21">
        <v>0</v>
      </c>
      <c r="BG69" s="21">
        <v>0</v>
      </c>
      <c r="BH69" s="21">
        <v>0</v>
      </c>
      <c r="BI69" s="21">
        <v>0</v>
      </c>
      <c r="BJ69" s="21">
        <v>0</v>
      </c>
      <c r="BK69" s="21">
        <v>0</v>
      </c>
      <c r="BL69" s="21">
        <v>0</v>
      </c>
      <c r="BM69" s="21">
        <v>0</v>
      </c>
      <c r="BN69" s="21">
        <v>0</v>
      </c>
      <c r="BO69" s="21">
        <v>0</v>
      </c>
      <c r="BP69" s="21">
        <v>0</v>
      </c>
      <c r="BQ69" s="21">
        <v>0</v>
      </c>
      <c r="BR69" s="21">
        <v>0</v>
      </c>
      <c r="BS69" s="21">
        <v>0</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21">
        <v>0</v>
      </c>
      <c r="CN69" s="21">
        <v>0</v>
      </c>
      <c r="CO69" s="21">
        <v>0</v>
      </c>
      <c r="CP69" s="21">
        <v>0</v>
      </c>
      <c r="CQ69" s="21">
        <v>0</v>
      </c>
      <c r="CR69" s="21">
        <v>0</v>
      </c>
      <c r="CS69" s="21">
        <v>0</v>
      </c>
      <c r="CT69" s="21">
        <v>0</v>
      </c>
      <c r="CU69" s="21">
        <v>0</v>
      </c>
      <c r="CV69" s="21">
        <v>0</v>
      </c>
      <c r="CW69" s="21">
        <v>0</v>
      </c>
      <c r="CX69" s="21">
        <v>0</v>
      </c>
      <c r="CY69" s="21">
        <v>0</v>
      </c>
      <c r="CZ69" s="21">
        <v>0</v>
      </c>
      <c r="DA69" s="21">
        <v>0</v>
      </c>
      <c r="DB69" s="21">
        <v>0</v>
      </c>
      <c r="DC69" s="21">
        <v>0</v>
      </c>
      <c r="DD69" s="21">
        <v>0</v>
      </c>
      <c r="DE69" s="21">
        <v>0</v>
      </c>
      <c r="DF69" s="21">
        <v>0</v>
      </c>
      <c r="DG69" s="21">
        <v>0</v>
      </c>
      <c r="DH69" s="21">
        <v>4365746</v>
      </c>
      <c r="DI69" s="110">
        <v>0</v>
      </c>
      <c r="DJ69" s="110">
        <v>99</v>
      </c>
      <c r="DK69" s="110">
        <v>1</v>
      </c>
      <c r="DL69" s="110">
        <v>0</v>
      </c>
      <c r="DM69" s="110">
        <v>0</v>
      </c>
      <c r="DN69" s="21">
        <v>4326056</v>
      </c>
      <c r="DO69" s="21">
        <v>0</v>
      </c>
      <c r="DP69" s="110" t="s">
        <v>1911</v>
      </c>
      <c r="DQ69" s="110" t="s">
        <v>1911</v>
      </c>
      <c r="DR69" s="110" t="s">
        <v>1911</v>
      </c>
      <c r="DS69" s="110" t="s">
        <v>1911</v>
      </c>
      <c r="DT69" s="110" t="s">
        <v>1911</v>
      </c>
      <c r="DU69" s="110" t="s">
        <v>1892</v>
      </c>
      <c r="DV69" s="110" t="s">
        <v>1911</v>
      </c>
      <c r="DW69" s="110" t="s">
        <v>1911</v>
      </c>
      <c r="DX69" s="110" t="s">
        <v>1911</v>
      </c>
      <c r="DY69" s="110" t="s">
        <v>1911</v>
      </c>
      <c r="DZ69" s="110" t="s">
        <v>1911</v>
      </c>
      <c r="EA69" s="110" t="s">
        <v>1911</v>
      </c>
      <c r="EB69" s="110" t="s">
        <v>1892</v>
      </c>
      <c r="EC69" s="110" t="s">
        <v>1892</v>
      </c>
    </row>
    <row r="70" spans="1:133" x14ac:dyDescent="0.3">
      <c r="A70" s="110" t="s">
        <v>162</v>
      </c>
      <c r="B70" s="110">
        <v>2021</v>
      </c>
      <c r="C70" s="110" t="s">
        <v>2098</v>
      </c>
      <c r="D70" s="22">
        <f>INDEX(Concordance!$A$2:$A$556,MATCH('2021 ESSER III'!F70,Concordance!$D$2:$D$556,0))</f>
        <v>48080</v>
      </c>
      <c r="E70" s="110" t="s">
        <v>369</v>
      </c>
      <c r="F70" s="110" t="s">
        <v>2099</v>
      </c>
      <c r="G70" s="110" t="s">
        <v>2100</v>
      </c>
      <c r="H70" s="110" t="s">
        <v>1892</v>
      </c>
      <c r="I70" s="21">
        <v>0</v>
      </c>
      <c r="J70" s="21">
        <v>0</v>
      </c>
      <c r="K70" s="21">
        <v>0</v>
      </c>
      <c r="L70" s="21">
        <v>0</v>
      </c>
      <c r="M70" s="21">
        <v>0</v>
      </c>
      <c r="N70" s="21">
        <v>0</v>
      </c>
      <c r="O70" s="21">
        <v>0</v>
      </c>
      <c r="P70" s="21">
        <v>0</v>
      </c>
      <c r="Q70" s="21">
        <v>0</v>
      </c>
      <c r="R70" s="21">
        <v>0</v>
      </c>
      <c r="W70" s="21">
        <v>0</v>
      </c>
      <c r="AC70" s="21">
        <v>5592819</v>
      </c>
      <c r="AD70" s="21">
        <v>0</v>
      </c>
      <c r="AE70" s="21">
        <v>0</v>
      </c>
      <c r="AF70" s="21">
        <v>0</v>
      </c>
      <c r="AG70" s="21">
        <v>0</v>
      </c>
      <c r="AH70" s="21">
        <v>0</v>
      </c>
      <c r="AI70" s="21">
        <v>0</v>
      </c>
      <c r="AJ70" s="21">
        <v>0</v>
      </c>
      <c r="AK70" s="21">
        <v>0</v>
      </c>
      <c r="AL70" s="21">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1">
        <v>0</v>
      </c>
      <c r="BD70" s="21">
        <v>0</v>
      </c>
      <c r="BE70" s="21">
        <v>0</v>
      </c>
      <c r="BF70" s="21">
        <v>0</v>
      </c>
      <c r="BG70" s="21">
        <v>0</v>
      </c>
      <c r="BH70" s="21">
        <v>0</v>
      </c>
      <c r="BI70" s="21">
        <v>0</v>
      </c>
      <c r="BJ70" s="21">
        <v>0</v>
      </c>
      <c r="BK70" s="21">
        <v>0</v>
      </c>
      <c r="BL70" s="21">
        <v>0</v>
      </c>
      <c r="BM70" s="21">
        <v>0</v>
      </c>
      <c r="BN70" s="21">
        <v>0</v>
      </c>
      <c r="BO70" s="21">
        <v>0</v>
      </c>
      <c r="BP70" s="21">
        <v>0</v>
      </c>
      <c r="BQ70" s="21">
        <v>0</v>
      </c>
      <c r="BR70" s="21">
        <v>0</v>
      </c>
      <c r="BS70" s="21">
        <v>0</v>
      </c>
      <c r="BT70" s="21">
        <v>0</v>
      </c>
      <c r="BU70" s="21">
        <v>0</v>
      </c>
      <c r="BV70" s="21">
        <v>0</v>
      </c>
      <c r="BW70" s="21">
        <v>0</v>
      </c>
      <c r="BX70" s="21">
        <v>0</v>
      </c>
      <c r="BY70" s="21">
        <v>0</v>
      </c>
      <c r="BZ70" s="21">
        <v>0</v>
      </c>
      <c r="CA70" s="21">
        <v>0</v>
      </c>
      <c r="CB70" s="21">
        <v>0</v>
      </c>
      <c r="CC70" s="21">
        <v>0</v>
      </c>
      <c r="CD70" s="21">
        <v>0</v>
      </c>
      <c r="CE70" s="21">
        <v>0</v>
      </c>
      <c r="CF70" s="21">
        <v>0</v>
      </c>
      <c r="CG70" s="21">
        <v>0</v>
      </c>
      <c r="CH70" s="21">
        <v>0</v>
      </c>
      <c r="CI70" s="21">
        <v>0</v>
      </c>
      <c r="CJ70" s="21">
        <v>0</v>
      </c>
      <c r="CK70" s="21">
        <v>0</v>
      </c>
      <c r="CL70" s="21">
        <v>0</v>
      </c>
      <c r="CM70" s="21">
        <v>0</v>
      </c>
      <c r="CN70" s="21">
        <v>0</v>
      </c>
      <c r="CO70" s="21">
        <v>0</v>
      </c>
      <c r="CP70" s="21">
        <v>0</v>
      </c>
      <c r="CQ70" s="21">
        <v>0</v>
      </c>
      <c r="CR70" s="21">
        <v>0</v>
      </c>
      <c r="CS70" s="21">
        <v>0</v>
      </c>
      <c r="CT70" s="21">
        <v>0</v>
      </c>
      <c r="CU70" s="21">
        <v>0</v>
      </c>
      <c r="CV70" s="21">
        <v>0</v>
      </c>
      <c r="CW70" s="21">
        <v>0</v>
      </c>
      <c r="CX70" s="21">
        <v>0</v>
      </c>
      <c r="CY70" s="21">
        <v>0</v>
      </c>
      <c r="CZ70" s="21">
        <v>0</v>
      </c>
      <c r="DA70" s="21">
        <v>0</v>
      </c>
      <c r="DB70" s="21">
        <v>0</v>
      </c>
      <c r="DC70" s="21">
        <v>0</v>
      </c>
      <c r="DD70" s="21">
        <v>0</v>
      </c>
      <c r="DE70" s="21">
        <v>0</v>
      </c>
      <c r="DF70" s="21">
        <v>0</v>
      </c>
      <c r="DG70" s="21">
        <v>0</v>
      </c>
      <c r="DH70" s="21">
        <v>5592819</v>
      </c>
      <c r="DI70" s="110">
        <v>0</v>
      </c>
      <c r="DJ70" s="110">
        <v>100</v>
      </c>
      <c r="DK70" s="110">
        <v>0</v>
      </c>
      <c r="DL70" s="110">
        <v>0</v>
      </c>
      <c r="DM70" s="110">
        <v>0</v>
      </c>
      <c r="DN70" s="21">
        <v>1379870.4</v>
      </c>
      <c r="DO70" s="21">
        <v>0</v>
      </c>
      <c r="DP70" s="110" t="s">
        <v>1892</v>
      </c>
      <c r="DQ70" s="110" t="s">
        <v>1892</v>
      </c>
      <c r="DR70" s="110" t="s">
        <v>1911</v>
      </c>
      <c r="DS70" s="110" t="s">
        <v>1911</v>
      </c>
      <c r="DT70" s="110" t="s">
        <v>1911</v>
      </c>
      <c r="DU70" s="110" t="s">
        <v>1892</v>
      </c>
      <c r="DV70" s="110" t="s">
        <v>1911</v>
      </c>
      <c r="DW70" s="110" t="s">
        <v>1911</v>
      </c>
      <c r="DX70" s="110" t="s">
        <v>1911</v>
      </c>
      <c r="DY70" s="110" t="s">
        <v>1911</v>
      </c>
      <c r="DZ70" s="110" t="s">
        <v>1911</v>
      </c>
      <c r="EA70" s="110" t="s">
        <v>1911</v>
      </c>
      <c r="EB70" s="110" t="s">
        <v>1892</v>
      </c>
      <c r="EC70" s="110" t="s">
        <v>1892</v>
      </c>
    </row>
    <row r="71" spans="1:133" x14ac:dyDescent="0.3">
      <c r="A71" s="110" t="s">
        <v>162</v>
      </c>
      <c r="B71" s="110">
        <v>2021</v>
      </c>
      <c r="C71" s="110" t="s">
        <v>2101</v>
      </c>
      <c r="D71" s="22">
        <f>INDEX(Concordance!$A$2:$A$556,MATCH('2021 ESSER III'!F71,Concordance!$D$2:$D$556,0))</f>
        <v>90075</v>
      </c>
      <c r="E71" s="110" t="s">
        <v>372</v>
      </c>
      <c r="F71" s="110" t="s">
        <v>2102</v>
      </c>
      <c r="G71" s="110" t="s">
        <v>2103</v>
      </c>
      <c r="H71" s="110" t="s">
        <v>1892</v>
      </c>
      <c r="I71" s="21">
        <v>0</v>
      </c>
      <c r="J71" s="21">
        <v>0</v>
      </c>
      <c r="K71" s="21">
        <v>0</v>
      </c>
      <c r="L71" s="21">
        <v>0</v>
      </c>
      <c r="M71" s="21">
        <v>0</v>
      </c>
      <c r="N71" s="21">
        <v>0</v>
      </c>
      <c r="O71" s="21">
        <v>0</v>
      </c>
      <c r="P71" s="21">
        <v>0</v>
      </c>
      <c r="Q71" s="21">
        <v>0</v>
      </c>
      <c r="R71" s="21">
        <v>0</v>
      </c>
      <c r="W71" s="21">
        <v>0</v>
      </c>
      <c r="AC71" s="21">
        <v>453553</v>
      </c>
      <c r="AD71" s="21">
        <v>0</v>
      </c>
      <c r="AE71" s="21">
        <v>0</v>
      </c>
      <c r="AF71" s="21">
        <v>0</v>
      </c>
      <c r="AG71" s="21">
        <v>0</v>
      </c>
      <c r="AH71" s="21">
        <v>0</v>
      </c>
      <c r="AI71" s="21">
        <v>0</v>
      </c>
      <c r="AJ71" s="21">
        <v>0</v>
      </c>
      <c r="AK71" s="21">
        <v>0</v>
      </c>
      <c r="AL71" s="21">
        <v>0</v>
      </c>
      <c r="AM71" s="21">
        <v>0</v>
      </c>
      <c r="AN71" s="21">
        <v>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21">
        <v>0</v>
      </c>
      <c r="CN71" s="21">
        <v>0</v>
      </c>
      <c r="CO71" s="21">
        <v>0</v>
      </c>
      <c r="CP71" s="21">
        <v>0</v>
      </c>
      <c r="CQ71" s="21">
        <v>0</v>
      </c>
      <c r="CR71" s="21">
        <v>0</v>
      </c>
      <c r="CS71" s="21">
        <v>0</v>
      </c>
      <c r="CT71" s="21">
        <v>0</v>
      </c>
      <c r="CU71" s="21">
        <v>0</v>
      </c>
      <c r="CV71" s="21">
        <v>0</v>
      </c>
      <c r="CW71" s="21">
        <v>0</v>
      </c>
      <c r="CX71" s="21">
        <v>0</v>
      </c>
      <c r="CY71" s="21">
        <v>0</v>
      </c>
      <c r="CZ71" s="21">
        <v>0</v>
      </c>
      <c r="DA71" s="21">
        <v>0</v>
      </c>
      <c r="DB71" s="21">
        <v>0</v>
      </c>
      <c r="DC71" s="21">
        <v>0</v>
      </c>
      <c r="DD71" s="21">
        <v>0</v>
      </c>
      <c r="DE71" s="21">
        <v>0</v>
      </c>
      <c r="DF71" s="21">
        <v>0</v>
      </c>
      <c r="DG71" s="21">
        <v>0</v>
      </c>
      <c r="DH71" s="21">
        <v>453553</v>
      </c>
      <c r="DI71" s="110">
        <v>8</v>
      </c>
      <c r="DJ71" s="110">
        <v>42</v>
      </c>
      <c r="DK71" s="110">
        <v>0</v>
      </c>
      <c r="DL71" s="110">
        <v>0</v>
      </c>
      <c r="DM71" s="110">
        <v>50</v>
      </c>
      <c r="DN71" s="21">
        <v>134500</v>
      </c>
      <c r="DO71" s="21">
        <v>0</v>
      </c>
      <c r="DP71" s="110" t="s">
        <v>1892</v>
      </c>
      <c r="DQ71" s="110" t="s">
        <v>1892</v>
      </c>
      <c r="DR71" s="110" t="s">
        <v>1911</v>
      </c>
      <c r="DS71" s="110" t="s">
        <v>1911</v>
      </c>
      <c r="DT71" s="110" t="s">
        <v>1911</v>
      </c>
      <c r="DU71" s="110" t="s">
        <v>1911</v>
      </c>
      <c r="DV71" s="110" t="s">
        <v>1911</v>
      </c>
      <c r="DW71" s="110" t="s">
        <v>1911</v>
      </c>
      <c r="DX71" s="110" t="s">
        <v>1911</v>
      </c>
      <c r="DY71" s="110" t="s">
        <v>1911</v>
      </c>
      <c r="DZ71" s="110" t="s">
        <v>1911</v>
      </c>
      <c r="EA71" s="110" t="s">
        <v>1911</v>
      </c>
      <c r="EB71" s="110" t="s">
        <v>1892</v>
      </c>
      <c r="EC71" s="110" t="s">
        <v>1892</v>
      </c>
    </row>
    <row r="72" spans="1:133" x14ac:dyDescent="0.3">
      <c r="A72" s="110" t="s">
        <v>162</v>
      </c>
      <c r="B72" s="110">
        <v>2021</v>
      </c>
      <c r="C72" s="110" t="s">
        <v>2104</v>
      </c>
      <c r="D72" s="22">
        <f>INDEX(Concordance!$A$2:$A$556,MATCH('2021 ESSER III'!F72,Concordance!$D$2:$D$556,0))</f>
        <v>94086</v>
      </c>
      <c r="E72" s="110" t="s">
        <v>375</v>
      </c>
      <c r="F72" s="110" t="s">
        <v>2105</v>
      </c>
      <c r="G72" s="110" t="s">
        <v>2106</v>
      </c>
      <c r="H72" s="110" t="s">
        <v>1892</v>
      </c>
      <c r="I72" s="21">
        <v>0</v>
      </c>
      <c r="J72" s="21">
        <v>0</v>
      </c>
      <c r="K72" s="21">
        <v>0</v>
      </c>
      <c r="L72" s="21">
        <v>0</v>
      </c>
      <c r="M72" s="21">
        <v>0</v>
      </c>
      <c r="N72" s="21">
        <v>0</v>
      </c>
      <c r="O72" s="21">
        <v>0</v>
      </c>
      <c r="P72" s="21">
        <v>0</v>
      </c>
      <c r="Q72" s="21">
        <v>0</v>
      </c>
      <c r="R72" s="21">
        <v>0</v>
      </c>
      <c r="W72" s="21">
        <v>0</v>
      </c>
      <c r="AC72" s="21">
        <v>6179276</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21">
        <v>0</v>
      </c>
      <c r="CL72" s="21">
        <v>0</v>
      </c>
      <c r="CM72" s="21">
        <v>0</v>
      </c>
      <c r="CN72" s="21">
        <v>0</v>
      </c>
      <c r="CO72" s="21">
        <v>0</v>
      </c>
      <c r="CP72" s="21">
        <v>0</v>
      </c>
      <c r="CQ72" s="21">
        <v>0</v>
      </c>
      <c r="CR72" s="21">
        <v>0</v>
      </c>
      <c r="CS72" s="21">
        <v>0</v>
      </c>
      <c r="CT72" s="21">
        <v>0</v>
      </c>
      <c r="CU72" s="21">
        <v>0</v>
      </c>
      <c r="CV72" s="21">
        <v>0</v>
      </c>
      <c r="CW72" s="21">
        <v>0</v>
      </c>
      <c r="CX72" s="21">
        <v>0</v>
      </c>
      <c r="CY72" s="21">
        <v>0</v>
      </c>
      <c r="CZ72" s="21">
        <v>0</v>
      </c>
      <c r="DA72" s="21">
        <v>0</v>
      </c>
      <c r="DB72" s="21">
        <v>0</v>
      </c>
      <c r="DC72" s="21">
        <v>0</v>
      </c>
      <c r="DD72" s="21">
        <v>0</v>
      </c>
      <c r="DE72" s="21">
        <v>0</v>
      </c>
      <c r="DF72" s="21">
        <v>0</v>
      </c>
      <c r="DG72" s="21">
        <v>0</v>
      </c>
      <c r="DH72" s="21">
        <v>6179276</v>
      </c>
      <c r="DI72" s="110">
        <v>56.55</v>
      </c>
      <c r="DJ72" s="110">
        <v>29.79</v>
      </c>
      <c r="DK72" s="110">
        <v>0</v>
      </c>
      <c r="DL72" s="110">
        <v>13.66</v>
      </c>
      <c r="DM72" s="110">
        <v>0</v>
      </c>
      <c r="DN72" s="21">
        <v>1236970.6200000001</v>
      </c>
      <c r="DO72" s="21">
        <v>0</v>
      </c>
      <c r="DP72" s="110" t="s">
        <v>1911</v>
      </c>
      <c r="DQ72" s="110" t="s">
        <v>1911</v>
      </c>
      <c r="DR72" s="110" t="s">
        <v>1911</v>
      </c>
      <c r="DS72" s="110" t="s">
        <v>1911</v>
      </c>
      <c r="DT72" s="110" t="s">
        <v>1911</v>
      </c>
      <c r="DU72" s="110" t="s">
        <v>1911</v>
      </c>
      <c r="DV72" s="110" t="s">
        <v>1911</v>
      </c>
      <c r="DW72" s="110" t="s">
        <v>1911</v>
      </c>
      <c r="DX72" s="110" t="s">
        <v>1911</v>
      </c>
      <c r="DY72" s="110" t="s">
        <v>1911</v>
      </c>
      <c r="DZ72" s="110" t="s">
        <v>1911</v>
      </c>
      <c r="EA72" s="110" t="s">
        <v>1911</v>
      </c>
      <c r="EB72" s="110" t="s">
        <v>1892</v>
      </c>
      <c r="EC72" s="110" t="s">
        <v>1892</v>
      </c>
    </row>
    <row r="73" spans="1:133" x14ac:dyDescent="0.3">
      <c r="A73" s="110" t="s">
        <v>162</v>
      </c>
      <c r="B73" s="110">
        <v>2021</v>
      </c>
      <c r="C73" s="110" t="s">
        <v>2107</v>
      </c>
      <c r="D73" s="22">
        <f>INDEX(Concordance!$A$2:$A$556,MATCH('2021 ESSER III'!F73,Concordance!$D$2:$D$556,0))</f>
        <v>10091</v>
      </c>
      <c r="E73" s="110" t="s">
        <v>378</v>
      </c>
      <c r="F73" s="110" t="s">
        <v>2108</v>
      </c>
      <c r="G73" s="110" t="s">
        <v>2109</v>
      </c>
      <c r="H73" s="110" t="s">
        <v>1892</v>
      </c>
      <c r="I73" s="21">
        <v>0</v>
      </c>
      <c r="J73" s="21">
        <v>0</v>
      </c>
      <c r="K73" s="21">
        <v>0</v>
      </c>
      <c r="L73" s="21">
        <v>0</v>
      </c>
      <c r="M73" s="21">
        <v>0</v>
      </c>
      <c r="N73" s="21">
        <v>0</v>
      </c>
      <c r="O73" s="21">
        <v>0</v>
      </c>
      <c r="P73" s="21">
        <v>0</v>
      </c>
      <c r="Q73" s="21">
        <v>0</v>
      </c>
      <c r="R73" s="21">
        <v>0</v>
      </c>
      <c r="W73" s="21">
        <v>0</v>
      </c>
      <c r="AC73" s="21">
        <v>1818471</v>
      </c>
      <c r="AD73" s="21">
        <v>0</v>
      </c>
      <c r="AE73" s="21">
        <v>0</v>
      </c>
      <c r="AF73" s="21">
        <v>0</v>
      </c>
      <c r="AG73" s="21">
        <v>0</v>
      </c>
      <c r="AH73" s="21">
        <v>0</v>
      </c>
      <c r="AI73" s="21">
        <v>0</v>
      </c>
      <c r="AJ73" s="21">
        <v>0</v>
      </c>
      <c r="AK73" s="21">
        <v>0</v>
      </c>
      <c r="AL73" s="21">
        <v>0</v>
      </c>
      <c r="AM73" s="21">
        <v>0</v>
      </c>
      <c r="AN73" s="21">
        <v>0</v>
      </c>
      <c r="AO73" s="21">
        <v>0</v>
      </c>
      <c r="AP73" s="21">
        <v>0</v>
      </c>
      <c r="AQ73" s="21">
        <v>0</v>
      </c>
      <c r="AR73" s="21">
        <v>0</v>
      </c>
      <c r="AS73" s="21">
        <v>0</v>
      </c>
      <c r="AT73" s="21">
        <v>0</v>
      </c>
      <c r="AU73" s="21">
        <v>0</v>
      </c>
      <c r="AV73" s="21">
        <v>0</v>
      </c>
      <c r="AW73" s="21">
        <v>0</v>
      </c>
      <c r="AX73" s="21">
        <v>0</v>
      </c>
      <c r="AY73" s="21">
        <v>0</v>
      </c>
      <c r="AZ73" s="21">
        <v>0</v>
      </c>
      <c r="BA73" s="21">
        <v>0</v>
      </c>
      <c r="BB73" s="21">
        <v>0</v>
      </c>
      <c r="BC73" s="21">
        <v>0</v>
      </c>
      <c r="BD73" s="21">
        <v>0</v>
      </c>
      <c r="BE73" s="21">
        <v>0</v>
      </c>
      <c r="BF73" s="21">
        <v>0</v>
      </c>
      <c r="BG73" s="21">
        <v>0</v>
      </c>
      <c r="BH73" s="21">
        <v>0</v>
      </c>
      <c r="BI73" s="21">
        <v>0</v>
      </c>
      <c r="BJ73" s="21">
        <v>0</v>
      </c>
      <c r="BK73" s="21">
        <v>0</v>
      </c>
      <c r="BL73" s="21">
        <v>0</v>
      </c>
      <c r="BM73" s="21">
        <v>0</v>
      </c>
      <c r="BN73" s="21">
        <v>0</v>
      </c>
      <c r="BO73" s="21">
        <v>0</v>
      </c>
      <c r="BP73" s="21">
        <v>0</v>
      </c>
      <c r="BQ73" s="21">
        <v>0</v>
      </c>
      <c r="BR73" s="21">
        <v>0</v>
      </c>
      <c r="BS73" s="21">
        <v>0</v>
      </c>
      <c r="BT73" s="21">
        <v>0</v>
      </c>
      <c r="BU73" s="21">
        <v>0</v>
      </c>
      <c r="BV73" s="21">
        <v>0</v>
      </c>
      <c r="BW73" s="21">
        <v>0</v>
      </c>
      <c r="BX73" s="21">
        <v>0</v>
      </c>
      <c r="BY73" s="21">
        <v>0</v>
      </c>
      <c r="BZ73" s="21">
        <v>0</v>
      </c>
      <c r="CA73" s="21">
        <v>0</v>
      </c>
      <c r="CB73" s="21">
        <v>0</v>
      </c>
      <c r="CC73" s="21">
        <v>0</v>
      </c>
      <c r="CD73" s="21">
        <v>0</v>
      </c>
      <c r="CE73" s="21">
        <v>0</v>
      </c>
      <c r="CF73" s="21">
        <v>0</v>
      </c>
      <c r="CG73" s="21">
        <v>0</v>
      </c>
      <c r="CH73" s="21">
        <v>0</v>
      </c>
      <c r="CI73" s="21">
        <v>0</v>
      </c>
      <c r="CJ73" s="21">
        <v>0</v>
      </c>
      <c r="CK73" s="21">
        <v>0</v>
      </c>
      <c r="CL73" s="21">
        <v>0</v>
      </c>
      <c r="CM73" s="21">
        <v>0</v>
      </c>
      <c r="CN73" s="21">
        <v>0</v>
      </c>
      <c r="CO73" s="21">
        <v>0</v>
      </c>
      <c r="CP73" s="21">
        <v>0</v>
      </c>
      <c r="CQ73" s="21">
        <v>0</v>
      </c>
      <c r="CR73" s="21">
        <v>0</v>
      </c>
      <c r="CS73" s="21">
        <v>0</v>
      </c>
      <c r="CT73" s="21">
        <v>0</v>
      </c>
      <c r="CU73" s="21">
        <v>0</v>
      </c>
      <c r="CV73" s="21">
        <v>0</v>
      </c>
      <c r="CW73" s="21">
        <v>0</v>
      </c>
      <c r="CX73" s="21">
        <v>0</v>
      </c>
      <c r="CY73" s="21">
        <v>0</v>
      </c>
      <c r="CZ73" s="21">
        <v>0</v>
      </c>
      <c r="DA73" s="21">
        <v>0</v>
      </c>
      <c r="DB73" s="21">
        <v>0</v>
      </c>
      <c r="DC73" s="21">
        <v>0</v>
      </c>
      <c r="DD73" s="21">
        <v>0</v>
      </c>
      <c r="DE73" s="21">
        <v>0</v>
      </c>
      <c r="DF73" s="21">
        <v>0</v>
      </c>
      <c r="DG73" s="21">
        <v>0</v>
      </c>
      <c r="DH73" s="21">
        <v>1818471</v>
      </c>
      <c r="DI73" s="110">
        <v>0</v>
      </c>
      <c r="DJ73" s="110">
        <v>20</v>
      </c>
      <c r="DK73" s="110">
        <v>0</v>
      </c>
      <c r="DL73" s="110">
        <v>0</v>
      </c>
      <c r="DM73" s="110">
        <v>80</v>
      </c>
      <c r="DN73" s="21">
        <v>390956.6</v>
      </c>
      <c r="DO73" s="21">
        <v>0</v>
      </c>
      <c r="DP73" s="110" t="s">
        <v>1911</v>
      </c>
      <c r="DQ73" s="110" t="s">
        <v>1911</v>
      </c>
      <c r="DR73" s="110" t="s">
        <v>1911</v>
      </c>
      <c r="DS73" s="110" t="s">
        <v>1911</v>
      </c>
      <c r="DT73" s="110" t="s">
        <v>1911</v>
      </c>
      <c r="DU73" s="110" t="s">
        <v>1911</v>
      </c>
      <c r="DV73" s="110" t="s">
        <v>1911</v>
      </c>
      <c r="DW73" s="110" t="s">
        <v>1911</v>
      </c>
      <c r="DX73" s="110" t="s">
        <v>1911</v>
      </c>
      <c r="DY73" s="110" t="s">
        <v>1911</v>
      </c>
      <c r="DZ73" s="110" t="s">
        <v>1911</v>
      </c>
      <c r="EA73" s="110" t="s">
        <v>1911</v>
      </c>
      <c r="EB73" s="110" t="s">
        <v>1892</v>
      </c>
      <c r="EC73" s="110" t="s">
        <v>1892</v>
      </c>
    </row>
    <row r="74" spans="1:133" x14ac:dyDescent="0.3">
      <c r="A74" s="110" t="s">
        <v>162</v>
      </c>
      <c r="B74" s="110">
        <v>2021</v>
      </c>
      <c r="C74" s="110" t="s">
        <v>2110</v>
      </c>
      <c r="D74" s="22">
        <f>INDEX(Concordance!$A$2:$A$556,MATCH('2021 ESSER III'!F74,Concordance!$D$2:$D$556,0))</f>
        <v>22088</v>
      </c>
      <c r="E74" s="110" t="s">
        <v>381</v>
      </c>
      <c r="F74" s="110" t="s">
        <v>2111</v>
      </c>
      <c r="G74" s="110" t="s">
        <v>2112</v>
      </c>
      <c r="H74" s="110" t="s">
        <v>1892</v>
      </c>
      <c r="I74" s="21">
        <v>0</v>
      </c>
      <c r="J74" s="21">
        <v>0</v>
      </c>
      <c r="K74" s="21">
        <v>0</v>
      </c>
      <c r="L74" s="21">
        <v>0</v>
      </c>
      <c r="M74" s="21">
        <v>0</v>
      </c>
      <c r="N74" s="21">
        <v>0</v>
      </c>
      <c r="O74" s="21">
        <v>0</v>
      </c>
      <c r="P74" s="21">
        <v>0</v>
      </c>
      <c r="Q74" s="21">
        <v>0</v>
      </c>
      <c r="R74" s="21">
        <v>0</v>
      </c>
      <c r="W74" s="21">
        <v>0</v>
      </c>
      <c r="AC74" s="21">
        <v>341356</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21">
        <v>0</v>
      </c>
      <c r="CU74" s="21">
        <v>0</v>
      </c>
      <c r="CV74" s="21">
        <v>0</v>
      </c>
      <c r="CW74" s="21">
        <v>0</v>
      </c>
      <c r="CX74" s="21">
        <v>0</v>
      </c>
      <c r="CY74" s="21">
        <v>0</v>
      </c>
      <c r="CZ74" s="21">
        <v>0</v>
      </c>
      <c r="DA74" s="21">
        <v>0</v>
      </c>
      <c r="DB74" s="21">
        <v>0</v>
      </c>
      <c r="DC74" s="21">
        <v>0</v>
      </c>
      <c r="DD74" s="21">
        <v>0</v>
      </c>
      <c r="DE74" s="21">
        <v>0</v>
      </c>
      <c r="DF74" s="21">
        <v>0</v>
      </c>
      <c r="DG74" s="21">
        <v>0</v>
      </c>
      <c r="DH74" s="21">
        <v>341356</v>
      </c>
      <c r="DI74" s="110">
        <v>0</v>
      </c>
      <c r="DJ74" s="110">
        <v>23</v>
      </c>
      <c r="DK74" s="110">
        <v>0</v>
      </c>
      <c r="DL74" s="110">
        <v>77</v>
      </c>
      <c r="DM74" s="110">
        <v>0</v>
      </c>
      <c r="DN74" s="21">
        <v>72291</v>
      </c>
      <c r="DO74" s="21">
        <v>0</v>
      </c>
      <c r="DP74" s="110" t="s">
        <v>1911</v>
      </c>
      <c r="DQ74" s="110" t="s">
        <v>1911</v>
      </c>
      <c r="DR74" s="110" t="s">
        <v>1911</v>
      </c>
      <c r="DS74" s="110" t="s">
        <v>1892</v>
      </c>
      <c r="DT74" s="110" t="s">
        <v>1911</v>
      </c>
      <c r="DU74" s="110" t="s">
        <v>1911</v>
      </c>
      <c r="DV74" s="110" t="s">
        <v>1911</v>
      </c>
      <c r="DW74" s="110" t="s">
        <v>1911</v>
      </c>
      <c r="DX74" s="110" t="s">
        <v>1911</v>
      </c>
      <c r="DY74" s="110" t="s">
        <v>1911</v>
      </c>
      <c r="DZ74" s="110" t="s">
        <v>1911</v>
      </c>
      <c r="EA74" s="110" t="s">
        <v>1911</v>
      </c>
      <c r="EB74" s="110" t="s">
        <v>1892</v>
      </c>
      <c r="EC74" s="110" t="s">
        <v>1892</v>
      </c>
    </row>
    <row r="75" spans="1:133" x14ac:dyDescent="0.3">
      <c r="A75" s="110" t="s">
        <v>162</v>
      </c>
      <c r="B75" s="110">
        <v>2021</v>
      </c>
      <c r="C75" s="110" t="s">
        <v>2113</v>
      </c>
      <c r="D75" s="22">
        <f>INDEX(Concordance!$A$2:$A$556,MATCH('2021 ESSER III'!F75,Concordance!$D$2:$D$556,0))</f>
        <v>100060</v>
      </c>
      <c r="E75" s="110" t="s">
        <v>384</v>
      </c>
      <c r="F75" s="110" t="s">
        <v>2114</v>
      </c>
      <c r="G75" s="110" t="s">
        <v>2115</v>
      </c>
      <c r="H75" s="110" t="s">
        <v>1892</v>
      </c>
      <c r="I75" s="21">
        <v>0</v>
      </c>
      <c r="J75" s="21">
        <v>0</v>
      </c>
      <c r="K75" s="21">
        <v>0</v>
      </c>
      <c r="L75" s="21">
        <v>0</v>
      </c>
      <c r="M75" s="21">
        <v>0</v>
      </c>
      <c r="N75" s="21">
        <v>0</v>
      </c>
      <c r="O75" s="21">
        <v>0</v>
      </c>
      <c r="P75" s="21">
        <v>0</v>
      </c>
      <c r="Q75" s="21">
        <v>0</v>
      </c>
      <c r="R75" s="21">
        <v>0</v>
      </c>
      <c r="W75" s="21">
        <v>0</v>
      </c>
      <c r="AC75" s="21">
        <v>1536145</v>
      </c>
      <c r="AD75" s="21">
        <v>0</v>
      </c>
      <c r="AE75" s="21">
        <v>0</v>
      </c>
      <c r="AF75" s="21">
        <v>0</v>
      </c>
      <c r="AG75" s="21">
        <v>0</v>
      </c>
      <c r="AH75" s="21">
        <v>0</v>
      </c>
      <c r="AI75" s="21">
        <v>0</v>
      </c>
      <c r="AJ75" s="21">
        <v>0</v>
      </c>
      <c r="AK75" s="21">
        <v>0</v>
      </c>
      <c r="AL75" s="21">
        <v>0</v>
      </c>
      <c r="AM75" s="21">
        <v>0</v>
      </c>
      <c r="AN75" s="21">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L75" s="21">
        <v>0</v>
      </c>
      <c r="BM75" s="21">
        <v>0</v>
      </c>
      <c r="BN75" s="21">
        <v>0</v>
      </c>
      <c r="BO75" s="21">
        <v>0</v>
      </c>
      <c r="BP75" s="21">
        <v>0</v>
      </c>
      <c r="BQ75" s="21">
        <v>0</v>
      </c>
      <c r="BR75" s="21">
        <v>0</v>
      </c>
      <c r="BS75" s="21">
        <v>0</v>
      </c>
      <c r="BT75" s="21">
        <v>0</v>
      </c>
      <c r="BU75" s="21">
        <v>0</v>
      </c>
      <c r="BV75" s="21">
        <v>0</v>
      </c>
      <c r="BW75" s="21">
        <v>0</v>
      </c>
      <c r="BX75" s="21">
        <v>0</v>
      </c>
      <c r="BY75" s="21">
        <v>0</v>
      </c>
      <c r="BZ75" s="21">
        <v>0</v>
      </c>
      <c r="CA75" s="21">
        <v>0</v>
      </c>
      <c r="CB75" s="21">
        <v>0</v>
      </c>
      <c r="CC75" s="21">
        <v>0</v>
      </c>
      <c r="CD75" s="21">
        <v>0</v>
      </c>
      <c r="CE75" s="21">
        <v>0</v>
      </c>
      <c r="CF75" s="21">
        <v>0</v>
      </c>
      <c r="CG75" s="21">
        <v>0</v>
      </c>
      <c r="CH75" s="21">
        <v>0</v>
      </c>
      <c r="CI75" s="21">
        <v>0</v>
      </c>
      <c r="CJ75" s="21">
        <v>0</v>
      </c>
      <c r="CK75" s="21">
        <v>0</v>
      </c>
      <c r="CL75" s="21">
        <v>0</v>
      </c>
      <c r="CM75" s="21">
        <v>0</v>
      </c>
      <c r="CN75" s="21">
        <v>0</v>
      </c>
      <c r="CO75" s="21">
        <v>0</v>
      </c>
      <c r="CP75" s="21">
        <v>0</v>
      </c>
      <c r="CQ75" s="21">
        <v>0</v>
      </c>
      <c r="CR75" s="21">
        <v>0</v>
      </c>
      <c r="CS75" s="21">
        <v>0</v>
      </c>
      <c r="CT75" s="21">
        <v>0</v>
      </c>
      <c r="CU75" s="21">
        <v>0</v>
      </c>
      <c r="CV75" s="21">
        <v>0</v>
      </c>
      <c r="CW75" s="21">
        <v>0</v>
      </c>
      <c r="CX75" s="21">
        <v>0</v>
      </c>
      <c r="CY75" s="21">
        <v>0</v>
      </c>
      <c r="CZ75" s="21">
        <v>0</v>
      </c>
      <c r="DA75" s="21">
        <v>0</v>
      </c>
      <c r="DB75" s="21">
        <v>0</v>
      </c>
      <c r="DC75" s="21">
        <v>0</v>
      </c>
      <c r="DD75" s="21">
        <v>0</v>
      </c>
      <c r="DE75" s="21">
        <v>0</v>
      </c>
      <c r="DF75" s="21">
        <v>0</v>
      </c>
      <c r="DG75" s="21">
        <v>0</v>
      </c>
      <c r="DH75" s="21">
        <v>1536145</v>
      </c>
      <c r="DI75" s="110">
        <v>7</v>
      </c>
      <c r="DJ75" s="110">
        <v>86</v>
      </c>
      <c r="DK75" s="110">
        <v>7</v>
      </c>
      <c r="DL75" s="110">
        <v>0</v>
      </c>
      <c r="DM75" s="110">
        <v>0</v>
      </c>
      <c r="DN75" s="21">
        <v>563757</v>
      </c>
      <c r="DO75" s="21">
        <v>0</v>
      </c>
      <c r="DP75" s="110" t="s">
        <v>1892</v>
      </c>
      <c r="DQ75" s="110" t="s">
        <v>1892</v>
      </c>
      <c r="DR75" s="110" t="s">
        <v>1892</v>
      </c>
      <c r="DS75" s="110" t="s">
        <v>1892</v>
      </c>
      <c r="DT75" s="110" t="s">
        <v>1911</v>
      </c>
      <c r="DU75" s="110" t="s">
        <v>1892</v>
      </c>
      <c r="DV75" s="110" t="s">
        <v>1911</v>
      </c>
      <c r="DW75" s="110" t="s">
        <v>1911</v>
      </c>
      <c r="DX75" s="110" t="s">
        <v>1911</v>
      </c>
      <c r="DY75" s="110" t="s">
        <v>1911</v>
      </c>
      <c r="DZ75" s="110" t="s">
        <v>1911</v>
      </c>
      <c r="EA75" s="110" t="s">
        <v>1911</v>
      </c>
      <c r="EB75" s="110" t="s">
        <v>1892</v>
      </c>
      <c r="EC75" s="110" t="s">
        <v>1892</v>
      </c>
    </row>
    <row r="76" spans="1:133" x14ac:dyDescent="0.3">
      <c r="A76" s="110" t="s">
        <v>162</v>
      </c>
      <c r="B76" s="110">
        <v>2021</v>
      </c>
      <c r="C76" s="110" t="s">
        <v>2116</v>
      </c>
      <c r="D76" s="22">
        <f>INDEX(Concordance!$A$2:$A$556,MATCH('2021 ESSER III'!F76,Concordance!$D$2:$D$556,0))</f>
        <v>67061</v>
      </c>
      <c r="E76" s="110" t="s">
        <v>387</v>
      </c>
      <c r="F76" s="110" t="s">
        <v>2117</v>
      </c>
      <c r="G76" s="110" t="s">
        <v>2118</v>
      </c>
      <c r="H76" s="110" t="s">
        <v>1892</v>
      </c>
      <c r="I76" s="21">
        <v>0</v>
      </c>
      <c r="J76" s="21">
        <v>0</v>
      </c>
      <c r="K76" s="21">
        <v>0</v>
      </c>
      <c r="L76" s="21">
        <v>0</v>
      </c>
      <c r="M76" s="21">
        <v>0</v>
      </c>
      <c r="N76" s="21">
        <v>0</v>
      </c>
      <c r="O76" s="21">
        <v>0</v>
      </c>
      <c r="P76" s="21">
        <v>0</v>
      </c>
      <c r="Q76" s="21">
        <v>0</v>
      </c>
      <c r="R76" s="21">
        <v>0</v>
      </c>
      <c r="W76" s="21">
        <v>0</v>
      </c>
      <c r="AC76" s="21">
        <v>5265853</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0</v>
      </c>
      <c r="CS76" s="21">
        <v>0</v>
      </c>
      <c r="CT76" s="21">
        <v>0</v>
      </c>
      <c r="CU76" s="21">
        <v>0</v>
      </c>
      <c r="CV76" s="21">
        <v>0</v>
      </c>
      <c r="CW76" s="21">
        <v>0</v>
      </c>
      <c r="CX76" s="21">
        <v>0</v>
      </c>
      <c r="CY76" s="21">
        <v>0</v>
      </c>
      <c r="CZ76" s="21">
        <v>0</v>
      </c>
      <c r="DA76" s="21">
        <v>0</v>
      </c>
      <c r="DB76" s="21">
        <v>0</v>
      </c>
      <c r="DC76" s="21">
        <v>0</v>
      </c>
      <c r="DD76" s="21">
        <v>0</v>
      </c>
      <c r="DE76" s="21">
        <v>0</v>
      </c>
      <c r="DF76" s="21">
        <v>0</v>
      </c>
      <c r="DG76" s="21">
        <v>0</v>
      </c>
      <c r="DH76" s="21">
        <v>5265853</v>
      </c>
      <c r="DI76" s="110">
        <v>10</v>
      </c>
      <c r="DJ76" s="110">
        <v>25</v>
      </c>
      <c r="DK76" s="110">
        <v>5</v>
      </c>
      <c r="DL76" s="110">
        <v>60</v>
      </c>
      <c r="DM76" s="110">
        <v>0</v>
      </c>
      <c r="DN76" s="21">
        <v>1055000</v>
      </c>
      <c r="DO76" s="21">
        <v>0</v>
      </c>
      <c r="DP76" s="110" t="s">
        <v>1911</v>
      </c>
      <c r="DQ76" s="110" t="s">
        <v>1911</v>
      </c>
      <c r="DR76" s="110" t="s">
        <v>1911</v>
      </c>
      <c r="DS76" s="110" t="s">
        <v>1892</v>
      </c>
      <c r="DT76" s="110" t="s">
        <v>1911</v>
      </c>
      <c r="DU76" s="110" t="s">
        <v>1892</v>
      </c>
      <c r="DV76" s="110" t="s">
        <v>1911</v>
      </c>
      <c r="DW76" s="110" t="s">
        <v>1911</v>
      </c>
      <c r="DX76" s="110" t="s">
        <v>1911</v>
      </c>
      <c r="DY76" s="110" t="s">
        <v>1911</v>
      </c>
      <c r="DZ76" s="110" t="s">
        <v>1911</v>
      </c>
      <c r="EA76" s="110" t="s">
        <v>1911</v>
      </c>
      <c r="EB76" s="110" t="s">
        <v>1892</v>
      </c>
      <c r="EC76" s="110" t="s">
        <v>1892</v>
      </c>
    </row>
    <row r="77" spans="1:133" x14ac:dyDescent="0.3">
      <c r="A77" s="110" t="s">
        <v>162</v>
      </c>
      <c r="B77" s="110">
        <v>2021</v>
      </c>
      <c r="C77" s="110" t="s">
        <v>2119</v>
      </c>
      <c r="D77" s="22">
        <f>INDEX(Concordance!$A$2:$A$556,MATCH('2021 ESSER III'!F77,Concordance!$D$2:$D$556,0))</f>
        <v>51153</v>
      </c>
      <c r="E77" s="110" t="s">
        <v>390</v>
      </c>
      <c r="F77" s="110" t="s">
        <v>2120</v>
      </c>
      <c r="G77" s="110" t="s">
        <v>2121</v>
      </c>
      <c r="H77" s="110" t="s">
        <v>1892</v>
      </c>
      <c r="I77" s="21">
        <v>0</v>
      </c>
      <c r="J77" s="21">
        <v>0</v>
      </c>
      <c r="K77" s="21">
        <v>0</v>
      </c>
      <c r="L77" s="21">
        <v>0</v>
      </c>
      <c r="M77" s="21">
        <v>0</v>
      </c>
      <c r="N77" s="21">
        <v>0</v>
      </c>
      <c r="O77" s="21">
        <v>0</v>
      </c>
      <c r="P77" s="21">
        <v>0</v>
      </c>
      <c r="Q77" s="21">
        <v>0</v>
      </c>
      <c r="R77" s="21">
        <v>0</v>
      </c>
      <c r="W77" s="21">
        <v>0</v>
      </c>
      <c r="AC77" s="21">
        <v>517085</v>
      </c>
      <c r="AD77" s="21">
        <v>0</v>
      </c>
      <c r="AE77" s="21">
        <v>0</v>
      </c>
      <c r="AF77" s="21">
        <v>0</v>
      </c>
      <c r="AG77" s="21">
        <v>0</v>
      </c>
      <c r="AH77" s="21">
        <v>0</v>
      </c>
      <c r="AI77" s="21">
        <v>0</v>
      </c>
      <c r="AJ77" s="21">
        <v>0</v>
      </c>
      <c r="AK77" s="21">
        <v>0</v>
      </c>
      <c r="AL77" s="21">
        <v>0</v>
      </c>
      <c r="AM77" s="21">
        <v>0</v>
      </c>
      <c r="AN77" s="21">
        <v>0</v>
      </c>
      <c r="AO77" s="21">
        <v>0</v>
      </c>
      <c r="AP77" s="21">
        <v>0</v>
      </c>
      <c r="AQ77" s="21">
        <v>0</v>
      </c>
      <c r="AR77" s="21">
        <v>0</v>
      </c>
      <c r="AS77" s="21">
        <v>0</v>
      </c>
      <c r="AT77" s="21">
        <v>0</v>
      </c>
      <c r="AU77" s="21">
        <v>0</v>
      </c>
      <c r="AV77" s="21">
        <v>0</v>
      </c>
      <c r="AW77" s="21">
        <v>0</v>
      </c>
      <c r="AX77" s="21">
        <v>0</v>
      </c>
      <c r="AY77" s="21">
        <v>0</v>
      </c>
      <c r="AZ77" s="21">
        <v>0</v>
      </c>
      <c r="BA77" s="21">
        <v>0</v>
      </c>
      <c r="BB77" s="21">
        <v>0</v>
      </c>
      <c r="BC77" s="21">
        <v>0</v>
      </c>
      <c r="BD77" s="21">
        <v>0</v>
      </c>
      <c r="BE77" s="21">
        <v>0</v>
      </c>
      <c r="BF77" s="21">
        <v>0</v>
      </c>
      <c r="BG77" s="21">
        <v>0</v>
      </c>
      <c r="BH77" s="21">
        <v>0</v>
      </c>
      <c r="BI77" s="21">
        <v>0</v>
      </c>
      <c r="BJ77" s="21">
        <v>0</v>
      </c>
      <c r="BK77" s="21">
        <v>0</v>
      </c>
      <c r="BL77" s="21">
        <v>0</v>
      </c>
      <c r="BM77" s="21">
        <v>0</v>
      </c>
      <c r="BN77" s="21">
        <v>0</v>
      </c>
      <c r="BO77" s="21">
        <v>0</v>
      </c>
      <c r="BP77" s="21">
        <v>0</v>
      </c>
      <c r="BQ77" s="21">
        <v>0</v>
      </c>
      <c r="BR77" s="21">
        <v>0</v>
      </c>
      <c r="BS77" s="21">
        <v>0</v>
      </c>
      <c r="BT77" s="21">
        <v>0</v>
      </c>
      <c r="BU77" s="21">
        <v>0</v>
      </c>
      <c r="BV77" s="21">
        <v>0</v>
      </c>
      <c r="BW77" s="21">
        <v>0</v>
      </c>
      <c r="BX77" s="21">
        <v>0</v>
      </c>
      <c r="BY77" s="21">
        <v>0</v>
      </c>
      <c r="BZ77" s="21">
        <v>0</v>
      </c>
      <c r="CA77" s="21">
        <v>0</v>
      </c>
      <c r="CB77" s="21">
        <v>0</v>
      </c>
      <c r="CC77" s="21">
        <v>0</v>
      </c>
      <c r="CD77" s="21">
        <v>0</v>
      </c>
      <c r="CE77" s="21">
        <v>0</v>
      </c>
      <c r="CF77" s="21">
        <v>0</v>
      </c>
      <c r="CG77" s="21">
        <v>0</v>
      </c>
      <c r="CH77" s="21">
        <v>0</v>
      </c>
      <c r="CI77" s="21">
        <v>0</v>
      </c>
      <c r="CJ77" s="21">
        <v>0</v>
      </c>
      <c r="CK77" s="21">
        <v>0</v>
      </c>
      <c r="CL77" s="21">
        <v>0</v>
      </c>
      <c r="CM77" s="21">
        <v>0</v>
      </c>
      <c r="CN77" s="21">
        <v>0</v>
      </c>
      <c r="CO77" s="21">
        <v>0</v>
      </c>
      <c r="CP77" s="21">
        <v>0</v>
      </c>
      <c r="CQ77" s="21">
        <v>0</v>
      </c>
      <c r="CR77" s="21">
        <v>0</v>
      </c>
      <c r="CS77" s="21">
        <v>0</v>
      </c>
      <c r="CT77" s="21">
        <v>0</v>
      </c>
      <c r="CU77" s="21">
        <v>0</v>
      </c>
      <c r="CV77" s="21">
        <v>0</v>
      </c>
      <c r="CW77" s="21">
        <v>0</v>
      </c>
      <c r="CX77" s="21">
        <v>0</v>
      </c>
      <c r="CY77" s="21">
        <v>0</v>
      </c>
      <c r="CZ77" s="21">
        <v>0</v>
      </c>
      <c r="DA77" s="21">
        <v>0</v>
      </c>
      <c r="DB77" s="21">
        <v>0</v>
      </c>
      <c r="DC77" s="21">
        <v>0</v>
      </c>
      <c r="DD77" s="21">
        <v>0</v>
      </c>
      <c r="DE77" s="21">
        <v>0</v>
      </c>
      <c r="DF77" s="21">
        <v>0</v>
      </c>
      <c r="DG77" s="21">
        <v>0</v>
      </c>
      <c r="DH77" s="21">
        <v>517085</v>
      </c>
      <c r="DI77" s="110">
        <v>11</v>
      </c>
      <c r="DJ77" s="110">
        <v>20</v>
      </c>
      <c r="DK77" s="110">
        <v>7</v>
      </c>
      <c r="DL77" s="110">
        <v>62</v>
      </c>
      <c r="DM77" s="110">
        <v>0</v>
      </c>
      <c r="DN77" s="21">
        <v>103106.09</v>
      </c>
      <c r="DO77" s="21">
        <v>0</v>
      </c>
      <c r="DP77" s="110" t="s">
        <v>1911</v>
      </c>
      <c r="DQ77" s="110" t="s">
        <v>1892</v>
      </c>
      <c r="DR77" s="110" t="s">
        <v>1911</v>
      </c>
      <c r="DS77" s="110" t="s">
        <v>1911</v>
      </c>
      <c r="DT77" s="110" t="s">
        <v>1911</v>
      </c>
      <c r="DU77" s="110" t="s">
        <v>1911</v>
      </c>
      <c r="DV77" s="110" t="s">
        <v>1911</v>
      </c>
      <c r="DW77" s="110" t="s">
        <v>1911</v>
      </c>
      <c r="DX77" s="110" t="s">
        <v>1911</v>
      </c>
      <c r="DY77" s="110" t="s">
        <v>1911</v>
      </c>
      <c r="DZ77" s="110" t="s">
        <v>1911</v>
      </c>
      <c r="EA77" s="110" t="s">
        <v>1911</v>
      </c>
      <c r="EB77" s="110" t="s">
        <v>1892</v>
      </c>
      <c r="EC77" s="110" t="s">
        <v>1892</v>
      </c>
    </row>
    <row r="78" spans="1:133" x14ac:dyDescent="0.3">
      <c r="A78" s="110" t="s">
        <v>162</v>
      </c>
      <c r="B78" s="110">
        <v>2021</v>
      </c>
      <c r="C78" s="110" t="s">
        <v>2122</v>
      </c>
      <c r="D78" s="22">
        <f>INDEX(Concordance!$A$2:$A$556,MATCH('2021 ESSER III'!F78,Concordance!$D$2:$D$556,0))</f>
        <v>59117</v>
      </c>
      <c r="E78" s="110" t="s">
        <v>393</v>
      </c>
      <c r="F78" s="110" t="s">
        <v>2123</v>
      </c>
      <c r="G78" s="110" t="s">
        <v>2124</v>
      </c>
      <c r="H78" s="110" t="s">
        <v>1892</v>
      </c>
      <c r="I78" s="21">
        <v>0</v>
      </c>
      <c r="J78" s="21">
        <v>0</v>
      </c>
      <c r="K78" s="21">
        <v>0</v>
      </c>
      <c r="L78" s="21">
        <v>0</v>
      </c>
      <c r="M78" s="21">
        <v>0</v>
      </c>
      <c r="N78" s="21">
        <v>0</v>
      </c>
      <c r="O78" s="21">
        <v>0</v>
      </c>
      <c r="P78" s="21">
        <v>0</v>
      </c>
      <c r="Q78" s="21">
        <v>0</v>
      </c>
      <c r="R78" s="21">
        <v>0</v>
      </c>
      <c r="W78" s="21">
        <v>0</v>
      </c>
      <c r="AC78" s="21">
        <v>3492741</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1">
        <v>0</v>
      </c>
      <c r="BY78" s="21">
        <v>0</v>
      </c>
      <c r="BZ78" s="21">
        <v>0</v>
      </c>
      <c r="CA78" s="21">
        <v>0</v>
      </c>
      <c r="CB78" s="21">
        <v>0</v>
      </c>
      <c r="CC78" s="21">
        <v>0</v>
      </c>
      <c r="CD78" s="21">
        <v>0</v>
      </c>
      <c r="CE78" s="21">
        <v>0</v>
      </c>
      <c r="CF78" s="21">
        <v>0</v>
      </c>
      <c r="CG78" s="21">
        <v>0</v>
      </c>
      <c r="CH78" s="21">
        <v>0</v>
      </c>
      <c r="CI78" s="21">
        <v>0</v>
      </c>
      <c r="CJ78" s="21">
        <v>0</v>
      </c>
      <c r="CK78" s="21">
        <v>0</v>
      </c>
      <c r="CL78" s="21">
        <v>0</v>
      </c>
      <c r="CM78" s="21">
        <v>0</v>
      </c>
      <c r="CN78" s="21">
        <v>0</v>
      </c>
      <c r="CO78" s="21">
        <v>0</v>
      </c>
      <c r="CP78" s="21">
        <v>0</v>
      </c>
      <c r="CQ78" s="21">
        <v>0</v>
      </c>
      <c r="CR78" s="21">
        <v>0</v>
      </c>
      <c r="CS78" s="21">
        <v>0</v>
      </c>
      <c r="CT78" s="21">
        <v>0</v>
      </c>
      <c r="CU78" s="21">
        <v>0</v>
      </c>
      <c r="CV78" s="21">
        <v>0</v>
      </c>
      <c r="CW78" s="21">
        <v>0</v>
      </c>
      <c r="CX78" s="21">
        <v>0</v>
      </c>
      <c r="CY78" s="21">
        <v>0</v>
      </c>
      <c r="CZ78" s="21">
        <v>0</v>
      </c>
      <c r="DA78" s="21">
        <v>0</v>
      </c>
      <c r="DB78" s="21">
        <v>0</v>
      </c>
      <c r="DC78" s="21">
        <v>0</v>
      </c>
      <c r="DD78" s="21">
        <v>0</v>
      </c>
      <c r="DE78" s="21">
        <v>0</v>
      </c>
      <c r="DF78" s="21">
        <v>0</v>
      </c>
      <c r="DG78" s="21">
        <v>0</v>
      </c>
      <c r="DH78" s="21">
        <v>3492741</v>
      </c>
      <c r="DI78" s="110">
        <v>0</v>
      </c>
      <c r="DJ78" s="110">
        <v>3</v>
      </c>
      <c r="DK78" s="110">
        <v>18</v>
      </c>
      <c r="DL78" s="110">
        <v>79</v>
      </c>
      <c r="DM78" s="110">
        <v>0</v>
      </c>
      <c r="DN78" s="21">
        <v>698548.2</v>
      </c>
      <c r="DO78" s="21">
        <v>0</v>
      </c>
      <c r="DP78" s="110" t="s">
        <v>1911</v>
      </c>
      <c r="DQ78" s="110" t="s">
        <v>1911</v>
      </c>
      <c r="DR78" s="110" t="s">
        <v>1911</v>
      </c>
      <c r="DS78" s="110" t="s">
        <v>1892</v>
      </c>
      <c r="DT78" s="110" t="s">
        <v>1911</v>
      </c>
      <c r="DU78" s="110" t="s">
        <v>1892</v>
      </c>
      <c r="DV78" s="110" t="s">
        <v>1911</v>
      </c>
      <c r="DW78" s="110" t="s">
        <v>1911</v>
      </c>
      <c r="DX78" s="110" t="s">
        <v>1911</v>
      </c>
      <c r="DY78" s="110" t="s">
        <v>1911</v>
      </c>
      <c r="DZ78" s="110" t="s">
        <v>1911</v>
      </c>
      <c r="EA78" s="110" t="s">
        <v>1911</v>
      </c>
      <c r="EB78" s="110" t="s">
        <v>1892</v>
      </c>
      <c r="EC78" s="110" t="s">
        <v>1892</v>
      </c>
    </row>
    <row r="79" spans="1:133" x14ac:dyDescent="0.3">
      <c r="A79" s="110" t="s">
        <v>162</v>
      </c>
      <c r="B79" s="110">
        <v>2021</v>
      </c>
      <c r="C79" s="110" t="s">
        <v>2125</v>
      </c>
      <c r="D79" s="22">
        <f>INDEX(Concordance!$A$2:$A$556,MATCH('2021 ESSER III'!F79,Concordance!$D$2:$D$556,0))</f>
        <v>48928</v>
      </c>
      <c r="E79" s="110" t="s">
        <v>2126</v>
      </c>
      <c r="F79" s="110" t="s">
        <v>2127</v>
      </c>
      <c r="G79" s="110" t="s">
        <v>2128</v>
      </c>
      <c r="H79" s="110" t="s">
        <v>1892</v>
      </c>
      <c r="I79" s="21">
        <v>0</v>
      </c>
      <c r="J79" s="21">
        <v>0</v>
      </c>
      <c r="K79" s="21">
        <v>0</v>
      </c>
      <c r="L79" s="21">
        <v>0</v>
      </c>
      <c r="M79" s="21">
        <v>0</v>
      </c>
      <c r="N79" s="21">
        <v>0</v>
      </c>
      <c r="O79" s="21">
        <v>0</v>
      </c>
      <c r="P79" s="21">
        <v>0</v>
      </c>
      <c r="Q79" s="21">
        <v>0</v>
      </c>
      <c r="R79" s="21">
        <v>0</v>
      </c>
      <c r="W79" s="21">
        <v>0</v>
      </c>
      <c r="AC79" s="21">
        <v>1104526</v>
      </c>
      <c r="AD79" s="21">
        <v>0</v>
      </c>
      <c r="AE79" s="21">
        <v>0</v>
      </c>
      <c r="AF79" s="21">
        <v>0</v>
      </c>
      <c r="AG79" s="21">
        <v>0</v>
      </c>
      <c r="AH79" s="21">
        <v>0</v>
      </c>
      <c r="AI79" s="21">
        <v>0</v>
      </c>
      <c r="AJ79" s="21">
        <v>0</v>
      </c>
      <c r="AK79" s="21">
        <v>0</v>
      </c>
      <c r="AL79" s="21">
        <v>0</v>
      </c>
      <c r="AM79" s="21">
        <v>0</v>
      </c>
      <c r="AN79" s="21">
        <v>0</v>
      </c>
      <c r="AO79" s="21">
        <v>0</v>
      </c>
      <c r="AP79" s="21">
        <v>0</v>
      </c>
      <c r="AQ79" s="21">
        <v>0</v>
      </c>
      <c r="AR79" s="21">
        <v>0</v>
      </c>
      <c r="AS79" s="21">
        <v>0</v>
      </c>
      <c r="AT79" s="21">
        <v>0</v>
      </c>
      <c r="AU79" s="21">
        <v>0</v>
      </c>
      <c r="AV79" s="21">
        <v>0</v>
      </c>
      <c r="AW79" s="21">
        <v>0</v>
      </c>
      <c r="AX79" s="21">
        <v>0</v>
      </c>
      <c r="AY79" s="21">
        <v>0</v>
      </c>
      <c r="AZ79" s="21">
        <v>0</v>
      </c>
      <c r="BA79" s="21">
        <v>0</v>
      </c>
      <c r="BB79" s="21">
        <v>0</v>
      </c>
      <c r="BC79" s="21">
        <v>0</v>
      </c>
      <c r="BD79" s="21">
        <v>0</v>
      </c>
      <c r="BE79" s="21">
        <v>0</v>
      </c>
      <c r="BF79" s="21">
        <v>0</v>
      </c>
      <c r="BG79" s="21">
        <v>0</v>
      </c>
      <c r="BH79" s="21">
        <v>0</v>
      </c>
      <c r="BI79" s="21">
        <v>0</v>
      </c>
      <c r="BJ79" s="21">
        <v>0</v>
      </c>
      <c r="BK79" s="21">
        <v>0</v>
      </c>
      <c r="BL79" s="21">
        <v>0</v>
      </c>
      <c r="BM79" s="21">
        <v>0</v>
      </c>
      <c r="BN79" s="21">
        <v>0</v>
      </c>
      <c r="BO79" s="21">
        <v>0</v>
      </c>
      <c r="BP79" s="21">
        <v>0</v>
      </c>
      <c r="BQ79" s="21">
        <v>0</v>
      </c>
      <c r="BR79" s="21">
        <v>0</v>
      </c>
      <c r="BS79" s="21">
        <v>0</v>
      </c>
      <c r="BT79" s="21">
        <v>0</v>
      </c>
      <c r="BU79" s="21">
        <v>0</v>
      </c>
      <c r="BV79" s="21">
        <v>0</v>
      </c>
      <c r="BW79" s="21">
        <v>0</v>
      </c>
      <c r="BX79" s="21">
        <v>0</v>
      </c>
      <c r="BY79" s="21">
        <v>0</v>
      </c>
      <c r="BZ79" s="21">
        <v>0</v>
      </c>
      <c r="CA79" s="21">
        <v>0</v>
      </c>
      <c r="CB79" s="21">
        <v>0</v>
      </c>
      <c r="CC79" s="21">
        <v>0</v>
      </c>
      <c r="CD79" s="21">
        <v>0</v>
      </c>
      <c r="CE79" s="21">
        <v>0</v>
      </c>
      <c r="CF79" s="21">
        <v>0</v>
      </c>
      <c r="CG79" s="21">
        <v>0</v>
      </c>
      <c r="CH79" s="21">
        <v>0</v>
      </c>
      <c r="CI79" s="21">
        <v>0</v>
      </c>
      <c r="CJ79" s="21">
        <v>0</v>
      </c>
      <c r="CK79" s="21">
        <v>0</v>
      </c>
      <c r="CL79" s="21">
        <v>0</v>
      </c>
      <c r="CM79" s="21">
        <v>0</v>
      </c>
      <c r="CN79" s="21">
        <v>0</v>
      </c>
      <c r="CO79" s="21">
        <v>0</v>
      </c>
      <c r="CP79" s="21">
        <v>0</v>
      </c>
      <c r="CQ79" s="21">
        <v>0</v>
      </c>
      <c r="CR79" s="21">
        <v>0</v>
      </c>
      <c r="CS79" s="21">
        <v>0</v>
      </c>
      <c r="CT79" s="21">
        <v>0</v>
      </c>
      <c r="CU79" s="21">
        <v>0</v>
      </c>
      <c r="CV79" s="21">
        <v>0</v>
      </c>
      <c r="CW79" s="21">
        <v>0</v>
      </c>
      <c r="CX79" s="21">
        <v>0</v>
      </c>
      <c r="CY79" s="21">
        <v>0</v>
      </c>
      <c r="CZ79" s="21">
        <v>0</v>
      </c>
      <c r="DA79" s="21">
        <v>0</v>
      </c>
      <c r="DB79" s="21">
        <v>0</v>
      </c>
      <c r="DC79" s="21">
        <v>0</v>
      </c>
      <c r="DD79" s="21">
        <v>0</v>
      </c>
      <c r="DE79" s="21">
        <v>0</v>
      </c>
      <c r="DF79" s="21">
        <v>0</v>
      </c>
      <c r="DG79" s="21">
        <v>0</v>
      </c>
      <c r="DH79" s="21">
        <v>1104526</v>
      </c>
      <c r="DI79" s="110">
        <v>13.74</v>
      </c>
      <c r="DJ79" s="110">
        <v>77.47</v>
      </c>
      <c r="DK79" s="110">
        <v>8.7899999999999991</v>
      </c>
      <c r="DL79" s="110">
        <v>0</v>
      </c>
      <c r="DM79" s="110">
        <v>0</v>
      </c>
      <c r="DN79" s="21">
        <v>303478</v>
      </c>
      <c r="DO79" s="21">
        <v>0</v>
      </c>
      <c r="DP79" s="110" t="s">
        <v>1911</v>
      </c>
      <c r="DQ79" s="110" t="s">
        <v>1892</v>
      </c>
      <c r="DR79" s="110" t="s">
        <v>1911</v>
      </c>
      <c r="DS79" s="110" t="s">
        <v>1892</v>
      </c>
      <c r="DT79" s="110" t="s">
        <v>1911</v>
      </c>
      <c r="DU79" s="110" t="s">
        <v>1892</v>
      </c>
      <c r="DV79" s="110" t="s">
        <v>1911</v>
      </c>
      <c r="DW79" s="110" t="s">
        <v>1911</v>
      </c>
      <c r="DX79" s="110" t="s">
        <v>1911</v>
      </c>
      <c r="DY79" s="110" t="s">
        <v>1911</v>
      </c>
      <c r="DZ79" s="110" t="s">
        <v>1911</v>
      </c>
      <c r="EA79" s="110" t="s">
        <v>1911</v>
      </c>
      <c r="EB79" s="110" t="s">
        <v>1892</v>
      </c>
      <c r="EC79" s="110" t="s">
        <v>1892</v>
      </c>
    </row>
    <row r="80" spans="1:133" x14ac:dyDescent="0.3">
      <c r="A80" s="110" t="s">
        <v>162</v>
      </c>
      <c r="B80" s="110">
        <v>2021</v>
      </c>
      <c r="C80" s="110" t="s">
        <v>2129</v>
      </c>
      <c r="D80" s="22">
        <f>INDEX(Concordance!$A$2:$A$556,MATCH('2021 ESSER III'!F80,Concordance!$D$2:$D$556,0))</f>
        <v>115911</v>
      </c>
      <c r="E80" s="110" t="s">
        <v>399</v>
      </c>
      <c r="F80" s="110" t="s">
        <v>2130</v>
      </c>
      <c r="G80" s="110" t="s">
        <v>2131</v>
      </c>
      <c r="H80" s="110" t="s">
        <v>1892</v>
      </c>
      <c r="I80" s="21">
        <v>0</v>
      </c>
      <c r="J80" s="21">
        <v>0</v>
      </c>
      <c r="K80" s="21">
        <v>0</v>
      </c>
      <c r="L80" s="21">
        <v>0</v>
      </c>
      <c r="M80" s="21">
        <v>0</v>
      </c>
      <c r="N80" s="21">
        <v>0</v>
      </c>
      <c r="O80" s="21">
        <v>0</v>
      </c>
      <c r="P80" s="21">
        <v>0</v>
      </c>
      <c r="Q80" s="21">
        <v>0</v>
      </c>
      <c r="R80" s="21">
        <v>0</v>
      </c>
      <c r="W80" s="21">
        <v>0</v>
      </c>
      <c r="AC80" s="21">
        <v>629145</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21">
        <v>0</v>
      </c>
      <c r="CL80" s="21">
        <v>0</v>
      </c>
      <c r="CM80" s="21">
        <v>0</v>
      </c>
      <c r="CN80" s="21">
        <v>0</v>
      </c>
      <c r="CO80" s="21">
        <v>0</v>
      </c>
      <c r="CP80" s="21">
        <v>0</v>
      </c>
      <c r="CQ80" s="21">
        <v>0</v>
      </c>
      <c r="CR80" s="21">
        <v>0</v>
      </c>
      <c r="CS80" s="21">
        <v>0</v>
      </c>
      <c r="CT80" s="21">
        <v>0</v>
      </c>
      <c r="CU80" s="21">
        <v>0</v>
      </c>
      <c r="CV80" s="21">
        <v>0</v>
      </c>
      <c r="CW80" s="21">
        <v>0</v>
      </c>
      <c r="CX80" s="21">
        <v>0</v>
      </c>
      <c r="CY80" s="21">
        <v>0</v>
      </c>
      <c r="CZ80" s="21">
        <v>0</v>
      </c>
      <c r="DA80" s="21">
        <v>0</v>
      </c>
      <c r="DB80" s="21">
        <v>0</v>
      </c>
      <c r="DC80" s="21">
        <v>0</v>
      </c>
      <c r="DD80" s="21">
        <v>0</v>
      </c>
      <c r="DE80" s="21">
        <v>0</v>
      </c>
      <c r="DF80" s="21">
        <v>0</v>
      </c>
      <c r="DG80" s="21">
        <v>0</v>
      </c>
      <c r="DH80" s="21">
        <v>629145</v>
      </c>
      <c r="DI80" s="110">
        <v>12.8</v>
      </c>
      <c r="DJ80" s="110">
        <v>44.9</v>
      </c>
      <c r="DK80" s="110">
        <v>21.5</v>
      </c>
      <c r="DL80" s="110">
        <v>20.8</v>
      </c>
      <c r="DM80" s="110">
        <v>0</v>
      </c>
      <c r="DN80" s="21">
        <v>449000</v>
      </c>
      <c r="DO80" s="21">
        <v>0</v>
      </c>
      <c r="DP80" s="110" t="s">
        <v>1911</v>
      </c>
      <c r="DQ80" s="110" t="s">
        <v>1892</v>
      </c>
      <c r="DR80" s="110" t="s">
        <v>1911</v>
      </c>
      <c r="DS80" s="110" t="s">
        <v>1892</v>
      </c>
      <c r="DT80" s="110" t="s">
        <v>1911</v>
      </c>
      <c r="DU80" s="110" t="s">
        <v>1892</v>
      </c>
      <c r="DV80" s="110" t="s">
        <v>1911</v>
      </c>
      <c r="DW80" s="110" t="s">
        <v>1911</v>
      </c>
      <c r="DX80" s="110" t="s">
        <v>1911</v>
      </c>
      <c r="DY80" s="110" t="s">
        <v>1911</v>
      </c>
      <c r="DZ80" s="110" t="s">
        <v>1911</v>
      </c>
      <c r="EA80" s="110" t="s">
        <v>1911</v>
      </c>
      <c r="EB80" s="110" t="s">
        <v>1892</v>
      </c>
      <c r="EC80" s="110" t="s">
        <v>1892</v>
      </c>
    </row>
    <row r="81" spans="1:133" x14ac:dyDescent="0.3">
      <c r="A81" s="110" t="s">
        <v>162</v>
      </c>
      <c r="B81" s="110">
        <v>2021</v>
      </c>
      <c r="C81" s="110" t="s">
        <v>2132</v>
      </c>
      <c r="D81" s="22">
        <f>INDEX(Concordance!$A$2:$A$556,MATCH('2021 ESSER III'!F81,Concordance!$D$2:$D$556,0))</f>
        <v>23101</v>
      </c>
      <c r="E81" s="110" t="s">
        <v>402</v>
      </c>
      <c r="F81" s="110" t="s">
        <v>2133</v>
      </c>
      <c r="G81" s="110" t="s">
        <v>2134</v>
      </c>
      <c r="H81" s="110" t="s">
        <v>1892</v>
      </c>
      <c r="I81" s="21">
        <v>0</v>
      </c>
      <c r="J81" s="21">
        <v>0</v>
      </c>
      <c r="K81" s="21">
        <v>0</v>
      </c>
      <c r="L81" s="21">
        <v>0</v>
      </c>
      <c r="M81" s="21">
        <v>0</v>
      </c>
      <c r="N81" s="21">
        <v>0</v>
      </c>
      <c r="O81" s="21">
        <v>0</v>
      </c>
      <c r="P81" s="21">
        <v>0</v>
      </c>
      <c r="Q81" s="21">
        <v>0</v>
      </c>
      <c r="R81" s="21">
        <v>0</v>
      </c>
      <c r="W81" s="21">
        <v>0</v>
      </c>
      <c r="AC81" s="21">
        <v>2549023</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0</v>
      </c>
      <c r="AT81" s="21">
        <v>0</v>
      </c>
      <c r="AU81" s="21">
        <v>0</v>
      </c>
      <c r="AV81" s="21">
        <v>0</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0</v>
      </c>
      <c r="CL81" s="21">
        <v>0</v>
      </c>
      <c r="CM81" s="21">
        <v>0</v>
      </c>
      <c r="CN81" s="21">
        <v>0</v>
      </c>
      <c r="CO81" s="21">
        <v>0</v>
      </c>
      <c r="CP81" s="21">
        <v>0</v>
      </c>
      <c r="CQ81" s="21">
        <v>0</v>
      </c>
      <c r="CR81" s="21">
        <v>0</v>
      </c>
      <c r="CS81" s="21">
        <v>0</v>
      </c>
      <c r="CT81" s="21">
        <v>0</v>
      </c>
      <c r="CU81" s="21">
        <v>0</v>
      </c>
      <c r="CV81" s="21">
        <v>0</v>
      </c>
      <c r="CW81" s="21">
        <v>0</v>
      </c>
      <c r="CX81" s="21">
        <v>0</v>
      </c>
      <c r="CY81" s="21">
        <v>0</v>
      </c>
      <c r="CZ81" s="21">
        <v>0</v>
      </c>
      <c r="DA81" s="21">
        <v>0</v>
      </c>
      <c r="DB81" s="21">
        <v>0</v>
      </c>
      <c r="DC81" s="21">
        <v>0</v>
      </c>
      <c r="DD81" s="21">
        <v>0</v>
      </c>
      <c r="DE81" s="21">
        <v>0</v>
      </c>
      <c r="DF81" s="21">
        <v>0</v>
      </c>
      <c r="DG81" s="21">
        <v>0</v>
      </c>
      <c r="DH81" s="21">
        <v>2549023</v>
      </c>
      <c r="DI81" s="110">
        <v>0</v>
      </c>
      <c r="DJ81" s="110">
        <v>20</v>
      </c>
      <c r="DK81" s="110">
        <v>0</v>
      </c>
      <c r="DL81" s="110">
        <v>80</v>
      </c>
      <c r="DM81" s="110">
        <v>0</v>
      </c>
      <c r="DN81" s="21">
        <v>502835</v>
      </c>
      <c r="DO81" s="21">
        <v>0</v>
      </c>
      <c r="DP81" s="110" t="s">
        <v>1911</v>
      </c>
      <c r="DQ81" s="110" t="s">
        <v>1911</v>
      </c>
      <c r="DR81" s="110" t="s">
        <v>1911</v>
      </c>
      <c r="DS81" s="110" t="s">
        <v>1892</v>
      </c>
      <c r="DT81" s="110" t="s">
        <v>1911</v>
      </c>
      <c r="DU81" s="110" t="s">
        <v>1911</v>
      </c>
      <c r="DV81" s="110" t="s">
        <v>1911</v>
      </c>
      <c r="DW81" s="110" t="s">
        <v>1911</v>
      </c>
      <c r="DX81" s="110" t="s">
        <v>1911</v>
      </c>
      <c r="DY81" s="110" t="s">
        <v>1911</v>
      </c>
      <c r="DZ81" s="110" t="s">
        <v>1911</v>
      </c>
      <c r="EA81" s="110" t="s">
        <v>1911</v>
      </c>
      <c r="EB81" s="110" t="s">
        <v>1892</v>
      </c>
      <c r="EC81" s="110" t="s">
        <v>1892</v>
      </c>
    </row>
    <row r="82" spans="1:133" x14ac:dyDescent="0.3">
      <c r="A82" s="110" t="s">
        <v>162</v>
      </c>
      <c r="B82" s="110">
        <v>2021</v>
      </c>
      <c r="C82" s="110" t="s">
        <v>2135</v>
      </c>
      <c r="D82" s="22">
        <f>INDEX(Concordance!$A$2:$A$556,MATCH('2021 ESSER III'!F82,Concordance!$D$2:$D$556,0))</f>
        <v>68075</v>
      </c>
      <c r="E82" s="110" t="s">
        <v>405</v>
      </c>
      <c r="F82" s="110" t="s">
        <v>2136</v>
      </c>
      <c r="G82" s="110" t="s">
        <v>2137</v>
      </c>
      <c r="H82" s="110" t="s">
        <v>1892</v>
      </c>
      <c r="I82" s="21">
        <v>0</v>
      </c>
      <c r="J82" s="21">
        <v>0</v>
      </c>
      <c r="K82" s="21">
        <v>0</v>
      </c>
      <c r="L82" s="21">
        <v>0</v>
      </c>
      <c r="M82" s="21">
        <v>0</v>
      </c>
      <c r="N82" s="21">
        <v>0</v>
      </c>
      <c r="O82" s="21">
        <v>0</v>
      </c>
      <c r="P82" s="21">
        <v>0</v>
      </c>
      <c r="Q82" s="21">
        <v>0</v>
      </c>
      <c r="R82" s="21">
        <v>0</v>
      </c>
      <c r="W82" s="21">
        <v>0</v>
      </c>
      <c r="AC82" s="21">
        <v>285519</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0</v>
      </c>
      <c r="CM82" s="21">
        <v>0</v>
      </c>
      <c r="CN82" s="21">
        <v>0</v>
      </c>
      <c r="CO82" s="21">
        <v>0</v>
      </c>
      <c r="CP82" s="21">
        <v>0</v>
      </c>
      <c r="CQ82" s="21">
        <v>0</v>
      </c>
      <c r="CR82" s="21">
        <v>0</v>
      </c>
      <c r="CS82" s="21">
        <v>0</v>
      </c>
      <c r="CT82" s="21">
        <v>0</v>
      </c>
      <c r="CU82" s="21">
        <v>0</v>
      </c>
      <c r="CV82" s="21">
        <v>0</v>
      </c>
      <c r="CW82" s="21">
        <v>0</v>
      </c>
      <c r="CX82" s="21">
        <v>0</v>
      </c>
      <c r="CY82" s="21">
        <v>0</v>
      </c>
      <c r="CZ82" s="21">
        <v>0</v>
      </c>
      <c r="DA82" s="21">
        <v>0</v>
      </c>
      <c r="DB82" s="21">
        <v>0</v>
      </c>
      <c r="DC82" s="21">
        <v>0</v>
      </c>
      <c r="DD82" s="21">
        <v>0</v>
      </c>
      <c r="DE82" s="21">
        <v>0</v>
      </c>
      <c r="DF82" s="21">
        <v>0</v>
      </c>
      <c r="DG82" s="21">
        <v>0</v>
      </c>
      <c r="DH82" s="21">
        <v>285519</v>
      </c>
      <c r="DI82" s="110">
        <v>0</v>
      </c>
      <c r="DJ82" s="110">
        <v>99</v>
      </c>
      <c r="DK82" s="110">
        <v>0</v>
      </c>
      <c r="DL82" s="110">
        <v>1</v>
      </c>
      <c r="DM82" s="110">
        <v>0</v>
      </c>
      <c r="DN82" s="21">
        <v>65000</v>
      </c>
      <c r="DO82" s="21">
        <v>0</v>
      </c>
      <c r="DP82" s="110" t="s">
        <v>1911</v>
      </c>
      <c r="DQ82" s="110" t="s">
        <v>1892</v>
      </c>
      <c r="DR82" s="110" t="s">
        <v>1911</v>
      </c>
      <c r="DS82" s="110" t="s">
        <v>1892</v>
      </c>
      <c r="DT82" s="110" t="s">
        <v>1911</v>
      </c>
      <c r="DU82" s="110" t="s">
        <v>1911</v>
      </c>
      <c r="DV82" s="110" t="s">
        <v>1911</v>
      </c>
      <c r="DW82" s="110" t="s">
        <v>1911</v>
      </c>
      <c r="DX82" s="110" t="s">
        <v>1911</v>
      </c>
      <c r="DY82" s="110" t="s">
        <v>1911</v>
      </c>
      <c r="DZ82" s="110" t="s">
        <v>1911</v>
      </c>
      <c r="EA82" s="110" t="s">
        <v>1911</v>
      </c>
      <c r="EB82" s="110" t="s">
        <v>1892</v>
      </c>
      <c r="EC82" s="110" t="s">
        <v>1892</v>
      </c>
    </row>
    <row r="83" spans="1:133" x14ac:dyDescent="0.3">
      <c r="A83" s="110" t="s">
        <v>162</v>
      </c>
      <c r="B83" s="110">
        <v>2021</v>
      </c>
      <c r="C83" s="110" t="s">
        <v>2138</v>
      </c>
      <c r="D83" s="22">
        <f>INDEX(Concordance!$A$2:$A$556,MATCH('2021 ESSER III'!F83,Concordance!$D$2:$D$556,0))</f>
        <v>35097</v>
      </c>
      <c r="E83" s="110" t="s">
        <v>408</v>
      </c>
      <c r="F83" s="110" t="s">
        <v>2139</v>
      </c>
      <c r="G83" s="110" t="s">
        <v>2140</v>
      </c>
      <c r="H83" s="110" t="s">
        <v>1892</v>
      </c>
      <c r="I83" s="21">
        <v>0</v>
      </c>
      <c r="J83" s="21">
        <v>0</v>
      </c>
      <c r="K83" s="21">
        <v>0</v>
      </c>
      <c r="L83" s="21">
        <v>0</v>
      </c>
      <c r="M83" s="21">
        <v>0</v>
      </c>
      <c r="N83" s="21">
        <v>0</v>
      </c>
      <c r="O83" s="21">
        <v>0</v>
      </c>
      <c r="P83" s="21">
        <v>0</v>
      </c>
      <c r="Q83" s="21">
        <v>0</v>
      </c>
      <c r="R83" s="21">
        <v>0</v>
      </c>
      <c r="W83" s="21">
        <v>0</v>
      </c>
      <c r="AC83" s="21">
        <v>1659168</v>
      </c>
      <c r="AD83" s="21">
        <v>0</v>
      </c>
      <c r="AE83" s="21">
        <v>0</v>
      </c>
      <c r="AF83" s="21">
        <v>0</v>
      </c>
      <c r="AG83" s="21">
        <v>0</v>
      </c>
      <c r="AH83" s="21">
        <v>0</v>
      </c>
      <c r="AI83" s="21">
        <v>0</v>
      </c>
      <c r="AJ83" s="21">
        <v>0</v>
      </c>
      <c r="AK83" s="21">
        <v>0</v>
      </c>
      <c r="AL83" s="21">
        <v>0</v>
      </c>
      <c r="AM83" s="21">
        <v>0</v>
      </c>
      <c r="AN83" s="21">
        <v>0</v>
      </c>
      <c r="AO83" s="21">
        <v>0</v>
      </c>
      <c r="AP83" s="21">
        <v>0</v>
      </c>
      <c r="AQ83" s="21">
        <v>0</v>
      </c>
      <c r="AR83" s="21">
        <v>0</v>
      </c>
      <c r="AS83" s="21">
        <v>0</v>
      </c>
      <c r="AT83" s="21">
        <v>0</v>
      </c>
      <c r="AU83" s="21">
        <v>0</v>
      </c>
      <c r="AV83" s="21">
        <v>0</v>
      </c>
      <c r="AW83" s="21">
        <v>0</v>
      </c>
      <c r="AX83" s="21">
        <v>0</v>
      </c>
      <c r="AY83" s="21">
        <v>0</v>
      </c>
      <c r="AZ83" s="21">
        <v>0</v>
      </c>
      <c r="BA83" s="21">
        <v>0</v>
      </c>
      <c r="BB83" s="21">
        <v>0</v>
      </c>
      <c r="BC83" s="21">
        <v>0</v>
      </c>
      <c r="BD83" s="21">
        <v>0</v>
      </c>
      <c r="BE83" s="21">
        <v>0</v>
      </c>
      <c r="BF83" s="21">
        <v>0</v>
      </c>
      <c r="BG83" s="21">
        <v>0</v>
      </c>
      <c r="BH83" s="21">
        <v>0</v>
      </c>
      <c r="BI83" s="21">
        <v>0</v>
      </c>
      <c r="BJ83" s="21">
        <v>0</v>
      </c>
      <c r="BK83" s="21">
        <v>0</v>
      </c>
      <c r="BL83" s="21">
        <v>0</v>
      </c>
      <c r="BM83" s="21">
        <v>0</v>
      </c>
      <c r="BN83" s="21">
        <v>0</v>
      </c>
      <c r="BO83" s="21">
        <v>0</v>
      </c>
      <c r="BP83" s="21">
        <v>0</v>
      </c>
      <c r="BQ83" s="21">
        <v>0</v>
      </c>
      <c r="BR83" s="21">
        <v>0</v>
      </c>
      <c r="BS83" s="21">
        <v>0</v>
      </c>
      <c r="BT83" s="21">
        <v>0</v>
      </c>
      <c r="BU83" s="21">
        <v>0</v>
      </c>
      <c r="BV83" s="21">
        <v>0</v>
      </c>
      <c r="BW83" s="21">
        <v>0</v>
      </c>
      <c r="BX83" s="21">
        <v>0</v>
      </c>
      <c r="BY83" s="21">
        <v>0</v>
      </c>
      <c r="BZ83" s="21">
        <v>0</v>
      </c>
      <c r="CA83" s="21">
        <v>0</v>
      </c>
      <c r="CB83" s="21">
        <v>0</v>
      </c>
      <c r="CC83" s="21">
        <v>0</v>
      </c>
      <c r="CD83" s="21">
        <v>0</v>
      </c>
      <c r="CE83" s="21">
        <v>0</v>
      </c>
      <c r="CF83" s="21">
        <v>0</v>
      </c>
      <c r="CG83" s="21">
        <v>0</v>
      </c>
      <c r="CH83" s="21">
        <v>0</v>
      </c>
      <c r="CI83" s="21">
        <v>0</v>
      </c>
      <c r="CJ83" s="21">
        <v>0</v>
      </c>
      <c r="CK83" s="21">
        <v>0</v>
      </c>
      <c r="CL83" s="21">
        <v>0</v>
      </c>
      <c r="CM83" s="21">
        <v>0</v>
      </c>
      <c r="CN83" s="21">
        <v>0</v>
      </c>
      <c r="CO83" s="21">
        <v>0</v>
      </c>
      <c r="CP83" s="21">
        <v>0</v>
      </c>
      <c r="CQ83" s="21">
        <v>0</v>
      </c>
      <c r="CR83" s="21">
        <v>0</v>
      </c>
      <c r="CS83" s="21">
        <v>0</v>
      </c>
      <c r="CT83" s="21">
        <v>0</v>
      </c>
      <c r="CU83" s="21">
        <v>0</v>
      </c>
      <c r="CV83" s="21">
        <v>0</v>
      </c>
      <c r="CW83" s="21">
        <v>0</v>
      </c>
      <c r="CX83" s="21">
        <v>0</v>
      </c>
      <c r="CY83" s="21">
        <v>0</v>
      </c>
      <c r="CZ83" s="21">
        <v>0</v>
      </c>
      <c r="DA83" s="21">
        <v>0</v>
      </c>
      <c r="DB83" s="21">
        <v>0</v>
      </c>
      <c r="DC83" s="21">
        <v>0</v>
      </c>
      <c r="DD83" s="21">
        <v>0</v>
      </c>
      <c r="DE83" s="21">
        <v>0</v>
      </c>
      <c r="DF83" s="21">
        <v>0</v>
      </c>
      <c r="DG83" s="21">
        <v>0</v>
      </c>
      <c r="DH83" s="21">
        <v>1659168</v>
      </c>
      <c r="DI83" s="110">
        <v>15</v>
      </c>
      <c r="DJ83" s="110">
        <v>41</v>
      </c>
      <c r="DK83" s="110">
        <v>9</v>
      </c>
      <c r="DL83" s="110">
        <v>30</v>
      </c>
      <c r="DM83" s="110">
        <v>5</v>
      </c>
      <c r="DN83" s="21">
        <v>340000</v>
      </c>
      <c r="DO83" s="21">
        <v>0</v>
      </c>
      <c r="DP83" s="110" t="s">
        <v>1892</v>
      </c>
      <c r="DQ83" s="110" t="s">
        <v>1892</v>
      </c>
      <c r="DR83" s="110" t="s">
        <v>1911</v>
      </c>
      <c r="DS83" s="110" t="s">
        <v>1892</v>
      </c>
      <c r="DT83" s="110" t="s">
        <v>1911</v>
      </c>
      <c r="DU83" s="110" t="s">
        <v>1911</v>
      </c>
      <c r="DV83" s="110" t="s">
        <v>1911</v>
      </c>
      <c r="DW83" s="110" t="s">
        <v>1911</v>
      </c>
      <c r="DX83" s="110" t="s">
        <v>1911</v>
      </c>
      <c r="DY83" s="110" t="s">
        <v>1911</v>
      </c>
      <c r="DZ83" s="110" t="s">
        <v>1911</v>
      </c>
      <c r="EA83" s="110" t="s">
        <v>1911</v>
      </c>
      <c r="EB83" s="110" t="s">
        <v>1892</v>
      </c>
      <c r="EC83" s="110" t="s">
        <v>1892</v>
      </c>
    </row>
    <row r="84" spans="1:133" x14ac:dyDescent="0.3">
      <c r="A84" s="110" t="s">
        <v>162</v>
      </c>
      <c r="B84" s="110">
        <v>2021</v>
      </c>
      <c r="C84" s="110" t="s">
        <v>2141</v>
      </c>
      <c r="D84" s="22">
        <f>INDEX(Concordance!$A$2:$A$556,MATCH('2021 ESSER III'!F84,Concordance!$D$2:$D$556,0))</f>
        <v>96102</v>
      </c>
      <c r="E84" s="110" t="s">
        <v>1474</v>
      </c>
      <c r="F84" s="110" t="s">
        <v>2142</v>
      </c>
      <c r="G84" s="110" t="s">
        <v>2143</v>
      </c>
      <c r="H84" s="110" t="s">
        <v>1892</v>
      </c>
      <c r="I84" s="21">
        <v>49260.35</v>
      </c>
      <c r="J84" s="21">
        <v>0</v>
      </c>
      <c r="K84" s="21">
        <v>0</v>
      </c>
      <c r="L84" s="21">
        <v>0</v>
      </c>
      <c r="M84" s="21">
        <v>0</v>
      </c>
      <c r="N84" s="21">
        <v>0</v>
      </c>
      <c r="O84" s="21">
        <v>0</v>
      </c>
      <c r="P84" s="21">
        <v>0</v>
      </c>
      <c r="Q84" s="21">
        <v>49260.35</v>
      </c>
      <c r="R84" s="21">
        <v>0</v>
      </c>
      <c r="W84" s="21">
        <v>49260.35</v>
      </c>
      <c r="X84" s="110">
        <v>0</v>
      </c>
      <c r="Y84" s="110">
        <v>0</v>
      </c>
      <c r="Z84" s="110">
        <v>0</v>
      </c>
      <c r="AA84" s="110">
        <v>100</v>
      </c>
      <c r="AB84" s="110">
        <v>0</v>
      </c>
      <c r="AC84" s="21">
        <v>840540</v>
      </c>
      <c r="AD84" s="21">
        <v>0</v>
      </c>
      <c r="AE84" s="21">
        <v>0</v>
      </c>
      <c r="AF84" s="21">
        <v>0</v>
      </c>
      <c r="AG84" s="21">
        <v>0</v>
      </c>
      <c r="AH84" s="21">
        <v>0</v>
      </c>
      <c r="AI84" s="21">
        <v>0</v>
      </c>
      <c r="AJ84" s="21">
        <v>0</v>
      </c>
      <c r="AK84" s="21">
        <v>0</v>
      </c>
      <c r="AL84" s="21">
        <v>0</v>
      </c>
      <c r="AM84" s="21">
        <v>0</v>
      </c>
      <c r="AN84" s="21">
        <v>0</v>
      </c>
      <c r="AO84" s="21">
        <v>0</v>
      </c>
      <c r="AP84" s="21">
        <v>0</v>
      </c>
      <c r="AQ84" s="21">
        <v>0</v>
      </c>
      <c r="AR84" s="21">
        <v>0</v>
      </c>
      <c r="AS84" s="21">
        <v>0</v>
      </c>
      <c r="AT84" s="21">
        <v>0</v>
      </c>
      <c r="AU84" s="21">
        <v>0</v>
      </c>
      <c r="AV84" s="21">
        <v>0</v>
      </c>
      <c r="AW84" s="21">
        <v>0</v>
      </c>
      <c r="AX84" s="21">
        <v>0</v>
      </c>
      <c r="AY84" s="21">
        <v>0</v>
      </c>
      <c r="AZ84" s="21">
        <v>0</v>
      </c>
      <c r="BA84" s="21">
        <v>0</v>
      </c>
      <c r="BB84" s="21">
        <v>0</v>
      </c>
      <c r="BC84" s="21">
        <v>0</v>
      </c>
      <c r="BD84" s="21">
        <v>0</v>
      </c>
      <c r="BE84" s="21">
        <v>0</v>
      </c>
      <c r="BF84" s="21">
        <v>0</v>
      </c>
      <c r="BG84" s="21">
        <v>0</v>
      </c>
      <c r="BH84" s="21">
        <v>0</v>
      </c>
      <c r="BI84" s="21">
        <v>0</v>
      </c>
      <c r="BJ84" s="21">
        <v>0</v>
      </c>
      <c r="BK84" s="21">
        <v>0</v>
      </c>
      <c r="BL84" s="21">
        <v>0</v>
      </c>
      <c r="BM84" s="21">
        <v>0</v>
      </c>
      <c r="BN84" s="21">
        <v>0</v>
      </c>
      <c r="BO84" s="21">
        <v>0</v>
      </c>
      <c r="BP84" s="21">
        <v>0</v>
      </c>
      <c r="BQ84" s="21">
        <v>0</v>
      </c>
      <c r="BR84" s="21">
        <v>0</v>
      </c>
      <c r="BS84" s="21">
        <v>0</v>
      </c>
      <c r="BT84" s="21">
        <v>0</v>
      </c>
      <c r="BU84" s="21">
        <v>0</v>
      </c>
      <c r="BV84" s="21">
        <v>0</v>
      </c>
      <c r="BW84" s="21">
        <v>0</v>
      </c>
      <c r="BX84" s="21">
        <v>0</v>
      </c>
      <c r="BY84" s="21">
        <v>0</v>
      </c>
      <c r="BZ84" s="21">
        <v>0</v>
      </c>
      <c r="CA84" s="21">
        <v>0</v>
      </c>
      <c r="CB84" s="21">
        <v>0</v>
      </c>
      <c r="CC84" s="21">
        <v>0</v>
      </c>
      <c r="CD84" s="21">
        <v>0</v>
      </c>
      <c r="CE84" s="21">
        <v>0</v>
      </c>
      <c r="CF84" s="21">
        <v>0</v>
      </c>
      <c r="CG84" s="21">
        <v>0</v>
      </c>
      <c r="CH84" s="21">
        <v>0</v>
      </c>
      <c r="CI84" s="21">
        <v>0</v>
      </c>
      <c r="CJ84" s="21">
        <v>0</v>
      </c>
      <c r="CK84" s="21">
        <v>0</v>
      </c>
      <c r="CL84" s="21">
        <v>0</v>
      </c>
      <c r="CM84" s="21">
        <v>0</v>
      </c>
      <c r="CN84" s="21">
        <v>0</v>
      </c>
      <c r="CO84" s="21">
        <v>0</v>
      </c>
      <c r="CP84" s="21">
        <v>0</v>
      </c>
      <c r="CQ84" s="21">
        <v>0</v>
      </c>
      <c r="CR84" s="21">
        <v>0</v>
      </c>
      <c r="CS84" s="21">
        <v>0</v>
      </c>
      <c r="CT84" s="21">
        <v>0</v>
      </c>
      <c r="CU84" s="21">
        <v>0</v>
      </c>
      <c r="CV84" s="21">
        <v>0</v>
      </c>
      <c r="CW84" s="21">
        <v>0</v>
      </c>
      <c r="CX84" s="21">
        <v>0</v>
      </c>
      <c r="CY84" s="21">
        <v>0</v>
      </c>
      <c r="CZ84" s="21">
        <v>0</v>
      </c>
      <c r="DA84" s="21">
        <v>0</v>
      </c>
      <c r="DB84" s="21">
        <v>0</v>
      </c>
      <c r="DC84" s="21">
        <v>0</v>
      </c>
      <c r="DD84" s="21">
        <v>0</v>
      </c>
      <c r="DE84" s="21">
        <v>0</v>
      </c>
      <c r="DF84" s="21">
        <v>0</v>
      </c>
      <c r="DG84" s="21">
        <v>0</v>
      </c>
      <c r="DH84" s="21">
        <v>840540</v>
      </c>
      <c r="DI84" s="110">
        <v>35.83</v>
      </c>
      <c r="DJ84" s="110">
        <v>62.54</v>
      </c>
      <c r="DK84" s="110">
        <v>1.63</v>
      </c>
      <c r="DL84" s="110">
        <v>0</v>
      </c>
      <c r="DM84" s="110">
        <v>0</v>
      </c>
      <c r="DN84" s="21">
        <v>639727</v>
      </c>
      <c r="DO84" s="21">
        <v>0</v>
      </c>
      <c r="DP84" s="110" t="s">
        <v>1892</v>
      </c>
      <c r="DQ84" s="110" t="s">
        <v>1911</v>
      </c>
      <c r="DR84" s="110" t="s">
        <v>1911</v>
      </c>
      <c r="DS84" s="110" t="s">
        <v>1911</v>
      </c>
      <c r="DT84" s="110" t="s">
        <v>1911</v>
      </c>
      <c r="DU84" s="110" t="s">
        <v>1892</v>
      </c>
      <c r="DV84" s="110" t="s">
        <v>1911</v>
      </c>
      <c r="DW84" s="110" t="s">
        <v>1911</v>
      </c>
      <c r="DX84" s="110" t="s">
        <v>1911</v>
      </c>
      <c r="DY84" s="110" t="s">
        <v>1911</v>
      </c>
      <c r="DZ84" s="110" t="s">
        <v>1911</v>
      </c>
      <c r="EA84" s="110" t="s">
        <v>1911</v>
      </c>
      <c r="EB84" s="110" t="s">
        <v>1892</v>
      </c>
      <c r="EC84" s="110" t="s">
        <v>1892</v>
      </c>
    </row>
    <row r="85" spans="1:133" x14ac:dyDescent="0.3">
      <c r="A85" s="110" t="s">
        <v>162</v>
      </c>
      <c r="B85" s="110">
        <v>2021</v>
      </c>
      <c r="C85" s="110" t="s">
        <v>2144</v>
      </c>
      <c r="D85" s="22">
        <f>INDEX(Concordance!$A$2:$A$556,MATCH('2021 ESSER III'!F85,Concordance!$D$2:$D$556,0))</f>
        <v>111087</v>
      </c>
      <c r="E85" s="110" t="s">
        <v>411</v>
      </c>
      <c r="F85" s="110" t="s">
        <v>2145</v>
      </c>
      <c r="G85" s="110" t="s">
        <v>2146</v>
      </c>
      <c r="H85" s="110" t="s">
        <v>1892</v>
      </c>
      <c r="I85" s="21">
        <v>0</v>
      </c>
      <c r="J85" s="21">
        <v>0</v>
      </c>
      <c r="K85" s="21">
        <v>0</v>
      </c>
      <c r="L85" s="21">
        <v>0</v>
      </c>
      <c r="M85" s="21">
        <v>0</v>
      </c>
      <c r="N85" s="21">
        <v>0</v>
      </c>
      <c r="O85" s="21">
        <v>0</v>
      </c>
      <c r="P85" s="21">
        <v>0</v>
      </c>
      <c r="Q85" s="21">
        <v>0</v>
      </c>
      <c r="R85" s="21">
        <v>0</v>
      </c>
      <c r="W85" s="21">
        <v>0</v>
      </c>
      <c r="AC85" s="21">
        <v>3473084</v>
      </c>
      <c r="AD85" s="21">
        <v>0</v>
      </c>
      <c r="AE85" s="21">
        <v>0</v>
      </c>
      <c r="AF85" s="21">
        <v>0</v>
      </c>
      <c r="AG85" s="21">
        <v>0</v>
      </c>
      <c r="AH85" s="21">
        <v>0</v>
      </c>
      <c r="AI85" s="21">
        <v>0</v>
      </c>
      <c r="AJ85" s="21">
        <v>0</v>
      </c>
      <c r="AK85" s="21">
        <v>0</v>
      </c>
      <c r="AL85" s="21">
        <v>0</v>
      </c>
      <c r="AM85" s="21">
        <v>0</v>
      </c>
      <c r="AN85" s="21">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L85" s="21">
        <v>0</v>
      </c>
      <c r="BM85" s="21">
        <v>0</v>
      </c>
      <c r="BN85" s="21">
        <v>0</v>
      </c>
      <c r="BO85" s="21">
        <v>0</v>
      </c>
      <c r="BP85" s="21">
        <v>0</v>
      </c>
      <c r="BQ85" s="21">
        <v>0</v>
      </c>
      <c r="BR85" s="21">
        <v>0</v>
      </c>
      <c r="BS85" s="21">
        <v>0</v>
      </c>
      <c r="BT85" s="21">
        <v>0</v>
      </c>
      <c r="BU85" s="21">
        <v>0</v>
      </c>
      <c r="BV85" s="21">
        <v>0</v>
      </c>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21">
        <v>0</v>
      </c>
      <c r="CN85" s="21">
        <v>0</v>
      </c>
      <c r="CO85" s="21">
        <v>0</v>
      </c>
      <c r="CP85" s="21">
        <v>0</v>
      </c>
      <c r="CQ85" s="21">
        <v>0</v>
      </c>
      <c r="CR85" s="21">
        <v>0</v>
      </c>
      <c r="CS85" s="21">
        <v>0</v>
      </c>
      <c r="CT85" s="21">
        <v>0</v>
      </c>
      <c r="CU85" s="21">
        <v>0</v>
      </c>
      <c r="CV85" s="21">
        <v>0</v>
      </c>
      <c r="CW85" s="21">
        <v>0</v>
      </c>
      <c r="CX85" s="21">
        <v>0</v>
      </c>
      <c r="CY85" s="21">
        <v>0</v>
      </c>
      <c r="CZ85" s="21">
        <v>0</v>
      </c>
      <c r="DA85" s="21">
        <v>0</v>
      </c>
      <c r="DB85" s="21">
        <v>0</v>
      </c>
      <c r="DC85" s="21">
        <v>0</v>
      </c>
      <c r="DD85" s="21">
        <v>0</v>
      </c>
      <c r="DE85" s="21">
        <v>0</v>
      </c>
      <c r="DF85" s="21">
        <v>0</v>
      </c>
      <c r="DG85" s="21">
        <v>0</v>
      </c>
      <c r="DH85" s="21">
        <v>3473084</v>
      </c>
      <c r="DI85" s="110">
        <v>1</v>
      </c>
      <c r="DJ85" s="110">
        <v>28</v>
      </c>
      <c r="DK85" s="110">
        <v>4</v>
      </c>
      <c r="DL85" s="110">
        <v>66</v>
      </c>
      <c r="DM85" s="110">
        <v>1</v>
      </c>
      <c r="DN85" s="21">
        <v>1036775</v>
      </c>
      <c r="DO85" s="21">
        <v>0</v>
      </c>
      <c r="DP85" s="110" t="s">
        <v>1911</v>
      </c>
      <c r="DQ85" s="110" t="s">
        <v>1892</v>
      </c>
      <c r="DR85" s="110" t="s">
        <v>1911</v>
      </c>
      <c r="DS85" s="110" t="s">
        <v>1892</v>
      </c>
      <c r="DT85" s="110" t="s">
        <v>1911</v>
      </c>
      <c r="DU85" s="110" t="s">
        <v>1911</v>
      </c>
      <c r="DV85" s="110" t="s">
        <v>1911</v>
      </c>
      <c r="DW85" s="110" t="s">
        <v>1911</v>
      </c>
      <c r="DX85" s="110" t="s">
        <v>1911</v>
      </c>
      <c r="DY85" s="110" t="s">
        <v>1911</v>
      </c>
      <c r="DZ85" s="110" t="s">
        <v>1911</v>
      </c>
      <c r="EA85" s="110" t="s">
        <v>1911</v>
      </c>
      <c r="EB85" s="110" t="s">
        <v>1892</v>
      </c>
      <c r="EC85" s="110" t="s">
        <v>1892</v>
      </c>
    </row>
    <row r="86" spans="1:133" x14ac:dyDescent="0.3">
      <c r="A86" s="110" t="s">
        <v>162</v>
      </c>
      <c r="B86" s="110">
        <v>2021</v>
      </c>
      <c r="C86" s="110" t="s">
        <v>2147</v>
      </c>
      <c r="D86" s="22">
        <f>INDEX(Concordance!$A$2:$A$556,MATCH('2021 ESSER III'!F86,Concordance!$D$2:$D$556,0))</f>
        <v>22092</v>
      </c>
      <c r="E86" s="110" t="s">
        <v>414</v>
      </c>
      <c r="F86" s="110" t="s">
        <v>2148</v>
      </c>
      <c r="G86" s="110" t="s">
        <v>2149</v>
      </c>
      <c r="H86" s="110" t="s">
        <v>1892</v>
      </c>
      <c r="I86" s="21">
        <v>17839.14</v>
      </c>
      <c r="J86" s="21">
        <v>0</v>
      </c>
      <c r="K86" s="21">
        <v>0</v>
      </c>
      <c r="L86" s="21">
        <v>0</v>
      </c>
      <c r="M86" s="21">
        <v>0</v>
      </c>
      <c r="N86" s="21">
        <v>0</v>
      </c>
      <c r="O86" s="21">
        <v>0</v>
      </c>
      <c r="P86" s="21">
        <v>0</v>
      </c>
      <c r="Q86" s="21">
        <v>17839.14</v>
      </c>
      <c r="R86" s="21">
        <v>0</v>
      </c>
      <c r="W86" s="21">
        <v>17839.14</v>
      </c>
      <c r="X86" s="110">
        <v>0</v>
      </c>
      <c r="Y86" s="110">
        <v>0</v>
      </c>
      <c r="Z86" s="110">
        <v>0</v>
      </c>
      <c r="AA86" s="110">
        <v>100</v>
      </c>
      <c r="AB86" s="110">
        <v>0</v>
      </c>
      <c r="AC86" s="21">
        <v>1320437</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21">
        <v>0</v>
      </c>
      <c r="CN86" s="21">
        <v>0</v>
      </c>
      <c r="CO86" s="21">
        <v>0</v>
      </c>
      <c r="CP86" s="21">
        <v>0</v>
      </c>
      <c r="CQ86" s="21">
        <v>0</v>
      </c>
      <c r="CR86" s="21">
        <v>0</v>
      </c>
      <c r="CS86" s="21">
        <v>0</v>
      </c>
      <c r="CT86" s="21">
        <v>0</v>
      </c>
      <c r="CU86" s="21">
        <v>0</v>
      </c>
      <c r="CV86" s="21">
        <v>0</v>
      </c>
      <c r="CW86" s="21">
        <v>0</v>
      </c>
      <c r="CX86" s="21">
        <v>0</v>
      </c>
      <c r="CY86" s="21">
        <v>0</v>
      </c>
      <c r="CZ86" s="21">
        <v>0</v>
      </c>
      <c r="DA86" s="21">
        <v>0</v>
      </c>
      <c r="DB86" s="21">
        <v>0</v>
      </c>
      <c r="DC86" s="21">
        <v>0</v>
      </c>
      <c r="DD86" s="21">
        <v>0</v>
      </c>
      <c r="DE86" s="21">
        <v>0</v>
      </c>
      <c r="DF86" s="21">
        <v>0</v>
      </c>
      <c r="DG86" s="21">
        <v>0</v>
      </c>
      <c r="DH86" s="21">
        <v>1320437</v>
      </c>
      <c r="DI86" s="110">
        <v>0</v>
      </c>
      <c r="DJ86" s="110">
        <v>35.36</v>
      </c>
      <c r="DK86" s="110">
        <v>0</v>
      </c>
      <c r="DL86" s="110">
        <v>64.64</v>
      </c>
      <c r="DM86" s="110">
        <v>0</v>
      </c>
      <c r="DN86" s="21">
        <v>435000</v>
      </c>
      <c r="DO86" s="21">
        <v>0</v>
      </c>
      <c r="DP86" s="110" t="s">
        <v>1911</v>
      </c>
      <c r="DQ86" s="110" t="s">
        <v>1911</v>
      </c>
      <c r="DR86" s="110" t="s">
        <v>1911</v>
      </c>
      <c r="DS86" s="110" t="s">
        <v>1892</v>
      </c>
      <c r="DT86" s="110" t="s">
        <v>1911</v>
      </c>
      <c r="DU86" s="110" t="s">
        <v>1892</v>
      </c>
      <c r="DV86" s="110" t="s">
        <v>1911</v>
      </c>
      <c r="DW86" s="110" t="s">
        <v>1911</v>
      </c>
      <c r="DX86" s="110" t="s">
        <v>1911</v>
      </c>
      <c r="DY86" s="110" t="s">
        <v>1911</v>
      </c>
      <c r="DZ86" s="110" t="s">
        <v>1911</v>
      </c>
      <c r="EA86" s="110" t="s">
        <v>1911</v>
      </c>
      <c r="EB86" s="110" t="s">
        <v>1892</v>
      </c>
      <c r="EC86" s="110" t="s">
        <v>1892</v>
      </c>
    </row>
    <row r="87" spans="1:133" x14ac:dyDescent="0.3">
      <c r="A87" s="110" t="s">
        <v>162</v>
      </c>
      <c r="B87" s="110">
        <v>2021</v>
      </c>
      <c r="C87" s="110" t="s">
        <v>2150</v>
      </c>
      <c r="D87" s="22">
        <f>INDEX(Concordance!$A$2:$A$556,MATCH('2021 ESSER III'!F87,Concordance!$D$2:$D$556,0))</f>
        <v>15003</v>
      </c>
      <c r="E87" s="110" t="s">
        <v>417</v>
      </c>
      <c r="F87" s="110" t="s">
        <v>2151</v>
      </c>
      <c r="G87" s="110" t="s">
        <v>2152</v>
      </c>
      <c r="H87" s="110" t="s">
        <v>1892</v>
      </c>
      <c r="I87" s="21">
        <v>0</v>
      </c>
      <c r="J87" s="21">
        <v>0</v>
      </c>
      <c r="K87" s="21">
        <v>0</v>
      </c>
      <c r="L87" s="21">
        <v>0</v>
      </c>
      <c r="M87" s="21">
        <v>0</v>
      </c>
      <c r="N87" s="21">
        <v>0</v>
      </c>
      <c r="O87" s="21">
        <v>0</v>
      </c>
      <c r="P87" s="21">
        <v>0</v>
      </c>
      <c r="Q87" s="21">
        <v>0</v>
      </c>
      <c r="R87" s="21">
        <v>0</v>
      </c>
      <c r="W87" s="21">
        <v>0</v>
      </c>
      <c r="AC87" s="21">
        <v>1153516</v>
      </c>
      <c r="AD87" s="21">
        <v>0</v>
      </c>
      <c r="AE87" s="21">
        <v>0</v>
      </c>
      <c r="AF87" s="21">
        <v>0</v>
      </c>
      <c r="AG87" s="21">
        <v>0</v>
      </c>
      <c r="AH87" s="21">
        <v>0</v>
      </c>
      <c r="AI87" s="21">
        <v>0</v>
      </c>
      <c r="AJ87" s="21">
        <v>0</v>
      </c>
      <c r="AK87" s="21">
        <v>0</v>
      </c>
      <c r="AL87" s="21">
        <v>0</v>
      </c>
      <c r="AM87" s="21">
        <v>0</v>
      </c>
      <c r="AN87" s="21">
        <v>0</v>
      </c>
      <c r="AO87" s="21">
        <v>0</v>
      </c>
      <c r="AP87" s="21">
        <v>0</v>
      </c>
      <c r="AQ87" s="21">
        <v>0</v>
      </c>
      <c r="AR87" s="21">
        <v>0</v>
      </c>
      <c r="AS87" s="21">
        <v>0</v>
      </c>
      <c r="AT87" s="21">
        <v>0</v>
      </c>
      <c r="AU87" s="21">
        <v>0</v>
      </c>
      <c r="AV87" s="21">
        <v>0</v>
      </c>
      <c r="AW87" s="21">
        <v>0</v>
      </c>
      <c r="AX87" s="21">
        <v>0</v>
      </c>
      <c r="AY87" s="21">
        <v>0</v>
      </c>
      <c r="AZ87" s="21">
        <v>0</v>
      </c>
      <c r="BA87" s="21">
        <v>0</v>
      </c>
      <c r="BB87" s="21">
        <v>0</v>
      </c>
      <c r="BC87" s="21">
        <v>0</v>
      </c>
      <c r="BD87" s="21">
        <v>0</v>
      </c>
      <c r="BE87" s="21">
        <v>0</v>
      </c>
      <c r="BF87" s="21">
        <v>0</v>
      </c>
      <c r="BG87" s="21">
        <v>0</v>
      </c>
      <c r="BH87" s="21">
        <v>0</v>
      </c>
      <c r="BI87" s="21">
        <v>0</v>
      </c>
      <c r="BJ87" s="21">
        <v>0</v>
      </c>
      <c r="BK87" s="21">
        <v>0</v>
      </c>
      <c r="BL87" s="21">
        <v>0</v>
      </c>
      <c r="BM87" s="21">
        <v>0</v>
      </c>
      <c r="BN87" s="21">
        <v>0</v>
      </c>
      <c r="BO87" s="21">
        <v>0</v>
      </c>
      <c r="BP87" s="21">
        <v>0</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21">
        <v>0</v>
      </c>
      <c r="CN87" s="21">
        <v>0</v>
      </c>
      <c r="CO87" s="21">
        <v>0</v>
      </c>
      <c r="CP87" s="21">
        <v>0</v>
      </c>
      <c r="CQ87" s="21">
        <v>0</v>
      </c>
      <c r="CR87" s="21">
        <v>0</v>
      </c>
      <c r="CS87" s="21">
        <v>0</v>
      </c>
      <c r="CT87" s="21">
        <v>0</v>
      </c>
      <c r="CU87" s="21">
        <v>0</v>
      </c>
      <c r="CV87" s="21">
        <v>0</v>
      </c>
      <c r="CW87" s="21">
        <v>0</v>
      </c>
      <c r="CX87" s="21">
        <v>0</v>
      </c>
      <c r="CY87" s="21">
        <v>0</v>
      </c>
      <c r="CZ87" s="21">
        <v>0</v>
      </c>
      <c r="DA87" s="21">
        <v>0</v>
      </c>
      <c r="DB87" s="21">
        <v>0</v>
      </c>
      <c r="DC87" s="21">
        <v>0</v>
      </c>
      <c r="DD87" s="21">
        <v>0</v>
      </c>
      <c r="DE87" s="21">
        <v>0</v>
      </c>
      <c r="DF87" s="21">
        <v>0</v>
      </c>
      <c r="DG87" s="21">
        <v>0</v>
      </c>
      <c r="DH87" s="21">
        <v>1153516</v>
      </c>
      <c r="DI87" s="110">
        <v>73</v>
      </c>
      <c r="DJ87" s="110">
        <v>27</v>
      </c>
      <c r="DK87" s="110">
        <v>0</v>
      </c>
      <c r="DL87" s="110">
        <v>0</v>
      </c>
      <c r="DM87" s="110">
        <v>0</v>
      </c>
      <c r="DN87" s="21">
        <v>534000</v>
      </c>
      <c r="DO87" s="21">
        <v>0</v>
      </c>
      <c r="DP87" s="110" t="s">
        <v>1892</v>
      </c>
      <c r="DQ87" s="110" t="s">
        <v>1892</v>
      </c>
      <c r="DR87" s="110" t="s">
        <v>1911</v>
      </c>
      <c r="DS87" s="110" t="s">
        <v>1892</v>
      </c>
      <c r="DT87" s="110" t="s">
        <v>1911</v>
      </c>
      <c r="DU87" s="110" t="s">
        <v>1892</v>
      </c>
      <c r="DV87" s="110" t="s">
        <v>1911</v>
      </c>
      <c r="DW87" s="110" t="s">
        <v>1911</v>
      </c>
      <c r="DX87" s="110" t="s">
        <v>1911</v>
      </c>
      <c r="DY87" s="110" t="s">
        <v>1911</v>
      </c>
      <c r="DZ87" s="110" t="s">
        <v>1911</v>
      </c>
      <c r="EA87" s="110" t="s">
        <v>1911</v>
      </c>
      <c r="EB87" s="110" t="s">
        <v>1892</v>
      </c>
      <c r="EC87" s="110" t="s">
        <v>1892</v>
      </c>
    </row>
    <row r="88" spans="1:133" x14ac:dyDescent="0.3">
      <c r="A88" s="110" t="s">
        <v>162</v>
      </c>
      <c r="B88" s="110">
        <v>2021</v>
      </c>
      <c r="C88" s="110" t="s">
        <v>2153</v>
      </c>
      <c r="D88" s="22">
        <f>INDEX(Concordance!$A$2:$A$556,MATCH('2021 ESSER III'!F88,Concordance!$D$2:$D$556,0))</f>
        <v>42124</v>
      </c>
      <c r="E88" s="110" t="s">
        <v>423</v>
      </c>
      <c r="F88" s="110" t="s">
        <v>2154</v>
      </c>
      <c r="G88" s="110" t="s">
        <v>2155</v>
      </c>
      <c r="H88" s="110" t="s">
        <v>1892</v>
      </c>
      <c r="I88" s="21">
        <v>0</v>
      </c>
      <c r="J88" s="21">
        <v>0</v>
      </c>
      <c r="K88" s="21">
        <v>0</v>
      </c>
      <c r="L88" s="21">
        <v>0</v>
      </c>
      <c r="M88" s="21">
        <v>0</v>
      </c>
      <c r="N88" s="21">
        <v>0</v>
      </c>
      <c r="O88" s="21">
        <v>0</v>
      </c>
      <c r="P88" s="21">
        <v>0</v>
      </c>
      <c r="Q88" s="21">
        <v>0</v>
      </c>
      <c r="R88" s="21">
        <v>0</v>
      </c>
      <c r="W88" s="21">
        <v>0</v>
      </c>
      <c r="AC88" s="21">
        <v>3467788</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21">
        <v>0</v>
      </c>
      <c r="CN88" s="21">
        <v>0</v>
      </c>
      <c r="CO88" s="21">
        <v>0</v>
      </c>
      <c r="CP88" s="21">
        <v>0</v>
      </c>
      <c r="CQ88" s="21">
        <v>0</v>
      </c>
      <c r="CR88" s="21">
        <v>0</v>
      </c>
      <c r="CS88" s="21">
        <v>0</v>
      </c>
      <c r="CT88" s="21">
        <v>0</v>
      </c>
      <c r="CU88" s="21">
        <v>0</v>
      </c>
      <c r="CV88" s="21">
        <v>0</v>
      </c>
      <c r="CW88" s="21">
        <v>0</v>
      </c>
      <c r="CX88" s="21">
        <v>0</v>
      </c>
      <c r="CY88" s="21">
        <v>0</v>
      </c>
      <c r="CZ88" s="21">
        <v>0</v>
      </c>
      <c r="DA88" s="21">
        <v>0</v>
      </c>
      <c r="DB88" s="21">
        <v>0</v>
      </c>
      <c r="DC88" s="21">
        <v>0</v>
      </c>
      <c r="DD88" s="21">
        <v>0</v>
      </c>
      <c r="DE88" s="21">
        <v>0</v>
      </c>
      <c r="DF88" s="21">
        <v>0</v>
      </c>
      <c r="DG88" s="21">
        <v>0</v>
      </c>
      <c r="DH88" s="21">
        <v>3467788</v>
      </c>
      <c r="DI88" s="110">
        <v>0</v>
      </c>
      <c r="DJ88" s="110">
        <v>0</v>
      </c>
      <c r="DK88" s="110">
        <v>0</v>
      </c>
      <c r="DL88" s="110">
        <v>0</v>
      </c>
      <c r="DM88" s="110">
        <v>100</v>
      </c>
      <c r="DN88" s="21">
        <v>742413</v>
      </c>
      <c r="DO88" s="21">
        <v>0</v>
      </c>
      <c r="DP88" s="110" t="s">
        <v>1892</v>
      </c>
      <c r="DQ88" s="110" t="s">
        <v>1892</v>
      </c>
      <c r="DR88" s="110" t="s">
        <v>1892</v>
      </c>
      <c r="DS88" s="110" t="s">
        <v>1892</v>
      </c>
      <c r="DT88" s="110" t="s">
        <v>1911</v>
      </c>
      <c r="DU88" s="110" t="s">
        <v>1892</v>
      </c>
      <c r="DV88" s="110" t="s">
        <v>1911</v>
      </c>
      <c r="DW88" s="110" t="s">
        <v>1911</v>
      </c>
      <c r="DX88" s="110" t="s">
        <v>1911</v>
      </c>
      <c r="DY88" s="110" t="s">
        <v>1911</v>
      </c>
      <c r="DZ88" s="110" t="s">
        <v>1911</v>
      </c>
      <c r="EA88" s="110" t="s">
        <v>1911</v>
      </c>
      <c r="EB88" s="110" t="s">
        <v>1892</v>
      </c>
      <c r="EC88" s="110" t="s">
        <v>1892</v>
      </c>
    </row>
    <row r="89" spans="1:133" x14ac:dyDescent="0.3">
      <c r="A89" s="110" t="s">
        <v>162</v>
      </c>
      <c r="B89" s="110">
        <v>2021</v>
      </c>
      <c r="C89" s="110" t="s">
        <v>2156</v>
      </c>
      <c r="D89" s="22">
        <f>INDEX(Concordance!$A$2:$A$556,MATCH('2021 ESSER III'!F89,Concordance!$D$2:$D$556,0))</f>
        <v>25003</v>
      </c>
      <c r="E89" s="110" t="s">
        <v>420</v>
      </c>
      <c r="F89" s="110" t="s">
        <v>2157</v>
      </c>
      <c r="G89" s="110" t="s">
        <v>2158</v>
      </c>
      <c r="H89" s="110" t="s">
        <v>1892</v>
      </c>
      <c r="I89" s="21">
        <v>12163.05</v>
      </c>
      <c r="J89" s="21">
        <v>0</v>
      </c>
      <c r="K89" s="21">
        <v>0</v>
      </c>
      <c r="L89" s="21">
        <v>0</v>
      </c>
      <c r="M89" s="21">
        <v>0</v>
      </c>
      <c r="N89" s="21">
        <v>0</v>
      </c>
      <c r="O89" s="21">
        <v>0</v>
      </c>
      <c r="P89" s="21">
        <v>0</v>
      </c>
      <c r="Q89" s="21">
        <v>12163.05</v>
      </c>
      <c r="R89" s="21">
        <v>0</v>
      </c>
      <c r="W89" s="21">
        <v>12163.05</v>
      </c>
      <c r="X89" s="110">
        <v>0</v>
      </c>
      <c r="Y89" s="110">
        <v>0</v>
      </c>
      <c r="Z89" s="110">
        <v>0</v>
      </c>
      <c r="AA89" s="110">
        <v>100</v>
      </c>
      <c r="AB89" s="110">
        <v>0</v>
      </c>
      <c r="AC89" s="21">
        <v>1051965</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0</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21">
        <v>0</v>
      </c>
      <c r="CN89" s="21">
        <v>0</v>
      </c>
      <c r="CO89" s="21">
        <v>0</v>
      </c>
      <c r="CP89" s="21">
        <v>0</v>
      </c>
      <c r="CQ89" s="21">
        <v>0</v>
      </c>
      <c r="CR89" s="21">
        <v>0</v>
      </c>
      <c r="CS89" s="21">
        <v>0</v>
      </c>
      <c r="CT89" s="21">
        <v>0</v>
      </c>
      <c r="CU89" s="21">
        <v>0</v>
      </c>
      <c r="CV89" s="21">
        <v>0</v>
      </c>
      <c r="CW89" s="21">
        <v>0</v>
      </c>
      <c r="CX89" s="21">
        <v>0</v>
      </c>
      <c r="CY89" s="21">
        <v>0</v>
      </c>
      <c r="CZ89" s="21">
        <v>0</v>
      </c>
      <c r="DA89" s="21">
        <v>0</v>
      </c>
      <c r="DB89" s="21">
        <v>0</v>
      </c>
      <c r="DC89" s="21">
        <v>0</v>
      </c>
      <c r="DD89" s="21">
        <v>0</v>
      </c>
      <c r="DE89" s="21">
        <v>0</v>
      </c>
      <c r="DF89" s="21">
        <v>0</v>
      </c>
      <c r="DG89" s="21">
        <v>0</v>
      </c>
      <c r="DH89" s="21">
        <v>1051965</v>
      </c>
      <c r="DI89" s="110">
        <v>0</v>
      </c>
      <c r="DJ89" s="110">
        <v>50</v>
      </c>
      <c r="DK89" s="110">
        <v>10</v>
      </c>
      <c r="DL89" s="110">
        <v>30</v>
      </c>
      <c r="DM89" s="110">
        <v>10</v>
      </c>
      <c r="DN89" s="21">
        <v>250000</v>
      </c>
      <c r="DO89" s="21">
        <v>0</v>
      </c>
      <c r="DP89" s="110" t="s">
        <v>1911</v>
      </c>
      <c r="DQ89" s="110" t="s">
        <v>1911</v>
      </c>
      <c r="DR89" s="110" t="s">
        <v>1911</v>
      </c>
      <c r="DS89" s="110" t="s">
        <v>1892</v>
      </c>
      <c r="DT89" s="110" t="s">
        <v>1911</v>
      </c>
      <c r="DU89" s="110" t="s">
        <v>1892</v>
      </c>
      <c r="DV89" s="110" t="s">
        <v>1911</v>
      </c>
      <c r="DW89" s="110" t="s">
        <v>1911</v>
      </c>
      <c r="DX89" s="110" t="s">
        <v>1911</v>
      </c>
      <c r="DY89" s="110" t="s">
        <v>1911</v>
      </c>
      <c r="DZ89" s="110" t="s">
        <v>1911</v>
      </c>
      <c r="EA89" s="110" t="s">
        <v>1911</v>
      </c>
      <c r="EB89" s="110" t="s">
        <v>1892</v>
      </c>
      <c r="EC89" s="110" t="s">
        <v>1892</v>
      </c>
    </row>
    <row r="90" spans="1:133" x14ac:dyDescent="0.3">
      <c r="A90" s="110" t="s">
        <v>162</v>
      </c>
      <c r="B90" s="110">
        <v>2021</v>
      </c>
      <c r="C90" s="110" t="s">
        <v>2159</v>
      </c>
      <c r="D90" s="22">
        <f>INDEX(Concordance!$A$2:$A$556,MATCH('2021 ESSER III'!F90,Concordance!$D$2:$D$556,0))</f>
        <v>8111</v>
      </c>
      <c r="E90" s="110" t="s">
        <v>243</v>
      </c>
      <c r="F90" s="110" t="s">
        <v>2160</v>
      </c>
      <c r="G90" s="110" t="s">
        <v>2161</v>
      </c>
      <c r="H90" s="110" t="s">
        <v>1892</v>
      </c>
      <c r="I90" s="21">
        <v>0</v>
      </c>
      <c r="J90" s="21">
        <v>0</v>
      </c>
      <c r="K90" s="21">
        <v>0</v>
      </c>
      <c r="L90" s="21">
        <v>0</v>
      </c>
      <c r="M90" s="21">
        <v>0</v>
      </c>
      <c r="N90" s="21">
        <v>0</v>
      </c>
      <c r="O90" s="21">
        <v>0</v>
      </c>
      <c r="P90" s="21">
        <v>0</v>
      </c>
      <c r="Q90" s="21">
        <v>0</v>
      </c>
      <c r="R90" s="21">
        <v>0</v>
      </c>
      <c r="W90" s="21">
        <v>0</v>
      </c>
      <c r="AC90" s="21">
        <v>2067279</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21">
        <v>0</v>
      </c>
      <c r="CN90" s="21">
        <v>0</v>
      </c>
      <c r="CO90" s="21">
        <v>0</v>
      </c>
      <c r="CP90" s="21">
        <v>0</v>
      </c>
      <c r="CQ90" s="21">
        <v>0</v>
      </c>
      <c r="CR90" s="21">
        <v>0</v>
      </c>
      <c r="CS90" s="21">
        <v>0</v>
      </c>
      <c r="CT90" s="21">
        <v>0</v>
      </c>
      <c r="CU90" s="21">
        <v>0</v>
      </c>
      <c r="CV90" s="21">
        <v>0</v>
      </c>
      <c r="CW90" s="21">
        <v>0</v>
      </c>
      <c r="CX90" s="21">
        <v>0</v>
      </c>
      <c r="CY90" s="21">
        <v>0</v>
      </c>
      <c r="CZ90" s="21">
        <v>0</v>
      </c>
      <c r="DA90" s="21">
        <v>0</v>
      </c>
      <c r="DB90" s="21">
        <v>0</v>
      </c>
      <c r="DC90" s="21">
        <v>0</v>
      </c>
      <c r="DD90" s="21">
        <v>0</v>
      </c>
      <c r="DE90" s="21">
        <v>0</v>
      </c>
      <c r="DF90" s="21">
        <v>0</v>
      </c>
      <c r="DG90" s="21">
        <v>0</v>
      </c>
      <c r="DH90" s="21">
        <v>2067279</v>
      </c>
      <c r="DI90" s="110">
        <v>0</v>
      </c>
      <c r="DJ90" s="110">
        <v>20</v>
      </c>
      <c r="DK90" s="110">
        <v>0</v>
      </c>
      <c r="DL90" s="110">
        <v>80</v>
      </c>
      <c r="DM90" s="110">
        <v>0</v>
      </c>
      <c r="DN90" s="21">
        <v>500000</v>
      </c>
      <c r="DO90" s="21">
        <v>0</v>
      </c>
      <c r="DP90" s="110" t="s">
        <v>1911</v>
      </c>
      <c r="DQ90" s="110" t="s">
        <v>1892</v>
      </c>
      <c r="DR90" s="110" t="s">
        <v>1911</v>
      </c>
      <c r="DS90" s="110" t="s">
        <v>1911</v>
      </c>
      <c r="DT90" s="110" t="s">
        <v>1911</v>
      </c>
      <c r="DU90" s="110" t="s">
        <v>1911</v>
      </c>
      <c r="DV90" s="110" t="s">
        <v>1911</v>
      </c>
      <c r="DW90" s="110" t="s">
        <v>1911</v>
      </c>
      <c r="DX90" s="110" t="s">
        <v>1911</v>
      </c>
      <c r="DY90" s="110" t="s">
        <v>1911</v>
      </c>
      <c r="DZ90" s="110" t="s">
        <v>1911</v>
      </c>
      <c r="EA90" s="110" t="s">
        <v>1911</v>
      </c>
      <c r="EB90" s="110" t="s">
        <v>1892</v>
      </c>
      <c r="EC90" s="110" t="s">
        <v>1892</v>
      </c>
    </row>
    <row r="91" spans="1:133" x14ac:dyDescent="0.3">
      <c r="A91" s="110" t="s">
        <v>162</v>
      </c>
      <c r="B91" s="110">
        <v>2021</v>
      </c>
      <c r="C91" s="110" t="s">
        <v>2162</v>
      </c>
      <c r="D91" s="22">
        <f>INDEX(Concordance!$A$2:$A$556,MATCH('2021 ESSER III'!F91,Concordance!$D$2:$D$556,0))</f>
        <v>26001</v>
      </c>
      <c r="E91" s="110" t="s">
        <v>426</v>
      </c>
      <c r="F91" s="110" t="s">
        <v>2163</v>
      </c>
      <c r="G91" s="110" t="s">
        <v>2164</v>
      </c>
      <c r="H91" s="110" t="s">
        <v>1892</v>
      </c>
      <c r="I91" s="21">
        <v>10135.879999999999</v>
      </c>
      <c r="J91" s="21">
        <v>0</v>
      </c>
      <c r="K91" s="21">
        <v>0</v>
      </c>
      <c r="L91" s="21">
        <v>0</v>
      </c>
      <c r="M91" s="21">
        <v>0</v>
      </c>
      <c r="N91" s="21">
        <v>0</v>
      </c>
      <c r="O91" s="21">
        <v>0</v>
      </c>
      <c r="P91" s="21">
        <v>0</v>
      </c>
      <c r="Q91" s="21">
        <v>10135.879999999999</v>
      </c>
      <c r="R91" s="21">
        <v>0</v>
      </c>
      <c r="W91" s="21">
        <v>10135.879999999999</v>
      </c>
      <c r="X91" s="110">
        <v>0</v>
      </c>
      <c r="Y91" s="110">
        <v>0</v>
      </c>
      <c r="Z91" s="110">
        <v>0</v>
      </c>
      <c r="AA91" s="110">
        <v>100</v>
      </c>
      <c r="AB91" s="110">
        <v>0</v>
      </c>
      <c r="AC91" s="21">
        <v>794213</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21">
        <v>0</v>
      </c>
      <c r="CN91" s="21">
        <v>0</v>
      </c>
      <c r="CO91" s="21">
        <v>0</v>
      </c>
      <c r="CP91" s="21">
        <v>0</v>
      </c>
      <c r="CQ91" s="21">
        <v>0</v>
      </c>
      <c r="CR91" s="21">
        <v>0</v>
      </c>
      <c r="CS91" s="21">
        <v>0</v>
      </c>
      <c r="CT91" s="21">
        <v>0</v>
      </c>
      <c r="CU91" s="21">
        <v>0</v>
      </c>
      <c r="CV91" s="21">
        <v>0</v>
      </c>
      <c r="CW91" s="21">
        <v>0</v>
      </c>
      <c r="CX91" s="21">
        <v>0</v>
      </c>
      <c r="CY91" s="21">
        <v>0</v>
      </c>
      <c r="CZ91" s="21">
        <v>0</v>
      </c>
      <c r="DA91" s="21">
        <v>0</v>
      </c>
      <c r="DB91" s="21">
        <v>0</v>
      </c>
      <c r="DC91" s="21">
        <v>0</v>
      </c>
      <c r="DD91" s="21">
        <v>0</v>
      </c>
      <c r="DE91" s="21">
        <v>0</v>
      </c>
      <c r="DF91" s="21">
        <v>0</v>
      </c>
      <c r="DG91" s="21">
        <v>0</v>
      </c>
      <c r="DH91" s="21">
        <v>794213</v>
      </c>
      <c r="DI91" s="110">
        <v>0</v>
      </c>
      <c r="DJ91" s="110">
        <v>20</v>
      </c>
      <c r="DK91" s="110">
        <v>0</v>
      </c>
      <c r="DL91" s="110">
        <v>80</v>
      </c>
      <c r="DM91" s="110">
        <v>0</v>
      </c>
      <c r="DN91" s="21">
        <v>164667.63</v>
      </c>
      <c r="DO91" s="21">
        <v>0</v>
      </c>
      <c r="DP91" s="110" t="s">
        <v>1911</v>
      </c>
      <c r="DQ91" s="110" t="s">
        <v>1911</v>
      </c>
      <c r="DR91" s="110" t="s">
        <v>1911</v>
      </c>
      <c r="DS91" s="110" t="s">
        <v>1892</v>
      </c>
      <c r="DT91" s="110" t="s">
        <v>1911</v>
      </c>
      <c r="DU91" s="110" t="s">
        <v>1911</v>
      </c>
      <c r="DV91" s="110" t="s">
        <v>1911</v>
      </c>
      <c r="DW91" s="110" t="s">
        <v>1911</v>
      </c>
      <c r="DX91" s="110" t="s">
        <v>1911</v>
      </c>
      <c r="DY91" s="110" t="s">
        <v>1911</v>
      </c>
      <c r="DZ91" s="110" t="s">
        <v>1911</v>
      </c>
      <c r="EA91" s="110" t="s">
        <v>1911</v>
      </c>
      <c r="EB91" s="110" t="s">
        <v>1892</v>
      </c>
      <c r="EC91" s="110" t="s">
        <v>1911</v>
      </c>
    </row>
    <row r="92" spans="1:133" x14ac:dyDescent="0.3">
      <c r="A92" s="110" t="s">
        <v>162</v>
      </c>
      <c r="B92" s="110">
        <v>2021</v>
      </c>
      <c r="C92" s="110" t="s">
        <v>2165</v>
      </c>
      <c r="D92" s="22">
        <f>INDEX(Concordance!$A$2:$A$556,MATCH('2021 ESSER III'!F92,Concordance!$D$2:$D$556,0))</f>
        <v>26005</v>
      </c>
      <c r="E92" s="110" t="s">
        <v>429</v>
      </c>
      <c r="F92" s="110" t="s">
        <v>2166</v>
      </c>
      <c r="G92" s="110" t="s">
        <v>2167</v>
      </c>
      <c r="H92" s="110" t="s">
        <v>1892</v>
      </c>
      <c r="I92" s="21">
        <v>10338.59</v>
      </c>
      <c r="J92" s="21">
        <v>0</v>
      </c>
      <c r="K92" s="21">
        <v>0</v>
      </c>
      <c r="L92" s="21">
        <v>0</v>
      </c>
      <c r="M92" s="21">
        <v>0</v>
      </c>
      <c r="N92" s="21">
        <v>0</v>
      </c>
      <c r="O92" s="21">
        <v>0</v>
      </c>
      <c r="P92" s="21">
        <v>0</v>
      </c>
      <c r="Q92" s="21">
        <v>10338.59</v>
      </c>
      <c r="R92" s="21">
        <v>0</v>
      </c>
      <c r="W92" s="21">
        <v>10338.59</v>
      </c>
      <c r="X92" s="110">
        <v>0</v>
      </c>
      <c r="Y92" s="110">
        <v>0</v>
      </c>
      <c r="Z92" s="110">
        <v>0</v>
      </c>
      <c r="AA92" s="110">
        <v>100</v>
      </c>
      <c r="AB92" s="110">
        <v>0</v>
      </c>
      <c r="AC92" s="21">
        <v>907438</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0</v>
      </c>
      <c r="AW92" s="21">
        <v>0</v>
      </c>
      <c r="AX92" s="21">
        <v>0</v>
      </c>
      <c r="AY92" s="21">
        <v>0</v>
      </c>
      <c r="AZ92" s="21">
        <v>0</v>
      </c>
      <c r="BA92" s="21">
        <v>0</v>
      </c>
      <c r="BB92" s="21">
        <v>0</v>
      </c>
      <c r="BC92" s="21">
        <v>0</v>
      </c>
      <c r="BD92" s="21">
        <v>0</v>
      </c>
      <c r="BE92" s="21">
        <v>0</v>
      </c>
      <c r="BF92" s="21">
        <v>0</v>
      </c>
      <c r="BG92" s="21">
        <v>0</v>
      </c>
      <c r="BH92" s="21">
        <v>0</v>
      </c>
      <c r="BI92" s="21">
        <v>0</v>
      </c>
      <c r="BJ92" s="21">
        <v>0</v>
      </c>
      <c r="BK92" s="21">
        <v>0</v>
      </c>
      <c r="BL92" s="21">
        <v>0</v>
      </c>
      <c r="BM92" s="21">
        <v>0</v>
      </c>
      <c r="BN92" s="21">
        <v>0</v>
      </c>
      <c r="BO92" s="21">
        <v>0</v>
      </c>
      <c r="BP92" s="21">
        <v>0</v>
      </c>
      <c r="BQ92" s="21">
        <v>0</v>
      </c>
      <c r="BR92" s="21">
        <v>0</v>
      </c>
      <c r="BS92" s="21">
        <v>0</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21">
        <v>0</v>
      </c>
      <c r="CN92" s="21">
        <v>0</v>
      </c>
      <c r="CO92" s="21">
        <v>0</v>
      </c>
      <c r="CP92" s="21">
        <v>0</v>
      </c>
      <c r="CQ92" s="21">
        <v>0</v>
      </c>
      <c r="CR92" s="21">
        <v>0</v>
      </c>
      <c r="CS92" s="21">
        <v>0</v>
      </c>
      <c r="CT92" s="21">
        <v>0</v>
      </c>
      <c r="CU92" s="21">
        <v>0</v>
      </c>
      <c r="CV92" s="21">
        <v>0</v>
      </c>
      <c r="CW92" s="21">
        <v>0</v>
      </c>
      <c r="CX92" s="21">
        <v>0</v>
      </c>
      <c r="CY92" s="21">
        <v>0</v>
      </c>
      <c r="CZ92" s="21">
        <v>0</v>
      </c>
      <c r="DA92" s="21">
        <v>0</v>
      </c>
      <c r="DB92" s="21">
        <v>0</v>
      </c>
      <c r="DC92" s="21">
        <v>0</v>
      </c>
      <c r="DD92" s="21">
        <v>0</v>
      </c>
      <c r="DE92" s="21">
        <v>0</v>
      </c>
      <c r="DF92" s="21">
        <v>0</v>
      </c>
      <c r="DG92" s="21">
        <v>0</v>
      </c>
      <c r="DH92" s="21">
        <v>907438</v>
      </c>
      <c r="DI92" s="110">
        <v>0</v>
      </c>
      <c r="DJ92" s="110">
        <v>100</v>
      </c>
      <c r="DK92" s="110">
        <v>0</v>
      </c>
      <c r="DL92" s="110">
        <v>0</v>
      </c>
      <c r="DM92" s="110">
        <v>0</v>
      </c>
      <c r="DN92" s="21">
        <v>181487.6</v>
      </c>
      <c r="DO92" s="21">
        <v>0</v>
      </c>
      <c r="DP92" s="110" t="s">
        <v>1892</v>
      </c>
      <c r="DQ92" s="110" t="s">
        <v>1911</v>
      </c>
      <c r="DR92" s="110" t="s">
        <v>1911</v>
      </c>
      <c r="DS92" s="110" t="s">
        <v>1911</v>
      </c>
      <c r="DT92" s="110" t="s">
        <v>1911</v>
      </c>
      <c r="DU92" s="110" t="s">
        <v>1911</v>
      </c>
      <c r="DV92" s="110" t="s">
        <v>1911</v>
      </c>
      <c r="DW92" s="110" t="s">
        <v>1911</v>
      </c>
      <c r="DX92" s="110" t="s">
        <v>1911</v>
      </c>
      <c r="DY92" s="110" t="s">
        <v>1911</v>
      </c>
      <c r="DZ92" s="110" t="s">
        <v>1911</v>
      </c>
      <c r="EA92" s="110" t="s">
        <v>1911</v>
      </c>
      <c r="EB92" s="110" t="s">
        <v>1892</v>
      </c>
      <c r="EC92" s="110" t="s">
        <v>1892</v>
      </c>
    </row>
    <row r="93" spans="1:133" x14ac:dyDescent="0.3">
      <c r="A93" s="110" t="s">
        <v>162</v>
      </c>
      <c r="B93" s="110">
        <v>2021</v>
      </c>
      <c r="C93" s="110" t="s">
        <v>2168</v>
      </c>
      <c r="D93" s="22">
        <f>INDEX(Concordance!$A$2:$A$556,MATCH('2021 ESSER III'!F93,Concordance!$D$2:$D$556,0))</f>
        <v>10093</v>
      </c>
      <c r="E93" s="110" t="s">
        <v>435</v>
      </c>
      <c r="F93" s="110" t="s">
        <v>2169</v>
      </c>
      <c r="G93" s="110" t="s">
        <v>2170</v>
      </c>
      <c r="H93" s="110" t="s">
        <v>1892</v>
      </c>
      <c r="I93" s="21">
        <v>301238.21000000002</v>
      </c>
      <c r="J93" s="21">
        <v>0</v>
      </c>
      <c r="K93" s="21">
        <v>0</v>
      </c>
      <c r="L93" s="21">
        <v>0</v>
      </c>
      <c r="M93" s="21">
        <v>0</v>
      </c>
      <c r="N93" s="21">
        <v>0</v>
      </c>
      <c r="O93" s="21">
        <v>0</v>
      </c>
      <c r="P93" s="21">
        <v>0</v>
      </c>
      <c r="Q93" s="21">
        <v>301238.21000000002</v>
      </c>
      <c r="R93" s="21">
        <v>0</v>
      </c>
      <c r="W93" s="21">
        <v>301238.21000000002</v>
      </c>
      <c r="X93" s="110">
        <v>0</v>
      </c>
      <c r="Y93" s="110">
        <v>0</v>
      </c>
      <c r="Z93" s="110">
        <v>0</v>
      </c>
      <c r="AA93" s="110">
        <v>100</v>
      </c>
      <c r="AB93" s="110">
        <v>0</v>
      </c>
      <c r="AC93" s="21">
        <v>23883215</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0</v>
      </c>
      <c r="BM93" s="21">
        <v>0</v>
      </c>
      <c r="BN93" s="21">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21">
        <v>0</v>
      </c>
      <c r="CN93" s="21">
        <v>0</v>
      </c>
      <c r="CO93" s="21">
        <v>0</v>
      </c>
      <c r="CP93" s="21">
        <v>0</v>
      </c>
      <c r="CQ93" s="21">
        <v>0</v>
      </c>
      <c r="CR93" s="21">
        <v>0</v>
      </c>
      <c r="CS93" s="21">
        <v>0</v>
      </c>
      <c r="CT93" s="21">
        <v>0</v>
      </c>
      <c r="CU93" s="21">
        <v>0</v>
      </c>
      <c r="CV93" s="21">
        <v>0</v>
      </c>
      <c r="CW93" s="21">
        <v>0</v>
      </c>
      <c r="CX93" s="21">
        <v>0</v>
      </c>
      <c r="CY93" s="21">
        <v>0</v>
      </c>
      <c r="CZ93" s="21">
        <v>0</v>
      </c>
      <c r="DA93" s="21">
        <v>0</v>
      </c>
      <c r="DB93" s="21">
        <v>0</v>
      </c>
      <c r="DC93" s="21">
        <v>0</v>
      </c>
      <c r="DD93" s="21">
        <v>0</v>
      </c>
      <c r="DE93" s="21">
        <v>0</v>
      </c>
      <c r="DF93" s="21">
        <v>0</v>
      </c>
      <c r="DG93" s="21">
        <v>0</v>
      </c>
      <c r="DH93" s="21">
        <v>23883215</v>
      </c>
      <c r="DI93" s="110">
        <v>51.67</v>
      </c>
      <c r="DJ93" s="110">
        <v>40.57</v>
      </c>
      <c r="DK93" s="110">
        <v>5.69</v>
      </c>
      <c r="DL93" s="110">
        <v>0</v>
      </c>
      <c r="DM93" s="110">
        <v>2.0699999999999998</v>
      </c>
      <c r="DN93" s="21">
        <v>5500000</v>
      </c>
      <c r="DO93" s="21">
        <v>0</v>
      </c>
      <c r="DP93" s="110" t="s">
        <v>1911</v>
      </c>
      <c r="DQ93" s="110" t="s">
        <v>1892</v>
      </c>
      <c r="DR93" s="110" t="s">
        <v>1911</v>
      </c>
      <c r="DS93" s="110" t="s">
        <v>1892</v>
      </c>
      <c r="DT93" s="110" t="s">
        <v>1911</v>
      </c>
      <c r="DU93" s="110" t="s">
        <v>1892</v>
      </c>
      <c r="DV93" s="110" t="s">
        <v>1911</v>
      </c>
      <c r="DW93" s="110" t="s">
        <v>1911</v>
      </c>
      <c r="DX93" s="110" t="s">
        <v>1911</v>
      </c>
      <c r="DY93" s="110" t="s">
        <v>1911</v>
      </c>
      <c r="DZ93" s="110" t="s">
        <v>1911</v>
      </c>
      <c r="EA93" s="110" t="s">
        <v>1911</v>
      </c>
      <c r="EB93" s="110" t="s">
        <v>1892</v>
      </c>
      <c r="EC93" s="110" t="s">
        <v>1892</v>
      </c>
    </row>
    <row r="94" spans="1:133" x14ac:dyDescent="0.3">
      <c r="A94" s="110" t="s">
        <v>162</v>
      </c>
      <c r="B94" s="110">
        <v>2021</v>
      </c>
      <c r="C94" s="110" t="s">
        <v>2171</v>
      </c>
      <c r="D94" s="22">
        <f>INDEX(Concordance!$A$2:$A$556,MATCH('2021 ESSER III'!F94,Concordance!$D$2:$D$556,0))</f>
        <v>4106</v>
      </c>
      <c r="E94" s="110" t="s">
        <v>438</v>
      </c>
      <c r="F94" s="110" t="s">
        <v>2172</v>
      </c>
      <c r="G94" s="110" t="s">
        <v>2173</v>
      </c>
      <c r="H94" s="110" t="s">
        <v>1892</v>
      </c>
      <c r="I94" s="21">
        <v>0</v>
      </c>
      <c r="J94" s="21">
        <v>0</v>
      </c>
      <c r="K94" s="21">
        <v>0</v>
      </c>
      <c r="L94" s="21">
        <v>0</v>
      </c>
      <c r="M94" s="21">
        <v>0</v>
      </c>
      <c r="N94" s="21">
        <v>0</v>
      </c>
      <c r="O94" s="21">
        <v>0</v>
      </c>
      <c r="P94" s="21">
        <v>0</v>
      </c>
      <c r="Q94" s="21">
        <v>0</v>
      </c>
      <c r="R94" s="21">
        <v>0</v>
      </c>
      <c r="W94" s="21">
        <v>0</v>
      </c>
      <c r="AC94" s="21">
        <v>892927</v>
      </c>
      <c r="AD94" s="21">
        <v>0</v>
      </c>
      <c r="AE94" s="21">
        <v>0</v>
      </c>
      <c r="AF94" s="21">
        <v>0</v>
      </c>
      <c r="AG94" s="21">
        <v>0</v>
      </c>
      <c r="AH94" s="21">
        <v>0</v>
      </c>
      <c r="AI94" s="21">
        <v>0</v>
      </c>
      <c r="AJ94" s="21">
        <v>0</v>
      </c>
      <c r="AK94" s="21">
        <v>0</v>
      </c>
      <c r="AL94" s="21">
        <v>0</v>
      </c>
      <c r="AM94" s="21">
        <v>0</v>
      </c>
      <c r="AN94" s="21">
        <v>0</v>
      </c>
      <c r="AO94" s="21">
        <v>0</v>
      </c>
      <c r="AP94" s="21">
        <v>0</v>
      </c>
      <c r="AQ94" s="21">
        <v>0</v>
      </c>
      <c r="AR94" s="21">
        <v>0</v>
      </c>
      <c r="AS94" s="21">
        <v>0</v>
      </c>
      <c r="AT94" s="21">
        <v>0</v>
      </c>
      <c r="AU94" s="21">
        <v>0</v>
      </c>
      <c r="AV94" s="21">
        <v>0</v>
      </c>
      <c r="AW94" s="21">
        <v>0</v>
      </c>
      <c r="AX94" s="21">
        <v>0</v>
      </c>
      <c r="AY94" s="21">
        <v>0</v>
      </c>
      <c r="AZ94" s="21">
        <v>0</v>
      </c>
      <c r="BA94" s="21">
        <v>0</v>
      </c>
      <c r="BB94" s="21">
        <v>0</v>
      </c>
      <c r="BC94" s="21">
        <v>0</v>
      </c>
      <c r="BD94" s="21">
        <v>0</v>
      </c>
      <c r="BE94" s="21">
        <v>0</v>
      </c>
      <c r="BF94" s="21">
        <v>0</v>
      </c>
      <c r="BG94" s="21">
        <v>0</v>
      </c>
      <c r="BH94" s="21">
        <v>0</v>
      </c>
      <c r="BI94" s="21">
        <v>0</v>
      </c>
      <c r="BJ94" s="21">
        <v>0</v>
      </c>
      <c r="BK94" s="21">
        <v>0</v>
      </c>
      <c r="BL94" s="21">
        <v>0</v>
      </c>
      <c r="BM94" s="21">
        <v>0</v>
      </c>
      <c r="BN94" s="21">
        <v>0</v>
      </c>
      <c r="BO94" s="21">
        <v>0</v>
      </c>
      <c r="BP94" s="21">
        <v>0</v>
      </c>
      <c r="BQ94" s="21">
        <v>0</v>
      </c>
      <c r="BR94" s="21">
        <v>0</v>
      </c>
      <c r="BS94" s="21">
        <v>0</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21">
        <v>0</v>
      </c>
      <c r="CN94" s="21">
        <v>0</v>
      </c>
      <c r="CO94" s="21">
        <v>0</v>
      </c>
      <c r="CP94" s="21">
        <v>0</v>
      </c>
      <c r="CQ94" s="21">
        <v>0</v>
      </c>
      <c r="CR94" s="21">
        <v>0</v>
      </c>
      <c r="CS94" s="21">
        <v>0</v>
      </c>
      <c r="CT94" s="21">
        <v>0</v>
      </c>
      <c r="CU94" s="21">
        <v>0</v>
      </c>
      <c r="CV94" s="21">
        <v>0</v>
      </c>
      <c r="CW94" s="21">
        <v>0</v>
      </c>
      <c r="CX94" s="21">
        <v>0</v>
      </c>
      <c r="CY94" s="21">
        <v>0</v>
      </c>
      <c r="CZ94" s="21">
        <v>0</v>
      </c>
      <c r="DA94" s="21">
        <v>0</v>
      </c>
      <c r="DB94" s="21">
        <v>0</v>
      </c>
      <c r="DC94" s="21">
        <v>0</v>
      </c>
      <c r="DD94" s="21">
        <v>0</v>
      </c>
      <c r="DE94" s="21">
        <v>0</v>
      </c>
      <c r="DF94" s="21">
        <v>0</v>
      </c>
      <c r="DG94" s="21">
        <v>0</v>
      </c>
      <c r="DH94" s="21">
        <v>892927</v>
      </c>
      <c r="DI94" s="110">
        <v>0</v>
      </c>
      <c r="DJ94" s="110">
        <v>100</v>
      </c>
      <c r="DK94" s="110">
        <v>0</v>
      </c>
      <c r="DL94" s="110">
        <v>0</v>
      </c>
      <c r="DM94" s="110">
        <v>0</v>
      </c>
      <c r="DN94" s="21">
        <v>194461</v>
      </c>
      <c r="DO94" s="21">
        <v>0</v>
      </c>
      <c r="DP94" s="110" t="s">
        <v>1911</v>
      </c>
      <c r="DQ94" s="110" t="s">
        <v>1911</v>
      </c>
      <c r="DR94" s="110" t="s">
        <v>1911</v>
      </c>
      <c r="DS94" s="110" t="s">
        <v>1892</v>
      </c>
      <c r="DT94" s="110" t="s">
        <v>1911</v>
      </c>
      <c r="DU94" s="110" t="s">
        <v>1892</v>
      </c>
      <c r="DV94" s="110" t="s">
        <v>1911</v>
      </c>
      <c r="DW94" s="110" t="s">
        <v>1911</v>
      </c>
      <c r="DX94" s="110" t="s">
        <v>1911</v>
      </c>
      <c r="DY94" s="110" t="s">
        <v>1911</v>
      </c>
      <c r="DZ94" s="110" t="s">
        <v>1911</v>
      </c>
      <c r="EA94" s="110" t="s">
        <v>1911</v>
      </c>
      <c r="EB94" s="110" t="s">
        <v>1892</v>
      </c>
      <c r="EC94" s="110" t="s">
        <v>1892</v>
      </c>
    </row>
    <row r="95" spans="1:133" x14ac:dyDescent="0.3">
      <c r="A95" s="110" t="s">
        <v>162</v>
      </c>
      <c r="B95" s="110">
        <v>2021</v>
      </c>
      <c r="C95" s="110" t="s">
        <v>2174</v>
      </c>
      <c r="D95" s="22">
        <f>INDEX(Concordance!$A$2:$A$556,MATCH('2021 ESSER III'!F95,Concordance!$D$2:$D$556,0))</f>
        <v>54037</v>
      </c>
      <c r="E95" s="110" t="s">
        <v>441</v>
      </c>
      <c r="F95" s="110" t="s">
        <v>2175</v>
      </c>
      <c r="G95" s="110" t="s">
        <v>2176</v>
      </c>
      <c r="H95" s="110" t="s">
        <v>1892</v>
      </c>
      <c r="I95" s="21">
        <v>8919.57</v>
      </c>
      <c r="J95" s="21">
        <v>0</v>
      </c>
      <c r="K95" s="21">
        <v>0</v>
      </c>
      <c r="L95" s="21">
        <v>0</v>
      </c>
      <c r="M95" s="21">
        <v>0</v>
      </c>
      <c r="N95" s="21">
        <v>0</v>
      </c>
      <c r="O95" s="21">
        <v>0</v>
      </c>
      <c r="P95" s="21">
        <v>0</v>
      </c>
      <c r="Q95" s="21">
        <v>8919.57</v>
      </c>
      <c r="R95" s="21">
        <v>0</v>
      </c>
      <c r="W95" s="21">
        <v>8919.57</v>
      </c>
      <c r="X95" s="110">
        <v>0</v>
      </c>
      <c r="Y95" s="110">
        <v>0</v>
      </c>
      <c r="Z95" s="110">
        <v>0</v>
      </c>
      <c r="AA95" s="110">
        <v>100</v>
      </c>
      <c r="AB95" s="110">
        <v>0</v>
      </c>
      <c r="AC95" s="21">
        <v>819642</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0</v>
      </c>
      <c r="CU95" s="21">
        <v>0</v>
      </c>
      <c r="CV95" s="21">
        <v>0</v>
      </c>
      <c r="CW95" s="21">
        <v>0</v>
      </c>
      <c r="CX95" s="21">
        <v>0</v>
      </c>
      <c r="CY95" s="21">
        <v>0</v>
      </c>
      <c r="CZ95" s="21">
        <v>0</v>
      </c>
      <c r="DA95" s="21">
        <v>0</v>
      </c>
      <c r="DB95" s="21">
        <v>0</v>
      </c>
      <c r="DC95" s="21">
        <v>0</v>
      </c>
      <c r="DD95" s="21">
        <v>0</v>
      </c>
      <c r="DE95" s="21">
        <v>0</v>
      </c>
      <c r="DF95" s="21">
        <v>0</v>
      </c>
      <c r="DG95" s="21">
        <v>0</v>
      </c>
      <c r="DH95" s="21">
        <v>819642</v>
      </c>
      <c r="DI95" s="110">
        <v>0</v>
      </c>
      <c r="DJ95" s="110">
        <v>20</v>
      </c>
      <c r="DK95" s="110">
        <v>0</v>
      </c>
      <c r="DL95" s="110">
        <v>80</v>
      </c>
      <c r="DM95" s="110">
        <v>0</v>
      </c>
      <c r="DN95" s="21">
        <v>180019</v>
      </c>
      <c r="DO95" s="21">
        <v>0</v>
      </c>
      <c r="DP95" s="110" t="s">
        <v>1911</v>
      </c>
      <c r="DQ95" s="110" t="s">
        <v>1911</v>
      </c>
      <c r="DR95" s="110" t="s">
        <v>1911</v>
      </c>
      <c r="DS95" s="110" t="s">
        <v>1911</v>
      </c>
      <c r="DT95" s="110" t="s">
        <v>1911</v>
      </c>
      <c r="DU95" s="110" t="s">
        <v>1892</v>
      </c>
      <c r="DV95" s="110" t="s">
        <v>1911</v>
      </c>
      <c r="DW95" s="110" t="s">
        <v>1911</v>
      </c>
      <c r="DX95" s="110" t="s">
        <v>1911</v>
      </c>
      <c r="DY95" s="110" t="s">
        <v>1911</v>
      </c>
      <c r="DZ95" s="110" t="s">
        <v>1911</v>
      </c>
      <c r="EA95" s="110" t="s">
        <v>1911</v>
      </c>
      <c r="EB95" s="110" t="s">
        <v>1892</v>
      </c>
      <c r="EC95" s="110" t="s">
        <v>1892</v>
      </c>
    </row>
    <row r="96" spans="1:133" x14ac:dyDescent="0.3">
      <c r="A96" s="110" t="s">
        <v>162</v>
      </c>
      <c r="B96" s="110">
        <v>2021</v>
      </c>
      <c r="C96" s="110" t="s">
        <v>2177</v>
      </c>
      <c r="D96" s="22">
        <f>INDEX(Concordance!$A$2:$A$556,MATCH('2021 ESSER III'!F96,Concordance!$D$2:$D$556,0))</f>
        <v>115906</v>
      </c>
      <c r="E96" s="110" t="s">
        <v>444</v>
      </c>
      <c r="F96" s="110" t="s">
        <v>2178</v>
      </c>
      <c r="G96" s="110" t="s">
        <v>2179</v>
      </c>
      <c r="H96" s="110" t="s">
        <v>1892</v>
      </c>
      <c r="I96" s="21">
        <v>0</v>
      </c>
      <c r="J96" s="21">
        <v>0</v>
      </c>
      <c r="K96" s="21">
        <v>0</v>
      </c>
      <c r="L96" s="21">
        <v>0</v>
      </c>
      <c r="M96" s="21">
        <v>0</v>
      </c>
      <c r="N96" s="21">
        <v>0</v>
      </c>
      <c r="O96" s="21">
        <v>0</v>
      </c>
      <c r="P96" s="21">
        <v>0</v>
      </c>
      <c r="Q96" s="21">
        <v>0</v>
      </c>
      <c r="R96" s="21">
        <v>0</v>
      </c>
      <c r="W96" s="21">
        <v>0</v>
      </c>
      <c r="AC96" s="21">
        <v>19038336</v>
      </c>
      <c r="AD96" s="21">
        <v>0</v>
      </c>
      <c r="AE96" s="21">
        <v>0</v>
      </c>
      <c r="AF96" s="21">
        <v>0</v>
      </c>
      <c r="AG96" s="21">
        <v>0</v>
      </c>
      <c r="AH96" s="21">
        <v>0</v>
      </c>
      <c r="AI96" s="21">
        <v>0</v>
      </c>
      <c r="AJ96" s="21">
        <v>0</v>
      </c>
      <c r="AK96" s="21">
        <v>0</v>
      </c>
      <c r="AL96" s="21">
        <v>0</v>
      </c>
      <c r="AM96" s="21">
        <v>0</v>
      </c>
      <c r="AN96" s="21">
        <v>0</v>
      </c>
      <c r="AO96" s="21">
        <v>0</v>
      </c>
      <c r="AP96" s="21">
        <v>0</v>
      </c>
      <c r="AQ96" s="21">
        <v>0</v>
      </c>
      <c r="AR96" s="21">
        <v>0</v>
      </c>
      <c r="AS96" s="21">
        <v>0</v>
      </c>
      <c r="AT96" s="21">
        <v>0</v>
      </c>
      <c r="AU96" s="21">
        <v>0</v>
      </c>
      <c r="AV96" s="21">
        <v>0</v>
      </c>
      <c r="AW96" s="21">
        <v>0</v>
      </c>
      <c r="AX96" s="21">
        <v>0</v>
      </c>
      <c r="AY96" s="21">
        <v>0</v>
      </c>
      <c r="AZ96" s="21">
        <v>0</v>
      </c>
      <c r="BA96" s="21">
        <v>0</v>
      </c>
      <c r="BB96" s="21">
        <v>0</v>
      </c>
      <c r="BC96" s="21">
        <v>0</v>
      </c>
      <c r="BD96" s="21">
        <v>0</v>
      </c>
      <c r="BE96" s="21">
        <v>0</v>
      </c>
      <c r="BF96" s="21">
        <v>0</v>
      </c>
      <c r="BG96" s="21">
        <v>0</v>
      </c>
      <c r="BH96" s="21">
        <v>0</v>
      </c>
      <c r="BI96" s="21">
        <v>0</v>
      </c>
      <c r="BJ96" s="21">
        <v>0</v>
      </c>
      <c r="BK96" s="21">
        <v>0</v>
      </c>
      <c r="BL96" s="21">
        <v>0</v>
      </c>
      <c r="BM96" s="21">
        <v>0</v>
      </c>
      <c r="BN96" s="21">
        <v>0</v>
      </c>
      <c r="BO96" s="21">
        <v>0</v>
      </c>
      <c r="BP96" s="21">
        <v>0</v>
      </c>
      <c r="BQ96" s="21">
        <v>0</v>
      </c>
      <c r="BR96" s="21">
        <v>0</v>
      </c>
      <c r="BS96" s="21">
        <v>0</v>
      </c>
      <c r="BT96" s="21">
        <v>0</v>
      </c>
      <c r="BU96" s="21">
        <v>0</v>
      </c>
      <c r="BV96" s="21">
        <v>0</v>
      </c>
      <c r="BW96" s="21">
        <v>0</v>
      </c>
      <c r="BX96" s="21">
        <v>0</v>
      </c>
      <c r="BY96" s="21">
        <v>0</v>
      </c>
      <c r="BZ96" s="21">
        <v>0</v>
      </c>
      <c r="CA96" s="21">
        <v>0</v>
      </c>
      <c r="CB96" s="21">
        <v>0</v>
      </c>
      <c r="CC96" s="21">
        <v>0</v>
      </c>
      <c r="CD96" s="21">
        <v>0</v>
      </c>
      <c r="CE96" s="21">
        <v>0</v>
      </c>
      <c r="CF96" s="21">
        <v>0</v>
      </c>
      <c r="CG96" s="21">
        <v>0</v>
      </c>
      <c r="CH96" s="21">
        <v>0</v>
      </c>
      <c r="CI96" s="21">
        <v>0</v>
      </c>
      <c r="CJ96" s="21">
        <v>0</v>
      </c>
      <c r="CK96" s="21">
        <v>0</v>
      </c>
      <c r="CL96" s="21">
        <v>0</v>
      </c>
      <c r="CM96" s="21">
        <v>0</v>
      </c>
      <c r="CN96" s="21">
        <v>0</v>
      </c>
      <c r="CO96" s="21">
        <v>0</v>
      </c>
      <c r="CP96" s="21">
        <v>0</v>
      </c>
      <c r="CQ96" s="21">
        <v>0</v>
      </c>
      <c r="CR96" s="21">
        <v>0</v>
      </c>
      <c r="CS96" s="21">
        <v>0</v>
      </c>
      <c r="CT96" s="21">
        <v>0</v>
      </c>
      <c r="CU96" s="21">
        <v>0</v>
      </c>
      <c r="CV96" s="21">
        <v>0</v>
      </c>
      <c r="CW96" s="21">
        <v>0</v>
      </c>
      <c r="CX96" s="21">
        <v>0</v>
      </c>
      <c r="CY96" s="21">
        <v>0</v>
      </c>
      <c r="CZ96" s="21">
        <v>0</v>
      </c>
      <c r="DA96" s="21">
        <v>0</v>
      </c>
      <c r="DB96" s="21">
        <v>0</v>
      </c>
      <c r="DC96" s="21">
        <v>0</v>
      </c>
      <c r="DD96" s="21">
        <v>0</v>
      </c>
      <c r="DE96" s="21">
        <v>0</v>
      </c>
      <c r="DF96" s="21">
        <v>0</v>
      </c>
      <c r="DG96" s="21">
        <v>0</v>
      </c>
      <c r="DH96" s="21">
        <v>19038336</v>
      </c>
      <c r="DI96" s="110">
        <v>1.6</v>
      </c>
      <c r="DJ96" s="110">
        <v>26.9</v>
      </c>
      <c r="DK96" s="110">
        <v>1.2</v>
      </c>
      <c r="DL96" s="110">
        <v>70.3</v>
      </c>
      <c r="DM96" s="110">
        <v>0</v>
      </c>
      <c r="DN96" s="21">
        <v>3807667.2</v>
      </c>
      <c r="DO96" s="21">
        <v>0</v>
      </c>
      <c r="DP96" s="110" t="s">
        <v>1911</v>
      </c>
      <c r="DQ96" s="110" t="s">
        <v>1911</v>
      </c>
      <c r="DR96" s="110" t="s">
        <v>1892</v>
      </c>
      <c r="DS96" s="110" t="s">
        <v>1911</v>
      </c>
      <c r="DT96" s="110" t="s">
        <v>1911</v>
      </c>
      <c r="DU96" s="110" t="s">
        <v>1911</v>
      </c>
      <c r="DV96" s="110" t="s">
        <v>1911</v>
      </c>
      <c r="DW96" s="110" t="s">
        <v>1911</v>
      </c>
      <c r="DX96" s="110" t="s">
        <v>1911</v>
      </c>
      <c r="DY96" s="110" t="s">
        <v>1911</v>
      </c>
      <c r="DZ96" s="110" t="s">
        <v>1911</v>
      </c>
      <c r="EA96" s="110" t="s">
        <v>1911</v>
      </c>
      <c r="EB96" s="110" t="s">
        <v>1892</v>
      </c>
      <c r="EC96" s="110" t="s">
        <v>1892</v>
      </c>
    </row>
    <row r="97" spans="1:133" x14ac:dyDescent="0.3">
      <c r="A97" s="110" t="s">
        <v>162</v>
      </c>
      <c r="B97" s="110">
        <v>2021</v>
      </c>
      <c r="C97" s="110" t="s">
        <v>2180</v>
      </c>
      <c r="D97" s="22">
        <f>INDEX(Concordance!$A$2:$A$556,MATCH('2021 ESSER III'!F97,Concordance!$D$2:$D$556,0))</f>
        <v>27056</v>
      </c>
      <c r="E97" s="110" t="s">
        <v>453</v>
      </c>
      <c r="F97" s="110" t="s">
        <v>2181</v>
      </c>
      <c r="G97" s="110" t="s">
        <v>2182</v>
      </c>
      <c r="H97" s="110" t="s">
        <v>1892</v>
      </c>
      <c r="I97" s="21">
        <v>0</v>
      </c>
      <c r="J97" s="21">
        <v>0</v>
      </c>
      <c r="K97" s="21">
        <v>0</v>
      </c>
      <c r="L97" s="21">
        <v>0</v>
      </c>
      <c r="M97" s="21">
        <v>0</v>
      </c>
      <c r="N97" s="21">
        <v>0</v>
      </c>
      <c r="O97" s="21">
        <v>0</v>
      </c>
      <c r="P97" s="21">
        <v>0</v>
      </c>
      <c r="Q97" s="21">
        <v>0</v>
      </c>
      <c r="R97" s="21">
        <v>0</v>
      </c>
      <c r="W97" s="21">
        <v>0</v>
      </c>
      <c r="AC97" s="21">
        <v>240289</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21">
        <v>0</v>
      </c>
      <c r="CK97" s="21">
        <v>0</v>
      </c>
      <c r="CL97" s="21">
        <v>0</v>
      </c>
      <c r="CM97" s="21">
        <v>0</v>
      </c>
      <c r="CN97" s="21">
        <v>0</v>
      </c>
      <c r="CO97" s="21">
        <v>0</v>
      </c>
      <c r="CP97" s="21">
        <v>0</v>
      </c>
      <c r="CQ97" s="21">
        <v>0</v>
      </c>
      <c r="CR97" s="21">
        <v>0</v>
      </c>
      <c r="CS97" s="21">
        <v>0</v>
      </c>
      <c r="CT97" s="21">
        <v>0</v>
      </c>
      <c r="CU97" s="21">
        <v>0</v>
      </c>
      <c r="CV97" s="21">
        <v>0</v>
      </c>
      <c r="CW97" s="21">
        <v>0</v>
      </c>
      <c r="CX97" s="21">
        <v>0</v>
      </c>
      <c r="CY97" s="21">
        <v>0</v>
      </c>
      <c r="CZ97" s="21">
        <v>0</v>
      </c>
      <c r="DA97" s="21">
        <v>0</v>
      </c>
      <c r="DB97" s="21">
        <v>0</v>
      </c>
      <c r="DC97" s="21">
        <v>0</v>
      </c>
      <c r="DD97" s="21">
        <v>0</v>
      </c>
      <c r="DE97" s="21">
        <v>0</v>
      </c>
      <c r="DF97" s="21">
        <v>0</v>
      </c>
      <c r="DG97" s="21">
        <v>0</v>
      </c>
      <c r="DH97" s="21">
        <v>240289</v>
      </c>
      <c r="DI97" s="110">
        <v>0</v>
      </c>
      <c r="DJ97" s="110">
        <v>68</v>
      </c>
      <c r="DK97" s="110">
        <v>0</v>
      </c>
      <c r="DL97" s="110">
        <v>32</v>
      </c>
      <c r="DM97" s="110">
        <v>0</v>
      </c>
      <c r="DN97" s="21">
        <v>200100</v>
      </c>
      <c r="DO97" s="21">
        <v>0</v>
      </c>
      <c r="DP97" s="110" t="s">
        <v>1911</v>
      </c>
      <c r="DQ97" s="110" t="s">
        <v>1892</v>
      </c>
      <c r="DR97" s="110" t="s">
        <v>1911</v>
      </c>
      <c r="DS97" s="110" t="s">
        <v>1911</v>
      </c>
      <c r="DT97" s="110" t="s">
        <v>1911</v>
      </c>
      <c r="DU97" s="110" t="s">
        <v>1892</v>
      </c>
      <c r="DV97" s="110" t="s">
        <v>1911</v>
      </c>
      <c r="DW97" s="110" t="s">
        <v>1911</v>
      </c>
      <c r="DX97" s="110" t="s">
        <v>1911</v>
      </c>
      <c r="DY97" s="110" t="s">
        <v>1911</v>
      </c>
      <c r="DZ97" s="110" t="s">
        <v>1911</v>
      </c>
      <c r="EA97" s="110" t="s">
        <v>1911</v>
      </c>
      <c r="EB97" s="110" t="s">
        <v>1892</v>
      </c>
      <c r="EC97" s="110" t="s">
        <v>1892</v>
      </c>
    </row>
    <row r="98" spans="1:133" x14ac:dyDescent="0.3">
      <c r="A98" s="110" t="s">
        <v>162</v>
      </c>
      <c r="B98" s="110">
        <v>2021</v>
      </c>
      <c r="C98" s="110" t="s">
        <v>2183</v>
      </c>
      <c r="D98" s="22">
        <f>INDEX(Concordance!$A$2:$A$556,MATCH('2021 ESSER III'!F98,Concordance!$D$2:$D$556,0))</f>
        <v>78004</v>
      </c>
      <c r="E98" s="110" t="s">
        <v>456</v>
      </c>
      <c r="F98" s="110" t="s">
        <v>2184</v>
      </c>
      <c r="G98" s="110" t="s">
        <v>2185</v>
      </c>
      <c r="H98" s="110" t="s">
        <v>1892</v>
      </c>
      <c r="I98" s="21">
        <v>0</v>
      </c>
      <c r="J98" s="21">
        <v>0</v>
      </c>
      <c r="K98" s="21">
        <v>0</v>
      </c>
      <c r="L98" s="21">
        <v>0</v>
      </c>
      <c r="M98" s="21">
        <v>0</v>
      </c>
      <c r="N98" s="21">
        <v>0</v>
      </c>
      <c r="O98" s="21">
        <v>0</v>
      </c>
      <c r="P98" s="21">
        <v>0</v>
      </c>
      <c r="Q98" s="21">
        <v>0</v>
      </c>
      <c r="R98" s="21">
        <v>0</v>
      </c>
      <c r="W98" s="21">
        <v>0</v>
      </c>
      <c r="AC98" s="21">
        <v>398850</v>
      </c>
      <c r="AD98" s="21">
        <v>0</v>
      </c>
      <c r="AE98" s="21">
        <v>0</v>
      </c>
      <c r="AF98" s="21">
        <v>0</v>
      </c>
      <c r="AG98" s="21">
        <v>0</v>
      </c>
      <c r="AH98" s="21">
        <v>0</v>
      </c>
      <c r="AI98" s="21">
        <v>0</v>
      </c>
      <c r="AJ98" s="21">
        <v>0</v>
      </c>
      <c r="AK98" s="21">
        <v>0</v>
      </c>
      <c r="AL98" s="21">
        <v>0</v>
      </c>
      <c r="AM98" s="21">
        <v>0</v>
      </c>
      <c r="AN98" s="21">
        <v>0</v>
      </c>
      <c r="AO98" s="21">
        <v>0</v>
      </c>
      <c r="AP98" s="21">
        <v>0</v>
      </c>
      <c r="AQ98" s="21">
        <v>0</v>
      </c>
      <c r="AR98" s="21">
        <v>0</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398850</v>
      </c>
      <c r="DI98" s="110">
        <v>0</v>
      </c>
      <c r="DJ98" s="110">
        <v>77</v>
      </c>
      <c r="DK98" s="110">
        <v>0</v>
      </c>
      <c r="DL98" s="110">
        <v>23</v>
      </c>
      <c r="DM98" s="110">
        <v>0</v>
      </c>
      <c r="DN98" s="21">
        <v>110000</v>
      </c>
      <c r="DO98" s="21">
        <v>0</v>
      </c>
      <c r="DP98" s="110" t="s">
        <v>1911</v>
      </c>
      <c r="DQ98" s="110" t="s">
        <v>1911</v>
      </c>
      <c r="DR98" s="110" t="s">
        <v>1911</v>
      </c>
      <c r="DS98" s="110" t="s">
        <v>1892</v>
      </c>
      <c r="DT98" s="110" t="s">
        <v>1911</v>
      </c>
      <c r="DU98" s="110" t="s">
        <v>1911</v>
      </c>
      <c r="DV98" s="110" t="s">
        <v>1911</v>
      </c>
      <c r="DW98" s="110" t="s">
        <v>1911</v>
      </c>
      <c r="DX98" s="110" t="s">
        <v>1911</v>
      </c>
      <c r="DY98" s="110" t="s">
        <v>1911</v>
      </c>
      <c r="DZ98" s="110" t="s">
        <v>1911</v>
      </c>
      <c r="EA98" s="110" t="s">
        <v>1911</v>
      </c>
      <c r="EB98" s="110" t="s">
        <v>1892</v>
      </c>
      <c r="EC98" s="110" t="s">
        <v>1892</v>
      </c>
    </row>
    <row r="99" spans="1:133" x14ac:dyDescent="0.3">
      <c r="A99" s="110" t="s">
        <v>162</v>
      </c>
      <c r="B99" s="110">
        <v>2021</v>
      </c>
      <c r="C99" s="110" t="s">
        <v>2186</v>
      </c>
      <c r="D99" s="22">
        <f>INDEX(Concordance!$A$2:$A$556,MATCH('2021 ESSER III'!F99,Concordance!$D$2:$D$556,0))</f>
        <v>75084</v>
      </c>
      <c r="E99" s="110" t="s">
        <v>459</v>
      </c>
      <c r="F99" s="110" t="s">
        <v>2187</v>
      </c>
      <c r="G99" s="110" t="s">
        <v>2188</v>
      </c>
      <c r="H99" s="110" t="s">
        <v>1892</v>
      </c>
      <c r="I99" s="21">
        <v>0</v>
      </c>
      <c r="J99" s="21">
        <v>0</v>
      </c>
      <c r="K99" s="21">
        <v>0</v>
      </c>
      <c r="L99" s="21">
        <v>0</v>
      </c>
      <c r="M99" s="21">
        <v>0</v>
      </c>
      <c r="N99" s="21">
        <v>0</v>
      </c>
      <c r="O99" s="21">
        <v>0</v>
      </c>
      <c r="P99" s="21">
        <v>0</v>
      </c>
      <c r="Q99" s="21">
        <v>0</v>
      </c>
      <c r="R99" s="21">
        <v>0</v>
      </c>
      <c r="W99" s="21">
        <v>0</v>
      </c>
      <c r="AC99" s="21">
        <v>1030053</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21">
        <v>0</v>
      </c>
      <c r="CK99" s="21">
        <v>0</v>
      </c>
      <c r="CL99" s="21">
        <v>0</v>
      </c>
      <c r="CM99" s="21">
        <v>0</v>
      </c>
      <c r="CN99" s="21">
        <v>0</v>
      </c>
      <c r="CO99" s="21">
        <v>0</v>
      </c>
      <c r="CP99" s="21">
        <v>0</v>
      </c>
      <c r="CQ99" s="21">
        <v>0</v>
      </c>
      <c r="CR99" s="21">
        <v>0</v>
      </c>
      <c r="CS99" s="21">
        <v>0</v>
      </c>
      <c r="CT99" s="21">
        <v>0</v>
      </c>
      <c r="CU99" s="21">
        <v>0</v>
      </c>
      <c r="CV99" s="21">
        <v>0</v>
      </c>
      <c r="CW99" s="21">
        <v>0</v>
      </c>
      <c r="CX99" s="21">
        <v>0</v>
      </c>
      <c r="CY99" s="21">
        <v>0</v>
      </c>
      <c r="CZ99" s="21">
        <v>0</v>
      </c>
      <c r="DA99" s="21">
        <v>0</v>
      </c>
      <c r="DB99" s="21">
        <v>0</v>
      </c>
      <c r="DC99" s="21">
        <v>0</v>
      </c>
      <c r="DD99" s="21">
        <v>0</v>
      </c>
      <c r="DE99" s="21">
        <v>0</v>
      </c>
      <c r="DF99" s="21">
        <v>0</v>
      </c>
      <c r="DG99" s="21">
        <v>0</v>
      </c>
      <c r="DH99" s="21">
        <v>1030053</v>
      </c>
      <c r="DI99" s="110">
        <v>0</v>
      </c>
      <c r="DJ99" s="110">
        <v>25</v>
      </c>
      <c r="DK99" s="110">
        <v>0</v>
      </c>
      <c r="DL99" s="110">
        <v>75</v>
      </c>
      <c r="DM99" s="110">
        <v>0</v>
      </c>
      <c r="DN99" s="21">
        <v>360040</v>
      </c>
      <c r="DO99" s="21">
        <v>0</v>
      </c>
      <c r="DP99" s="110" t="s">
        <v>1911</v>
      </c>
      <c r="DQ99" s="110" t="s">
        <v>1911</v>
      </c>
      <c r="DR99" s="110" t="s">
        <v>1911</v>
      </c>
      <c r="DS99" s="110" t="s">
        <v>1911</v>
      </c>
      <c r="DT99" s="110" t="s">
        <v>1911</v>
      </c>
      <c r="DU99" s="110" t="s">
        <v>1911</v>
      </c>
      <c r="DV99" s="110" t="s">
        <v>1911</v>
      </c>
      <c r="DW99" s="110" t="s">
        <v>1911</v>
      </c>
      <c r="DX99" s="110" t="s">
        <v>1911</v>
      </c>
      <c r="DY99" s="110" t="s">
        <v>1911</v>
      </c>
      <c r="DZ99" s="110" t="s">
        <v>1911</v>
      </c>
      <c r="EA99" s="110" t="s">
        <v>1911</v>
      </c>
      <c r="EB99" s="110" t="s">
        <v>1892</v>
      </c>
      <c r="EC99" s="110" t="s">
        <v>1892</v>
      </c>
    </row>
    <row r="100" spans="1:133" x14ac:dyDescent="0.3">
      <c r="A100" s="110" t="s">
        <v>162</v>
      </c>
      <c r="B100" s="110">
        <v>2021</v>
      </c>
      <c r="C100" s="110" t="s">
        <v>2189</v>
      </c>
      <c r="D100" s="22">
        <f>INDEX(Concordance!$A$2:$A$556,MATCH('2021 ESSER III'!F100,Concordance!$D$2:$D$556,0))</f>
        <v>13058</v>
      </c>
      <c r="E100" s="110" t="s">
        <v>468</v>
      </c>
      <c r="F100" s="110" t="s">
        <v>2190</v>
      </c>
      <c r="G100" s="110" t="s">
        <v>2191</v>
      </c>
      <c r="H100" s="110" t="s">
        <v>1892</v>
      </c>
      <c r="I100" s="21">
        <v>0</v>
      </c>
      <c r="J100" s="21">
        <v>0</v>
      </c>
      <c r="K100" s="21">
        <v>0</v>
      </c>
      <c r="L100" s="21">
        <v>0</v>
      </c>
      <c r="M100" s="21">
        <v>0</v>
      </c>
      <c r="N100" s="21">
        <v>0</v>
      </c>
      <c r="O100" s="21">
        <v>0</v>
      </c>
      <c r="P100" s="21">
        <v>0</v>
      </c>
      <c r="Q100" s="21">
        <v>0</v>
      </c>
      <c r="R100" s="21">
        <v>0</v>
      </c>
      <c r="W100" s="21">
        <v>0</v>
      </c>
      <c r="AC100" s="21">
        <v>154680</v>
      </c>
      <c r="AD100" s="21">
        <v>0</v>
      </c>
      <c r="AE100" s="21">
        <v>0</v>
      </c>
      <c r="AF100" s="21">
        <v>0</v>
      </c>
      <c r="AG100" s="21">
        <v>0</v>
      </c>
      <c r="AH100" s="21">
        <v>0</v>
      </c>
      <c r="AI100" s="21">
        <v>0</v>
      </c>
      <c r="AJ100" s="21">
        <v>0</v>
      </c>
      <c r="AK100" s="21">
        <v>0</v>
      </c>
      <c r="AL100" s="21">
        <v>0</v>
      </c>
      <c r="AM100" s="21">
        <v>0</v>
      </c>
      <c r="AN100" s="21">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c r="CI100" s="21">
        <v>0</v>
      </c>
      <c r="CJ100" s="21">
        <v>0</v>
      </c>
      <c r="CK100" s="21">
        <v>0</v>
      </c>
      <c r="CL100" s="21">
        <v>0</v>
      </c>
      <c r="CM100" s="21">
        <v>0</v>
      </c>
      <c r="CN100" s="21">
        <v>0</v>
      </c>
      <c r="CO100" s="21">
        <v>0</v>
      </c>
      <c r="CP100" s="21">
        <v>0</v>
      </c>
      <c r="CQ100" s="21">
        <v>0</v>
      </c>
      <c r="CR100" s="21">
        <v>0</v>
      </c>
      <c r="CS100" s="21">
        <v>0</v>
      </c>
      <c r="CT100" s="21">
        <v>0</v>
      </c>
      <c r="CU100" s="21">
        <v>0</v>
      </c>
      <c r="CV100" s="21">
        <v>0</v>
      </c>
      <c r="CW100" s="21">
        <v>0</v>
      </c>
      <c r="CX100" s="21">
        <v>0</v>
      </c>
      <c r="CY100" s="21">
        <v>0</v>
      </c>
      <c r="CZ100" s="21">
        <v>0</v>
      </c>
      <c r="DA100" s="21">
        <v>0</v>
      </c>
      <c r="DB100" s="21">
        <v>0</v>
      </c>
      <c r="DC100" s="21">
        <v>0</v>
      </c>
      <c r="DD100" s="21">
        <v>0</v>
      </c>
      <c r="DE100" s="21">
        <v>0</v>
      </c>
      <c r="DF100" s="21">
        <v>0</v>
      </c>
      <c r="DG100" s="21">
        <v>0</v>
      </c>
      <c r="DH100" s="21">
        <v>154680</v>
      </c>
      <c r="DI100" s="110">
        <v>4</v>
      </c>
      <c r="DJ100" s="110">
        <v>96</v>
      </c>
      <c r="DK100" s="110">
        <v>0</v>
      </c>
      <c r="DL100" s="110">
        <v>0</v>
      </c>
      <c r="DM100" s="110">
        <v>0</v>
      </c>
      <c r="DN100" s="21">
        <v>56590</v>
      </c>
      <c r="DO100" s="21">
        <v>0</v>
      </c>
      <c r="DP100" s="110" t="s">
        <v>1892</v>
      </c>
      <c r="DQ100" s="110" t="s">
        <v>1911</v>
      </c>
      <c r="DR100" s="110" t="s">
        <v>1911</v>
      </c>
      <c r="DS100" s="110" t="s">
        <v>1892</v>
      </c>
      <c r="DT100" s="110" t="s">
        <v>1911</v>
      </c>
      <c r="DU100" s="110" t="s">
        <v>1911</v>
      </c>
      <c r="DV100" s="110" t="s">
        <v>1911</v>
      </c>
      <c r="DW100" s="110" t="s">
        <v>1911</v>
      </c>
      <c r="DX100" s="110" t="s">
        <v>1911</v>
      </c>
      <c r="DY100" s="110" t="s">
        <v>1911</v>
      </c>
      <c r="DZ100" s="110" t="s">
        <v>1911</v>
      </c>
      <c r="EA100" s="110" t="s">
        <v>1911</v>
      </c>
      <c r="EB100" s="110" t="s">
        <v>1892</v>
      </c>
      <c r="EC100" s="110" t="s">
        <v>1892</v>
      </c>
    </row>
    <row r="101" spans="1:133" x14ac:dyDescent="0.3">
      <c r="A101" s="110" t="s">
        <v>162</v>
      </c>
      <c r="B101" s="110">
        <v>2021</v>
      </c>
      <c r="C101" s="110" t="s">
        <v>2192</v>
      </c>
      <c r="D101" s="22">
        <f>INDEX(Concordance!$A$2:$A$556,MATCH('2021 ESSER III'!F101,Concordance!$D$2:$D$556,0))</f>
        <v>44078</v>
      </c>
      <c r="E101" s="110" t="s">
        <v>471</v>
      </c>
      <c r="F101" s="110" t="s">
        <v>2193</v>
      </c>
      <c r="G101" s="110" t="s">
        <v>2194</v>
      </c>
      <c r="H101" s="110" t="s">
        <v>1892</v>
      </c>
      <c r="I101" s="21">
        <v>0</v>
      </c>
      <c r="J101" s="21">
        <v>0</v>
      </c>
      <c r="K101" s="21">
        <v>0</v>
      </c>
      <c r="L101" s="21">
        <v>0</v>
      </c>
      <c r="M101" s="21">
        <v>0</v>
      </c>
      <c r="N101" s="21">
        <v>0</v>
      </c>
      <c r="O101" s="21">
        <v>0</v>
      </c>
      <c r="P101" s="21">
        <v>0</v>
      </c>
      <c r="Q101" s="21">
        <v>0</v>
      </c>
      <c r="R101" s="21">
        <v>0</v>
      </c>
      <c r="W101" s="21">
        <v>0</v>
      </c>
      <c r="AC101" s="21">
        <v>262095</v>
      </c>
      <c r="AD101" s="21">
        <v>0</v>
      </c>
      <c r="AE101" s="21">
        <v>0</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0</v>
      </c>
      <c r="BL101" s="21">
        <v>0</v>
      </c>
      <c r="BM101" s="21">
        <v>0</v>
      </c>
      <c r="BN101" s="21">
        <v>0</v>
      </c>
      <c r="BO101" s="21">
        <v>0</v>
      </c>
      <c r="BP101" s="21">
        <v>0</v>
      </c>
      <c r="BQ101" s="21">
        <v>0</v>
      </c>
      <c r="BR101" s="21">
        <v>0</v>
      </c>
      <c r="BS101" s="21">
        <v>0</v>
      </c>
      <c r="BT101" s="21">
        <v>0</v>
      </c>
      <c r="BU101" s="21">
        <v>0</v>
      </c>
      <c r="BV101" s="21">
        <v>0</v>
      </c>
      <c r="BW101" s="21">
        <v>0</v>
      </c>
      <c r="BX101" s="21">
        <v>0</v>
      </c>
      <c r="BY101" s="21">
        <v>0</v>
      </c>
      <c r="BZ101" s="21">
        <v>0</v>
      </c>
      <c r="CA101" s="21">
        <v>0</v>
      </c>
      <c r="CB101" s="21">
        <v>0</v>
      </c>
      <c r="CC101" s="21">
        <v>0</v>
      </c>
      <c r="CD101" s="21">
        <v>0</v>
      </c>
      <c r="CE101" s="21">
        <v>0</v>
      </c>
      <c r="CF101" s="21">
        <v>0</v>
      </c>
      <c r="CG101" s="21">
        <v>0</v>
      </c>
      <c r="CH101" s="21">
        <v>0</v>
      </c>
      <c r="CI101" s="21">
        <v>0</v>
      </c>
      <c r="CJ101" s="21">
        <v>0</v>
      </c>
      <c r="CK101" s="21">
        <v>0</v>
      </c>
      <c r="CL101" s="21">
        <v>0</v>
      </c>
      <c r="CM101" s="21">
        <v>0</v>
      </c>
      <c r="CN101" s="21">
        <v>0</v>
      </c>
      <c r="CO101" s="21">
        <v>0</v>
      </c>
      <c r="CP101" s="21">
        <v>0</v>
      </c>
      <c r="CQ101" s="21">
        <v>0</v>
      </c>
      <c r="CR101" s="21">
        <v>0</v>
      </c>
      <c r="CS101" s="21">
        <v>0</v>
      </c>
      <c r="CT101" s="21">
        <v>0</v>
      </c>
      <c r="CU101" s="21">
        <v>0</v>
      </c>
      <c r="CV101" s="21">
        <v>0</v>
      </c>
      <c r="CW101" s="21">
        <v>0</v>
      </c>
      <c r="CX101" s="21">
        <v>0</v>
      </c>
      <c r="CY101" s="21">
        <v>0</v>
      </c>
      <c r="CZ101" s="21">
        <v>0</v>
      </c>
      <c r="DA101" s="21">
        <v>0</v>
      </c>
      <c r="DB101" s="21">
        <v>0</v>
      </c>
      <c r="DC101" s="21">
        <v>0</v>
      </c>
      <c r="DD101" s="21">
        <v>0</v>
      </c>
      <c r="DE101" s="21">
        <v>0</v>
      </c>
      <c r="DF101" s="21">
        <v>0</v>
      </c>
      <c r="DG101" s="21">
        <v>0</v>
      </c>
      <c r="DH101" s="21">
        <v>262095</v>
      </c>
      <c r="DI101" s="110">
        <v>0</v>
      </c>
      <c r="DJ101" s="110">
        <v>100</v>
      </c>
      <c r="DK101" s="110">
        <v>0</v>
      </c>
      <c r="DL101" s="110">
        <v>0</v>
      </c>
      <c r="DM101" s="110">
        <v>0</v>
      </c>
      <c r="DN101" s="21">
        <v>52000</v>
      </c>
      <c r="DO101" s="21">
        <v>0</v>
      </c>
      <c r="DP101" s="110" t="s">
        <v>1911</v>
      </c>
      <c r="DQ101" s="110" t="s">
        <v>1911</v>
      </c>
      <c r="DR101" s="110" t="s">
        <v>1911</v>
      </c>
      <c r="DS101" s="110" t="s">
        <v>1892</v>
      </c>
      <c r="DT101" s="110" t="s">
        <v>1911</v>
      </c>
      <c r="DU101" s="110" t="s">
        <v>1911</v>
      </c>
      <c r="DV101" s="110" t="s">
        <v>1911</v>
      </c>
      <c r="DW101" s="110" t="s">
        <v>1911</v>
      </c>
      <c r="DX101" s="110" t="s">
        <v>1911</v>
      </c>
      <c r="DY101" s="110" t="s">
        <v>1911</v>
      </c>
      <c r="DZ101" s="110" t="s">
        <v>1911</v>
      </c>
      <c r="EA101" s="110" t="s">
        <v>1911</v>
      </c>
      <c r="EB101" s="110" t="s">
        <v>1892</v>
      </c>
      <c r="EC101" s="110" t="s">
        <v>1892</v>
      </c>
    </row>
    <row r="102" spans="1:133" x14ac:dyDescent="0.3">
      <c r="A102" s="110" t="s">
        <v>162</v>
      </c>
      <c r="B102" s="110">
        <v>2021</v>
      </c>
      <c r="C102" s="110" t="s">
        <v>2195</v>
      </c>
      <c r="D102" s="22">
        <f>INDEX(Concordance!$A$2:$A$556,MATCH('2021 ESSER III'!F102,Concordance!$D$2:$D$556,0))</f>
        <v>104043</v>
      </c>
      <c r="E102" s="110" t="s">
        <v>474</v>
      </c>
      <c r="F102" s="110" t="s">
        <v>2196</v>
      </c>
      <c r="G102" s="110" t="s">
        <v>2197</v>
      </c>
      <c r="H102" s="110" t="s">
        <v>1892</v>
      </c>
      <c r="I102" s="21">
        <v>0</v>
      </c>
      <c r="J102" s="21">
        <v>0</v>
      </c>
      <c r="K102" s="21">
        <v>0</v>
      </c>
      <c r="L102" s="21">
        <v>0</v>
      </c>
      <c r="M102" s="21">
        <v>0</v>
      </c>
      <c r="N102" s="21">
        <v>0</v>
      </c>
      <c r="O102" s="21">
        <v>0</v>
      </c>
      <c r="P102" s="21">
        <v>0</v>
      </c>
      <c r="Q102" s="21">
        <v>0</v>
      </c>
      <c r="R102" s="21">
        <v>0</v>
      </c>
      <c r="W102" s="21">
        <v>0</v>
      </c>
      <c r="AC102" s="21">
        <v>1209625</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0</v>
      </c>
      <c r="BL102" s="21">
        <v>0</v>
      </c>
      <c r="BM102" s="21">
        <v>0</v>
      </c>
      <c r="BN102" s="21">
        <v>0</v>
      </c>
      <c r="BO102" s="21">
        <v>0</v>
      </c>
      <c r="BP102" s="21">
        <v>0</v>
      </c>
      <c r="BQ102" s="21">
        <v>0</v>
      </c>
      <c r="BR102" s="21">
        <v>0</v>
      </c>
      <c r="BS102" s="21">
        <v>0</v>
      </c>
      <c r="BT102" s="21">
        <v>0</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21">
        <v>0</v>
      </c>
      <c r="CN102" s="21">
        <v>0</v>
      </c>
      <c r="CO102" s="21">
        <v>0</v>
      </c>
      <c r="CP102" s="21">
        <v>0</v>
      </c>
      <c r="CQ102" s="21">
        <v>0</v>
      </c>
      <c r="CR102" s="21">
        <v>0</v>
      </c>
      <c r="CS102" s="21">
        <v>0</v>
      </c>
      <c r="CT102" s="21">
        <v>0</v>
      </c>
      <c r="CU102" s="21">
        <v>0</v>
      </c>
      <c r="CV102" s="21">
        <v>0</v>
      </c>
      <c r="CW102" s="21">
        <v>0</v>
      </c>
      <c r="CX102" s="21">
        <v>0</v>
      </c>
      <c r="CY102" s="21">
        <v>0</v>
      </c>
      <c r="CZ102" s="21">
        <v>0</v>
      </c>
      <c r="DA102" s="21">
        <v>0</v>
      </c>
      <c r="DB102" s="21">
        <v>0</v>
      </c>
      <c r="DC102" s="21">
        <v>0</v>
      </c>
      <c r="DD102" s="21">
        <v>0</v>
      </c>
      <c r="DE102" s="21">
        <v>0</v>
      </c>
      <c r="DF102" s="21">
        <v>0</v>
      </c>
      <c r="DG102" s="21">
        <v>0</v>
      </c>
      <c r="DH102" s="21">
        <v>1209625</v>
      </c>
      <c r="DI102" s="110">
        <v>0</v>
      </c>
      <c r="DJ102" s="110">
        <v>100</v>
      </c>
      <c r="DK102" s="110">
        <v>0</v>
      </c>
      <c r="DL102" s="110">
        <v>0</v>
      </c>
      <c r="DM102" s="110">
        <v>0</v>
      </c>
      <c r="DN102" s="21">
        <v>238617.4</v>
      </c>
      <c r="DO102" s="21">
        <v>0</v>
      </c>
      <c r="DP102" s="110" t="s">
        <v>1911</v>
      </c>
      <c r="DQ102" s="110" t="s">
        <v>1911</v>
      </c>
      <c r="DR102" s="110" t="s">
        <v>1911</v>
      </c>
      <c r="DS102" s="110" t="s">
        <v>1911</v>
      </c>
      <c r="DT102" s="110" t="s">
        <v>1911</v>
      </c>
      <c r="DU102" s="110" t="s">
        <v>1911</v>
      </c>
      <c r="DV102" s="110" t="s">
        <v>1911</v>
      </c>
      <c r="DW102" s="110" t="s">
        <v>1911</v>
      </c>
      <c r="DX102" s="110" t="s">
        <v>1911</v>
      </c>
      <c r="DY102" s="110" t="s">
        <v>1911</v>
      </c>
      <c r="DZ102" s="110" t="s">
        <v>1911</v>
      </c>
      <c r="EA102" s="110" t="s">
        <v>1911</v>
      </c>
      <c r="EB102" s="110" t="s">
        <v>1892</v>
      </c>
      <c r="EC102" s="110" t="s">
        <v>1892</v>
      </c>
    </row>
    <row r="103" spans="1:133" x14ac:dyDescent="0.3">
      <c r="A103" s="110" t="s">
        <v>162</v>
      </c>
      <c r="B103" s="110">
        <v>2021</v>
      </c>
      <c r="C103" s="110" t="s">
        <v>2198</v>
      </c>
      <c r="D103" s="22">
        <f>INDEX(Concordance!$A$2:$A$556,MATCH('2021 ESSER III'!F103,Concordance!$D$2:$D$556,0))</f>
        <v>28101</v>
      </c>
      <c r="E103" s="110" t="s">
        <v>465</v>
      </c>
      <c r="F103" s="110" t="s">
        <v>2199</v>
      </c>
      <c r="G103" s="110" t="s">
        <v>2200</v>
      </c>
      <c r="H103" s="110" t="s">
        <v>1892</v>
      </c>
      <c r="I103" s="21">
        <v>0</v>
      </c>
      <c r="J103" s="21">
        <v>0</v>
      </c>
      <c r="K103" s="21">
        <v>0</v>
      </c>
      <c r="L103" s="21">
        <v>0</v>
      </c>
      <c r="M103" s="21">
        <v>0</v>
      </c>
      <c r="N103" s="21">
        <v>0</v>
      </c>
      <c r="O103" s="21">
        <v>0</v>
      </c>
      <c r="P103" s="21">
        <v>0</v>
      </c>
      <c r="Q103" s="21">
        <v>0</v>
      </c>
      <c r="R103" s="21">
        <v>0</v>
      </c>
      <c r="W103" s="21">
        <v>0</v>
      </c>
      <c r="AC103" s="21">
        <v>1831590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21">
        <v>0</v>
      </c>
      <c r="CN103" s="21">
        <v>0</v>
      </c>
      <c r="CO103" s="21">
        <v>0</v>
      </c>
      <c r="CP103" s="21">
        <v>0</v>
      </c>
      <c r="CQ103" s="21">
        <v>0</v>
      </c>
      <c r="CR103" s="21">
        <v>0</v>
      </c>
      <c r="CS103" s="21">
        <v>0</v>
      </c>
      <c r="CT103" s="21">
        <v>0</v>
      </c>
      <c r="CU103" s="21">
        <v>0</v>
      </c>
      <c r="CV103" s="21">
        <v>0</v>
      </c>
      <c r="CW103" s="21">
        <v>0</v>
      </c>
      <c r="CX103" s="21">
        <v>0</v>
      </c>
      <c r="CY103" s="21">
        <v>0</v>
      </c>
      <c r="CZ103" s="21">
        <v>0</v>
      </c>
      <c r="DA103" s="21">
        <v>0</v>
      </c>
      <c r="DB103" s="21">
        <v>0</v>
      </c>
      <c r="DC103" s="21">
        <v>0</v>
      </c>
      <c r="DD103" s="21">
        <v>0</v>
      </c>
      <c r="DE103" s="21">
        <v>0</v>
      </c>
      <c r="DF103" s="21">
        <v>0</v>
      </c>
      <c r="DG103" s="21">
        <v>0</v>
      </c>
      <c r="DH103" s="21">
        <v>1831590</v>
      </c>
      <c r="DI103" s="110">
        <v>0</v>
      </c>
      <c r="DJ103" s="110">
        <v>20</v>
      </c>
      <c r="DK103" s="110">
        <v>0</v>
      </c>
      <c r="DL103" s="110">
        <v>80</v>
      </c>
      <c r="DM103" s="110">
        <v>0</v>
      </c>
      <c r="DN103" s="21">
        <v>392000</v>
      </c>
      <c r="DO103" s="21">
        <v>0</v>
      </c>
      <c r="DP103" s="110" t="s">
        <v>1911</v>
      </c>
      <c r="DQ103" s="110" t="s">
        <v>1892</v>
      </c>
      <c r="DR103" s="110" t="s">
        <v>1892</v>
      </c>
      <c r="DS103" s="110" t="s">
        <v>1911</v>
      </c>
      <c r="DT103" s="110" t="s">
        <v>1911</v>
      </c>
      <c r="DU103" s="110" t="s">
        <v>1892</v>
      </c>
      <c r="DV103" s="110" t="s">
        <v>1911</v>
      </c>
      <c r="DW103" s="110" t="s">
        <v>1911</v>
      </c>
      <c r="DX103" s="110" t="s">
        <v>1911</v>
      </c>
      <c r="DY103" s="110" t="s">
        <v>1911</v>
      </c>
      <c r="DZ103" s="110" t="s">
        <v>1911</v>
      </c>
      <c r="EA103" s="110" t="s">
        <v>1911</v>
      </c>
      <c r="EB103" s="110" t="s">
        <v>1892</v>
      </c>
      <c r="EC103" s="110" t="s">
        <v>1892</v>
      </c>
    </row>
    <row r="104" spans="1:133" x14ac:dyDescent="0.3">
      <c r="A104" s="110" t="s">
        <v>162</v>
      </c>
      <c r="B104" s="110">
        <v>2021</v>
      </c>
      <c r="C104" s="110" t="s">
        <v>2201</v>
      </c>
      <c r="D104" s="22">
        <f>INDEX(Concordance!$A$2:$A$556,MATCH('2021 ESSER III'!F104,Concordance!$D$2:$D$556,0))</f>
        <v>28102</v>
      </c>
      <c r="E104" s="110" t="s">
        <v>477</v>
      </c>
      <c r="F104" s="110" t="s">
        <v>2202</v>
      </c>
      <c r="G104" s="110" t="s">
        <v>2203</v>
      </c>
      <c r="H104" s="110" t="s">
        <v>1892</v>
      </c>
      <c r="I104" s="21">
        <v>0</v>
      </c>
      <c r="J104" s="21">
        <v>0</v>
      </c>
      <c r="K104" s="21">
        <v>0</v>
      </c>
      <c r="L104" s="21">
        <v>0</v>
      </c>
      <c r="M104" s="21">
        <v>0</v>
      </c>
      <c r="N104" s="21">
        <v>0</v>
      </c>
      <c r="O104" s="21">
        <v>0</v>
      </c>
      <c r="P104" s="21">
        <v>0</v>
      </c>
      <c r="Q104" s="21">
        <v>0</v>
      </c>
      <c r="R104" s="21">
        <v>0</v>
      </c>
      <c r="W104" s="21">
        <v>0</v>
      </c>
      <c r="AC104" s="21">
        <v>4243759</v>
      </c>
      <c r="AD104" s="21">
        <v>0</v>
      </c>
      <c r="AE104" s="21">
        <v>0</v>
      </c>
      <c r="AF104" s="21">
        <v>0</v>
      </c>
      <c r="AG104" s="21">
        <v>0</v>
      </c>
      <c r="AH104" s="21">
        <v>0</v>
      </c>
      <c r="AI104" s="21">
        <v>0</v>
      </c>
      <c r="AJ104" s="21">
        <v>0</v>
      </c>
      <c r="AK104" s="21">
        <v>0</v>
      </c>
      <c r="AL104" s="21">
        <v>0</v>
      </c>
      <c r="AM104" s="21">
        <v>0</v>
      </c>
      <c r="AN104" s="21">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1">
        <v>0</v>
      </c>
      <c r="BD104" s="21">
        <v>0</v>
      </c>
      <c r="BE104" s="21">
        <v>0</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21">
        <v>0</v>
      </c>
      <c r="CN104" s="21">
        <v>0</v>
      </c>
      <c r="CO104" s="21">
        <v>0</v>
      </c>
      <c r="CP104" s="21">
        <v>0</v>
      </c>
      <c r="CQ104" s="21">
        <v>0</v>
      </c>
      <c r="CR104" s="21">
        <v>0</v>
      </c>
      <c r="CS104" s="21">
        <v>0</v>
      </c>
      <c r="CT104" s="21">
        <v>0</v>
      </c>
      <c r="CU104" s="21">
        <v>0</v>
      </c>
      <c r="CV104" s="21">
        <v>0</v>
      </c>
      <c r="CW104" s="21">
        <v>0</v>
      </c>
      <c r="CX104" s="21">
        <v>0</v>
      </c>
      <c r="CY104" s="21">
        <v>0</v>
      </c>
      <c r="CZ104" s="21">
        <v>0</v>
      </c>
      <c r="DA104" s="21">
        <v>0</v>
      </c>
      <c r="DB104" s="21">
        <v>0</v>
      </c>
      <c r="DC104" s="21">
        <v>0</v>
      </c>
      <c r="DD104" s="21">
        <v>0</v>
      </c>
      <c r="DE104" s="21">
        <v>0</v>
      </c>
      <c r="DF104" s="21">
        <v>0</v>
      </c>
      <c r="DG104" s="21">
        <v>0</v>
      </c>
      <c r="DH104" s="21">
        <v>4243759</v>
      </c>
      <c r="DI104" s="110">
        <v>1</v>
      </c>
      <c r="DJ104" s="110">
        <v>98</v>
      </c>
      <c r="DK104" s="110">
        <v>1</v>
      </c>
      <c r="DL104" s="110">
        <v>0</v>
      </c>
      <c r="DM104" s="110">
        <v>0</v>
      </c>
      <c r="DN104" s="21">
        <v>898022</v>
      </c>
      <c r="DO104" s="21">
        <v>0</v>
      </c>
      <c r="DP104" s="110" t="s">
        <v>1911</v>
      </c>
      <c r="DQ104" s="110" t="s">
        <v>1911</v>
      </c>
      <c r="DR104" s="110" t="s">
        <v>1892</v>
      </c>
      <c r="DS104" s="110" t="s">
        <v>1911</v>
      </c>
      <c r="DT104" s="110" t="s">
        <v>1911</v>
      </c>
      <c r="DU104" s="110" t="s">
        <v>1892</v>
      </c>
      <c r="DV104" s="110" t="s">
        <v>1911</v>
      </c>
      <c r="DW104" s="110" t="s">
        <v>1911</v>
      </c>
      <c r="DX104" s="110" t="s">
        <v>1911</v>
      </c>
      <c r="DY104" s="110" t="s">
        <v>1911</v>
      </c>
      <c r="DZ104" s="110" t="s">
        <v>1911</v>
      </c>
      <c r="EA104" s="110" t="s">
        <v>1911</v>
      </c>
      <c r="EB104" s="110" t="s">
        <v>1892</v>
      </c>
      <c r="EC104" s="110" t="s">
        <v>1892</v>
      </c>
    </row>
    <row r="105" spans="1:133" x14ac:dyDescent="0.3">
      <c r="A105" s="110" t="s">
        <v>162</v>
      </c>
      <c r="B105" s="110">
        <v>2021</v>
      </c>
      <c r="C105" s="110" t="s">
        <v>2204</v>
      </c>
      <c r="D105" s="22">
        <f>INDEX(Concordance!$A$2:$A$556,MATCH('2021 ESSER III'!F105,Concordance!$D$2:$D$556,0))</f>
        <v>85049</v>
      </c>
      <c r="E105" s="110" t="s">
        <v>480</v>
      </c>
      <c r="F105" s="110" t="s">
        <v>2205</v>
      </c>
      <c r="G105" s="110" t="s">
        <v>2206</v>
      </c>
      <c r="H105" s="110" t="s">
        <v>1892</v>
      </c>
      <c r="I105" s="21">
        <v>0</v>
      </c>
      <c r="J105" s="21">
        <v>0</v>
      </c>
      <c r="K105" s="21">
        <v>0</v>
      </c>
      <c r="L105" s="21">
        <v>0</v>
      </c>
      <c r="M105" s="21">
        <v>0</v>
      </c>
      <c r="N105" s="21">
        <v>0</v>
      </c>
      <c r="O105" s="21">
        <v>0</v>
      </c>
      <c r="P105" s="21">
        <v>0</v>
      </c>
      <c r="Q105" s="21">
        <v>0</v>
      </c>
      <c r="R105" s="21">
        <v>0</v>
      </c>
      <c r="W105" s="21">
        <v>0</v>
      </c>
      <c r="AC105" s="21">
        <v>1481866</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21">
        <v>0</v>
      </c>
      <c r="CN105" s="21">
        <v>0</v>
      </c>
      <c r="CO105" s="21">
        <v>0</v>
      </c>
      <c r="CP105" s="21">
        <v>0</v>
      </c>
      <c r="CQ105" s="21">
        <v>0</v>
      </c>
      <c r="CR105" s="21">
        <v>0</v>
      </c>
      <c r="CS105" s="21">
        <v>0</v>
      </c>
      <c r="CT105" s="21">
        <v>0</v>
      </c>
      <c r="CU105" s="21">
        <v>0</v>
      </c>
      <c r="CV105" s="21">
        <v>0</v>
      </c>
      <c r="CW105" s="21">
        <v>0</v>
      </c>
      <c r="CX105" s="21">
        <v>0</v>
      </c>
      <c r="CY105" s="21">
        <v>0</v>
      </c>
      <c r="CZ105" s="21">
        <v>0</v>
      </c>
      <c r="DA105" s="21">
        <v>0</v>
      </c>
      <c r="DB105" s="21">
        <v>0</v>
      </c>
      <c r="DC105" s="21">
        <v>0</v>
      </c>
      <c r="DD105" s="21">
        <v>0</v>
      </c>
      <c r="DE105" s="21">
        <v>0</v>
      </c>
      <c r="DF105" s="21">
        <v>0</v>
      </c>
      <c r="DG105" s="21">
        <v>0</v>
      </c>
      <c r="DH105" s="21">
        <v>1481866</v>
      </c>
      <c r="DI105" s="110">
        <v>0</v>
      </c>
      <c r="DJ105" s="110">
        <v>20</v>
      </c>
      <c r="DK105" s="110">
        <v>0</v>
      </c>
      <c r="DL105" s="110">
        <v>0</v>
      </c>
      <c r="DM105" s="110">
        <v>80</v>
      </c>
      <c r="DN105" s="21">
        <v>300000</v>
      </c>
      <c r="DO105" s="21">
        <v>0</v>
      </c>
      <c r="DP105" s="110" t="s">
        <v>1911</v>
      </c>
      <c r="DQ105" s="110" t="s">
        <v>1911</v>
      </c>
      <c r="DR105" s="110" t="s">
        <v>1911</v>
      </c>
      <c r="DS105" s="110" t="s">
        <v>1892</v>
      </c>
      <c r="DT105" s="110" t="s">
        <v>1911</v>
      </c>
      <c r="DU105" s="110" t="s">
        <v>1911</v>
      </c>
      <c r="DV105" s="110" t="s">
        <v>1911</v>
      </c>
      <c r="DW105" s="110" t="s">
        <v>1911</v>
      </c>
      <c r="DX105" s="110" t="s">
        <v>1911</v>
      </c>
      <c r="DY105" s="110" t="s">
        <v>1911</v>
      </c>
      <c r="DZ105" s="110" t="s">
        <v>1911</v>
      </c>
      <c r="EA105" s="110" t="s">
        <v>1911</v>
      </c>
      <c r="EB105" s="110" t="s">
        <v>1892</v>
      </c>
      <c r="EC105" s="110" t="s">
        <v>1892</v>
      </c>
    </row>
    <row r="106" spans="1:133" x14ac:dyDescent="0.3">
      <c r="A106" s="110" t="s">
        <v>162</v>
      </c>
      <c r="B106" s="110">
        <v>2021</v>
      </c>
      <c r="C106" s="110" t="s">
        <v>2207</v>
      </c>
      <c r="D106" s="22">
        <f>INDEX(Concordance!$A$2:$A$556,MATCH('2021 ESSER III'!F106,Concordance!$D$2:$D$556,0))</f>
        <v>48926</v>
      </c>
      <c r="E106" s="110" t="s">
        <v>483</v>
      </c>
      <c r="F106" s="110" t="s">
        <v>2208</v>
      </c>
      <c r="G106" s="110" t="s">
        <v>2209</v>
      </c>
      <c r="H106" s="110" t="s">
        <v>1892</v>
      </c>
      <c r="I106" s="21">
        <v>0</v>
      </c>
      <c r="J106" s="21">
        <v>0</v>
      </c>
      <c r="K106" s="21">
        <v>0</v>
      </c>
      <c r="L106" s="21">
        <v>0</v>
      </c>
      <c r="M106" s="21">
        <v>0</v>
      </c>
      <c r="N106" s="21">
        <v>0</v>
      </c>
      <c r="O106" s="21">
        <v>0</v>
      </c>
      <c r="P106" s="21">
        <v>0</v>
      </c>
      <c r="Q106" s="21">
        <v>0</v>
      </c>
      <c r="R106" s="21">
        <v>0</v>
      </c>
      <c r="W106" s="21">
        <v>0</v>
      </c>
      <c r="AC106" s="21">
        <v>3277033</v>
      </c>
      <c r="AD106" s="21">
        <v>0</v>
      </c>
      <c r="AE106" s="21">
        <v>0</v>
      </c>
      <c r="AF106" s="21">
        <v>0</v>
      </c>
      <c r="AG106" s="21">
        <v>0</v>
      </c>
      <c r="AH106" s="21">
        <v>0</v>
      </c>
      <c r="AI106" s="21">
        <v>0</v>
      </c>
      <c r="AJ106" s="21">
        <v>0</v>
      </c>
      <c r="AK106" s="21">
        <v>0</v>
      </c>
      <c r="AL106" s="21">
        <v>0</v>
      </c>
      <c r="AM106" s="21">
        <v>0</v>
      </c>
      <c r="AN106" s="21">
        <v>0</v>
      </c>
      <c r="AO106" s="21">
        <v>0</v>
      </c>
      <c r="AP106" s="21">
        <v>0</v>
      </c>
      <c r="AQ106" s="21">
        <v>0</v>
      </c>
      <c r="AR106" s="21">
        <v>0</v>
      </c>
      <c r="AS106" s="21">
        <v>0</v>
      </c>
      <c r="AT106" s="21">
        <v>0</v>
      </c>
      <c r="AU106" s="21">
        <v>0</v>
      </c>
      <c r="AV106" s="21">
        <v>0</v>
      </c>
      <c r="AW106" s="21">
        <v>0</v>
      </c>
      <c r="AX106" s="21">
        <v>0</v>
      </c>
      <c r="AY106" s="21">
        <v>0</v>
      </c>
      <c r="AZ106" s="21">
        <v>0</v>
      </c>
      <c r="BA106" s="21">
        <v>0</v>
      </c>
      <c r="BB106" s="21">
        <v>0</v>
      </c>
      <c r="BC106" s="21">
        <v>0</v>
      </c>
      <c r="BD106" s="21">
        <v>0</v>
      </c>
      <c r="BE106" s="21">
        <v>0</v>
      </c>
      <c r="BF106" s="21">
        <v>0</v>
      </c>
      <c r="BG106" s="21">
        <v>0</v>
      </c>
      <c r="BH106" s="21">
        <v>0</v>
      </c>
      <c r="BI106" s="21">
        <v>0</v>
      </c>
      <c r="BJ106" s="21">
        <v>0</v>
      </c>
      <c r="BK106" s="21">
        <v>0</v>
      </c>
      <c r="BL106" s="21">
        <v>0</v>
      </c>
      <c r="BM106" s="21">
        <v>0</v>
      </c>
      <c r="BN106" s="21">
        <v>0</v>
      </c>
      <c r="BO106" s="21">
        <v>0</v>
      </c>
      <c r="BP106" s="21">
        <v>0</v>
      </c>
      <c r="BQ106" s="21">
        <v>0</v>
      </c>
      <c r="BR106" s="21">
        <v>0</v>
      </c>
      <c r="BS106" s="21">
        <v>0</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21">
        <v>0</v>
      </c>
      <c r="CN106" s="21">
        <v>0</v>
      </c>
      <c r="CO106" s="21">
        <v>0</v>
      </c>
      <c r="CP106" s="21">
        <v>0</v>
      </c>
      <c r="CQ106" s="21">
        <v>0</v>
      </c>
      <c r="CR106" s="21">
        <v>0</v>
      </c>
      <c r="CS106" s="21">
        <v>0</v>
      </c>
      <c r="CT106" s="21">
        <v>0</v>
      </c>
      <c r="CU106" s="21">
        <v>0</v>
      </c>
      <c r="CV106" s="21">
        <v>0</v>
      </c>
      <c r="CW106" s="21">
        <v>0</v>
      </c>
      <c r="CX106" s="21">
        <v>0</v>
      </c>
      <c r="CY106" s="21">
        <v>0</v>
      </c>
      <c r="CZ106" s="21">
        <v>0</v>
      </c>
      <c r="DA106" s="21">
        <v>0</v>
      </c>
      <c r="DB106" s="21">
        <v>0</v>
      </c>
      <c r="DC106" s="21">
        <v>0</v>
      </c>
      <c r="DD106" s="21">
        <v>0</v>
      </c>
      <c r="DE106" s="21">
        <v>0</v>
      </c>
      <c r="DF106" s="21">
        <v>0</v>
      </c>
      <c r="DG106" s="21">
        <v>0</v>
      </c>
      <c r="DH106" s="21">
        <v>3277033</v>
      </c>
      <c r="DI106" s="110">
        <v>1</v>
      </c>
      <c r="DJ106" s="110">
        <v>79</v>
      </c>
      <c r="DK106" s="110">
        <v>0</v>
      </c>
      <c r="DL106" s="110">
        <v>20</v>
      </c>
      <c r="DM106" s="110">
        <v>0</v>
      </c>
      <c r="DN106" s="21">
        <v>677000</v>
      </c>
      <c r="DO106" s="21">
        <v>0</v>
      </c>
      <c r="DP106" s="110" t="s">
        <v>1911</v>
      </c>
      <c r="DQ106" s="110" t="s">
        <v>1911</v>
      </c>
      <c r="DR106" s="110" t="s">
        <v>1911</v>
      </c>
      <c r="DS106" s="110" t="s">
        <v>1892</v>
      </c>
      <c r="DT106" s="110" t="s">
        <v>1911</v>
      </c>
      <c r="DU106" s="110" t="s">
        <v>1892</v>
      </c>
      <c r="DV106" s="110" t="s">
        <v>1911</v>
      </c>
      <c r="DW106" s="110" t="s">
        <v>1911</v>
      </c>
      <c r="DX106" s="110" t="s">
        <v>1911</v>
      </c>
      <c r="DY106" s="110" t="s">
        <v>1911</v>
      </c>
      <c r="DZ106" s="110" t="s">
        <v>1911</v>
      </c>
      <c r="EA106" s="110" t="s">
        <v>1911</v>
      </c>
      <c r="EB106" s="110" t="s">
        <v>1892</v>
      </c>
      <c r="EC106" s="110" t="s">
        <v>1892</v>
      </c>
    </row>
    <row r="107" spans="1:133" x14ac:dyDescent="0.3">
      <c r="A107" s="110" t="s">
        <v>162</v>
      </c>
      <c r="B107" s="110">
        <v>2021</v>
      </c>
      <c r="C107" s="110" t="s">
        <v>2210</v>
      </c>
      <c r="D107" s="22">
        <f>INDEX(Concordance!$A$2:$A$556,MATCH('2021 ESSER III'!F107,Concordance!$D$2:$D$556,0))</f>
        <v>50013</v>
      </c>
      <c r="E107" s="110" t="s">
        <v>486</v>
      </c>
      <c r="F107" s="110" t="s">
        <v>2211</v>
      </c>
      <c r="G107" s="110" t="s">
        <v>2212</v>
      </c>
      <c r="H107" s="110" t="s">
        <v>1892</v>
      </c>
      <c r="I107" s="21">
        <v>9325.01</v>
      </c>
      <c r="J107" s="21">
        <v>0</v>
      </c>
      <c r="K107" s="21">
        <v>0</v>
      </c>
      <c r="L107" s="21">
        <v>0</v>
      </c>
      <c r="M107" s="21">
        <v>0</v>
      </c>
      <c r="N107" s="21">
        <v>0</v>
      </c>
      <c r="O107" s="21">
        <v>0</v>
      </c>
      <c r="P107" s="21">
        <v>0</v>
      </c>
      <c r="Q107" s="21">
        <v>9325.01</v>
      </c>
      <c r="R107" s="21">
        <v>0</v>
      </c>
      <c r="W107" s="21">
        <v>9325.01</v>
      </c>
      <c r="X107" s="110">
        <v>0</v>
      </c>
      <c r="Y107" s="110">
        <v>0</v>
      </c>
      <c r="Z107" s="110">
        <v>0</v>
      </c>
      <c r="AA107" s="110">
        <v>100</v>
      </c>
      <c r="AB107" s="110">
        <v>0</v>
      </c>
      <c r="AC107" s="21">
        <v>715768</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21">
        <v>0</v>
      </c>
      <c r="CN107" s="21">
        <v>0</v>
      </c>
      <c r="CO107" s="21">
        <v>0</v>
      </c>
      <c r="CP107" s="21">
        <v>0</v>
      </c>
      <c r="CQ107" s="21">
        <v>0</v>
      </c>
      <c r="CR107" s="21">
        <v>0</v>
      </c>
      <c r="CS107" s="21">
        <v>0</v>
      </c>
      <c r="CT107" s="21">
        <v>0</v>
      </c>
      <c r="CU107" s="21">
        <v>0</v>
      </c>
      <c r="CV107" s="21">
        <v>0</v>
      </c>
      <c r="CW107" s="21">
        <v>0</v>
      </c>
      <c r="CX107" s="21">
        <v>0</v>
      </c>
      <c r="CY107" s="21">
        <v>0</v>
      </c>
      <c r="CZ107" s="21">
        <v>0</v>
      </c>
      <c r="DA107" s="21">
        <v>0</v>
      </c>
      <c r="DB107" s="21">
        <v>0</v>
      </c>
      <c r="DC107" s="21">
        <v>0</v>
      </c>
      <c r="DD107" s="21">
        <v>0</v>
      </c>
      <c r="DE107" s="21">
        <v>0</v>
      </c>
      <c r="DF107" s="21">
        <v>0</v>
      </c>
      <c r="DG107" s="21">
        <v>0</v>
      </c>
      <c r="DH107" s="21">
        <v>715768</v>
      </c>
      <c r="DI107" s="110">
        <v>0</v>
      </c>
      <c r="DJ107" s="110">
        <v>100</v>
      </c>
      <c r="DK107" s="110">
        <v>0</v>
      </c>
      <c r="DL107" s="110">
        <v>0</v>
      </c>
      <c r="DM107" s="110">
        <v>0</v>
      </c>
      <c r="DN107" s="21">
        <v>176196.4</v>
      </c>
      <c r="DO107" s="21">
        <v>0</v>
      </c>
      <c r="DP107" s="110" t="s">
        <v>1892</v>
      </c>
      <c r="DQ107" s="110" t="s">
        <v>1911</v>
      </c>
      <c r="DR107" s="110" t="s">
        <v>1911</v>
      </c>
      <c r="DS107" s="110" t="s">
        <v>1911</v>
      </c>
      <c r="DT107" s="110" t="s">
        <v>1911</v>
      </c>
      <c r="DU107" s="110" t="s">
        <v>1911</v>
      </c>
      <c r="DV107" s="110" t="s">
        <v>1911</v>
      </c>
      <c r="DW107" s="110" t="s">
        <v>1911</v>
      </c>
      <c r="DX107" s="110" t="s">
        <v>1911</v>
      </c>
      <c r="DY107" s="110" t="s">
        <v>1911</v>
      </c>
      <c r="DZ107" s="110" t="s">
        <v>1911</v>
      </c>
      <c r="EA107" s="110" t="s">
        <v>1911</v>
      </c>
      <c r="EB107" s="110" t="s">
        <v>1892</v>
      </c>
      <c r="EC107" s="110" t="s">
        <v>1911</v>
      </c>
    </row>
    <row r="108" spans="1:133" x14ac:dyDescent="0.3">
      <c r="A108" s="110" t="s">
        <v>162</v>
      </c>
      <c r="B108" s="110">
        <v>2021</v>
      </c>
      <c r="C108" s="110" t="s">
        <v>2213</v>
      </c>
      <c r="D108" s="22">
        <f>INDEX(Concordance!$A$2:$A$556,MATCH('2021 ESSER III'!F108,Concordance!$D$2:$D$556,0))</f>
        <v>29002</v>
      </c>
      <c r="E108" s="110" t="s">
        <v>489</v>
      </c>
      <c r="F108" s="110" t="s">
        <v>2214</v>
      </c>
      <c r="G108" s="110" t="s">
        <v>2215</v>
      </c>
      <c r="H108" s="110" t="s">
        <v>1892</v>
      </c>
      <c r="I108" s="21">
        <v>4662.5</v>
      </c>
      <c r="J108" s="21">
        <v>0</v>
      </c>
      <c r="K108" s="21">
        <v>0</v>
      </c>
      <c r="L108" s="21">
        <v>0</v>
      </c>
      <c r="M108" s="21">
        <v>0</v>
      </c>
      <c r="N108" s="21">
        <v>0</v>
      </c>
      <c r="O108" s="21">
        <v>0</v>
      </c>
      <c r="P108" s="21">
        <v>0</v>
      </c>
      <c r="Q108" s="21">
        <v>4662.5</v>
      </c>
      <c r="R108" s="21">
        <v>0</v>
      </c>
      <c r="W108" s="21">
        <v>4662.5</v>
      </c>
      <c r="X108" s="110">
        <v>0</v>
      </c>
      <c r="Y108" s="110">
        <v>0</v>
      </c>
      <c r="Z108" s="110">
        <v>0</v>
      </c>
      <c r="AA108" s="110">
        <v>100</v>
      </c>
      <c r="AB108" s="110">
        <v>0</v>
      </c>
      <c r="AC108" s="21">
        <v>349845</v>
      </c>
      <c r="AD108" s="21">
        <v>0</v>
      </c>
      <c r="AE108" s="21">
        <v>0</v>
      </c>
      <c r="AF108" s="21">
        <v>0</v>
      </c>
      <c r="AG108" s="21">
        <v>0</v>
      </c>
      <c r="AH108" s="21">
        <v>0</v>
      </c>
      <c r="AI108" s="21">
        <v>0</v>
      </c>
      <c r="AJ108" s="21">
        <v>0</v>
      </c>
      <c r="AK108" s="21">
        <v>0</v>
      </c>
      <c r="AL108" s="21">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0</v>
      </c>
      <c r="BM108" s="21">
        <v>0</v>
      </c>
      <c r="BN108" s="21">
        <v>0</v>
      </c>
      <c r="BO108" s="21">
        <v>0</v>
      </c>
      <c r="BP108" s="21">
        <v>0</v>
      </c>
      <c r="BQ108" s="21">
        <v>0</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21">
        <v>0</v>
      </c>
      <c r="CU108" s="21">
        <v>0</v>
      </c>
      <c r="CV108" s="21">
        <v>0</v>
      </c>
      <c r="CW108" s="21">
        <v>0</v>
      </c>
      <c r="CX108" s="21">
        <v>0</v>
      </c>
      <c r="CY108" s="21">
        <v>0</v>
      </c>
      <c r="CZ108" s="21">
        <v>0</v>
      </c>
      <c r="DA108" s="21">
        <v>0</v>
      </c>
      <c r="DB108" s="21">
        <v>0</v>
      </c>
      <c r="DC108" s="21">
        <v>0</v>
      </c>
      <c r="DD108" s="21">
        <v>0</v>
      </c>
      <c r="DE108" s="21">
        <v>0</v>
      </c>
      <c r="DF108" s="21">
        <v>0</v>
      </c>
      <c r="DG108" s="21">
        <v>0</v>
      </c>
      <c r="DH108" s="21">
        <v>349845</v>
      </c>
      <c r="DI108" s="110">
        <v>0</v>
      </c>
      <c r="DJ108" s="110">
        <v>29</v>
      </c>
      <c r="DK108" s="110">
        <v>0</v>
      </c>
      <c r="DL108" s="110">
        <v>71</v>
      </c>
      <c r="DM108" s="110">
        <v>0</v>
      </c>
      <c r="DN108" s="21">
        <v>69969</v>
      </c>
      <c r="DO108" s="21">
        <v>0</v>
      </c>
      <c r="DP108" s="110" t="s">
        <v>1892</v>
      </c>
      <c r="DQ108" s="110" t="s">
        <v>1911</v>
      </c>
      <c r="DR108" s="110" t="s">
        <v>1911</v>
      </c>
      <c r="DS108" s="110" t="s">
        <v>1892</v>
      </c>
      <c r="DT108" s="110" t="s">
        <v>1911</v>
      </c>
      <c r="DU108" s="110" t="s">
        <v>1911</v>
      </c>
      <c r="DV108" s="110" t="s">
        <v>1911</v>
      </c>
      <c r="DW108" s="110" t="s">
        <v>1911</v>
      </c>
      <c r="DX108" s="110" t="s">
        <v>1911</v>
      </c>
      <c r="DY108" s="110" t="s">
        <v>1911</v>
      </c>
      <c r="DZ108" s="110" t="s">
        <v>1911</v>
      </c>
      <c r="EA108" s="110" t="s">
        <v>1911</v>
      </c>
      <c r="EB108" s="110" t="s">
        <v>1892</v>
      </c>
      <c r="EC108" s="110" t="s">
        <v>1892</v>
      </c>
    </row>
    <row r="109" spans="1:133" x14ac:dyDescent="0.3">
      <c r="A109" s="110" t="s">
        <v>162</v>
      </c>
      <c r="B109" s="110">
        <v>2021</v>
      </c>
      <c r="C109" s="110" t="s">
        <v>2216</v>
      </c>
      <c r="D109" s="22">
        <f>INDEX(Concordance!$A$2:$A$556,MATCH('2021 ESSER III'!F109,Concordance!$D$2:$D$556,0))</f>
        <v>30093</v>
      </c>
      <c r="E109" s="110" t="s">
        <v>492</v>
      </c>
      <c r="F109" s="110" t="s">
        <v>2217</v>
      </c>
      <c r="G109" s="110" t="s">
        <v>2218</v>
      </c>
      <c r="H109" s="110" t="s">
        <v>1892</v>
      </c>
      <c r="I109" s="21">
        <v>0</v>
      </c>
      <c r="J109" s="21">
        <v>0</v>
      </c>
      <c r="K109" s="21">
        <v>0</v>
      </c>
      <c r="L109" s="21">
        <v>0</v>
      </c>
      <c r="M109" s="21">
        <v>0</v>
      </c>
      <c r="N109" s="21">
        <v>0</v>
      </c>
      <c r="O109" s="21">
        <v>0</v>
      </c>
      <c r="P109" s="21">
        <v>0</v>
      </c>
      <c r="Q109" s="21">
        <v>0</v>
      </c>
      <c r="R109" s="21">
        <v>0</v>
      </c>
      <c r="W109" s="21">
        <v>0</v>
      </c>
      <c r="AC109" s="21">
        <v>5306543</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21">
        <v>0</v>
      </c>
      <c r="CW109" s="21">
        <v>0</v>
      </c>
      <c r="CX109" s="21">
        <v>0</v>
      </c>
      <c r="CY109" s="21">
        <v>0</v>
      </c>
      <c r="CZ109" s="21">
        <v>0</v>
      </c>
      <c r="DA109" s="21">
        <v>0</v>
      </c>
      <c r="DB109" s="21">
        <v>0</v>
      </c>
      <c r="DC109" s="21">
        <v>0</v>
      </c>
      <c r="DD109" s="21">
        <v>0</v>
      </c>
      <c r="DE109" s="21">
        <v>0</v>
      </c>
      <c r="DF109" s="21">
        <v>0</v>
      </c>
      <c r="DG109" s="21">
        <v>0</v>
      </c>
      <c r="DH109" s="21">
        <v>5306543</v>
      </c>
      <c r="DI109" s="110">
        <v>0</v>
      </c>
      <c r="DJ109" s="110">
        <v>20</v>
      </c>
      <c r="DK109" s="110">
        <v>0</v>
      </c>
      <c r="DL109" s="110">
        <v>80</v>
      </c>
      <c r="DM109" s="110">
        <v>0</v>
      </c>
      <c r="DN109" s="21">
        <v>5233990</v>
      </c>
      <c r="DO109" s="21">
        <v>0</v>
      </c>
      <c r="DP109" s="110" t="s">
        <v>1911</v>
      </c>
      <c r="DQ109" s="110" t="s">
        <v>1911</v>
      </c>
      <c r="DR109" s="110" t="s">
        <v>1911</v>
      </c>
      <c r="DS109" s="110" t="s">
        <v>1892</v>
      </c>
      <c r="DT109" s="110" t="s">
        <v>1911</v>
      </c>
      <c r="DU109" s="110" t="s">
        <v>1911</v>
      </c>
      <c r="DV109" s="110" t="s">
        <v>1911</v>
      </c>
      <c r="DW109" s="110" t="s">
        <v>1911</v>
      </c>
      <c r="DX109" s="110" t="s">
        <v>1911</v>
      </c>
      <c r="DY109" s="110" t="s">
        <v>1911</v>
      </c>
      <c r="DZ109" s="110" t="s">
        <v>1911</v>
      </c>
      <c r="EA109" s="110" t="s">
        <v>1911</v>
      </c>
      <c r="EB109" s="110" t="s">
        <v>1892</v>
      </c>
      <c r="EC109" s="110" t="s">
        <v>1892</v>
      </c>
    </row>
    <row r="110" spans="1:133" x14ac:dyDescent="0.3">
      <c r="A110" s="110" t="s">
        <v>162</v>
      </c>
      <c r="B110" s="110">
        <v>2021</v>
      </c>
      <c r="C110" s="110" t="s">
        <v>2219</v>
      </c>
      <c r="D110" s="22">
        <f>INDEX(Concordance!$A$2:$A$556,MATCH('2021 ESSER III'!F110,Concordance!$D$2:$D$556,0))</f>
        <v>42119</v>
      </c>
      <c r="E110" s="110" t="s">
        <v>495</v>
      </c>
      <c r="F110" s="110" t="s">
        <v>2220</v>
      </c>
      <c r="G110" s="110" t="s">
        <v>2221</v>
      </c>
      <c r="H110" s="110" t="s">
        <v>1892</v>
      </c>
      <c r="I110" s="21">
        <v>0</v>
      </c>
      <c r="J110" s="21">
        <v>0</v>
      </c>
      <c r="K110" s="21">
        <v>0</v>
      </c>
      <c r="L110" s="21">
        <v>0</v>
      </c>
      <c r="M110" s="21">
        <v>0</v>
      </c>
      <c r="N110" s="21">
        <v>0</v>
      </c>
      <c r="O110" s="21">
        <v>0</v>
      </c>
      <c r="P110" s="21">
        <v>0</v>
      </c>
      <c r="Q110" s="21">
        <v>0</v>
      </c>
      <c r="R110" s="21">
        <v>0</v>
      </c>
      <c r="W110" s="21">
        <v>0</v>
      </c>
      <c r="AC110" s="21">
        <v>4948</v>
      </c>
      <c r="AD110" s="21">
        <v>0</v>
      </c>
      <c r="AE110" s="21">
        <v>0</v>
      </c>
      <c r="AF110" s="21">
        <v>0</v>
      </c>
      <c r="AG110" s="21">
        <v>0</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21">
        <v>0</v>
      </c>
      <c r="CN110" s="21">
        <v>0</v>
      </c>
      <c r="CO110" s="21">
        <v>0</v>
      </c>
      <c r="CP110" s="21">
        <v>0</v>
      </c>
      <c r="CQ110" s="21">
        <v>0</v>
      </c>
      <c r="CR110" s="21">
        <v>0</v>
      </c>
      <c r="CS110" s="21">
        <v>0</v>
      </c>
      <c r="CT110" s="21">
        <v>0</v>
      </c>
      <c r="CU110" s="21">
        <v>0</v>
      </c>
      <c r="CV110" s="21">
        <v>0</v>
      </c>
      <c r="CW110" s="21">
        <v>0</v>
      </c>
      <c r="CX110" s="21">
        <v>0</v>
      </c>
      <c r="CY110" s="21">
        <v>0</v>
      </c>
      <c r="CZ110" s="21">
        <v>0</v>
      </c>
      <c r="DA110" s="21">
        <v>0</v>
      </c>
      <c r="DB110" s="21">
        <v>0</v>
      </c>
      <c r="DC110" s="21">
        <v>0</v>
      </c>
      <c r="DD110" s="21">
        <v>0</v>
      </c>
      <c r="DE110" s="21">
        <v>0</v>
      </c>
      <c r="DF110" s="21">
        <v>0</v>
      </c>
      <c r="DG110" s="21">
        <v>0</v>
      </c>
      <c r="DH110" s="21">
        <v>4948</v>
      </c>
      <c r="DI110" s="110">
        <v>0</v>
      </c>
      <c r="DJ110" s="110">
        <v>0</v>
      </c>
      <c r="DK110" s="110">
        <v>0</v>
      </c>
      <c r="DL110" s="110">
        <v>0</v>
      </c>
      <c r="DM110" s="110">
        <v>100</v>
      </c>
      <c r="DN110" s="21">
        <v>4881</v>
      </c>
      <c r="DO110" s="21">
        <v>0</v>
      </c>
      <c r="DP110" s="110" t="s">
        <v>1911</v>
      </c>
      <c r="DQ110" s="110" t="s">
        <v>1911</v>
      </c>
      <c r="DR110" s="110" t="s">
        <v>1911</v>
      </c>
      <c r="DS110" s="110" t="s">
        <v>1911</v>
      </c>
      <c r="DT110" s="110" t="s">
        <v>1911</v>
      </c>
      <c r="DU110" s="110" t="s">
        <v>1892</v>
      </c>
      <c r="DV110" s="110" t="s">
        <v>1911</v>
      </c>
      <c r="DW110" s="110" t="s">
        <v>1911</v>
      </c>
      <c r="DX110" s="110" t="s">
        <v>1911</v>
      </c>
      <c r="DY110" s="110" t="s">
        <v>1911</v>
      </c>
      <c r="DZ110" s="110" t="s">
        <v>1911</v>
      </c>
      <c r="EA110" s="110" t="s">
        <v>1911</v>
      </c>
      <c r="EB110" s="110" t="s">
        <v>1892</v>
      </c>
      <c r="EC110" s="110" t="s">
        <v>1911</v>
      </c>
    </row>
    <row r="111" spans="1:133" x14ac:dyDescent="0.3">
      <c r="A111" s="110" t="s">
        <v>162</v>
      </c>
      <c r="B111" s="110">
        <v>2021</v>
      </c>
      <c r="C111" s="110" t="s">
        <v>2222</v>
      </c>
      <c r="D111" s="22">
        <f>INDEX(Concordance!$A$2:$A$556,MATCH('2021 ESSER III'!F111,Concordance!$D$2:$D$556,0))</f>
        <v>48923</v>
      </c>
      <c r="E111" s="110" t="s">
        <v>501</v>
      </c>
      <c r="F111" s="110" t="s">
        <v>2223</v>
      </c>
      <c r="G111" s="110" t="s">
        <v>2224</v>
      </c>
      <c r="H111" s="110" t="s">
        <v>1892</v>
      </c>
      <c r="I111" s="21">
        <v>0</v>
      </c>
      <c r="J111" s="21">
        <v>0</v>
      </c>
      <c r="K111" s="21">
        <v>0</v>
      </c>
      <c r="L111" s="21">
        <v>0</v>
      </c>
      <c r="M111" s="21">
        <v>0</v>
      </c>
      <c r="N111" s="21">
        <v>0</v>
      </c>
      <c r="O111" s="21">
        <v>0</v>
      </c>
      <c r="P111" s="21">
        <v>0</v>
      </c>
      <c r="Q111" s="21">
        <v>0</v>
      </c>
      <c r="R111" s="21">
        <v>0</v>
      </c>
      <c r="W111" s="21">
        <v>0</v>
      </c>
      <c r="AC111" s="21">
        <v>1256058</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21">
        <v>0</v>
      </c>
      <c r="CN111" s="21">
        <v>0</v>
      </c>
      <c r="CO111" s="21">
        <v>0</v>
      </c>
      <c r="CP111" s="21">
        <v>0</v>
      </c>
      <c r="CQ111" s="21">
        <v>0</v>
      </c>
      <c r="CR111" s="21">
        <v>0</v>
      </c>
      <c r="CS111" s="21">
        <v>0</v>
      </c>
      <c r="CT111" s="21">
        <v>0</v>
      </c>
      <c r="CU111" s="21">
        <v>0</v>
      </c>
      <c r="CV111" s="21">
        <v>0</v>
      </c>
      <c r="CW111" s="21">
        <v>0</v>
      </c>
      <c r="CX111" s="21">
        <v>0</v>
      </c>
      <c r="CY111" s="21">
        <v>0</v>
      </c>
      <c r="CZ111" s="21">
        <v>0</v>
      </c>
      <c r="DA111" s="21">
        <v>0</v>
      </c>
      <c r="DB111" s="21">
        <v>0</v>
      </c>
      <c r="DC111" s="21">
        <v>0</v>
      </c>
      <c r="DD111" s="21">
        <v>0</v>
      </c>
      <c r="DE111" s="21">
        <v>0</v>
      </c>
      <c r="DF111" s="21">
        <v>0</v>
      </c>
      <c r="DG111" s="21">
        <v>0</v>
      </c>
      <c r="DH111" s="21">
        <v>1256058</v>
      </c>
      <c r="DI111" s="110">
        <v>6.93</v>
      </c>
      <c r="DJ111" s="110">
        <v>61.15</v>
      </c>
      <c r="DK111" s="110">
        <v>18.18</v>
      </c>
      <c r="DL111" s="110">
        <v>13.74</v>
      </c>
      <c r="DM111" s="110">
        <v>0</v>
      </c>
      <c r="DN111" s="21">
        <v>335000</v>
      </c>
      <c r="DO111" s="21">
        <v>0</v>
      </c>
      <c r="DP111" s="110" t="s">
        <v>1892</v>
      </c>
      <c r="DQ111" s="110" t="s">
        <v>1892</v>
      </c>
      <c r="DR111" s="110" t="s">
        <v>1892</v>
      </c>
      <c r="DS111" s="110" t="s">
        <v>1892</v>
      </c>
      <c r="DT111" s="110" t="s">
        <v>1911</v>
      </c>
      <c r="DU111" s="110" t="s">
        <v>1911</v>
      </c>
      <c r="DV111" s="110" t="s">
        <v>1911</v>
      </c>
      <c r="DW111" s="110" t="s">
        <v>1911</v>
      </c>
      <c r="DX111" s="110" t="s">
        <v>1911</v>
      </c>
      <c r="DY111" s="110" t="s">
        <v>1911</v>
      </c>
      <c r="DZ111" s="110" t="s">
        <v>1911</v>
      </c>
      <c r="EA111" s="110" t="s">
        <v>1911</v>
      </c>
      <c r="EB111" s="110" t="s">
        <v>1892</v>
      </c>
      <c r="EC111" s="110" t="s">
        <v>1892</v>
      </c>
    </row>
    <row r="112" spans="1:133" x14ac:dyDescent="0.3">
      <c r="A112" s="110" t="s">
        <v>162</v>
      </c>
      <c r="B112" s="110">
        <v>2021</v>
      </c>
      <c r="C112" s="110" t="s">
        <v>2225</v>
      </c>
      <c r="D112" s="22">
        <f>INDEX(Concordance!$A$2:$A$556,MATCH('2021 ESSER III'!F112,Concordance!$D$2:$D$556,0))</f>
        <v>78009</v>
      </c>
      <c r="E112" s="110" t="s">
        <v>504</v>
      </c>
      <c r="F112" s="110" t="s">
        <v>2226</v>
      </c>
      <c r="G112" s="110" t="s">
        <v>2227</v>
      </c>
      <c r="H112" s="110" t="s">
        <v>1892</v>
      </c>
      <c r="I112" s="21">
        <v>0</v>
      </c>
      <c r="J112" s="21">
        <v>0</v>
      </c>
      <c r="K112" s="21">
        <v>0</v>
      </c>
      <c r="L112" s="21">
        <v>0</v>
      </c>
      <c r="M112" s="21">
        <v>0</v>
      </c>
      <c r="N112" s="21">
        <v>0</v>
      </c>
      <c r="O112" s="21">
        <v>0</v>
      </c>
      <c r="P112" s="21">
        <v>0</v>
      </c>
      <c r="Q112" s="21">
        <v>0</v>
      </c>
      <c r="R112" s="21">
        <v>0</v>
      </c>
      <c r="W112" s="21">
        <v>0</v>
      </c>
      <c r="AC112" s="21">
        <v>579149</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1">
        <v>0</v>
      </c>
      <c r="DA112" s="21">
        <v>0</v>
      </c>
      <c r="DB112" s="21">
        <v>0</v>
      </c>
      <c r="DC112" s="21">
        <v>0</v>
      </c>
      <c r="DD112" s="21">
        <v>0</v>
      </c>
      <c r="DE112" s="21">
        <v>0</v>
      </c>
      <c r="DF112" s="21">
        <v>0</v>
      </c>
      <c r="DG112" s="21">
        <v>0</v>
      </c>
      <c r="DH112" s="21">
        <v>579149</v>
      </c>
      <c r="DI112" s="110">
        <v>0</v>
      </c>
      <c r="DJ112" s="110">
        <v>20</v>
      </c>
      <c r="DK112" s="110">
        <v>0</v>
      </c>
      <c r="DL112" s="110">
        <v>80</v>
      </c>
      <c r="DM112" s="110">
        <v>0</v>
      </c>
      <c r="DN112" s="21">
        <v>116000</v>
      </c>
      <c r="DO112" s="21">
        <v>0</v>
      </c>
      <c r="DP112" s="110" t="s">
        <v>1911</v>
      </c>
      <c r="DQ112" s="110" t="s">
        <v>1892</v>
      </c>
      <c r="DR112" s="110" t="s">
        <v>1911</v>
      </c>
      <c r="DS112" s="110" t="s">
        <v>1911</v>
      </c>
      <c r="DT112" s="110" t="s">
        <v>1911</v>
      </c>
      <c r="DU112" s="110" t="s">
        <v>1911</v>
      </c>
      <c r="DV112" s="110" t="s">
        <v>1911</v>
      </c>
      <c r="DW112" s="110" t="s">
        <v>1911</v>
      </c>
      <c r="DX112" s="110" t="s">
        <v>1911</v>
      </c>
      <c r="DY112" s="110" t="s">
        <v>1911</v>
      </c>
      <c r="DZ112" s="110" t="s">
        <v>1911</v>
      </c>
      <c r="EA112" s="110" t="s">
        <v>1911</v>
      </c>
      <c r="EB112" s="110" t="s">
        <v>1892</v>
      </c>
      <c r="EC112" s="110" t="s">
        <v>1892</v>
      </c>
    </row>
    <row r="113" spans="1:133" x14ac:dyDescent="0.3">
      <c r="A113" s="110" t="s">
        <v>162</v>
      </c>
      <c r="B113" s="110">
        <v>2021</v>
      </c>
      <c r="C113" s="110" t="s">
        <v>2228</v>
      </c>
      <c r="D113" s="22">
        <f>INDEX(Concordance!$A$2:$A$556,MATCH('2021 ESSER III'!F113,Concordance!$D$2:$D$556,0))</f>
        <v>16092</v>
      </c>
      <c r="E113" s="110" t="s">
        <v>507</v>
      </c>
      <c r="F113" s="110" t="s">
        <v>2229</v>
      </c>
      <c r="G113" s="110" t="s">
        <v>2230</v>
      </c>
      <c r="H113" s="110" t="s">
        <v>1892</v>
      </c>
      <c r="I113" s="21">
        <v>4865.22</v>
      </c>
      <c r="J113" s="21">
        <v>0</v>
      </c>
      <c r="K113" s="21">
        <v>0</v>
      </c>
      <c r="L113" s="21">
        <v>0</v>
      </c>
      <c r="M113" s="21">
        <v>0</v>
      </c>
      <c r="N113" s="21">
        <v>0</v>
      </c>
      <c r="O113" s="21">
        <v>0</v>
      </c>
      <c r="P113" s="21">
        <v>0</v>
      </c>
      <c r="Q113" s="21">
        <v>4865.22</v>
      </c>
      <c r="R113" s="21">
        <v>0</v>
      </c>
      <c r="W113" s="21">
        <v>4865.22</v>
      </c>
      <c r="X113" s="110">
        <v>0</v>
      </c>
      <c r="Y113" s="110">
        <v>0</v>
      </c>
      <c r="Z113" s="110">
        <v>0</v>
      </c>
      <c r="AA113" s="110">
        <v>100</v>
      </c>
      <c r="AB113" s="110">
        <v>0</v>
      </c>
      <c r="AC113" s="21">
        <v>567943</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0</v>
      </c>
      <c r="DC113" s="21">
        <v>0</v>
      </c>
      <c r="DD113" s="21">
        <v>0</v>
      </c>
      <c r="DE113" s="21">
        <v>0</v>
      </c>
      <c r="DF113" s="21">
        <v>0</v>
      </c>
      <c r="DG113" s="21">
        <v>0</v>
      </c>
      <c r="DH113" s="21">
        <v>567943</v>
      </c>
      <c r="DI113" s="110">
        <v>25</v>
      </c>
      <c r="DJ113" s="110">
        <v>58</v>
      </c>
      <c r="DK113" s="110">
        <v>0</v>
      </c>
      <c r="DL113" s="110">
        <v>17</v>
      </c>
      <c r="DM113" s="110">
        <v>0</v>
      </c>
      <c r="DN113" s="21">
        <v>228586</v>
      </c>
      <c r="DO113" s="21">
        <v>0</v>
      </c>
      <c r="DP113" s="110" t="s">
        <v>1892</v>
      </c>
      <c r="DQ113" s="110" t="s">
        <v>1892</v>
      </c>
      <c r="DR113" s="110" t="s">
        <v>1911</v>
      </c>
      <c r="DS113" s="110" t="s">
        <v>1892</v>
      </c>
      <c r="DT113" s="110" t="s">
        <v>1911</v>
      </c>
      <c r="DU113" s="110" t="s">
        <v>1911</v>
      </c>
      <c r="DV113" s="110" t="s">
        <v>1911</v>
      </c>
      <c r="DW113" s="110" t="s">
        <v>1911</v>
      </c>
      <c r="DX113" s="110" t="s">
        <v>1911</v>
      </c>
      <c r="DY113" s="110" t="s">
        <v>1911</v>
      </c>
      <c r="DZ113" s="110" t="s">
        <v>1911</v>
      </c>
      <c r="EA113" s="110" t="s">
        <v>1911</v>
      </c>
      <c r="EB113" s="110" t="s">
        <v>1892</v>
      </c>
      <c r="EC113" s="110" t="s">
        <v>1892</v>
      </c>
    </row>
    <row r="114" spans="1:133" x14ac:dyDescent="0.3">
      <c r="A114" s="110" t="s">
        <v>162</v>
      </c>
      <c r="B114" s="110">
        <v>2021</v>
      </c>
      <c r="C114" s="110" t="s">
        <v>2231</v>
      </c>
      <c r="D114" s="22">
        <f>INDEX(Concordance!$A$2:$A$556,MATCH('2021 ESSER III'!F114,Concordance!$D$2:$D$556,0))</f>
        <v>33093</v>
      </c>
      <c r="E114" s="110" t="s">
        <v>510</v>
      </c>
      <c r="F114" s="110" t="s">
        <v>2232</v>
      </c>
      <c r="G114" s="110" t="s">
        <v>2233</v>
      </c>
      <c r="H114" s="110" t="s">
        <v>1892</v>
      </c>
      <c r="I114" s="21">
        <v>0</v>
      </c>
      <c r="J114" s="21">
        <v>0</v>
      </c>
      <c r="K114" s="21">
        <v>0</v>
      </c>
      <c r="L114" s="21">
        <v>0</v>
      </c>
      <c r="M114" s="21">
        <v>0</v>
      </c>
      <c r="N114" s="21">
        <v>0</v>
      </c>
      <c r="O114" s="21">
        <v>0</v>
      </c>
      <c r="P114" s="21">
        <v>0</v>
      </c>
      <c r="Q114" s="21">
        <v>0</v>
      </c>
      <c r="R114" s="21">
        <v>0</v>
      </c>
      <c r="W114" s="21">
        <v>0</v>
      </c>
      <c r="AC114" s="21">
        <v>1809747</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21">
        <v>0</v>
      </c>
      <c r="CN114" s="21">
        <v>0</v>
      </c>
      <c r="CO114" s="21">
        <v>0</v>
      </c>
      <c r="CP114" s="21">
        <v>0</v>
      </c>
      <c r="CQ114" s="21">
        <v>0</v>
      </c>
      <c r="CR114" s="21">
        <v>0</v>
      </c>
      <c r="CS114" s="21">
        <v>0</v>
      </c>
      <c r="CT114" s="21">
        <v>0</v>
      </c>
      <c r="CU114" s="21">
        <v>0</v>
      </c>
      <c r="CV114" s="21">
        <v>0</v>
      </c>
      <c r="CW114" s="21">
        <v>0</v>
      </c>
      <c r="CX114" s="21">
        <v>0</v>
      </c>
      <c r="CY114" s="21">
        <v>0</v>
      </c>
      <c r="CZ114" s="21">
        <v>0</v>
      </c>
      <c r="DA114" s="21">
        <v>0</v>
      </c>
      <c r="DB114" s="21">
        <v>0</v>
      </c>
      <c r="DC114" s="21">
        <v>0</v>
      </c>
      <c r="DD114" s="21">
        <v>0</v>
      </c>
      <c r="DE114" s="21">
        <v>0</v>
      </c>
      <c r="DF114" s="21">
        <v>0</v>
      </c>
      <c r="DG114" s="21">
        <v>0</v>
      </c>
      <c r="DH114" s="21">
        <v>1809747</v>
      </c>
      <c r="DI114" s="110">
        <v>0</v>
      </c>
      <c r="DJ114" s="110">
        <v>20</v>
      </c>
      <c r="DK114" s="110">
        <v>0</v>
      </c>
      <c r="DL114" s="110">
        <v>80</v>
      </c>
      <c r="DM114" s="110">
        <v>0</v>
      </c>
      <c r="DN114" s="21">
        <v>361949.4</v>
      </c>
      <c r="DO114" s="21">
        <v>0</v>
      </c>
      <c r="DP114" s="110" t="s">
        <v>1911</v>
      </c>
      <c r="DQ114" s="110" t="s">
        <v>1911</v>
      </c>
      <c r="DR114" s="110" t="s">
        <v>1911</v>
      </c>
      <c r="DS114" s="110" t="s">
        <v>1892</v>
      </c>
      <c r="DT114" s="110" t="s">
        <v>1911</v>
      </c>
      <c r="DU114" s="110" t="s">
        <v>1911</v>
      </c>
      <c r="DV114" s="110" t="s">
        <v>1911</v>
      </c>
      <c r="DW114" s="110" t="s">
        <v>1911</v>
      </c>
      <c r="DX114" s="110" t="s">
        <v>1911</v>
      </c>
      <c r="DY114" s="110" t="s">
        <v>1911</v>
      </c>
      <c r="DZ114" s="110" t="s">
        <v>1911</v>
      </c>
      <c r="EA114" s="110" t="s">
        <v>1911</v>
      </c>
      <c r="EB114" s="110" t="s">
        <v>1892</v>
      </c>
      <c r="EC114" s="110" t="s">
        <v>1892</v>
      </c>
    </row>
    <row r="115" spans="1:133" x14ac:dyDescent="0.3">
      <c r="A115" s="110" t="s">
        <v>162</v>
      </c>
      <c r="B115" s="110">
        <v>2021</v>
      </c>
      <c r="C115" s="110" t="s">
        <v>2234</v>
      </c>
      <c r="D115" s="22">
        <f>INDEX(Concordance!$A$2:$A$556,MATCH('2021 ESSER III'!F115,Concordance!$D$2:$D$556,0))</f>
        <v>50014</v>
      </c>
      <c r="E115" s="110" t="s">
        <v>498</v>
      </c>
      <c r="F115" s="110" t="s">
        <v>2235</v>
      </c>
      <c r="G115" s="110" t="s">
        <v>2236</v>
      </c>
      <c r="H115" s="110" t="s">
        <v>1892</v>
      </c>
      <c r="I115" s="21">
        <v>37908.17</v>
      </c>
      <c r="J115" s="21">
        <v>0</v>
      </c>
      <c r="K115" s="21">
        <v>0</v>
      </c>
      <c r="L115" s="21">
        <v>0</v>
      </c>
      <c r="M115" s="21">
        <v>0</v>
      </c>
      <c r="N115" s="21">
        <v>0</v>
      </c>
      <c r="O115" s="21">
        <v>0</v>
      </c>
      <c r="P115" s="21">
        <v>0</v>
      </c>
      <c r="Q115" s="21">
        <v>37908.17</v>
      </c>
      <c r="R115" s="21">
        <v>0</v>
      </c>
      <c r="W115" s="21">
        <v>37908.17</v>
      </c>
      <c r="X115" s="110">
        <v>0</v>
      </c>
      <c r="Y115" s="110">
        <v>0</v>
      </c>
      <c r="Z115" s="110">
        <v>0</v>
      </c>
      <c r="AA115" s="110">
        <v>100</v>
      </c>
      <c r="AB115" s="110">
        <v>0</v>
      </c>
      <c r="AC115" s="21">
        <v>3844281</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21">
        <v>0</v>
      </c>
      <c r="CN115" s="21">
        <v>0</v>
      </c>
      <c r="CO115" s="21">
        <v>0</v>
      </c>
      <c r="CP115" s="21">
        <v>0</v>
      </c>
      <c r="CQ115" s="21">
        <v>0</v>
      </c>
      <c r="CR115" s="21">
        <v>0</v>
      </c>
      <c r="CS115" s="21">
        <v>0</v>
      </c>
      <c r="CT115" s="21">
        <v>0</v>
      </c>
      <c r="CU115" s="21">
        <v>0</v>
      </c>
      <c r="CV115" s="21">
        <v>0</v>
      </c>
      <c r="CW115" s="21">
        <v>0</v>
      </c>
      <c r="CX115" s="21">
        <v>0</v>
      </c>
      <c r="CY115" s="21">
        <v>0</v>
      </c>
      <c r="CZ115" s="21">
        <v>0</v>
      </c>
      <c r="DA115" s="21">
        <v>0</v>
      </c>
      <c r="DB115" s="21">
        <v>0</v>
      </c>
      <c r="DC115" s="21">
        <v>0</v>
      </c>
      <c r="DD115" s="21">
        <v>0</v>
      </c>
      <c r="DE115" s="21">
        <v>0</v>
      </c>
      <c r="DF115" s="21">
        <v>0</v>
      </c>
      <c r="DG115" s="21">
        <v>0</v>
      </c>
      <c r="DH115" s="21">
        <v>3844281</v>
      </c>
      <c r="DI115" s="110">
        <v>80</v>
      </c>
      <c r="DJ115" s="110">
        <v>20</v>
      </c>
      <c r="DK115" s="110">
        <v>0</v>
      </c>
      <c r="DL115" s="110">
        <v>0</v>
      </c>
      <c r="DM115" s="110">
        <v>0</v>
      </c>
      <c r="DN115" s="21">
        <v>1405581.7</v>
      </c>
      <c r="DO115" s="21">
        <v>0</v>
      </c>
      <c r="DP115" s="110" t="s">
        <v>1911</v>
      </c>
      <c r="DQ115" s="110" t="s">
        <v>1892</v>
      </c>
      <c r="DR115" s="110" t="s">
        <v>1911</v>
      </c>
      <c r="DS115" s="110" t="s">
        <v>1892</v>
      </c>
      <c r="DT115" s="110" t="s">
        <v>1911</v>
      </c>
      <c r="DU115" s="110" t="s">
        <v>1892</v>
      </c>
      <c r="DV115" s="110" t="s">
        <v>1911</v>
      </c>
      <c r="DW115" s="110" t="s">
        <v>1911</v>
      </c>
      <c r="DX115" s="110" t="s">
        <v>1911</v>
      </c>
      <c r="DY115" s="110" t="s">
        <v>1911</v>
      </c>
      <c r="DZ115" s="110" t="s">
        <v>1911</v>
      </c>
      <c r="EA115" s="110" t="s">
        <v>1911</v>
      </c>
      <c r="EB115" s="110" t="s">
        <v>1892</v>
      </c>
      <c r="EC115" s="110" t="s">
        <v>1892</v>
      </c>
    </row>
    <row r="116" spans="1:133" x14ac:dyDescent="0.3">
      <c r="A116" s="110" t="s">
        <v>162</v>
      </c>
      <c r="B116" s="110">
        <v>2021</v>
      </c>
      <c r="C116" s="110" t="s">
        <v>2237</v>
      </c>
      <c r="D116" s="22">
        <f>INDEX(Concordance!$A$2:$A$556,MATCH('2021 ESSER III'!F116,Concordance!$D$2:$D$556,0))</f>
        <v>103132</v>
      </c>
      <c r="E116" s="110" t="s">
        <v>513</v>
      </c>
      <c r="F116" s="110" t="s">
        <v>2238</v>
      </c>
      <c r="G116" s="110" t="s">
        <v>2239</v>
      </c>
      <c r="H116" s="110" t="s">
        <v>1892</v>
      </c>
      <c r="I116" s="21">
        <v>0</v>
      </c>
      <c r="J116" s="21">
        <v>0</v>
      </c>
      <c r="K116" s="21">
        <v>0</v>
      </c>
      <c r="L116" s="21">
        <v>0</v>
      </c>
      <c r="M116" s="21">
        <v>0</v>
      </c>
      <c r="N116" s="21">
        <v>0</v>
      </c>
      <c r="O116" s="21">
        <v>0</v>
      </c>
      <c r="P116" s="21">
        <v>0</v>
      </c>
      <c r="Q116" s="21">
        <v>0</v>
      </c>
      <c r="R116" s="21">
        <v>0</v>
      </c>
      <c r="W116" s="21">
        <v>0</v>
      </c>
      <c r="AC116" s="21">
        <v>3823936</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1">
        <v>0</v>
      </c>
      <c r="CU116" s="21">
        <v>0</v>
      </c>
      <c r="CV116" s="21">
        <v>0</v>
      </c>
      <c r="CW116" s="21">
        <v>0</v>
      </c>
      <c r="CX116" s="21">
        <v>0</v>
      </c>
      <c r="CY116" s="21">
        <v>0</v>
      </c>
      <c r="CZ116" s="21">
        <v>0</v>
      </c>
      <c r="DA116" s="21">
        <v>0</v>
      </c>
      <c r="DB116" s="21">
        <v>0</v>
      </c>
      <c r="DC116" s="21">
        <v>0</v>
      </c>
      <c r="DD116" s="21">
        <v>0</v>
      </c>
      <c r="DE116" s="21">
        <v>0</v>
      </c>
      <c r="DF116" s="21">
        <v>0</v>
      </c>
      <c r="DG116" s="21">
        <v>0</v>
      </c>
      <c r="DH116" s="21">
        <v>3823936</v>
      </c>
      <c r="DI116" s="110">
        <v>0</v>
      </c>
      <c r="DJ116" s="110">
        <v>32</v>
      </c>
      <c r="DK116" s="110">
        <v>2</v>
      </c>
      <c r="DL116" s="110">
        <v>66</v>
      </c>
      <c r="DM116" s="110">
        <v>0</v>
      </c>
      <c r="DN116" s="21">
        <v>807282</v>
      </c>
      <c r="DO116" s="21">
        <v>0</v>
      </c>
      <c r="DP116" s="110" t="s">
        <v>1892</v>
      </c>
      <c r="DQ116" s="110" t="s">
        <v>1911</v>
      </c>
      <c r="DR116" s="110" t="s">
        <v>1911</v>
      </c>
      <c r="DS116" s="110" t="s">
        <v>1892</v>
      </c>
      <c r="DT116" s="110" t="s">
        <v>1911</v>
      </c>
      <c r="DU116" s="110" t="s">
        <v>1892</v>
      </c>
      <c r="DV116" s="110" t="s">
        <v>1911</v>
      </c>
      <c r="DW116" s="110" t="s">
        <v>1911</v>
      </c>
      <c r="DX116" s="110" t="s">
        <v>1911</v>
      </c>
      <c r="DY116" s="110" t="s">
        <v>1911</v>
      </c>
      <c r="DZ116" s="110" t="s">
        <v>1911</v>
      </c>
      <c r="EA116" s="110" t="s">
        <v>1911</v>
      </c>
      <c r="EB116" s="110" t="s">
        <v>1892</v>
      </c>
      <c r="EC116" s="110" t="s">
        <v>1892</v>
      </c>
    </row>
    <row r="117" spans="1:133" x14ac:dyDescent="0.3">
      <c r="A117" s="110" t="s">
        <v>162</v>
      </c>
      <c r="B117" s="110">
        <v>2021</v>
      </c>
      <c r="C117" s="110" t="s">
        <v>2240</v>
      </c>
      <c r="D117" s="22">
        <f>INDEX(Concordance!$A$2:$A$556,MATCH('2021 ESSER III'!F117,Concordance!$D$2:$D$556,0))</f>
        <v>73102</v>
      </c>
      <c r="E117" s="110" t="s">
        <v>516</v>
      </c>
      <c r="F117" s="110" t="s">
        <v>2241</v>
      </c>
      <c r="G117" s="110" t="s">
        <v>2242</v>
      </c>
      <c r="H117" s="110" t="s">
        <v>1892</v>
      </c>
      <c r="I117" s="21">
        <v>0</v>
      </c>
      <c r="J117" s="21">
        <v>0</v>
      </c>
      <c r="K117" s="21">
        <v>0</v>
      </c>
      <c r="L117" s="21">
        <v>0</v>
      </c>
      <c r="M117" s="21">
        <v>0</v>
      </c>
      <c r="N117" s="21">
        <v>0</v>
      </c>
      <c r="O117" s="21">
        <v>0</v>
      </c>
      <c r="P117" s="21">
        <v>0</v>
      </c>
      <c r="Q117" s="21">
        <v>0</v>
      </c>
      <c r="R117" s="21">
        <v>0</v>
      </c>
      <c r="W117" s="21">
        <v>0</v>
      </c>
      <c r="AC117" s="21">
        <v>1549529</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1">
        <v>0</v>
      </c>
      <c r="DA117" s="21">
        <v>0</v>
      </c>
      <c r="DB117" s="21">
        <v>0</v>
      </c>
      <c r="DC117" s="21">
        <v>0</v>
      </c>
      <c r="DD117" s="21">
        <v>0</v>
      </c>
      <c r="DE117" s="21">
        <v>0</v>
      </c>
      <c r="DF117" s="21">
        <v>0</v>
      </c>
      <c r="DG117" s="21">
        <v>0</v>
      </c>
      <c r="DH117" s="21">
        <v>1549529</v>
      </c>
      <c r="DI117" s="110">
        <v>0</v>
      </c>
      <c r="DJ117" s="110">
        <v>100</v>
      </c>
      <c r="DK117" s="110">
        <v>0</v>
      </c>
      <c r="DL117" s="110">
        <v>0</v>
      </c>
      <c r="DM117" s="110">
        <v>0</v>
      </c>
      <c r="DN117" s="21">
        <v>529425.18999999994</v>
      </c>
      <c r="DO117" s="21">
        <v>0</v>
      </c>
      <c r="DP117" s="110" t="s">
        <v>1911</v>
      </c>
      <c r="DQ117" s="110" t="s">
        <v>1892</v>
      </c>
      <c r="DR117" s="110" t="s">
        <v>1911</v>
      </c>
      <c r="DS117" s="110" t="s">
        <v>1892</v>
      </c>
      <c r="DT117" s="110" t="s">
        <v>1911</v>
      </c>
      <c r="DU117" s="110" t="s">
        <v>1892</v>
      </c>
      <c r="DV117" s="110" t="s">
        <v>1911</v>
      </c>
      <c r="DW117" s="110" t="s">
        <v>1911</v>
      </c>
      <c r="DX117" s="110" t="s">
        <v>1911</v>
      </c>
      <c r="DY117" s="110" t="s">
        <v>1911</v>
      </c>
      <c r="DZ117" s="110" t="s">
        <v>1911</v>
      </c>
      <c r="EA117" s="110" t="s">
        <v>1911</v>
      </c>
      <c r="EB117" s="110" t="s">
        <v>1892</v>
      </c>
      <c r="EC117" s="110" t="s">
        <v>1892</v>
      </c>
    </row>
    <row r="118" spans="1:133" x14ac:dyDescent="0.3">
      <c r="A118" s="110" t="s">
        <v>162</v>
      </c>
      <c r="B118" s="110">
        <v>2021</v>
      </c>
      <c r="C118" s="110" t="s">
        <v>2243</v>
      </c>
      <c r="D118" s="22">
        <f>INDEX(Concordance!$A$2:$A$556,MATCH('2021 ESSER III'!F118,Concordance!$D$2:$D$556,0))</f>
        <v>85048</v>
      </c>
      <c r="E118" s="110" t="s">
        <v>519</v>
      </c>
      <c r="F118" s="110" t="s">
        <v>2244</v>
      </c>
      <c r="G118" s="110" t="s">
        <v>2245</v>
      </c>
      <c r="H118" s="110" t="s">
        <v>1892</v>
      </c>
      <c r="I118" s="21">
        <v>0</v>
      </c>
      <c r="J118" s="21">
        <v>0</v>
      </c>
      <c r="K118" s="21">
        <v>0</v>
      </c>
      <c r="L118" s="21">
        <v>0</v>
      </c>
      <c r="M118" s="21">
        <v>0</v>
      </c>
      <c r="N118" s="21">
        <v>0</v>
      </c>
      <c r="O118" s="21">
        <v>0</v>
      </c>
      <c r="P118" s="21">
        <v>0</v>
      </c>
      <c r="Q118" s="21">
        <v>0</v>
      </c>
      <c r="R118" s="21">
        <v>0</v>
      </c>
      <c r="W118" s="21">
        <v>0</v>
      </c>
      <c r="AC118" s="21">
        <v>2668301</v>
      </c>
      <c r="AD118" s="21">
        <v>0</v>
      </c>
      <c r="AE118" s="21">
        <v>0</v>
      </c>
      <c r="AF118" s="21">
        <v>0</v>
      </c>
      <c r="AG118" s="21">
        <v>0</v>
      </c>
      <c r="AH118" s="21">
        <v>0</v>
      </c>
      <c r="AI118" s="21">
        <v>0</v>
      </c>
      <c r="AJ118" s="21">
        <v>0</v>
      </c>
      <c r="AK118" s="21">
        <v>0</v>
      </c>
      <c r="AL118" s="21">
        <v>0</v>
      </c>
      <c r="AM118" s="21">
        <v>0</v>
      </c>
      <c r="AN118" s="21">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1">
        <v>0</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21">
        <v>0</v>
      </c>
      <c r="BS118" s="21">
        <v>0</v>
      </c>
      <c r="BT118" s="21">
        <v>0</v>
      </c>
      <c r="BU118" s="21">
        <v>0</v>
      </c>
      <c r="BV118" s="21">
        <v>0</v>
      </c>
      <c r="BW118" s="21">
        <v>0</v>
      </c>
      <c r="BX118" s="21">
        <v>0</v>
      </c>
      <c r="BY118" s="21">
        <v>0</v>
      </c>
      <c r="BZ118" s="21">
        <v>0</v>
      </c>
      <c r="CA118" s="21">
        <v>0</v>
      </c>
      <c r="CB118" s="21">
        <v>0</v>
      </c>
      <c r="CC118" s="21">
        <v>0</v>
      </c>
      <c r="CD118" s="21">
        <v>0</v>
      </c>
      <c r="CE118" s="21">
        <v>0</v>
      </c>
      <c r="CF118" s="21">
        <v>0</v>
      </c>
      <c r="CG118" s="21">
        <v>0</v>
      </c>
      <c r="CH118" s="21">
        <v>0</v>
      </c>
      <c r="CI118" s="21">
        <v>0</v>
      </c>
      <c r="CJ118" s="21">
        <v>0</v>
      </c>
      <c r="CK118" s="21">
        <v>0</v>
      </c>
      <c r="CL118" s="21">
        <v>0</v>
      </c>
      <c r="CM118" s="21">
        <v>0</v>
      </c>
      <c r="CN118" s="21">
        <v>0</v>
      </c>
      <c r="CO118" s="21">
        <v>0</v>
      </c>
      <c r="CP118" s="21">
        <v>0</v>
      </c>
      <c r="CQ118" s="21">
        <v>0</v>
      </c>
      <c r="CR118" s="21">
        <v>0</v>
      </c>
      <c r="CS118" s="21">
        <v>0</v>
      </c>
      <c r="CT118" s="21">
        <v>0</v>
      </c>
      <c r="CU118" s="21">
        <v>0</v>
      </c>
      <c r="CV118" s="21">
        <v>0</v>
      </c>
      <c r="CW118" s="21">
        <v>0</v>
      </c>
      <c r="CX118" s="21">
        <v>0</v>
      </c>
      <c r="CY118" s="21">
        <v>0</v>
      </c>
      <c r="CZ118" s="21">
        <v>0</v>
      </c>
      <c r="DA118" s="21">
        <v>0</v>
      </c>
      <c r="DB118" s="21">
        <v>0</v>
      </c>
      <c r="DC118" s="21">
        <v>0</v>
      </c>
      <c r="DD118" s="21">
        <v>0</v>
      </c>
      <c r="DE118" s="21">
        <v>0</v>
      </c>
      <c r="DF118" s="21">
        <v>0</v>
      </c>
      <c r="DG118" s="21">
        <v>0</v>
      </c>
      <c r="DH118" s="21">
        <v>2668301</v>
      </c>
      <c r="DI118" s="110">
        <v>0.01</v>
      </c>
      <c r="DJ118" s="110">
        <v>25</v>
      </c>
      <c r="DK118" s="110">
        <v>0</v>
      </c>
      <c r="DL118" s="110">
        <v>74.989999999999995</v>
      </c>
      <c r="DM118" s="110">
        <v>0</v>
      </c>
      <c r="DN118" s="21">
        <v>625000</v>
      </c>
      <c r="DO118" s="21">
        <v>0</v>
      </c>
      <c r="DP118" s="110" t="s">
        <v>1911</v>
      </c>
      <c r="DQ118" s="110" t="s">
        <v>1892</v>
      </c>
      <c r="DR118" s="110" t="s">
        <v>1911</v>
      </c>
      <c r="DS118" s="110" t="s">
        <v>1911</v>
      </c>
      <c r="DT118" s="110" t="s">
        <v>1911</v>
      </c>
      <c r="DU118" s="110" t="s">
        <v>1892</v>
      </c>
      <c r="DV118" s="110" t="s">
        <v>1911</v>
      </c>
      <c r="DW118" s="110" t="s">
        <v>1911</v>
      </c>
      <c r="DX118" s="110" t="s">
        <v>1911</v>
      </c>
      <c r="DY118" s="110" t="s">
        <v>1911</v>
      </c>
      <c r="DZ118" s="110" t="s">
        <v>1911</v>
      </c>
      <c r="EA118" s="110" t="s">
        <v>1911</v>
      </c>
      <c r="EB118" s="110" t="s">
        <v>1892</v>
      </c>
      <c r="EC118" s="110" t="s">
        <v>1892</v>
      </c>
    </row>
    <row r="119" spans="1:133" x14ac:dyDescent="0.3">
      <c r="A119" s="110" t="s">
        <v>162</v>
      </c>
      <c r="B119" s="110">
        <v>2021</v>
      </c>
      <c r="C119" s="110" t="s">
        <v>2246</v>
      </c>
      <c r="D119" s="22">
        <f>INDEX(Concordance!$A$2:$A$556,MATCH('2021 ESSER III'!F119,Concordance!$D$2:$D$556,0))</f>
        <v>91092</v>
      </c>
      <c r="E119" s="110" t="s">
        <v>522</v>
      </c>
      <c r="F119" s="110" t="s">
        <v>2247</v>
      </c>
      <c r="G119" s="110" t="s">
        <v>2248</v>
      </c>
      <c r="H119" s="110" t="s">
        <v>1892</v>
      </c>
      <c r="I119" s="21">
        <v>0</v>
      </c>
      <c r="J119" s="21">
        <v>0</v>
      </c>
      <c r="K119" s="21">
        <v>0</v>
      </c>
      <c r="L119" s="21">
        <v>0</v>
      </c>
      <c r="M119" s="21">
        <v>0</v>
      </c>
      <c r="N119" s="21">
        <v>0</v>
      </c>
      <c r="O119" s="21">
        <v>0</v>
      </c>
      <c r="P119" s="21">
        <v>0</v>
      </c>
      <c r="Q119" s="21">
        <v>0</v>
      </c>
      <c r="R119" s="21">
        <v>0</v>
      </c>
      <c r="W119" s="21">
        <v>0</v>
      </c>
      <c r="AC119" s="21">
        <v>6456238</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0</v>
      </c>
      <c r="CU119" s="21">
        <v>0</v>
      </c>
      <c r="CV119" s="21">
        <v>0</v>
      </c>
      <c r="CW119" s="21">
        <v>0</v>
      </c>
      <c r="CX119" s="21">
        <v>0</v>
      </c>
      <c r="CY119" s="21">
        <v>0</v>
      </c>
      <c r="CZ119" s="21">
        <v>0</v>
      </c>
      <c r="DA119" s="21">
        <v>0</v>
      </c>
      <c r="DB119" s="21">
        <v>0</v>
      </c>
      <c r="DC119" s="21">
        <v>0</v>
      </c>
      <c r="DD119" s="21">
        <v>0</v>
      </c>
      <c r="DE119" s="21">
        <v>0</v>
      </c>
      <c r="DF119" s="21">
        <v>0</v>
      </c>
      <c r="DG119" s="21">
        <v>0</v>
      </c>
      <c r="DH119" s="21">
        <v>6456238</v>
      </c>
      <c r="DI119" s="110">
        <v>0</v>
      </c>
      <c r="DJ119" s="110">
        <v>0</v>
      </c>
      <c r="DK119" s="110">
        <v>0</v>
      </c>
      <c r="DL119" s="110">
        <v>0</v>
      </c>
      <c r="DM119" s="110">
        <v>100</v>
      </c>
      <c r="DN119" s="21">
        <v>1291247.6000000001</v>
      </c>
      <c r="DO119" s="21">
        <v>0</v>
      </c>
      <c r="DP119" s="110" t="s">
        <v>1911</v>
      </c>
      <c r="DQ119" s="110" t="s">
        <v>1892</v>
      </c>
      <c r="DR119" s="110" t="s">
        <v>1911</v>
      </c>
      <c r="DS119" s="110" t="s">
        <v>1892</v>
      </c>
      <c r="DT119" s="110" t="s">
        <v>1911</v>
      </c>
      <c r="DU119" s="110" t="s">
        <v>1911</v>
      </c>
      <c r="DV119" s="110" t="s">
        <v>1911</v>
      </c>
      <c r="DW119" s="110" t="s">
        <v>1911</v>
      </c>
      <c r="DX119" s="110" t="s">
        <v>1911</v>
      </c>
      <c r="DY119" s="110" t="s">
        <v>1911</v>
      </c>
      <c r="DZ119" s="110" t="s">
        <v>1911</v>
      </c>
      <c r="EA119" s="110" t="s">
        <v>1911</v>
      </c>
      <c r="EB119" s="110" t="s">
        <v>1892</v>
      </c>
      <c r="EC119" s="110" t="s">
        <v>1892</v>
      </c>
    </row>
    <row r="120" spans="1:133" x14ac:dyDescent="0.3">
      <c r="A120" s="110" t="s">
        <v>162</v>
      </c>
      <c r="B120" s="110">
        <v>2021</v>
      </c>
      <c r="C120" s="110" t="s">
        <v>2249</v>
      </c>
      <c r="D120" s="22">
        <f>INDEX(Concordance!$A$2:$A$556,MATCH('2021 ESSER III'!F120,Concordance!$D$2:$D$556,0))</f>
        <v>77103</v>
      </c>
      <c r="E120" s="110" t="s">
        <v>1291</v>
      </c>
      <c r="F120" s="110" t="s">
        <v>2250</v>
      </c>
      <c r="G120" s="110" t="s">
        <v>2251</v>
      </c>
      <c r="H120" s="110" t="s">
        <v>1892</v>
      </c>
      <c r="I120" s="21">
        <v>0</v>
      </c>
      <c r="J120" s="21">
        <v>0</v>
      </c>
      <c r="K120" s="21">
        <v>0</v>
      </c>
      <c r="L120" s="21">
        <v>0</v>
      </c>
      <c r="M120" s="21">
        <v>0</v>
      </c>
      <c r="N120" s="21">
        <v>0</v>
      </c>
      <c r="O120" s="21">
        <v>0</v>
      </c>
      <c r="P120" s="21">
        <v>0</v>
      </c>
      <c r="Q120" s="21">
        <v>0</v>
      </c>
      <c r="R120" s="21">
        <v>0</v>
      </c>
      <c r="W120" s="21">
        <v>0</v>
      </c>
      <c r="AC120" s="21">
        <v>1541819</v>
      </c>
      <c r="AD120" s="21">
        <v>0</v>
      </c>
      <c r="AE120" s="21">
        <v>0</v>
      </c>
      <c r="AF120" s="21">
        <v>0</v>
      </c>
      <c r="AG120" s="21">
        <v>0</v>
      </c>
      <c r="AH120" s="21">
        <v>0</v>
      </c>
      <c r="AI120" s="21">
        <v>0</v>
      </c>
      <c r="AJ120" s="21">
        <v>0</v>
      </c>
      <c r="AK120" s="21">
        <v>0</v>
      </c>
      <c r="AL120" s="21">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0</v>
      </c>
      <c r="BG120" s="21">
        <v>0</v>
      </c>
      <c r="BH120" s="21">
        <v>0</v>
      </c>
      <c r="BI120" s="21">
        <v>0</v>
      </c>
      <c r="BJ120" s="21">
        <v>0</v>
      </c>
      <c r="BK120" s="21">
        <v>0</v>
      </c>
      <c r="BL120" s="21">
        <v>0</v>
      </c>
      <c r="BM120" s="21">
        <v>0</v>
      </c>
      <c r="BN120" s="21">
        <v>0</v>
      </c>
      <c r="BO120" s="21">
        <v>0</v>
      </c>
      <c r="BP120" s="21">
        <v>0</v>
      </c>
      <c r="BQ120" s="21">
        <v>0</v>
      </c>
      <c r="BR120" s="21">
        <v>0</v>
      </c>
      <c r="BS120" s="21">
        <v>0</v>
      </c>
      <c r="BT120" s="21">
        <v>0</v>
      </c>
      <c r="BU120" s="21">
        <v>0</v>
      </c>
      <c r="BV120" s="21">
        <v>0</v>
      </c>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21">
        <v>0</v>
      </c>
      <c r="CU120" s="21">
        <v>0</v>
      </c>
      <c r="CV120" s="21">
        <v>0</v>
      </c>
      <c r="CW120" s="21">
        <v>0</v>
      </c>
      <c r="CX120" s="21">
        <v>0</v>
      </c>
      <c r="CY120" s="21">
        <v>0</v>
      </c>
      <c r="CZ120" s="21">
        <v>0</v>
      </c>
      <c r="DA120" s="21">
        <v>0</v>
      </c>
      <c r="DB120" s="21">
        <v>0</v>
      </c>
      <c r="DC120" s="21">
        <v>0</v>
      </c>
      <c r="DD120" s="21">
        <v>0</v>
      </c>
      <c r="DE120" s="21">
        <v>0</v>
      </c>
      <c r="DF120" s="21">
        <v>0</v>
      </c>
      <c r="DG120" s="21">
        <v>0</v>
      </c>
      <c r="DH120" s="21">
        <v>1541819</v>
      </c>
      <c r="DI120" s="110">
        <v>0</v>
      </c>
      <c r="DJ120" s="110">
        <v>0</v>
      </c>
      <c r="DK120" s="110">
        <v>0</v>
      </c>
      <c r="DL120" s="110">
        <v>0</v>
      </c>
      <c r="DM120" s="110">
        <v>100</v>
      </c>
      <c r="DN120" s="21">
        <v>552000</v>
      </c>
      <c r="DO120" s="21">
        <v>0</v>
      </c>
      <c r="DP120" s="110" t="s">
        <v>1892</v>
      </c>
      <c r="DQ120" s="110" t="s">
        <v>1892</v>
      </c>
      <c r="DR120" s="110" t="s">
        <v>1911</v>
      </c>
      <c r="DS120" s="110" t="s">
        <v>1892</v>
      </c>
      <c r="DT120" s="110" t="s">
        <v>1911</v>
      </c>
      <c r="DU120" s="110" t="s">
        <v>1892</v>
      </c>
      <c r="DV120" s="110" t="s">
        <v>1911</v>
      </c>
      <c r="DW120" s="110" t="s">
        <v>1911</v>
      </c>
      <c r="DX120" s="110" t="s">
        <v>1911</v>
      </c>
      <c r="DY120" s="110" t="s">
        <v>1911</v>
      </c>
      <c r="DZ120" s="110" t="s">
        <v>1911</v>
      </c>
      <c r="EA120" s="110" t="s">
        <v>1911</v>
      </c>
      <c r="EB120" s="110" t="s">
        <v>1892</v>
      </c>
      <c r="EC120" s="110" t="s">
        <v>1892</v>
      </c>
    </row>
    <row r="121" spans="1:133" x14ac:dyDescent="0.3">
      <c r="A121" s="110" t="s">
        <v>162</v>
      </c>
      <c r="B121" s="110">
        <v>2021</v>
      </c>
      <c r="C121" s="110" t="s">
        <v>2252</v>
      </c>
      <c r="D121" s="22">
        <f>INDEX(Concordance!$A$2:$A$556,MATCH('2021 ESSER III'!F121,Concordance!$D$2:$D$556,0))</f>
        <v>19150</v>
      </c>
      <c r="E121" s="110" t="s">
        <v>525</v>
      </c>
      <c r="F121" s="110" t="s">
        <v>2253</v>
      </c>
      <c r="G121" s="110" t="s">
        <v>2254</v>
      </c>
      <c r="H121" s="110" t="s">
        <v>1892</v>
      </c>
      <c r="I121" s="21">
        <v>6081.53</v>
      </c>
      <c r="J121" s="21">
        <v>0</v>
      </c>
      <c r="K121" s="21">
        <v>0</v>
      </c>
      <c r="L121" s="21">
        <v>0</v>
      </c>
      <c r="M121" s="21">
        <v>0</v>
      </c>
      <c r="N121" s="21">
        <v>0</v>
      </c>
      <c r="O121" s="21">
        <v>0</v>
      </c>
      <c r="P121" s="21">
        <v>0</v>
      </c>
      <c r="Q121" s="21">
        <v>6081.53</v>
      </c>
      <c r="R121" s="21">
        <v>0</v>
      </c>
      <c r="W121" s="21">
        <v>6081.53</v>
      </c>
      <c r="X121" s="110">
        <v>0</v>
      </c>
      <c r="Y121" s="110">
        <v>0</v>
      </c>
      <c r="Z121" s="110">
        <v>0</v>
      </c>
      <c r="AA121" s="110">
        <v>100</v>
      </c>
      <c r="AB121" s="110">
        <v>0</v>
      </c>
      <c r="AC121" s="21">
        <v>319377</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0</v>
      </c>
      <c r="CU121" s="21">
        <v>0</v>
      </c>
      <c r="CV121" s="21">
        <v>0</v>
      </c>
      <c r="CW121" s="21">
        <v>0</v>
      </c>
      <c r="CX121" s="21">
        <v>0</v>
      </c>
      <c r="CY121" s="21">
        <v>0</v>
      </c>
      <c r="CZ121" s="21">
        <v>0</v>
      </c>
      <c r="DA121" s="21">
        <v>0</v>
      </c>
      <c r="DB121" s="21">
        <v>0</v>
      </c>
      <c r="DC121" s="21">
        <v>0</v>
      </c>
      <c r="DD121" s="21">
        <v>0</v>
      </c>
      <c r="DE121" s="21">
        <v>0</v>
      </c>
      <c r="DF121" s="21">
        <v>0</v>
      </c>
      <c r="DG121" s="21">
        <v>0</v>
      </c>
      <c r="DH121" s="21">
        <v>319377</v>
      </c>
      <c r="DI121" s="110">
        <v>10</v>
      </c>
      <c r="DJ121" s="110">
        <v>30</v>
      </c>
      <c r="DK121" s="110">
        <v>5</v>
      </c>
      <c r="DL121" s="110">
        <v>55</v>
      </c>
      <c r="DM121" s="110">
        <v>0</v>
      </c>
      <c r="DN121" s="21">
        <v>138500</v>
      </c>
      <c r="DO121" s="21">
        <v>0</v>
      </c>
      <c r="DP121" s="110" t="s">
        <v>1911</v>
      </c>
      <c r="DQ121" s="110" t="s">
        <v>1911</v>
      </c>
      <c r="DR121" s="110" t="s">
        <v>1911</v>
      </c>
      <c r="DS121" s="110" t="s">
        <v>1892</v>
      </c>
      <c r="DT121" s="110" t="s">
        <v>1911</v>
      </c>
      <c r="DU121" s="110" t="s">
        <v>1892</v>
      </c>
      <c r="DV121" s="110" t="s">
        <v>1911</v>
      </c>
      <c r="DW121" s="110" t="s">
        <v>1911</v>
      </c>
      <c r="DX121" s="110" t="s">
        <v>1911</v>
      </c>
      <c r="DY121" s="110" t="s">
        <v>1911</v>
      </c>
      <c r="DZ121" s="110" t="s">
        <v>1911</v>
      </c>
      <c r="EA121" s="110" t="s">
        <v>1911</v>
      </c>
      <c r="EB121" s="110" t="s">
        <v>1892</v>
      </c>
      <c r="EC121" s="110" t="s">
        <v>1892</v>
      </c>
    </row>
    <row r="122" spans="1:133" x14ac:dyDescent="0.3">
      <c r="A122" s="110" t="s">
        <v>162</v>
      </c>
      <c r="B122" s="110">
        <v>2021</v>
      </c>
      <c r="C122" s="110" t="s">
        <v>2255</v>
      </c>
      <c r="D122" s="22">
        <f>INDEX(Concordance!$A$2:$A$556,MATCH('2021 ESSER III'!F122,Concordance!$D$2:$D$556,0))</f>
        <v>50005</v>
      </c>
      <c r="E122" s="110" t="s">
        <v>528</v>
      </c>
      <c r="F122" s="110" t="s">
        <v>2256</v>
      </c>
      <c r="G122" s="110" t="s">
        <v>2257</v>
      </c>
      <c r="H122" s="110" t="s">
        <v>1892</v>
      </c>
      <c r="I122" s="21">
        <v>22704.36</v>
      </c>
      <c r="J122" s="21">
        <v>0</v>
      </c>
      <c r="K122" s="21">
        <v>0</v>
      </c>
      <c r="L122" s="21">
        <v>0</v>
      </c>
      <c r="M122" s="21">
        <v>0</v>
      </c>
      <c r="N122" s="21">
        <v>0</v>
      </c>
      <c r="O122" s="21">
        <v>0</v>
      </c>
      <c r="P122" s="21">
        <v>0</v>
      </c>
      <c r="Q122" s="21">
        <v>22704.36</v>
      </c>
      <c r="R122" s="21">
        <v>0</v>
      </c>
      <c r="W122" s="21">
        <v>22704.36</v>
      </c>
      <c r="X122" s="110">
        <v>0</v>
      </c>
      <c r="Y122" s="110">
        <v>0</v>
      </c>
      <c r="Z122" s="110">
        <v>0</v>
      </c>
      <c r="AA122" s="110">
        <v>100</v>
      </c>
      <c r="AB122" s="110">
        <v>0</v>
      </c>
      <c r="AC122" s="21">
        <v>1833777</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0</v>
      </c>
      <c r="CU122" s="21">
        <v>0</v>
      </c>
      <c r="CV122" s="21">
        <v>0</v>
      </c>
      <c r="CW122" s="21">
        <v>0</v>
      </c>
      <c r="CX122" s="21">
        <v>0</v>
      </c>
      <c r="CY122" s="21">
        <v>0</v>
      </c>
      <c r="CZ122" s="21">
        <v>0</v>
      </c>
      <c r="DA122" s="21">
        <v>0</v>
      </c>
      <c r="DB122" s="21">
        <v>0</v>
      </c>
      <c r="DC122" s="21">
        <v>0</v>
      </c>
      <c r="DD122" s="21">
        <v>0</v>
      </c>
      <c r="DE122" s="21">
        <v>0</v>
      </c>
      <c r="DF122" s="21">
        <v>0</v>
      </c>
      <c r="DG122" s="21">
        <v>0</v>
      </c>
      <c r="DH122" s="21">
        <v>1833777</v>
      </c>
      <c r="DI122" s="110">
        <v>0</v>
      </c>
      <c r="DJ122" s="110">
        <v>20</v>
      </c>
      <c r="DK122" s="110">
        <v>0</v>
      </c>
      <c r="DL122" s="110">
        <v>80</v>
      </c>
      <c r="DM122" s="110">
        <v>0</v>
      </c>
      <c r="DN122" s="21">
        <v>379250</v>
      </c>
      <c r="DO122" s="21">
        <v>0</v>
      </c>
      <c r="DP122" s="110" t="s">
        <v>1911</v>
      </c>
      <c r="DQ122" s="110" t="s">
        <v>1892</v>
      </c>
      <c r="DR122" s="110" t="s">
        <v>1911</v>
      </c>
      <c r="DS122" s="110" t="s">
        <v>1911</v>
      </c>
      <c r="DT122" s="110" t="s">
        <v>1911</v>
      </c>
      <c r="DU122" s="110" t="s">
        <v>1892</v>
      </c>
      <c r="DV122" s="110" t="s">
        <v>1911</v>
      </c>
      <c r="DW122" s="110" t="s">
        <v>1911</v>
      </c>
      <c r="DX122" s="110" t="s">
        <v>1911</v>
      </c>
      <c r="DY122" s="110" t="s">
        <v>1911</v>
      </c>
      <c r="DZ122" s="110" t="s">
        <v>1911</v>
      </c>
      <c r="EA122" s="110" t="s">
        <v>1911</v>
      </c>
      <c r="EB122" s="110" t="s">
        <v>1892</v>
      </c>
      <c r="EC122" s="110" t="s">
        <v>1892</v>
      </c>
    </row>
    <row r="123" spans="1:133" x14ac:dyDescent="0.3">
      <c r="A123" s="110" t="s">
        <v>162</v>
      </c>
      <c r="B123" s="110">
        <v>2021</v>
      </c>
      <c r="C123" s="110" t="s">
        <v>2258</v>
      </c>
      <c r="D123" s="22">
        <f>INDEX(Concordance!$A$2:$A$556,MATCH('2021 ESSER III'!F123,Concordance!$D$2:$D$556,0))</f>
        <v>115923</v>
      </c>
      <c r="E123" s="110" t="s">
        <v>531</v>
      </c>
      <c r="F123" s="110" t="s">
        <v>2259</v>
      </c>
      <c r="G123" s="110" t="s">
        <v>2260</v>
      </c>
      <c r="H123" s="110" t="s">
        <v>1892</v>
      </c>
      <c r="I123" s="21">
        <v>0</v>
      </c>
      <c r="J123" s="21">
        <v>0</v>
      </c>
      <c r="K123" s="21">
        <v>0</v>
      </c>
      <c r="L123" s="21">
        <v>0</v>
      </c>
      <c r="M123" s="21">
        <v>0</v>
      </c>
      <c r="N123" s="21">
        <v>0</v>
      </c>
      <c r="O123" s="21">
        <v>0</v>
      </c>
      <c r="P123" s="21">
        <v>0</v>
      </c>
      <c r="Q123" s="21">
        <v>0</v>
      </c>
      <c r="R123" s="21">
        <v>0</v>
      </c>
      <c r="W123" s="21">
        <v>0</v>
      </c>
      <c r="AC123" s="21">
        <v>4522733</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0</v>
      </c>
      <c r="CU123" s="21">
        <v>0</v>
      </c>
      <c r="CV123" s="21">
        <v>0</v>
      </c>
      <c r="CW123" s="21">
        <v>0</v>
      </c>
      <c r="CX123" s="21">
        <v>0</v>
      </c>
      <c r="CY123" s="21">
        <v>0</v>
      </c>
      <c r="CZ123" s="21">
        <v>0</v>
      </c>
      <c r="DA123" s="21">
        <v>0</v>
      </c>
      <c r="DB123" s="21">
        <v>0</v>
      </c>
      <c r="DC123" s="21">
        <v>0</v>
      </c>
      <c r="DD123" s="21">
        <v>0</v>
      </c>
      <c r="DE123" s="21">
        <v>0</v>
      </c>
      <c r="DF123" s="21">
        <v>0</v>
      </c>
      <c r="DG123" s="21">
        <v>0</v>
      </c>
      <c r="DH123" s="21">
        <v>4522733</v>
      </c>
      <c r="DI123" s="110">
        <v>0</v>
      </c>
      <c r="DJ123" s="110">
        <v>73.13</v>
      </c>
      <c r="DK123" s="110">
        <v>8.07</v>
      </c>
      <c r="DL123" s="110">
        <v>18.8</v>
      </c>
      <c r="DM123" s="110">
        <v>0</v>
      </c>
      <c r="DN123" s="21">
        <v>4739887.0999999996</v>
      </c>
      <c r="DO123" s="21">
        <v>0</v>
      </c>
      <c r="DP123" s="110" t="s">
        <v>1911</v>
      </c>
      <c r="DQ123" s="110" t="s">
        <v>1892</v>
      </c>
      <c r="DR123" s="110" t="s">
        <v>1892</v>
      </c>
      <c r="DS123" s="110" t="s">
        <v>1892</v>
      </c>
      <c r="DT123" s="110" t="s">
        <v>1911</v>
      </c>
      <c r="DU123" s="110" t="s">
        <v>1892</v>
      </c>
      <c r="DV123" s="110" t="s">
        <v>1911</v>
      </c>
      <c r="DW123" s="110" t="s">
        <v>1911</v>
      </c>
      <c r="DX123" s="110" t="s">
        <v>1911</v>
      </c>
      <c r="DY123" s="110" t="s">
        <v>1911</v>
      </c>
      <c r="DZ123" s="110" t="s">
        <v>1911</v>
      </c>
      <c r="EA123" s="110" t="s">
        <v>1911</v>
      </c>
      <c r="EB123" s="110" t="s">
        <v>1892</v>
      </c>
      <c r="EC123" s="110" t="s">
        <v>1911</v>
      </c>
    </row>
    <row r="124" spans="1:133" x14ac:dyDescent="0.3">
      <c r="A124" s="110" t="s">
        <v>162</v>
      </c>
      <c r="B124" s="110">
        <v>2021</v>
      </c>
      <c r="C124" s="110" t="s">
        <v>2261</v>
      </c>
      <c r="D124" s="22">
        <f>INDEX(Concordance!$A$2:$A$556,MATCH('2021 ESSER III'!F124,Concordance!$D$2:$D$556,0))</f>
        <v>11076</v>
      </c>
      <c r="E124" s="110" t="s">
        <v>534</v>
      </c>
      <c r="F124" s="110" t="s">
        <v>2262</v>
      </c>
      <c r="G124" s="110" t="s">
        <v>2263</v>
      </c>
      <c r="H124" s="110" t="s">
        <v>1892</v>
      </c>
      <c r="I124" s="21">
        <v>11960.33</v>
      </c>
      <c r="J124" s="21">
        <v>0</v>
      </c>
      <c r="K124" s="21">
        <v>0</v>
      </c>
      <c r="L124" s="21">
        <v>0</v>
      </c>
      <c r="M124" s="21">
        <v>0</v>
      </c>
      <c r="N124" s="21">
        <v>0</v>
      </c>
      <c r="O124" s="21">
        <v>0</v>
      </c>
      <c r="P124" s="21">
        <v>0</v>
      </c>
      <c r="Q124" s="21">
        <v>11960.33</v>
      </c>
      <c r="R124" s="21">
        <v>0</v>
      </c>
      <c r="W124" s="21">
        <v>11960.33</v>
      </c>
      <c r="X124" s="110">
        <v>0</v>
      </c>
      <c r="Y124" s="110">
        <v>0</v>
      </c>
      <c r="Z124" s="110">
        <v>0</v>
      </c>
      <c r="AA124" s="110">
        <v>100</v>
      </c>
      <c r="AB124" s="110">
        <v>0</v>
      </c>
      <c r="AC124" s="21">
        <v>575464</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1">
        <v>0</v>
      </c>
      <c r="DA124" s="21">
        <v>0</v>
      </c>
      <c r="DB124" s="21">
        <v>0</v>
      </c>
      <c r="DC124" s="21">
        <v>0</v>
      </c>
      <c r="DD124" s="21">
        <v>0</v>
      </c>
      <c r="DE124" s="21">
        <v>0</v>
      </c>
      <c r="DF124" s="21">
        <v>0</v>
      </c>
      <c r="DG124" s="21">
        <v>0</v>
      </c>
      <c r="DH124" s="21">
        <v>575464</v>
      </c>
      <c r="DI124" s="110">
        <v>0</v>
      </c>
      <c r="DJ124" s="110">
        <v>20</v>
      </c>
      <c r="DK124" s="110">
        <v>0</v>
      </c>
      <c r="DL124" s="110">
        <v>80</v>
      </c>
      <c r="DM124" s="110">
        <v>0</v>
      </c>
      <c r="DN124" s="21">
        <v>118000</v>
      </c>
      <c r="DO124" s="21">
        <v>0</v>
      </c>
      <c r="DP124" s="110" t="s">
        <v>1892</v>
      </c>
      <c r="DQ124" s="110" t="s">
        <v>1911</v>
      </c>
      <c r="DR124" s="110" t="s">
        <v>1911</v>
      </c>
      <c r="DS124" s="110" t="s">
        <v>1892</v>
      </c>
      <c r="DT124" s="110" t="s">
        <v>1911</v>
      </c>
      <c r="DU124" s="110" t="s">
        <v>1892</v>
      </c>
      <c r="DV124" s="110" t="s">
        <v>1911</v>
      </c>
      <c r="DW124" s="110" t="s">
        <v>1911</v>
      </c>
      <c r="DX124" s="110" t="s">
        <v>1911</v>
      </c>
      <c r="DY124" s="110" t="s">
        <v>1911</v>
      </c>
      <c r="DZ124" s="110" t="s">
        <v>1911</v>
      </c>
      <c r="EA124" s="110" t="s">
        <v>1911</v>
      </c>
      <c r="EB124" s="110" t="s">
        <v>1892</v>
      </c>
      <c r="EC124" s="110" t="s">
        <v>1892</v>
      </c>
    </row>
    <row r="125" spans="1:133" x14ac:dyDescent="0.3">
      <c r="A125" s="110" t="s">
        <v>162</v>
      </c>
      <c r="B125" s="110">
        <v>2021</v>
      </c>
      <c r="C125" s="110" t="s">
        <v>2264</v>
      </c>
      <c r="D125" s="22">
        <f>INDEX(Concordance!$A$2:$A$556,MATCH('2021 ESSER III'!F125,Concordance!$D$2:$D$556,0))</f>
        <v>18047</v>
      </c>
      <c r="E125" s="110" t="s">
        <v>537</v>
      </c>
      <c r="F125" s="110" t="s">
        <v>2265</v>
      </c>
      <c r="G125" s="110" t="s">
        <v>2266</v>
      </c>
      <c r="H125" s="110" t="s">
        <v>1892</v>
      </c>
      <c r="I125" s="21">
        <v>0</v>
      </c>
      <c r="J125" s="21">
        <v>0</v>
      </c>
      <c r="K125" s="21">
        <v>0</v>
      </c>
      <c r="L125" s="21">
        <v>0</v>
      </c>
      <c r="M125" s="21">
        <v>0</v>
      </c>
      <c r="N125" s="21">
        <v>0</v>
      </c>
      <c r="O125" s="21">
        <v>0</v>
      </c>
      <c r="P125" s="21">
        <v>0</v>
      </c>
      <c r="Q125" s="21">
        <v>0</v>
      </c>
      <c r="R125" s="21">
        <v>0</v>
      </c>
      <c r="W125" s="21">
        <v>0</v>
      </c>
      <c r="AC125" s="21">
        <v>3338333</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1">
        <v>0</v>
      </c>
      <c r="CU125" s="21">
        <v>0</v>
      </c>
      <c r="CV125" s="21">
        <v>0</v>
      </c>
      <c r="CW125" s="21">
        <v>0</v>
      </c>
      <c r="CX125" s="21">
        <v>0</v>
      </c>
      <c r="CY125" s="21">
        <v>0</v>
      </c>
      <c r="CZ125" s="21">
        <v>0</v>
      </c>
      <c r="DA125" s="21">
        <v>0</v>
      </c>
      <c r="DB125" s="21">
        <v>0</v>
      </c>
      <c r="DC125" s="21">
        <v>0</v>
      </c>
      <c r="DD125" s="21">
        <v>0</v>
      </c>
      <c r="DE125" s="21">
        <v>0</v>
      </c>
      <c r="DF125" s="21">
        <v>0</v>
      </c>
      <c r="DG125" s="21">
        <v>0</v>
      </c>
      <c r="DH125" s="21">
        <v>3338333</v>
      </c>
      <c r="DI125" s="110">
        <v>30</v>
      </c>
      <c r="DJ125" s="110">
        <v>20</v>
      </c>
      <c r="DK125" s="110">
        <v>5</v>
      </c>
      <c r="DL125" s="110">
        <v>30</v>
      </c>
      <c r="DM125" s="110">
        <v>15</v>
      </c>
      <c r="DN125" s="21">
        <v>890000</v>
      </c>
      <c r="DO125" s="21">
        <v>0</v>
      </c>
      <c r="DP125" s="110" t="s">
        <v>1892</v>
      </c>
      <c r="DQ125" s="110" t="s">
        <v>1892</v>
      </c>
      <c r="DR125" s="110" t="s">
        <v>1911</v>
      </c>
      <c r="DS125" s="110" t="s">
        <v>1892</v>
      </c>
      <c r="DT125" s="110" t="s">
        <v>1911</v>
      </c>
      <c r="DU125" s="110" t="s">
        <v>1892</v>
      </c>
      <c r="DV125" s="110" t="s">
        <v>1911</v>
      </c>
      <c r="DW125" s="110" t="s">
        <v>1911</v>
      </c>
      <c r="DX125" s="110" t="s">
        <v>1911</v>
      </c>
      <c r="DY125" s="110" t="s">
        <v>1911</v>
      </c>
      <c r="DZ125" s="110" t="s">
        <v>1911</v>
      </c>
      <c r="EA125" s="110" t="s">
        <v>1911</v>
      </c>
      <c r="EB125" s="110" t="s">
        <v>1892</v>
      </c>
      <c r="EC125" s="110" t="s">
        <v>1892</v>
      </c>
    </row>
    <row r="126" spans="1:133" x14ac:dyDescent="0.3">
      <c r="A126" s="110" t="s">
        <v>162</v>
      </c>
      <c r="B126" s="110">
        <v>2021</v>
      </c>
      <c r="C126" s="110" t="s">
        <v>2267</v>
      </c>
      <c r="D126" s="22">
        <f>INDEX(Concordance!$A$2:$A$556,MATCH('2021 ESSER III'!F126,Concordance!$D$2:$D$556,0))</f>
        <v>19147</v>
      </c>
      <c r="E126" s="110" t="s">
        <v>540</v>
      </c>
      <c r="F126" s="110" t="s">
        <v>2268</v>
      </c>
      <c r="G126" s="110" t="s">
        <v>2269</v>
      </c>
      <c r="H126" s="110" t="s">
        <v>1892</v>
      </c>
      <c r="I126" s="21">
        <v>3243.48</v>
      </c>
      <c r="J126" s="21">
        <v>0</v>
      </c>
      <c r="K126" s="21">
        <v>0</v>
      </c>
      <c r="L126" s="21">
        <v>0</v>
      </c>
      <c r="M126" s="21">
        <v>0</v>
      </c>
      <c r="N126" s="21">
        <v>0</v>
      </c>
      <c r="O126" s="21">
        <v>0</v>
      </c>
      <c r="P126" s="21">
        <v>0</v>
      </c>
      <c r="Q126" s="21">
        <v>3243.48</v>
      </c>
      <c r="R126" s="21">
        <v>0</v>
      </c>
      <c r="W126" s="21">
        <v>3243.48</v>
      </c>
      <c r="X126" s="110">
        <v>0</v>
      </c>
      <c r="Y126" s="110">
        <v>0</v>
      </c>
      <c r="Z126" s="110">
        <v>0</v>
      </c>
      <c r="AA126" s="110">
        <v>100</v>
      </c>
      <c r="AB126" s="110">
        <v>0</v>
      </c>
      <c r="AC126" s="21">
        <v>208028</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21">
        <v>0</v>
      </c>
      <c r="CN126" s="21">
        <v>0</v>
      </c>
      <c r="CO126" s="21">
        <v>0</v>
      </c>
      <c r="CP126" s="21">
        <v>0</v>
      </c>
      <c r="CQ126" s="21">
        <v>0</v>
      </c>
      <c r="CR126" s="21">
        <v>0</v>
      </c>
      <c r="CS126" s="21">
        <v>0</v>
      </c>
      <c r="CT126" s="21">
        <v>0</v>
      </c>
      <c r="CU126" s="21">
        <v>0</v>
      </c>
      <c r="CV126" s="21">
        <v>0</v>
      </c>
      <c r="CW126" s="21">
        <v>0</v>
      </c>
      <c r="CX126" s="21">
        <v>0</v>
      </c>
      <c r="CY126" s="21">
        <v>0</v>
      </c>
      <c r="CZ126" s="21">
        <v>0</v>
      </c>
      <c r="DA126" s="21">
        <v>0</v>
      </c>
      <c r="DB126" s="21">
        <v>0</v>
      </c>
      <c r="DC126" s="21">
        <v>0</v>
      </c>
      <c r="DD126" s="21">
        <v>0</v>
      </c>
      <c r="DE126" s="21">
        <v>0</v>
      </c>
      <c r="DF126" s="21">
        <v>0</v>
      </c>
      <c r="DG126" s="21">
        <v>0</v>
      </c>
      <c r="DH126" s="21">
        <v>208028</v>
      </c>
      <c r="DI126" s="110">
        <v>30</v>
      </c>
      <c r="DJ126" s="110">
        <v>50</v>
      </c>
      <c r="DK126" s="110">
        <v>20</v>
      </c>
      <c r="DL126" s="110">
        <v>0</v>
      </c>
      <c r="DM126" s="110">
        <v>0</v>
      </c>
      <c r="DN126" s="21">
        <v>79727</v>
      </c>
      <c r="DO126" s="21">
        <v>0</v>
      </c>
      <c r="DP126" s="110" t="s">
        <v>1911</v>
      </c>
      <c r="DQ126" s="110" t="s">
        <v>1911</v>
      </c>
      <c r="DR126" s="110" t="s">
        <v>1911</v>
      </c>
      <c r="DS126" s="110" t="s">
        <v>1911</v>
      </c>
      <c r="DT126" s="110" t="s">
        <v>1911</v>
      </c>
      <c r="DU126" s="110" t="s">
        <v>1892</v>
      </c>
      <c r="DV126" s="110" t="s">
        <v>1911</v>
      </c>
      <c r="DW126" s="110" t="s">
        <v>1911</v>
      </c>
      <c r="DX126" s="110" t="s">
        <v>1911</v>
      </c>
      <c r="DY126" s="110" t="s">
        <v>1911</v>
      </c>
      <c r="DZ126" s="110" t="s">
        <v>1911</v>
      </c>
      <c r="EA126" s="110" t="s">
        <v>1911</v>
      </c>
      <c r="EB126" s="110" t="s">
        <v>1892</v>
      </c>
      <c r="EC126" s="110" t="s">
        <v>1892</v>
      </c>
    </row>
    <row r="127" spans="1:133" x14ac:dyDescent="0.3">
      <c r="A127" s="110" t="s">
        <v>162</v>
      </c>
      <c r="B127" s="110">
        <v>2021</v>
      </c>
      <c r="C127" s="110" t="s">
        <v>2270</v>
      </c>
      <c r="D127" s="22">
        <f>INDEX(Concordance!$A$2:$A$556,MATCH('2021 ESSER III'!F127,Concordance!$D$2:$D$556,0))</f>
        <v>73099</v>
      </c>
      <c r="E127" s="110" t="s">
        <v>543</v>
      </c>
      <c r="F127" s="110" t="s">
        <v>2271</v>
      </c>
      <c r="G127" s="110" t="s">
        <v>2272</v>
      </c>
      <c r="H127" s="110" t="s">
        <v>1892</v>
      </c>
      <c r="I127" s="21">
        <v>0</v>
      </c>
      <c r="J127" s="21">
        <v>0</v>
      </c>
      <c r="K127" s="21">
        <v>0</v>
      </c>
      <c r="L127" s="21">
        <v>0</v>
      </c>
      <c r="M127" s="21">
        <v>0</v>
      </c>
      <c r="N127" s="21">
        <v>0</v>
      </c>
      <c r="O127" s="21">
        <v>0</v>
      </c>
      <c r="P127" s="21">
        <v>0</v>
      </c>
      <c r="Q127" s="21">
        <v>0</v>
      </c>
      <c r="R127" s="21">
        <v>0</v>
      </c>
      <c r="W127" s="21">
        <v>0</v>
      </c>
      <c r="AC127" s="21">
        <v>3450386</v>
      </c>
      <c r="AD127" s="21">
        <v>0</v>
      </c>
      <c r="AE127" s="21">
        <v>0</v>
      </c>
      <c r="AF127" s="21">
        <v>0</v>
      </c>
      <c r="AG127" s="21">
        <v>0</v>
      </c>
      <c r="AH127" s="21">
        <v>0</v>
      </c>
      <c r="AI127" s="21">
        <v>0</v>
      </c>
      <c r="AJ127" s="21">
        <v>0</v>
      </c>
      <c r="AK127" s="21">
        <v>0</v>
      </c>
      <c r="AL127" s="21">
        <v>0</v>
      </c>
      <c r="AM127" s="21">
        <v>0</v>
      </c>
      <c r="AN127" s="21">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1">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21">
        <v>0</v>
      </c>
      <c r="CN127" s="21">
        <v>0</v>
      </c>
      <c r="CO127" s="21">
        <v>0</v>
      </c>
      <c r="CP127" s="21">
        <v>0</v>
      </c>
      <c r="CQ127" s="21">
        <v>0</v>
      </c>
      <c r="CR127" s="21">
        <v>0</v>
      </c>
      <c r="CS127" s="21">
        <v>0</v>
      </c>
      <c r="CT127" s="21">
        <v>0</v>
      </c>
      <c r="CU127" s="21">
        <v>0</v>
      </c>
      <c r="CV127" s="21">
        <v>0</v>
      </c>
      <c r="CW127" s="21">
        <v>0</v>
      </c>
      <c r="CX127" s="21">
        <v>0</v>
      </c>
      <c r="CY127" s="21">
        <v>0</v>
      </c>
      <c r="CZ127" s="21">
        <v>0</v>
      </c>
      <c r="DA127" s="21">
        <v>0</v>
      </c>
      <c r="DB127" s="21">
        <v>0</v>
      </c>
      <c r="DC127" s="21">
        <v>0</v>
      </c>
      <c r="DD127" s="21">
        <v>0</v>
      </c>
      <c r="DE127" s="21">
        <v>0</v>
      </c>
      <c r="DF127" s="21">
        <v>0</v>
      </c>
      <c r="DG127" s="21">
        <v>0</v>
      </c>
      <c r="DH127" s="21">
        <v>3450386</v>
      </c>
      <c r="DI127" s="110">
        <v>0</v>
      </c>
      <c r="DJ127" s="110">
        <v>20</v>
      </c>
      <c r="DK127" s="110">
        <v>0</v>
      </c>
      <c r="DL127" s="110">
        <v>80</v>
      </c>
      <c r="DM127" s="110">
        <v>0</v>
      </c>
      <c r="DN127" s="21">
        <v>690077.2</v>
      </c>
      <c r="DO127" s="21">
        <v>0</v>
      </c>
      <c r="DP127" s="110" t="s">
        <v>1911</v>
      </c>
      <c r="DQ127" s="110" t="s">
        <v>1911</v>
      </c>
      <c r="DR127" s="110" t="s">
        <v>1911</v>
      </c>
      <c r="DS127" s="110" t="s">
        <v>1892</v>
      </c>
      <c r="DT127" s="110" t="s">
        <v>1911</v>
      </c>
      <c r="DU127" s="110" t="s">
        <v>1892</v>
      </c>
      <c r="DV127" s="110" t="s">
        <v>1911</v>
      </c>
      <c r="DW127" s="110" t="s">
        <v>1911</v>
      </c>
      <c r="DX127" s="110" t="s">
        <v>1911</v>
      </c>
      <c r="DY127" s="110" t="s">
        <v>1911</v>
      </c>
      <c r="DZ127" s="110" t="s">
        <v>1911</v>
      </c>
      <c r="EA127" s="110" t="s">
        <v>1911</v>
      </c>
      <c r="EB127" s="110" t="s">
        <v>1892</v>
      </c>
      <c r="EC127" s="110" t="s">
        <v>1892</v>
      </c>
    </row>
    <row r="128" spans="1:133" x14ac:dyDescent="0.3">
      <c r="A128" s="110" t="s">
        <v>162</v>
      </c>
      <c r="B128" s="110">
        <v>2021</v>
      </c>
      <c r="C128" s="110" t="s">
        <v>2273</v>
      </c>
      <c r="D128" s="22">
        <f>INDEX(Concordance!$A$2:$A$556,MATCH('2021 ESSER III'!F128,Concordance!$D$2:$D$556,0))</f>
        <v>67055</v>
      </c>
      <c r="E128" s="110" t="s">
        <v>546</v>
      </c>
      <c r="F128" s="110" t="s">
        <v>2274</v>
      </c>
      <c r="G128" s="110" t="s">
        <v>2275</v>
      </c>
      <c r="H128" s="110" t="s">
        <v>1892</v>
      </c>
      <c r="I128" s="21">
        <v>0</v>
      </c>
      <c r="J128" s="21">
        <v>0</v>
      </c>
      <c r="K128" s="21">
        <v>0</v>
      </c>
      <c r="L128" s="21">
        <v>0</v>
      </c>
      <c r="M128" s="21">
        <v>0</v>
      </c>
      <c r="N128" s="21">
        <v>0</v>
      </c>
      <c r="O128" s="21">
        <v>0</v>
      </c>
      <c r="P128" s="21">
        <v>0</v>
      </c>
      <c r="Q128" s="21">
        <v>0</v>
      </c>
      <c r="R128" s="21">
        <v>0</v>
      </c>
      <c r="W128" s="21">
        <v>0</v>
      </c>
      <c r="AC128" s="21">
        <v>3539385</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21">
        <v>0</v>
      </c>
      <c r="CN128" s="21">
        <v>0</v>
      </c>
      <c r="CO128" s="21">
        <v>0</v>
      </c>
      <c r="CP128" s="21">
        <v>0</v>
      </c>
      <c r="CQ128" s="21">
        <v>0</v>
      </c>
      <c r="CR128" s="21">
        <v>0</v>
      </c>
      <c r="CS128" s="21">
        <v>0</v>
      </c>
      <c r="CT128" s="21">
        <v>0</v>
      </c>
      <c r="CU128" s="21">
        <v>0</v>
      </c>
      <c r="CV128" s="21">
        <v>0</v>
      </c>
      <c r="CW128" s="21">
        <v>0</v>
      </c>
      <c r="CX128" s="21">
        <v>0</v>
      </c>
      <c r="CY128" s="21">
        <v>0</v>
      </c>
      <c r="CZ128" s="21">
        <v>0</v>
      </c>
      <c r="DA128" s="21">
        <v>0</v>
      </c>
      <c r="DB128" s="21">
        <v>0</v>
      </c>
      <c r="DC128" s="21">
        <v>0</v>
      </c>
      <c r="DD128" s="21">
        <v>0</v>
      </c>
      <c r="DE128" s="21">
        <v>0</v>
      </c>
      <c r="DF128" s="21">
        <v>0</v>
      </c>
      <c r="DG128" s="21">
        <v>0</v>
      </c>
      <c r="DH128" s="21">
        <v>3539385</v>
      </c>
      <c r="DI128" s="110">
        <v>21.1</v>
      </c>
      <c r="DJ128" s="110">
        <v>20</v>
      </c>
      <c r="DK128" s="110">
        <v>0</v>
      </c>
      <c r="DL128" s="110">
        <v>58.9</v>
      </c>
      <c r="DM128" s="110">
        <v>0</v>
      </c>
      <c r="DN128" s="21">
        <v>727677</v>
      </c>
      <c r="DO128" s="21">
        <v>0</v>
      </c>
      <c r="DP128" s="110" t="s">
        <v>1911</v>
      </c>
      <c r="DQ128" s="110" t="s">
        <v>1892</v>
      </c>
      <c r="DR128" s="110" t="s">
        <v>1911</v>
      </c>
      <c r="DS128" s="110" t="s">
        <v>1911</v>
      </c>
      <c r="DT128" s="110" t="s">
        <v>1911</v>
      </c>
      <c r="DU128" s="110" t="s">
        <v>1892</v>
      </c>
      <c r="DV128" s="110" t="s">
        <v>1911</v>
      </c>
      <c r="DW128" s="110" t="s">
        <v>1911</v>
      </c>
      <c r="DX128" s="110" t="s">
        <v>1911</v>
      </c>
      <c r="DY128" s="110" t="s">
        <v>1911</v>
      </c>
      <c r="DZ128" s="110" t="s">
        <v>1911</v>
      </c>
      <c r="EA128" s="110" t="s">
        <v>1911</v>
      </c>
      <c r="EB128" s="110" t="s">
        <v>1892</v>
      </c>
      <c r="EC128" s="110" t="s">
        <v>1892</v>
      </c>
    </row>
    <row r="129" spans="1:133" x14ac:dyDescent="0.3">
      <c r="A129" s="110" t="s">
        <v>162</v>
      </c>
      <c r="B129" s="110">
        <v>2021</v>
      </c>
      <c r="C129" s="110" t="s">
        <v>2276</v>
      </c>
      <c r="D129" s="22">
        <f>INDEX(Concordance!$A$2:$A$556,MATCH('2021 ESSER III'!F129,Concordance!$D$2:$D$556,0))</f>
        <v>20002</v>
      </c>
      <c r="E129" s="110" t="s">
        <v>549</v>
      </c>
      <c r="F129" s="110" t="s">
        <v>2277</v>
      </c>
      <c r="G129" s="110" t="s">
        <v>2278</v>
      </c>
      <c r="H129" s="110" t="s">
        <v>1892</v>
      </c>
      <c r="I129" s="21">
        <v>0</v>
      </c>
      <c r="J129" s="21">
        <v>0</v>
      </c>
      <c r="K129" s="21">
        <v>0</v>
      </c>
      <c r="L129" s="21">
        <v>0</v>
      </c>
      <c r="M129" s="21">
        <v>0</v>
      </c>
      <c r="N129" s="21">
        <v>0</v>
      </c>
      <c r="O129" s="21">
        <v>0</v>
      </c>
      <c r="P129" s="21">
        <v>0</v>
      </c>
      <c r="Q129" s="21">
        <v>0</v>
      </c>
      <c r="R129" s="21">
        <v>0</v>
      </c>
      <c r="W129" s="21">
        <v>0</v>
      </c>
      <c r="AC129" s="21">
        <v>4399392</v>
      </c>
      <c r="AD129" s="21">
        <v>0</v>
      </c>
      <c r="AE129" s="21">
        <v>0</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0</v>
      </c>
      <c r="BL129" s="21">
        <v>0</v>
      </c>
      <c r="BM129" s="21">
        <v>0</v>
      </c>
      <c r="BN129" s="21">
        <v>0</v>
      </c>
      <c r="BO129" s="21">
        <v>0</v>
      </c>
      <c r="BP129" s="21">
        <v>0</v>
      </c>
      <c r="BQ129" s="21">
        <v>0</v>
      </c>
      <c r="BR129" s="21">
        <v>0</v>
      </c>
      <c r="BS129" s="21">
        <v>0</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21">
        <v>0</v>
      </c>
      <c r="CN129" s="21">
        <v>0</v>
      </c>
      <c r="CO129" s="21">
        <v>0</v>
      </c>
      <c r="CP129" s="21">
        <v>0</v>
      </c>
      <c r="CQ129" s="21">
        <v>0</v>
      </c>
      <c r="CR129" s="21">
        <v>0</v>
      </c>
      <c r="CS129" s="21">
        <v>0</v>
      </c>
      <c r="CT129" s="21">
        <v>0</v>
      </c>
      <c r="CU129" s="21">
        <v>0</v>
      </c>
      <c r="CV129" s="21">
        <v>0</v>
      </c>
      <c r="CW129" s="21">
        <v>0</v>
      </c>
      <c r="CX129" s="21">
        <v>0</v>
      </c>
      <c r="CY129" s="21">
        <v>0</v>
      </c>
      <c r="CZ129" s="21">
        <v>0</v>
      </c>
      <c r="DA129" s="21">
        <v>0</v>
      </c>
      <c r="DB129" s="21">
        <v>0</v>
      </c>
      <c r="DC129" s="21">
        <v>0</v>
      </c>
      <c r="DD129" s="21">
        <v>0</v>
      </c>
      <c r="DE129" s="21">
        <v>0</v>
      </c>
      <c r="DF129" s="21">
        <v>0</v>
      </c>
      <c r="DG129" s="21">
        <v>0</v>
      </c>
      <c r="DH129" s="21">
        <v>4399392</v>
      </c>
      <c r="DI129" s="110">
        <v>5</v>
      </c>
      <c r="DJ129" s="110">
        <v>95</v>
      </c>
      <c r="DK129" s="110">
        <v>0</v>
      </c>
      <c r="DL129" s="110">
        <v>0</v>
      </c>
      <c r="DM129" s="110">
        <v>0</v>
      </c>
      <c r="DN129" s="21">
        <v>879878.4</v>
      </c>
      <c r="DO129" s="21">
        <v>0</v>
      </c>
      <c r="DP129" s="110" t="s">
        <v>1911</v>
      </c>
      <c r="DQ129" s="110" t="s">
        <v>1911</v>
      </c>
      <c r="DR129" s="110" t="s">
        <v>1911</v>
      </c>
      <c r="DS129" s="110" t="s">
        <v>1892</v>
      </c>
      <c r="DT129" s="110" t="s">
        <v>1911</v>
      </c>
      <c r="DU129" s="110" t="s">
        <v>1911</v>
      </c>
      <c r="DV129" s="110" t="s">
        <v>1911</v>
      </c>
      <c r="DW129" s="110" t="s">
        <v>1911</v>
      </c>
      <c r="DX129" s="110" t="s">
        <v>1911</v>
      </c>
      <c r="DY129" s="110" t="s">
        <v>1911</v>
      </c>
      <c r="DZ129" s="110" t="s">
        <v>1911</v>
      </c>
      <c r="EA129" s="110" t="s">
        <v>1911</v>
      </c>
      <c r="EB129" s="110" t="s">
        <v>1892</v>
      </c>
      <c r="EC129" s="110" t="s">
        <v>1892</v>
      </c>
    </row>
    <row r="130" spans="1:133" x14ac:dyDescent="0.3">
      <c r="A130" s="110" t="s">
        <v>162</v>
      </c>
      <c r="B130" s="110">
        <v>2021</v>
      </c>
      <c r="C130" s="110" t="s">
        <v>2279</v>
      </c>
      <c r="D130" s="22">
        <f>INDEX(Concordance!$A$2:$A$556,MATCH('2021 ESSER III'!F130,Concordance!$D$2:$D$556,0))</f>
        <v>66102</v>
      </c>
      <c r="E130" s="110" t="s">
        <v>552</v>
      </c>
      <c r="F130" s="110" t="s">
        <v>2280</v>
      </c>
      <c r="G130" s="110" t="s">
        <v>2281</v>
      </c>
      <c r="H130" s="110" t="s">
        <v>1892</v>
      </c>
      <c r="I130" s="21">
        <v>0</v>
      </c>
      <c r="J130" s="21">
        <v>0</v>
      </c>
      <c r="K130" s="21">
        <v>0</v>
      </c>
      <c r="L130" s="21">
        <v>0</v>
      </c>
      <c r="M130" s="21">
        <v>0</v>
      </c>
      <c r="N130" s="21">
        <v>0</v>
      </c>
      <c r="O130" s="21">
        <v>0</v>
      </c>
      <c r="P130" s="21">
        <v>0</v>
      </c>
      <c r="Q130" s="21">
        <v>0</v>
      </c>
      <c r="R130" s="21">
        <v>0</v>
      </c>
      <c r="W130" s="21">
        <v>0</v>
      </c>
      <c r="AC130" s="21">
        <v>4969613</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21">
        <v>0</v>
      </c>
      <c r="CN130" s="21">
        <v>0</v>
      </c>
      <c r="CO130" s="21">
        <v>0</v>
      </c>
      <c r="CP130" s="21">
        <v>0</v>
      </c>
      <c r="CQ130" s="21">
        <v>0</v>
      </c>
      <c r="CR130" s="21">
        <v>0</v>
      </c>
      <c r="CS130" s="21">
        <v>0</v>
      </c>
      <c r="CT130" s="21">
        <v>0</v>
      </c>
      <c r="CU130" s="21">
        <v>0</v>
      </c>
      <c r="CV130" s="21">
        <v>0</v>
      </c>
      <c r="CW130" s="21">
        <v>0</v>
      </c>
      <c r="CX130" s="21">
        <v>0</v>
      </c>
      <c r="CY130" s="21">
        <v>0</v>
      </c>
      <c r="CZ130" s="21">
        <v>0</v>
      </c>
      <c r="DA130" s="21">
        <v>0</v>
      </c>
      <c r="DB130" s="21">
        <v>0</v>
      </c>
      <c r="DC130" s="21">
        <v>0</v>
      </c>
      <c r="DD130" s="21">
        <v>0</v>
      </c>
      <c r="DE130" s="21">
        <v>0</v>
      </c>
      <c r="DF130" s="21">
        <v>0</v>
      </c>
      <c r="DG130" s="21">
        <v>0</v>
      </c>
      <c r="DH130" s="21">
        <v>4969613</v>
      </c>
      <c r="DI130" s="110">
        <v>0</v>
      </c>
      <c r="DJ130" s="110">
        <v>0</v>
      </c>
      <c r="DK130" s="110">
        <v>0</v>
      </c>
      <c r="DL130" s="110">
        <v>0</v>
      </c>
      <c r="DM130" s="110">
        <v>100</v>
      </c>
      <c r="DN130" s="21">
        <v>1650000</v>
      </c>
      <c r="DO130" s="21">
        <v>0</v>
      </c>
      <c r="DP130" s="110" t="s">
        <v>1911</v>
      </c>
      <c r="DQ130" s="110" t="s">
        <v>1892</v>
      </c>
      <c r="DR130" s="110" t="s">
        <v>1911</v>
      </c>
      <c r="DS130" s="110" t="s">
        <v>1892</v>
      </c>
      <c r="DT130" s="110" t="s">
        <v>1911</v>
      </c>
      <c r="DU130" s="110" t="s">
        <v>1892</v>
      </c>
      <c r="DV130" s="110" t="s">
        <v>1911</v>
      </c>
      <c r="DW130" s="110" t="s">
        <v>1911</v>
      </c>
      <c r="DX130" s="110" t="s">
        <v>1911</v>
      </c>
      <c r="DY130" s="110" t="s">
        <v>1911</v>
      </c>
      <c r="DZ130" s="110" t="s">
        <v>1911</v>
      </c>
      <c r="EA130" s="110" t="s">
        <v>1911</v>
      </c>
      <c r="EB130" s="110" t="s">
        <v>1892</v>
      </c>
      <c r="EC130" s="110" t="s">
        <v>1911</v>
      </c>
    </row>
    <row r="131" spans="1:133" x14ac:dyDescent="0.3">
      <c r="A131" s="110" t="s">
        <v>162</v>
      </c>
      <c r="B131" s="110">
        <v>2021</v>
      </c>
      <c r="C131" s="110" t="s">
        <v>2282</v>
      </c>
      <c r="D131" s="22">
        <f>INDEX(Concordance!$A$2:$A$556,MATCH('2021 ESSER III'!F131,Concordance!$D$2:$D$556,0))</f>
        <v>57002</v>
      </c>
      <c r="E131" s="110" t="s">
        <v>971</v>
      </c>
      <c r="F131" s="110" t="s">
        <v>2283</v>
      </c>
      <c r="G131" s="110" t="s">
        <v>2284</v>
      </c>
      <c r="H131" s="110" t="s">
        <v>1892</v>
      </c>
      <c r="I131" s="21">
        <v>0</v>
      </c>
      <c r="J131" s="21">
        <v>0</v>
      </c>
      <c r="K131" s="21">
        <v>0</v>
      </c>
      <c r="L131" s="21">
        <v>0</v>
      </c>
      <c r="M131" s="21">
        <v>0</v>
      </c>
      <c r="N131" s="21">
        <v>0</v>
      </c>
      <c r="O131" s="21">
        <v>0</v>
      </c>
      <c r="P131" s="21">
        <v>0</v>
      </c>
      <c r="Q131" s="21">
        <v>0</v>
      </c>
      <c r="R131" s="21">
        <v>0</v>
      </c>
      <c r="W131" s="21">
        <v>0</v>
      </c>
      <c r="AC131" s="21">
        <v>1568013</v>
      </c>
      <c r="AD131" s="21">
        <v>0</v>
      </c>
      <c r="AE131" s="21">
        <v>0</v>
      </c>
      <c r="AF131" s="21">
        <v>0</v>
      </c>
      <c r="AG131" s="21">
        <v>0</v>
      </c>
      <c r="AH131" s="21">
        <v>0</v>
      </c>
      <c r="AI131" s="21">
        <v>0</v>
      </c>
      <c r="AJ131" s="21">
        <v>0</v>
      </c>
      <c r="AK131" s="21">
        <v>0</v>
      </c>
      <c r="AL131" s="21">
        <v>0</v>
      </c>
      <c r="AM131" s="21">
        <v>0</v>
      </c>
      <c r="AN131" s="21">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1">
        <v>0</v>
      </c>
      <c r="BD131" s="21">
        <v>0</v>
      </c>
      <c r="BE131" s="21">
        <v>0</v>
      </c>
      <c r="BF131" s="21">
        <v>0</v>
      </c>
      <c r="BG131" s="21">
        <v>0</v>
      </c>
      <c r="BH131" s="21">
        <v>0</v>
      </c>
      <c r="BI131" s="21">
        <v>0</v>
      </c>
      <c r="BJ131" s="21">
        <v>0</v>
      </c>
      <c r="BK131" s="21">
        <v>0</v>
      </c>
      <c r="BL131" s="21">
        <v>0</v>
      </c>
      <c r="BM131" s="21">
        <v>0</v>
      </c>
      <c r="BN131" s="21">
        <v>0</v>
      </c>
      <c r="BO131" s="21">
        <v>0</v>
      </c>
      <c r="BP131" s="21">
        <v>0</v>
      </c>
      <c r="BQ131" s="21">
        <v>0</v>
      </c>
      <c r="BR131" s="21">
        <v>0</v>
      </c>
      <c r="BS131" s="21">
        <v>0</v>
      </c>
      <c r="BT131" s="21">
        <v>0</v>
      </c>
      <c r="BU131" s="21">
        <v>0</v>
      </c>
      <c r="BV131" s="21">
        <v>0</v>
      </c>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21">
        <v>0</v>
      </c>
      <c r="CN131" s="21">
        <v>0</v>
      </c>
      <c r="CO131" s="21">
        <v>0</v>
      </c>
      <c r="CP131" s="21">
        <v>0</v>
      </c>
      <c r="CQ131" s="21">
        <v>0</v>
      </c>
      <c r="CR131" s="21">
        <v>0</v>
      </c>
      <c r="CS131" s="21">
        <v>0</v>
      </c>
      <c r="CT131" s="21">
        <v>0</v>
      </c>
      <c r="CU131" s="21">
        <v>0</v>
      </c>
      <c r="CV131" s="21">
        <v>0</v>
      </c>
      <c r="CW131" s="21">
        <v>0</v>
      </c>
      <c r="CX131" s="21">
        <v>0</v>
      </c>
      <c r="CY131" s="21">
        <v>0</v>
      </c>
      <c r="CZ131" s="21">
        <v>0</v>
      </c>
      <c r="DA131" s="21">
        <v>0</v>
      </c>
      <c r="DB131" s="21">
        <v>0</v>
      </c>
      <c r="DC131" s="21">
        <v>0</v>
      </c>
      <c r="DD131" s="21">
        <v>0</v>
      </c>
      <c r="DE131" s="21">
        <v>0</v>
      </c>
      <c r="DF131" s="21">
        <v>0</v>
      </c>
      <c r="DG131" s="21">
        <v>0</v>
      </c>
      <c r="DH131" s="21">
        <v>1568013</v>
      </c>
      <c r="DI131" s="110">
        <v>45</v>
      </c>
      <c r="DJ131" s="110">
        <v>55</v>
      </c>
      <c r="DK131" s="110">
        <v>0</v>
      </c>
      <c r="DL131" s="110">
        <v>0</v>
      </c>
      <c r="DM131" s="110">
        <v>0</v>
      </c>
      <c r="DN131" s="21">
        <v>410000</v>
      </c>
      <c r="DO131" s="21">
        <v>0</v>
      </c>
      <c r="DP131" s="110" t="s">
        <v>1892</v>
      </c>
      <c r="DQ131" s="110" t="s">
        <v>1911</v>
      </c>
      <c r="DR131" s="110" t="s">
        <v>1911</v>
      </c>
      <c r="DS131" s="110" t="s">
        <v>1892</v>
      </c>
      <c r="DT131" s="110" t="s">
        <v>1911</v>
      </c>
      <c r="DU131" s="110" t="s">
        <v>1892</v>
      </c>
      <c r="DV131" s="110" t="s">
        <v>1911</v>
      </c>
      <c r="DW131" s="110" t="s">
        <v>1911</v>
      </c>
      <c r="DX131" s="110" t="s">
        <v>1911</v>
      </c>
      <c r="DY131" s="110" t="s">
        <v>1911</v>
      </c>
      <c r="DZ131" s="110" t="s">
        <v>1911</v>
      </c>
      <c r="EA131" s="110" t="s">
        <v>1911</v>
      </c>
      <c r="EB131" s="110" t="s">
        <v>1892</v>
      </c>
      <c r="EC131" s="110" t="s">
        <v>1892</v>
      </c>
    </row>
    <row r="132" spans="1:133" x14ac:dyDescent="0.3">
      <c r="A132" s="110" t="s">
        <v>162</v>
      </c>
      <c r="B132" s="110">
        <v>2021</v>
      </c>
      <c r="C132" s="110" t="s">
        <v>2285</v>
      </c>
      <c r="D132" s="22">
        <f>INDEX(Concordance!$A$2:$A$556,MATCH('2021 ESSER III'!F132,Concordance!$D$2:$D$556,0))</f>
        <v>101107</v>
      </c>
      <c r="E132" s="110" t="s">
        <v>555</v>
      </c>
      <c r="F132" s="110" t="s">
        <v>2286</v>
      </c>
      <c r="G132" s="110" t="s">
        <v>2287</v>
      </c>
      <c r="H132" s="110" t="s">
        <v>1892</v>
      </c>
      <c r="I132" s="21">
        <v>0</v>
      </c>
      <c r="J132" s="21">
        <v>0</v>
      </c>
      <c r="K132" s="21">
        <v>0</v>
      </c>
      <c r="L132" s="21">
        <v>0</v>
      </c>
      <c r="M132" s="21">
        <v>0</v>
      </c>
      <c r="N132" s="21">
        <v>0</v>
      </c>
      <c r="O132" s="21">
        <v>0</v>
      </c>
      <c r="P132" s="21">
        <v>0</v>
      </c>
      <c r="Q132" s="21">
        <v>0</v>
      </c>
      <c r="R132" s="21">
        <v>0</v>
      </c>
      <c r="W132" s="21">
        <v>0</v>
      </c>
      <c r="AC132" s="21">
        <v>1625227</v>
      </c>
      <c r="AD132" s="21">
        <v>0</v>
      </c>
      <c r="AE132" s="21">
        <v>0</v>
      </c>
      <c r="AF132" s="21">
        <v>0</v>
      </c>
      <c r="AG132" s="21">
        <v>0</v>
      </c>
      <c r="AH132" s="21">
        <v>0</v>
      </c>
      <c r="AI132" s="21">
        <v>0</v>
      </c>
      <c r="AJ132" s="21">
        <v>0</v>
      </c>
      <c r="AK132" s="21">
        <v>0</v>
      </c>
      <c r="AL132" s="21">
        <v>0</v>
      </c>
      <c r="AM132" s="21">
        <v>0</v>
      </c>
      <c r="AN132" s="21">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0</v>
      </c>
      <c r="BL132" s="21">
        <v>0</v>
      </c>
      <c r="BM132" s="21">
        <v>0</v>
      </c>
      <c r="BN132" s="21">
        <v>0</v>
      </c>
      <c r="BO132" s="21">
        <v>0</v>
      </c>
      <c r="BP132" s="21">
        <v>0</v>
      </c>
      <c r="BQ132" s="21">
        <v>0</v>
      </c>
      <c r="BR132" s="21">
        <v>0</v>
      </c>
      <c r="BS132" s="21">
        <v>0</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21">
        <v>0</v>
      </c>
      <c r="CN132" s="21">
        <v>0</v>
      </c>
      <c r="CO132" s="21">
        <v>0</v>
      </c>
      <c r="CP132" s="21">
        <v>0</v>
      </c>
      <c r="CQ132" s="21">
        <v>0</v>
      </c>
      <c r="CR132" s="21">
        <v>0</v>
      </c>
      <c r="CS132" s="21">
        <v>0</v>
      </c>
      <c r="CT132" s="21">
        <v>0</v>
      </c>
      <c r="CU132" s="21">
        <v>0</v>
      </c>
      <c r="CV132" s="21">
        <v>0</v>
      </c>
      <c r="CW132" s="21">
        <v>0</v>
      </c>
      <c r="CX132" s="21">
        <v>0</v>
      </c>
      <c r="CY132" s="21">
        <v>0</v>
      </c>
      <c r="CZ132" s="21">
        <v>0</v>
      </c>
      <c r="DA132" s="21">
        <v>0</v>
      </c>
      <c r="DB132" s="21">
        <v>0</v>
      </c>
      <c r="DC132" s="21">
        <v>0</v>
      </c>
      <c r="DD132" s="21">
        <v>0</v>
      </c>
      <c r="DE132" s="21">
        <v>0</v>
      </c>
      <c r="DF132" s="21">
        <v>0</v>
      </c>
      <c r="DG132" s="21">
        <v>0</v>
      </c>
      <c r="DH132" s="21">
        <v>1625227</v>
      </c>
      <c r="DI132" s="110">
        <v>8</v>
      </c>
      <c r="DJ132" s="110">
        <v>20</v>
      </c>
      <c r="DK132" s="110">
        <v>0</v>
      </c>
      <c r="DL132" s="110">
        <v>72</v>
      </c>
      <c r="DM132" s="110">
        <v>0</v>
      </c>
      <c r="DN132" s="21">
        <v>325000</v>
      </c>
      <c r="DO132" s="21">
        <v>0</v>
      </c>
      <c r="DP132" s="110" t="s">
        <v>1911</v>
      </c>
      <c r="DQ132" s="110" t="s">
        <v>1911</v>
      </c>
      <c r="DR132" s="110" t="s">
        <v>1911</v>
      </c>
      <c r="DS132" s="110" t="s">
        <v>1892</v>
      </c>
      <c r="DT132" s="110" t="s">
        <v>1911</v>
      </c>
      <c r="DU132" s="110" t="s">
        <v>1911</v>
      </c>
      <c r="DV132" s="110" t="s">
        <v>1911</v>
      </c>
      <c r="DW132" s="110" t="s">
        <v>1911</v>
      </c>
      <c r="DX132" s="110" t="s">
        <v>1911</v>
      </c>
      <c r="DY132" s="110" t="s">
        <v>1911</v>
      </c>
      <c r="DZ132" s="110" t="s">
        <v>1911</v>
      </c>
      <c r="EA132" s="110" t="s">
        <v>1911</v>
      </c>
      <c r="EB132" s="110" t="s">
        <v>1892</v>
      </c>
      <c r="EC132" s="110" t="s">
        <v>1892</v>
      </c>
    </row>
    <row r="133" spans="1:133" x14ac:dyDescent="0.3">
      <c r="A133" s="110" t="s">
        <v>162</v>
      </c>
      <c r="B133" s="110">
        <v>2021</v>
      </c>
      <c r="C133" s="110" t="s">
        <v>2288</v>
      </c>
      <c r="D133" s="22">
        <f>INDEX(Concordance!$A$2:$A$556,MATCH('2021 ESSER III'!F133,Concordance!$D$2:$D$556,0))</f>
        <v>29003</v>
      </c>
      <c r="E133" s="110" t="s">
        <v>558</v>
      </c>
      <c r="F133" s="110" t="s">
        <v>2289</v>
      </c>
      <c r="G133" s="110" t="s">
        <v>2290</v>
      </c>
      <c r="H133" s="110" t="s">
        <v>1892</v>
      </c>
      <c r="I133" s="21">
        <v>0</v>
      </c>
      <c r="J133" s="21">
        <v>0</v>
      </c>
      <c r="K133" s="21">
        <v>0</v>
      </c>
      <c r="L133" s="21">
        <v>0</v>
      </c>
      <c r="M133" s="21">
        <v>0</v>
      </c>
      <c r="N133" s="21">
        <v>0</v>
      </c>
      <c r="O133" s="21">
        <v>0</v>
      </c>
      <c r="P133" s="21">
        <v>0</v>
      </c>
      <c r="Q133" s="21">
        <v>0</v>
      </c>
      <c r="R133" s="21">
        <v>0</v>
      </c>
      <c r="W133" s="21">
        <v>0</v>
      </c>
      <c r="AC133" s="21">
        <v>420111</v>
      </c>
      <c r="AD133" s="21">
        <v>0</v>
      </c>
      <c r="AE133" s="21">
        <v>0</v>
      </c>
      <c r="AF133" s="21">
        <v>0</v>
      </c>
      <c r="AG133" s="21">
        <v>0</v>
      </c>
      <c r="AH133" s="21">
        <v>0</v>
      </c>
      <c r="AI133" s="21">
        <v>0</v>
      </c>
      <c r="AJ133" s="21">
        <v>0</v>
      </c>
      <c r="AK133" s="21">
        <v>0</v>
      </c>
      <c r="AL133" s="21">
        <v>0</v>
      </c>
      <c r="AM133" s="21">
        <v>0</v>
      </c>
      <c r="AN133" s="21">
        <v>0</v>
      </c>
      <c r="AO133" s="21">
        <v>0</v>
      </c>
      <c r="AP133" s="21">
        <v>0</v>
      </c>
      <c r="AQ133" s="21">
        <v>0</v>
      </c>
      <c r="AR133" s="21">
        <v>0</v>
      </c>
      <c r="AS133" s="21">
        <v>0</v>
      </c>
      <c r="AT133" s="21">
        <v>0</v>
      </c>
      <c r="AU133" s="21">
        <v>0</v>
      </c>
      <c r="AV133" s="21">
        <v>0</v>
      </c>
      <c r="AW133" s="21">
        <v>0</v>
      </c>
      <c r="AX133" s="21">
        <v>0</v>
      </c>
      <c r="AY133" s="21">
        <v>0</v>
      </c>
      <c r="AZ133" s="21">
        <v>0</v>
      </c>
      <c r="BA133" s="21">
        <v>0</v>
      </c>
      <c r="BB133" s="21">
        <v>0</v>
      </c>
      <c r="BC133" s="21">
        <v>0</v>
      </c>
      <c r="BD133" s="21">
        <v>0</v>
      </c>
      <c r="BE133" s="21">
        <v>0</v>
      </c>
      <c r="BF133" s="21">
        <v>0</v>
      </c>
      <c r="BG133" s="21">
        <v>0</v>
      </c>
      <c r="BH133" s="21">
        <v>0</v>
      </c>
      <c r="BI133" s="21">
        <v>0</v>
      </c>
      <c r="BJ133" s="21">
        <v>0</v>
      </c>
      <c r="BK133" s="21">
        <v>0</v>
      </c>
      <c r="BL133" s="21">
        <v>0</v>
      </c>
      <c r="BM133" s="21">
        <v>0</v>
      </c>
      <c r="BN133" s="21">
        <v>0</v>
      </c>
      <c r="BO133" s="21">
        <v>0</v>
      </c>
      <c r="BP133" s="21">
        <v>0</v>
      </c>
      <c r="BQ133" s="21">
        <v>0</v>
      </c>
      <c r="BR133" s="21">
        <v>0</v>
      </c>
      <c r="BS133" s="21">
        <v>0</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21">
        <v>0</v>
      </c>
      <c r="CN133" s="21">
        <v>0</v>
      </c>
      <c r="CO133" s="21">
        <v>0</v>
      </c>
      <c r="CP133" s="21">
        <v>0</v>
      </c>
      <c r="CQ133" s="21">
        <v>0</v>
      </c>
      <c r="CR133" s="21">
        <v>0</v>
      </c>
      <c r="CS133" s="21">
        <v>0</v>
      </c>
      <c r="CT133" s="21">
        <v>0</v>
      </c>
      <c r="CU133" s="21">
        <v>0</v>
      </c>
      <c r="CV133" s="21">
        <v>0</v>
      </c>
      <c r="CW133" s="21">
        <v>0</v>
      </c>
      <c r="CX133" s="21">
        <v>0</v>
      </c>
      <c r="CY133" s="21">
        <v>0</v>
      </c>
      <c r="CZ133" s="21">
        <v>0</v>
      </c>
      <c r="DA133" s="21">
        <v>0</v>
      </c>
      <c r="DB133" s="21">
        <v>0</v>
      </c>
      <c r="DC133" s="21">
        <v>0</v>
      </c>
      <c r="DD133" s="21">
        <v>0</v>
      </c>
      <c r="DE133" s="21">
        <v>0</v>
      </c>
      <c r="DF133" s="21">
        <v>0</v>
      </c>
      <c r="DG133" s="21">
        <v>0</v>
      </c>
      <c r="DH133" s="21">
        <v>420111</v>
      </c>
      <c r="DI133" s="110">
        <v>14</v>
      </c>
      <c r="DJ133" s="110">
        <v>40</v>
      </c>
      <c r="DK133" s="110">
        <v>0</v>
      </c>
      <c r="DL133" s="110">
        <v>0</v>
      </c>
      <c r="DM133" s="110">
        <v>46</v>
      </c>
      <c r="DN133" s="21">
        <v>114000</v>
      </c>
      <c r="DO133" s="21">
        <v>0</v>
      </c>
      <c r="DP133" s="110" t="s">
        <v>1892</v>
      </c>
      <c r="DQ133" s="110" t="s">
        <v>1892</v>
      </c>
      <c r="DR133" s="110" t="s">
        <v>1911</v>
      </c>
      <c r="DS133" s="110" t="s">
        <v>1892</v>
      </c>
      <c r="DT133" s="110" t="s">
        <v>1911</v>
      </c>
      <c r="DU133" s="110" t="s">
        <v>1911</v>
      </c>
      <c r="DV133" s="110" t="s">
        <v>1911</v>
      </c>
      <c r="DW133" s="110" t="s">
        <v>1911</v>
      </c>
      <c r="DX133" s="110" t="s">
        <v>1911</v>
      </c>
      <c r="DY133" s="110" t="s">
        <v>1911</v>
      </c>
      <c r="DZ133" s="110" t="s">
        <v>1911</v>
      </c>
      <c r="EA133" s="110" t="s">
        <v>1911</v>
      </c>
      <c r="EB133" s="110" t="s">
        <v>1892</v>
      </c>
      <c r="EC133" s="110" t="s">
        <v>1892</v>
      </c>
    </row>
    <row r="134" spans="1:133" x14ac:dyDescent="0.3">
      <c r="A134" s="110" t="s">
        <v>162</v>
      </c>
      <c r="B134" s="110">
        <v>2021</v>
      </c>
      <c r="C134" s="110" t="s">
        <v>2291</v>
      </c>
      <c r="D134" s="22">
        <f>INDEX(Concordance!$A$2:$A$556,MATCH('2021 ESSER III'!F134,Concordance!$D$2:$D$556,0))</f>
        <v>48924</v>
      </c>
      <c r="E134" s="110" t="s">
        <v>561</v>
      </c>
      <c r="F134" s="110" t="s">
        <v>2292</v>
      </c>
      <c r="G134" s="110" t="s">
        <v>2293</v>
      </c>
      <c r="H134" s="110" t="s">
        <v>1892</v>
      </c>
      <c r="I134" s="21">
        <v>0</v>
      </c>
      <c r="J134" s="21">
        <v>0</v>
      </c>
      <c r="K134" s="21">
        <v>0</v>
      </c>
      <c r="L134" s="21">
        <v>0</v>
      </c>
      <c r="M134" s="21">
        <v>0</v>
      </c>
      <c r="N134" s="21">
        <v>0</v>
      </c>
      <c r="O134" s="21">
        <v>0</v>
      </c>
      <c r="P134" s="21">
        <v>0</v>
      </c>
      <c r="Q134" s="21">
        <v>0</v>
      </c>
      <c r="R134" s="21">
        <v>0</v>
      </c>
      <c r="W134" s="21">
        <v>0</v>
      </c>
      <c r="AC134" s="21">
        <v>4017013</v>
      </c>
      <c r="AD134" s="21">
        <v>0</v>
      </c>
      <c r="AE134" s="21">
        <v>0</v>
      </c>
      <c r="AF134" s="21">
        <v>0</v>
      </c>
      <c r="AG134" s="21">
        <v>0</v>
      </c>
      <c r="AH134" s="21">
        <v>0</v>
      </c>
      <c r="AI134" s="21">
        <v>0</v>
      </c>
      <c r="AJ134" s="21">
        <v>0</v>
      </c>
      <c r="AK134" s="21">
        <v>0</v>
      </c>
      <c r="AL134" s="21">
        <v>0</v>
      </c>
      <c r="AM134" s="21">
        <v>0</v>
      </c>
      <c r="AN134" s="21">
        <v>0</v>
      </c>
      <c r="AO134" s="21">
        <v>0</v>
      </c>
      <c r="AP134" s="21">
        <v>0</v>
      </c>
      <c r="AQ134" s="21">
        <v>0</v>
      </c>
      <c r="AR134" s="21">
        <v>0</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21">
        <v>0</v>
      </c>
      <c r="BS134" s="21">
        <v>0</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21">
        <v>0</v>
      </c>
      <c r="CN134" s="21">
        <v>0</v>
      </c>
      <c r="CO134" s="21">
        <v>0</v>
      </c>
      <c r="CP134" s="21">
        <v>0</v>
      </c>
      <c r="CQ134" s="21">
        <v>0</v>
      </c>
      <c r="CR134" s="21">
        <v>0</v>
      </c>
      <c r="CS134" s="21">
        <v>0</v>
      </c>
      <c r="CT134" s="21">
        <v>0</v>
      </c>
      <c r="CU134" s="21">
        <v>0</v>
      </c>
      <c r="CV134" s="21">
        <v>0</v>
      </c>
      <c r="CW134" s="21">
        <v>0</v>
      </c>
      <c r="CX134" s="21">
        <v>0</v>
      </c>
      <c r="CY134" s="21">
        <v>0</v>
      </c>
      <c r="CZ134" s="21">
        <v>0</v>
      </c>
      <c r="DA134" s="21">
        <v>0</v>
      </c>
      <c r="DB134" s="21">
        <v>0</v>
      </c>
      <c r="DC134" s="21">
        <v>0</v>
      </c>
      <c r="DD134" s="21">
        <v>0</v>
      </c>
      <c r="DE134" s="21">
        <v>0</v>
      </c>
      <c r="DF134" s="21">
        <v>0</v>
      </c>
      <c r="DG134" s="21">
        <v>0</v>
      </c>
      <c r="DH134" s="21">
        <v>4017013</v>
      </c>
      <c r="DI134" s="110">
        <v>5</v>
      </c>
      <c r="DJ134" s="110">
        <v>65</v>
      </c>
      <c r="DK134" s="110">
        <v>5</v>
      </c>
      <c r="DL134" s="110">
        <v>20</v>
      </c>
      <c r="DM134" s="110">
        <v>5</v>
      </c>
      <c r="DN134" s="21">
        <v>1412000</v>
      </c>
      <c r="DO134" s="21">
        <v>0</v>
      </c>
      <c r="DP134" s="110" t="s">
        <v>1911</v>
      </c>
      <c r="DQ134" s="110" t="s">
        <v>1911</v>
      </c>
      <c r="DR134" s="110" t="s">
        <v>1911</v>
      </c>
      <c r="DS134" s="110" t="s">
        <v>1911</v>
      </c>
      <c r="DT134" s="110" t="s">
        <v>1911</v>
      </c>
      <c r="DU134" s="110" t="s">
        <v>1911</v>
      </c>
      <c r="DV134" s="110" t="s">
        <v>1911</v>
      </c>
      <c r="DW134" s="110" t="s">
        <v>1911</v>
      </c>
      <c r="DX134" s="110" t="s">
        <v>1911</v>
      </c>
      <c r="DY134" s="110" t="s">
        <v>1911</v>
      </c>
      <c r="DZ134" s="110" t="s">
        <v>1911</v>
      </c>
      <c r="EA134" s="110" t="s">
        <v>1911</v>
      </c>
      <c r="EB134" s="110" t="s">
        <v>1892</v>
      </c>
      <c r="EC134" s="110" t="s">
        <v>1892</v>
      </c>
    </row>
    <row r="135" spans="1:133" x14ac:dyDescent="0.3">
      <c r="A135" s="110" t="s">
        <v>162</v>
      </c>
      <c r="B135" s="110">
        <v>2021</v>
      </c>
      <c r="C135" s="110" t="s">
        <v>2294</v>
      </c>
      <c r="D135" s="22">
        <f>INDEX(Concordance!$A$2:$A$556,MATCH('2021 ESSER III'!F135,Concordance!$D$2:$D$556,0))</f>
        <v>24089</v>
      </c>
      <c r="E135" s="110" t="s">
        <v>564</v>
      </c>
      <c r="F135" s="110" t="s">
        <v>2295</v>
      </c>
      <c r="G135" s="110" t="s">
        <v>2296</v>
      </c>
      <c r="H135" s="110" t="s">
        <v>1892</v>
      </c>
      <c r="I135" s="21">
        <v>46422.31</v>
      </c>
      <c r="J135" s="21">
        <v>0</v>
      </c>
      <c r="K135" s="21">
        <v>0</v>
      </c>
      <c r="L135" s="21">
        <v>0</v>
      </c>
      <c r="M135" s="21">
        <v>0</v>
      </c>
      <c r="N135" s="21">
        <v>0</v>
      </c>
      <c r="O135" s="21">
        <v>0</v>
      </c>
      <c r="P135" s="21">
        <v>0</v>
      </c>
      <c r="Q135" s="21">
        <v>46422.31</v>
      </c>
      <c r="R135" s="21">
        <v>0</v>
      </c>
      <c r="W135" s="21">
        <v>46422.31</v>
      </c>
      <c r="X135" s="110">
        <v>0</v>
      </c>
      <c r="Y135" s="110">
        <v>0</v>
      </c>
      <c r="Z135" s="110">
        <v>0</v>
      </c>
      <c r="AA135" s="110">
        <v>100</v>
      </c>
      <c r="AB135" s="110">
        <v>0</v>
      </c>
      <c r="AC135" s="21">
        <v>3006578</v>
      </c>
      <c r="AD135" s="21">
        <v>0</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N135" s="21">
        <v>0</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0</v>
      </c>
      <c r="CU135" s="21">
        <v>0</v>
      </c>
      <c r="CV135" s="21">
        <v>0</v>
      </c>
      <c r="CW135" s="21">
        <v>0</v>
      </c>
      <c r="CX135" s="21">
        <v>0</v>
      </c>
      <c r="CY135" s="21">
        <v>0</v>
      </c>
      <c r="CZ135" s="21">
        <v>0</v>
      </c>
      <c r="DA135" s="21">
        <v>0</v>
      </c>
      <c r="DB135" s="21">
        <v>0</v>
      </c>
      <c r="DC135" s="21">
        <v>0</v>
      </c>
      <c r="DD135" s="21">
        <v>0</v>
      </c>
      <c r="DE135" s="21">
        <v>0</v>
      </c>
      <c r="DF135" s="21">
        <v>0</v>
      </c>
      <c r="DG135" s="21">
        <v>0</v>
      </c>
      <c r="DH135" s="21">
        <v>3006578</v>
      </c>
      <c r="DI135" s="110">
        <v>40</v>
      </c>
      <c r="DJ135" s="110">
        <v>20</v>
      </c>
      <c r="DK135" s="110">
        <v>0</v>
      </c>
      <c r="DL135" s="110">
        <v>40</v>
      </c>
      <c r="DM135" s="110">
        <v>0</v>
      </c>
      <c r="DN135" s="21">
        <v>633083</v>
      </c>
      <c r="DO135" s="21">
        <v>0</v>
      </c>
      <c r="DP135" s="110" t="s">
        <v>1911</v>
      </c>
      <c r="DQ135" s="110" t="s">
        <v>1911</v>
      </c>
      <c r="DR135" s="110" t="s">
        <v>1911</v>
      </c>
      <c r="DS135" s="110" t="s">
        <v>1892</v>
      </c>
      <c r="DT135" s="110" t="s">
        <v>1911</v>
      </c>
      <c r="DU135" s="110" t="s">
        <v>1911</v>
      </c>
      <c r="DV135" s="110" t="s">
        <v>1911</v>
      </c>
      <c r="DW135" s="110" t="s">
        <v>1911</v>
      </c>
      <c r="DX135" s="110" t="s">
        <v>1911</v>
      </c>
      <c r="DY135" s="110" t="s">
        <v>1911</v>
      </c>
      <c r="DZ135" s="110" t="s">
        <v>1911</v>
      </c>
      <c r="EA135" s="110" t="s">
        <v>1911</v>
      </c>
      <c r="EB135" s="110" t="s">
        <v>1892</v>
      </c>
      <c r="EC135" s="110" t="s">
        <v>1892</v>
      </c>
    </row>
    <row r="136" spans="1:133" x14ac:dyDescent="0.3">
      <c r="A136" s="110" t="s">
        <v>162</v>
      </c>
      <c r="B136" s="110">
        <v>2021</v>
      </c>
      <c r="C136" s="110" t="s">
        <v>2297</v>
      </c>
      <c r="D136" s="22">
        <f>INDEX(Concordance!$A$2:$A$556,MATCH('2021 ESSER III'!F136,Concordance!$D$2:$D$556,0))</f>
        <v>5122</v>
      </c>
      <c r="E136" s="110" t="s">
        <v>567</v>
      </c>
      <c r="F136" s="110" t="s">
        <v>2298</v>
      </c>
      <c r="G136" s="110" t="s">
        <v>2299</v>
      </c>
      <c r="H136" s="110" t="s">
        <v>1892</v>
      </c>
      <c r="I136" s="21">
        <v>0</v>
      </c>
      <c r="J136" s="21">
        <v>0</v>
      </c>
      <c r="K136" s="21">
        <v>0</v>
      </c>
      <c r="L136" s="21">
        <v>0</v>
      </c>
      <c r="M136" s="21">
        <v>0</v>
      </c>
      <c r="N136" s="21">
        <v>0</v>
      </c>
      <c r="O136" s="21">
        <v>0</v>
      </c>
      <c r="P136" s="21">
        <v>0</v>
      </c>
      <c r="Q136" s="21">
        <v>0</v>
      </c>
      <c r="R136" s="21">
        <v>0</v>
      </c>
      <c r="W136" s="21">
        <v>0</v>
      </c>
      <c r="AC136" s="21">
        <v>847432</v>
      </c>
      <c r="AD136" s="21">
        <v>0</v>
      </c>
      <c r="AE136" s="21">
        <v>0</v>
      </c>
      <c r="AF136" s="21">
        <v>0</v>
      </c>
      <c r="AG136" s="21">
        <v>0</v>
      </c>
      <c r="AH136" s="21">
        <v>0</v>
      </c>
      <c r="AI136" s="21">
        <v>0</v>
      </c>
      <c r="AJ136" s="21">
        <v>0</v>
      </c>
      <c r="AK136" s="21">
        <v>0</v>
      </c>
      <c r="AL136" s="21">
        <v>0</v>
      </c>
      <c r="AM136" s="21">
        <v>0</v>
      </c>
      <c r="AN136" s="21">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21">
        <v>0</v>
      </c>
      <c r="CN136" s="21">
        <v>0</v>
      </c>
      <c r="CO136" s="21">
        <v>0</v>
      </c>
      <c r="CP136" s="21">
        <v>0</v>
      </c>
      <c r="CQ136" s="21">
        <v>0</v>
      </c>
      <c r="CR136" s="21">
        <v>0</v>
      </c>
      <c r="CS136" s="21">
        <v>0</v>
      </c>
      <c r="CT136" s="21">
        <v>0</v>
      </c>
      <c r="CU136" s="21">
        <v>0</v>
      </c>
      <c r="CV136" s="21">
        <v>0</v>
      </c>
      <c r="CW136" s="21">
        <v>0</v>
      </c>
      <c r="CX136" s="21">
        <v>0</v>
      </c>
      <c r="CY136" s="21">
        <v>0</v>
      </c>
      <c r="CZ136" s="21">
        <v>0</v>
      </c>
      <c r="DA136" s="21">
        <v>0</v>
      </c>
      <c r="DB136" s="21">
        <v>0</v>
      </c>
      <c r="DC136" s="21">
        <v>0</v>
      </c>
      <c r="DD136" s="21">
        <v>0</v>
      </c>
      <c r="DE136" s="21">
        <v>0</v>
      </c>
      <c r="DF136" s="21">
        <v>0</v>
      </c>
      <c r="DG136" s="21">
        <v>0</v>
      </c>
      <c r="DH136" s="21">
        <v>847432</v>
      </c>
      <c r="DI136" s="110">
        <v>0</v>
      </c>
      <c r="DJ136" s="110">
        <v>10</v>
      </c>
      <c r="DK136" s="110">
        <v>10</v>
      </c>
      <c r="DL136" s="110">
        <v>80</v>
      </c>
      <c r="DM136" s="110">
        <v>0</v>
      </c>
      <c r="DN136" s="21">
        <v>169487</v>
      </c>
      <c r="DO136" s="21">
        <v>0</v>
      </c>
      <c r="DP136" s="110" t="s">
        <v>1911</v>
      </c>
      <c r="DQ136" s="110" t="s">
        <v>1911</v>
      </c>
      <c r="DR136" s="110" t="s">
        <v>1911</v>
      </c>
      <c r="DS136" s="110" t="s">
        <v>1911</v>
      </c>
      <c r="DT136" s="110" t="s">
        <v>1911</v>
      </c>
      <c r="DU136" s="110" t="s">
        <v>1892</v>
      </c>
      <c r="DV136" s="110" t="s">
        <v>1911</v>
      </c>
      <c r="DW136" s="110" t="s">
        <v>1911</v>
      </c>
      <c r="DX136" s="110" t="s">
        <v>1911</v>
      </c>
      <c r="DY136" s="110" t="s">
        <v>1911</v>
      </c>
      <c r="DZ136" s="110" t="s">
        <v>1911</v>
      </c>
      <c r="EA136" s="110" t="s">
        <v>1911</v>
      </c>
      <c r="EB136" s="110" t="s">
        <v>1892</v>
      </c>
      <c r="EC136" s="110" t="s">
        <v>1892</v>
      </c>
    </row>
    <row r="137" spans="1:133" x14ac:dyDescent="0.3">
      <c r="A137" s="110" t="s">
        <v>162</v>
      </c>
      <c r="B137" s="110">
        <v>2021</v>
      </c>
      <c r="C137" s="110" t="s">
        <v>2300</v>
      </c>
      <c r="D137" s="22">
        <f>INDEX(Concordance!$A$2:$A$556,MATCH('2021 ESSER III'!F137,Concordance!$D$2:$D$556,0))</f>
        <v>39142</v>
      </c>
      <c r="E137" s="110" t="s">
        <v>570</v>
      </c>
      <c r="F137" s="110" t="s">
        <v>2301</v>
      </c>
      <c r="G137" s="110" t="s">
        <v>2302</v>
      </c>
      <c r="H137" s="110" t="s">
        <v>1892</v>
      </c>
      <c r="I137" s="21">
        <v>18244.580000000002</v>
      </c>
      <c r="J137" s="21">
        <v>0</v>
      </c>
      <c r="K137" s="21">
        <v>0</v>
      </c>
      <c r="L137" s="21">
        <v>0</v>
      </c>
      <c r="M137" s="21">
        <v>0</v>
      </c>
      <c r="N137" s="21">
        <v>0</v>
      </c>
      <c r="O137" s="21">
        <v>0</v>
      </c>
      <c r="P137" s="21">
        <v>0</v>
      </c>
      <c r="Q137" s="21">
        <v>18244.580000000002</v>
      </c>
      <c r="R137" s="21">
        <v>0</v>
      </c>
      <c r="W137" s="21">
        <v>18244.580000000002</v>
      </c>
      <c r="X137" s="110">
        <v>0</v>
      </c>
      <c r="Y137" s="110">
        <v>0</v>
      </c>
      <c r="Z137" s="110">
        <v>0</v>
      </c>
      <c r="AA137" s="110">
        <v>100</v>
      </c>
      <c r="AB137" s="110">
        <v>0</v>
      </c>
      <c r="AC137" s="21">
        <v>1225559</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0</v>
      </c>
      <c r="BG137" s="21">
        <v>0</v>
      </c>
      <c r="BH137" s="21">
        <v>0</v>
      </c>
      <c r="BI137" s="21">
        <v>0</v>
      </c>
      <c r="BJ137" s="21">
        <v>0</v>
      </c>
      <c r="BK137" s="21">
        <v>0</v>
      </c>
      <c r="BL137" s="21">
        <v>0</v>
      </c>
      <c r="BM137" s="21">
        <v>0</v>
      </c>
      <c r="BN137" s="21">
        <v>0</v>
      </c>
      <c r="BO137" s="21">
        <v>0</v>
      </c>
      <c r="BP137" s="21">
        <v>0</v>
      </c>
      <c r="BQ137" s="21">
        <v>0</v>
      </c>
      <c r="BR137" s="21">
        <v>0</v>
      </c>
      <c r="BS137" s="21">
        <v>0</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21">
        <v>0</v>
      </c>
      <c r="CN137" s="21">
        <v>0</v>
      </c>
      <c r="CO137" s="21">
        <v>0</v>
      </c>
      <c r="CP137" s="21">
        <v>0</v>
      </c>
      <c r="CQ137" s="21">
        <v>0</v>
      </c>
      <c r="CR137" s="21">
        <v>0</v>
      </c>
      <c r="CS137" s="21">
        <v>0</v>
      </c>
      <c r="CT137" s="21">
        <v>0</v>
      </c>
      <c r="CU137" s="21">
        <v>0</v>
      </c>
      <c r="CV137" s="21">
        <v>0</v>
      </c>
      <c r="CW137" s="21">
        <v>0</v>
      </c>
      <c r="CX137" s="21">
        <v>0</v>
      </c>
      <c r="CY137" s="21">
        <v>0</v>
      </c>
      <c r="CZ137" s="21">
        <v>0</v>
      </c>
      <c r="DA137" s="21">
        <v>0</v>
      </c>
      <c r="DB137" s="21">
        <v>0</v>
      </c>
      <c r="DC137" s="21">
        <v>0</v>
      </c>
      <c r="DD137" s="21">
        <v>0</v>
      </c>
      <c r="DE137" s="21">
        <v>0</v>
      </c>
      <c r="DF137" s="21">
        <v>0</v>
      </c>
      <c r="DG137" s="21">
        <v>0</v>
      </c>
      <c r="DH137" s="21">
        <v>1225559</v>
      </c>
      <c r="DI137" s="110">
        <v>0</v>
      </c>
      <c r="DJ137" s="110">
        <v>80</v>
      </c>
      <c r="DK137" s="110">
        <v>0</v>
      </c>
      <c r="DL137" s="110">
        <v>20</v>
      </c>
      <c r="DM137" s="110">
        <v>0</v>
      </c>
      <c r="DN137" s="21">
        <v>250000</v>
      </c>
      <c r="DO137" s="21">
        <v>0</v>
      </c>
      <c r="DP137" s="110" t="s">
        <v>1892</v>
      </c>
      <c r="DQ137" s="110" t="s">
        <v>1911</v>
      </c>
      <c r="DR137" s="110" t="s">
        <v>1911</v>
      </c>
      <c r="DS137" s="110" t="s">
        <v>1892</v>
      </c>
      <c r="DT137" s="110" t="s">
        <v>1911</v>
      </c>
      <c r="DU137" s="110" t="s">
        <v>1911</v>
      </c>
      <c r="DV137" s="110" t="s">
        <v>1911</v>
      </c>
      <c r="DW137" s="110" t="s">
        <v>1911</v>
      </c>
      <c r="DX137" s="110" t="s">
        <v>1911</v>
      </c>
      <c r="DY137" s="110" t="s">
        <v>1911</v>
      </c>
      <c r="DZ137" s="110" t="s">
        <v>1911</v>
      </c>
      <c r="EA137" s="110" t="s">
        <v>1911</v>
      </c>
      <c r="EB137" s="110" t="s">
        <v>1892</v>
      </c>
      <c r="EC137" s="110" t="s">
        <v>1892</v>
      </c>
    </row>
    <row r="138" spans="1:133" x14ac:dyDescent="0.3">
      <c r="A138" s="110" t="s">
        <v>162</v>
      </c>
      <c r="B138" s="110">
        <v>2021</v>
      </c>
      <c r="C138" s="110" t="s">
        <v>2303</v>
      </c>
      <c r="D138" s="22">
        <f>INDEX(Concordance!$A$2:$A$556,MATCH('2021 ESSER III'!F138,Concordance!$D$2:$D$556,0))</f>
        <v>84002</v>
      </c>
      <c r="E138" s="110" t="s">
        <v>573</v>
      </c>
      <c r="F138" s="110" t="s">
        <v>2304</v>
      </c>
      <c r="G138" s="110" t="s">
        <v>2305</v>
      </c>
      <c r="H138" s="110" t="s">
        <v>1892</v>
      </c>
      <c r="I138" s="21">
        <v>0</v>
      </c>
      <c r="J138" s="21">
        <v>0</v>
      </c>
      <c r="K138" s="21">
        <v>0</v>
      </c>
      <c r="L138" s="21">
        <v>0</v>
      </c>
      <c r="M138" s="21">
        <v>0</v>
      </c>
      <c r="N138" s="21">
        <v>0</v>
      </c>
      <c r="O138" s="21">
        <v>0</v>
      </c>
      <c r="P138" s="21">
        <v>0</v>
      </c>
      <c r="Q138" s="21">
        <v>0</v>
      </c>
      <c r="R138" s="21">
        <v>0</v>
      </c>
      <c r="W138" s="21">
        <v>0</v>
      </c>
      <c r="AC138" s="21">
        <v>1468338</v>
      </c>
      <c r="AD138" s="21">
        <v>0</v>
      </c>
      <c r="AE138" s="21">
        <v>0</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0</v>
      </c>
      <c r="CW138" s="21">
        <v>0</v>
      </c>
      <c r="CX138" s="21">
        <v>0</v>
      </c>
      <c r="CY138" s="21">
        <v>0</v>
      </c>
      <c r="CZ138" s="21">
        <v>0</v>
      </c>
      <c r="DA138" s="21">
        <v>0</v>
      </c>
      <c r="DB138" s="21">
        <v>0</v>
      </c>
      <c r="DC138" s="21">
        <v>0</v>
      </c>
      <c r="DD138" s="21">
        <v>0</v>
      </c>
      <c r="DE138" s="21">
        <v>0</v>
      </c>
      <c r="DF138" s="21">
        <v>0</v>
      </c>
      <c r="DG138" s="21">
        <v>0</v>
      </c>
      <c r="DH138" s="21">
        <v>1468338</v>
      </c>
      <c r="DI138" s="110">
        <v>0</v>
      </c>
      <c r="DJ138" s="110">
        <v>90</v>
      </c>
      <c r="DK138" s="110">
        <v>10</v>
      </c>
      <c r="DL138" s="110">
        <v>0</v>
      </c>
      <c r="DM138" s="110">
        <v>0</v>
      </c>
      <c r="DN138" s="21">
        <v>404162</v>
      </c>
      <c r="DO138" s="21">
        <v>0</v>
      </c>
      <c r="DP138" s="110" t="s">
        <v>1892</v>
      </c>
      <c r="DQ138" s="110" t="s">
        <v>1892</v>
      </c>
      <c r="DR138" s="110" t="s">
        <v>1911</v>
      </c>
      <c r="DS138" s="110" t="s">
        <v>1892</v>
      </c>
      <c r="DT138" s="110" t="s">
        <v>1911</v>
      </c>
      <c r="DU138" s="110" t="s">
        <v>1892</v>
      </c>
      <c r="DV138" s="110" t="s">
        <v>1911</v>
      </c>
      <c r="DW138" s="110" t="s">
        <v>1911</v>
      </c>
      <c r="DX138" s="110" t="s">
        <v>1911</v>
      </c>
      <c r="DY138" s="110" t="s">
        <v>1911</v>
      </c>
      <c r="DZ138" s="110" t="s">
        <v>1911</v>
      </c>
      <c r="EA138" s="110" t="s">
        <v>1911</v>
      </c>
      <c r="EB138" s="110" t="s">
        <v>1892</v>
      </c>
      <c r="EC138" s="110" t="s">
        <v>1892</v>
      </c>
    </row>
    <row r="139" spans="1:133" x14ac:dyDescent="0.3">
      <c r="A139" s="110" t="s">
        <v>162</v>
      </c>
      <c r="B139" s="110">
        <v>2021</v>
      </c>
      <c r="C139" s="110" t="s">
        <v>2306</v>
      </c>
      <c r="D139" s="22">
        <f>INDEX(Concordance!$A$2:$A$556,MATCH('2021 ESSER III'!F139,Concordance!$D$2:$D$556,0))</f>
        <v>3033</v>
      </c>
      <c r="E139" s="110" t="s">
        <v>576</v>
      </c>
      <c r="F139" s="110" t="s">
        <v>2307</v>
      </c>
      <c r="G139" s="110" t="s">
        <v>2308</v>
      </c>
      <c r="H139" s="110" t="s">
        <v>1892</v>
      </c>
      <c r="I139" s="21">
        <v>0</v>
      </c>
      <c r="J139" s="21">
        <v>0</v>
      </c>
      <c r="K139" s="21">
        <v>0</v>
      </c>
      <c r="L139" s="21">
        <v>0</v>
      </c>
      <c r="M139" s="21">
        <v>0</v>
      </c>
      <c r="N139" s="21">
        <v>0</v>
      </c>
      <c r="O139" s="21">
        <v>0</v>
      </c>
      <c r="P139" s="21">
        <v>0</v>
      </c>
      <c r="Q139" s="21">
        <v>0</v>
      </c>
      <c r="R139" s="21">
        <v>0</v>
      </c>
      <c r="W139" s="21">
        <v>0</v>
      </c>
      <c r="AC139" s="21">
        <v>226890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1">
        <v>0</v>
      </c>
      <c r="BD139" s="21">
        <v>0</v>
      </c>
      <c r="BE139" s="21">
        <v>0</v>
      </c>
      <c r="BF139" s="21">
        <v>0</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0</v>
      </c>
      <c r="CO139" s="21">
        <v>0</v>
      </c>
      <c r="CP139" s="21">
        <v>0</v>
      </c>
      <c r="CQ139" s="21">
        <v>0</v>
      </c>
      <c r="CR139" s="21">
        <v>0</v>
      </c>
      <c r="CS139" s="21">
        <v>0</v>
      </c>
      <c r="CT139" s="21">
        <v>0</v>
      </c>
      <c r="CU139" s="21">
        <v>0</v>
      </c>
      <c r="CV139" s="21">
        <v>0</v>
      </c>
      <c r="CW139" s="21">
        <v>0</v>
      </c>
      <c r="CX139" s="21">
        <v>0</v>
      </c>
      <c r="CY139" s="21">
        <v>0</v>
      </c>
      <c r="CZ139" s="21">
        <v>0</v>
      </c>
      <c r="DA139" s="21">
        <v>0</v>
      </c>
      <c r="DB139" s="21">
        <v>0</v>
      </c>
      <c r="DC139" s="21">
        <v>0</v>
      </c>
      <c r="DD139" s="21">
        <v>0</v>
      </c>
      <c r="DE139" s="21">
        <v>0</v>
      </c>
      <c r="DF139" s="21">
        <v>0</v>
      </c>
      <c r="DG139" s="21">
        <v>0</v>
      </c>
      <c r="DH139" s="21">
        <v>226890</v>
      </c>
      <c r="DI139" s="110">
        <v>0</v>
      </c>
      <c r="DJ139" s="110">
        <v>20</v>
      </c>
      <c r="DK139" s="110">
        <v>0</v>
      </c>
      <c r="DL139" s="110">
        <v>80</v>
      </c>
      <c r="DM139" s="110">
        <v>0</v>
      </c>
      <c r="DN139" s="21">
        <v>44757</v>
      </c>
      <c r="DO139" s="21">
        <v>0</v>
      </c>
      <c r="DP139" s="110" t="s">
        <v>1911</v>
      </c>
      <c r="DQ139" s="110" t="s">
        <v>1911</v>
      </c>
      <c r="DR139" s="110" t="s">
        <v>1911</v>
      </c>
      <c r="DS139" s="110" t="s">
        <v>1911</v>
      </c>
      <c r="DT139" s="110" t="s">
        <v>1911</v>
      </c>
      <c r="DU139" s="110" t="s">
        <v>1911</v>
      </c>
      <c r="DV139" s="110" t="s">
        <v>1911</v>
      </c>
      <c r="DW139" s="110" t="s">
        <v>1911</v>
      </c>
      <c r="DX139" s="110" t="s">
        <v>1911</v>
      </c>
      <c r="DY139" s="110" t="s">
        <v>1911</v>
      </c>
      <c r="DZ139" s="110" t="s">
        <v>1911</v>
      </c>
      <c r="EA139" s="110" t="s">
        <v>1911</v>
      </c>
      <c r="EB139" s="110" t="s">
        <v>1892</v>
      </c>
      <c r="EC139" s="110" t="s">
        <v>1892</v>
      </c>
    </row>
    <row r="140" spans="1:133" x14ac:dyDescent="0.3">
      <c r="A140" s="110" t="s">
        <v>162</v>
      </c>
      <c r="B140" s="110">
        <v>2021</v>
      </c>
      <c r="C140" s="110" t="s">
        <v>2309</v>
      </c>
      <c r="D140" s="22">
        <f>INDEX(Concordance!$A$2:$A$556,MATCH('2021 ESSER III'!F140,Concordance!$D$2:$D$556,0))</f>
        <v>46140</v>
      </c>
      <c r="E140" s="110" t="s">
        <v>579</v>
      </c>
      <c r="F140" s="110" t="s">
        <v>2310</v>
      </c>
      <c r="G140" s="110" t="s">
        <v>2311</v>
      </c>
      <c r="H140" s="110" t="s">
        <v>1892</v>
      </c>
      <c r="I140" s="21">
        <v>0</v>
      </c>
      <c r="J140" s="21">
        <v>0</v>
      </c>
      <c r="K140" s="21">
        <v>0</v>
      </c>
      <c r="L140" s="21">
        <v>0</v>
      </c>
      <c r="M140" s="21">
        <v>0</v>
      </c>
      <c r="N140" s="21">
        <v>0</v>
      </c>
      <c r="O140" s="21">
        <v>0</v>
      </c>
      <c r="P140" s="21">
        <v>0</v>
      </c>
      <c r="Q140" s="21">
        <v>0</v>
      </c>
      <c r="R140" s="21">
        <v>0</v>
      </c>
      <c r="W140" s="21">
        <v>0</v>
      </c>
      <c r="AC140" s="21">
        <v>1426626</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21">
        <v>0</v>
      </c>
      <c r="CN140" s="21">
        <v>0</v>
      </c>
      <c r="CO140" s="21">
        <v>0</v>
      </c>
      <c r="CP140" s="21">
        <v>0</v>
      </c>
      <c r="CQ140" s="21">
        <v>0</v>
      </c>
      <c r="CR140" s="21">
        <v>0</v>
      </c>
      <c r="CS140" s="21">
        <v>0</v>
      </c>
      <c r="CT140" s="21">
        <v>0</v>
      </c>
      <c r="CU140" s="21">
        <v>0</v>
      </c>
      <c r="CV140" s="21">
        <v>0</v>
      </c>
      <c r="CW140" s="21">
        <v>0</v>
      </c>
      <c r="CX140" s="21">
        <v>0</v>
      </c>
      <c r="CY140" s="21">
        <v>0</v>
      </c>
      <c r="CZ140" s="21">
        <v>0</v>
      </c>
      <c r="DA140" s="21">
        <v>0</v>
      </c>
      <c r="DB140" s="21">
        <v>0</v>
      </c>
      <c r="DC140" s="21">
        <v>0</v>
      </c>
      <c r="DD140" s="21">
        <v>0</v>
      </c>
      <c r="DE140" s="21">
        <v>0</v>
      </c>
      <c r="DF140" s="21">
        <v>0</v>
      </c>
      <c r="DG140" s="21">
        <v>0</v>
      </c>
      <c r="DH140" s="21">
        <v>1426626</v>
      </c>
      <c r="DI140" s="110">
        <v>0</v>
      </c>
      <c r="DJ140" s="110">
        <v>0</v>
      </c>
      <c r="DK140" s="110">
        <v>0</v>
      </c>
      <c r="DL140" s="110">
        <v>0</v>
      </c>
      <c r="DM140" s="110">
        <v>100</v>
      </c>
      <c r="DN140" s="21">
        <v>285325.2</v>
      </c>
      <c r="DO140" s="21">
        <v>0</v>
      </c>
      <c r="DP140" s="110" t="s">
        <v>1911</v>
      </c>
      <c r="DQ140" s="110" t="s">
        <v>1911</v>
      </c>
      <c r="DR140" s="110" t="s">
        <v>1911</v>
      </c>
      <c r="DS140" s="110" t="s">
        <v>1892</v>
      </c>
      <c r="DT140" s="110" t="s">
        <v>1911</v>
      </c>
      <c r="DU140" s="110" t="s">
        <v>1892</v>
      </c>
      <c r="DV140" s="110" t="s">
        <v>1911</v>
      </c>
      <c r="DW140" s="110" t="s">
        <v>1911</v>
      </c>
      <c r="DX140" s="110" t="s">
        <v>1911</v>
      </c>
      <c r="DY140" s="110" t="s">
        <v>1911</v>
      </c>
      <c r="DZ140" s="110" t="s">
        <v>1911</v>
      </c>
      <c r="EA140" s="110" t="s">
        <v>1911</v>
      </c>
      <c r="EB140" s="110" t="s">
        <v>1892</v>
      </c>
      <c r="EC140" s="110" t="s">
        <v>1892</v>
      </c>
    </row>
    <row r="141" spans="1:133" x14ac:dyDescent="0.3">
      <c r="A141" s="110" t="s">
        <v>162</v>
      </c>
      <c r="B141" s="110">
        <v>2021</v>
      </c>
      <c r="C141" s="110" t="s">
        <v>2312</v>
      </c>
      <c r="D141" s="22">
        <f>INDEX(Concordance!$A$2:$A$556,MATCH('2021 ESSER III'!F141,Concordance!$D$2:$D$556,0))</f>
        <v>94078</v>
      </c>
      <c r="E141" s="110" t="s">
        <v>582</v>
      </c>
      <c r="F141" s="110" t="s">
        <v>2313</v>
      </c>
      <c r="G141" s="110" t="s">
        <v>2314</v>
      </c>
      <c r="H141" s="110" t="s">
        <v>1892</v>
      </c>
      <c r="I141" s="21">
        <v>54125.57</v>
      </c>
      <c r="J141" s="21">
        <v>0</v>
      </c>
      <c r="K141" s="21">
        <v>0</v>
      </c>
      <c r="L141" s="21">
        <v>0</v>
      </c>
      <c r="M141" s="21">
        <v>0</v>
      </c>
      <c r="N141" s="21">
        <v>0</v>
      </c>
      <c r="O141" s="21">
        <v>0</v>
      </c>
      <c r="P141" s="21">
        <v>0</v>
      </c>
      <c r="Q141" s="21">
        <v>54125.57</v>
      </c>
      <c r="R141" s="21">
        <v>0</v>
      </c>
      <c r="W141" s="21">
        <v>54125.57</v>
      </c>
      <c r="X141" s="110">
        <v>0</v>
      </c>
      <c r="Y141" s="110">
        <v>0</v>
      </c>
      <c r="Z141" s="110">
        <v>0</v>
      </c>
      <c r="AA141" s="110">
        <v>100</v>
      </c>
      <c r="AB141" s="110">
        <v>0</v>
      </c>
      <c r="AC141" s="21">
        <v>6145343</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21">
        <v>0</v>
      </c>
      <c r="CN141" s="21">
        <v>0</v>
      </c>
      <c r="CO141" s="21">
        <v>0</v>
      </c>
      <c r="CP141" s="21">
        <v>0</v>
      </c>
      <c r="CQ141" s="21">
        <v>0</v>
      </c>
      <c r="CR141" s="21">
        <v>0</v>
      </c>
      <c r="CS141" s="21">
        <v>0</v>
      </c>
      <c r="CT141" s="21">
        <v>0</v>
      </c>
      <c r="CU141" s="21">
        <v>0</v>
      </c>
      <c r="CV141" s="21">
        <v>0</v>
      </c>
      <c r="CW141" s="21">
        <v>0</v>
      </c>
      <c r="CX141" s="21">
        <v>0</v>
      </c>
      <c r="CY141" s="21">
        <v>0</v>
      </c>
      <c r="CZ141" s="21">
        <v>0</v>
      </c>
      <c r="DA141" s="21">
        <v>0</v>
      </c>
      <c r="DB141" s="21">
        <v>0</v>
      </c>
      <c r="DC141" s="21">
        <v>0</v>
      </c>
      <c r="DD141" s="21">
        <v>0</v>
      </c>
      <c r="DE141" s="21">
        <v>0</v>
      </c>
      <c r="DF141" s="21">
        <v>0</v>
      </c>
      <c r="DG141" s="21">
        <v>0</v>
      </c>
      <c r="DH141" s="21">
        <v>6145343</v>
      </c>
      <c r="DI141" s="110">
        <v>0</v>
      </c>
      <c r="DJ141" s="110">
        <v>55.5</v>
      </c>
      <c r="DK141" s="110">
        <v>0</v>
      </c>
      <c r="DL141" s="110">
        <v>43.1</v>
      </c>
      <c r="DM141" s="110">
        <v>1.4</v>
      </c>
      <c r="DN141" s="21">
        <v>1244677</v>
      </c>
      <c r="DO141" s="21">
        <v>0</v>
      </c>
      <c r="DP141" s="110" t="s">
        <v>1911</v>
      </c>
      <c r="DQ141" s="110" t="s">
        <v>1911</v>
      </c>
      <c r="DR141" s="110" t="s">
        <v>1911</v>
      </c>
      <c r="DS141" s="110" t="s">
        <v>1911</v>
      </c>
      <c r="DT141" s="110" t="s">
        <v>1911</v>
      </c>
      <c r="DU141" s="110" t="s">
        <v>1911</v>
      </c>
      <c r="DV141" s="110" t="s">
        <v>1911</v>
      </c>
      <c r="DW141" s="110" t="s">
        <v>1911</v>
      </c>
      <c r="DX141" s="110" t="s">
        <v>1911</v>
      </c>
      <c r="DY141" s="110" t="s">
        <v>1911</v>
      </c>
      <c r="DZ141" s="110" t="s">
        <v>1911</v>
      </c>
      <c r="EA141" s="110" t="s">
        <v>1911</v>
      </c>
      <c r="EB141" s="110" t="s">
        <v>1892</v>
      </c>
      <c r="EC141" s="110" t="s">
        <v>1892</v>
      </c>
    </row>
    <row r="142" spans="1:133" x14ac:dyDescent="0.3">
      <c r="A142" s="110" t="s">
        <v>162</v>
      </c>
      <c r="B142" s="110">
        <v>2021</v>
      </c>
      <c r="C142" s="110" t="s">
        <v>2315</v>
      </c>
      <c r="D142" s="22">
        <f>INDEX(Concordance!$A$2:$A$556,MATCH('2021 ESSER III'!F142,Concordance!$D$2:$D$556,0))</f>
        <v>45077</v>
      </c>
      <c r="E142" s="110" t="s">
        <v>585</v>
      </c>
      <c r="F142" s="110" t="s">
        <v>2316</v>
      </c>
      <c r="G142" s="110" t="s">
        <v>2317</v>
      </c>
      <c r="H142" s="110" t="s">
        <v>1892</v>
      </c>
      <c r="I142" s="21">
        <v>0</v>
      </c>
      <c r="J142" s="21">
        <v>0</v>
      </c>
      <c r="K142" s="21">
        <v>0</v>
      </c>
      <c r="L142" s="21">
        <v>0</v>
      </c>
      <c r="M142" s="21">
        <v>0</v>
      </c>
      <c r="N142" s="21">
        <v>0</v>
      </c>
      <c r="O142" s="21">
        <v>0</v>
      </c>
      <c r="P142" s="21">
        <v>0</v>
      </c>
      <c r="Q142" s="21">
        <v>0</v>
      </c>
      <c r="R142" s="21">
        <v>0</v>
      </c>
      <c r="W142" s="21">
        <v>0</v>
      </c>
      <c r="AC142" s="21">
        <v>1261263</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v>0</v>
      </c>
      <c r="DE142" s="21">
        <v>0</v>
      </c>
      <c r="DF142" s="21">
        <v>0</v>
      </c>
      <c r="DG142" s="21">
        <v>0</v>
      </c>
      <c r="DH142" s="21">
        <v>1261263</v>
      </c>
      <c r="DI142" s="110">
        <v>0</v>
      </c>
      <c r="DJ142" s="110">
        <v>20</v>
      </c>
      <c r="DK142" s="110">
        <v>0</v>
      </c>
      <c r="DL142" s="110">
        <v>79</v>
      </c>
      <c r="DM142" s="110">
        <v>1</v>
      </c>
      <c r="DN142" s="21">
        <v>248804</v>
      </c>
      <c r="DO142" s="21">
        <v>0</v>
      </c>
      <c r="DP142" s="110" t="s">
        <v>1911</v>
      </c>
      <c r="DQ142" s="110" t="s">
        <v>1911</v>
      </c>
      <c r="DR142" s="110" t="s">
        <v>1911</v>
      </c>
      <c r="DS142" s="110" t="s">
        <v>1892</v>
      </c>
      <c r="DT142" s="110" t="s">
        <v>1911</v>
      </c>
      <c r="DU142" s="110" t="s">
        <v>1892</v>
      </c>
      <c r="DV142" s="110" t="s">
        <v>1911</v>
      </c>
      <c r="DW142" s="110" t="s">
        <v>1911</v>
      </c>
      <c r="DX142" s="110" t="s">
        <v>1911</v>
      </c>
      <c r="DY142" s="110" t="s">
        <v>1911</v>
      </c>
      <c r="DZ142" s="110" t="s">
        <v>1911</v>
      </c>
      <c r="EA142" s="110" t="s">
        <v>1911</v>
      </c>
      <c r="EB142" s="110" t="s">
        <v>1892</v>
      </c>
      <c r="EC142" s="110" t="s">
        <v>1892</v>
      </c>
    </row>
    <row r="143" spans="1:133" x14ac:dyDescent="0.3">
      <c r="A143" s="110" t="s">
        <v>162</v>
      </c>
      <c r="B143" s="110">
        <v>2021</v>
      </c>
      <c r="C143" s="110" t="s">
        <v>2318</v>
      </c>
      <c r="D143" s="22">
        <f>INDEX(Concordance!$A$2:$A$556,MATCH('2021 ESSER III'!F143,Concordance!$D$2:$D$556,0))</f>
        <v>96089</v>
      </c>
      <c r="E143" s="110" t="s">
        <v>588</v>
      </c>
      <c r="F143" s="110" t="s">
        <v>2319</v>
      </c>
      <c r="G143" s="110" t="s">
        <v>2320</v>
      </c>
      <c r="H143" s="110" t="s">
        <v>1892</v>
      </c>
      <c r="I143" s="21">
        <v>0</v>
      </c>
      <c r="J143" s="21">
        <v>0</v>
      </c>
      <c r="K143" s="21">
        <v>0</v>
      </c>
      <c r="L143" s="21">
        <v>0</v>
      </c>
      <c r="M143" s="21">
        <v>0</v>
      </c>
      <c r="N143" s="21">
        <v>0</v>
      </c>
      <c r="O143" s="21">
        <v>0</v>
      </c>
      <c r="P143" s="21">
        <v>0</v>
      </c>
      <c r="Q143" s="21">
        <v>0</v>
      </c>
      <c r="R143" s="21">
        <v>0</v>
      </c>
      <c r="W143" s="21">
        <v>0</v>
      </c>
      <c r="AC143" s="21">
        <v>32573314</v>
      </c>
      <c r="AD143" s="21">
        <v>0</v>
      </c>
      <c r="AE143" s="21">
        <v>0</v>
      </c>
      <c r="AF143" s="21">
        <v>0</v>
      </c>
      <c r="AG143" s="21">
        <v>0</v>
      </c>
      <c r="AH143" s="21">
        <v>0</v>
      </c>
      <c r="AI143" s="21">
        <v>0</v>
      </c>
      <c r="AJ143" s="21">
        <v>0</v>
      </c>
      <c r="AK143" s="21">
        <v>0</v>
      </c>
      <c r="AL143" s="21">
        <v>0</v>
      </c>
      <c r="AM143" s="21">
        <v>0</v>
      </c>
      <c r="AN143" s="21">
        <v>0</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21">
        <v>0</v>
      </c>
      <c r="CN143" s="21">
        <v>0</v>
      </c>
      <c r="CO143" s="21">
        <v>0</v>
      </c>
      <c r="CP143" s="21">
        <v>0</v>
      </c>
      <c r="CQ143" s="21">
        <v>0</v>
      </c>
      <c r="CR143" s="21">
        <v>0</v>
      </c>
      <c r="CS143" s="21">
        <v>0</v>
      </c>
      <c r="CT143" s="21">
        <v>0</v>
      </c>
      <c r="CU143" s="21">
        <v>0</v>
      </c>
      <c r="CV143" s="21">
        <v>0</v>
      </c>
      <c r="CW143" s="21">
        <v>0</v>
      </c>
      <c r="CX143" s="21">
        <v>0</v>
      </c>
      <c r="CY143" s="21">
        <v>0</v>
      </c>
      <c r="CZ143" s="21">
        <v>0</v>
      </c>
      <c r="DA143" s="21">
        <v>0</v>
      </c>
      <c r="DB143" s="21">
        <v>0</v>
      </c>
      <c r="DC143" s="21">
        <v>0</v>
      </c>
      <c r="DD143" s="21">
        <v>0</v>
      </c>
      <c r="DE143" s="21">
        <v>0</v>
      </c>
      <c r="DF143" s="21">
        <v>0</v>
      </c>
      <c r="DG143" s="21">
        <v>0</v>
      </c>
      <c r="DH143" s="21">
        <v>32573314</v>
      </c>
      <c r="DI143" s="110">
        <v>10</v>
      </c>
      <c r="DJ143" s="110">
        <v>30</v>
      </c>
      <c r="DK143" s="110">
        <v>0</v>
      </c>
      <c r="DL143" s="110">
        <v>30</v>
      </c>
      <c r="DM143" s="110">
        <v>30</v>
      </c>
      <c r="DN143" s="21">
        <v>11347582.9</v>
      </c>
      <c r="DO143" s="21">
        <v>0</v>
      </c>
      <c r="DP143" s="110" t="s">
        <v>1892</v>
      </c>
      <c r="DQ143" s="110" t="s">
        <v>1911</v>
      </c>
      <c r="DR143" s="110" t="s">
        <v>1911</v>
      </c>
      <c r="DS143" s="110" t="s">
        <v>1911</v>
      </c>
      <c r="DT143" s="110" t="s">
        <v>1911</v>
      </c>
      <c r="DU143" s="110" t="s">
        <v>1892</v>
      </c>
      <c r="DV143" s="110" t="s">
        <v>1911</v>
      </c>
      <c r="DW143" s="110" t="s">
        <v>1911</v>
      </c>
      <c r="DX143" s="110" t="s">
        <v>1911</v>
      </c>
      <c r="DY143" s="110" t="s">
        <v>1911</v>
      </c>
      <c r="DZ143" s="110" t="s">
        <v>1911</v>
      </c>
      <c r="EA143" s="110" t="s">
        <v>1911</v>
      </c>
      <c r="EB143" s="110" t="s">
        <v>1892</v>
      </c>
      <c r="EC143" s="110" t="s">
        <v>1892</v>
      </c>
    </row>
    <row r="144" spans="1:133" x14ac:dyDescent="0.3">
      <c r="A144" s="110" t="s">
        <v>162</v>
      </c>
      <c r="B144" s="110">
        <v>2021</v>
      </c>
      <c r="C144" s="110" t="s">
        <v>2321</v>
      </c>
      <c r="D144" s="22">
        <f>INDEX(Concordance!$A$2:$A$556,MATCH('2021 ESSER III'!F144,Concordance!$D$2:$D$556,0))</f>
        <v>50006</v>
      </c>
      <c r="E144" s="110" t="s">
        <v>591</v>
      </c>
      <c r="F144" s="110" t="s">
        <v>2322</v>
      </c>
      <c r="G144" s="110" t="s">
        <v>2323</v>
      </c>
      <c r="H144" s="110" t="s">
        <v>1892</v>
      </c>
      <c r="I144" s="21">
        <v>39529.910000000003</v>
      </c>
      <c r="J144" s="21">
        <v>0</v>
      </c>
      <c r="K144" s="21">
        <v>0</v>
      </c>
      <c r="L144" s="21">
        <v>0</v>
      </c>
      <c r="M144" s="21">
        <v>0</v>
      </c>
      <c r="N144" s="21">
        <v>0</v>
      </c>
      <c r="O144" s="21">
        <v>0</v>
      </c>
      <c r="P144" s="21">
        <v>0</v>
      </c>
      <c r="Q144" s="21">
        <v>39529.910000000003</v>
      </c>
      <c r="R144" s="21">
        <v>0</v>
      </c>
      <c r="W144" s="21">
        <v>39529.910000000003</v>
      </c>
      <c r="X144" s="110">
        <v>0</v>
      </c>
      <c r="Y144" s="110">
        <v>0</v>
      </c>
      <c r="Z144" s="110">
        <v>0</v>
      </c>
      <c r="AA144" s="110">
        <v>100</v>
      </c>
      <c r="AB144" s="110">
        <v>0</v>
      </c>
      <c r="AC144" s="21">
        <v>3000087</v>
      </c>
      <c r="AD144" s="21">
        <v>0</v>
      </c>
      <c r="AE144" s="21">
        <v>0</v>
      </c>
      <c r="AF144" s="21">
        <v>0</v>
      </c>
      <c r="AG144" s="21">
        <v>0</v>
      </c>
      <c r="AH144" s="21">
        <v>0</v>
      </c>
      <c r="AI144" s="21">
        <v>0</v>
      </c>
      <c r="AJ144" s="21">
        <v>0</v>
      </c>
      <c r="AK144" s="21">
        <v>0</v>
      </c>
      <c r="AL144" s="21">
        <v>0</v>
      </c>
      <c r="AM144" s="21">
        <v>0</v>
      </c>
      <c r="AN144" s="21">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21">
        <v>0</v>
      </c>
      <c r="CN144" s="21">
        <v>0</v>
      </c>
      <c r="CO144" s="21">
        <v>0</v>
      </c>
      <c r="CP144" s="21">
        <v>0</v>
      </c>
      <c r="CQ144" s="21">
        <v>0</v>
      </c>
      <c r="CR144" s="21">
        <v>0</v>
      </c>
      <c r="CS144" s="21">
        <v>0</v>
      </c>
      <c r="CT144" s="21">
        <v>0</v>
      </c>
      <c r="CU144" s="21">
        <v>0</v>
      </c>
      <c r="CV144" s="21">
        <v>0</v>
      </c>
      <c r="CW144" s="21">
        <v>0</v>
      </c>
      <c r="CX144" s="21">
        <v>0</v>
      </c>
      <c r="CY144" s="21">
        <v>0</v>
      </c>
      <c r="CZ144" s="21">
        <v>0</v>
      </c>
      <c r="DA144" s="21">
        <v>0</v>
      </c>
      <c r="DB144" s="21">
        <v>0</v>
      </c>
      <c r="DC144" s="21">
        <v>0</v>
      </c>
      <c r="DD144" s="21">
        <v>0</v>
      </c>
      <c r="DE144" s="21">
        <v>0</v>
      </c>
      <c r="DF144" s="21">
        <v>0</v>
      </c>
      <c r="DG144" s="21">
        <v>0</v>
      </c>
      <c r="DH144" s="21">
        <v>3000087</v>
      </c>
      <c r="DI144" s="110">
        <v>0</v>
      </c>
      <c r="DJ144" s="110">
        <v>20</v>
      </c>
      <c r="DK144" s="110">
        <v>0</v>
      </c>
      <c r="DL144" s="110">
        <v>80</v>
      </c>
      <c r="DM144" s="110">
        <v>0</v>
      </c>
      <c r="DN144" s="21">
        <v>647377</v>
      </c>
      <c r="DO144" s="21">
        <v>0</v>
      </c>
      <c r="DP144" s="110" t="s">
        <v>1911</v>
      </c>
      <c r="DQ144" s="110" t="s">
        <v>1911</v>
      </c>
      <c r="DR144" s="110" t="s">
        <v>1911</v>
      </c>
      <c r="DS144" s="110" t="s">
        <v>1892</v>
      </c>
      <c r="DT144" s="110" t="s">
        <v>1911</v>
      </c>
      <c r="DU144" s="110" t="s">
        <v>1911</v>
      </c>
      <c r="DV144" s="110" t="s">
        <v>1911</v>
      </c>
      <c r="DW144" s="110" t="s">
        <v>1911</v>
      </c>
      <c r="DX144" s="110" t="s">
        <v>1911</v>
      </c>
      <c r="DY144" s="110" t="s">
        <v>1911</v>
      </c>
      <c r="DZ144" s="110" t="s">
        <v>1911</v>
      </c>
      <c r="EA144" s="110" t="s">
        <v>1911</v>
      </c>
      <c r="EB144" s="110" t="s">
        <v>1892</v>
      </c>
      <c r="EC144" s="110" t="s">
        <v>1892</v>
      </c>
    </row>
    <row r="145" spans="1:133" x14ac:dyDescent="0.3">
      <c r="A145" s="110" t="s">
        <v>162</v>
      </c>
      <c r="B145" s="110">
        <v>2021</v>
      </c>
      <c r="C145" s="110" t="s">
        <v>2324</v>
      </c>
      <c r="D145" s="22">
        <f>INDEX(Concordance!$A$2:$A$556,MATCH('2021 ESSER III'!F145,Concordance!$D$2:$D$556,0))</f>
        <v>112101</v>
      </c>
      <c r="E145" s="110" t="s">
        <v>594</v>
      </c>
      <c r="F145" s="110" t="s">
        <v>2325</v>
      </c>
      <c r="G145" s="110" t="s">
        <v>2326</v>
      </c>
      <c r="H145" s="110" t="s">
        <v>1892</v>
      </c>
      <c r="I145" s="21">
        <v>0</v>
      </c>
      <c r="J145" s="21">
        <v>0</v>
      </c>
      <c r="K145" s="21">
        <v>0</v>
      </c>
      <c r="L145" s="21">
        <v>0</v>
      </c>
      <c r="M145" s="21">
        <v>0</v>
      </c>
      <c r="N145" s="21">
        <v>0</v>
      </c>
      <c r="O145" s="21">
        <v>0</v>
      </c>
      <c r="P145" s="21">
        <v>0</v>
      </c>
      <c r="Q145" s="21">
        <v>0</v>
      </c>
      <c r="R145" s="21">
        <v>0</v>
      </c>
      <c r="W145" s="21">
        <v>0</v>
      </c>
      <c r="AC145" s="21">
        <v>2694904</v>
      </c>
      <c r="AD145" s="21">
        <v>0</v>
      </c>
      <c r="AE145" s="21">
        <v>0</v>
      </c>
      <c r="AF145" s="21">
        <v>0</v>
      </c>
      <c r="AG145" s="21">
        <v>0</v>
      </c>
      <c r="AH145" s="21">
        <v>0</v>
      </c>
      <c r="AI145" s="21">
        <v>0</v>
      </c>
      <c r="AJ145" s="21">
        <v>0</v>
      </c>
      <c r="AK145" s="21">
        <v>0</v>
      </c>
      <c r="AL145" s="21">
        <v>0</v>
      </c>
      <c r="AM145" s="21">
        <v>0</v>
      </c>
      <c r="AN145" s="21">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1">
        <v>0</v>
      </c>
      <c r="BD145" s="21">
        <v>0</v>
      </c>
      <c r="BE145" s="21">
        <v>0</v>
      </c>
      <c r="BF145" s="21">
        <v>0</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0</v>
      </c>
      <c r="CH145" s="21">
        <v>0</v>
      </c>
      <c r="CI145" s="21">
        <v>0</v>
      </c>
      <c r="CJ145" s="21">
        <v>0</v>
      </c>
      <c r="CK145" s="21">
        <v>0</v>
      </c>
      <c r="CL145" s="21">
        <v>0</v>
      </c>
      <c r="CM145" s="21">
        <v>0</v>
      </c>
      <c r="CN145" s="21">
        <v>0</v>
      </c>
      <c r="CO145" s="21">
        <v>0</v>
      </c>
      <c r="CP145" s="21">
        <v>0</v>
      </c>
      <c r="CQ145" s="21">
        <v>0</v>
      </c>
      <c r="CR145" s="21">
        <v>0</v>
      </c>
      <c r="CS145" s="21">
        <v>0</v>
      </c>
      <c r="CT145" s="21">
        <v>0</v>
      </c>
      <c r="CU145" s="21">
        <v>0</v>
      </c>
      <c r="CV145" s="21">
        <v>0</v>
      </c>
      <c r="CW145" s="21">
        <v>0</v>
      </c>
      <c r="CX145" s="21">
        <v>0</v>
      </c>
      <c r="CY145" s="21">
        <v>0</v>
      </c>
      <c r="CZ145" s="21">
        <v>0</v>
      </c>
      <c r="DA145" s="21">
        <v>0</v>
      </c>
      <c r="DB145" s="21">
        <v>0</v>
      </c>
      <c r="DC145" s="21">
        <v>0</v>
      </c>
      <c r="DD145" s="21">
        <v>0</v>
      </c>
      <c r="DE145" s="21">
        <v>0</v>
      </c>
      <c r="DF145" s="21">
        <v>0</v>
      </c>
      <c r="DG145" s="21">
        <v>0</v>
      </c>
      <c r="DH145" s="21">
        <v>2694904</v>
      </c>
      <c r="DI145" s="110">
        <v>80</v>
      </c>
      <c r="DJ145" s="110">
        <v>20</v>
      </c>
      <c r="DK145" s="110">
        <v>0</v>
      </c>
      <c r="DL145" s="110">
        <v>0</v>
      </c>
      <c r="DM145" s="110">
        <v>0</v>
      </c>
      <c r="DN145" s="21">
        <v>562344</v>
      </c>
      <c r="DO145" s="21">
        <v>0</v>
      </c>
      <c r="DP145" s="110" t="s">
        <v>1911</v>
      </c>
      <c r="DQ145" s="110" t="s">
        <v>1911</v>
      </c>
      <c r="DR145" s="110" t="s">
        <v>1911</v>
      </c>
      <c r="DS145" s="110" t="s">
        <v>1911</v>
      </c>
      <c r="DT145" s="110" t="s">
        <v>1911</v>
      </c>
      <c r="DU145" s="110" t="s">
        <v>1911</v>
      </c>
      <c r="DV145" s="110" t="s">
        <v>1911</v>
      </c>
      <c r="DW145" s="110" t="s">
        <v>1911</v>
      </c>
      <c r="DX145" s="110" t="s">
        <v>1911</v>
      </c>
      <c r="DY145" s="110" t="s">
        <v>1911</v>
      </c>
      <c r="DZ145" s="110" t="s">
        <v>1911</v>
      </c>
      <c r="EA145" s="110" t="s">
        <v>1911</v>
      </c>
      <c r="EB145" s="110" t="s">
        <v>1892</v>
      </c>
      <c r="EC145" s="110" t="s">
        <v>1892</v>
      </c>
    </row>
    <row r="146" spans="1:133" x14ac:dyDescent="0.3">
      <c r="A146" s="110" t="s">
        <v>162</v>
      </c>
      <c r="B146" s="110">
        <v>2021</v>
      </c>
      <c r="C146" s="110" t="s">
        <v>2327</v>
      </c>
      <c r="D146" s="22">
        <f>INDEX(Concordance!$A$2:$A$556,MATCH('2021 ESSER III'!F146,Concordance!$D$2:$D$556,0))</f>
        <v>106003</v>
      </c>
      <c r="E146" s="110" t="s">
        <v>597</v>
      </c>
      <c r="F146" s="110" t="s">
        <v>2328</v>
      </c>
      <c r="G146" s="110" t="s">
        <v>2329</v>
      </c>
      <c r="H146" s="110" t="s">
        <v>1892</v>
      </c>
      <c r="I146" s="21">
        <v>0</v>
      </c>
      <c r="J146" s="21">
        <v>0</v>
      </c>
      <c r="K146" s="21">
        <v>0</v>
      </c>
      <c r="L146" s="21">
        <v>0</v>
      </c>
      <c r="M146" s="21">
        <v>0</v>
      </c>
      <c r="N146" s="21">
        <v>0</v>
      </c>
      <c r="O146" s="21">
        <v>0</v>
      </c>
      <c r="P146" s="21">
        <v>0</v>
      </c>
      <c r="Q146" s="21">
        <v>0</v>
      </c>
      <c r="R146" s="21">
        <v>0</v>
      </c>
      <c r="W146" s="21">
        <v>0</v>
      </c>
      <c r="AC146" s="21">
        <v>3169074</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0</v>
      </c>
      <c r="CU146" s="21">
        <v>0</v>
      </c>
      <c r="CV146" s="21">
        <v>0</v>
      </c>
      <c r="CW146" s="21">
        <v>0</v>
      </c>
      <c r="CX146" s="21">
        <v>0</v>
      </c>
      <c r="CY146" s="21">
        <v>0</v>
      </c>
      <c r="CZ146" s="21">
        <v>0</v>
      </c>
      <c r="DA146" s="21">
        <v>0</v>
      </c>
      <c r="DB146" s="21">
        <v>0</v>
      </c>
      <c r="DC146" s="21">
        <v>0</v>
      </c>
      <c r="DD146" s="21">
        <v>0</v>
      </c>
      <c r="DE146" s="21">
        <v>0</v>
      </c>
      <c r="DF146" s="21">
        <v>0</v>
      </c>
      <c r="DG146" s="21">
        <v>0</v>
      </c>
      <c r="DH146" s="21">
        <v>3169074</v>
      </c>
      <c r="DI146" s="110">
        <v>36</v>
      </c>
      <c r="DJ146" s="110">
        <v>20</v>
      </c>
      <c r="DK146" s="110">
        <v>0</v>
      </c>
      <c r="DL146" s="110">
        <v>44</v>
      </c>
      <c r="DM146" s="110">
        <v>0</v>
      </c>
      <c r="DN146" s="21">
        <v>633814</v>
      </c>
      <c r="DO146" s="21">
        <v>0</v>
      </c>
      <c r="DP146" s="110" t="s">
        <v>1911</v>
      </c>
      <c r="DQ146" s="110" t="s">
        <v>1892</v>
      </c>
      <c r="DR146" s="110" t="s">
        <v>1911</v>
      </c>
      <c r="DS146" s="110" t="s">
        <v>1911</v>
      </c>
      <c r="DT146" s="110" t="s">
        <v>1911</v>
      </c>
      <c r="DU146" s="110" t="s">
        <v>1911</v>
      </c>
      <c r="DV146" s="110" t="s">
        <v>1911</v>
      </c>
      <c r="DW146" s="110" t="s">
        <v>1911</v>
      </c>
      <c r="DX146" s="110" t="s">
        <v>1911</v>
      </c>
      <c r="DY146" s="110" t="s">
        <v>1911</v>
      </c>
      <c r="DZ146" s="110" t="s">
        <v>1911</v>
      </c>
      <c r="EA146" s="110" t="s">
        <v>1911</v>
      </c>
      <c r="EB146" s="110" t="s">
        <v>1892</v>
      </c>
      <c r="EC146" s="110" t="s">
        <v>1892</v>
      </c>
    </row>
    <row r="147" spans="1:133" x14ac:dyDescent="0.3">
      <c r="A147" s="110" t="s">
        <v>162</v>
      </c>
      <c r="B147" s="110">
        <v>2021</v>
      </c>
      <c r="C147" s="110" t="s">
        <v>2330</v>
      </c>
      <c r="D147" s="22">
        <f>INDEX(Concordance!$A$2:$A$556,MATCH('2021 ESSER III'!F147,Concordance!$D$2:$D$556,0))</f>
        <v>48066</v>
      </c>
      <c r="E147" s="110" t="s">
        <v>600</v>
      </c>
      <c r="F147" s="110" t="s">
        <v>2331</v>
      </c>
      <c r="G147" s="110" t="s">
        <v>2332</v>
      </c>
      <c r="H147" s="110" t="s">
        <v>1892</v>
      </c>
      <c r="I147" s="21">
        <v>0</v>
      </c>
      <c r="J147" s="21">
        <v>0</v>
      </c>
      <c r="K147" s="21">
        <v>0</v>
      </c>
      <c r="L147" s="21">
        <v>0</v>
      </c>
      <c r="M147" s="21">
        <v>0</v>
      </c>
      <c r="N147" s="21">
        <v>0</v>
      </c>
      <c r="O147" s="21">
        <v>0</v>
      </c>
      <c r="P147" s="21">
        <v>0</v>
      </c>
      <c r="Q147" s="21">
        <v>0</v>
      </c>
      <c r="R147" s="21">
        <v>0</v>
      </c>
      <c r="W147" s="21">
        <v>0</v>
      </c>
      <c r="AC147" s="21">
        <v>8062482</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21">
        <v>0</v>
      </c>
      <c r="CN147" s="21">
        <v>0</v>
      </c>
      <c r="CO147" s="21">
        <v>0</v>
      </c>
      <c r="CP147" s="21">
        <v>0</v>
      </c>
      <c r="CQ147" s="21">
        <v>0</v>
      </c>
      <c r="CR147" s="21">
        <v>0</v>
      </c>
      <c r="CS147" s="21">
        <v>0</v>
      </c>
      <c r="CT147" s="21">
        <v>0</v>
      </c>
      <c r="CU147" s="21">
        <v>0</v>
      </c>
      <c r="CV147" s="21">
        <v>0</v>
      </c>
      <c r="CW147" s="21">
        <v>0</v>
      </c>
      <c r="CX147" s="21">
        <v>0</v>
      </c>
      <c r="CY147" s="21">
        <v>0</v>
      </c>
      <c r="CZ147" s="21">
        <v>0</v>
      </c>
      <c r="DA147" s="21">
        <v>0</v>
      </c>
      <c r="DB147" s="21">
        <v>0</v>
      </c>
      <c r="DC147" s="21">
        <v>0</v>
      </c>
      <c r="DD147" s="21">
        <v>0</v>
      </c>
      <c r="DE147" s="21">
        <v>0</v>
      </c>
      <c r="DF147" s="21">
        <v>0</v>
      </c>
      <c r="DG147" s="21">
        <v>0</v>
      </c>
      <c r="DH147" s="21">
        <v>8062482</v>
      </c>
      <c r="DI147" s="110">
        <v>0</v>
      </c>
      <c r="DJ147" s="110">
        <v>20</v>
      </c>
      <c r="DK147" s="110">
        <v>0</v>
      </c>
      <c r="DL147" s="110">
        <v>80</v>
      </c>
      <c r="DM147" s="110">
        <v>0</v>
      </c>
      <c r="DN147" s="21">
        <v>1612496</v>
      </c>
      <c r="DO147" s="21">
        <v>0</v>
      </c>
      <c r="DP147" s="110" t="s">
        <v>1911</v>
      </c>
      <c r="DQ147" s="110" t="s">
        <v>1911</v>
      </c>
      <c r="DR147" s="110" t="s">
        <v>1911</v>
      </c>
      <c r="DS147" s="110" t="s">
        <v>1892</v>
      </c>
      <c r="DT147" s="110" t="s">
        <v>1911</v>
      </c>
      <c r="DU147" s="110" t="s">
        <v>1911</v>
      </c>
      <c r="DV147" s="110" t="s">
        <v>1911</v>
      </c>
      <c r="DW147" s="110" t="s">
        <v>1911</v>
      </c>
      <c r="DX147" s="110" t="s">
        <v>1911</v>
      </c>
      <c r="DY147" s="110" t="s">
        <v>1911</v>
      </c>
      <c r="DZ147" s="110" t="s">
        <v>1911</v>
      </c>
      <c r="EA147" s="110" t="s">
        <v>1911</v>
      </c>
      <c r="EB147" s="110" t="s">
        <v>1892</v>
      </c>
      <c r="EC147" s="110" t="s">
        <v>1892</v>
      </c>
    </row>
    <row r="148" spans="1:133" x14ac:dyDescent="0.3">
      <c r="A148" s="110" t="s">
        <v>162</v>
      </c>
      <c r="B148" s="110">
        <v>2021</v>
      </c>
      <c r="C148" s="110" t="s">
        <v>2333</v>
      </c>
      <c r="D148" s="22">
        <f>INDEX(Concordance!$A$2:$A$556,MATCH('2021 ESSER III'!F148,Concordance!$D$2:$D$556,0))</f>
        <v>50012</v>
      </c>
      <c r="E148" s="110" t="s">
        <v>603</v>
      </c>
      <c r="F148" s="110" t="s">
        <v>2334</v>
      </c>
      <c r="G148" s="110" t="s">
        <v>2335</v>
      </c>
      <c r="H148" s="110" t="s">
        <v>1892</v>
      </c>
      <c r="I148" s="21">
        <v>158727.79999999999</v>
      </c>
      <c r="J148" s="21">
        <v>0</v>
      </c>
      <c r="K148" s="21">
        <v>0</v>
      </c>
      <c r="L148" s="21">
        <v>0</v>
      </c>
      <c r="M148" s="21">
        <v>0</v>
      </c>
      <c r="N148" s="21">
        <v>0</v>
      </c>
      <c r="O148" s="21">
        <v>0</v>
      </c>
      <c r="P148" s="21">
        <v>0</v>
      </c>
      <c r="Q148" s="21">
        <v>158727.79999999999</v>
      </c>
      <c r="R148" s="21">
        <v>0</v>
      </c>
      <c r="W148" s="21">
        <v>158727.79999999999</v>
      </c>
      <c r="X148" s="110">
        <v>0</v>
      </c>
      <c r="Y148" s="110">
        <v>0</v>
      </c>
      <c r="Z148" s="110">
        <v>0</v>
      </c>
      <c r="AA148" s="110">
        <v>100</v>
      </c>
      <c r="AB148" s="110">
        <v>0</v>
      </c>
      <c r="AC148" s="21">
        <v>9055885</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21">
        <v>0</v>
      </c>
      <c r="CN148" s="21">
        <v>0</v>
      </c>
      <c r="CO148" s="21">
        <v>0</v>
      </c>
      <c r="CP148" s="21">
        <v>0</v>
      </c>
      <c r="CQ148" s="21">
        <v>0</v>
      </c>
      <c r="CR148" s="21">
        <v>0</v>
      </c>
      <c r="CS148" s="21">
        <v>0</v>
      </c>
      <c r="CT148" s="21">
        <v>0</v>
      </c>
      <c r="CU148" s="21">
        <v>0</v>
      </c>
      <c r="CV148" s="21">
        <v>0</v>
      </c>
      <c r="CW148" s="21">
        <v>0</v>
      </c>
      <c r="CX148" s="21">
        <v>0</v>
      </c>
      <c r="CY148" s="21">
        <v>0</v>
      </c>
      <c r="CZ148" s="21">
        <v>0</v>
      </c>
      <c r="DA148" s="21">
        <v>0</v>
      </c>
      <c r="DB148" s="21">
        <v>0</v>
      </c>
      <c r="DC148" s="21">
        <v>0</v>
      </c>
      <c r="DD148" s="21">
        <v>0</v>
      </c>
      <c r="DE148" s="21">
        <v>0</v>
      </c>
      <c r="DF148" s="21">
        <v>0</v>
      </c>
      <c r="DG148" s="21">
        <v>0</v>
      </c>
      <c r="DH148" s="21">
        <v>9055885</v>
      </c>
      <c r="DI148" s="110">
        <v>1</v>
      </c>
      <c r="DJ148" s="110">
        <v>65</v>
      </c>
      <c r="DK148" s="110">
        <v>14</v>
      </c>
      <c r="DL148" s="110">
        <v>20</v>
      </c>
      <c r="DM148" s="110">
        <v>0</v>
      </c>
      <c r="DN148" s="21">
        <v>2430054</v>
      </c>
      <c r="DO148" s="21">
        <v>0</v>
      </c>
      <c r="DP148" s="110" t="s">
        <v>1892</v>
      </c>
      <c r="DQ148" s="110" t="s">
        <v>1892</v>
      </c>
      <c r="DR148" s="110" t="s">
        <v>1892</v>
      </c>
      <c r="DS148" s="110" t="s">
        <v>1892</v>
      </c>
      <c r="DT148" s="110" t="s">
        <v>1911</v>
      </c>
      <c r="DU148" s="110" t="s">
        <v>1892</v>
      </c>
      <c r="DV148" s="110" t="s">
        <v>1911</v>
      </c>
      <c r="DW148" s="110" t="s">
        <v>1911</v>
      </c>
      <c r="DX148" s="110" t="s">
        <v>1911</v>
      </c>
      <c r="DY148" s="110" t="s">
        <v>1911</v>
      </c>
      <c r="DZ148" s="110" t="s">
        <v>1911</v>
      </c>
      <c r="EA148" s="110" t="s">
        <v>1911</v>
      </c>
      <c r="EB148" s="110" t="s">
        <v>1892</v>
      </c>
      <c r="EC148" s="110" t="s">
        <v>1892</v>
      </c>
    </row>
    <row r="149" spans="1:133" x14ac:dyDescent="0.3">
      <c r="A149" s="110" t="s">
        <v>162</v>
      </c>
      <c r="B149" s="110">
        <v>2021</v>
      </c>
      <c r="C149" s="110" t="s">
        <v>2336</v>
      </c>
      <c r="D149" s="22">
        <f>INDEX(Concordance!$A$2:$A$556,MATCH('2021 ESSER III'!F149,Concordance!$D$2:$D$556,0))</f>
        <v>92088</v>
      </c>
      <c r="E149" s="110" t="s">
        <v>2337</v>
      </c>
      <c r="F149" s="110" t="s">
        <v>2338</v>
      </c>
      <c r="G149" s="110" t="s">
        <v>2339</v>
      </c>
      <c r="H149" s="110" t="s">
        <v>1892</v>
      </c>
      <c r="I149" s="21">
        <v>242450.13</v>
      </c>
      <c r="J149" s="21">
        <v>0</v>
      </c>
      <c r="K149" s="21">
        <v>0</v>
      </c>
      <c r="L149" s="21">
        <v>0</v>
      </c>
      <c r="M149" s="21">
        <v>0</v>
      </c>
      <c r="N149" s="21">
        <v>0</v>
      </c>
      <c r="O149" s="21">
        <v>0</v>
      </c>
      <c r="P149" s="21">
        <v>0</v>
      </c>
      <c r="Q149" s="21">
        <v>242450.13</v>
      </c>
      <c r="R149" s="21">
        <v>0</v>
      </c>
      <c r="W149" s="21">
        <v>242450.13</v>
      </c>
      <c r="X149" s="110">
        <v>0</v>
      </c>
      <c r="Y149" s="110">
        <v>0</v>
      </c>
      <c r="Z149" s="110">
        <v>0</v>
      </c>
      <c r="AA149" s="110">
        <v>100</v>
      </c>
      <c r="AB149" s="110">
        <v>0</v>
      </c>
      <c r="AC149" s="21">
        <v>8756127</v>
      </c>
      <c r="AD149" s="21">
        <v>0</v>
      </c>
      <c r="AE149" s="21">
        <v>0</v>
      </c>
      <c r="AF149" s="21">
        <v>0</v>
      </c>
      <c r="AG149" s="21">
        <v>0</v>
      </c>
      <c r="AH149" s="21">
        <v>0</v>
      </c>
      <c r="AI149" s="21">
        <v>0</v>
      </c>
      <c r="AJ149" s="21">
        <v>0</v>
      </c>
      <c r="AK149" s="21">
        <v>0</v>
      </c>
      <c r="AL149" s="21">
        <v>0</v>
      </c>
      <c r="AM149" s="21">
        <v>0</v>
      </c>
      <c r="AN149" s="21">
        <v>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21">
        <v>0</v>
      </c>
      <c r="CN149" s="21">
        <v>0</v>
      </c>
      <c r="CO149" s="21">
        <v>0</v>
      </c>
      <c r="CP149" s="21">
        <v>0</v>
      </c>
      <c r="CQ149" s="21">
        <v>0</v>
      </c>
      <c r="CR149" s="21">
        <v>0</v>
      </c>
      <c r="CS149" s="21">
        <v>0</v>
      </c>
      <c r="CT149" s="21">
        <v>0</v>
      </c>
      <c r="CU149" s="21">
        <v>0</v>
      </c>
      <c r="CV149" s="21">
        <v>0</v>
      </c>
      <c r="CW149" s="21">
        <v>0</v>
      </c>
      <c r="CX149" s="21">
        <v>0</v>
      </c>
      <c r="CY149" s="21">
        <v>0</v>
      </c>
      <c r="CZ149" s="21">
        <v>0</v>
      </c>
      <c r="DA149" s="21">
        <v>0</v>
      </c>
      <c r="DB149" s="21">
        <v>0</v>
      </c>
      <c r="DC149" s="21">
        <v>0</v>
      </c>
      <c r="DD149" s="21">
        <v>0</v>
      </c>
      <c r="DE149" s="21">
        <v>0</v>
      </c>
      <c r="DF149" s="21">
        <v>0</v>
      </c>
      <c r="DG149" s="21">
        <v>0</v>
      </c>
      <c r="DH149" s="21">
        <v>8756127</v>
      </c>
      <c r="DI149" s="110">
        <v>7</v>
      </c>
      <c r="DJ149" s="110">
        <v>14</v>
      </c>
      <c r="DK149" s="110">
        <v>7</v>
      </c>
      <c r="DL149" s="110">
        <v>72</v>
      </c>
      <c r="DM149" s="110">
        <v>0</v>
      </c>
      <c r="DN149" s="21">
        <v>1755000</v>
      </c>
      <c r="DO149" s="21">
        <v>0</v>
      </c>
      <c r="DP149" s="110" t="s">
        <v>1911</v>
      </c>
      <c r="DQ149" s="110" t="s">
        <v>1892</v>
      </c>
      <c r="DR149" s="110" t="s">
        <v>1911</v>
      </c>
      <c r="DS149" s="110" t="s">
        <v>1892</v>
      </c>
      <c r="DT149" s="110" t="s">
        <v>1911</v>
      </c>
      <c r="DU149" s="110" t="s">
        <v>1892</v>
      </c>
      <c r="DV149" s="110" t="s">
        <v>1911</v>
      </c>
      <c r="DW149" s="110" t="s">
        <v>1911</v>
      </c>
      <c r="DX149" s="110" t="s">
        <v>1911</v>
      </c>
      <c r="DY149" s="110" t="s">
        <v>1911</v>
      </c>
      <c r="DZ149" s="110" t="s">
        <v>1911</v>
      </c>
      <c r="EA149" s="110" t="s">
        <v>1911</v>
      </c>
      <c r="EB149" s="110" t="s">
        <v>1892</v>
      </c>
      <c r="EC149" s="110" t="s">
        <v>1892</v>
      </c>
    </row>
    <row r="150" spans="1:133" x14ac:dyDescent="0.3">
      <c r="A150" s="110" t="s">
        <v>162</v>
      </c>
      <c r="B150" s="110">
        <v>2021</v>
      </c>
      <c r="C150" s="110" t="s">
        <v>2340</v>
      </c>
      <c r="D150" s="22">
        <f>INDEX(Concordance!$A$2:$A$556,MATCH('2021 ESSER III'!F150,Concordance!$D$2:$D$556,0))</f>
        <v>36123</v>
      </c>
      <c r="E150" s="110" t="s">
        <v>608</v>
      </c>
      <c r="F150" s="110" t="s">
        <v>2341</v>
      </c>
      <c r="G150" s="110" t="s">
        <v>2342</v>
      </c>
      <c r="H150" s="110" t="s">
        <v>1892</v>
      </c>
      <c r="I150" s="21">
        <v>2838.05</v>
      </c>
      <c r="J150" s="21">
        <v>0</v>
      </c>
      <c r="K150" s="21">
        <v>0</v>
      </c>
      <c r="L150" s="21">
        <v>0</v>
      </c>
      <c r="M150" s="21">
        <v>0</v>
      </c>
      <c r="N150" s="21">
        <v>0</v>
      </c>
      <c r="O150" s="21">
        <v>0</v>
      </c>
      <c r="P150" s="21">
        <v>0</v>
      </c>
      <c r="Q150" s="21">
        <v>2838.05</v>
      </c>
      <c r="R150" s="21">
        <v>0</v>
      </c>
      <c r="W150" s="21">
        <v>2838.05</v>
      </c>
      <c r="X150" s="110">
        <v>0</v>
      </c>
      <c r="Y150" s="110">
        <v>0</v>
      </c>
      <c r="Z150" s="110">
        <v>0</v>
      </c>
      <c r="AA150" s="110">
        <v>100</v>
      </c>
      <c r="AB150" s="110">
        <v>0</v>
      </c>
      <c r="AC150" s="21">
        <v>178588</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21">
        <v>0</v>
      </c>
      <c r="CN150" s="21">
        <v>0</v>
      </c>
      <c r="CO150" s="21">
        <v>0</v>
      </c>
      <c r="CP150" s="21">
        <v>0</v>
      </c>
      <c r="CQ150" s="21">
        <v>0</v>
      </c>
      <c r="CR150" s="21">
        <v>0</v>
      </c>
      <c r="CS150" s="21">
        <v>0</v>
      </c>
      <c r="CT150" s="21">
        <v>0</v>
      </c>
      <c r="CU150" s="21">
        <v>0</v>
      </c>
      <c r="CV150" s="21">
        <v>0</v>
      </c>
      <c r="CW150" s="21">
        <v>0</v>
      </c>
      <c r="CX150" s="21">
        <v>0</v>
      </c>
      <c r="CY150" s="21">
        <v>0</v>
      </c>
      <c r="CZ150" s="21">
        <v>0</v>
      </c>
      <c r="DA150" s="21">
        <v>0</v>
      </c>
      <c r="DB150" s="21">
        <v>0</v>
      </c>
      <c r="DC150" s="21">
        <v>0</v>
      </c>
      <c r="DD150" s="21">
        <v>0</v>
      </c>
      <c r="DE150" s="21">
        <v>0</v>
      </c>
      <c r="DF150" s="21">
        <v>0</v>
      </c>
      <c r="DG150" s="21">
        <v>0</v>
      </c>
      <c r="DH150" s="21">
        <v>178588</v>
      </c>
      <c r="DI150" s="110">
        <v>0</v>
      </c>
      <c r="DJ150" s="110">
        <v>80</v>
      </c>
      <c r="DK150" s="110">
        <v>0</v>
      </c>
      <c r="DL150" s="110">
        <v>20</v>
      </c>
      <c r="DM150" s="110">
        <v>0</v>
      </c>
      <c r="DN150" s="21">
        <v>35886</v>
      </c>
      <c r="DO150" s="21">
        <v>0</v>
      </c>
      <c r="DP150" s="110" t="s">
        <v>1911</v>
      </c>
      <c r="DQ150" s="110" t="s">
        <v>1892</v>
      </c>
      <c r="DR150" s="110" t="s">
        <v>1892</v>
      </c>
      <c r="DS150" s="110" t="s">
        <v>1892</v>
      </c>
      <c r="DT150" s="110" t="s">
        <v>1911</v>
      </c>
      <c r="DU150" s="110" t="s">
        <v>1911</v>
      </c>
      <c r="DV150" s="110" t="s">
        <v>1911</v>
      </c>
      <c r="DW150" s="110" t="s">
        <v>1911</v>
      </c>
      <c r="DX150" s="110" t="s">
        <v>1911</v>
      </c>
      <c r="DY150" s="110" t="s">
        <v>1911</v>
      </c>
      <c r="DZ150" s="110" t="s">
        <v>1911</v>
      </c>
      <c r="EA150" s="110" t="s">
        <v>1911</v>
      </c>
      <c r="EB150" s="110" t="s">
        <v>1892</v>
      </c>
      <c r="EC150" s="110" t="s">
        <v>1892</v>
      </c>
    </row>
    <row r="151" spans="1:133" x14ac:dyDescent="0.3">
      <c r="A151" s="110" t="s">
        <v>162</v>
      </c>
      <c r="B151" s="110">
        <v>2021</v>
      </c>
      <c r="C151" s="110" t="s">
        <v>2343</v>
      </c>
      <c r="D151" s="22">
        <f>INDEX(Concordance!$A$2:$A$556,MATCH('2021 ESSER III'!F151,Concordance!$D$2:$D$556,0))</f>
        <v>62072</v>
      </c>
      <c r="E151" s="110" t="s">
        <v>611</v>
      </c>
      <c r="F151" s="110" t="s">
        <v>2344</v>
      </c>
      <c r="G151" s="110" t="s">
        <v>2345</v>
      </c>
      <c r="H151" s="110" t="s">
        <v>1892</v>
      </c>
      <c r="I151" s="21">
        <v>0</v>
      </c>
      <c r="J151" s="21">
        <v>0</v>
      </c>
      <c r="K151" s="21">
        <v>0</v>
      </c>
      <c r="L151" s="21">
        <v>0</v>
      </c>
      <c r="M151" s="21">
        <v>0</v>
      </c>
      <c r="N151" s="21">
        <v>0</v>
      </c>
      <c r="O151" s="21">
        <v>0</v>
      </c>
      <c r="P151" s="21">
        <v>0</v>
      </c>
      <c r="Q151" s="21">
        <v>0</v>
      </c>
      <c r="R151" s="21">
        <v>0</v>
      </c>
      <c r="W151" s="21">
        <v>0</v>
      </c>
      <c r="AC151" s="21">
        <v>5403517</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0</v>
      </c>
      <c r="CW151" s="21">
        <v>0</v>
      </c>
      <c r="CX151" s="21">
        <v>0</v>
      </c>
      <c r="CY151" s="21">
        <v>0</v>
      </c>
      <c r="CZ151" s="21">
        <v>0</v>
      </c>
      <c r="DA151" s="21">
        <v>0</v>
      </c>
      <c r="DB151" s="21">
        <v>0</v>
      </c>
      <c r="DC151" s="21">
        <v>0</v>
      </c>
      <c r="DD151" s="21">
        <v>0</v>
      </c>
      <c r="DE151" s="21">
        <v>0</v>
      </c>
      <c r="DF151" s="21">
        <v>0</v>
      </c>
      <c r="DG151" s="21">
        <v>0</v>
      </c>
      <c r="DH151" s="21">
        <v>5403517</v>
      </c>
      <c r="DI151" s="110">
        <v>10</v>
      </c>
      <c r="DJ151" s="110">
        <v>20</v>
      </c>
      <c r="DK151" s="110">
        <v>10</v>
      </c>
      <c r="DL151" s="110">
        <v>60</v>
      </c>
      <c r="DM151" s="110">
        <v>0</v>
      </c>
      <c r="DN151" s="21">
        <v>1085000</v>
      </c>
      <c r="DO151" s="21">
        <v>0</v>
      </c>
      <c r="DP151" s="110" t="s">
        <v>1892</v>
      </c>
      <c r="DQ151" s="110" t="s">
        <v>1892</v>
      </c>
      <c r="DR151" s="110" t="s">
        <v>1911</v>
      </c>
      <c r="DS151" s="110" t="s">
        <v>1892</v>
      </c>
      <c r="DT151" s="110" t="s">
        <v>1911</v>
      </c>
      <c r="DU151" s="110" t="s">
        <v>1892</v>
      </c>
      <c r="DV151" s="110" t="s">
        <v>1911</v>
      </c>
      <c r="DW151" s="110" t="s">
        <v>1911</v>
      </c>
      <c r="DX151" s="110" t="s">
        <v>1911</v>
      </c>
      <c r="DY151" s="110" t="s">
        <v>1911</v>
      </c>
      <c r="DZ151" s="110" t="s">
        <v>1911</v>
      </c>
      <c r="EA151" s="110" t="s">
        <v>1911</v>
      </c>
      <c r="EB151" s="110" t="s">
        <v>1892</v>
      </c>
      <c r="EC151" s="110" t="s">
        <v>1892</v>
      </c>
    </row>
    <row r="152" spans="1:133" x14ac:dyDescent="0.3">
      <c r="A152" s="110" t="s">
        <v>162</v>
      </c>
      <c r="B152" s="110">
        <v>2021</v>
      </c>
      <c r="C152" s="110" t="s">
        <v>2346</v>
      </c>
      <c r="D152" s="22">
        <f>INDEX(Concordance!$A$2:$A$556,MATCH('2021 ESSER III'!F152,Concordance!$D$2:$D$556,0))</f>
        <v>48922</v>
      </c>
      <c r="E152" s="110" t="s">
        <v>614</v>
      </c>
      <c r="F152" s="110" t="s">
        <v>2347</v>
      </c>
      <c r="G152" s="110" t="s">
        <v>2348</v>
      </c>
      <c r="H152" s="110" t="s">
        <v>1892</v>
      </c>
      <c r="I152" s="21">
        <v>0</v>
      </c>
      <c r="J152" s="21">
        <v>0</v>
      </c>
      <c r="K152" s="21">
        <v>0</v>
      </c>
      <c r="L152" s="21">
        <v>0</v>
      </c>
      <c r="M152" s="21">
        <v>0</v>
      </c>
      <c r="N152" s="21">
        <v>0</v>
      </c>
      <c r="O152" s="21">
        <v>0</v>
      </c>
      <c r="P152" s="21">
        <v>0</v>
      </c>
      <c r="Q152" s="21">
        <v>0</v>
      </c>
      <c r="R152" s="21">
        <v>0</v>
      </c>
      <c r="W152" s="21">
        <v>0</v>
      </c>
      <c r="AC152" s="21">
        <v>6776462</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21">
        <v>0</v>
      </c>
      <c r="CN152" s="21">
        <v>0</v>
      </c>
      <c r="CO152" s="21">
        <v>0</v>
      </c>
      <c r="CP152" s="21">
        <v>0</v>
      </c>
      <c r="CQ152" s="21">
        <v>0</v>
      </c>
      <c r="CR152" s="21">
        <v>0</v>
      </c>
      <c r="CS152" s="21">
        <v>0</v>
      </c>
      <c r="CT152" s="21">
        <v>0</v>
      </c>
      <c r="CU152" s="21">
        <v>0</v>
      </c>
      <c r="CV152" s="21">
        <v>0</v>
      </c>
      <c r="CW152" s="21">
        <v>0</v>
      </c>
      <c r="CX152" s="21">
        <v>0</v>
      </c>
      <c r="CY152" s="21">
        <v>0</v>
      </c>
      <c r="CZ152" s="21">
        <v>0</v>
      </c>
      <c r="DA152" s="21">
        <v>0</v>
      </c>
      <c r="DB152" s="21">
        <v>0</v>
      </c>
      <c r="DC152" s="21">
        <v>0</v>
      </c>
      <c r="DD152" s="21">
        <v>0</v>
      </c>
      <c r="DE152" s="21">
        <v>0</v>
      </c>
      <c r="DF152" s="21">
        <v>0</v>
      </c>
      <c r="DG152" s="21">
        <v>0</v>
      </c>
      <c r="DH152" s="21">
        <v>6776462</v>
      </c>
      <c r="DI152" s="110">
        <v>6</v>
      </c>
      <c r="DJ152" s="110">
        <v>31</v>
      </c>
      <c r="DK152" s="110">
        <v>0</v>
      </c>
      <c r="DL152" s="110">
        <v>63</v>
      </c>
      <c r="DM152" s="110">
        <v>0</v>
      </c>
      <c r="DN152" s="21">
        <v>1692649</v>
      </c>
      <c r="DO152" s="21">
        <v>0</v>
      </c>
      <c r="DP152" s="110" t="s">
        <v>1911</v>
      </c>
      <c r="DQ152" s="110" t="s">
        <v>1892</v>
      </c>
      <c r="DR152" s="110" t="s">
        <v>1911</v>
      </c>
      <c r="DS152" s="110" t="s">
        <v>1892</v>
      </c>
      <c r="DT152" s="110" t="s">
        <v>1911</v>
      </c>
      <c r="DU152" s="110" t="s">
        <v>1911</v>
      </c>
      <c r="DV152" s="110" t="s">
        <v>1911</v>
      </c>
      <c r="DW152" s="110" t="s">
        <v>1911</v>
      </c>
      <c r="DX152" s="110" t="s">
        <v>1911</v>
      </c>
      <c r="DY152" s="110" t="s">
        <v>1911</v>
      </c>
      <c r="DZ152" s="110" t="s">
        <v>1911</v>
      </c>
      <c r="EA152" s="110" t="s">
        <v>1911</v>
      </c>
      <c r="EB152" s="110" t="s">
        <v>1892</v>
      </c>
      <c r="EC152" s="110" t="s">
        <v>1892</v>
      </c>
    </row>
    <row r="153" spans="1:133" x14ac:dyDescent="0.3">
      <c r="A153" s="110" t="s">
        <v>162</v>
      </c>
      <c r="B153" s="110">
        <v>2021</v>
      </c>
      <c r="C153" s="110" t="s">
        <v>2349</v>
      </c>
      <c r="D153" s="22">
        <f>INDEX(Concordance!$A$2:$A$556,MATCH('2021 ESSER III'!F153,Concordance!$D$2:$D$556,0))</f>
        <v>92087</v>
      </c>
      <c r="E153" s="110" t="s">
        <v>617</v>
      </c>
      <c r="F153" s="110" t="s">
        <v>2350</v>
      </c>
      <c r="G153" s="110" t="s">
        <v>2351</v>
      </c>
      <c r="H153" s="110" t="s">
        <v>1892</v>
      </c>
      <c r="I153" s="21">
        <v>288264.28999999998</v>
      </c>
      <c r="J153" s="21">
        <v>0</v>
      </c>
      <c r="K153" s="21">
        <v>0</v>
      </c>
      <c r="L153" s="21">
        <v>0</v>
      </c>
      <c r="M153" s="21">
        <v>0</v>
      </c>
      <c r="N153" s="21">
        <v>0</v>
      </c>
      <c r="O153" s="21">
        <v>0</v>
      </c>
      <c r="P153" s="21">
        <v>0</v>
      </c>
      <c r="Q153" s="21">
        <v>288264.28999999998</v>
      </c>
      <c r="R153" s="21">
        <v>0</v>
      </c>
      <c r="W153" s="21">
        <v>288264.28999999998</v>
      </c>
      <c r="X153" s="110">
        <v>0</v>
      </c>
      <c r="Y153" s="110">
        <v>0</v>
      </c>
      <c r="Z153" s="110">
        <v>0</v>
      </c>
      <c r="AA153" s="110">
        <v>100</v>
      </c>
      <c r="AB153" s="110">
        <v>0</v>
      </c>
      <c r="AC153" s="21">
        <v>10910295</v>
      </c>
      <c r="AD153" s="21">
        <v>0</v>
      </c>
      <c r="AE153" s="21">
        <v>0</v>
      </c>
      <c r="AF153" s="21">
        <v>0</v>
      </c>
      <c r="AG153" s="21">
        <v>0</v>
      </c>
      <c r="AH153" s="21">
        <v>0</v>
      </c>
      <c r="AI153" s="21">
        <v>0</v>
      </c>
      <c r="AJ153" s="21">
        <v>0</v>
      </c>
      <c r="AK153" s="21">
        <v>0</v>
      </c>
      <c r="AL153" s="21">
        <v>0</v>
      </c>
      <c r="AM153" s="21">
        <v>0</v>
      </c>
      <c r="AN153" s="21">
        <v>0</v>
      </c>
      <c r="AO153" s="21">
        <v>0</v>
      </c>
      <c r="AP153" s="21">
        <v>0</v>
      </c>
      <c r="AQ153" s="21">
        <v>0</v>
      </c>
      <c r="AR153" s="21">
        <v>0</v>
      </c>
      <c r="AS153" s="21">
        <v>0</v>
      </c>
      <c r="AT153" s="21">
        <v>0</v>
      </c>
      <c r="AU153" s="21">
        <v>0</v>
      </c>
      <c r="AV153" s="21">
        <v>0</v>
      </c>
      <c r="AW153" s="21">
        <v>0</v>
      </c>
      <c r="AX153" s="21">
        <v>0</v>
      </c>
      <c r="AY153" s="21">
        <v>0</v>
      </c>
      <c r="AZ153" s="21">
        <v>0</v>
      </c>
      <c r="BA153" s="21">
        <v>0</v>
      </c>
      <c r="BB153" s="21">
        <v>0</v>
      </c>
      <c r="BC153" s="21">
        <v>0</v>
      </c>
      <c r="BD153" s="21">
        <v>0</v>
      </c>
      <c r="BE153" s="21">
        <v>0</v>
      </c>
      <c r="BF153" s="21">
        <v>0</v>
      </c>
      <c r="BG153" s="21">
        <v>0</v>
      </c>
      <c r="BH153" s="21">
        <v>0</v>
      </c>
      <c r="BI153" s="21">
        <v>0</v>
      </c>
      <c r="BJ153" s="21">
        <v>0</v>
      </c>
      <c r="BK153" s="21">
        <v>0</v>
      </c>
      <c r="BL153" s="21">
        <v>0</v>
      </c>
      <c r="BM153" s="21">
        <v>0</v>
      </c>
      <c r="BN153" s="21">
        <v>0</v>
      </c>
      <c r="BO153" s="21">
        <v>0</v>
      </c>
      <c r="BP153" s="21">
        <v>0</v>
      </c>
      <c r="BQ153" s="21">
        <v>0</v>
      </c>
      <c r="BR153" s="21">
        <v>0</v>
      </c>
      <c r="BS153" s="21">
        <v>0</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21">
        <v>0</v>
      </c>
      <c r="CN153" s="21">
        <v>0</v>
      </c>
      <c r="CO153" s="21">
        <v>0</v>
      </c>
      <c r="CP153" s="21">
        <v>0</v>
      </c>
      <c r="CQ153" s="21">
        <v>0</v>
      </c>
      <c r="CR153" s="21">
        <v>0</v>
      </c>
      <c r="CS153" s="21">
        <v>0</v>
      </c>
      <c r="CT153" s="21">
        <v>0</v>
      </c>
      <c r="CU153" s="21">
        <v>0</v>
      </c>
      <c r="CV153" s="21">
        <v>0</v>
      </c>
      <c r="CW153" s="21">
        <v>0</v>
      </c>
      <c r="CX153" s="21">
        <v>0</v>
      </c>
      <c r="CY153" s="21">
        <v>0</v>
      </c>
      <c r="CZ153" s="21">
        <v>0</v>
      </c>
      <c r="DA153" s="21">
        <v>0</v>
      </c>
      <c r="DB153" s="21">
        <v>0</v>
      </c>
      <c r="DC153" s="21">
        <v>0</v>
      </c>
      <c r="DD153" s="21">
        <v>0</v>
      </c>
      <c r="DE153" s="21">
        <v>0</v>
      </c>
      <c r="DF153" s="21">
        <v>0</v>
      </c>
      <c r="DG153" s="21">
        <v>0</v>
      </c>
      <c r="DH153" s="21">
        <v>10910295</v>
      </c>
      <c r="DI153" s="110">
        <v>14</v>
      </c>
      <c r="DJ153" s="110">
        <v>18</v>
      </c>
      <c r="DK153" s="110">
        <v>2</v>
      </c>
      <c r="DL153" s="110">
        <v>58</v>
      </c>
      <c r="DM153" s="110">
        <v>8</v>
      </c>
      <c r="DN153" s="21">
        <v>2182059</v>
      </c>
      <c r="DO153" s="21">
        <v>0</v>
      </c>
      <c r="DP153" s="110" t="s">
        <v>1911</v>
      </c>
      <c r="DQ153" s="110" t="s">
        <v>1892</v>
      </c>
      <c r="DR153" s="110" t="s">
        <v>1911</v>
      </c>
      <c r="DS153" s="110" t="s">
        <v>1892</v>
      </c>
      <c r="DT153" s="110" t="s">
        <v>1911</v>
      </c>
      <c r="DU153" s="110" t="s">
        <v>1892</v>
      </c>
      <c r="DV153" s="110" t="s">
        <v>1911</v>
      </c>
      <c r="DW153" s="110" t="s">
        <v>1911</v>
      </c>
      <c r="DX153" s="110" t="s">
        <v>1911</v>
      </c>
      <c r="DY153" s="110" t="s">
        <v>1911</v>
      </c>
      <c r="DZ153" s="110" t="s">
        <v>1911</v>
      </c>
      <c r="EA153" s="110" t="s">
        <v>1911</v>
      </c>
      <c r="EB153" s="110" t="s">
        <v>1892</v>
      </c>
      <c r="EC153" s="110" t="s">
        <v>1892</v>
      </c>
    </row>
    <row r="154" spans="1:133" x14ac:dyDescent="0.3">
      <c r="A154" s="110" t="s">
        <v>162</v>
      </c>
      <c r="B154" s="110">
        <v>2021</v>
      </c>
      <c r="C154" s="110" t="s">
        <v>2352</v>
      </c>
      <c r="D154" s="22">
        <f>INDEX(Concordance!$A$2:$A$556,MATCH('2021 ESSER III'!F154,Concordance!$D$2:$D$556,0))</f>
        <v>14129</v>
      </c>
      <c r="E154" s="110" t="s">
        <v>620</v>
      </c>
      <c r="F154" s="110" t="s">
        <v>2353</v>
      </c>
      <c r="G154" s="110" t="s">
        <v>2354</v>
      </c>
      <c r="H154" s="110" t="s">
        <v>1892</v>
      </c>
      <c r="I154" s="21">
        <v>0</v>
      </c>
      <c r="J154" s="21">
        <v>0</v>
      </c>
      <c r="K154" s="21">
        <v>0</v>
      </c>
      <c r="L154" s="21">
        <v>0</v>
      </c>
      <c r="M154" s="21">
        <v>0</v>
      </c>
      <c r="N154" s="21">
        <v>0</v>
      </c>
      <c r="O154" s="21">
        <v>0</v>
      </c>
      <c r="P154" s="21">
        <v>0</v>
      </c>
      <c r="Q154" s="21">
        <v>0</v>
      </c>
      <c r="R154" s="21">
        <v>0</v>
      </c>
      <c r="W154" s="21">
        <v>0</v>
      </c>
      <c r="AC154" s="21">
        <v>3790698</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21">
        <v>0</v>
      </c>
      <c r="CN154" s="21">
        <v>0</v>
      </c>
      <c r="CO154" s="21">
        <v>0</v>
      </c>
      <c r="CP154" s="21">
        <v>0</v>
      </c>
      <c r="CQ154" s="21">
        <v>0</v>
      </c>
      <c r="CR154" s="21">
        <v>0</v>
      </c>
      <c r="CS154" s="21">
        <v>0</v>
      </c>
      <c r="CT154" s="21">
        <v>0</v>
      </c>
      <c r="CU154" s="21">
        <v>0</v>
      </c>
      <c r="CV154" s="21">
        <v>0</v>
      </c>
      <c r="CW154" s="21">
        <v>0</v>
      </c>
      <c r="CX154" s="21">
        <v>0</v>
      </c>
      <c r="CY154" s="21">
        <v>0</v>
      </c>
      <c r="CZ154" s="21">
        <v>0</v>
      </c>
      <c r="DA154" s="21">
        <v>0</v>
      </c>
      <c r="DB154" s="21">
        <v>0</v>
      </c>
      <c r="DC154" s="21">
        <v>0</v>
      </c>
      <c r="DD154" s="21">
        <v>0</v>
      </c>
      <c r="DE154" s="21">
        <v>0</v>
      </c>
      <c r="DF154" s="21">
        <v>0</v>
      </c>
      <c r="DG154" s="21">
        <v>0</v>
      </c>
      <c r="DH154" s="21">
        <v>3790698</v>
      </c>
      <c r="DI154" s="110">
        <v>80</v>
      </c>
      <c r="DJ154" s="110">
        <v>20</v>
      </c>
      <c r="DK154" s="110">
        <v>0</v>
      </c>
      <c r="DL154" s="110">
        <v>0</v>
      </c>
      <c r="DM154" s="110">
        <v>0</v>
      </c>
      <c r="DN154" s="21">
        <v>1000000</v>
      </c>
      <c r="DO154" s="21">
        <v>0</v>
      </c>
      <c r="DP154" s="110" t="s">
        <v>1911</v>
      </c>
      <c r="DQ154" s="110" t="s">
        <v>1911</v>
      </c>
      <c r="DR154" s="110" t="s">
        <v>1911</v>
      </c>
      <c r="DS154" s="110" t="s">
        <v>1911</v>
      </c>
      <c r="DT154" s="110" t="s">
        <v>1911</v>
      </c>
      <c r="DU154" s="110" t="s">
        <v>1911</v>
      </c>
      <c r="DV154" s="110" t="s">
        <v>1911</v>
      </c>
      <c r="DW154" s="110" t="s">
        <v>1911</v>
      </c>
      <c r="DX154" s="110" t="s">
        <v>1911</v>
      </c>
      <c r="DY154" s="110" t="s">
        <v>1911</v>
      </c>
      <c r="DZ154" s="110" t="s">
        <v>1911</v>
      </c>
      <c r="EA154" s="110" t="s">
        <v>1911</v>
      </c>
      <c r="EB154" s="110" t="s">
        <v>1892</v>
      </c>
      <c r="EC154" s="110" t="s">
        <v>1892</v>
      </c>
    </row>
    <row r="155" spans="1:133" x14ac:dyDescent="0.3">
      <c r="A155" s="110" t="s">
        <v>162</v>
      </c>
      <c r="B155" s="110">
        <v>2021</v>
      </c>
      <c r="C155" s="110" t="s">
        <v>2355</v>
      </c>
      <c r="D155" s="22">
        <f>INDEX(Concordance!$A$2:$A$556,MATCH('2021 ESSER III'!F155,Concordance!$D$2:$D$556,0))</f>
        <v>77102</v>
      </c>
      <c r="E155" s="110" t="s">
        <v>623</v>
      </c>
      <c r="F155" s="110" t="s">
        <v>2356</v>
      </c>
      <c r="G155" s="110" t="s">
        <v>2357</v>
      </c>
      <c r="H155" s="110" t="s">
        <v>1892</v>
      </c>
      <c r="I155" s="21">
        <v>0</v>
      </c>
      <c r="J155" s="21">
        <v>0</v>
      </c>
      <c r="K155" s="21">
        <v>0</v>
      </c>
      <c r="L155" s="21">
        <v>0</v>
      </c>
      <c r="M155" s="21">
        <v>0</v>
      </c>
      <c r="N155" s="21">
        <v>0</v>
      </c>
      <c r="O155" s="21">
        <v>0</v>
      </c>
      <c r="P155" s="21">
        <v>0</v>
      </c>
      <c r="Q155" s="21">
        <v>0</v>
      </c>
      <c r="R155" s="21">
        <v>0</v>
      </c>
      <c r="W155" s="21">
        <v>0</v>
      </c>
      <c r="AC155" s="21">
        <v>2478818</v>
      </c>
      <c r="AD155" s="21">
        <v>0</v>
      </c>
      <c r="AE155" s="21">
        <v>0</v>
      </c>
      <c r="AF155" s="21">
        <v>0</v>
      </c>
      <c r="AG155" s="21">
        <v>0</v>
      </c>
      <c r="AH155" s="21">
        <v>0</v>
      </c>
      <c r="AI155" s="21">
        <v>0</v>
      </c>
      <c r="AJ155" s="21">
        <v>0</v>
      </c>
      <c r="AK155" s="21">
        <v>0</v>
      </c>
      <c r="AL155" s="21">
        <v>0</v>
      </c>
      <c r="AM155" s="21">
        <v>0</v>
      </c>
      <c r="AN155" s="21">
        <v>0</v>
      </c>
      <c r="AO155" s="21">
        <v>0</v>
      </c>
      <c r="AP155" s="21">
        <v>0</v>
      </c>
      <c r="AQ155" s="21">
        <v>0</v>
      </c>
      <c r="AR155" s="21">
        <v>0</v>
      </c>
      <c r="AS155" s="21">
        <v>0</v>
      </c>
      <c r="AT155" s="21">
        <v>0</v>
      </c>
      <c r="AU155" s="21">
        <v>0</v>
      </c>
      <c r="AV155" s="21">
        <v>0</v>
      </c>
      <c r="AW155" s="21">
        <v>0</v>
      </c>
      <c r="AX155" s="21">
        <v>0</v>
      </c>
      <c r="AY155" s="21">
        <v>0</v>
      </c>
      <c r="AZ155" s="21">
        <v>0</v>
      </c>
      <c r="BA155" s="21">
        <v>0</v>
      </c>
      <c r="BB155" s="21">
        <v>0</v>
      </c>
      <c r="BC155" s="21">
        <v>0</v>
      </c>
      <c r="BD155" s="21">
        <v>0</v>
      </c>
      <c r="BE155" s="21">
        <v>0</v>
      </c>
      <c r="BF155" s="21">
        <v>0</v>
      </c>
      <c r="BG155" s="21">
        <v>0</v>
      </c>
      <c r="BH155" s="21">
        <v>0</v>
      </c>
      <c r="BI155" s="21">
        <v>0</v>
      </c>
      <c r="BJ155" s="21">
        <v>0</v>
      </c>
      <c r="BK155" s="21">
        <v>0</v>
      </c>
      <c r="BL155" s="21">
        <v>0</v>
      </c>
      <c r="BM155" s="21">
        <v>0</v>
      </c>
      <c r="BN155" s="21">
        <v>0</v>
      </c>
      <c r="BO155" s="21">
        <v>0</v>
      </c>
      <c r="BP155" s="21">
        <v>0</v>
      </c>
      <c r="BQ155" s="21">
        <v>0</v>
      </c>
      <c r="BR155" s="21">
        <v>0</v>
      </c>
      <c r="BS155" s="21">
        <v>0</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21">
        <v>0</v>
      </c>
      <c r="CN155" s="21">
        <v>0</v>
      </c>
      <c r="CO155" s="21">
        <v>0</v>
      </c>
      <c r="CP155" s="21">
        <v>0</v>
      </c>
      <c r="CQ155" s="21">
        <v>0</v>
      </c>
      <c r="CR155" s="21">
        <v>0</v>
      </c>
      <c r="CS155" s="21">
        <v>0</v>
      </c>
      <c r="CT155" s="21">
        <v>0</v>
      </c>
      <c r="CU155" s="21">
        <v>0</v>
      </c>
      <c r="CV155" s="21">
        <v>0</v>
      </c>
      <c r="CW155" s="21">
        <v>0</v>
      </c>
      <c r="CX155" s="21">
        <v>0</v>
      </c>
      <c r="CY155" s="21">
        <v>0</v>
      </c>
      <c r="CZ155" s="21">
        <v>0</v>
      </c>
      <c r="DA155" s="21">
        <v>0</v>
      </c>
      <c r="DB155" s="21">
        <v>0</v>
      </c>
      <c r="DC155" s="21">
        <v>0</v>
      </c>
      <c r="DD155" s="21">
        <v>0</v>
      </c>
      <c r="DE155" s="21">
        <v>0</v>
      </c>
      <c r="DF155" s="21">
        <v>0</v>
      </c>
      <c r="DG155" s="21">
        <v>0</v>
      </c>
      <c r="DH155" s="21">
        <v>2478818</v>
      </c>
      <c r="DI155" s="110">
        <v>0</v>
      </c>
      <c r="DJ155" s="110">
        <v>0</v>
      </c>
      <c r="DK155" s="110">
        <v>0</v>
      </c>
      <c r="DL155" s="110">
        <v>0</v>
      </c>
      <c r="DM155" s="110">
        <v>100</v>
      </c>
      <c r="DN155" s="21">
        <v>495764</v>
      </c>
      <c r="DO155" s="21">
        <v>0</v>
      </c>
      <c r="DP155" s="110" t="s">
        <v>1911</v>
      </c>
      <c r="DQ155" s="110" t="s">
        <v>1911</v>
      </c>
      <c r="DR155" s="110" t="s">
        <v>1911</v>
      </c>
      <c r="DS155" s="110" t="s">
        <v>1892</v>
      </c>
      <c r="DT155" s="110" t="s">
        <v>1911</v>
      </c>
      <c r="DU155" s="110" t="s">
        <v>1892</v>
      </c>
      <c r="DV155" s="110" t="s">
        <v>1911</v>
      </c>
      <c r="DW155" s="110" t="s">
        <v>1911</v>
      </c>
      <c r="DX155" s="110" t="s">
        <v>1911</v>
      </c>
      <c r="DY155" s="110" t="s">
        <v>1911</v>
      </c>
      <c r="DZ155" s="110" t="s">
        <v>1911</v>
      </c>
      <c r="EA155" s="110" t="s">
        <v>1911</v>
      </c>
      <c r="EB155" s="110" t="s">
        <v>1892</v>
      </c>
      <c r="EC155" s="110" t="s">
        <v>1892</v>
      </c>
    </row>
    <row r="156" spans="1:133" x14ac:dyDescent="0.3">
      <c r="A156" s="110" t="s">
        <v>162</v>
      </c>
      <c r="B156" s="110">
        <v>2021</v>
      </c>
      <c r="C156" s="110" t="s">
        <v>2358</v>
      </c>
      <c r="D156" s="22">
        <f>INDEX(Concordance!$A$2:$A$556,MATCH('2021 ESSER III'!F156,Concordance!$D$2:$D$556,0))</f>
        <v>104042</v>
      </c>
      <c r="E156" s="110" t="s">
        <v>626</v>
      </c>
      <c r="F156" s="110" t="s">
        <v>2359</v>
      </c>
      <c r="G156" s="110" t="s">
        <v>2360</v>
      </c>
      <c r="H156" s="110" t="s">
        <v>1892</v>
      </c>
      <c r="I156" s="21">
        <v>0</v>
      </c>
      <c r="J156" s="21">
        <v>0</v>
      </c>
      <c r="K156" s="21">
        <v>0</v>
      </c>
      <c r="L156" s="21">
        <v>0</v>
      </c>
      <c r="M156" s="21">
        <v>0</v>
      </c>
      <c r="N156" s="21">
        <v>0</v>
      </c>
      <c r="O156" s="21">
        <v>0</v>
      </c>
      <c r="P156" s="21">
        <v>0</v>
      </c>
      <c r="Q156" s="21">
        <v>0</v>
      </c>
      <c r="R156" s="21">
        <v>0</v>
      </c>
      <c r="W156" s="21">
        <v>0</v>
      </c>
      <c r="AC156" s="21">
        <v>2161605</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21">
        <v>0</v>
      </c>
      <c r="CN156" s="21">
        <v>0</v>
      </c>
      <c r="CO156" s="21">
        <v>0</v>
      </c>
      <c r="CP156" s="21">
        <v>0</v>
      </c>
      <c r="CQ156" s="21">
        <v>0</v>
      </c>
      <c r="CR156" s="21">
        <v>0</v>
      </c>
      <c r="CS156" s="21">
        <v>0</v>
      </c>
      <c r="CT156" s="21">
        <v>0</v>
      </c>
      <c r="CU156" s="21">
        <v>0</v>
      </c>
      <c r="CV156" s="21">
        <v>0</v>
      </c>
      <c r="CW156" s="21">
        <v>0</v>
      </c>
      <c r="CX156" s="21">
        <v>0</v>
      </c>
      <c r="CY156" s="21">
        <v>0</v>
      </c>
      <c r="CZ156" s="21">
        <v>0</v>
      </c>
      <c r="DA156" s="21">
        <v>0</v>
      </c>
      <c r="DB156" s="21">
        <v>0</v>
      </c>
      <c r="DC156" s="21">
        <v>0</v>
      </c>
      <c r="DD156" s="21">
        <v>0</v>
      </c>
      <c r="DE156" s="21">
        <v>0</v>
      </c>
      <c r="DF156" s="21">
        <v>0</v>
      </c>
      <c r="DG156" s="21">
        <v>0</v>
      </c>
      <c r="DH156" s="21">
        <v>2161605</v>
      </c>
      <c r="DI156" s="110">
        <v>0</v>
      </c>
      <c r="DJ156" s="110">
        <v>20</v>
      </c>
      <c r="DK156" s="110">
        <v>0</v>
      </c>
      <c r="DL156" s="110">
        <v>80</v>
      </c>
      <c r="DM156" s="110">
        <v>0</v>
      </c>
      <c r="DN156" s="21">
        <v>450000</v>
      </c>
      <c r="DO156" s="21">
        <v>0</v>
      </c>
      <c r="DP156" s="110" t="s">
        <v>1911</v>
      </c>
      <c r="DQ156" s="110" t="s">
        <v>1911</v>
      </c>
      <c r="DR156" s="110" t="s">
        <v>1911</v>
      </c>
      <c r="DS156" s="110" t="s">
        <v>1892</v>
      </c>
      <c r="DT156" s="110" t="s">
        <v>1911</v>
      </c>
      <c r="DU156" s="110" t="s">
        <v>1911</v>
      </c>
      <c r="DV156" s="110" t="s">
        <v>1911</v>
      </c>
      <c r="DW156" s="110" t="s">
        <v>1911</v>
      </c>
      <c r="DX156" s="110" t="s">
        <v>1911</v>
      </c>
      <c r="DY156" s="110" t="s">
        <v>1911</v>
      </c>
      <c r="DZ156" s="110" t="s">
        <v>1911</v>
      </c>
      <c r="EA156" s="110" t="s">
        <v>1911</v>
      </c>
      <c r="EB156" s="110" t="s">
        <v>1892</v>
      </c>
      <c r="EC156" s="110" t="s">
        <v>1892</v>
      </c>
    </row>
    <row r="157" spans="1:133" x14ac:dyDescent="0.3">
      <c r="A157" s="110" t="s">
        <v>162</v>
      </c>
      <c r="B157" s="110">
        <v>2021</v>
      </c>
      <c r="C157" s="110" t="s">
        <v>2361</v>
      </c>
      <c r="D157" s="22">
        <f>INDEX(Concordance!$A$2:$A$556,MATCH('2021 ESSER III'!F157,Concordance!$D$2:$D$556,0))</f>
        <v>31121</v>
      </c>
      <c r="E157" s="110" t="s">
        <v>629</v>
      </c>
      <c r="F157" s="110" t="s">
        <v>2362</v>
      </c>
      <c r="G157" s="110" t="s">
        <v>2363</v>
      </c>
      <c r="H157" s="110" t="s">
        <v>1892</v>
      </c>
      <c r="I157" s="21">
        <v>0</v>
      </c>
      <c r="J157" s="21">
        <v>0</v>
      </c>
      <c r="K157" s="21">
        <v>0</v>
      </c>
      <c r="L157" s="21">
        <v>0</v>
      </c>
      <c r="M157" s="21">
        <v>0</v>
      </c>
      <c r="N157" s="21">
        <v>0</v>
      </c>
      <c r="O157" s="21">
        <v>0</v>
      </c>
      <c r="P157" s="21">
        <v>0</v>
      </c>
      <c r="Q157" s="21">
        <v>0</v>
      </c>
      <c r="R157" s="21">
        <v>0</v>
      </c>
      <c r="W157" s="21">
        <v>0</v>
      </c>
      <c r="AC157" s="21">
        <v>928222</v>
      </c>
      <c r="AD157" s="21">
        <v>0</v>
      </c>
      <c r="AE157" s="21">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21">
        <v>0</v>
      </c>
      <c r="AV157" s="21">
        <v>0</v>
      </c>
      <c r="AW157" s="21">
        <v>0</v>
      </c>
      <c r="AX157" s="21">
        <v>0</v>
      </c>
      <c r="AY157" s="21">
        <v>0</v>
      </c>
      <c r="AZ157" s="21">
        <v>0</v>
      </c>
      <c r="BA157" s="21">
        <v>0</v>
      </c>
      <c r="BB157" s="21">
        <v>0</v>
      </c>
      <c r="BC157" s="21">
        <v>0</v>
      </c>
      <c r="BD157" s="21">
        <v>0</v>
      </c>
      <c r="BE157" s="21">
        <v>0</v>
      </c>
      <c r="BF157" s="21">
        <v>0</v>
      </c>
      <c r="BG157" s="21">
        <v>0</v>
      </c>
      <c r="BH157" s="21">
        <v>0</v>
      </c>
      <c r="BI157" s="21">
        <v>0</v>
      </c>
      <c r="BJ157" s="21">
        <v>0</v>
      </c>
      <c r="BK157" s="21">
        <v>0</v>
      </c>
      <c r="BL157" s="21">
        <v>0</v>
      </c>
      <c r="BM157" s="21">
        <v>0</v>
      </c>
      <c r="BN157" s="21">
        <v>0</v>
      </c>
      <c r="BO157" s="21">
        <v>0</v>
      </c>
      <c r="BP157" s="21">
        <v>0</v>
      </c>
      <c r="BQ157" s="21">
        <v>0</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21">
        <v>0</v>
      </c>
      <c r="CN157" s="21">
        <v>0</v>
      </c>
      <c r="CO157" s="21">
        <v>0</v>
      </c>
      <c r="CP157" s="21">
        <v>0</v>
      </c>
      <c r="CQ157" s="21">
        <v>0</v>
      </c>
      <c r="CR157" s="21">
        <v>0</v>
      </c>
      <c r="CS157" s="21">
        <v>0</v>
      </c>
      <c r="CT157" s="21">
        <v>0</v>
      </c>
      <c r="CU157" s="21">
        <v>0</v>
      </c>
      <c r="CV157" s="21">
        <v>0</v>
      </c>
      <c r="CW157" s="21">
        <v>0</v>
      </c>
      <c r="CX157" s="21">
        <v>0</v>
      </c>
      <c r="CY157" s="21">
        <v>0</v>
      </c>
      <c r="CZ157" s="21">
        <v>0</v>
      </c>
      <c r="DA157" s="21">
        <v>0</v>
      </c>
      <c r="DB157" s="21">
        <v>0</v>
      </c>
      <c r="DC157" s="21">
        <v>0</v>
      </c>
      <c r="DD157" s="21">
        <v>0</v>
      </c>
      <c r="DE157" s="21">
        <v>0</v>
      </c>
      <c r="DF157" s="21">
        <v>0</v>
      </c>
      <c r="DG157" s="21">
        <v>0</v>
      </c>
      <c r="DH157" s="21">
        <v>928222</v>
      </c>
      <c r="DI157" s="110">
        <v>10</v>
      </c>
      <c r="DJ157" s="110">
        <v>20</v>
      </c>
      <c r="DK157" s="110">
        <v>20</v>
      </c>
      <c r="DL157" s="110">
        <v>20</v>
      </c>
      <c r="DM157" s="110">
        <v>30</v>
      </c>
      <c r="DN157" s="21">
        <v>188531</v>
      </c>
      <c r="DO157" s="21">
        <v>0</v>
      </c>
      <c r="DP157" s="110" t="s">
        <v>1892</v>
      </c>
      <c r="DQ157" s="110" t="s">
        <v>1892</v>
      </c>
      <c r="DR157" s="110" t="s">
        <v>1911</v>
      </c>
      <c r="DS157" s="110" t="s">
        <v>1911</v>
      </c>
      <c r="DT157" s="110" t="s">
        <v>1911</v>
      </c>
      <c r="DU157" s="110" t="s">
        <v>1892</v>
      </c>
      <c r="DV157" s="110" t="s">
        <v>1911</v>
      </c>
      <c r="DW157" s="110" t="s">
        <v>1911</v>
      </c>
      <c r="DX157" s="110" t="s">
        <v>1911</v>
      </c>
      <c r="DY157" s="110" t="s">
        <v>1911</v>
      </c>
      <c r="DZ157" s="110" t="s">
        <v>1911</v>
      </c>
      <c r="EA157" s="110" t="s">
        <v>1911</v>
      </c>
      <c r="EB157" s="110" t="s">
        <v>1892</v>
      </c>
      <c r="EC157" s="110" t="s">
        <v>1892</v>
      </c>
    </row>
    <row r="158" spans="1:133" x14ac:dyDescent="0.3">
      <c r="A158" s="110" t="s">
        <v>162</v>
      </c>
      <c r="B158" s="110">
        <v>2021</v>
      </c>
      <c r="C158" s="110" t="s">
        <v>2364</v>
      </c>
      <c r="D158" s="22">
        <f>INDEX(Concordance!$A$2:$A$556,MATCH('2021 ESSER III'!F158,Concordance!$D$2:$D$556,0))</f>
        <v>53112</v>
      </c>
      <c r="E158" s="110" t="s">
        <v>632</v>
      </c>
      <c r="F158" s="110" t="s">
        <v>2365</v>
      </c>
      <c r="G158" s="110" t="s">
        <v>2366</v>
      </c>
      <c r="H158" s="110" t="s">
        <v>1892</v>
      </c>
      <c r="I158" s="21">
        <v>0</v>
      </c>
      <c r="J158" s="21">
        <v>0</v>
      </c>
      <c r="K158" s="21">
        <v>0</v>
      </c>
      <c r="L158" s="21">
        <v>0</v>
      </c>
      <c r="M158" s="21">
        <v>0</v>
      </c>
      <c r="N158" s="21">
        <v>0</v>
      </c>
      <c r="O158" s="21">
        <v>0</v>
      </c>
      <c r="P158" s="21">
        <v>0</v>
      </c>
      <c r="Q158" s="21">
        <v>0</v>
      </c>
      <c r="R158" s="21">
        <v>0</v>
      </c>
      <c r="W158" s="21">
        <v>0</v>
      </c>
      <c r="AC158" s="21">
        <v>359825</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1">
        <v>0</v>
      </c>
      <c r="BV158" s="21">
        <v>0</v>
      </c>
      <c r="BW158" s="21">
        <v>0</v>
      </c>
      <c r="BX158" s="21">
        <v>0</v>
      </c>
      <c r="BY158" s="21">
        <v>0</v>
      </c>
      <c r="BZ158" s="21">
        <v>0</v>
      </c>
      <c r="CA158" s="21">
        <v>0</v>
      </c>
      <c r="CB158" s="21">
        <v>0</v>
      </c>
      <c r="CC158" s="21">
        <v>0</v>
      </c>
      <c r="CD158" s="21">
        <v>0</v>
      </c>
      <c r="CE158" s="21">
        <v>0</v>
      </c>
      <c r="CF158" s="21">
        <v>0</v>
      </c>
      <c r="CG158" s="21">
        <v>0</v>
      </c>
      <c r="CH158" s="21">
        <v>0</v>
      </c>
      <c r="CI158" s="21">
        <v>0</v>
      </c>
      <c r="CJ158" s="21">
        <v>0</v>
      </c>
      <c r="CK158" s="21">
        <v>0</v>
      </c>
      <c r="CL158" s="21">
        <v>0</v>
      </c>
      <c r="CM158" s="21">
        <v>0</v>
      </c>
      <c r="CN158" s="21">
        <v>0</v>
      </c>
      <c r="CO158" s="21">
        <v>0</v>
      </c>
      <c r="CP158" s="21">
        <v>0</v>
      </c>
      <c r="CQ158" s="21">
        <v>0</v>
      </c>
      <c r="CR158" s="21">
        <v>0</v>
      </c>
      <c r="CS158" s="21">
        <v>0</v>
      </c>
      <c r="CT158" s="21">
        <v>0</v>
      </c>
      <c r="CU158" s="21">
        <v>0</v>
      </c>
      <c r="CV158" s="21">
        <v>0</v>
      </c>
      <c r="CW158" s="21">
        <v>0</v>
      </c>
      <c r="CX158" s="21">
        <v>0</v>
      </c>
      <c r="CY158" s="21">
        <v>0</v>
      </c>
      <c r="CZ158" s="21">
        <v>0</v>
      </c>
      <c r="DA158" s="21">
        <v>0</v>
      </c>
      <c r="DB158" s="21">
        <v>0</v>
      </c>
      <c r="DC158" s="21">
        <v>0</v>
      </c>
      <c r="DD158" s="21">
        <v>0</v>
      </c>
      <c r="DE158" s="21">
        <v>0</v>
      </c>
      <c r="DF158" s="21">
        <v>0</v>
      </c>
      <c r="DG158" s="21">
        <v>0</v>
      </c>
      <c r="DH158" s="21">
        <v>359825</v>
      </c>
      <c r="DI158" s="110">
        <v>0</v>
      </c>
      <c r="DJ158" s="110">
        <v>25</v>
      </c>
      <c r="DK158" s="110">
        <v>0</v>
      </c>
      <c r="DL158" s="110">
        <v>75</v>
      </c>
      <c r="DM158" s="110">
        <v>0</v>
      </c>
      <c r="DN158" s="21">
        <v>232500</v>
      </c>
      <c r="DO158" s="21">
        <v>0</v>
      </c>
      <c r="DP158" s="110" t="s">
        <v>1911</v>
      </c>
      <c r="DQ158" s="110" t="s">
        <v>1911</v>
      </c>
      <c r="DR158" s="110" t="s">
        <v>1911</v>
      </c>
      <c r="DS158" s="110" t="s">
        <v>1892</v>
      </c>
      <c r="DT158" s="110" t="s">
        <v>1911</v>
      </c>
      <c r="DU158" s="110" t="s">
        <v>1911</v>
      </c>
      <c r="DV158" s="110" t="s">
        <v>1911</v>
      </c>
      <c r="DW158" s="110" t="s">
        <v>1911</v>
      </c>
      <c r="DX158" s="110" t="s">
        <v>1911</v>
      </c>
      <c r="DY158" s="110" t="s">
        <v>1911</v>
      </c>
      <c r="DZ158" s="110" t="s">
        <v>1911</v>
      </c>
      <c r="EA158" s="110" t="s">
        <v>1911</v>
      </c>
      <c r="EB158" s="110" t="s">
        <v>1892</v>
      </c>
      <c r="EC158" s="110" t="s">
        <v>1892</v>
      </c>
    </row>
    <row r="159" spans="1:133" x14ac:dyDescent="0.3">
      <c r="A159" s="110" t="s">
        <v>162</v>
      </c>
      <c r="B159" s="110">
        <v>2021</v>
      </c>
      <c r="C159" s="110" t="s">
        <v>2367</v>
      </c>
      <c r="D159" s="22">
        <f>INDEX(Concordance!$A$2:$A$556,MATCH('2021 ESSER III'!F159,Concordance!$D$2:$D$556,0))</f>
        <v>37039</v>
      </c>
      <c r="E159" s="110" t="s">
        <v>635</v>
      </c>
      <c r="F159" s="110" t="s">
        <v>2368</v>
      </c>
      <c r="G159" s="110" t="s">
        <v>2369</v>
      </c>
      <c r="H159" s="110" t="s">
        <v>1892</v>
      </c>
      <c r="I159" s="21">
        <v>0</v>
      </c>
      <c r="J159" s="21">
        <v>0</v>
      </c>
      <c r="K159" s="21">
        <v>0</v>
      </c>
      <c r="L159" s="21">
        <v>0</v>
      </c>
      <c r="M159" s="21">
        <v>0</v>
      </c>
      <c r="N159" s="21">
        <v>0</v>
      </c>
      <c r="O159" s="21">
        <v>0</v>
      </c>
      <c r="P159" s="21">
        <v>0</v>
      </c>
      <c r="Q159" s="21">
        <v>0</v>
      </c>
      <c r="R159" s="21">
        <v>0</v>
      </c>
      <c r="W159" s="21">
        <v>0</v>
      </c>
      <c r="AC159" s="21">
        <v>1257881</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c r="BZ159" s="21">
        <v>0</v>
      </c>
      <c r="CA159" s="21">
        <v>0</v>
      </c>
      <c r="CB159" s="21">
        <v>0</v>
      </c>
      <c r="CC159" s="21">
        <v>0</v>
      </c>
      <c r="CD159" s="21">
        <v>0</v>
      </c>
      <c r="CE159" s="21">
        <v>0</v>
      </c>
      <c r="CF159" s="21">
        <v>0</v>
      </c>
      <c r="CG159" s="21">
        <v>0</v>
      </c>
      <c r="CH159" s="21">
        <v>0</v>
      </c>
      <c r="CI159" s="21">
        <v>0</v>
      </c>
      <c r="CJ159" s="21">
        <v>0</v>
      </c>
      <c r="CK159" s="21">
        <v>0</v>
      </c>
      <c r="CL159" s="21">
        <v>0</v>
      </c>
      <c r="CM159" s="21">
        <v>0</v>
      </c>
      <c r="CN159" s="21">
        <v>0</v>
      </c>
      <c r="CO159" s="21">
        <v>0</v>
      </c>
      <c r="CP159" s="21">
        <v>0</v>
      </c>
      <c r="CQ159" s="21">
        <v>0</v>
      </c>
      <c r="CR159" s="21">
        <v>0</v>
      </c>
      <c r="CS159" s="21">
        <v>0</v>
      </c>
      <c r="CT159" s="21">
        <v>0</v>
      </c>
      <c r="CU159" s="21">
        <v>0</v>
      </c>
      <c r="CV159" s="21">
        <v>0</v>
      </c>
      <c r="CW159" s="21">
        <v>0</v>
      </c>
      <c r="CX159" s="21">
        <v>0</v>
      </c>
      <c r="CY159" s="21">
        <v>0</v>
      </c>
      <c r="CZ159" s="21">
        <v>0</v>
      </c>
      <c r="DA159" s="21">
        <v>0</v>
      </c>
      <c r="DB159" s="21">
        <v>0</v>
      </c>
      <c r="DC159" s="21">
        <v>0</v>
      </c>
      <c r="DD159" s="21">
        <v>0</v>
      </c>
      <c r="DE159" s="21">
        <v>0</v>
      </c>
      <c r="DF159" s="21">
        <v>0</v>
      </c>
      <c r="DG159" s="21">
        <v>0</v>
      </c>
      <c r="DH159" s="21">
        <v>1257881</v>
      </c>
      <c r="DI159" s="110">
        <v>0</v>
      </c>
      <c r="DJ159" s="110">
        <v>20</v>
      </c>
      <c r="DK159" s="110">
        <v>0</v>
      </c>
      <c r="DL159" s="110">
        <v>80</v>
      </c>
      <c r="DM159" s="110">
        <v>0</v>
      </c>
      <c r="DN159" s="21">
        <v>310806.44</v>
      </c>
      <c r="DO159" s="21">
        <v>0</v>
      </c>
      <c r="DP159" s="110" t="s">
        <v>1911</v>
      </c>
      <c r="DQ159" s="110" t="s">
        <v>1911</v>
      </c>
      <c r="DR159" s="110" t="s">
        <v>1911</v>
      </c>
      <c r="DS159" s="110" t="s">
        <v>1892</v>
      </c>
      <c r="DT159" s="110" t="s">
        <v>1911</v>
      </c>
      <c r="DU159" s="110" t="s">
        <v>1892</v>
      </c>
      <c r="DV159" s="110" t="s">
        <v>1911</v>
      </c>
      <c r="DW159" s="110" t="s">
        <v>1911</v>
      </c>
      <c r="DX159" s="110" t="s">
        <v>1911</v>
      </c>
      <c r="DY159" s="110" t="s">
        <v>1911</v>
      </c>
      <c r="DZ159" s="110" t="s">
        <v>1911</v>
      </c>
      <c r="EA159" s="110" t="s">
        <v>1911</v>
      </c>
      <c r="EB159" s="110" t="s">
        <v>1892</v>
      </c>
      <c r="EC159" s="110" t="s">
        <v>1892</v>
      </c>
    </row>
    <row r="160" spans="1:133" x14ac:dyDescent="0.3">
      <c r="A160" s="110" t="s">
        <v>162</v>
      </c>
      <c r="B160" s="110">
        <v>2021</v>
      </c>
      <c r="C160" s="110" t="s">
        <v>2370</v>
      </c>
      <c r="D160" s="22">
        <f>INDEX(Concordance!$A$2:$A$556,MATCH('2021 ESSER III'!F160,Concordance!$D$2:$D$556,0))</f>
        <v>37037</v>
      </c>
      <c r="E160" s="110" t="s">
        <v>638</v>
      </c>
      <c r="F160" s="110" t="s">
        <v>2371</v>
      </c>
      <c r="G160" s="110" t="s">
        <v>2372</v>
      </c>
      <c r="H160" s="110" t="s">
        <v>1892</v>
      </c>
      <c r="I160" s="21">
        <v>0</v>
      </c>
      <c r="J160" s="21">
        <v>0</v>
      </c>
      <c r="K160" s="21">
        <v>0</v>
      </c>
      <c r="L160" s="21">
        <v>0</v>
      </c>
      <c r="M160" s="21">
        <v>0</v>
      </c>
      <c r="N160" s="21">
        <v>0</v>
      </c>
      <c r="O160" s="21">
        <v>0</v>
      </c>
      <c r="P160" s="21">
        <v>0</v>
      </c>
      <c r="Q160" s="21">
        <v>0</v>
      </c>
      <c r="R160" s="21">
        <v>0</v>
      </c>
      <c r="W160" s="21">
        <v>0</v>
      </c>
      <c r="AC160" s="21">
        <v>2465956</v>
      </c>
      <c r="AD160" s="21">
        <v>0</v>
      </c>
      <c r="AE160" s="21">
        <v>0</v>
      </c>
      <c r="AF160" s="21">
        <v>0</v>
      </c>
      <c r="AG160" s="21">
        <v>0</v>
      </c>
      <c r="AH160" s="21">
        <v>0</v>
      </c>
      <c r="AI160" s="21">
        <v>0</v>
      </c>
      <c r="AJ160" s="21">
        <v>0</v>
      </c>
      <c r="AK160" s="21">
        <v>0</v>
      </c>
      <c r="AL160" s="21">
        <v>0</v>
      </c>
      <c r="AM160" s="21">
        <v>0</v>
      </c>
      <c r="AN160" s="21">
        <v>0</v>
      </c>
      <c r="AO160" s="21">
        <v>0</v>
      </c>
      <c r="AP160" s="21">
        <v>0</v>
      </c>
      <c r="AQ160" s="21">
        <v>0</v>
      </c>
      <c r="AR160" s="21">
        <v>0</v>
      </c>
      <c r="AS160" s="21">
        <v>0</v>
      </c>
      <c r="AT160" s="21">
        <v>0</v>
      </c>
      <c r="AU160" s="21">
        <v>0</v>
      </c>
      <c r="AV160" s="21">
        <v>0</v>
      </c>
      <c r="AW160" s="21">
        <v>0</v>
      </c>
      <c r="AX160" s="21">
        <v>0</v>
      </c>
      <c r="AY160" s="21">
        <v>0</v>
      </c>
      <c r="AZ160" s="21">
        <v>0</v>
      </c>
      <c r="BA160" s="21">
        <v>0</v>
      </c>
      <c r="BB160" s="21">
        <v>0</v>
      </c>
      <c r="BC160" s="21">
        <v>0</v>
      </c>
      <c r="BD160" s="21">
        <v>0</v>
      </c>
      <c r="BE160" s="21">
        <v>0</v>
      </c>
      <c r="BF160" s="21">
        <v>0</v>
      </c>
      <c r="BG160" s="21">
        <v>0</v>
      </c>
      <c r="BH160" s="21">
        <v>0</v>
      </c>
      <c r="BI160" s="21">
        <v>0</v>
      </c>
      <c r="BJ160" s="21">
        <v>0</v>
      </c>
      <c r="BK160" s="21">
        <v>0</v>
      </c>
      <c r="BL160" s="21">
        <v>0</v>
      </c>
      <c r="BM160" s="21">
        <v>0</v>
      </c>
      <c r="BN160" s="21">
        <v>0</v>
      </c>
      <c r="BO160" s="21">
        <v>0</v>
      </c>
      <c r="BP160" s="21">
        <v>0</v>
      </c>
      <c r="BQ160" s="21">
        <v>0</v>
      </c>
      <c r="BR160" s="21">
        <v>0</v>
      </c>
      <c r="BS160" s="21">
        <v>0</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21">
        <v>0</v>
      </c>
      <c r="CN160" s="21">
        <v>0</v>
      </c>
      <c r="CO160" s="21">
        <v>0</v>
      </c>
      <c r="CP160" s="21">
        <v>0</v>
      </c>
      <c r="CQ160" s="21">
        <v>0</v>
      </c>
      <c r="CR160" s="21">
        <v>0</v>
      </c>
      <c r="CS160" s="21">
        <v>0</v>
      </c>
      <c r="CT160" s="21">
        <v>0</v>
      </c>
      <c r="CU160" s="21">
        <v>0</v>
      </c>
      <c r="CV160" s="21">
        <v>0</v>
      </c>
      <c r="CW160" s="21">
        <v>0</v>
      </c>
      <c r="CX160" s="21">
        <v>0</v>
      </c>
      <c r="CY160" s="21">
        <v>0</v>
      </c>
      <c r="CZ160" s="21">
        <v>0</v>
      </c>
      <c r="DA160" s="21">
        <v>0</v>
      </c>
      <c r="DB160" s="21">
        <v>0</v>
      </c>
      <c r="DC160" s="21">
        <v>0</v>
      </c>
      <c r="DD160" s="21">
        <v>0</v>
      </c>
      <c r="DE160" s="21">
        <v>0</v>
      </c>
      <c r="DF160" s="21">
        <v>0</v>
      </c>
      <c r="DG160" s="21">
        <v>0</v>
      </c>
      <c r="DH160" s="21">
        <v>2465956</v>
      </c>
      <c r="DI160" s="110">
        <v>0</v>
      </c>
      <c r="DJ160" s="110">
        <v>20</v>
      </c>
      <c r="DK160" s="110">
        <v>0</v>
      </c>
      <c r="DL160" s="110">
        <v>80</v>
      </c>
      <c r="DM160" s="110">
        <v>0</v>
      </c>
      <c r="DN160" s="21">
        <v>486448</v>
      </c>
      <c r="DO160" s="21">
        <v>0</v>
      </c>
      <c r="DP160" s="110" t="s">
        <v>1911</v>
      </c>
      <c r="DQ160" s="110" t="s">
        <v>1911</v>
      </c>
      <c r="DR160" s="110" t="s">
        <v>1911</v>
      </c>
      <c r="DS160" s="110" t="s">
        <v>1911</v>
      </c>
      <c r="DT160" s="110" t="s">
        <v>1911</v>
      </c>
      <c r="DU160" s="110" t="s">
        <v>1911</v>
      </c>
      <c r="DV160" s="110" t="s">
        <v>1911</v>
      </c>
      <c r="DW160" s="110" t="s">
        <v>1911</v>
      </c>
      <c r="DX160" s="110" t="s">
        <v>1911</v>
      </c>
      <c r="DY160" s="110" t="s">
        <v>1911</v>
      </c>
      <c r="DZ160" s="110" t="s">
        <v>1911</v>
      </c>
      <c r="EA160" s="110" t="s">
        <v>1911</v>
      </c>
      <c r="EB160" s="110" t="s">
        <v>1892</v>
      </c>
      <c r="EC160" s="110" t="s">
        <v>1892</v>
      </c>
    </row>
    <row r="161" spans="1:133" x14ac:dyDescent="0.3">
      <c r="A161" s="110" t="s">
        <v>162</v>
      </c>
      <c r="B161" s="110">
        <v>2021</v>
      </c>
      <c r="C161" s="110" t="s">
        <v>2373</v>
      </c>
      <c r="D161" s="22">
        <f>INDEX(Concordance!$A$2:$A$556,MATCH('2021 ESSER III'!F161,Concordance!$D$2:$D$556,0))</f>
        <v>115916</v>
      </c>
      <c r="E161" s="110" t="s">
        <v>641</v>
      </c>
      <c r="F161" s="110" t="s">
        <v>2374</v>
      </c>
      <c r="G161" s="110" t="s">
        <v>2375</v>
      </c>
      <c r="H161" s="110" t="s">
        <v>1892</v>
      </c>
      <c r="I161" s="21">
        <v>0</v>
      </c>
      <c r="J161" s="21">
        <v>0</v>
      </c>
      <c r="K161" s="21">
        <v>0</v>
      </c>
      <c r="L161" s="21">
        <v>0</v>
      </c>
      <c r="M161" s="21">
        <v>0</v>
      </c>
      <c r="N161" s="21">
        <v>0</v>
      </c>
      <c r="O161" s="21">
        <v>0</v>
      </c>
      <c r="P161" s="21">
        <v>0</v>
      </c>
      <c r="Q161" s="21">
        <v>0</v>
      </c>
      <c r="R161" s="21">
        <v>0</v>
      </c>
      <c r="W161" s="21">
        <v>0</v>
      </c>
      <c r="AC161" s="21">
        <v>3856901</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c r="BZ161" s="21">
        <v>0</v>
      </c>
      <c r="CA161" s="21">
        <v>0</v>
      </c>
      <c r="CB161" s="21">
        <v>0</v>
      </c>
      <c r="CC161" s="21">
        <v>0</v>
      </c>
      <c r="CD161" s="21">
        <v>0</v>
      </c>
      <c r="CE161" s="21">
        <v>0</v>
      </c>
      <c r="CF161" s="21">
        <v>0</v>
      </c>
      <c r="CG161" s="21">
        <v>0</v>
      </c>
      <c r="CH161" s="21">
        <v>0</v>
      </c>
      <c r="CI161" s="21">
        <v>0</v>
      </c>
      <c r="CJ161" s="21">
        <v>0</v>
      </c>
      <c r="CK161" s="21">
        <v>0</v>
      </c>
      <c r="CL161" s="21">
        <v>0</v>
      </c>
      <c r="CM161" s="21">
        <v>0</v>
      </c>
      <c r="CN161" s="21">
        <v>0</v>
      </c>
      <c r="CO161" s="21">
        <v>0</v>
      </c>
      <c r="CP161" s="21">
        <v>0</v>
      </c>
      <c r="CQ161" s="21">
        <v>0</v>
      </c>
      <c r="CR161" s="21">
        <v>0</v>
      </c>
      <c r="CS161" s="21">
        <v>0</v>
      </c>
      <c r="CT161" s="21">
        <v>0</v>
      </c>
      <c r="CU161" s="21">
        <v>0</v>
      </c>
      <c r="CV161" s="21">
        <v>0</v>
      </c>
      <c r="CW161" s="21">
        <v>0</v>
      </c>
      <c r="CX161" s="21">
        <v>0</v>
      </c>
      <c r="CY161" s="21">
        <v>0</v>
      </c>
      <c r="CZ161" s="21">
        <v>0</v>
      </c>
      <c r="DA161" s="21">
        <v>0</v>
      </c>
      <c r="DB161" s="21">
        <v>0</v>
      </c>
      <c r="DC161" s="21">
        <v>0</v>
      </c>
      <c r="DD161" s="21">
        <v>0</v>
      </c>
      <c r="DE161" s="21">
        <v>0</v>
      </c>
      <c r="DF161" s="21">
        <v>0</v>
      </c>
      <c r="DG161" s="21">
        <v>0</v>
      </c>
      <c r="DH161" s="21">
        <v>3856901</v>
      </c>
      <c r="DI161" s="110">
        <v>8</v>
      </c>
      <c r="DJ161" s="110">
        <v>35</v>
      </c>
      <c r="DK161" s="110">
        <v>7</v>
      </c>
      <c r="DL161" s="110">
        <v>0</v>
      </c>
      <c r="DM161" s="110">
        <v>50</v>
      </c>
      <c r="DN161" s="21">
        <v>1091000</v>
      </c>
      <c r="DO161" s="21">
        <v>0</v>
      </c>
      <c r="DP161" s="110" t="s">
        <v>1911</v>
      </c>
      <c r="DQ161" s="110" t="s">
        <v>1911</v>
      </c>
      <c r="DR161" s="110" t="s">
        <v>1911</v>
      </c>
      <c r="DS161" s="110" t="s">
        <v>1892</v>
      </c>
      <c r="DT161" s="110" t="s">
        <v>1911</v>
      </c>
      <c r="DU161" s="110" t="s">
        <v>1892</v>
      </c>
      <c r="DV161" s="110" t="s">
        <v>1911</v>
      </c>
      <c r="DW161" s="110" t="s">
        <v>1911</v>
      </c>
      <c r="DX161" s="110" t="s">
        <v>1911</v>
      </c>
      <c r="DY161" s="110" t="s">
        <v>1911</v>
      </c>
      <c r="DZ161" s="110" t="s">
        <v>1911</v>
      </c>
      <c r="EA161" s="110" t="s">
        <v>1911</v>
      </c>
      <c r="EB161" s="110" t="s">
        <v>1892</v>
      </c>
      <c r="EC161" s="110" t="s">
        <v>1892</v>
      </c>
    </row>
    <row r="162" spans="1:133" x14ac:dyDescent="0.3">
      <c r="A162" s="110" t="s">
        <v>162</v>
      </c>
      <c r="B162" s="110">
        <v>2021</v>
      </c>
      <c r="C162" s="110" t="s">
        <v>2376</v>
      </c>
      <c r="D162" s="22">
        <f>INDEX(Concordance!$A$2:$A$556,MATCH('2021 ESSER III'!F162,Concordance!$D$2:$D$556,0))</f>
        <v>48905</v>
      </c>
      <c r="E162" s="110" t="s">
        <v>644</v>
      </c>
      <c r="F162" s="110" t="s">
        <v>2377</v>
      </c>
      <c r="G162" s="110" t="s">
        <v>2378</v>
      </c>
      <c r="H162" s="110" t="s">
        <v>1892</v>
      </c>
      <c r="I162" s="21">
        <v>0</v>
      </c>
      <c r="J162" s="21">
        <v>0</v>
      </c>
      <c r="K162" s="21">
        <v>0</v>
      </c>
      <c r="L162" s="21">
        <v>0</v>
      </c>
      <c r="M162" s="21">
        <v>0</v>
      </c>
      <c r="N162" s="21">
        <v>0</v>
      </c>
      <c r="O162" s="21">
        <v>0</v>
      </c>
      <c r="P162" s="21">
        <v>0</v>
      </c>
      <c r="Q162" s="21">
        <v>0</v>
      </c>
      <c r="R162" s="21">
        <v>0</v>
      </c>
      <c r="W162" s="21">
        <v>0</v>
      </c>
      <c r="AC162" s="21">
        <v>1269684</v>
      </c>
      <c r="AD162" s="21">
        <v>0</v>
      </c>
      <c r="AE162" s="21">
        <v>0</v>
      </c>
      <c r="AF162" s="21">
        <v>0</v>
      </c>
      <c r="AG162" s="21">
        <v>0</v>
      </c>
      <c r="AH162" s="21">
        <v>0</v>
      </c>
      <c r="AI162" s="21">
        <v>0</v>
      </c>
      <c r="AJ162" s="21">
        <v>0</v>
      </c>
      <c r="AK162" s="21">
        <v>0</v>
      </c>
      <c r="AL162" s="21">
        <v>0</v>
      </c>
      <c r="AM162" s="21">
        <v>0</v>
      </c>
      <c r="AN162" s="21">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0</v>
      </c>
      <c r="BJ162" s="21">
        <v>0</v>
      </c>
      <c r="BK162" s="21">
        <v>0</v>
      </c>
      <c r="BL162" s="21">
        <v>0</v>
      </c>
      <c r="BM162" s="21">
        <v>0</v>
      </c>
      <c r="BN162" s="21">
        <v>0</v>
      </c>
      <c r="BO162" s="21">
        <v>0</v>
      </c>
      <c r="BP162" s="21">
        <v>0</v>
      </c>
      <c r="BQ162" s="21">
        <v>0</v>
      </c>
      <c r="BR162" s="21">
        <v>0</v>
      </c>
      <c r="BS162" s="21">
        <v>0</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21">
        <v>0</v>
      </c>
      <c r="CN162" s="21">
        <v>0</v>
      </c>
      <c r="CO162" s="21">
        <v>0</v>
      </c>
      <c r="CP162" s="21">
        <v>0</v>
      </c>
      <c r="CQ162" s="21">
        <v>0</v>
      </c>
      <c r="CR162" s="21">
        <v>0</v>
      </c>
      <c r="CS162" s="21">
        <v>0</v>
      </c>
      <c r="CT162" s="21">
        <v>0</v>
      </c>
      <c r="CU162" s="21">
        <v>0</v>
      </c>
      <c r="CV162" s="21">
        <v>0</v>
      </c>
      <c r="CW162" s="21">
        <v>0</v>
      </c>
      <c r="CX162" s="21">
        <v>0</v>
      </c>
      <c r="CY162" s="21">
        <v>0</v>
      </c>
      <c r="CZ162" s="21">
        <v>0</v>
      </c>
      <c r="DA162" s="21">
        <v>0</v>
      </c>
      <c r="DB162" s="21">
        <v>0</v>
      </c>
      <c r="DC162" s="21">
        <v>0</v>
      </c>
      <c r="DD162" s="21">
        <v>0</v>
      </c>
      <c r="DE162" s="21">
        <v>0</v>
      </c>
      <c r="DF162" s="21">
        <v>0</v>
      </c>
      <c r="DG162" s="21">
        <v>0</v>
      </c>
      <c r="DH162" s="21">
        <v>1269684</v>
      </c>
      <c r="DI162" s="110">
        <v>15</v>
      </c>
      <c r="DJ162" s="110">
        <v>30</v>
      </c>
      <c r="DK162" s="110">
        <v>5</v>
      </c>
      <c r="DL162" s="110">
        <v>50</v>
      </c>
      <c r="DM162" s="110">
        <v>0</v>
      </c>
      <c r="DN162" s="21">
        <v>250465</v>
      </c>
      <c r="DO162" s="21">
        <v>0</v>
      </c>
      <c r="DP162" s="110" t="s">
        <v>1911</v>
      </c>
      <c r="DQ162" s="110" t="s">
        <v>1892</v>
      </c>
      <c r="DR162" s="110" t="s">
        <v>1911</v>
      </c>
      <c r="DS162" s="110" t="s">
        <v>1892</v>
      </c>
      <c r="DT162" s="110" t="s">
        <v>1911</v>
      </c>
      <c r="DU162" s="110" t="s">
        <v>1892</v>
      </c>
      <c r="DV162" s="110" t="s">
        <v>1911</v>
      </c>
      <c r="DW162" s="110" t="s">
        <v>1911</v>
      </c>
      <c r="DX162" s="110" t="s">
        <v>1911</v>
      </c>
      <c r="DY162" s="110" t="s">
        <v>1911</v>
      </c>
      <c r="DZ162" s="110" t="s">
        <v>1911</v>
      </c>
      <c r="EA162" s="110" t="s">
        <v>1911</v>
      </c>
      <c r="EB162" s="110" t="s">
        <v>1892</v>
      </c>
      <c r="EC162" s="110" t="s">
        <v>1892</v>
      </c>
    </row>
    <row r="163" spans="1:133" x14ac:dyDescent="0.3">
      <c r="A163" s="110" t="s">
        <v>162</v>
      </c>
      <c r="B163" s="110">
        <v>2021</v>
      </c>
      <c r="C163" s="110" t="s">
        <v>2379</v>
      </c>
      <c r="D163" s="22">
        <f>INDEX(Concordance!$A$2:$A$556,MATCH('2021 ESSER III'!F163,Concordance!$D$2:$D$556,0))</f>
        <v>72073</v>
      </c>
      <c r="E163" s="110" t="s">
        <v>647</v>
      </c>
      <c r="F163" s="110" t="s">
        <v>2380</v>
      </c>
      <c r="G163" s="110" t="s">
        <v>2381</v>
      </c>
      <c r="H163" s="110" t="s">
        <v>1892</v>
      </c>
      <c r="I163" s="21">
        <v>0</v>
      </c>
      <c r="J163" s="21">
        <v>0</v>
      </c>
      <c r="K163" s="21">
        <v>0</v>
      </c>
      <c r="L163" s="21">
        <v>0</v>
      </c>
      <c r="M163" s="21">
        <v>0</v>
      </c>
      <c r="N163" s="21">
        <v>0</v>
      </c>
      <c r="O163" s="21">
        <v>0</v>
      </c>
      <c r="P163" s="21">
        <v>0</v>
      </c>
      <c r="Q163" s="21">
        <v>0</v>
      </c>
      <c r="R163" s="21">
        <v>0</v>
      </c>
      <c r="W163" s="21">
        <v>0</v>
      </c>
      <c r="AC163" s="21">
        <v>908899</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21">
        <v>0</v>
      </c>
      <c r="CK163" s="21">
        <v>0</v>
      </c>
      <c r="CL163" s="21">
        <v>0</v>
      </c>
      <c r="CM163" s="21">
        <v>0</v>
      </c>
      <c r="CN163" s="21">
        <v>0</v>
      </c>
      <c r="CO163" s="21">
        <v>0</v>
      </c>
      <c r="CP163" s="21">
        <v>0</v>
      </c>
      <c r="CQ163" s="21">
        <v>0</v>
      </c>
      <c r="CR163" s="21">
        <v>0</v>
      </c>
      <c r="CS163" s="21">
        <v>0</v>
      </c>
      <c r="CT163" s="21">
        <v>0</v>
      </c>
      <c r="CU163" s="21">
        <v>0</v>
      </c>
      <c r="CV163" s="21">
        <v>0</v>
      </c>
      <c r="CW163" s="21">
        <v>0</v>
      </c>
      <c r="CX163" s="21">
        <v>0</v>
      </c>
      <c r="CY163" s="21">
        <v>0</v>
      </c>
      <c r="CZ163" s="21">
        <v>0</v>
      </c>
      <c r="DA163" s="21">
        <v>0</v>
      </c>
      <c r="DB163" s="21">
        <v>0</v>
      </c>
      <c r="DC163" s="21">
        <v>0</v>
      </c>
      <c r="DD163" s="21">
        <v>0</v>
      </c>
      <c r="DE163" s="21">
        <v>0</v>
      </c>
      <c r="DF163" s="21">
        <v>0</v>
      </c>
      <c r="DG163" s="21">
        <v>0</v>
      </c>
      <c r="DH163" s="21">
        <v>908899</v>
      </c>
      <c r="DI163" s="110">
        <v>20</v>
      </c>
      <c r="DJ163" s="110">
        <v>80</v>
      </c>
      <c r="DK163" s="110">
        <v>0</v>
      </c>
      <c r="DL163" s="110">
        <v>0</v>
      </c>
      <c r="DM163" s="110">
        <v>0</v>
      </c>
      <c r="DN163" s="21">
        <v>180000</v>
      </c>
      <c r="DO163" s="21">
        <v>0</v>
      </c>
      <c r="DP163" s="110" t="s">
        <v>1892</v>
      </c>
      <c r="DQ163" s="110" t="s">
        <v>1892</v>
      </c>
      <c r="DR163" s="110" t="s">
        <v>1911</v>
      </c>
      <c r="DS163" s="110" t="s">
        <v>1892</v>
      </c>
      <c r="DT163" s="110" t="s">
        <v>1911</v>
      </c>
      <c r="DU163" s="110" t="s">
        <v>1911</v>
      </c>
      <c r="DV163" s="110" t="s">
        <v>1911</v>
      </c>
      <c r="DW163" s="110" t="s">
        <v>1911</v>
      </c>
      <c r="DX163" s="110" t="s">
        <v>1911</v>
      </c>
      <c r="DY163" s="110" t="s">
        <v>1911</v>
      </c>
      <c r="DZ163" s="110" t="s">
        <v>1911</v>
      </c>
      <c r="EA163" s="110" t="s">
        <v>1911</v>
      </c>
      <c r="EB163" s="110" t="s">
        <v>1892</v>
      </c>
      <c r="EC163" s="110" t="s">
        <v>1892</v>
      </c>
    </row>
    <row r="164" spans="1:133" x14ac:dyDescent="0.3">
      <c r="A164" s="110" t="s">
        <v>162</v>
      </c>
      <c r="B164" s="110">
        <v>2021</v>
      </c>
      <c r="C164" s="110" t="s">
        <v>2382</v>
      </c>
      <c r="D164" s="22">
        <f>INDEX(Concordance!$A$2:$A$556,MATCH('2021 ESSER III'!F164,Concordance!$D$2:$D$556,0))</f>
        <v>97127</v>
      </c>
      <c r="E164" s="110" t="s">
        <v>650</v>
      </c>
      <c r="F164" s="110" t="s">
        <v>2383</v>
      </c>
      <c r="G164" s="110" t="s">
        <v>2384</v>
      </c>
      <c r="H164" s="110" t="s">
        <v>1892</v>
      </c>
      <c r="I164" s="21">
        <v>0</v>
      </c>
      <c r="J164" s="21">
        <v>0</v>
      </c>
      <c r="K164" s="21">
        <v>0</v>
      </c>
      <c r="L164" s="21">
        <v>0</v>
      </c>
      <c r="M164" s="21">
        <v>0</v>
      </c>
      <c r="N164" s="21">
        <v>0</v>
      </c>
      <c r="O164" s="21">
        <v>0</v>
      </c>
      <c r="P164" s="21">
        <v>0</v>
      </c>
      <c r="Q164" s="21">
        <v>0</v>
      </c>
      <c r="R164" s="21">
        <v>0</v>
      </c>
      <c r="W164" s="21">
        <v>0</v>
      </c>
      <c r="AC164" s="21">
        <v>104623</v>
      </c>
      <c r="AD164" s="21">
        <v>0</v>
      </c>
      <c r="AE164" s="21">
        <v>0</v>
      </c>
      <c r="AF164" s="21">
        <v>0</v>
      </c>
      <c r="AG164" s="21">
        <v>0</v>
      </c>
      <c r="AH164" s="21">
        <v>0</v>
      </c>
      <c r="AI164" s="21">
        <v>0</v>
      </c>
      <c r="AJ164" s="21">
        <v>0</v>
      </c>
      <c r="AK164" s="21">
        <v>0</v>
      </c>
      <c r="AL164" s="21">
        <v>0</v>
      </c>
      <c r="AM164" s="21">
        <v>0</v>
      </c>
      <c r="AN164" s="21">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0</v>
      </c>
      <c r="BJ164" s="21">
        <v>0</v>
      </c>
      <c r="BK164" s="21">
        <v>0</v>
      </c>
      <c r="BL164" s="21">
        <v>0</v>
      </c>
      <c r="BM164" s="21">
        <v>0</v>
      </c>
      <c r="BN164" s="21">
        <v>0</v>
      </c>
      <c r="BO164" s="21">
        <v>0</v>
      </c>
      <c r="BP164" s="21">
        <v>0</v>
      </c>
      <c r="BQ164" s="21">
        <v>0</v>
      </c>
      <c r="BR164" s="21">
        <v>0</v>
      </c>
      <c r="BS164" s="21">
        <v>0</v>
      </c>
      <c r="BT164" s="21">
        <v>0</v>
      </c>
      <c r="BU164" s="21">
        <v>0</v>
      </c>
      <c r="BV164" s="21">
        <v>0</v>
      </c>
      <c r="BW164" s="21">
        <v>0</v>
      </c>
      <c r="BX164" s="21">
        <v>0</v>
      </c>
      <c r="BY164" s="21">
        <v>0</v>
      </c>
      <c r="BZ164" s="21">
        <v>0</v>
      </c>
      <c r="CA164" s="21">
        <v>0</v>
      </c>
      <c r="CB164" s="21">
        <v>0</v>
      </c>
      <c r="CC164" s="21">
        <v>0</v>
      </c>
      <c r="CD164" s="21">
        <v>0</v>
      </c>
      <c r="CE164" s="21">
        <v>0</v>
      </c>
      <c r="CF164" s="21">
        <v>0</v>
      </c>
      <c r="CG164" s="21">
        <v>0</v>
      </c>
      <c r="CH164" s="21">
        <v>0</v>
      </c>
      <c r="CI164" s="21">
        <v>0</v>
      </c>
      <c r="CJ164" s="21">
        <v>0</v>
      </c>
      <c r="CK164" s="21">
        <v>0</v>
      </c>
      <c r="CL164" s="21">
        <v>0</v>
      </c>
      <c r="CM164" s="21">
        <v>0</v>
      </c>
      <c r="CN164" s="21">
        <v>0</v>
      </c>
      <c r="CO164" s="21">
        <v>0</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104623</v>
      </c>
      <c r="DI164" s="110">
        <v>79</v>
      </c>
      <c r="DJ164" s="110">
        <v>21</v>
      </c>
      <c r="DK164" s="110">
        <v>0</v>
      </c>
      <c r="DL164" s="110">
        <v>0</v>
      </c>
      <c r="DM164" s="110">
        <v>0</v>
      </c>
      <c r="DN164" s="21">
        <v>22230</v>
      </c>
      <c r="DO164" s="21">
        <v>0</v>
      </c>
      <c r="DP164" s="110" t="s">
        <v>1911</v>
      </c>
      <c r="DQ164" s="110" t="s">
        <v>1892</v>
      </c>
      <c r="DR164" s="110" t="s">
        <v>1911</v>
      </c>
      <c r="DS164" s="110" t="s">
        <v>1911</v>
      </c>
      <c r="DT164" s="110" t="s">
        <v>1911</v>
      </c>
      <c r="DU164" s="110" t="s">
        <v>1911</v>
      </c>
      <c r="DV164" s="110" t="s">
        <v>1911</v>
      </c>
      <c r="DW164" s="110" t="s">
        <v>1911</v>
      </c>
      <c r="DX164" s="110" t="s">
        <v>1911</v>
      </c>
      <c r="DY164" s="110" t="s">
        <v>1911</v>
      </c>
      <c r="DZ164" s="110" t="s">
        <v>1911</v>
      </c>
      <c r="EA164" s="110" t="s">
        <v>1911</v>
      </c>
      <c r="EB164" s="110" t="s">
        <v>1892</v>
      </c>
      <c r="EC164" s="110" t="s">
        <v>1892</v>
      </c>
    </row>
    <row r="165" spans="1:133" x14ac:dyDescent="0.3">
      <c r="A165" s="110" t="s">
        <v>162</v>
      </c>
      <c r="B165" s="110">
        <v>2021</v>
      </c>
      <c r="C165" s="110" t="s">
        <v>2385</v>
      </c>
      <c r="D165" s="22">
        <f>INDEX(Concordance!$A$2:$A$556,MATCH('2021 ESSER III'!F165,Concordance!$D$2:$D$556,0))</f>
        <v>41004</v>
      </c>
      <c r="E165" s="110" t="s">
        <v>719</v>
      </c>
      <c r="F165" s="110" t="s">
        <v>2386</v>
      </c>
      <c r="G165" s="110" t="s">
        <v>2387</v>
      </c>
      <c r="H165" s="110" t="s">
        <v>1892</v>
      </c>
      <c r="I165" s="21">
        <v>0</v>
      </c>
      <c r="J165" s="21">
        <v>0</v>
      </c>
      <c r="K165" s="21">
        <v>0</v>
      </c>
      <c r="L165" s="21">
        <v>0</v>
      </c>
      <c r="M165" s="21">
        <v>0</v>
      </c>
      <c r="N165" s="21">
        <v>0</v>
      </c>
      <c r="O165" s="21">
        <v>0</v>
      </c>
      <c r="P165" s="21">
        <v>0</v>
      </c>
      <c r="Q165" s="21">
        <v>0</v>
      </c>
      <c r="R165" s="21">
        <v>0</v>
      </c>
      <c r="W165" s="21">
        <v>0</v>
      </c>
      <c r="AC165" s="21">
        <v>311977</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21">
        <v>0</v>
      </c>
      <c r="CK165" s="21">
        <v>0</v>
      </c>
      <c r="CL165" s="21">
        <v>0</v>
      </c>
      <c r="CM165" s="21">
        <v>0</v>
      </c>
      <c r="CN165" s="21">
        <v>0</v>
      </c>
      <c r="CO165" s="21">
        <v>0</v>
      </c>
      <c r="CP165" s="21">
        <v>0</v>
      </c>
      <c r="CQ165" s="21">
        <v>0</v>
      </c>
      <c r="CR165" s="21">
        <v>0</v>
      </c>
      <c r="CS165" s="21">
        <v>0</v>
      </c>
      <c r="CT165" s="21">
        <v>0</v>
      </c>
      <c r="CU165" s="21">
        <v>0</v>
      </c>
      <c r="CV165" s="21">
        <v>0</v>
      </c>
      <c r="CW165" s="21">
        <v>0</v>
      </c>
      <c r="CX165" s="21">
        <v>0</v>
      </c>
      <c r="CY165" s="21">
        <v>0</v>
      </c>
      <c r="CZ165" s="21">
        <v>0</v>
      </c>
      <c r="DA165" s="21">
        <v>0</v>
      </c>
      <c r="DB165" s="21">
        <v>0</v>
      </c>
      <c r="DC165" s="21">
        <v>0</v>
      </c>
      <c r="DD165" s="21">
        <v>0</v>
      </c>
      <c r="DE165" s="21">
        <v>0</v>
      </c>
      <c r="DF165" s="21">
        <v>0</v>
      </c>
      <c r="DG165" s="21">
        <v>0</v>
      </c>
      <c r="DH165" s="21">
        <v>311977</v>
      </c>
      <c r="DI165" s="110">
        <v>0</v>
      </c>
      <c r="DJ165" s="110">
        <v>69.55</v>
      </c>
      <c r="DK165" s="110">
        <v>1.6</v>
      </c>
      <c r="DL165" s="110">
        <v>28.85</v>
      </c>
      <c r="DM165" s="110">
        <v>0</v>
      </c>
      <c r="DN165" s="21">
        <v>62395</v>
      </c>
      <c r="DO165" s="21">
        <v>0</v>
      </c>
      <c r="DP165" s="110" t="s">
        <v>1892</v>
      </c>
      <c r="DQ165" s="110" t="s">
        <v>1892</v>
      </c>
      <c r="DR165" s="110" t="s">
        <v>1911</v>
      </c>
      <c r="DS165" s="110" t="s">
        <v>1911</v>
      </c>
      <c r="DT165" s="110" t="s">
        <v>1911</v>
      </c>
      <c r="DU165" s="110" t="s">
        <v>1892</v>
      </c>
      <c r="DV165" s="110" t="s">
        <v>1911</v>
      </c>
      <c r="DW165" s="110" t="s">
        <v>1911</v>
      </c>
      <c r="DX165" s="110" t="s">
        <v>1911</v>
      </c>
      <c r="DY165" s="110" t="s">
        <v>1911</v>
      </c>
      <c r="DZ165" s="110" t="s">
        <v>1911</v>
      </c>
      <c r="EA165" s="110" t="s">
        <v>1911</v>
      </c>
      <c r="EB165" s="110" t="s">
        <v>1892</v>
      </c>
      <c r="EC165" s="110" t="s">
        <v>1911</v>
      </c>
    </row>
    <row r="166" spans="1:133" x14ac:dyDescent="0.3">
      <c r="A166" s="110" t="s">
        <v>162</v>
      </c>
      <c r="B166" s="110">
        <v>2021</v>
      </c>
      <c r="C166" s="110" t="s">
        <v>2388</v>
      </c>
      <c r="D166" s="22">
        <f>INDEX(Concordance!$A$2:$A$556,MATCH('2021 ESSER III'!F166,Concordance!$D$2:$D$556,0))</f>
        <v>45078</v>
      </c>
      <c r="E166" s="110" t="s">
        <v>653</v>
      </c>
      <c r="F166" s="110" t="s">
        <v>2389</v>
      </c>
      <c r="G166" s="110" t="s">
        <v>2390</v>
      </c>
      <c r="H166" s="110" t="s">
        <v>1892</v>
      </c>
      <c r="I166" s="21">
        <v>0</v>
      </c>
      <c r="J166" s="21">
        <v>0</v>
      </c>
      <c r="K166" s="21">
        <v>0</v>
      </c>
      <c r="L166" s="21">
        <v>0</v>
      </c>
      <c r="M166" s="21">
        <v>0</v>
      </c>
      <c r="N166" s="21">
        <v>0</v>
      </c>
      <c r="O166" s="21">
        <v>0</v>
      </c>
      <c r="P166" s="21">
        <v>0</v>
      </c>
      <c r="Q166" s="21">
        <v>0</v>
      </c>
      <c r="R166" s="21">
        <v>0</v>
      </c>
      <c r="W166" s="21">
        <v>0</v>
      </c>
      <c r="AC166" s="21">
        <v>415950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1">
        <v>0</v>
      </c>
      <c r="BV166" s="21">
        <v>0</v>
      </c>
      <c r="BW166" s="21">
        <v>0</v>
      </c>
      <c r="BX166" s="21">
        <v>0</v>
      </c>
      <c r="BY166" s="21">
        <v>0</v>
      </c>
      <c r="BZ166" s="21">
        <v>0</v>
      </c>
      <c r="CA166" s="21">
        <v>0</v>
      </c>
      <c r="CB166" s="21">
        <v>0</v>
      </c>
      <c r="CC166" s="21">
        <v>0</v>
      </c>
      <c r="CD166" s="21">
        <v>0</v>
      </c>
      <c r="CE166" s="21">
        <v>0</v>
      </c>
      <c r="CF166" s="21">
        <v>0</v>
      </c>
      <c r="CG166" s="21">
        <v>0</v>
      </c>
      <c r="CH166" s="21">
        <v>0</v>
      </c>
      <c r="CI166" s="21">
        <v>0</v>
      </c>
      <c r="CJ166" s="21">
        <v>0</v>
      </c>
      <c r="CK166" s="21">
        <v>0</v>
      </c>
      <c r="CL166" s="21">
        <v>0</v>
      </c>
      <c r="CM166" s="21">
        <v>0</v>
      </c>
      <c r="CN166" s="21">
        <v>0</v>
      </c>
      <c r="CO166" s="21">
        <v>0</v>
      </c>
      <c r="CP166" s="21">
        <v>0</v>
      </c>
      <c r="CQ166" s="21">
        <v>0</v>
      </c>
      <c r="CR166" s="21">
        <v>0</v>
      </c>
      <c r="CS166" s="21">
        <v>0</v>
      </c>
      <c r="CT166" s="21">
        <v>0</v>
      </c>
      <c r="CU166" s="21">
        <v>0</v>
      </c>
      <c r="CV166" s="21">
        <v>0</v>
      </c>
      <c r="CW166" s="21">
        <v>0</v>
      </c>
      <c r="CX166" s="21">
        <v>0</v>
      </c>
      <c r="CY166" s="21">
        <v>0</v>
      </c>
      <c r="CZ166" s="21">
        <v>0</v>
      </c>
      <c r="DA166" s="21">
        <v>0</v>
      </c>
      <c r="DB166" s="21">
        <v>0</v>
      </c>
      <c r="DC166" s="21">
        <v>0</v>
      </c>
      <c r="DD166" s="21">
        <v>0</v>
      </c>
      <c r="DE166" s="21">
        <v>0</v>
      </c>
      <c r="DF166" s="21">
        <v>0</v>
      </c>
      <c r="DG166" s="21">
        <v>0</v>
      </c>
      <c r="DH166" s="21">
        <v>415950</v>
      </c>
      <c r="DI166" s="110">
        <v>0</v>
      </c>
      <c r="DJ166" s="110">
        <v>80</v>
      </c>
      <c r="DK166" s="110">
        <v>20</v>
      </c>
      <c r="DL166" s="110">
        <v>0</v>
      </c>
      <c r="DM166" s="110">
        <v>0</v>
      </c>
      <c r="DN166" s="21">
        <v>83200</v>
      </c>
      <c r="DO166" s="21">
        <v>0</v>
      </c>
      <c r="DP166" s="110" t="s">
        <v>1911</v>
      </c>
      <c r="DQ166" s="110" t="s">
        <v>1911</v>
      </c>
      <c r="DR166" s="110" t="s">
        <v>1911</v>
      </c>
      <c r="DS166" s="110" t="s">
        <v>1892</v>
      </c>
      <c r="DT166" s="110" t="s">
        <v>1911</v>
      </c>
      <c r="DU166" s="110" t="s">
        <v>1892</v>
      </c>
      <c r="DV166" s="110" t="s">
        <v>1911</v>
      </c>
      <c r="DW166" s="110" t="s">
        <v>1911</v>
      </c>
      <c r="DX166" s="110" t="s">
        <v>1911</v>
      </c>
      <c r="DY166" s="110" t="s">
        <v>1911</v>
      </c>
      <c r="DZ166" s="110" t="s">
        <v>1911</v>
      </c>
      <c r="EA166" s="110" t="s">
        <v>1911</v>
      </c>
      <c r="EB166" s="110" t="s">
        <v>1892</v>
      </c>
      <c r="EC166" s="110" t="s">
        <v>1892</v>
      </c>
    </row>
    <row r="167" spans="1:133" x14ac:dyDescent="0.3">
      <c r="A167" s="110" t="s">
        <v>162</v>
      </c>
      <c r="B167" s="110">
        <v>2021</v>
      </c>
      <c r="C167" s="110" t="s">
        <v>2391</v>
      </c>
      <c r="D167" s="22">
        <f>INDEX(Concordance!$A$2:$A$556,MATCH('2021 ESSER III'!F167,Concordance!$D$2:$D$556,0))</f>
        <v>46135</v>
      </c>
      <c r="E167" s="110" t="s">
        <v>656</v>
      </c>
      <c r="F167" s="110" t="s">
        <v>2392</v>
      </c>
      <c r="G167" s="110" t="s">
        <v>2393</v>
      </c>
      <c r="H167" s="110" t="s">
        <v>1892</v>
      </c>
      <c r="I167" s="21">
        <v>0</v>
      </c>
      <c r="J167" s="21">
        <v>0</v>
      </c>
      <c r="K167" s="21">
        <v>0</v>
      </c>
      <c r="L167" s="21">
        <v>0</v>
      </c>
      <c r="M167" s="21">
        <v>0</v>
      </c>
      <c r="N167" s="21">
        <v>0</v>
      </c>
      <c r="O167" s="21">
        <v>0</v>
      </c>
      <c r="P167" s="21">
        <v>0</v>
      </c>
      <c r="Q167" s="21">
        <v>0</v>
      </c>
      <c r="R167" s="21">
        <v>0</v>
      </c>
      <c r="W167" s="21">
        <v>0</v>
      </c>
      <c r="AC167" s="21">
        <v>779618</v>
      </c>
      <c r="AD167" s="21">
        <v>0</v>
      </c>
      <c r="AE167" s="21">
        <v>0</v>
      </c>
      <c r="AF167" s="21">
        <v>0</v>
      </c>
      <c r="AG167" s="21">
        <v>0</v>
      </c>
      <c r="AH167" s="21">
        <v>0</v>
      </c>
      <c r="AI167" s="21">
        <v>0</v>
      </c>
      <c r="AJ167" s="21">
        <v>0</v>
      </c>
      <c r="AK167" s="21">
        <v>0</v>
      </c>
      <c r="AL167" s="21">
        <v>0</v>
      </c>
      <c r="AM167" s="21">
        <v>0</v>
      </c>
      <c r="AN167" s="21">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0</v>
      </c>
      <c r="CU167" s="21">
        <v>0</v>
      </c>
      <c r="CV167" s="21">
        <v>0</v>
      </c>
      <c r="CW167" s="21">
        <v>0</v>
      </c>
      <c r="CX167" s="21">
        <v>0</v>
      </c>
      <c r="CY167" s="21">
        <v>0</v>
      </c>
      <c r="CZ167" s="21">
        <v>0</v>
      </c>
      <c r="DA167" s="21">
        <v>0</v>
      </c>
      <c r="DB167" s="21">
        <v>0</v>
      </c>
      <c r="DC167" s="21">
        <v>0</v>
      </c>
      <c r="DD167" s="21">
        <v>0</v>
      </c>
      <c r="DE167" s="21">
        <v>0</v>
      </c>
      <c r="DF167" s="21">
        <v>0</v>
      </c>
      <c r="DG167" s="21">
        <v>0</v>
      </c>
      <c r="DH167" s="21">
        <v>779618</v>
      </c>
      <c r="DI167" s="110">
        <v>30</v>
      </c>
      <c r="DJ167" s="110">
        <v>21</v>
      </c>
      <c r="DK167" s="110">
        <v>0</v>
      </c>
      <c r="DL167" s="110">
        <v>49</v>
      </c>
      <c r="DM167" s="110">
        <v>0</v>
      </c>
      <c r="DN167" s="21">
        <v>165000</v>
      </c>
      <c r="DO167" s="21">
        <v>0</v>
      </c>
      <c r="DP167" s="110" t="s">
        <v>1892</v>
      </c>
      <c r="DQ167" s="110" t="s">
        <v>1911</v>
      </c>
      <c r="DR167" s="110" t="s">
        <v>1911</v>
      </c>
      <c r="DS167" s="110" t="s">
        <v>1911</v>
      </c>
      <c r="DT167" s="110" t="s">
        <v>1911</v>
      </c>
      <c r="DU167" s="110" t="s">
        <v>1911</v>
      </c>
      <c r="DV167" s="110" t="s">
        <v>1911</v>
      </c>
      <c r="DW167" s="110" t="s">
        <v>1911</v>
      </c>
      <c r="DX167" s="110" t="s">
        <v>1911</v>
      </c>
      <c r="DY167" s="110" t="s">
        <v>1911</v>
      </c>
      <c r="DZ167" s="110" t="s">
        <v>1911</v>
      </c>
      <c r="EA167" s="110" t="s">
        <v>1911</v>
      </c>
      <c r="EB167" s="110" t="s">
        <v>1892</v>
      </c>
      <c r="EC167" s="110" t="s">
        <v>1892</v>
      </c>
    </row>
    <row r="168" spans="1:133" x14ac:dyDescent="0.3">
      <c r="A168" s="110" t="s">
        <v>162</v>
      </c>
      <c r="B168" s="110">
        <v>2021</v>
      </c>
      <c r="C168" s="110" t="s">
        <v>2394</v>
      </c>
      <c r="D168" s="22">
        <f>INDEX(Concordance!$A$2:$A$556,MATCH('2021 ESSER III'!F168,Concordance!$D$2:$D$556,0))</f>
        <v>6103</v>
      </c>
      <c r="E168" s="110" t="s">
        <v>659</v>
      </c>
      <c r="F168" s="110" t="s">
        <v>2395</v>
      </c>
      <c r="G168" s="110" t="s">
        <v>2396</v>
      </c>
      <c r="H168" s="110" t="s">
        <v>1892</v>
      </c>
      <c r="I168" s="21">
        <v>0</v>
      </c>
      <c r="J168" s="21">
        <v>0</v>
      </c>
      <c r="K168" s="21">
        <v>0</v>
      </c>
      <c r="L168" s="21">
        <v>0</v>
      </c>
      <c r="M168" s="21">
        <v>0</v>
      </c>
      <c r="N168" s="21">
        <v>0</v>
      </c>
      <c r="O168" s="21">
        <v>0</v>
      </c>
      <c r="P168" s="21">
        <v>0</v>
      </c>
      <c r="Q168" s="21">
        <v>0</v>
      </c>
      <c r="R168" s="21">
        <v>0</v>
      </c>
      <c r="W168" s="21">
        <v>0</v>
      </c>
      <c r="AC168" s="21">
        <v>583703</v>
      </c>
      <c r="AD168" s="21">
        <v>0</v>
      </c>
      <c r="AE168" s="21">
        <v>0</v>
      </c>
      <c r="AF168" s="21">
        <v>0</v>
      </c>
      <c r="AG168" s="21">
        <v>0</v>
      </c>
      <c r="AH168" s="21">
        <v>0</v>
      </c>
      <c r="AI168" s="21">
        <v>0</v>
      </c>
      <c r="AJ168" s="21">
        <v>0</v>
      </c>
      <c r="AK168" s="21">
        <v>0</v>
      </c>
      <c r="AL168" s="21">
        <v>0</v>
      </c>
      <c r="AM168" s="21">
        <v>0</v>
      </c>
      <c r="AN168" s="21">
        <v>0</v>
      </c>
      <c r="AO168" s="21">
        <v>0</v>
      </c>
      <c r="AP168" s="21">
        <v>0</v>
      </c>
      <c r="AQ168" s="21">
        <v>0</v>
      </c>
      <c r="AR168" s="21">
        <v>0</v>
      </c>
      <c r="AS168" s="21">
        <v>0</v>
      </c>
      <c r="AT168" s="21">
        <v>0</v>
      </c>
      <c r="AU168" s="21">
        <v>0</v>
      </c>
      <c r="AV168" s="21">
        <v>0</v>
      </c>
      <c r="AW168" s="21">
        <v>0</v>
      </c>
      <c r="AX168" s="21">
        <v>0</v>
      </c>
      <c r="AY168" s="21">
        <v>0</v>
      </c>
      <c r="AZ168" s="21">
        <v>0</v>
      </c>
      <c r="BA168" s="21">
        <v>0</v>
      </c>
      <c r="BB168" s="21">
        <v>0</v>
      </c>
      <c r="BC168" s="21">
        <v>0</v>
      </c>
      <c r="BD168" s="21">
        <v>0</v>
      </c>
      <c r="BE168" s="21">
        <v>0</v>
      </c>
      <c r="BF168" s="21">
        <v>0</v>
      </c>
      <c r="BG168" s="21">
        <v>0</v>
      </c>
      <c r="BH168" s="21">
        <v>0</v>
      </c>
      <c r="BI168" s="21">
        <v>0</v>
      </c>
      <c r="BJ168" s="21">
        <v>0</v>
      </c>
      <c r="BK168" s="21">
        <v>0</v>
      </c>
      <c r="BL168" s="21">
        <v>0</v>
      </c>
      <c r="BM168" s="21">
        <v>0</v>
      </c>
      <c r="BN168" s="21">
        <v>0</v>
      </c>
      <c r="BO168" s="21">
        <v>0</v>
      </c>
      <c r="BP168" s="21">
        <v>0</v>
      </c>
      <c r="BQ168" s="21">
        <v>0</v>
      </c>
      <c r="BR168" s="21">
        <v>0</v>
      </c>
      <c r="BS168" s="21">
        <v>0</v>
      </c>
      <c r="BT168" s="21">
        <v>0</v>
      </c>
      <c r="BU168" s="21">
        <v>0</v>
      </c>
      <c r="BV168" s="21">
        <v>0</v>
      </c>
      <c r="BW168" s="21">
        <v>0</v>
      </c>
      <c r="BX168" s="21">
        <v>0</v>
      </c>
      <c r="BY168" s="21">
        <v>0</v>
      </c>
      <c r="BZ168" s="21">
        <v>0</v>
      </c>
      <c r="CA168" s="21">
        <v>0</v>
      </c>
      <c r="CB168" s="21">
        <v>0</v>
      </c>
      <c r="CC168" s="21">
        <v>0</v>
      </c>
      <c r="CD168" s="21">
        <v>0</v>
      </c>
      <c r="CE168" s="21">
        <v>0</v>
      </c>
      <c r="CF168" s="21">
        <v>0</v>
      </c>
      <c r="CG168" s="21">
        <v>0</v>
      </c>
      <c r="CH168" s="21">
        <v>0</v>
      </c>
      <c r="CI168" s="21">
        <v>0</v>
      </c>
      <c r="CJ168" s="21">
        <v>0</v>
      </c>
      <c r="CK168" s="21">
        <v>0</v>
      </c>
      <c r="CL168" s="21">
        <v>0</v>
      </c>
      <c r="CM168" s="21">
        <v>0</v>
      </c>
      <c r="CN168" s="21">
        <v>0</v>
      </c>
      <c r="CO168" s="21">
        <v>0</v>
      </c>
      <c r="CP168" s="21">
        <v>0</v>
      </c>
      <c r="CQ168" s="21">
        <v>0</v>
      </c>
      <c r="CR168" s="21">
        <v>0</v>
      </c>
      <c r="CS168" s="21">
        <v>0</v>
      </c>
      <c r="CT168" s="21">
        <v>0</v>
      </c>
      <c r="CU168" s="21">
        <v>0</v>
      </c>
      <c r="CV168" s="21">
        <v>0</v>
      </c>
      <c r="CW168" s="21">
        <v>0</v>
      </c>
      <c r="CX168" s="21">
        <v>0</v>
      </c>
      <c r="CY168" s="21">
        <v>0</v>
      </c>
      <c r="CZ168" s="21">
        <v>0</v>
      </c>
      <c r="DA168" s="21">
        <v>0</v>
      </c>
      <c r="DB168" s="21">
        <v>0</v>
      </c>
      <c r="DC168" s="21">
        <v>0</v>
      </c>
      <c r="DD168" s="21">
        <v>0</v>
      </c>
      <c r="DE168" s="21">
        <v>0</v>
      </c>
      <c r="DF168" s="21">
        <v>0</v>
      </c>
      <c r="DG168" s="21">
        <v>0</v>
      </c>
      <c r="DH168" s="21">
        <v>583703</v>
      </c>
      <c r="DI168" s="110">
        <v>26.55</v>
      </c>
      <c r="DJ168" s="110">
        <v>32.25</v>
      </c>
      <c r="DK168" s="110">
        <v>0</v>
      </c>
      <c r="DL168" s="110">
        <v>0</v>
      </c>
      <c r="DM168" s="110">
        <v>41.2</v>
      </c>
      <c r="DN168" s="21">
        <v>188270</v>
      </c>
      <c r="DO168" s="21">
        <v>0</v>
      </c>
      <c r="DP168" s="110" t="s">
        <v>1892</v>
      </c>
      <c r="DQ168" s="110" t="s">
        <v>1892</v>
      </c>
      <c r="DR168" s="110" t="s">
        <v>1911</v>
      </c>
      <c r="DS168" s="110" t="s">
        <v>1911</v>
      </c>
      <c r="DT168" s="110" t="s">
        <v>1911</v>
      </c>
      <c r="DU168" s="110" t="s">
        <v>1911</v>
      </c>
      <c r="DV168" s="110" t="s">
        <v>1911</v>
      </c>
      <c r="DW168" s="110" t="s">
        <v>1911</v>
      </c>
      <c r="DX168" s="110" t="s">
        <v>1911</v>
      </c>
      <c r="DY168" s="110" t="s">
        <v>1911</v>
      </c>
      <c r="DZ168" s="110" t="s">
        <v>1911</v>
      </c>
      <c r="EA168" s="110" t="s">
        <v>1911</v>
      </c>
      <c r="EB168" s="110" t="s">
        <v>1892</v>
      </c>
      <c r="EC168" s="110" t="s">
        <v>1892</v>
      </c>
    </row>
    <row r="169" spans="1:133" x14ac:dyDescent="0.3">
      <c r="A169" s="110" t="s">
        <v>162</v>
      </c>
      <c r="B169" s="110">
        <v>2021</v>
      </c>
      <c r="C169" s="110" t="s">
        <v>2397</v>
      </c>
      <c r="D169" s="22">
        <f>INDEX(Concordance!$A$2:$A$556,MATCH('2021 ESSER III'!F169,Concordance!$D$2:$D$556,0))</f>
        <v>48913</v>
      </c>
      <c r="E169" s="110" t="s">
        <v>662</v>
      </c>
      <c r="F169" s="110" t="s">
        <v>2398</v>
      </c>
      <c r="G169" s="110" t="s">
        <v>2399</v>
      </c>
      <c r="H169" s="110" t="s">
        <v>1892</v>
      </c>
      <c r="I169" s="21">
        <v>0</v>
      </c>
      <c r="J169" s="21">
        <v>0</v>
      </c>
      <c r="K169" s="21">
        <v>0</v>
      </c>
      <c r="L169" s="21">
        <v>0</v>
      </c>
      <c r="M169" s="21">
        <v>0</v>
      </c>
      <c r="N169" s="21">
        <v>0</v>
      </c>
      <c r="O169" s="21">
        <v>0</v>
      </c>
      <c r="P169" s="21">
        <v>0</v>
      </c>
      <c r="Q169" s="21">
        <v>0</v>
      </c>
      <c r="R169" s="21">
        <v>0</v>
      </c>
      <c r="W169" s="21">
        <v>0</v>
      </c>
      <c r="AC169" s="21">
        <v>929955</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21">
        <v>0</v>
      </c>
      <c r="CN169" s="21">
        <v>0</v>
      </c>
      <c r="CO169" s="21">
        <v>0</v>
      </c>
      <c r="CP169" s="21">
        <v>0</v>
      </c>
      <c r="CQ169" s="21">
        <v>0</v>
      </c>
      <c r="CR169" s="21">
        <v>0</v>
      </c>
      <c r="CS169" s="21">
        <v>0</v>
      </c>
      <c r="CT169" s="21">
        <v>0</v>
      </c>
      <c r="CU169" s="21">
        <v>0</v>
      </c>
      <c r="CV169" s="21">
        <v>0</v>
      </c>
      <c r="CW169" s="21">
        <v>0</v>
      </c>
      <c r="CX169" s="21">
        <v>0</v>
      </c>
      <c r="CY169" s="21">
        <v>0</v>
      </c>
      <c r="CZ169" s="21">
        <v>0</v>
      </c>
      <c r="DA169" s="21">
        <v>0</v>
      </c>
      <c r="DB169" s="21">
        <v>0</v>
      </c>
      <c r="DC169" s="21">
        <v>0</v>
      </c>
      <c r="DD169" s="21">
        <v>0</v>
      </c>
      <c r="DE169" s="21">
        <v>0</v>
      </c>
      <c r="DF169" s="21">
        <v>0</v>
      </c>
      <c r="DG169" s="21">
        <v>0</v>
      </c>
      <c r="DH169" s="21">
        <v>929955</v>
      </c>
      <c r="DI169" s="110">
        <v>22</v>
      </c>
      <c r="DJ169" s="110">
        <v>35</v>
      </c>
      <c r="DK169" s="110">
        <v>11</v>
      </c>
      <c r="DL169" s="110">
        <v>32</v>
      </c>
      <c r="DM169" s="110">
        <v>0</v>
      </c>
      <c r="DN169" s="21">
        <v>390420.26</v>
      </c>
      <c r="DO169" s="21">
        <v>0</v>
      </c>
      <c r="DP169" s="110" t="s">
        <v>1911</v>
      </c>
      <c r="DQ169" s="110" t="s">
        <v>1911</v>
      </c>
      <c r="DR169" s="110" t="s">
        <v>1911</v>
      </c>
      <c r="DS169" s="110" t="s">
        <v>1911</v>
      </c>
      <c r="DT169" s="110" t="s">
        <v>1911</v>
      </c>
      <c r="DU169" s="110" t="s">
        <v>1892</v>
      </c>
      <c r="DV169" s="110" t="s">
        <v>1911</v>
      </c>
      <c r="DW169" s="110" t="s">
        <v>1911</v>
      </c>
      <c r="DX169" s="110" t="s">
        <v>1911</v>
      </c>
      <c r="DY169" s="110" t="s">
        <v>1911</v>
      </c>
      <c r="DZ169" s="110" t="s">
        <v>1911</v>
      </c>
      <c r="EA169" s="110" t="s">
        <v>1911</v>
      </c>
      <c r="EB169" s="110" t="s">
        <v>1892</v>
      </c>
      <c r="EC169" s="110" t="s">
        <v>1892</v>
      </c>
    </row>
    <row r="170" spans="1:133" x14ac:dyDescent="0.3">
      <c r="A170" s="110" t="s">
        <v>162</v>
      </c>
      <c r="B170" s="110">
        <v>2021</v>
      </c>
      <c r="C170" s="110" t="s">
        <v>2400</v>
      </c>
      <c r="D170" s="22">
        <f>INDEX(Concordance!$A$2:$A$556,MATCH('2021 ESSER III'!F170,Concordance!$D$2:$D$556,0))</f>
        <v>48069</v>
      </c>
      <c r="E170" s="110" t="s">
        <v>665</v>
      </c>
      <c r="F170" s="110" t="s">
        <v>2401</v>
      </c>
      <c r="G170" s="110" t="s">
        <v>2402</v>
      </c>
      <c r="H170" s="110" t="s">
        <v>1892</v>
      </c>
      <c r="I170" s="21">
        <v>64666.879999999997</v>
      </c>
      <c r="J170" s="21">
        <v>0</v>
      </c>
      <c r="K170" s="21">
        <v>0</v>
      </c>
      <c r="L170" s="21">
        <v>0</v>
      </c>
      <c r="M170" s="21">
        <v>0</v>
      </c>
      <c r="N170" s="21">
        <v>0</v>
      </c>
      <c r="O170" s="21">
        <v>0</v>
      </c>
      <c r="P170" s="21">
        <v>0</v>
      </c>
      <c r="Q170" s="21">
        <v>64666.879999999997</v>
      </c>
      <c r="R170" s="21">
        <v>0</v>
      </c>
      <c r="W170" s="21">
        <v>64666.879999999997</v>
      </c>
      <c r="X170" s="110">
        <v>0</v>
      </c>
      <c r="Y170" s="110">
        <v>0</v>
      </c>
      <c r="Z170" s="110">
        <v>0</v>
      </c>
      <c r="AA170" s="110">
        <v>100</v>
      </c>
      <c r="AB170" s="110">
        <v>0</v>
      </c>
      <c r="AC170" s="21">
        <v>2286641</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0</v>
      </c>
      <c r="AX170" s="21">
        <v>0</v>
      </c>
      <c r="AY170" s="21">
        <v>0</v>
      </c>
      <c r="AZ170" s="21">
        <v>0</v>
      </c>
      <c r="BA170" s="21">
        <v>0</v>
      </c>
      <c r="BB170" s="21">
        <v>0</v>
      </c>
      <c r="BC170" s="21">
        <v>0</v>
      </c>
      <c r="BD170" s="21">
        <v>0</v>
      </c>
      <c r="BE170" s="21">
        <v>0</v>
      </c>
      <c r="BF170" s="21">
        <v>0</v>
      </c>
      <c r="BG170" s="21">
        <v>0</v>
      </c>
      <c r="BH170" s="21">
        <v>0</v>
      </c>
      <c r="BI170" s="21">
        <v>0</v>
      </c>
      <c r="BJ170" s="21">
        <v>0</v>
      </c>
      <c r="BK170" s="21">
        <v>0</v>
      </c>
      <c r="BL170" s="21">
        <v>0</v>
      </c>
      <c r="BM170" s="21">
        <v>0</v>
      </c>
      <c r="BN170" s="21">
        <v>0</v>
      </c>
      <c r="BO170" s="21">
        <v>0</v>
      </c>
      <c r="BP170" s="21">
        <v>0</v>
      </c>
      <c r="BQ170" s="21">
        <v>0</v>
      </c>
      <c r="BR170" s="21">
        <v>0</v>
      </c>
      <c r="BS170" s="21">
        <v>0</v>
      </c>
      <c r="BT170" s="21">
        <v>0</v>
      </c>
      <c r="BU170" s="21">
        <v>0</v>
      </c>
      <c r="BV170" s="21">
        <v>0</v>
      </c>
      <c r="BW170" s="21">
        <v>0</v>
      </c>
      <c r="BX170" s="21">
        <v>0</v>
      </c>
      <c r="BY170" s="21">
        <v>0</v>
      </c>
      <c r="BZ170" s="21">
        <v>0</v>
      </c>
      <c r="CA170" s="21">
        <v>0</v>
      </c>
      <c r="CB170" s="21">
        <v>0</v>
      </c>
      <c r="CC170" s="21">
        <v>0</v>
      </c>
      <c r="CD170" s="21">
        <v>0</v>
      </c>
      <c r="CE170" s="21">
        <v>0</v>
      </c>
      <c r="CF170" s="21">
        <v>0</v>
      </c>
      <c r="CG170" s="21">
        <v>0</v>
      </c>
      <c r="CH170" s="21">
        <v>0</v>
      </c>
      <c r="CI170" s="21">
        <v>0</v>
      </c>
      <c r="CJ170" s="21">
        <v>0</v>
      </c>
      <c r="CK170" s="21">
        <v>0</v>
      </c>
      <c r="CL170" s="21">
        <v>0</v>
      </c>
      <c r="CM170" s="21">
        <v>0</v>
      </c>
      <c r="CN170" s="21">
        <v>0</v>
      </c>
      <c r="CO170" s="21">
        <v>0</v>
      </c>
      <c r="CP170" s="21">
        <v>0</v>
      </c>
      <c r="CQ170" s="21">
        <v>0</v>
      </c>
      <c r="CR170" s="21">
        <v>0</v>
      </c>
      <c r="CS170" s="21">
        <v>0</v>
      </c>
      <c r="CT170" s="21">
        <v>0</v>
      </c>
      <c r="CU170" s="21">
        <v>0</v>
      </c>
      <c r="CV170" s="21">
        <v>0</v>
      </c>
      <c r="CW170" s="21">
        <v>0</v>
      </c>
      <c r="CX170" s="21">
        <v>0</v>
      </c>
      <c r="CY170" s="21">
        <v>0</v>
      </c>
      <c r="CZ170" s="21">
        <v>0</v>
      </c>
      <c r="DA170" s="21">
        <v>0</v>
      </c>
      <c r="DB170" s="21">
        <v>0</v>
      </c>
      <c r="DC170" s="21">
        <v>0</v>
      </c>
      <c r="DD170" s="21">
        <v>0</v>
      </c>
      <c r="DE170" s="21">
        <v>0</v>
      </c>
      <c r="DF170" s="21">
        <v>0</v>
      </c>
      <c r="DG170" s="21">
        <v>0</v>
      </c>
      <c r="DH170" s="21">
        <v>2286641</v>
      </c>
      <c r="DI170" s="110">
        <v>4</v>
      </c>
      <c r="DJ170" s="110">
        <v>80</v>
      </c>
      <c r="DK170" s="110">
        <v>16</v>
      </c>
      <c r="DL170" s="110">
        <v>0</v>
      </c>
      <c r="DM170" s="110">
        <v>0</v>
      </c>
      <c r="DN170" s="21">
        <v>475000</v>
      </c>
      <c r="DO170" s="21">
        <v>0</v>
      </c>
      <c r="DP170" s="110" t="s">
        <v>1911</v>
      </c>
      <c r="DQ170" s="110" t="s">
        <v>1911</v>
      </c>
      <c r="DR170" s="110" t="s">
        <v>1911</v>
      </c>
      <c r="DS170" s="110" t="s">
        <v>1892</v>
      </c>
      <c r="DT170" s="110" t="s">
        <v>1911</v>
      </c>
      <c r="DU170" s="110" t="s">
        <v>1911</v>
      </c>
      <c r="DV170" s="110" t="s">
        <v>1911</v>
      </c>
      <c r="DW170" s="110" t="s">
        <v>1911</v>
      </c>
      <c r="DX170" s="110" t="s">
        <v>1911</v>
      </c>
      <c r="DY170" s="110" t="s">
        <v>1911</v>
      </c>
      <c r="DZ170" s="110" t="s">
        <v>1911</v>
      </c>
      <c r="EA170" s="110" t="s">
        <v>1911</v>
      </c>
      <c r="EB170" s="110" t="s">
        <v>1892</v>
      </c>
      <c r="EC170" s="110" t="s">
        <v>1892</v>
      </c>
    </row>
    <row r="171" spans="1:133" x14ac:dyDescent="0.3">
      <c r="A171" s="110" t="s">
        <v>162</v>
      </c>
      <c r="B171" s="110">
        <v>2021</v>
      </c>
      <c r="C171" s="110" t="s">
        <v>2403</v>
      </c>
      <c r="D171" s="22">
        <f>INDEX(Concordance!$A$2:$A$556,MATCH('2021 ESSER III'!F171,Concordance!$D$2:$D$556,0))</f>
        <v>48074</v>
      </c>
      <c r="E171" s="110" t="s">
        <v>447</v>
      </c>
      <c r="F171" s="110" t="s">
        <v>2404</v>
      </c>
      <c r="G171" s="110" t="s">
        <v>2405</v>
      </c>
      <c r="H171" s="110" t="s">
        <v>1892</v>
      </c>
      <c r="I171" s="21">
        <v>0</v>
      </c>
      <c r="J171" s="21">
        <v>0</v>
      </c>
      <c r="K171" s="21">
        <v>0</v>
      </c>
      <c r="L171" s="21">
        <v>0</v>
      </c>
      <c r="M171" s="21">
        <v>0</v>
      </c>
      <c r="N171" s="21">
        <v>0</v>
      </c>
      <c r="O171" s="21">
        <v>0</v>
      </c>
      <c r="P171" s="21">
        <v>0</v>
      </c>
      <c r="Q171" s="21">
        <v>0</v>
      </c>
      <c r="R171" s="21">
        <v>0</v>
      </c>
      <c r="W171" s="21">
        <v>0</v>
      </c>
      <c r="AC171" s="21">
        <v>10941981</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21">
        <v>0</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10941981</v>
      </c>
      <c r="DI171" s="110">
        <v>0</v>
      </c>
      <c r="DJ171" s="110">
        <v>20</v>
      </c>
      <c r="DK171" s="110">
        <v>0</v>
      </c>
      <c r="DL171" s="110">
        <v>80</v>
      </c>
      <c r="DM171" s="110">
        <v>0</v>
      </c>
      <c r="DN171" s="21">
        <v>2810000</v>
      </c>
      <c r="DO171" s="21">
        <v>0</v>
      </c>
      <c r="DP171" s="110" t="s">
        <v>1892</v>
      </c>
      <c r="DQ171" s="110" t="s">
        <v>1911</v>
      </c>
      <c r="DR171" s="110" t="s">
        <v>1911</v>
      </c>
      <c r="DS171" s="110" t="s">
        <v>1892</v>
      </c>
      <c r="DT171" s="110" t="s">
        <v>1911</v>
      </c>
      <c r="DU171" s="110" t="s">
        <v>1892</v>
      </c>
      <c r="DV171" s="110" t="s">
        <v>1911</v>
      </c>
      <c r="DW171" s="110" t="s">
        <v>1911</v>
      </c>
      <c r="DX171" s="110" t="s">
        <v>1911</v>
      </c>
      <c r="DY171" s="110" t="s">
        <v>1911</v>
      </c>
      <c r="DZ171" s="110" t="s">
        <v>1911</v>
      </c>
      <c r="EA171" s="110" t="s">
        <v>1911</v>
      </c>
      <c r="EB171" s="110" t="s">
        <v>1892</v>
      </c>
      <c r="EC171" s="110" t="s">
        <v>1892</v>
      </c>
    </row>
    <row r="172" spans="1:133" x14ac:dyDescent="0.3">
      <c r="A172" s="110" t="s">
        <v>162</v>
      </c>
      <c r="B172" s="110">
        <v>2021</v>
      </c>
      <c r="C172" s="110" t="s">
        <v>2406</v>
      </c>
      <c r="D172" s="22">
        <f>INDEX(Concordance!$A$2:$A$556,MATCH('2021 ESSER III'!F172,Concordance!$D$2:$D$556,0))</f>
        <v>50002</v>
      </c>
      <c r="E172" s="110" t="s">
        <v>668</v>
      </c>
      <c r="F172" s="110" t="s">
        <v>2407</v>
      </c>
      <c r="G172" s="110" t="s">
        <v>2408</v>
      </c>
      <c r="H172" s="110" t="s">
        <v>1892</v>
      </c>
      <c r="I172" s="21">
        <v>0</v>
      </c>
      <c r="J172" s="21">
        <v>0</v>
      </c>
      <c r="K172" s="21">
        <v>0</v>
      </c>
      <c r="L172" s="21">
        <v>0</v>
      </c>
      <c r="M172" s="21">
        <v>0</v>
      </c>
      <c r="N172" s="21">
        <v>0</v>
      </c>
      <c r="O172" s="21">
        <v>0</v>
      </c>
      <c r="P172" s="21">
        <v>0</v>
      </c>
      <c r="Q172" s="21">
        <v>0</v>
      </c>
      <c r="R172" s="21">
        <v>0</v>
      </c>
      <c r="W172" s="21">
        <v>0</v>
      </c>
      <c r="AC172" s="21">
        <v>1281434</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1">
        <v>0</v>
      </c>
      <c r="CU172" s="21">
        <v>0</v>
      </c>
      <c r="CV172" s="21">
        <v>0</v>
      </c>
      <c r="CW172" s="21">
        <v>0</v>
      </c>
      <c r="CX172" s="21">
        <v>0</v>
      </c>
      <c r="CY172" s="21">
        <v>0</v>
      </c>
      <c r="CZ172" s="21">
        <v>0</v>
      </c>
      <c r="DA172" s="21">
        <v>0</v>
      </c>
      <c r="DB172" s="21">
        <v>0</v>
      </c>
      <c r="DC172" s="21">
        <v>0</v>
      </c>
      <c r="DD172" s="21">
        <v>0</v>
      </c>
      <c r="DE172" s="21">
        <v>0</v>
      </c>
      <c r="DF172" s="21">
        <v>0</v>
      </c>
      <c r="DG172" s="21">
        <v>0</v>
      </c>
      <c r="DH172" s="21">
        <v>1281434</v>
      </c>
      <c r="DI172" s="110">
        <v>10</v>
      </c>
      <c r="DJ172" s="110">
        <v>30</v>
      </c>
      <c r="DK172" s="110">
        <v>0</v>
      </c>
      <c r="DL172" s="110">
        <v>60</v>
      </c>
      <c r="DM172" s="110">
        <v>0</v>
      </c>
      <c r="DN172" s="21">
        <v>256782.8</v>
      </c>
      <c r="DO172" s="21">
        <v>0</v>
      </c>
      <c r="DP172" s="110" t="s">
        <v>1911</v>
      </c>
      <c r="DQ172" s="110" t="s">
        <v>1911</v>
      </c>
      <c r="DR172" s="110" t="s">
        <v>1911</v>
      </c>
      <c r="DS172" s="110" t="s">
        <v>1892</v>
      </c>
      <c r="DT172" s="110" t="s">
        <v>1911</v>
      </c>
      <c r="DU172" s="110" t="s">
        <v>1892</v>
      </c>
      <c r="DV172" s="110" t="s">
        <v>1911</v>
      </c>
      <c r="DW172" s="110" t="s">
        <v>1911</v>
      </c>
      <c r="DX172" s="110" t="s">
        <v>1911</v>
      </c>
      <c r="DY172" s="110" t="s">
        <v>1911</v>
      </c>
      <c r="DZ172" s="110" t="s">
        <v>1911</v>
      </c>
      <c r="EA172" s="110" t="s">
        <v>1911</v>
      </c>
      <c r="EB172" s="110" t="s">
        <v>1892</v>
      </c>
      <c r="EC172" s="110" t="s">
        <v>1892</v>
      </c>
    </row>
    <row r="173" spans="1:133" x14ac:dyDescent="0.3">
      <c r="A173" s="110" t="s">
        <v>162</v>
      </c>
      <c r="B173" s="110">
        <v>2021</v>
      </c>
      <c r="C173" s="110" t="s">
        <v>2409</v>
      </c>
      <c r="D173" s="22">
        <f>INDEX(Concordance!$A$2:$A$556,MATCH('2021 ESSER III'!F173,Concordance!$D$2:$D$556,0))</f>
        <v>105123</v>
      </c>
      <c r="E173" s="110" t="s">
        <v>671</v>
      </c>
      <c r="F173" s="110" t="s">
        <v>2410</v>
      </c>
      <c r="G173" s="110" t="s">
        <v>2411</v>
      </c>
      <c r="H173" s="110" t="s">
        <v>1892</v>
      </c>
      <c r="I173" s="21">
        <v>0</v>
      </c>
      <c r="J173" s="21">
        <v>0</v>
      </c>
      <c r="K173" s="21">
        <v>0</v>
      </c>
      <c r="L173" s="21">
        <v>0</v>
      </c>
      <c r="M173" s="21">
        <v>0</v>
      </c>
      <c r="N173" s="21">
        <v>0</v>
      </c>
      <c r="O173" s="21">
        <v>0</v>
      </c>
      <c r="P173" s="21">
        <v>0</v>
      </c>
      <c r="Q173" s="21">
        <v>0</v>
      </c>
      <c r="R173" s="21">
        <v>0</v>
      </c>
      <c r="W173" s="21">
        <v>0</v>
      </c>
      <c r="AC173" s="21">
        <v>548272</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0</v>
      </c>
      <c r="DC173" s="21">
        <v>0</v>
      </c>
      <c r="DD173" s="21">
        <v>0</v>
      </c>
      <c r="DE173" s="21">
        <v>0</v>
      </c>
      <c r="DF173" s="21">
        <v>0</v>
      </c>
      <c r="DG173" s="21">
        <v>0</v>
      </c>
      <c r="DH173" s="21">
        <v>548272</v>
      </c>
      <c r="DI173" s="110">
        <v>0</v>
      </c>
      <c r="DJ173" s="110">
        <v>25</v>
      </c>
      <c r="DK173" s="110">
        <v>0</v>
      </c>
      <c r="DL173" s="110">
        <v>75</v>
      </c>
      <c r="DM173" s="110">
        <v>0</v>
      </c>
      <c r="DN173" s="21">
        <v>116000</v>
      </c>
      <c r="DO173" s="21">
        <v>0</v>
      </c>
      <c r="DP173" s="110" t="s">
        <v>1911</v>
      </c>
      <c r="DQ173" s="110" t="s">
        <v>1911</v>
      </c>
      <c r="DR173" s="110" t="s">
        <v>1911</v>
      </c>
      <c r="DS173" s="110" t="s">
        <v>1892</v>
      </c>
      <c r="DT173" s="110" t="s">
        <v>1911</v>
      </c>
      <c r="DU173" s="110" t="s">
        <v>1911</v>
      </c>
      <c r="DV173" s="110" t="s">
        <v>1911</v>
      </c>
      <c r="DW173" s="110" t="s">
        <v>1911</v>
      </c>
      <c r="DX173" s="110" t="s">
        <v>1911</v>
      </c>
      <c r="DY173" s="110" t="s">
        <v>1911</v>
      </c>
      <c r="DZ173" s="110" t="s">
        <v>1911</v>
      </c>
      <c r="EA173" s="110" t="s">
        <v>1911</v>
      </c>
      <c r="EB173" s="110" t="s">
        <v>1892</v>
      </c>
      <c r="EC173" s="110" t="s">
        <v>1892</v>
      </c>
    </row>
    <row r="174" spans="1:133" x14ac:dyDescent="0.3">
      <c r="A174" s="110" t="s">
        <v>162</v>
      </c>
      <c r="B174" s="110">
        <v>2021</v>
      </c>
      <c r="C174" s="110" t="s">
        <v>2412</v>
      </c>
      <c r="D174" s="22">
        <f>INDEX(Concordance!$A$2:$A$556,MATCH('2021 ESSER III'!F174,Concordance!$D$2:$D$556,0))</f>
        <v>33092</v>
      </c>
      <c r="E174" s="110" t="s">
        <v>674</v>
      </c>
      <c r="F174" s="110" t="s">
        <v>2413</v>
      </c>
      <c r="G174" s="110" t="s">
        <v>2414</v>
      </c>
      <c r="H174" s="110" t="s">
        <v>1892</v>
      </c>
      <c r="I174" s="21">
        <v>0</v>
      </c>
      <c r="J174" s="21">
        <v>0</v>
      </c>
      <c r="K174" s="21">
        <v>0</v>
      </c>
      <c r="L174" s="21">
        <v>0</v>
      </c>
      <c r="M174" s="21">
        <v>0</v>
      </c>
      <c r="N174" s="21">
        <v>0</v>
      </c>
      <c r="O174" s="21">
        <v>0</v>
      </c>
      <c r="P174" s="21">
        <v>0</v>
      </c>
      <c r="Q174" s="21">
        <v>0</v>
      </c>
      <c r="R174" s="21">
        <v>0</v>
      </c>
      <c r="W174" s="21">
        <v>0</v>
      </c>
      <c r="AC174" s="21">
        <v>952925</v>
      </c>
      <c r="AD174" s="21">
        <v>0</v>
      </c>
      <c r="AE174" s="21">
        <v>0</v>
      </c>
      <c r="AF174" s="21">
        <v>0</v>
      </c>
      <c r="AG174" s="21">
        <v>0</v>
      </c>
      <c r="AH174" s="21">
        <v>0</v>
      </c>
      <c r="AI174" s="21">
        <v>0</v>
      </c>
      <c r="AJ174" s="21">
        <v>0</v>
      </c>
      <c r="AK174" s="21">
        <v>0</v>
      </c>
      <c r="AL174" s="21">
        <v>0</v>
      </c>
      <c r="AM174" s="21">
        <v>0</v>
      </c>
      <c r="AN174" s="21">
        <v>0</v>
      </c>
      <c r="AO174" s="21">
        <v>0</v>
      </c>
      <c r="AP174" s="21">
        <v>0</v>
      </c>
      <c r="AQ174" s="21">
        <v>0</v>
      </c>
      <c r="AR174" s="21">
        <v>0</v>
      </c>
      <c r="AS174" s="21">
        <v>0</v>
      </c>
      <c r="AT174" s="21">
        <v>0</v>
      </c>
      <c r="AU174" s="21">
        <v>0</v>
      </c>
      <c r="AV174" s="21">
        <v>0</v>
      </c>
      <c r="AW174" s="21">
        <v>0</v>
      </c>
      <c r="AX174" s="21">
        <v>0</v>
      </c>
      <c r="AY174" s="21">
        <v>0</v>
      </c>
      <c r="AZ174" s="21">
        <v>0</v>
      </c>
      <c r="BA174" s="21">
        <v>0</v>
      </c>
      <c r="BB174" s="21">
        <v>0</v>
      </c>
      <c r="BC174" s="21">
        <v>0</v>
      </c>
      <c r="BD174" s="21">
        <v>0</v>
      </c>
      <c r="BE174" s="21">
        <v>0</v>
      </c>
      <c r="BF174" s="21">
        <v>0</v>
      </c>
      <c r="BG174" s="21">
        <v>0</v>
      </c>
      <c r="BH174" s="21">
        <v>0</v>
      </c>
      <c r="BI174" s="21">
        <v>0</v>
      </c>
      <c r="BJ174" s="21">
        <v>0</v>
      </c>
      <c r="BK174" s="21">
        <v>0</v>
      </c>
      <c r="BL174" s="21">
        <v>0</v>
      </c>
      <c r="BM174" s="21">
        <v>0</v>
      </c>
      <c r="BN174" s="21">
        <v>0</v>
      </c>
      <c r="BO174" s="21">
        <v>0</v>
      </c>
      <c r="BP174" s="21">
        <v>0</v>
      </c>
      <c r="BQ174" s="21">
        <v>0</v>
      </c>
      <c r="BR174" s="21">
        <v>0</v>
      </c>
      <c r="BS174" s="21">
        <v>0</v>
      </c>
      <c r="BT174" s="21">
        <v>0</v>
      </c>
      <c r="BU174" s="21">
        <v>0</v>
      </c>
      <c r="BV174" s="21">
        <v>0</v>
      </c>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21">
        <v>0</v>
      </c>
      <c r="CN174" s="21">
        <v>0</v>
      </c>
      <c r="CO174" s="21">
        <v>0</v>
      </c>
      <c r="CP174" s="21">
        <v>0</v>
      </c>
      <c r="CQ174" s="21">
        <v>0</v>
      </c>
      <c r="CR174" s="21">
        <v>0</v>
      </c>
      <c r="CS174" s="21">
        <v>0</v>
      </c>
      <c r="CT174" s="21">
        <v>0</v>
      </c>
      <c r="CU174" s="21">
        <v>0</v>
      </c>
      <c r="CV174" s="21">
        <v>0</v>
      </c>
      <c r="CW174" s="21">
        <v>0</v>
      </c>
      <c r="CX174" s="21">
        <v>0</v>
      </c>
      <c r="CY174" s="21">
        <v>0</v>
      </c>
      <c r="CZ174" s="21">
        <v>0</v>
      </c>
      <c r="DA174" s="21">
        <v>0</v>
      </c>
      <c r="DB174" s="21">
        <v>0</v>
      </c>
      <c r="DC174" s="21">
        <v>0</v>
      </c>
      <c r="DD174" s="21">
        <v>0</v>
      </c>
      <c r="DE174" s="21">
        <v>0</v>
      </c>
      <c r="DF174" s="21">
        <v>0</v>
      </c>
      <c r="DG174" s="21">
        <v>0</v>
      </c>
      <c r="DH174" s="21">
        <v>952925</v>
      </c>
      <c r="DI174" s="110">
        <v>17.36</v>
      </c>
      <c r="DJ174" s="110">
        <v>20.32</v>
      </c>
      <c r="DK174" s="110">
        <v>0</v>
      </c>
      <c r="DL174" s="110">
        <v>62.32</v>
      </c>
      <c r="DM174" s="110">
        <v>0</v>
      </c>
      <c r="DN174" s="21">
        <v>213254</v>
      </c>
      <c r="DO174" s="21">
        <v>0</v>
      </c>
      <c r="DP174" s="110" t="s">
        <v>1911</v>
      </c>
      <c r="DQ174" s="110" t="s">
        <v>1911</v>
      </c>
      <c r="DR174" s="110" t="s">
        <v>1911</v>
      </c>
      <c r="DS174" s="110" t="s">
        <v>1892</v>
      </c>
      <c r="DT174" s="110" t="s">
        <v>1911</v>
      </c>
      <c r="DU174" s="110" t="s">
        <v>1911</v>
      </c>
      <c r="DV174" s="110" t="s">
        <v>1911</v>
      </c>
      <c r="DW174" s="110" t="s">
        <v>1911</v>
      </c>
      <c r="DX174" s="110" t="s">
        <v>1911</v>
      </c>
      <c r="DY174" s="110" t="s">
        <v>1911</v>
      </c>
      <c r="DZ174" s="110" t="s">
        <v>1911</v>
      </c>
      <c r="EA174" s="110" t="s">
        <v>1911</v>
      </c>
      <c r="EB174" s="110" t="s">
        <v>1892</v>
      </c>
      <c r="EC174" s="110" t="s">
        <v>1892</v>
      </c>
    </row>
    <row r="175" spans="1:133" x14ac:dyDescent="0.3">
      <c r="A175" s="110" t="s">
        <v>162</v>
      </c>
      <c r="B175" s="110">
        <v>2021</v>
      </c>
      <c r="C175" s="110" t="s">
        <v>2415</v>
      </c>
      <c r="D175" s="22">
        <f>INDEX(Concordance!$A$2:$A$556,MATCH('2021 ESSER III'!F175,Concordance!$D$2:$D$556,0))</f>
        <v>80121</v>
      </c>
      <c r="E175" s="110" t="s">
        <v>677</v>
      </c>
      <c r="F175" s="110" t="s">
        <v>2416</v>
      </c>
      <c r="G175" s="110" t="s">
        <v>2417</v>
      </c>
      <c r="H175" s="110" t="s">
        <v>1892</v>
      </c>
      <c r="I175" s="21">
        <v>6486.96</v>
      </c>
      <c r="J175" s="21">
        <v>0</v>
      </c>
      <c r="K175" s="21">
        <v>0</v>
      </c>
      <c r="L175" s="21">
        <v>0</v>
      </c>
      <c r="M175" s="21">
        <v>0</v>
      </c>
      <c r="N175" s="21">
        <v>0</v>
      </c>
      <c r="O175" s="21">
        <v>0</v>
      </c>
      <c r="P175" s="21">
        <v>0</v>
      </c>
      <c r="Q175" s="21">
        <v>6486.96</v>
      </c>
      <c r="R175" s="21">
        <v>0</v>
      </c>
      <c r="W175" s="21">
        <v>6486.96</v>
      </c>
      <c r="X175" s="110">
        <v>0</v>
      </c>
      <c r="Y175" s="110">
        <v>0</v>
      </c>
      <c r="Z175" s="110">
        <v>0</v>
      </c>
      <c r="AA175" s="110">
        <v>100</v>
      </c>
      <c r="AB175" s="110">
        <v>0</v>
      </c>
      <c r="AC175" s="21">
        <v>562655</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21">
        <v>0</v>
      </c>
      <c r="CN175" s="21">
        <v>0</v>
      </c>
      <c r="CO175" s="21">
        <v>0</v>
      </c>
      <c r="CP175" s="21">
        <v>0</v>
      </c>
      <c r="CQ175" s="21">
        <v>0</v>
      </c>
      <c r="CR175" s="21">
        <v>0</v>
      </c>
      <c r="CS175" s="21">
        <v>0</v>
      </c>
      <c r="CT175" s="21">
        <v>0</v>
      </c>
      <c r="CU175" s="21">
        <v>0</v>
      </c>
      <c r="CV175" s="21">
        <v>0</v>
      </c>
      <c r="CW175" s="21">
        <v>0</v>
      </c>
      <c r="CX175" s="21">
        <v>0</v>
      </c>
      <c r="CY175" s="21">
        <v>0</v>
      </c>
      <c r="CZ175" s="21">
        <v>0</v>
      </c>
      <c r="DA175" s="21">
        <v>0</v>
      </c>
      <c r="DB175" s="21">
        <v>0</v>
      </c>
      <c r="DC175" s="21">
        <v>0</v>
      </c>
      <c r="DD175" s="21">
        <v>0</v>
      </c>
      <c r="DE175" s="21">
        <v>0</v>
      </c>
      <c r="DF175" s="21">
        <v>0</v>
      </c>
      <c r="DG175" s="21">
        <v>0</v>
      </c>
      <c r="DH175" s="21">
        <v>562655</v>
      </c>
      <c r="DI175" s="110">
        <v>0</v>
      </c>
      <c r="DJ175" s="110">
        <v>20</v>
      </c>
      <c r="DK175" s="110">
        <v>0</v>
      </c>
      <c r="DL175" s="110">
        <v>80</v>
      </c>
      <c r="DM175" s="110">
        <v>0</v>
      </c>
      <c r="DN175" s="21">
        <v>113000</v>
      </c>
      <c r="DO175" s="21">
        <v>0</v>
      </c>
      <c r="DP175" s="110" t="s">
        <v>1911</v>
      </c>
      <c r="DQ175" s="110" t="s">
        <v>1911</v>
      </c>
      <c r="DR175" s="110" t="s">
        <v>1911</v>
      </c>
      <c r="DS175" s="110" t="s">
        <v>1911</v>
      </c>
      <c r="DT175" s="110" t="s">
        <v>1911</v>
      </c>
      <c r="DU175" s="110" t="s">
        <v>1911</v>
      </c>
      <c r="DV175" s="110" t="s">
        <v>1911</v>
      </c>
      <c r="DW175" s="110" t="s">
        <v>1911</v>
      </c>
      <c r="DX175" s="110" t="s">
        <v>1911</v>
      </c>
      <c r="DY175" s="110" t="s">
        <v>1911</v>
      </c>
      <c r="DZ175" s="110" t="s">
        <v>1911</v>
      </c>
      <c r="EA175" s="110" t="s">
        <v>1911</v>
      </c>
      <c r="EB175" s="110" t="s">
        <v>1892</v>
      </c>
      <c r="EC175" s="110" t="s">
        <v>1892</v>
      </c>
    </row>
    <row r="176" spans="1:133" x14ac:dyDescent="0.3">
      <c r="A176" s="110" t="s">
        <v>162</v>
      </c>
      <c r="B176" s="110">
        <v>2021</v>
      </c>
      <c r="C176" s="110" t="s">
        <v>2418</v>
      </c>
      <c r="D176" s="22">
        <f>INDEX(Concordance!$A$2:$A$556,MATCH('2021 ESSER III'!F176,Concordance!$D$2:$D$556,0))</f>
        <v>29004</v>
      </c>
      <c r="E176" s="110" t="s">
        <v>680</v>
      </c>
      <c r="F176" s="110" t="s">
        <v>2419</v>
      </c>
      <c r="G176" s="110" t="s">
        <v>2420</v>
      </c>
      <c r="H176" s="110" t="s">
        <v>1892</v>
      </c>
      <c r="I176" s="21">
        <v>0</v>
      </c>
      <c r="J176" s="21">
        <v>0</v>
      </c>
      <c r="K176" s="21">
        <v>0</v>
      </c>
      <c r="L176" s="21">
        <v>0</v>
      </c>
      <c r="M176" s="21">
        <v>0</v>
      </c>
      <c r="N176" s="21">
        <v>0</v>
      </c>
      <c r="O176" s="21">
        <v>0</v>
      </c>
      <c r="P176" s="21">
        <v>0</v>
      </c>
      <c r="Q176" s="21">
        <v>0</v>
      </c>
      <c r="R176" s="21">
        <v>0</v>
      </c>
      <c r="W176" s="21">
        <v>0</v>
      </c>
      <c r="AC176" s="21">
        <v>1025718</v>
      </c>
      <c r="AD176" s="21">
        <v>0</v>
      </c>
      <c r="AE176" s="21">
        <v>0</v>
      </c>
      <c r="AF176" s="21">
        <v>0</v>
      </c>
      <c r="AG176" s="21">
        <v>0</v>
      </c>
      <c r="AH176" s="21">
        <v>0</v>
      </c>
      <c r="AI176" s="21">
        <v>0</v>
      </c>
      <c r="AJ176" s="21">
        <v>0</v>
      </c>
      <c r="AK176" s="21">
        <v>0</v>
      </c>
      <c r="AL176" s="21">
        <v>0</v>
      </c>
      <c r="AM176" s="21">
        <v>0</v>
      </c>
      <c r="AN176" s="21">
        <v>0</v>
      </c>
      <c r="AO176" s="21">
        <v>0</v>
      </c>
      <c r="AP176" s="21">
        <v>0</v>
      </c>
      <c r="AQ176" s="21">
        <v>0</v>
      </c>
      <c r="AR176" s="21">
        <v>0</v>
      </c>
      <c r="AS176" s="21">
        <v>0</v>
      </c>
      <c r="AT176" s="21">
        <v>0</v>
      </c>
      <c r="AU176" s="21">
        <v>0</v>
      </c>
      <c r="AV176" s="21">
        <v>0</v>
      </c>
      <c r="AW176" s="21">
        <v>0</v>
      </c>
      <c r="AX176" s="21">
        <v>0</v>
      </c>
      <c r="AY176" s="21">
        <v>0</v>
      </c>
      <c r="AZ176" s="21">
        <v>0</v>
      </c>
      <c r="BA176" s="21">
        <v>0</v>
      </c>
      <c r="BB176" s="21">
        <v>0</v>
      </c>
      <c r="BC176" s="21">
        <v>0</v>
      </c>
      <c r="BD176" s="21">
        <v>0</v>
      </c>
      <c r="BE176" s="21">
        <v>0</v>
      </c>
      <c r="BF176" s="21">
        <v>0</v>
      </c>
      <c r="BG176" s="21">
        <v>0</v>
      </c>
      <c r="BH176" s="21">
        <v>0</v>
      </c>
      <c r="BI176" s="21">
        <v>0</v>
      </c>
      <c r="BJ176" s="21">
        <v>0</v>
      </c>
      <c r="BK176" s="21">
        <v>0</v>
      </c>
      <c r="BL176" s="21">
        <v>0</v>
      </c>
      <c r="BM176" s="21">
        <v>0</v>
      </c>
      <c r="BN176" s="21">
        <v>0</v>
      </c>
      <c r="BO176" s="21">
        <v>0</v>
      </c>
      <c r="BP176" s="21">
        <v>0</v>
      </c>
      <c r="BQ176" s="21">
        <v>0</v>
      </c>
      <c r="BR176" s="21">
        <v>0</v>
      </c>
      <c r="BS176" s="21">
        <v>0</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21">
        <v>0</v>
      </c>
      <c r="CN176" s="21">
        <v>0</v>
      </c>
      <c r="CO176" s="21">
        <v>0</v>
      </c>
      <c r="CP176" s="21">
        <v>0</v>
      </c>
      <c r="CQ176" s="21">
        <v>0</v>
      </c>
      <c r="CR176" s="21">
        <v>0</v>
      </c>
      <c r="CS176" s="21">
        <v>0</v>
      </c>
      <c r="CT176" s="21">
        <v>0</v>
      </c>
      <c r="CU176" s="21">
        <v>0</v>
      </c>
      <c r="CV176" s="21">
        <v>0</v>
      </c>
      <c r="CW176" s="21">
        <v>0</v>
      </c>
      <c r="CX176" s="21">
        <v>0</v>
      </c>
      <c r="CY176" s="21">
        <v>0</v>
      </c>
      <c r="CZ176" s="21">
        <v>0</v>
      </c>
      <c r="DA176" s="21">
        <v>0</v>
      </c>
      <c r="DB176" s="21">
        <v>0</v>
      </c>
      <c r="DC176" s="21">
        <v>0</v>
      </c>
      <c r="DD176" s="21">
        <v>0</v>
      </c>
      <c r="DE176" s="21">
        <v>0</v>
      </c>
      <c r="DF176" s="21">
        <v>0</v>
      </c>
      <c r="DG176" s="21">
        <v>0</v>
      </c>
      <c r="DH176" s="21">
        <v>1025718</v>
      </c>
      <c r="DI176" s="110">
        <v>0</v>
      </c>
      <c r="DJ176" s="110">
        <v>15</v>
      </c>
      <c r="DK176" s="110">
        <v>5</v>
      </c>
      <c r="DL176" s="110">
        <v>80</v>
      </c>
      <c r="DM176" s="110">
        <v>0</v>
      </c>
      <c r="DN176" s="21">
        <v>223000</v>
      </c>
      <c r="DO176" s="21">
        <v>0</v>
      </c>
      <c r="DP176" s="110" t="s">
        <v>1892</v>
      </c>
      <c r="DQ176" s="110" t="s">
        <v>1911</v>
      </c>
      <c r="DR176" s="110" t="s">
        <v>1911</v>
      </c>
      <c r="DS176" s="110" t="s">
        <v>1892</v>
      </c>
      <c r="DT176" s="110" t="s">
        <v>1911</v>
      </c>
      <c r="DU176" s="110" t="s">
        <v>1911</v>
      </c>
      <c r="DV176" s="110" t="s">
        <v>1911</v>
      </c>
      <c r="DW176" s="110" t="s">
        <v>1911</v>
      </c>
      <c r="DX176" s="110" t="s">
        <v>1911</v>
      </c>
      <c r="DY176" s="110" t="s">
        <v>1911</v>
      </c>
      <c r="DZ176" s="110" t="s">
        <v>1911</v>
      </c>
      <c r="EA176" s="110" t="s">
        <v>1911</v>
      </c>
      <c r="EB176" s="110" t="s">
        <v>1892</v>
      </c>
      <c r="EC176" s="110" t="s">
        <v>1892</v>
      </c>
    </row>
    <row r="177" spans="1:133" x14ac:dyDescent="0.3">
      <c r="A177" s="110" t="s">
        <v>162</v>
      </c>
      <c r="B177" s="110">
        <v>2021</v>
      </c>
      <c r="C177" s="110" t="s">
        <v>2421</v>
      </c>
      <c r="D177" s="22">
        <f>INDEX(Concordance!$A$2:$A$556,MATCH('2021 ESSER III'!F177,Concordance!$D$2:$D$556,0))</f>
        <v>111086</v>
      </c>
      <c r="E177" s="110" t="s">
        <v>2422</v>
      </c>
      <c r="F177" s="110" t="s">
        <v>2423</v>
      </c>
      <c r="G177" s="110" t="s">
        <v>2424</v>
      </c>
      <c r="H177" s="110" t="s">
        <v>1892</v>
      </c>
      <c r="I177" s="21">
        <v>0</v>
      </c>
      <c r="J177" s="21">
        <v>0</v>
      </c>
      <c r="K177" s="21">
        <v>0</v>
      </c>
      <c r="L177" s="21">
        <v>0</v>
      </c>
      <c r="M177" s="21">
        <v>0</v>
      </c>
      <c r="N177" s="21">
        <v>0</v>
      </c>
      <c r="O177" s="21">
        <v>0</v>
      </c>
      <c r="P177" s="21">
        <v>0</v>
      </c>
      <c r="Q177" s="21">
        <v>0</v>
      </c>
      <c r="R177" s="21">
        <v>0</v>
      </c>
      <c r="W177" s="21">
        <v>0</v>
      </c>
      <c r="AC177" s="21">
        <v>3247238</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21">
        <v>0</v>
      </c>
      <c r="CN177" s="21">
        <v>0</v>
      </c>
      <c r="CO177" s="21">
        <v>0</v>
      </c>
      <c r="CP177" s="21">
        <v>0</v>
      </c>
      <c r="CQ177" s="21">
        <v>0</v>
      </c>
      <c r="CR177" s="21">
        <v>0</v>
      </c>
      <c r="CS177" s="21">
        <v>0</v>
      </c>
      <c r="CT177" s="21">
        <v>0</v>
      </c>
      <c r="CU177" s="21">
        <v>0</v>
      </c>
      <c r="CV177" s="21">
        <v>0</v>
      </c>
      <c r="CW177" s="21">
        <v>0</v>
      </c>
      <c r="CX177" s="21">
        <v>0</v>
      </c>
      <c r="CY177" s="21">
        <v>0</v>
      </c>
      <c r="CZ177" s="21">
        <v>0</v>
      </c>
      <c r="DA177" s="21">
        <v>0</v>
      </c>
      <c r="DB177" s="21">
        <v>0</v>
      </c>
      <c r="DC177" s="21">
        <v>0</v>
      </c>
      <c r="DD177" s="21">
        <v>0</v>
      </c>
      <c r="DE177" s="21">
        <v>0</v>
      </c>
      <c r="DF177" s="21">
        <v>0</v>
      </c>
      <c r="DG177" s="21">
        <v>0</v>
      </c>
      <c r="DH177" s="21">
        <v>3247238</v>
      </c>
      <c r="DI177" s="110">
        <v>36</v>
      </c>
      <c r="DJ177" s="110">
        <v>20</v>
      </c>
      <c r="DK177" s="110">
        <v>0</v>
      </c>
      <c r="DL177" s="110">
        <v>44</v>
      </c>
      <c r="DM177" s="110">
        <v>0</v>
      </c>
      <c r="DN177" s="21">
        <v>645000</v>
      </c>
      <c r="DO177" s="21">
        <v>0</v>
      </c>
      <c r="DP177" s="110" t="s">
        <v>1892</v>
      </c>
      <c r="DQ177" s="110" t="s">
        <v>1911</v>
      </c>
      <c r="DR177" s="110" t="s">
        <v>1911</v>
      </c>
      <c r="DS177" s="110" t="s">
        <v>1892</v>
      </c>
      <c r="DT177" s="110" t="s">
        <v>1911</v>
      </c>
      <c r="DU177" s="110" t="s">
        <v>1911</v>
      </c>
      <c r="DV177" s="110" t="s">
        <v>1911</v>
      </c>
      <c r="DW177" s="110" t="s">
        <v>1911</v>
      </c>
      <c r="DX177" s="110" t="s">
        <v>1911</v>
      </c>
      <c r="DY177" s="110" t="s">
        <v>1911</v>
      </c>
      <c r="DZ177" s="110" t="s">
        <v>1911</v>
      </c>
      <c r="EA177" s="110" t="s">
        <v>1911</v>
      </c>
      <c r="EB177" s="110" t="s">
        <v>1892</v>
      </c>
      <c r="EC177" s="110" t="s">
        <v>1892</v>
      </c>
    </row>
    <row r="178" spans="1:133" x14ac:dyDescent="0.3">
      <c r="A178" s="110" t="s">
        <v>162</v>
      </c>
      <c r="B178" s="110">
        <v>2021</v>
      </c>
      <c r="C178" s="110" t="s">
        <v>2425</v>
      </c>
      <c r="D178" s="22">
        <f>INDEX(Concordance!$A$2:$A$556,MATCH('2021 ESSER III'!F178,Concordance!$D$2:$D$556,0))</f>
        <v>40100</v>
      </c>
      <c r="E178" s="110" t="s">
        <v>686</v>
      </c>
      <c r="F178" s="110" t="s">
        <v>2426</v>
      </c>
      <c r="G178" s="110" t="s">
        <v>2427</v>
      </c>
      <c r="H178" s="110" t="s">
        <v>1892</v>
      </c>
      <c r="I178" s="21">
        <v>0</v>
      </c>
      <c r="J178" s="21">
        <v>0</v>
      </c>
      <c r="K178" s="21">
        <v>0</v>
      </c>
      <c r="L178" s="21">
        <v>0</v>
      </c>
      <c r="M178" s="21">
        <v>0</v>
      </c>
      <c r="N178" s="21">
        <v>0</v>
      </c>
      <c r="O178" s="21">
        <v>0</v>
      </c>
      <c r="P178" s="21">
        <v>0</v>
      </c>
      <c r="Q178" s="21">
        <v>0</v>
      </c>
      <c r="R178" s="21">
        <v>0</v>
      </c>
      <c r="W178" s="21">
        <v>0</v>
      </c>
      <c r="AC178" s="21">
        <v>532133</v>
      </c>
      <c r="AD178" s="21">
        <v>0</v>
      </c>
      <c r="AE178" s="21">
        <v>0</v>
      </c>
      <c r="AF178" s="21">
        <v>0</v>
      </c>
      <c r="AG178" s="21">
        <v>0</v>
      </c>
      <c r="AH178" s="21">
        <v>0</v>
      </c>
      <c r="AI178" s="21">
        <v>0</v>
      </c>
      <c r="AJ178" s="21">
        <v>0</v>
      </c>
      <c r="AK178" s="21">
        <v>0</v>
      </c>
      <c r="AL178" s="21">
        <v>0</v>
      </c>
      <c r="AM178" s="21">
        <v>0</v>
      </c>
      <c r="AN178" s="21">
        <v>0</v>
      </c>
      <c r="AO178" s="21">
        <v>0</v>
      </c>
      <c r="AP178" s="21">
        <v>0</v>
      </c>
      <c r="AQ178" s="21">
        <v>0</v>
      </c>
      <c r="AR178" s="21">
        <v>0</v>
      </c>
      <c r="AS178" s="21">
        <v>0</v>
      </c>
      <c r="AT178" s="21">
        <v>0</v>
      </c>
      <c r="AU178" s="21">
        <v>0</v>
      </c>
      <c r="AV178" s="21">
        <v>0</v>
      </c>
      <c r="AW178" s="21">
        <v>0</v>
      </c>
      <c r="AX178" s="21">
        <v>0</v>
      </c>
      <c r="AY178" s="21">
        <v>0</v>
      </c>
      <c r="AZ178" s="21">
        <v>0</v>
      </c>
      <c r="BA178" s="21">
        <v>0</v>
      </c>
      <c r="BB178" s="21">
        <v>0</v>
      </c>
      <c r="BC178" s="21">
        <v>0</v>
      </c>
      <c r="BD178" s="21">
        <v>0</v>
      </c>
      <c r="BE178" s="21">
        <v>0</v>
      </c>
      <c r="BF178" s="21">
        <v>0</v>
      </c>
      <c r="BG178" s="21">
        <v>0</v>
      </c>
      <c r="BH178" s="21">
        <v>0</v>
      </c>
      <c r="BI178" s="21">
        <v>0</v>
      </c>
      <c r="BJ178" s="21">
        <v>0</v>
      </c>
      <c r="BK178" s="21">
        <v>0</v>
      </c>
      <c r="BL178" s="21">
        <v>0</v>
      </c>
      <c r="BM178" s="21">
        <v>0</v>
      </c>
      <c r="BN178" s="21">
        <v>0</v>
      </c>
      <c r="BO178" s="21">
        <v>0</v>
      </c>
      <c r="BP178" s="21">
        <v>0</v>
      </c>
      <c r="BQ178" s="21">
        <v>0</v>
      </c>
      <c r="BR178" s="21">
        <v>0</v>
      </c>
      <c r="BS178" s="21">
        <v>0</v>
      </c>
      <c r="BT178" s="21">
        <v>0</v>
      </c>
      <c r="BU178" s="21">
        <v>0</v>
      </c>
      <c r="BV178" s="21">
        <v>0</v>
      </c>
      <c r="BW178" s="21">
        <v>0</v>
      </c>
      <c r="BX178" s="21">
        <v>0</v>
      </c>
      <c r="BY178" s="21">
        <v>0</v>
      </c>
      <c r="BZ178" s="21">
        <v>0</v>
      </c>
      <c r="CA178" s="21">
        <v>0</v>
      </c>
      <c r="CB178" s="21">
        <v>0</v>
      </c>
      <c r="CC178" s="21">
        <v>0</v>
      </c>
      <c r="CD178" s="21">
        <v>0</v>
      </c>
      <c r="CE178" s="21">
        <v>0</v>
      </c>
      <c r="CF178" s="21">
        <v>0</v>
      </c>
      <c r="CG178" s="21">
        <v>0</v>
      </c>
      <c r="CH178" s="21">
        <v>0</v>
      </c>
      <c r="CI178" s="21">
        <v>0</v>
      </c>
      <c r="CJ178" s="21">
        <v>0</v>
      </c>
      <c r="CK178" s="21">
        <v>0</v>
      </c>
      <c r="CL178" s="21">
        <v>0</v>
      </c>
      <c r="CM178" s="21">
        <v>0</v>
      </c>
      <c r="CN178" s="21">
        <v>0</v>
      </c>
      <c r="CO178" s="21">
        <v>0</v>
      </c>
      <c r="CP178" s="21">
        <v>0</v>
      </c>
      <c r="CQ178" s="21">
        <v>0</v>
      </c>
      <c r="CR178" s="21">
        <v>0</v>
      </c>
      <c r="CS178" s="21">
        <v>0</v>
      </c>
      <c r="CT178" s="21">
        <v>0</v>
      </c>
      <c r="CU178" s="21">
        <v>0</v>
      </c>
      <c r="CV178" s="21">
        <v>0</v>
      </c>
      <c r="CW178" s="21">
        <v>0</v>
      </c>
      <c r="CX178" s="21">
        <v>0</v>
      </c>
      <c r="CY178" s="21">
        <v>0</v>
      </c>
      <c r="CZ178" s="21">
        <v>0</v>
      </c>
      <c r="DA178" s="21">
        <v>0</v>
      </c>
      <c r="DB178" s="21">
        <v>0</v>
      </c>
      <c r="DC178" s="21">
        <v>0</v>
      </c>
      <c r="DD178" s="21">
        <v>0</v>
      </c>
      <c r="DE178" s="21">
        <v>0</v>
      </c>
      <c r="DF178" s="21">
        <v>0</v>
      </c>
      <c r="DG178" s="21">
        <v>0</v>
      </c>
      <c r="DH178" s="21">
        <v>532133</v>
      </c>
      <c r="DI178" s="110">
        <v>8</v>
      </c>
      <c r="DJ178" s="110">
        <v>12</v>
      </c>
      <c r="DK178" s="110">
        <v>10</v>
      </c>
      <c r="DL178" s="110">
        <v>70</v>
      </c>
      <c r="DM178" s="110">
        <v>0</v>
      </c>
      <c r="DN178" s="21">
        <v>132927</v>
      </c>
      <c r="DO178" s="21">
        <v>0</v>
      </c>
      <c r="DP178" s="110" t="s">
        <v>1911</v>
      </c>
      <c r="DQ178" s="110" t="s">
        <v>1911</v>
      </c>
      <c r="DR178" s="110" t="s">
        <v>1911</v>
      </c>
      <c r="DS178" s="110" t="s">
        <v>1892</v>
      </c>
      <c r="DT178" s="110" t="s">
        <v>1911</v>
      </c>
      <c r="DU178" s="110" t="s">
        <v>1892</v>
      </c>
      <c r="DV178" s="110" t="s">
        <v>1911</v>
      </c>
      <c r="DW178" s="110" t="s">
        <v>1911</v>
      </c>
      <c r="DX178" s="110" t="s">
        <v>1911</v>
      </c>
      <c r="DY178" s="110" t="s">
        <v>1911</v>
      </c>
      <c r="DZ178" s="110" t="s">
        <v>1911</v>
      </c>
      <c r="EA178" s="110" t="s">
        <v>1911</v>
      </c>
      <c r="EB178" s="110" t="s">
        <v>1892</v>
      </c>
      <c r="EC178" s="110" t="s">
        <v>1892</v>
      </c>
    </row>
    <row r="179" spans="1:133" x14ac:dyDescent="0.3">
      <c r="A179" s="110" t="s">
        <v>162</v>
      </c>
      <c r="B179" s="110">
        <v>2021</v>
      </c>
      <c r="C179" s="110" t="s">
        <v>2428</v>
      </c>
      <c r="D179" s="22">
        <f>INDEX(Concordance!$A$2:$A$556,MATCH('2021 ESSER III'!F179,Concordance!$D$2:$D$556,0))</f>
        <v>48902</v>
      </c>
      <c r="E179" s="110" t="s">
        <v>689</v>
      </c>
      <c r="F179" s="110" t="s">
        <v>2429</v>
      </c>
      <c r="G179" s="110" t="s">
        <v>2430</v>
      </c>
      <c r="H179" s="110" t="s">
        <v>1892</v>
      </c>
      <c r="I179" s="21">
        <v>0</v>
      </c>
      <c r="J179" s="21">
        <v>0</v>
      </c>
      <c r="K179" s="21">
        <v>0</v>
      </c>
      <c r="L179" s="21">
        <v>0</v>
      </c>
      <c r="M179" s="21">
        <v>0</v>
      </c>
      <c r="N179" s="21">
        <v>0</v>
      </c>
      <c r="O179" s="21">
        <v>0</v>
      </c>
      <c r="P179" s="21">
        <v>0</v>
      </c>
      <c r="Q179" s="21">
        <v>0</v>
      </c>
      <c r="R179" s="21">
        <v>0</v>
      </c>
      <c r="W179" s="21">
        <v>0</v>
      </c>
      <c r="AC179" s="21">
        <v>4583867</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21">
        <v>0</v>
      </c>
      <c r="CN179" s="21">
        <v>0</v>
      </c>
      <c r="CO179" s="21">
        <v>0</v>
      </c>
      <c r="CP179" s="21">
        <v>0</v>
      </c>
      <c r="CQ179" s="21">
        <v>0</v>
      </c>
      <c r="CR179" s="21">
        <v>0</v>
      </c>
      <c r="CS179" s="21">
        <v>0</v>
      </c>
      <c r="CT179" s="21">
        <v>0</v>
      </c>
      <c r="CU179" s="21">
        <v>0</v>
      </c>
      <c r="CV179" s="21">
        <v>0</v>
      </c>
      <c r="CW179" s="21">
        <v>0</v>
      </c>
      <c r="CX179" s="21">
        <v>0</v>
      </c>
      <c r="CY179" s="21">
        <v>0</v>
      </c>
      <c r="CZ179" s="21">
        <v>0</v>
      </c>
      <c r="DA179" s="21">
        <v>0</v>
      </c>
      <c r="DB179" s="21">
        <v>0</v>
      </c>
      <c r="DC179" s="21">
        <v>0</v>
      </c>
      <c r="DD179" s="21">
        <v>0</v>
      </c>
      <c r="DE179" s="21">
        <v>0</v>
      </c>
      <c r="DF179" s="21">
        <v>0</v>
      </c>
      <c r="DG179" s="21">
        <v>0</v>
      </c>
      <c r="DH179" s="21">
        <v>4583867</v>
      </c>
      <c r="DI179" s="110">
        <v>0</v>
      </c>
      <c r="DJ179" s="110">
        <v>100</v>
      </c>
      <c r="DK179" s="110">
        <v>0</v>
      </c>
      <c r="DL179" s="110">
        <v>0</v>
      </c>
      <c r="DM179" s="110">
        <v>0</v>
      </c>
      <c r="DN179" s="21">
        <v>917732</v>
      </c>
      <c r="DO179" s="21">
        <v>0</v>
      </c>
      <c r="DP179" s="110" t="s">
        <v>1911</v>
      </c>
      <c r="DQ179" s="110" t="s">
        <v>1911</v>
      </c>
      <c r="DR179" s="110" t="s">
        <v>1911</v>
      </c>
      <c r="DS179" s="110" t="s">
        <v>1892</v>
      </c>
      <c r="DT179" s="110" t="s">
        <v>1911</v>
      </c>
      <c r="DU179" s="110" t="s">
        <v>1892</v>
      </c>
      <c r="DV179" s="110" t="s">
        <v>1911</v>
      </c>
      <c r="DW179" s="110" t="s">
        <v>1911</v>
      </c>
      <c r="DX179" s="110" t="s">
        <v>1911</v>
      </c>
      <c r="DY179" s="110" t="s">
        <v>1911</v>
      </c>
      <c r="DZ179" s="110" t="s">
        <v>1911</v>
      </c>
      <c r="EA179" s="110" t="s">
        <v>1911</v>
      </c>
      <c r="EB179" s="110" t="s">
        <v>1892</v>
      </c>
      <c r="EC179" s="110" t="s">
        <v>1892</v>
      </c>
    </row>
    <row r="180" spans="1:133" x14ac:dyDescent="0.3">
      <c r="A180" s="110" t="s">
        <v>162</v>
      </c>
      <c r="B180" s="110">
        <v>2021</v>
      </c>
      <c r="C180" s="110" t="s">
        <v>2431</v>
      </c>
      <c r="D180" s="22">
        <f>INDEX(Concordance!$A$2:$A$556,MATCH('2021 ESSER III'!F180,Concordance!$D$2:$D$556,0))</f>
        <v>17121</v>
      </c>
      <c r="E180" s="110" t="s">
        <v>692</v>
      </c>
      <c r="F180" s="110" t="s">
        <v>2432</v>
      </c>
      <c r="G180" s="110" t="s">
        <v>2433</v>
      </c>
      <c r="H180" s="110" t="s">
        <v>1892</v>
      </c>
      <c r="I180" s="21">
        <v>4054.35</v>
      </c>
      <c r="J180" s="21">
        <v>0</v>
      </c>
      <c r="K180" s="21">
        <v>0</v>
      </c>
      <c r="L180" s="21">
        <v>0</v>
      </c>
      <c r="M180" s="21">
        <v>0</v>
      </c>
      <c r="N180" s="21">
        <v>0</v>
      </c>
      <c r="O180" s="21">
        <v>0</v>
      </c>
      <c r="P180" s="21">
        <v>0</v>
      </c>
      <c r="Q180" s="21">
        <v>4054.35</v>
      </c>
      <c r="R180" s="21">
        <v>0</v>
      </c>
      <c r="W180" s="21">
        <v>4054.35</v>
      </c>
      <c r="X180" s="110">
        <v>0</v>
      </c>
      <c r="Y180" s="110">
        <v>0</v>
      </c>
      <c r="Z180" s="110">
        <v>0</v>
      </c>
      <c r="AA180" s="110">
        <v>100</v>
      </c>
      <c r="AB180" s="110">
        <v>0</v>
      </c>
      <c r="AC180" s="21">
        <v>267497</v>
      </c>
      <c r="AD180" s="21">
        <v>0</v>
      </c>
      <c r="AE180" s="21">
        <v>0</v>
      </c>
      <c r="AF180" s="21">
        <v>0</v>
      </c>
      <c r="AG180" s="21">
        <v>0</v>
      </c>
      <c r="AH180" s="21">
        <v>0</v>
      </c>
      <c r="AI180" s="21">
        <v>0</v>
      </c>
      <c r="AJ180" s="21">
        <v>0</v>
      </c>
      <c r="AK180" s="21">
        <v>0</v>
      </c>
      <c r="AL180" s="21">
        <v>0</v>
      </c>
      <c r="AM180" s="21">
        <v>0</v>
      </c>
      <c r="AN180" s="21">
        <v>0</v>
      </c>
      <c r="AO180" s="21">
        <v>0</v>
      </c>
      <c r="AP180" s="21">
        <v>0</v>
      </c>
      <c r="AQ180" s="21">
        <v>0</v>
      </c>
      <c r="AR180" s="21">
        <v>0</v>
      </c>
      <c r="AS180" s="21">
        <v>0</v>
      </c>
      <c r="AT180" s="21">
        <v>0</v>
      </c>
      <c r="AU180" s="21">
        <v>0</v>
      </c>
      <c r="AV180" s="21">
        <v>0</v>
      </c>
      <c r="AW180" s="21">
        <v>0</v>
      </c>
      <c r="AX180" s="21">
        <v>0</v>
      </c>
      <c r="AY180" s="21">
        <v>0</v>
      </c>
      <c r="AZ180" s="21">
        <v>0</v>
      </c>
      <c r="BA180" s="21">
        <v>0</v>
      </c>
      <c r="BB180" s="21">
        <v>0</v>
      </c>
      <c r="BC180" s="21">
        <v>0</v>
      </c>
      <c r="BD180" s="21">
        <v>0</v>
      </c>
      <c r="BE180" s="21">
        <v>0</v>
      </c>
      <c r="BF180" s="21">
        <v>0</v>
      </c>
      <c r="BG180" s="21">
        <v>0</v>
      </c>
      <c r="BH180" s="21">
        <v>0</v>
      </c>
      <c r="BI180" s="21">
        <v>0</v>
      </c>
      <c r="BJ180" s="21">
        <v>0</v>
      </c>
      <c r="BK180" s="21">
        <v>0</v>
      </c>
      <c r="BL180" s="21">
        <v>0</v>
      </c>
      <c r="BM180" s="21">
        <v>0</v>
      </c>
      <c r="BN180" s="21">
        <v>0</v>
      </c>
      <c r="BO180" s="21">
        <v>0</v>
      </c>
      <c r="BP180" s="21">
        <v>0</v>
      </c>
      <c r="BQ180" s="21">
        <v>0</v>
      </c>
      <c r="BR180" s="21">
        <v>0</v>
      </c>
      <c r="BS180" s="21">
        <v>0</v>
      </c>
      <c r="BT180" s="21">
        <v>0</v>
      </c>
      <c r="BU180" s="21">
        <v>0</v>
      </c>
      <c r="BV180" s="21">
        <v>0</v>
      </c>
      <c r="BW180" s="21">
        <v>0</v>
      </c>
      <c r="BX180" s="21">
        <v>0</v>
      </c>
      <c r="BY180" s="21">
        <v>0</v>
      </c>
      <c r="BZ180" s="21">
        <v>0</v>
      </c>
      <c r="CA180" s="21">
        <v>0</v>
      </c>
      <c r="CB180" s="21">
        <v>0</v>
      </c>
      <c r="CC180" s="21">
        <v>0</v>
      </c>
      <c r="CD180" s="21">
        <v>0</v>
      </c>
      <c r="CE180" s="21">
        <v>0</v>
      </c>
      <c r="CF180" s="21">
        <v>0</v>
      </c>
      <c r="CG180" s="21">
        <v>0</v>
      </c>
      <c r="CH180" s="21">
        <v>0</v>
      </c>
      <c r="CI180" s="21">
        <v>0</v>
      </c>
      <c r="CJ180" s="21">
        <v>0</v>
      </c>
      <c r="CK180" s="21">
        <v>0</v>
      </c>
      <c r="CL180" s="21">
        <v>0</v>
      </c>
      <c r="CM180" s="21">
        <v>0</v>
      </c>
      <c r="CN180" s="21">
        <v>0</v>
      </c>
      <c r="CO180" s="21">
        <v>0</v>
      </c>
      <c r="CP180" s="21">
        <v>0</v>
      </c>
      <c r="CQ180" s="21">
        <v>0</v>
      </c>
      <c r="CR180" s="21">
        <v>0</v>
      </c>
      <c r="CS180" s="21">
        <v>0</v>
      </c>
      <c r="CT180" s="21">
        <v>0</v>
      </c>
      <c r="CU180" s="21">
        <v>0</v>
      </c>
      <c r="CV180" s="21">
        <v>0</v>
      </c>
      <c r="CW180" s="21">
        <v>0</v>
      </c>
      <c r="CX180" s="21">
        <v>0</v>
      </c>
      <c r="CY180" s="21">
        <v>0</v>
      </c>
      <c r="CZ180" s="21">
        <v>0</v>
      </c>
      <c r="DA180" s="21">
        <v>0</v>
      </c>
      <c r="DB180" s="21">
        <v>0</v>
      </c>
      <c r="DC180" s="21">
        <v>0</v>
      </c>
      <c r="DD180" s="21">
        <v>0</v>
      </c>
      <c r="DE180" s="21">
        <v>0</v>
      </c>
      <c r="DF180" s="21">
        <v>0</v>
      </c>
      <c r="DG180" s="21">
        <v>0</v>
      </c>
      <c r="DH180" s="21">
        <v>267497</v>
      </c>
      <c r="DI180" s="110">
        <v>60</v>
      </c>
      <c r="DJ180" s="110">
        <v>30</v>
      </c>
      <c r="DK180" s="110">
        <v>0</v>
      </c>
      <c r="DL180" s="110">
        <v>10</v>
      </c>
      <c r="DM180" s="110">
        <v>0</v>
      </c>
      <c r="DN180" s="21">
        <v>127839</v>
      </c>
      <c r="DO180" s="21">
        <v>0</v>
      </c>
      <c r="DP180" s="110" t="s">
        <v>1911</v>
      </c>
      <c r="DQ180" s="110" t="s">
        <v>1892</v>
      </c>
      <c r="DR180" s="110" t="s">
        <v>1892</v>
      </c>
      <c r="DS180" s="110" t="s">
        <v>1892</v>
      </c>
      <c r="DT180" s="110" t="s">
        <v>1911</v>
      </c>
      <c r="DU180" s="110" t="s">
        <v>1911</v>
      </c>
      <c r="DV180" s="110" t="s">
        <v>1911</v>
      </c>
      <c r="DW180" s="110" t="s">
        <v>1911</v>
      </c>
      <c r="DX180" s="110" t="s">
        <v>1911</v>
      </c>
      <c r="DY180" s="110" t="s">
        <v>1911</v>
      </c>
      <c r="DZ180" s="110" t="s">
        <v>1911</v>
      </c>
      <c r="EA180" s="110" t="s">
        <v>1911</v>
      </c>
      <c r="EB180" s="110" t="s">
        <v>1892</v>
      </c>
      <c r="EC180" s="110" t="s">
        <v>1892</v>
      </c>
    </row>
    <row r="181" spans="1:133" x14ac:dyDescent="0.3">
      <c r="A181" s="110" t="s">
        <v>162</v>
      </c>
      <c r="B181" s="110">
        <v>2021</v>
      </c>
      <c r="C181" s="110" t="s">
        <v>2434</v>
      </c>
      <c r="D181" s="22">
        <f>INDEX(Concordance!$A$2:$A$556,MATCH('2021 ESSER III'!F181,Concordance!$D$2:$D$556,0))</f>
        <v>84003</v>
      </c>
      <c r="E181" s="110" t="s">
        <v>695</v>
      </c>
      <c r="F181" s="110" t="s">
        <v>2435</v>
      </c>
      <c r="G181" s="110" t="s">
        <v>2436</v>
      </c>
      <c r="H181" s="110" t="s">
        <v>1892</v>
      </c>
      <c r="I181" s="21">
        <v>0</v>
      </c>
      <c r="J181" s="21">
        <v>0</v>
      </c>
      <c r="K181" s="21">
        <v>0</v>
      </c>
      <c r="L181" s="21">
        <v>0</v>
      </c>
      <c r="M181" s="21">
        <v>0</v>
      </c>
      <c r="N181" s="21">
        <v>0</v>
      </c>
      <c r="O181" s="21">
        <v>0</v>
      </c>
      <c r="P181" s="21">
        <v>0</v>
      </c>
      <c r="Q181" s="21">
        <v>0</v>
      </c>
      <c r="R181" s="21">
        <v>0</v>
      </c>
      <c r="W181" s="21">
        <v>0</v>
      </c>
      <c r="AC181" s="21">
        <v>832716</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21">
        <v>0</v>
      </c>
      <c r="CN181" s="21">
        <v>0</v>
      </c>
      <c r="CO181" s="21">
        <v>0</v>
      </c>
      <c r="CP181" s="21">
        <v>0</v>
      </c>
      <c r="CQ181" s="21">
        <v>0</v>
      </c>
      <c r="CR181" s="21">
        <v>0</v>
      </c>
      <c r="CS181" s="21">
        <v>0</v>
      </c>
      <c r="CT181" s="21">
        <v>0</v>
      </c>
      <c r="CU181" s="21">
        <v>0</v>
      </c>
      <c r="CV181" s="21">
        <v>0</v>
      </c>
      <c r="CW181" s="21">
        <v>0</v>
      </c>
      <c r="CX181" s="21">
        <v>0</v>
      </c>
      <c r="CY181" s="21">
        <v>0</v>
      </c>
      <c r="CZ181" s="21">
        <v>0</v>
      </c>
      <c r="DA181" s="21">
        <v>0</v>
      </c>
      <c r="DB181" s="21">
        <v>0</v>
      </c>
      <c r="DC181" s="21">
        <v>0</v>
      </c>
      <c r="DD181" s="21">
        <v>0</v>
      </c>
      <c r="DE181" s="21">
        <v>0</v>
      </c>
      <c r="DF181" s="21">
        <v>0</v>
      </c>
      <c r="DG181" s="21">
        <v>0</v>
      </c>
      <c r="DH181" s="21">
        <v>832716</v>
      </c>
      <c r="DI181" s="110">
        <v>0</v>
      </c>
      <c r="DJ181" s="110">
        <v>20</v>
      </c>
      <c r="DK181" s="110">
        <v>0</v>
      </c>
      <c r="DL181" s="110">
        <v>80</v>
      </c>
      <c r="DM181" s="110">
        <v>0</v>
      </c>
      <c r="DN181" s="21">
        <v>166610.07</v>
      </c>
      <c r="DO181" s="21">
        <v>0</v>
      </c>
      <c r="DP181" s="110" t="s">
        <v>1911</v>
      </c>
      <c r="DQ181" s="110" t="s">
        <v>1911</v>
      </c>
      <c r="DR181" s="110" t="s">
        <v>1911</v>
      </c>
      <c r="DS181" s="110" t="s">
        <v>1892</v>
      </c>
      <c r="DT181" s="110" t="s">
        <v>1911</v>
      </c>
      <c r="DU181" s="110" t="s">
        <v>1911</v>
      </c>
      <c r="DV181" s="110" t="s">
        <v>1911</v>
      </c>
      <c r="DW181" s="110" t="s">
        <v>1911</v>
      </c>
      <c r="DX181" s="110" t="s">
        <v>1911</v>
      </c>
      <c r="DY181" s="110" t="s">
        <v>1911</v>
      </c>
      <c r="DZ181" s="110" t="s">
        <v>1911</v>
      </c>
      <c r="EA181" s="110" t="s">
        <v>1911</v>
      </c>
      <c r="EB181" s="110" t="s">
        <v>1892</v>
      </c>
      <c r="EC181" s="110" t="s">
        <v>1892</v>
      </c>
    </row>
    <row r="182" spans="1:133" x14ac:dyDescent="0.3">
      <c r="A182" s="110" t="s">
        <v>162</v>
      </c>
      <c r="B182" s="110">
        <v>2021</v>
      </c>
      <c r="C182" s="110" t="s">
        <v>2437</v>
      </c>
      <c r="D182" s="22">
        <f>INDEX(Concordance!$A$2:$A$556,MATCH('2021 ESSER III'!F182,Concordance!$D$2:$D$556,0))</f>
        <v>10089</v>
      </c>
      <c r="E182" s="110" t="s">
        <v>698</v>
      </c>
      <c r="F182" s="110" t="s">
        <v>2438</v>
      </c>
      <c r="G182" s="110" t="s">
        <v>2439</v>
      </c>
      <c r="H182" s="110" t="s">
        <v>1892</v>
      </c>
      <c r="I182" s="21">
        <v>20879.900000000001</v>
      </c>
      <c r="J182" s="21">
        <v>0</v>
      </c>
      <c r="K182" s="21">
        <v>0</v>
      </c>
      <c r="L182" s="21">
        <v>0</v>
      </c>
      <c r="M182" s="21">
        <v>0</v>
      </c>
      <c r="N182" s="21">
        <v>0</v>
      </c>
      <c r="O182" s="21">
        <v>0</v>
      </c>
      <c r="P182" s="21">
        <v>0</v>
      </c>
      <c r="Q182" s="21">
        <v>20879.900000000001</v>
      </c>
      <c r="R182" s="21">
        <v>0</v>
      </c>
      <c r="W182" s="21">
        <v>20879.900000000001</v>
      </c>
      <c r="X182" s="110">
        <v>0</v>
      </c>
      <c r="Y182" s="110">
        <v>0</v>
      </c>
      <c r="Z182" s="110">
        <v>0</v>
      </c>
      <c r="AA182" s="110">
        <v>100</v>
      </c>
      <c r="AB182" s="110">
        <v>0</v>
      </c>
      <c r="AC182" s="21">
        <v>2121830</v>
      </c>
      <c r="AD182" s="21">
        <v>0</v>
      </c>
      <c r="AE182" s="21">
        <v>0</v>
      </c>
      <c r="AF182" s="21">
        <v>0</v>
      </c>
      <c r="AG182" s="21">
        <v>0</v>
      </c>
      <c r="AH182" s="21">
        <v>0</v>
      </c>
      <c r="AI182" s="21">
        <v>0</v>
      </c>
      <c r="AJ182" s="21">
        <v>0</v>
      </c>
      <c r="AK182" s="21">
        <v>0</v>
      </c>
      <c r="AL182" s="21">
        <v>0</v>
      </c>
      <c r="AM182" s="21">
        <v>0</v>
      </c>
      <c r="AN182" s="21">
        <v>0</v>
      </c>
      <c r="AO182" s="21">
        <v>0</v>
      </c>
      <c r="AP182" s="21">
        <v>0</v>
      </c>
      <c r="AQ182" s="21">
        <v>0</v>
      </c>
      <c r="AR182" s="21">
        <v>0</v>
      </c>
      <c r="AS182" s="21">
        <v>0</v>
      </c>
      <c r="AT182" s="21">
        <v>0</v>
      </c>
      <c r="AU182" s="21">
        <v>0</v>
      </c>
      <c r="AV182" s="21">
        <v>0</v>
      </c>
      <c r="AW182" s="21">
        <v>0</v>
      </c>
      <c r="AX182" s="21">
        <v>0</v>
      </c>
      <c r="AY182" s="21">
        <v>0</v>
      </c>
      <c r="AZ182" s="21">
        <v>0</v>
      </c>
      <c r="BA182" s="21">
        <v>0</v>
      </c>
      <c r="BB182" s="21">
        <v>0</v>
      </c>
      <c r="BC182" s="21">
        <v>0</v>
      </c>
      <c r="BD182" s="21">
        <v>0</v>
      </c>
      <c r="BE182" s="21">
        <v>0</v>
      </c>
      <c r="BF182" s="21">
        <v>0</v>
      </c>
      <c r="BG182" s="21">
        <v>0</v>
      </c>
      <c r="BH182" s="21">
        <v>0</v>
      </c>
      <c r="BI182" s="21">
        <v>0</v>
      </c>
      <c r="BJ182" s="21">
        <v>0</v>
      </c>
      <c r="BK182" s="21">
        <v>0</v>
      </c>
      <c r="BL182" s="21">
        <v>0</v>
      </c>
      <c r="BM182" s="21">
        <v>0</v>
      </c>
      <c r="BN182" s="21">
        <v>0</v>
      </c>
      <c r="BO182" s="21">
        <v>0</v>
      </c>
      <c r="BP182" s="21">
        <v>0</v>
      </c>
      <c r="BQ182" s="21">
        <v>0</v>
      </c>
      <c r="BR182" s="21">
        <v>0</v>
      </c>
      <c r="BS182" s="21">
        <v>0</v>
      </c>
      <c r="BT182" s="21">
        <v>0</v>
      </c>
      <c r="BU182" s="21">
        <v>0</v>
      </c>
      <c r="BV182" s="21">
        <v>0</v>
      </c>
      <c r="BW182" s="21">
        <v>0</v>
      </c>
      <c r="BX182" s="21">
        <v>0</v>
      </c>
      <c r="BY182" s="21">
        <v>0</v>
      </c>
      <c r="BZ182" s="21">
        <v>0</v>
      </c>
      <c r="CA182" s="21">
        <v>0</v>
      </c>
      <c r="CB182" s="21">
        <v>0</v>
      </c>
      <c r="CC182" s="21">
        <v>0</v>
      </c>
      <c r="CD182" s="21">
        <v>0</v>
      </c>
      <c r="CE182" s="21">
        <v>0</v>
      </c>
      <c r="CF182" s="21">
        <v>0</v>
      </c>
      <c r="CG182" s="21">
        <v>0</v>
      </c>
      <c r="CH182" s="21">
        <v>0</v>
      </c>
      <c r="CI182" s="21">
        <v>0</v>
      </c>
      <c r="CJ182" s="21">
        <v>0</v>
      </c>
      <c r="CK182" s="21">
        <v>0</v>
      </c>
      <c r="CL182" s="21">
        <v>0</v>
      </c>
      <c r="CM182" s="21">
        <v>0</v>
      </c>
      <c r="CN182" s="21">
        <v>0</v>
      </c>
      <c r="CO182" s="21">
        <v>0</v>
      </c>
      <c r="CP182" s="21">
        <v>0</v>
      </c>
      <c r="CQ182" s="21">
        <v>0</v>
      </c>
      <c r="CR182" s="21">
        <v>0</v>
      </c>
      <c r="CS182" s="21">
        <v>0</v>
      </c>
      <c r="CT182" s="21">
        <v>0</v>
      </c>
      <c r="CU182" s="21">
        <v>0</v>
      </c>
      <c r="CV182" s="21">
        <v>0</v>
      </c>
      <c r="CW182" s="21">
        <v>0</v>
      </c>
      <c r="CX182" s="21">
        <v>0</v>
      </c>
      <c r="CY182" s="21">
        <v>0</v>
      </c>
      <c r="CZ182" s="21">
        <v>0</v>
      </c>
      <c r="DA182" s="21">
        <v>0</v>
      </c>
      <c r="DB182" s="21">
        <v>0</v>
      </c>
      <c r="DC182" s="21">
        <v>0</v>
      </c>
      <c r="DD182" s="21">
        <v>0</v>
      </c>
      <c r="DE182" s="21">
        <v>0</v>
      </c>
      <c r="DF182" s="21">
        <v>0</v>
      </c>
      <c r="DG182" s="21">
        <v>0</v>
      </c>
      <c r="DH182" s="21">
        <v>2121830</v>
      </c>
      <c r="DI182" s="110">
        <v>0</v>
      </c>
      <c r="DJ182" s="110">
        <v>20</v>
      </c>
      <c r="DK182" s="110">
        <v>0</v>
      </c>
      <c r="DL182" s="110">
        <v>80</v>
      </c>
      <c r="DM182" s="110">
        <v>0</v>
      </c>
      <c r="DN182" s="21">
        <v>586996.5</v>
      </c>
      <c r="DO182" s="21">
        <v>0</v>
      </c>
      <c r="DP182" s="110" t="s">
        <v>1911</v>
      </c>
      <c r="DQ182" s="110" t="s">
        <v>1911</v>
      </c>
      <c r="DR182" s="110" t="s">
        <v>1911</v>
      </c>
      <c r="DS182" s="110" t="s">
        <v>1911</v>
      </c>
      <c r="DT182" s="110" t="s">
        <v>1911</v>
      </c>
      <c r="DU182" s="110" t="s">
        <v>1911</v>
      </c>
      <c r="DV182" s="110" t="s">
        <v>1911</v>
      </c>
      <c r="DW182" s="110" t="s">
        <v>1911</v>
      </c>
      <c r="DX182" s="110" t="s">
        <v>1911</v>
      </c>
      <c r="DY182" s="110" t="s">
        <v>1911</v>
      </c>
      <c r="DZ182" s="110" t="s">
        <v>1911</v>
      </c>
      <c r="EA182" s="110" t="s">
        <v>1911</v>
      </c>
      <c r="EB182" s="110" t="s">
        <v>1892</v>
      </c>
      <c r="EC182" s="110" t="s">
        <v>1892</v>
      </c>
    </row>
    <row r="183" spans="1:133" x14ac:dyDescent="0.3">
      <c r="A183" s="110" t="s">
        <v>162</v>
      </c>
      <c r="B183" s="110">
        <v>2021</v>
      </c>
      <c r="C183" s="110" t="s">
        <v>2440</v>
      </c>
      <c r="D183" s="22">
        <f>INDEX(Concordance!$A$2:$A$556,MATCH('2021 ESSER III'!F183,Concordance!$D$2:$D$556,0))</f>
        <v>13055</v>
      </c>
      <c r="E183" s="110" t="s">
        <v>701</v>
      </c>
      <c r="F183" s="110" t="s">
        <v>2441</v>
      </c>
      <c r="G183" s="110" t="s">
        <v>2442</v>
      </c>
      <c r="H183" s="110" t="s">
        <v>1892</v>
      </c>
      <c r="I183" s="21">
        <v>0</v>
      </c>
      <c r="J183" s="21">
        <v>0</v>
      </c>
      <c r="K183" s="21">
        <v>0</v>
      </c>
      <c r="L183" s="21">
        <v>0</v>
      </c>
      <c r="M183" s="21">
        <v>0</v>
      </c>
      <c r="N183" s="21">
        <v>0</v>
      </c>
      <c r="O183" s="21">
        <v>0</v>
      </c>
      <c r="P183" s="21">
        <v>0</v>
      </c>
      <c r="Q183" s="21">
        <v>0</v>
      </c>
      <c r="R183" s="21">
        <v>0</v>
      </c>
      <c r="W183" s="21">
        <v>0</v>
      </c>
      <c r="AC183" s="21">
        <v>991467</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21">
        <v>0</v>
      </c>
      <c r="CN183" s="21">
        <v>0</v>
      </c>
      <c r="CO183" s="21">
        <v>0</v>
      </c>
      <c r="CP183" s="21">
        <v>0</v>
      </c>
      <c r="CQ183" s="21">
        <v>0</v>
      </c>
      <c r="CR183" s="21">
        <v>0</v>
      </c>
      <c r="CS183" s="21">
        <v>0</v>
      </c>
      <c r="CT183" s="21">
        <v>0</v>
      </c>
      <c r="CU183" s="21">
        <v>0</v>
      </c>
      <c r="CV183" s="21">
        <v>0</v>
      </c>
      <c r="CW183" s="21">
        <v>0</v>
      </c>
      <c r="CX183" s="21">
        <v>0</v>
      </c>
      <c r="CY183" s="21">
        <v>0</v>
      </c>
      <c r="CZ183" s="21">
        <v>0</v>
      </c>
      <c r="DA183" s="21">
        <v>0</v>
      </c>
      <c r="DB183" s="21">
        <v>0</v>
      </c>
      <c r="DC183" s="21">
        <v>0</v>
      </c>
      <c r="DD183" s="21">
        <v>0</v>
      </c>
      <c r="DE183" s="21">
        <v>0</v>
      </c>
      <c r="DF183" s="21">
        <v>0</v>
      </c>
      <c r="DG183" s="21">
        <v>0</v>
      </c>
      <c r="DH183" s="21">
        <v>991467</v>
      </c>
      <c r="DI183" s="110">
        <v>80</v>
      </c>
      <c r="DJ183" s="110">
        <v>20</v>
      </c>
      <c r="DK183" s="110">
        <v>0</v>
      </c>
      <c r="DL183" s="110">
        <v>0</v>
      </c>
      <c r="DM183" s="110">
        <v>0</v>
      </c>
      <c r="DN183" s="21">
        <v>198293.4</v>
      </c>
      <c r="DO183" s="21">
        <v>0</v>
      </c>
      <c r="DP183" s="110" t="s">
        <v>1911</v>
      </c>
      <c r="DQ183" s="110" t="s">
        <v>1911</v>
      </c>
      <c r="DR183" s="110" t="s">
        <v>1911</v>
      </c>
      <c r="DS183" s="110" t="s">
        <v>1911</v>
      </c>
      <c r="DT183" s="110" t="s">
        <v>1911</v>
      </c>
      <c r="DU183" s="110" t="s">
        <v>1892</v>
      </c>
      <c r="DV183" s="110" t="s">
        <v>1911</v>
      </c>
      <c r="DW183" s="110" t="s">
        <v>1911</v>
      </c>
      <c r="DX183" s="110" t="s">
        <v>1911</v>
      </c>
      <c r="DY183" s="110" t="s">
        <v>1911</v>
      </c>
      <c r="DZ183" s="110" t="s">
        <v>1911</v>
      </c>
      <c r="EA183" s="110" t="s">
        <v>1911</v>
      </c>
      <c r="EB183" s="110" t="s">
        <v>1892</v>
      </c>
      <c r="EC183" s="110" t="s">
        <v>1892</v>
      </c>
    </row>
    <row r="184" spans="1:133" x14ac:dyDescent="0.3">
      <c r="A184" s="110" t="s">
        <v>162</v>
      </c>
      <c r="B184" s="110">
        <v>2021</v>
      </c>
      <c r="C184" s="110" t="s">
        <v>2443</v>
      </c>
      <c r="D184" s="22">
        <f>INDEX(Concordance!$A$2:$A$556,MATCH('2021 ESSER III'!F184,Concordance!$D$2:$D$556,0))</f>
        <v>96103</v>
      </c>
      <c r="E184" s="110" t="s">
        <v>704</v>
      </c>
      <c r="F184" s="110" t="s">
        <v>2444</v>
      </c>
      <c r="G184" s="110" t="s">
        <v>2445</v>
      </c>
      <c r="H184" s="110" t="s">
        <v>1892</v>
      </c>
      <c r="I184" s="21">
        <v>0</v>
      </c>
      <c r="J184" s="21">
        <v>0</v>
      </c>
      <c r="K184" s="21">
        <v>0</v>
      </c>
      <c r="L184" s="21">
        <v>0</v>
      </c>
      <c r="M184" s="21">
        <v>0</v>
      </c>
      <c r="N184" s="21">
        <v>0</v>
      </c>
      <c r="O184" s="21">
        <v>0</v>
      </c>
      <c r="P184" s="21">
        <v>0</v>
      </c>
      <c r="Q184" s="21">
        <v>0</v>
      </c>
      <c r="R184" s="21">
        <v>0</v>
      </c>
      <c r="W184" s="21">
        <v>0</v>
      </c>
      <c r="AC184" s="21">
        <v>3975218</v>
      </c>
      <c r="AD184" s="21">
        <v>0</v>
      </c>
      <c r="AE184" s="21">
        <v>0</v>
      </c>
      <c r="AF184" s="21">
        <v>0</v>
      </c>
      <c r="AG184" s="21">
        <v>0</v>
      </c>
      <c r="AH184" s="21">
        <v>0</v>
      </c>
      <c r="AI184" s="21">
        <v>0</v>
      </c>
      <c r="AJ184" s="21">
        <v>0</v>
      </c>
      <c r="AK184" s="21">
        <v>0</v>
      </c>
      <c r="AL184" s="21">
        <v>0</v>
      </c>
      <c r="AM184" s="21">
        <v>0</v>
      </c>
      <c r="AN184" s="21">
        <v>0</v>
      </c>
      <c r="AO184" s="21">
        <v>0</v>
      </c>
      <c r="AP184" s="21">
        <v>0</v>
      </c>
      <c r="AQ184" s="21">
        <v>0</v>
      </c>
      <c r="AR184" s="21">
        <v>0</v>
      </c>
      <c r="AS184" s="21">
        <v>0</v>
      </c>
      <c r="AT184" s="21">
        <v>0</v>
      </c>
      <c r="AU184" s="21">
        <v>0</v>
      </c>
      <c r="AV184" s="21">
        <v>0</v>
      </c>
      <c r="AW184" s="21">
        <v>0</v>
      </c>
      <c r="AX184" s="21">
        <v>0</v>
      </c>
      <c r="AY184" s="21">
        <v>0</v>
      </c>
      <c r="AZ184" s="21">
        <v>0</v>
      </c>
      <c r="BA184" s="21">
        <v>0</v>
      </c>
      <c r="BB184" s="21">
        <v>0</v>
      </c>
      <c r="BC184" s="21">
        <v>0</v>
      </c>
      <c r="BD184" s="21">
        <v>0</v>
      </c>
      <c r="BE184" s="21">
        <v>0</v>
      </c>
      <c r="BF184" s="21">
        <v>0</v>
      </c>
      <c r="BG184" s="21">
        <v>0</v>
      </c>
      <c r="BH184" s="21">
        <v>0</v>
      </c>
      <c r="BI184" s="21">
        <v>0</v>
      </c>
      <c r="BJ184" s="21">
        <v>0</v>
      </c>
      <c r="BK184" s="21">
        <v>0</v>
      </c>
      <c r="BL184" s="21">
        <v>0</v>
      </c>
      <c r="BM184" s="21">
        <v>0</v>
      </c>
      <c r="BN184" s="21">
        <v>0</v>
      </c>
      <c r="BO184" s="21">
        <v>0</v>
      </c>
      <c r="BP184" s="21">
        <v>0</v>
      </c>
      <c r="BQ184" s="21">
        <v>0</v>
      </c>
      <c r="BR184" s="21">
        <v>0</v>
      </c>
      <c r="BS184" s="21">
        <v>0</v>
      </c>
      <c r="BT184" s="21">
        <v>0</v>
      </c>
      <c r="BU184" s="21">
        <v>0</v>
      </c>
      <c r="BV184" s="21">
        <v>0</v>
      </c>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21">
        <v>0</v>
      </c>
      <c r="CN184" s="21">
        <v>0</v>
      </c>
      <c r="CO184" s="21">
        <v>0</v>
      </c>
      <c r="CP184" s="21">
        <v>0</v>
      </c>
      <c r="CQ184" s="21">
        <v>0</v>
      </c>
      <c r="CR184" s="21">
        <v>0</v>
      </c>
      <c r="CS184" s="21">
        <v>0</v>
      </c>
      <c r="CT184" s="21">
        <v>0</v>
      </c>
      <c r="CU184" s="21">
        <v>0</v>
      </c>
      <c r="CV184" s="21">
        <v>0</v>
      </c>
      <c r="CW184" s="21">
        <v>0</v>
      </c>
      <c r="CX184" s="21">
        <v>0</v>
      </c>
      <c r="CY184" s="21">
        <v>0</v>
      </c>
      <c r="CZ184" s="21">
        <v>0</v>
      </c>
      <c r="DA184" s="21">
        <v>0</v>
      </c>
      <c r="DB184" s="21">
        <v>0</v>
      </c>
      <c r="DC184" s="21">
        <v>0</v>
      </c>
      <c r="DD184" s="21">
        <v>0</v>
      </c>
      <c r="DE184" s="21">
        <v>0</v>
      </c>
      <c r="DF184" s="21">
        <v>0</v>
      </c>
      <c r="DG184" s="21">
        <v>0</v>
      </c>
      <c r="DH184" s="21">
        <v>3975218</v>
      </c>
      <c r="DI184" s="110">
        <v>0</v>
      </c>
      <c r="DJ184" s="110">
        <v>35.590000000000003</v>
      </c>
      <c r="DK184" s="110">
        <v>40.99</v>
      </c>
      <c r="DL184" s="110">
        <v>22.06</v>
      </c>
      <c r="DM184" s="110">
        <v>1.36</v>
      </c>
      <c r="DN184" s="21">
        <v>3044100</v>
      </c>
      <c r="DO184" s="21">
        <v>0</v>
      </c>
      <c r="DP184" s="110" t="s">
        <v>1911</v>
      </c>
      <c r="DQ184" s="110" t="s">
        <v>1911</v>
      </c>
      <c r="DR184" s="110" t="s">
        <v>1911</v>
      </c>
      <c r="DS184" s="110" t="s">
        <v>1911</v>
      </c>
      <c r="DT184" s="110" t="s">
        <v>1911</v>
      </c>
      <c r="DU184" s="110" t="s">
        <v>1892</v>
      </c>
      <c r="DV184" s="110" t="s">
        <v>1911</v>
      </c>
      <c r="DW184" s="110" t="s">
        <v>1911</v>
      </c>
      <c r="DX184" s="110" t="s">
        <v>1911</v>
      </c>
      <c r="DY184" s="110" t="s">
        <v>1911</v>
      </c>
      <c r="DZ184" s="110" t="s">
        <v>1911</v>
      </c>
      <c r="EA184" s="110" t="s">
        <v>1911</v>
      </c>
      <c r="EB184" s="110" t="s">
        <v>1892</v>
      </c>
      <c r="EC184" s="110" t="s">
        <v>1892</v>
      </c>
    </row>
    <row r="185" spans="1:133" x14ac:dyDescent="0.3">
      <c r="A185" s="110" t="s">
        <v>162</v>
      </c>
      <c r="B185" s="110">
        <v>2021</v>
      </c>
      <c r="C185" s="110" t="s">
        <v>2446</v>
      </c>
      <c r="D185" s="22">
        <f>INDEX(Concordance!$A$2:$A$556,MATCH('2021 ESSER III'!F185,Concordance!$D$2:$D$556,0))</f>
        <v>64075</v>
      </c>
      <c r="E185" s="110" t="s">
        <v>707</v>
      </c>
      <c r="F185" s="110" t="s">
        <v>2447</v>
      </c>
      <c r="G185" s="110" t="s">
        <v>2448</v>
      </c>
      <c r="H185" s="110" t="s">
        <v>1892</v>
      </c>
      <c r="I185" s="21">
        <v>0</v>
      </c>
      <c r="J185" s="21">
        <v>0</v>
      </c>
      <c r="K185" s="21">
        <v>0</v>
      </c>
      <c r="L185" s="21">
        <v>0</v>
      </c>
      <c r="M185" s="21">
        <v>0</v>
      </c>
      <c r="N185" s="21">
        <v>0</v>
      </c>
      <c r="O185" s="21">
        <v>0</v>
      </c>
      <c r="P185" s="21">
        <v>0</v>
      </c>
      <c r="Q185" s="21">
        <v>0</v>
      </c>
      <c r="R185" s="21">
        <v>0</v>
      </c>
      <c r="W185" s="21">
        <v>0</v>
      </c>
      <c r="AC185" s="21">
        <v>7300190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21">
        <v>0</v>
      </c>
      <c r="CN185" s="21">
        <v>0</v>
      </c>
      <c r="CO185" s="21">
        <v>0</v>
      </c>
      <c r="CP185" s="21">
        <v>0</v>
      </c>
      <c r="CQ185" s="21">
        <v>0</v>
      </c>
      <c r="CR185" s="21">
        <v>0</v>
      </c>
      <c r="CS185" s="21">
        <v>0</v>
      </c>
      <c r="CT185" s="21">
        <v>0</v>
      </c>
      <c r="CU185" s="21">
        <v>0</v>
      </c>
      <c r="CV185" s="21">
        <v>0</v>
      </c>
      <c r="CW185" s="21">
        <v>0</v>
      </c>
      <c r="CX185" s="21">
        <v>0</v>
      </c>
      <c r="CY185" s="21">
        <v>0</v>
      </c>
      <c r="CZ185" s="21">
        <v>0</v>
      </c>
      <c r="DA185" s="21">
        <v>0</v>
      </c>
      <c r="DB185" s="21">
        <v>0</v>
      </c>
      <c r="DC185" s="21">
        <v>0</v>
      </c>
      <c r="DD185" s="21">
        <v>0</v>
      </c>
      <c r="DE185" s="21">
        <v>0</v>
      </c>
      <c r="DF185" s="21">
        <v>0</v>
      </c>
      <c r="DG185" s="21">
        <v>0</v>
      </c>
      <c r="DH185" s="21">
        <v>7300190</v>
      </c>
      <c r="DI185" s="110">
        <v>78.989999999999995</v>
      </c>
      <c r="DJ185" s="110">
        <v>20</v>
      </c>
      <c r="DK185" s="110">
        <v>0</v>
      </c>
      <c r="DL185" s="110">
        <v>0</v>
      </c>
      <c r="DM185" s="110">
        <v>1.01</v>
      </c>
      <c r="DN185" s="21">
        <v>1440076</v>
      </c>
      <c r="DO185" s="21">
        <v>0</v>
      </c>
      <c r="DP185" s="110" t="s">
        <v>1892</v>
      </c>
      <c r="DQ185" s="110" t="s">
        <v>1892</v>
      </c>
      <c r="DR185" s="110" t="s">
        <v>1911</v>
      </c>
      <c r="DS185" s="110" t="s">
        <v>1911</v>
      </c>
      <c r="DT185" s="110" t="s">
        <v>1911</v>
      </c>
      <c r="DU185" s="110" t="s">
        <v>1911</v>
      </c>
      <c r="DV185" s="110" t="s">
        <v>1911</v>
      </c>
      <c r="DW185" s="110" t="s">
        <v>1911</v>
      </c>
      <c r="DX185" s="110" t="s">
        <v>1911</v>
      </c>
      <c r="DY185" s="110" t="s">
        <v>1911</v>
      </c>
      <c r="DZ185" s="110" t="s">
        <v>1911</v>
      </c>
      <c r="EA185" s="110" t="s">
        <v>1911</v>
      </c>
      <c r="EB185" s="110" t="s">
        <v>1892</v>
      </c>
      <c r="EC185" s="110" t="s">
        <v>1892</v>
      </c>
    </row>
    <row r="186" spans="1:133" x14ac:dyDescent="0.3">
      <c r="A186" s="110" t="s">
        <v>162</v>
      </c>
      <c r="B186" s="110">
        <v>2021</v>
      </c>
      <c r="C186" s="110" t="s">
        <v>2449</v>
      </c>
      <c r="D186" s="22">
        <f>INDEX(Concordance!$A$2:$A$556,MATCH('2021 ESSER III'!F186,Concordance!$D$2:$D$556,0))</f>
        <v>97122</v>
      </c>
      <c r="E186" s="110" t="s">
        <v>710</v>
      </c>
      <c r="F186" s="110" t="s">
        <v>2450</v>
      </c>
      <c r="G186" s="110" t="s">
        <v>2451</v>
      </c>
      <c r="H186" s="110" t="s">
        <v>1892</v>
      </c>
      <c r="I186" s="21">
        <v>2027.18</v>
      </c>
      <c r="J186" s="21">
        <v>0</v>
      </c>
      <c r="K186" s="21">
        <v>0</v>
      </c>
      <c r="L186" s="21">
        <v>0</v>
      </c>
      <c r="M186" s="21">
        <v>0</v>
      </c>
      <c r="N186" s="21">
        <v>0</v>
      </c>
      <c r="O186" s="21">
        <v>0</v>
      </c>
      <c r="P186" s="21">
        <v>0</v>
      </c>
      <c r="Q186" s="21">
        <v>2027.18</v>
      </c>
      <c r="R186" s="21">
        <v>0</v>
      </c>
      <c r="W186" s="21">
        <v>2027.18</v>
      </c>
      <c r="X186" s="110">
        <v>0</v>
      </c>
      <c r="Y186" s="110">
        <v>0</v>
      </c>
      <c r="Z186" s="110">
        <v>0</v>
      </c>
      <c r="AA186" s="110">
        <v>100</v>
      </c>
      <c r="AB186" s="110">
        <v>0</v>
      </c>
      <c r="AC186" s="21">
        <v>15329</v>
      </c>
      <c r="AD186" s="21">
        <v>0</v>
      </c>
      <c r="AE186" s="21">
        <v>0</v>
      </c>
      <c r="AF186" s="21">
        <v>0</v>
      </c>
      <c r="AG186" s="21">
        <v>0</v>
      </c>
      <c r="AH186" s="21">
        <v>0</v>
      </c>
      <c r="AI186" s="21">
        <v>0</v>
      </c>
      <c r="AJ186" s="21">
        <v>0</v>
      </c>
      <c r="AK186" s="21">
        <v>0</v>
      </c>
      <c r="AL186" s="21">
        <v>0</v>
      </c>
      <c r="AM186" s="21">
        <v>0</v>
      </c>
      <c r="AN186" s="21">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0</v>
      </c>
      <c r="BF186" s="21">
        <v>0</v>
      </c>
      <c r="BG186" s="21">
        <v>0</v>
      </c>
      <c r="BH186" s="21">
        <v>0</v>
      </c>
      <c r="BI186" s="21">
        <v>0</v>
      </c>
      <c r="BJ186" s="21">
        <v>0</v>
      </c>
      <c r="BK186" s="21">
        <v>0</v>
      </c>
      <c r="BL186" s="21">
        <v>0</v>
      </c>
      <c r="BM186" s="21">
        <v>0</v>
      </c>
      <c r="BN186" s="21">
        <v>0</v>
      </c>
      <c r="BO186" s="21">
        <v>0</v>
      </c>
      <c r="BP186" s="21">
        <v>0</v>
      </c>
      <c r="BQ186" s="21">
        <v>0</v>
      </c>
      <c r="BR186" s="21">
        <v>0</v>
      </c>
      <c r="BS186" s="21">
        <v>0</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21">
        <v>0</v>
      </c>
      <c r="CN186" s="21">
        <v>0</v>
      </c>
      <c r="CO186" s="21">
        <v>0</v>
      </c>
      <c r="CP186" s="21">
        <v>0</v>
      </c>
      <c r="CQ186" s="21">
        <v>0</v>
      </c>
      <c r="CR186" s="21">
        <v>0</v>
      </c>
      <c r="CS186" s="21">
        <v>0</v>
      </c>
      <c r="CT186" s="21">
        <v>0</v>
      </c>
      <c r="CU186" s="21">
        <v>0</v>
      </c>
      <c r="CV186" s="21">
        <v>0</v>
      </c>
      <c r="CW186" s="21">
        <v>0</v>
      </c>
      <c r="CX186" s="21">
        <v>0</v>
      </c>
      <c r="CY186" s="21">
        <v>0</v>
      </c>
      <c r="CZ186" s="21">
        <v>0</v>
      </c>
      <c r="DA186" s="21">
        <v>0</v>
      </c>
      <c r="DB186" s="21">
        <v>0</v>
      </c>
      <c r="DC186" s="21">
        <v>0</v>
      </c>
      <c r="DD186" s="21">
        <v>0</v>
      </c>
      <c r="DE186" s="21">
        <v>0</v>
      </c>
      <c r="DF186" s="21">
        <v>0</v>
      </c>
      <c r="DG186" s="21">
        <v>0</v>
      </c>
      <c r="DH186" s="21">
        <v>15329</v>
      </c>
      <c r="DI186" s="110">
        <v>80</v>
      </c>
      <c r="DJ186" s="110">
        <v>20</v>
      </c>
      <c r="DK186" s="110">
        <v>0</v>
      </c>
      <c r="DL186" s="110">
        <v>0</v>
      </c>
      <c r="DM186" s="110">
        <v>0</v>
      </c>
      <c r="DN186" s="21">
        <v>3234</v>
      </c>
      <c r="DO186" s="21">
        <v>0</v>
      </c>
      <c r="DP186" s="110" t="s">
        <v>1911</v>
      </c>
      <c r="DQ186" s="110" t="s">
        <v>1911</v>
      </c>
      <c r="DR186" s="110" t="s">
        <v>1911</v>
      </c>
      <c r="DS186" s="110" t="s">
        <v>1911</v>
      </c>
      <c r="DT186" s="110" t="s">
        <v>1911</v>
      </c>
      <c r="DU186" s="110" t="s">
        <v>1911</v>
      </c>
      <c r="DV186" s="110" t="s">
        <v>1911</v>
      </c>
      <c r="DW186" s="110" t="s">
        <v>1911</v>
      </c>
      <c r="DX186" s="110" t="s">
        <v>1911</v>
      </c>
      <c r="DY186" s="110" t="s">
        <v>1911</v>
      </c>
      <c r="DZ186" s="110" t="s">
        <v>1911</v>
      </c>
      <c r="EA186" s="110" t="s">
        <v>1911</v>
      </c>
      <c r="EB186" s="110" t="s">
        <v>1892</v>
      </c>
      <c r="EC186" s="110" t="s">
        <v>1892</v>
      </c>
    </row>
    <row r="187" spans="1:133" x14ac:dyDescent="0.3">
      <c r="A187" s="110" t="s">
        <v>162</v>
      </c>
      <c r="B187" s="110">
        <v>2021</v>
      </c>
      <c r="C187" s="110" t="s">
        <v>2452</v>
      </c>
      <c r="D187" s="22">
        <f>INDEX(Concordance!$A$2:$A$556,MATCH('2021 ESSER III'!F187,Concordance!$D$2:$D$556,0))</f>
        <v>89088</v>
      </c>
      <c r="E187" s="110" t="s">
        <v>713</v>
      </c>
      <c r="F187" s="110" t="s">
        <v>2453</v>
      </c>
      <c r="G187" s="110" t="s">
        <v>2454</v>
      </c>
      <c r="H187" s="110" t="s">
        <v>1892</v>
      </c>
      <c r="I187" s="21">
        <v>3243.48</v>
      </c>
      <c r="J187" s="21">
        <v>0</v>
      </c>
      <c r="K187" s="21">
        <v>0</v>
      </c>
      <c r="L187" s="21">
        <v>0</v>
      </c>
      <c r="M187" s="21">
        <v>0</v>
      </c>
      <c r="N187" s="21">
        <v>0</v>
      </c>
      <c r="O187" s="21">
        <v>0</v>
      </c>
      <c r="P187" s="21">
        <v>0</v>
      </c>
      <c r="Q187" s="21">
        <v>3243.48</v>
      </c>
      <c r="R187" s="21">
        <v>0</v>
      </c>
      <c r="W187" s="21">
        <v>3243.48</v>
      </c>
      <c r="X187" s="110">
        <v>0</v>
      </c>
      <c r="Y187" s="110">
        <v>0</v>
      </c>
      <c r="Z187" s="110">
        <v>0</v>
      </c>
      <c r="AA187" s="110">
        <v>100</v>
      </c>
      <c r="AB187" s="110">
        <v>0</v>
      </c>
      <c r="AC187" s="21">
        <v>234070</v>
      </c>
      <c r="AD187" s="21">
        <v>0</v>
      </c>
      <c r="AE187" s="21">
        <v>0</v>
      </c>
      <c r="AF187" s="21">
        <v>0</v>
      </c>
      <c r="AG187" s="21">
        <v>0</v>
      </c>
      <c r="AH187" s="21">
        <v>0</v>
      </c>
      <c r="AI187" s="21">
        <v>0</v>
      </c>
      <c r="AJ187" s="21">
        <v>0</v>
      </c>
      <c r="AK187" s="21">
        <v>0</v>
      </c>
      <c r="AL187" s="21">
        <v>0</v>
      </c>
      <c r="AM187" s="21">
        <v>0</v>
      </c>
      <c r="AN187" s="21">
        <v>0</v>
      </c>
      <c r="AO187" s="21">
        <v>0</v>
      </c>
      <c r="AP187" s="21">
        <v>0</v>
      </c>
      <c r="AQ187" s="21">
        <v>0</v>
      </c>
      <c r="AR187" s="21">
        <v>0</v>
      </c>
      <c r="AS187" s="21">
        <v>0</v>
      </c>
      <c r="AT187" s="21">
        <v>0</v>
      </c>
      <c r="AU187" s="21">
        <v>0</v>
      </c>
      <c r="AV187" s="21">
        <v>0</v>
      </c>
      <c r="AW187" s="21">
        <v>0</v>
      </c>
      <c r="AX187" s="21">
        <v>0</v>
      </c>
      <c r="AY187" s="21">
        <v>0</v>
      </c>
      <c r="AZ187" s="21">
        <v>0</v>
      </c>
      <c r="BA187" s="21">
        <v>0</v>
      </c>
      <c r="BB187" s="21">
        <v>0</v>
      </c>
      <c r="BC187" s="21">
        <v>0</v>
      </c>
      <c r="BD187" s="21">
        <v>0</v>
      </c>
      <c r="BE187" s="21">
        <v>0</v>
      </c>
      <c r="BF187" s="21">
        <v>0</v>
      </c>
      <c r="BG187" s="21">
        <v>0</v>
      </c>
      <c r="BH187" s="21">
        <v>0</v>
      </c>
      <c r="BI187" s="21">
        <v>0</v>
      </c>
      <c r="BJ187" s="21">
        <v>0</v>
      </c>
      <c r="BK187" s="21">
        <v>0</v>
      </c>
      <c r="BL187" s="21">
        <v>0</v>
      </c>
      <c r="BM187" s="21">
        <v>0</v>
      </c>
      <c r="BN187" s="21">
        <v>0</v>
      </c>
      <c r="BO187" s="21">
        <v>0</v>
      </c>
      <c r="BP187" s="21">
        <v>0</v>
      </c>
      <c r="BQ187" s="21">
        <v>0</v>
      </c>
      <c r="BR187" s="21">
        <v>0</v>
      </c>
      <c r="BS187" s="21">
        <v>0</v>
      </c>
      <c r="BT187" s="21">
        <v>0</v>
      </c>
      <c r="BU187" s="21">
        <v>0</v>
      </c>
      <c r="BV187" s="21">
        <v>0</v>
      </c>
      <c r="BW187" s="21">
        <v>0</v>
      </c>
      <c r="BX187" s="21">
        <v>0</v>
      </c>
      <c r="BY187" s="21">
        <v>0</v>
      </c>
      <c r="BZ187" s="21">
        <v>0</v>
      </c>
      <c r="CA187" s="21">
        <v>0</v>
      </c>
      <c r="CB187" s="21">
        <v>0</v>
      </c>
      <c r="CC187" s="21">
        <v>0</v>
      </c>
      <c r="CD187" s="21">
        <v>0</v>
      </c>
      <c r="CE187" s="21">
        <v>0</v>
      </c>
      <c r="CF187" s="21">
        <v>0</v>
      </c>
      <c r="CG187" s="21">
        <v>0</v>
      </c>
      <c r="CH187" s="21">
        <v>0</v>
      </c>
      <c r="CI187" s="21">
        <v>0</v>
      </c>
      <c r="CJ187" s="21">
        <v>0</v>
      </c>
      <c r="CK187" s="21">
        <v>0</v>
      </c>
      <c r="CL187" s="21">
        <v>0</v>
      </c>
      <c r="CM187" s="21">
        <v>0</v>
      </c>
      <c r="CN187" s="21">
        <v>0</v>
      </c>
      <c r="CO187" s="21">
        <v>0</v>
      </c>
      <c r="CP187" s="21">
        <v>0</v>
      </c>
      <c r="CQ187" s="21">
        <v>0</v>
      </c>
      <c r="CR187" s="21">
        <v>0</v>
      </c>
      <c r="CS187" s="21">
        <v>0</v>
      </c>
      <c r="CT187" s="21">
        <v>0</v>
      </c>
      <c r="CU187" s="21">
        <v>0</v>
      </c>
      <c r="CV187" s="21">
        <v>0</v>
      </c>
      <c r="CW187" s="21">
        <v>0</v>
      </c>
      <c r="CX187" s="21">
        <v>0</v>
      </c>
      <c r="CY187" s="21">
        <v>0</v>
      </c>
      <c r="CZ187" s="21">
        <v>0</v>
      </c>
      <c r="DA187" s="21">
        <v>0</v>
      </c>
      <c r="DB187" s="21">
        <v>0</v>
      </c>
      <c r="DC187" s="21">
        <v>0</v>
      </c>
      <c r="DD187" s="21">
        <v>0</v>
      </c>
      <c r="DE187" s="21">
        <v>0</v>
      </c>
      <c r="DF187" s="21">
        <v>0</v>
      </c>
      <c r="DG187" s="21">
        <v>0</v>
      </c>
      <c r="DH187" s="21">
        <v>234070</v>
      </c>
      <c r="DI187" s="110">
        <v>0</v>
      </c>
      <c r="DJ187" s="110">
        <v>20</v>
      </c>
      <c r="DK187" s="110">
        <v>0</v>
      </c>
      <c r="DL187" s="110">
        <v>80</v>
      </c>
      <c r="DM187" s="110">
        <v>0</v>
      </c>
      <c r="DN187" s="21">
        <v>45000</v>
      </c>
      <c r="DO187" s="21">
        <v>0</v>
      </c>
      <c r="DP187" s="110" t="s">
        <v>1911</v>
      </c>
      <c r="DQ187" s="110" t="s">
        <v>1911</v>
      </c>
      <c r="DR187" s="110" t="s">
        <v>1892</v>
      </c>
      <c r="DS187" s="110" t="s">
        <v>1911</v>
      </c>
      <c r="DT187" s="110" t="s">
        <v>1911</v>
      </c>
      <c r="DU187" s="110" t="s">
        <v>1892</v>
      </c>
      <c r="DV187" s="110" t="s">
        <v>1911</v>
      </c>
      <c r="DW187" s="110" t="s">
        <v>1911</v>
      </c>
      <c r="DX187" s="110" t="s">
        <v>1911</v>
      </c>
      <c r="DY187" s="110" t="s">
        <v>1911</v>
      </c>
      <c r="DZ187" s="110" t="s">
        <v>1911</v>
      </c>
      <c r="EA187" s="110" t="s">
        <v>1911</v>
      </c>
      <c r="EB187" s="110" t="s">
        <v>1892</v>
      </c>
      <c r="EC187" s="110" t="s">
        <v>1892</v>
      </c>
    </row>
    <row r="188" spans="1:133" x14ac:dyDescent="0.3">
      <c r="A188" s="110" t="s">
        <v>162</v>
      </c>
      <c r="B188" s="110">
        <v>2021</v>
      </c>
      <c r="C188" s="110" t="s">
        <v>2455</v>
      </c>
      <c r="D188" s="22">
        <f>INDEX(Concordance!$A$2:$A$556,MATCH('2021 ESSER III'!F188,Concordance!$D$2:$D$556,0))</f>
        <v>10092</v>
      </c>
      <c r="E188" s="110" t="s">
        <v>716</v>
      </c>
      <c r="F188" s="110" t="s">
        <v>2456</v>
      </c>
      <c r="G188" s="110" t="s">
        <v>2457</v>
      </c>
      <c r="H188" s="110" t="s">
        <v>1892</v>
      </c>
      <c r="I188" s="21">
        <v>9730.44</v>
      </c>
      <c r="J188" s="21">
        <v>0</v>
      </c>
      <c r="K188" s="21">
        <v>0</v>
      </c>
      <c r="L188" s="21">
        <v>0</v>
      </c>
      <c r="M188" s="21">
        <v>0</v>
      </c>
      <c r="N188" s="21">
        <v>0</v>
      </c>
      <c r="O188" s="21">
        <v>0</v>
      </c>
      <c r="P188" s="21">
        <v>0</v>
      </c>
      <c r="Q188" s="21">
        <v>9730.44</v>
      </c>
      <c r="R188" s="21">
        <v>0</v>
      </c>
      <c r="W188" s="21">
        <v>9730.44</v>
      </c>
      <c r="X188" s="110">
        <v>0</v>
      </c>
      <c r="Y188" s="110">
        <v>0</v>
      </c>
      <c r="Z188" s="110">
        <v>0</v>
      </c>
      <c r="AA188" s="110">
        <v>100</v>
      </c>
      <c r="AB188" s="110">
        <v>0</v>
      </c>
      <c r="AC188" s="21">
        <v>720391</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1">
        <v>0</v>
      </c>
      <c r="CK188" s="21">
        <v>0</v>
      </c>
      <c r="CL188" s="21">
        <v>0</v>
      </c>
      <c r="CM188" s="21">
        <v>0</v>
      </c>
      <c r="CN188" s="21">
        <v>0</v>
      </c>
      <c r="CO188" s="21">
        <v>0</v>
      </c>
      <c r="CP188" s="21">
        <v>0</v>
      </c>
      <c r="CQ188" s="21">
        <v>0</v>
      </c>
      <c r="CR188" s="21">
        <v>0</v>
      </c>
      <c r="CS188" s="21">
        <v>0</v>
      </c>
      <c r="CT188" s="21">
        <v>0</v>
      </c>
      <c r="CU188" s="21">
        <v>0</v>
      </c>
      <c r="CV188" s="21">
        <v>0</v>
      </c>
      <c r="CW188" s="21">
        <v>0</v>
      </c>
      <c r="CX188" s="21">
        <v>0</v>
      </c>
      <c r="CY188" s="21">
        <v>0</v>
      </c>
      <c r="CZ188" s="21">
        <v>0</v>
      </c>
      <c r="DA188" s="21">
        <v>0</v>
      </c>
      <c r="DB188" s="21">
        <v>0</v>
      </c>
      <c r="DC188" s="21">
        <v>0</v>
      </c>
      <c r="DD188" s="21">
        <v>0</v>
      </c>
      <c r="DE188" s="21">
        <v>0</v>
      </c>
      <c r="DF188" s="21">
        <v>0</v>
      </c>
      <c r="DG188" s="21">
        <v>0</v>
      </c>
      <c r="DH188" s="21">
        <v>720391</v>
      </c>
      <c r="DI188" s="110">
        <v>15</v>
      </c>
      <c r="DJ188" s="110">
        <v>85</v>
      </c>
      <c r="DK188" s="110">
        <v>0</v>
      </c>
      <c r="DL188" s="110">
        <v>0</v>
      </c>
      <c r="DM188" s="110">
        <v>0</v>
      </c>
      <c r="DN188" s="21">
        <v>142108</v>
      </c>
      <c r="DO188" s="21">
        <v>0</v>
      </c>
      <c r="DP188" s="110" t="s">
        <v>1911</v>
      </c>
      <c r="DQ188" s="110" t="s">
        <v>1911</v>
      </c>
      <c r="DR188" s="110" t="s">
        <v>1911</v>
      </c>
      <c r="DS188" s="110" t="s">
        <v>1911</v>
      </c>
      <c r="DT188" s="110" t="s">
        <v>1911</v>
      </c>
      <c r="DU188" s="110" t="s">
        <v>1911</v>
      </c>
      <c r="DV188" s="110" t="s">
        <v>1911</v>
      </c>
      <c r="DW188" s="110" t="s">
        <v>1911</v>
      </c>
      <c r="DX188" s="110" t="s">
        <v>1911</v>
      </c>
      <c r="DY188" s="110" t="s">
        <v>1911</v>
      </c>
      <c r="DZ188" s="110" t="s">
        <v>1911</v>
      </c>
      <c r="EA188" s="110" t="s">
        <v>1911</v>
      </c>
      <c r="EB188" s="110" t="s">
        <v>1892</v>
      </c>
      <c r="EC188" s="110" t="s">
        <v>1892</v>
      </c>
    </row>
    <row r="189" spans="1:133" x14ac:dyDescent="0.3">
      <c r="A189" s="110" t="s">
        <v>162</v>
      </c>
      <c r="B189" s="110">
        <v>2021</v>
      </c>
      <c r="C189" s="110" t="s">
        <v>2458</v>
      </c>
      <c r="D189" s="22">
        <f>INDEX(Concordance!$A$2:$A$556,MATCH('2021 ESSER III'!F189,Concordance!$D$2:$D$556,0))</f>
        <v>19149</v>
      </c>
      <c r="E189" s="110" t="s">
        <v>722</v>
      </c>
      <c r="F189" s="110" t="s">
        <v>2459</v>
      </c>
      <c r="G189" s="110" t="s">
        <v>2460</v>
      </c>
      <c r="H189" s="110" t="s">
        <v>1892</v>
      </c>
      <c r="I189" s="21">
        <v>36083.72</v>
      </c>
      <c r="J189" s="21">
        <v>0</v>
      </c>
      <c r="K189" s="21">
        <v>0</v>
      </c>
      <c r="L189" s="21">
        <v>0</v>
      </c>
      <c r="M189" s="21">
        <v>0</v>
      </c>
      <c r="N189" s="21">
        <v>0</v>
      </c>
      <c r="O189" s="21">
        <v>0</v>
      </c>
      <c r="P189" s="21">
        <v>0</v>
      </c>
      <c r="Q189" s="21">
        <v>36083.72</v>
      </c>
      <c r="R189" s="21">
        <v>0</v>
      </c>
      <c r="W189" s="21">
        <v>36083.72</v>
      </c>
      <c r="X189" s="110">
        <v>0</v>
      </c>
      <c r="Y189" s="110">
        <v>0</v>
      </c>
      <c r="Z189" s="110">
        <v>0</v>
      </c>
      <c r="AA189" s="110">
        <v>100</v>
      </c>
      <c r="AB189" s="110">
        <v>0</v>
      </c>
      <c r="AC189" s="21">
        <v>2527029</v>
      </c>
      <c r="AD189" s="21">
        <v>0</v>
      </c>
      <c r="AE189" s="21">
        <v>0</v>
      </c>
      <c r="AF189" s="21">
        <v>0</v>
      </c>
      <c r="AG189" s="21">
        <v>0</v>
      </c>
      <c r="AH189" s="21">
        <v>0</v>
      </c>
      <c r="AI189" s="21">
        <v>0</v>
      </c>
      <c r="AJ189" s="21">
        <v>0</v>
      </c>
      <c r="AK189" s="21">
        <v>0</v>
      </c>
      <c r="AL189" s="21">
        <v>0</v>
      </c>
      <c r="AM189" s="21">
        <v>0</v>
      </c>
      <c r="AN189" s="21">
        <v>0</v>
      </c>
      <c r="AO189" s="21">
        <v>0</v>
      </c>
      <c r="AP189" s="21">
        <v>0</v>
      </c>
      <c r="AQ189" s="21">
        <v>0</v>
      </c>
      <c r="AR189" s="21">
        <v>0</v>
      </c>
      <c r="AS189" s="21">
        <v>0</v>
      </c>
      <c r="AT189" s="21">
        <v>0</v>
      </c>
      <c r="AU189" s="21">
        <v>0</v>
      </c>
      <c r="AV189" s="21">
        <v>0</v>
      </c>
      <c r="AW189" s="21">
        <v>0</v>
      </c>
      <c r="AX189" s="21">
        <v>0</v>
      </c>
      <c r="AY189" s="21">
        <v>0</v>
      </c>
      <c r="AZ189" s="21">
        <v>0</v>
      </c>
      <c r="BA189" s="21">
        <v>0</v>
      </c>
      <c r="BB189" s="21">
        <v>0</v>
      </c>
      <c r="BC189" s="21">
        <v>0</v>
      </c>
      <c r="BD189" s="21">
        <v>0</v>
      </c>
      <c r="BE189" s="21">
        <v>0</v>
      </c>
      <c r="BF189" s="21">
        <v>0</v>
      </c>
      <c r="BG189" s="21">
        <v>0</v>
      </c>
      <c r="BH189" s="21">
        <v>0</v>
      </c>
      <c r="BI189" s="21">
        <v>0</v>
      </c>
      <c r="BJ189" s="21">
        <v>0</v>
      </c>
      <c r="BK189" s="21">
        <v>0</v>
      </c>
      <c r="BL189" s="21">
        <v>0</v>
      </c>
      <c r="BM189" s="21">
        <v>0</v>
      </c>
      <c r="BN189" s="21">
        <v>0</v>
      </c>
      <c r="BO189" s="21">
        <v>0</v>
      </c>
      <c r="BP189" s="21">
        <v>0</v>
      </c>
      <c r="BQ189" s="21">
        <v>0</v>
      </c>
      <c r="BR189" s="21">
        <v>0</v>
      </c>
      <c r="BS189" s="21">
        <v>0</v>
      </c>
      <c r="BT189" s="21">
        <v>0</v>
      </c>
      <c r="BU189" s="21">
        <v>0</v>
      </c>
      <c r="BV189" s="21">
        <v>0</v>
      </c>
      <c r="BW189" s="21">
        <v>0</v>
      </c>
      <c r="BX189" s="21">
        <v>0</v>
      </c>
      <c r="BY189" s="21">
        <v>0</v>
      </c>
      <c r="BZ189" s="21">
        <v>0</v>
      </c>
      <c r="CA189" s="21">
        <v>0</v>
      </c>
      <c r="CB189" s="21">
        <v>0</v>
      </c>
      <c r="CC189" s="21">
        <v>0</v>
      </c>
      <c r="CD189" s="21">
        <v>0</v>
      </c>
      <c r="CE189" s="21">
        <v>0</v>
      </c>
      <c r="CF189" s="21">
        <v>0</v>
      </c>
      <c r="CG189" s="21">
        <v>0</v>
      </c>
      <c r="CH189" s="21">
        <v>0</v>
      </c>
      <c r="CI189" s="21">
        <v>0</v>
      </c>
      <c r="CJ189" s="21">
        <v>0</v>
      </c>
      <c r="CK189" s="21">
        <v>0</v>
      </c>
      <c r="CL189" s="21">
        <v>0</v>
      </c>
      <c r="CM189" s="21">
        <v>0</v>
      </c>
      <c r="CN189" s="21">
        <v>0</v>
      </c>
      <c r="CO189" s="21">
        <v>0</v>
      </c>
      <c r="CP189" s="21">
        <v>0</v>
      </c>
      <c r="CQ189" s="21">
        <v>0</v>
      </c>
      <c r="CR189" s="21">
        <v>0</v>
      </c>
      <c r="CS189" s="21">
        <v>0</v>
      </c>
      <c r="CT189" s="21">
        <v>0</v>
      </c>
      <c r="CU189" s="21">
        <v>0</v>
      </c>
      <c r="CV189" s="21">
        <v>0</v>
      </c>
      <c r="CW189" s="21">
        <v>0</v>
      </c>
      <c r="CX189" s="21">
        <v>0</v>
      </c>
      <c r="CY189" s="21">
        <v>0</v>
      </c>
      <c r="CZ189" s="21">
        <v>0</v>
      </c>
      <c r="DA189" s="21">
        <v>0</v>
      </c>
      <c r="DB189" s="21">
        <v>0</v>
      </c>
      <c r="DC189" s="21">
        <v>0</v>
      </c>
      <c r="DD189" s="21">
        <v>0</v>
      </c>
      <c r="DE189" s="21">
        <v>0</v>
      </c>
      <c r="DF189" s="21">
        <v>0</v>
      </c>
      <c r="DG189" s="21">
        <v>0</v>
      </c>
      <c r="DH189" s="21">
        <v>2527029</v>
      </c>
      <c r="DI189" s="110">
        <v>45</v>
      </c>
      <c r="DJ189" s="110">
        <v>10</v>
      </c>
      <c r="DK189" s="110">
        <v>10</v>
      </c>
      <c r="DL189" s="110">
        <v>35</v>
      </c>
      <c r="DM189" s="110">
        <v>0</v>
      </c>
      <c r="DN189" s="21">
        <v>800000</v>
      </c>
      <c r="DO189" s="21">
        <v>0</v>
      </c>
      <c r="DP189" s="110" t="s">
        <v>1911</v>
      </c>
      <c r="DQ189" s="110" t="s">
        <v>1911</v>
      </c>
      <c r="DR189" s="110" t="s">
        <v>1911</v>
      </c>
      <c r="DS189" s="110" t="s">
        <v>1892</v>
      </c>
      <c r="DT189" s="110" t="s">
        <v>1911</v>
      </c>
      <c r="DU189" s="110" t="s">
        <v>1892</v>
      </c>
      <c r="DV189" s="110" t="s">
        <v>1911</v>
      </c>
      <c r="DW189" s="110" t="s">
        <v>1911</v>
      </c>
      <c r="DX189" s="110" t="s">
        <v>1911</v>
      </c>
      <c r="DY189" s="110" t="s">
        <v>1911</v>
      </c>
      <c r="DZ189" s="110" t="s">
        <v>1911</v>
      </c>
      <c r="EA189" s="110" t="s">
        <v>1911</v>
      </c>
      <c r="EB189" s="110" t="s">
        <v>1892</v>
      </c>
      <c r="EC189" s="110" t="s">
        <v>1892</v>
      </c>
    </row>
    <row r="190" spans="1:133" x14ac:dyDescent="0.3">
      <c r="A190" s="110" t="s">
        <v>162</v>
      </c>
      <c r="B190" s="110">
        <v>2021</v>
      </c>
      <c r="C190" s="110" t="s">
        <v>2461</v>
      </c>
      <c r="D190" s="22">
        <f>INDEX(Concordance!$A$2:$A$556,MATCH('2021 ESSER III'!F190,Concordance!$D$2:$D$556,0))</f>
        <v>114113</v>
      </c>
      <c r="E190" s="110" t="s">
        <v>725</v>
      </c>
      <c r="F190" s="110" t="s">
        <v>2462</v>
      </c>
      <c r="G190" s="110" t="s">
        <v>2463</v>
      </c>
      <c r="H190" s="110" t="s">
        <v>1892</v>
      </c>
      <c r="I190" s="21">
        <v>0</v>
      </c>
      <c r="J190" s="21">
        <v>0</v>
      </c>
      <c r="K190" s="21">
        <v>0</v>
      </c>
      <c r="L190" s="21">
        <v>0</v>
      </c>
      <c r="M190" s="21">
        <v>0</v>
      </c>
      <c r="N190" s="21">
        <v>0</v>
      </c>
      <c r="O190" s="21">
        <v>0</v>
      </c>
      <c r="P190" s="21">
        <v>0</v>
      </c>
      <c r="Q190" s="21">
        <v>0</v>
      </c>
      <c r="R190" s="21">
        <v>0</v>
      </c>
      <c r="W190" s="21">
        <v>0</v>
      </c>
      <c r="AC190" s="21">
        <v>4422862</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1">
        <v>0</v>
      </c>
      <c r="CK190" s="21">
        <v>0</v>
      </c>
      <c r="CL190" s="21">
        <v>0</v>
      </c>
      <c r="CM190" s="21">
        <v>0</v>
      </c>
      <c r="CN190" s="21">
        <v>0</v>
      </c>
      <c r="CO190" s="21">
        <v>0</v>
      </c>
      <c r="CP190" s="21">
        <v>0</v>
      </c>
      <c r="CQ190" s="21">
        <v>0</v>
      </c>
      <c r="CR190" s="21">
        <v>0</v>
      </c>
      <c r="CS190" s="21">
        <v>0</v>
      </c>
      <c r="CT190" s="21">
        <v>0</v>
      </c>
      <c r="CU190" s="21">
        <v>0</v>
      </c>
      <c r="CV190" s="21">
        <v>0</v>
      </c>
      <c r="CW190" s="21">
        <v>0</v>
      </c>
      <c r="CX190" s="21">
        <v>0</v>
      </c>
      <c r="CY190" s="21">
        <v>0</v>
      </c>
      <c r="CZ190" s="21">
        <v>0</v>
      </c>
      <c r="DA190" s="21">
        <v>0</v>
      </c>
      <c r="DB190" s="21">
        <v>0</v>
      </c>
      <c r="DC190" s="21">
        <v>0</v>
      </c>
      <c r="DD190" s="21">
        <v>0</v>
      </c>
      <c r="DE190" s="21">
        <v>0</v>
      </c>
      <c r="DF190" s="21">
        <v>0</v>
      </c>
      <c r="DG190" s="21">
        <v>0</v>
      </c>
      <c r="DH190" s="21">
        <v>4422862</v>
      </c>
      <c r="DI190" s="110">
        <v>80</v>
      </c>
      <c r="DJ190" s="110">
        <v>12</v>
      </c>
      <c r="DK190" s="110">
        <v>8</v>
      </c>
      <c r="DL190" s="110">
        <v>0</v>
      </c>
      <c r="DM190" s="110">
        <v>0</v>
      </c>
      <c r="DN190" s="21">
        <v>884573</v>
      </c>
      <c r="DO190" s="21">
        <v>0</v>
      </c>
      <c r="DP190" s="110" t="s">
        <v>1911</v>
      </c>
      <c r="DQ190" s="110" t="s">
        <v>1911</v>
      </c>
      <c r="DR190" s="110" t="s">
        <v>1911</v>
      </c>
      <c r="DS190" s="110" t="s">
        <v>1892</v>
      </c>
      <c r="DT190" s="110" t="s">
        <v>1911</v>
      </c>
      <c r="DU190" s="110" t="s">
        <v>1892</v>
      </c>
      <c r="DV190" s="110" t="s">
        <v>1911</v>
      </c>
      <c r="DW190" s="110" t="s">
        <v>1911</v>
      </c>
      <c r="DX190" s="110" t="s">
        <v>1911</v>
      </c>
      <c r="DY190" s="110" t="s">
        <v>1911</v>
      </c>
      <c r="DZ190" s="110" t="s">
        <v>1911</v>
      </c>
      <c r="EA190" s="110" t="s">
        <v>1911</v>
      </c>
      <c r="EB190" s="110" t="s">
        <v>1892</v>
      </c>
      <c r="EC190" s="110" t="s">
        <v>1892</v>
      </c>
    </row>
    <row r="191" spans="1:133" x14ac:dyDescent="0.3">
      <c r="A191" s="110" t="s">
        <v>162</v>
      </c>
      <c r="B191" s="110">
        <v>2021</v>
      </c>
      <c r="C191" s="110" t="s">
        <v>2464</v>
      </c>
      <c r="D191" s="22">
        <f>INDEX(Concordance!$A$2:$A$556,MATCH('2021 ESSER III'!F191,Concordance!$D$2:$D$556,0))</f>
        <v>115925</v>
      </c>
      <c r="E191" s="110" t="s">
        <v>728</v>
      </c>
      <c r="F191" s="110" t="s">
        <v>2465</v>
      </c>
      <c r="G191" s="110" t="s">
        <v>2466</v>
      </c>
      <c r="H191" s="110" t="s">
        <v>1892</v>
      </c>
      <c r="I191" s="21">
        <v>0</v>
      </c>
      <c r="J191" s="21">
        <v>0</v>
      </c>
      <c r="K191" s="21">
        <v>0</v>
      </c>
      <c r="L191" s="21">
        <v>0</v>
      </c>
      <c r="M191" s="21">
        <v>0</v>
      </c>
      <c r="N191" s="21">
        <v>0</v>
      </c>
      <c r="O191" s="21">
        <v>0</v>
      </c>
      <c r="P191" s="21">
        <v>0</v>
      </c>
      <c r="Q191" s="21">
        <v>0</v>
      </c>
      <c r="R191" s="21">
        <v>0</v>
      </c>
      <c r="W191" s="21">
        <v>0</v>
      </c>
      <c r="AC191" s="21">
        <v>1018750</v>
      </c>
      <c r="AD191" s="21">
        <v>0</v>
      </c>
      <c r="AE191" s="21">
        <v>0</v>
      </c>
      <c r="AF191" s="21">
        <v>0</v>
      </c>
      <c r="AG191" s="21">
        <v>0</v>
      </c>
      <c r="AH191" s="21">
        <v>0</v>
      </c>
      <c r="AI191" s="21">
        <v>0</v>
      </c>
      <c r="AJ191" s="21">
        <v>0</v>
      </c>
      <c r="AK191" s="21">
        <v>0</v>
      </c>
      <c r="AL191" s="21">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0</v>
      </c>
      <c r="BJ191" s="21">
        <v>0</v>
      </c>
      <c r="BK191" s="21">
        <v>0</v>
      </c>
      <c r="BL191" s="21">
        <v>0</v>
      </c>
      <c r="BM191" s="21">
        <v>0</v>
      </c>
      <c r="BN191" s="21">
        <v>0</v>
      </c>
      <c r="BO191" s="21">
        <v>0</v>
      </c>
      <c r="BP191" s="21">
        <v>0</v>
      </c>
      <c r="BQ191" s="21">
        <v>0</v>
      </c>
      <c r="BR191" s="21">
        <v>0</v>
      </c>
      <c r="BS191" s="21">
        <v>0</v>
      </c>
      <c r="BT191" s="21">
        <v>0</v>
      </c>
      <c r="BU191" s="21">
        <v>0</v>
      </c>
      <c r="BV191" s="21">
        <v>0</v>
      </c>
      <c r="BW191" s="21">
        <v>0</v>
      </c>
      <c r="BX191" s="21">
        <v>0</v>
      </c>
      <c r="BY191" s="21">
        <v>0</v>
      </c>
      <c r="BZ191" s="21">
        <v>0</v>
      </c>
      <c r="CA191" s="21">
        <v>0</v>
      </c>
      <c r="CB191" s="21">
        <v>0</v>
      </c>
      <c r="CC191" s="21">
        <v>0</v>
      </c>
      <c r="CD191" s="21">
        <v>0</v>
      </c>
      <c r="CE191" s="21">
        <v>0</v>
      </c>
      <c r="CF191" s="21">
        <v>0</v>
      </c>
      <c r="CG191" s="21">
        <v>0</v>
      </c>
      <c r="CH191" s="21">
        <v>0</v>
      </c>
      <c r="CI191" s="21">
        <v>0</v>
      </c>
      <c r="CJ191" s="21">
        <v>0</v>
      </c>
      <c r="CK191" s="21">
        <v>0</v>
      </c>
      <c r="CL191" s="21">
        <v>0</v>
      </c>
      <c r="CM191" s="21">
        <v>0</v>
      </c>
      <c r="CN191" s="21">
        <v>0</v>
      </c>
      <c r="CO191" s="21">
        <v>0</v>
      </c>
      <c r="CP191" s="21">
        <v>0</v>
      </c>
      <c r="CQ191" s="21">
        <v>0</v>
      </c>
      <c r="CR191" s="21">
        <v>0</v>
      </c>
      <c r="CS191" s="21">
        <v>0</v>
      </c>
      <c r="CT191" s="21">
        <v>0</v>
      </c>
      <c r="CU191" s="21">
        <v>0</v>
      </c>
      <c r="CV191" s="21">
        <v>0</v>
      </c>
      <c r="CW191" s="21">
        <v>0</v>
      </c>
      <c r="CX191" s="21">
        <v>0</v>
      </c>
      <c r="CY191" s="21">
        <v>0</v>
      </c>
      <c r="CZ191" s="21">
        <v>0</v>
      </c>
      <c r="DA191" s="21">
        <v>0</v>
      </c>
      <c r="DB191" s="21">
        <v>0</v>
      </c>
      <c r="DC191" s="21">
        <v>0</v>
      </c>
      <c r="DD191" s="21">
        <v>0</v>
      </c>
      <c r="DE191" s="21">
        <v>0</v>
      </c>
      <c r="DF191" s="21">
        <v>0</v>
      </c>
      <c r="DG191" s="21">
        <v>0</v>
      </c>
      <c r="DH191" s="21">
        <v>1018750</v>
      </c>
      <c r="DI191" s="110">
        <v>4.5999999999999996</v>
      </c>
      <c r="DJ191" s="110">
        <v>42.7</v>
      </c>
      <c r="DK191" s="110">
        <v>9</v>
      </c>
      <c r="DL191" s="110">
        <v>43.7</v>
      </c>
      <c r="DM191" s="110">
        <v>0</v>
      </c>
      <c r="DN191" s="21">
        <v>422900</v>
      </c>
      <c r="DO191" s="21">
        <v>0</v>
      </c>
      <c r="DP191" s="110" t="s">
        <v>1892</v>
      </c>
      <c r="DQ191" s="110" t="s">
        <v>1911</v>
      </c>
      <c r="DR191" s="110" t="s">
        <v>1911</v>
      </c>
      <c r="DS191" s="110" t="s">
        <v>1892</v>
      </c>
      <c r="DT191" s="110" t="s">
        <v>1911</v>
      </c>
      <c r="DU191" s="110" t="s">
        <v>1892</v>
      </c>
      <c r="DV191" s="110" t="s">
        <v>1911</v>
      </c>
      <c r="DW191" s="110" t="s">
        <v>1911</v>
      </c>
      <c r="DX191" s="110" t="s">
        <v>1911</v>
      </c>
      <c r="DY191" s="110" t="s">
        <v>1911</v>
      </c>
      <c r="DZ191" s="110" t="s">
        <v>1911</v>
      </c>
      <c r="EA191" s="110" t="s">
        <v>1911</v>
      </c>
      <c r="EB191" s="110" t="s">
        <v>1892</v>
      </c>
      <c r="EC191" s="110" t="s">
        <v>1892</v>
      </c>
    </row>
    <row r="192" spans="1:133" x14ac:dyDescent="0.3">
      <c r="A192" s="110" t="s">
        <v>162</v>
      </c>
      <c r="B192" s="110">
        <v>2021</v>
      </c>
      <c r="C192" s="110" t="s">
        <v>2467</v>
      </c>
      <c r="D192" s="22">
        <f>INDEX(Concordance!$A$2:$A$556,MATCH('2021 ESSER III'!F192,Concordance!$D$2:$D$556,0))</f>
        <v>78002</v>
      </c>
      <c r="E192" s="110" t="s">
        <v>731</v>
      </c>
      <c r="F192" s="110" t="s">
        <v>2468</v>
      </c>
      <c r="G192" s="110" t="s">
        <v>2469</v>
      </c>
      <c r="H192" s="110" t="s">
        <v>1892</v>
      </c>
      <c r="I192" s="21">
        <v>0</v>
      </c>
      <c r="J192" s="21">
        <v>0</v>
      </c>
      <c r="K192" s="21">
        <v>0</v>
      </c>
      <c r="L192" s="21">
        <v>0</v>
      </c>
      <c r="M192" s="21">
        <v>0</v>
      </c>
      <c r="N192" s="21">
        <v>0</v>
      </c>
      <c r="O192" s="21">
        <v>0</v>
      </c>
      <c r="P192" s="21">
        <v>0</v>
      </c>
      <c r="Q192" s="21">
        <v>0</v>
      </c>
      <c r="R192" s="21">
        <v>0</v>
      </c>
      <c r="W192" s="21">
        <v>0</v>
      </c>
      <c r="AC192" s="21">
        <v>4375559</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1">
        <v>0</v>
      </c>
      <c r="CK192" s="21">
        <v>0</v>
      </c>
      <c r="CL192" s="21">
        <v>0</v>
      </c>
      <c r="CM192" s="21">
        <v>0</v>
      </c>
      <c r="CN192" s="21">
        <v>0</v>
      </c>
      <c r="CO192" s="21">
        <v>0</v>
      </c>
      <c r="CP192" s="21">
        <v>0</v>
      </c>
      <c r="CQ192" s="21">
        <v>0</v>
      </c>
      <c r="CR192" s="21">
        <v>0</v>
      </c>
      <c r="CS192" s="21">
        <v>0</v>
      </c>
      <c r="CT192" s="21">
        <v>0</v>
      </c>
      <c r="CU192" s="21">
        <v>0</v>
      </c>
      <c r="CV192" s="21">
        <v>0</v>
      </c>
      <c r="CW192" s="21">
        <v>0</v>
      </c>
      <c r="CX192" s="21">
        <v>0</v>
      </c>
      <c r="CY192" s="21">
        <v>0</v>
      </c>
      <c r="CZ192" s="21">
        <v>0</v>
      </c>
      <c r="DA192" s="21">
        <v>0</v>
      </c>
      <c r="DB192" s="21">
        <v>0</v>
      </c>
      <c r="DC192" s="21">
        <v>0</v>
      </c>
      <c r="DD192" s="21">
        <v>0</v>
      </c>
      <c r="DE192" s="21">
        <v>0</v>
      </c>
      <c r="DF192" s="21">
        <v>0</v>
      </c>
      <c r="DG192" s="21">
        <v>0</v>
      </c>
      <c r="DH192" s="21">
        <v>4375559</v>
      </c>
      <c r="DI192" s="110">
        <v>56</v>
      </c>
      <c r="DJ192" s="110">
        <v>24</v>
      </c>
      <c r="DK192" s="110">
        <v>0</v>
      </c>
      <c r="DL192" s="110">
        <v>20</v>
      </c>
      <c r="DM192" s="110">
        <v>0</v>
      </c>
      <c r="DN192" s="21">
        <v>875112</v>
      </c>
      <c r="DO192" s="21">
        <v>0</v>
      </c>
      <c r="DP192" s="110" t="s">
        <v>1892</v>
      </c>
      <c r="DQ192" s="110" t="s">
        <v>1911</v>
      </c>
      <c r="DR192" s="110" t="s">
        <v>1911</v>
      </c>
      <c r="DS192" s="110" t="s">
        <v>1892</v>
      </c>
      <c r="DT192" s="110" t="s">
        <v>1911</v>
      </c>
      <c r="DU192" s="110" t="s">
        <v>1892</v>
      </c>
      <c r="DV192" s="110" t="s">
        <v>1911</v>
      </c>
      <c r="DW192" s="110" t="s">
        <v>1911</v>
      </c>
      <c r="DX192" s="110" t="s">
        <v>1911</v>
      </c>
      <c r="DY192" s="110" t="s">
        <v>1911</v>
      </c>
      <c r="DZ192" s="110" t="s">
        <v>1911</v>
      </c>
      <c r="EA192" s="110" t="s">
        <v>1911</v>
      </c>
      <c r="EB192" s="110" t="s">
        <v>1892</v>
      </c>
      <c r="EC192" s="110" t="s">
        <v>1892</v>
      </c>
    </row>
    <row r="193" spans="1:133" x14ac:dyDescent="0.3">
      <c r="A193" s="110" t="s">
        <v>162</v>
      </c>
      <c r="B193" s="110">
        <v>2021</v>
      </c>
      <c r="C193" s="110" t="s">
        <v>2470</v>
      </c>
      <c r="D193" s="22">
        <f>INDEX(Concordance!$A$2:$A$556,MATCH('2021 ESSER III'!F193,Concordance!$D$2:$D$556,0))</f>
        <v>96088</v>
      </c>
      <c r="E193" s="110" t="s">
        <v>734</v>
      </c>
      <c r="F193" s="110" t="s">
        <v>2471</v>
      </c>
      <c r="G193" s="110" t="s">
        <v>2472</v>
      </c>
      <c r="H193" s="110" t="s">
        <v>1892</v>
      </c>
      <c r="I193" s="21">
        <v>0</v>
      </c>
      <c r="J193" s="21">
        <v>0</v>
      </c>
      <c r="K193" s="21">
        <v>0</v>
      </c>
      <c r="L193" s="21">
        <v>0</v>
      </c>
      <c r="M193" s="21">
        <v>0</v>
      </c>
      <c r="N193" s="21">
        <v>0</v>
      </c>
      <c r="O193" s="21">
        <v>0</v>
      </c>
      <c r="P193" s="21">
        <v>0</v>
      </c>
      <c r="Q193" s="21">
        <v>0</v>
      </c>
      <c r="R193" s="21">
        <v>0</v>
      </c>
      <c r="W193" s="21">
        <v>0</v>
      </c>
      <c r="AC193" s="21">
        <v>49936116</v>
      </c>
      <c r="AD193" s="21">
        <v>0</v>
      </c>
      <c r="AE193" s="21">
        <v>0</v>
      </c>
      <c r="AF193" s="21">
        <v>0</v>
      </c>
      <c r="AG193" s="21">
        <v>0</v>
      </c>
      <c r="AH193" s="21">
        <v>0</v>
      </c>
      <c r="AI193" s="21">
        <v>0</v>
      </c>
      <c r="AJ193" s="21">
        <v>0</v>
      </c>
      <c r="AK193" s="21">
        <v>0</v>
      </c>
      <c r="AL193" s="21">
        <v>0</v>
      </c>
      <c r="AM193" s="21">
        <v>0</v>
      </c>
      <c r="AN193" s="21">
        <v>0</v>
      </c>
      <c r="AO193" s="21">
        <v>0</v>
      </c>
      <c r="AP193" s="21">
        <v>0</v>
      </c>
      <c r="AQ193" s="21">
        <v>0</v>
      </c>
      <c r="AR193" s="21">
        <v>0</v>
      </c>
      <c r="AS193" s="21">
        <v>0</v>
      </c>
      <c r="AT193" s="21">
        <v>0</v>
      </c>
      <c r="AU193" s="21">
        <v>0</v>
      </c>
      <c r="AV193" s="21">
        <v>0</v>
      </c>
      <c r="AW193" s="21">
        <v>0</v>
      </c>
      <c r="AX193" s="21">
        <v>0</v>
      </c>
      <c r="AY193" s="21">
        <v>0</v>
      </c>
      <c r="AZ193" s="21">
        <v>0</v>
      </c>
      <c r="BA193" s="21">
        <v>0</v>
      </c>
      <c r="BB193" s="21">
        <v>0</v>
      </c>
      <c r="BC193" s="21">
        <v>0</v>
      </c>
      <c r="BD193" s="21">
        <v>0</v>
      </c>
      <c r="BE193" s="21">
        <v>0</v>
      </c>
      <c r="BF193" s="21">
        <v>0</v>
      </c>
      <c r="BG193" s="21">
        <v>0</v>
      </c>
      <c r="BH193" s="21">
        <v>0</v>
      </c>
      <c r="BI193" s="21">
        <v>0</v>
      </c>
      <c r="BJ193" s="21">
        <v>0</v>
      </c>
      <c r="BK193" s="21">
        <v>0</v>
      </c>
      <c r="BL193" s="21">
        <v>0</v>
      </c>
      <c r="BM193" s="21">
        <v>0</v>
      </c>
      <c r="BN193" s="21">
        <v>0</v>
      </c>
      <c r="BO193" s="21">
        <v>0</v>
      </c>
      <c r="BP193" s="21">
        <v>0</v>
      </c>
      <c r="BQ193" s="21">
        <v>0</v>
      </c>
      <c r="BR193" s="21">
        <v>0</v>
      </c>
      <c r="BS193" s="21">
        <v>0</v>
      </c>
      <c r="BT193" s="21">
        <v>0</v>
      </c>
      <c r="BU193" s="21">
        <v>0</v>
      </c>
      <c r="BV193" s="21">
        <v>0</v>
      </c>
      <c r="BW193" s="21">
        <v>0</v>
      </c>
      <c r="BX193" s="21">
        <v>0</v>
      </c>
      <c r="BY193" s="21">
        <v>0</v>
      </c>
      <c r="BZ193" s="21">
        <v>0</v>
      </c>
      <c r="CA193" s="21">
        <v>0</v>
      </c>
      <c r="CB193" s="21">
        <v>0</v>
      </c>
      <c r="CC193" s="21">
        <v>0</v>
      </c>
      <c r="CD193" s="21">
        <v>0</v>
      </c>
      <c r="CE193" s="21">
        <v>0</v>
      </c>
      <c r="CF193" s="21">
        <v>0</v>
      </c>
      <c r="CG193" s="21">
        <v>0</v>
      </c>
      <c r="CH193" s="21">
        <v>0</v>
      </c>
      <c r="CI193" s="21">
        <v>0</v>
      </c>
      <c r="CJ193" s="21">
        <v>0</v>
      </c>
      <c r="CK193" s="21">
        <v>0</v>
      </c>
      <c r="CL193" s="21">
        <v>0</v>
      </c>
      <c r="CM193" s="21">
        <v>0</v>
      </c>
      <c r="CN193" s="21">
        <v>0</v>
      </c>
      <c r="CO193" s="21">
        <v>0</v>
      </c>
      <c r="CP193" s="21">
        <v>0</v>
      </c>
      <c r="CQ193" s="21">
        <v>0</v>
      </c>
      <c r="CR193" s="21">
        <v>0</v>
      </c>
      <c r="CS193" s="21">
        <v>0</v>
      </c>
      <c r="CT193" s="21">
        <v>0</v>
      </c>
      <c r="CU193" s="21">
        <v>0</v>
      </c>
      <c r="CV193" s="21">
        <v>0</v>
      </c>
      <c r="CW193" s="21">
        <v>0</v>
      </c>
      <c r="CX193" s="21">
        <v>0</v>
      </c>
      <c r="CY193" s="21">
        <v>0</v>
      </c>
      <c r="CZ193" s="21">
        <v>0</v>
      </c>
      <c r="DA193" s="21">
        <v>0</v>
      </c>
      <c r="DB193" s="21">
        <v>0</v>
      </c>
      <c r="DC193" s="21">
        <v>0</v>
      </c>
      <c r="DD193" s="21">
        <v>0</v>
      </c>
      <c r="DE193" s="21">
        <v>0</v>
      </c>
      <c r="DF193" s="21">
        <v>0</v>
      </c>
      <c r="DG193" s="21">
        <v>0</v>
      </c>
      <c r="DH193" s="21">
        <v>49936116</v>
      </c>
      <c r="DI193" s="110">
        <v>0</v>
      </c>
      <c r="DJ193" s="110">
        <v>20</v>
      </c>
      <c r="DK193" s="110">
        <v>0</v>
      </c>
      <c r="DL193" s="110">
        <v>80</v>
      </c>
      <c r="DM193" s="110">
        <v>0</v>
      </c>
      <c r="DN193" s="21">
        <v>10903375</v>
      </c>
      <c r="DO193" s="21">
        <v>0</v>
      </c>
      <c r="DP193" s="110" t="s">
        <v>1892</v>
      </c>
      <c r="DQ193" s="110" t="s">
        <v>1892</v>
      </c>
      <c r="DR193" s="110" t="s">
        <v>1911</v>
      </c>
      <c r="DS193" s="110" t="s">
        <v>1911</v>
      </c>
      <c r="DT193" s="110" t="s">
        <v>1911</v>
      </c>
      <c r="DU193" s="110" t="s">
        <v>1892</v>
      </c>
      <c r="DV193" s="110" t="s">
        <v>1911</v>
      </c>
      <c r="DW193" s="110" t="s">
        <v>1911</v>
      </c>
      <c r="DX193" s="110" t="s">
        <v>1911</v>
      </c>
      <c r="DY193" s="110" t="s">
        <v>1911</v>
      </c>
      <c r="DZ193" s="110" t="s">
        <v>1911</v>
      </c>
      <c r="EA193" s="110" t="s">
        <v>1911</v>
      </c>
      <c r="EB193" s="110" t="s">
        <v>1892</v>
      </c>
      <c r="EC193" s="110" t="s">
        <v>1892</v>
      </c>
    </row>
    <row r="194" spans="1:133" x14ac:dyDescent="0.3">
      <c r="A194" s="110" t="s">
        <v>162</v>
      </c>
      <c r="B194" s="110">
        <v>2021</v>
      </c>
      <c r="C194" s="110" t="s">
        <v>2473</v>
      </c>
      <c r="D194" s="22">
        <f>INDEX(Concordance!$A$2:$A$556,MATCH('2021 ESSER III'!F194,Concordance!$D$2:$D$556,0))</f>
        <v>42111</v>
      </c>
      <c r="E194" s="110" t="s">
        <v>737</v>
      </c>
      <c r="F194" s="110" t="s">
        <v>2474</v>
      </c>
      <c r="G194" s="110" t="s">
        <v>2475</v>
      </c>
      <c r="H194" s="110" t="s">
        <v>1892</v>
      </c>
      <c r="I194" s="21">
        <v>0</v>
      </c>
      <c r="J194" s="21">
        <v>0</v>
      </c>
      <c r="K194" s="21">
        <v>0</v>
      </c>
      <c r="L194" s="21">
        <v>0</v>
      </c>
      <c r="M194" s="21">
        <v>0</v>
      </c>
      <c r="N194" s="21">
        <v>0</v>
      </c>
      <c r="O194" s="21">
        <v>0</v>
      </c>
      <c r="P194" s="21">
        <v>0</v>
      </c>
      <c r="Q194" s="21">
        <v>0</v>
      </c>
      <c r="R194" s="21">
        <v>0</v>
      </c>
      <c r="W194" s="21">
        <v>0</v>
      </c>
      <c r="AC194" s="21">
        <v>2249772</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1">
        <v>0</v>
      </c>
      <c r="DA194" s="21">
        <v>0</v>
      </c>
      <c r="DB194" s="21">
        <v>0</v>
      </c>
      <c r="DC194" s="21">
        <v>0</v>
      </c>
      <c r="DD194" s="21">
        <v>0</v>
      </c>
      <c r="DE194" s="21">
        <v>0</v>
      </c>
      <c r="DF194" s="21">
        <v>0</v>
      </c>
      <c r="DG194" s="21">
        <v>0</v>
      </c>
      <c r="DH194" s="21">
        <v>2249772</v>
      </c>
      <c r="DI194" s="110">
        <v>0</v>
      </c>
      <c r="DJ194" s="110">
        <v>20</v>
      </c>
      <c r="DK194" s="110">
        <v>0</v>
      </c>
      <c r="DL194" s="110">
        <v>80</v>
      </c>
      <c r="DM194" s="110">
        <v>0</v>
      </c>
      <c r="DN194" s="21">
        <v>450000</v>
      </c>
      <c r="DO194" s="21">
        <v>0</v>
      </c>
      <c r="DP194" s="110" t="s">
        <v>1911</v>
      </c>
      <c r="DQ194" s="110" t="s">
        <v>1892</v>
      </c>
      <c r="DR194" s="110" t="s">
        <v>1911</v>
      </c>
      <c r="DS194" s="110" t="s">
        <v>1911</v>
      </c>
      <c r="DT194" s="110" t="s">
        <v>1911</v>
      </c>
      <c r="DU194" s="110" t="s">
        <v>1911</v>
      </c>
      <c r="DV194" s="110" t="s">
        <v>1911</v>
      </c>
      <c r="DW194" s="110" t="s">
        <v>1911</v>
      </c>
      <c r="DX194" s="110" t="s">
        <v>1911</v>
      </c>
      <c r="DY194" s="110" t="s">
        <v>1911</v>
      </c>
      <c r="DZ194" s="110" t="s">
        <v>1911</v>
      </c>
      <c r="EA194" s="110" t="s">
        <v>1911</v>
      </c>
      <c r="EB194" s="110" t="s">
        <v>1892</v>
      </c>
      <c r="EC194" s="110" t="s">
        <v>1892</v>
      </c>
    </row>
    <row r="195" spans="1:133" x14ac:dyDescent="0.3">
      <c r="A195" s="110" t="s">
        <v>162</v>
      </c>
      <c r="B195" s="110">
        <v>2021</v>
      </c>
      <c r="C195" s="110" t="s">
        <v>2476</v>
      </c>
      <c r="D195" s="22">
        <f>INDEX(Concordance!$A$2:$A$556,MATCH('2021 ESSER III'!F195,Concordance!$D$2:$D$556,0))</f>
        <v>43004</v>
      </c>
      <c r="E195" s="110" t="s">
        <v>740</v>
      </c>
      <c r="F195" s="110" t="s">
        <v>2477</v>
      </c>
      <c r="G195" s="110" t="s">
        <v>2478</v>
      </c>
      <c r="H195" s="110" t="s">
        <v>1892</v>
      </c>
      <c r="I195" s="21">
        <v>0</v>
      </c>
      <c r="J195" s="21">
        <v>0</v>
      </c>
      <c r="K195" s="21">
        <v>0</v>
      </c>
      <c r="L195" s="21">
        <v>0</v>
      </c>
      <c r="M195" s="21">
        <v>0</v>
      </c>
      <c r="N195" s="21">
        <v>0</v>
      </c>
      <c r="O195" s="21">
        <v>0</v>
      </c>
      <c r="P195" s="21">
        <v>0</v>
      </c>
      <c r="Q195" s="21">
        <v>0</v>
      </c>
      <c r="R195" s="21">
        <v>0</v>
      </c>
      <c r="W195" s="21">
        <v>0</v>
      </c>
      <c r="AC195" s="21">
        <v>1911102</v>
      </c>
      <c r="AD195" s="21">
        <v>0</v>
      </c>
      <c r="AE195" s="21">
        <v>0</v>
      </c>
      <c r="AF195" s="21">
        <v>0</v>
      </c>
      <c r="AG195" s="21">
        <v>0</v>
      </c>
      <c r="AH195" s="21">
        <v>0</v>
      </c>
      <c r="AI195" s="21">
        <v>0</v>
      </c>
      <c r="AJ195" s="21">
        <v>0</v>
      </c>
      <c r="AK195" s="21">
        <v>0</v>
      </c>
      <c r="AL195" s="21">
        <v>0</v>
      </c>
      <c r="AM195" s="21">
        <v>0</v>
      </c>
      <c r="AN195" s="21">
        <v>0</v>
      </c>
      <c r="AO195" s="21">
        <v>0</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21">
        <v>0</v>
      </c>
      <c r="CN195" s="21">
        <v>0</v>
      </c>
      <c r="CO195" s="21">
        <v>0</v>
      </c>
      <c r="CP195" s="21">
        <v>0</v>
      </c>
      <c r="CQ195" s="21">
        <v>0</v>
      </c>
      <c r="CR195" s="21">
        <v>0</v>
      </c>
      <c r="CS195" s="21">
        <v>0</v>
      </c>
      <c r="CT195" s="21">
        <v>0</v>
      </c>
      <c r="CU195" s="21">
        <v>0</v>
      </c>
      <c r="CV195" s="21">
        <v>0</v>
      </c>
      <c r="CW195" s="21">
        <v>0</v>
      </c>
      <c r="CX195" s="21">
        <v>0</v>
      </c>
      <c r="CY195" s="21">
        <v>0</v>
      </c>
      <c r="CZ195" s="21">
        <v>0</v>
      </c>
      <c r="DA195" s="21">
        <v>0</v>
      </c>
      <c r="DB195" s="21">
        <v>0</v>
      </c>
      <c r="DC195" s="21">
        <v>0</v>
      </c>
      <c r="DD195" s="21">
        <v>0</v>
      </c>
      <c r="DE195" s="21">
        <v>0</v>
      </c>
      <c r="DF195" s="21">
        <v>0</v>
      </c>
      <c r="DG195" s="21">
        <v>0</v>
      </c>
      <c r="DH195" s="21">
        <v>1911102</v>
      </c>
      <c r="DI195" s="110">
        <v>0</v>
      </c>
      <c r="DJ195" s="110">
        <v>20</v>
      </c>
      <c r="DK195" s="110">
        <v>0</v>
      </c>
      <c r="DL195" s="110">
        <v>80</v>
      </c>
      <c r="DM195" s="110">
        <v>0</v>
      </c>
      <c r="DN195" s="21">
        <v>632695</v>
      </c>
      <c r="DO195" s="21">
        <v>0</v>
      </c>
      <c r="DP195" s="110" t="s">
        <v>1892</v>
      </c>
      <c r="DQ195" s="110" t="s">
        <v>1892</v>
      </c>
      <c r="DR195" s="110" t="s">
        <v>1892</v>
      </c>
      <c r="DS195" s="110" t="s">
        <v>1892</v>
      </c>
      <c r="DT195" s="110" t="s">
        <v>1911</v>
      </c>
      <c r="DU195" s="110" t="s">
        <v>1892</v>
      </c>
      <c r="DV195" s="110" t="s">
        <v>1911</v>
      </c>
      <c r="DW195" s="110" t="s">
        <v>1911</v>
      </c>
      <c r="DX195" s="110" t="s">
        <v>1911</v>
      </c>
      <c r="DY195" s="110" t="s">
        <v>1911</v>
      </c>
      <c r="DZ195" s="110" t="s">
        <v>1911</v>
      </c>
      <c r="EA195" s="110" t="s">
        <v>1911</v>
      </c>
      <c r="EB195" s="110" t="s">
        <v>1892</v>
      </c>
      <c r="EC195" s="110" t="s">
        <v>1892</v>
      </c>
    </row>
    <row r="196" spans="1:133" x14ac:dyDescent="0.3">
      <c r="A196" s="110" t="s">
        <v>162</v>
      </c>
      <c r="B196" s="110">
        <v>2021</v>
      </c>
      <c r="C196" s="110" t="s">
        <v>2479</v>
      </c>
      <c r="D196" s="22">
        <f>INDEX(Concordance!$A$2:$A$556,MATCH('2021 ESSER III'!F196,Concordance!$D$2:$D$556,0))</f>
        <v>48072</v>
      </c>
      <c r="E196" s="110" t="s">
        <v>743</v>
      </c>
      <c r="F196" s="110" t="s">
        <v>2480</v>
      </c>
      <c r="G196" s="110" t="s">
        <v>2481</v>
      </c>
      <c r="H196" s="110" t="s">
        <v>1892</v>
      </c>
      <c r="I196" s="21">
        <v>0</v>
      </c>
      <c r="J196" s="21">
        <v>0</v>
      </c>
      <c r="K196" s="21">
        <v>0</v>
      </c>
      <c r="L196" s="21">
        <v>0</v>
      </c>
      <c r="M196" s="21">
        <v>0</v>
      </c>
      <c r="N196" s="21">
        <v>0</v>
      </c>
      <c r="O196" s="21">
        <v>0</v>
      </c>
      <c r="P196" s="21">
        <v>0</v>
      </c>
      <c r="Q196" s="21">
        <v>0</v>
      </c>
      <c r="R196" s="21">
        <v>0</v>
      </c>
      <c r="W196" s="21">
        <v>0</v>
      </c>
      <c r="AC196" s="21">
        <v>27208747</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21">
        <v>0</v>
      </c>
      <c r="CN196" s="21">
        <v>0</v>
      </c>
      <c r="CO196" s="21">
        <v>0</v>
      </c>
      <c r="CP196" s="21">
        <v>0</v>
      </c>
      <c r="CQ196" s="21">
        <v>0</v>
      </c>
      <c r="CR196" s="21">
        <v>0</v>
      </c>
      <c r="CS196" s="21">
        <v>0</v>
      </c>
      <c r="CT196" s="21">
        <v>0</v>
      </c>
      <c r="CU196" s="21">
        <v>0</v>
      </c>
      <c r="CV196" s="21">
        <v>0</v>
      </c>
      <c r="CW196" s="21">
        <v>0</v>
      </c>
      <c r="CX196" s="21">
        <v>0</v>
      </c>
      <c r="CY196" s="21">
        <v>0</v>
      </c>
      <c r="CZ196" s="21">
        <v>0</v>
      </c>
      <c r="DA196" s="21">
        <v>0</v>
      </c>
      <c r="DB196" s="21">
        <v>0</v>
      </c>
      <c r="DC196" s="21">
        <v>0</v>
      </c>
      <c r="DD196" s="21">
        <v>0</v>
      </c>
      <c r="DE196" s="21">
        <v>0</v>
      </c>
      <c r="DF196" s="21">
        <v>0</v>
      </c>
      <c r="DG196" s="21">
        <v>0</v>
      </c>
      <c r="DH196" s="21">
        <v>27208747</v>
      </c>
      <c r="DI196" s="110">
        <v>5</v>
      </c>
      <c r="DJ196" s="110">
        <v>55</v>
      </c>
      <c r="DK196" s="110">
        <v>20</v>
      </c>
      <c r="DL196" s="110">
        <v>20</v>
      </c>
      <c r="DM196" s="110">
        <v>0</v>
      </c>
      <c r="DN196" s="21">
        <v>5441749.4000000004</v>
      </c>
      <c r="DO196" s="21">
        <v>0</v>
      </c>
      <c r="DP196" s="110" t="s">
        <v>1892</v>
      </c>
      <c r="DQ196" s="110" t="s">
        <v>1892</v>
      </c>
      <c r="DR196" s="110" t="s">
        <v>1892</v>
      </c>
      <c r="DS196" s="110" t="s">
        <v>1892</v>
      </c>
      <c r="DT196" s="110" t="s">
        <v>1911</v>
      </c>
      <c r="DU196" s="110" t="s">
        <v>1892</v>
      </c>
      <c r="DV196" s="110" t="s">
        <v>1911</v>
      </c>
      <c r="DW196" s="110" t="s">
        <v>1911</v>
      </c>
      <c r="DX196" s="110" t="s">
        <v>1911</v>
      </c>
      <c r="DY196" s="110" t="s">
        <v>1911</v>
      </c>
      <c r="DZ196" s="110" t="s">
        <v>1911</v>
      </c>
      <c r="EA196" s="110" t="s">
        <v>1911</v>
      </c>
      <c r="EB196" s="110" t="s">
        <v>1892</v>
      </c>
      <c r="EC196" s="110" t="s">
        <v>1892</v>
      </c>
    </row>
    <row r="197" spans="1:133" x14ac:dyDescent="0.3">
      <c r="A197" s="110" t="s">
        <v>162</v>
      </c>
      <c r="B197" s="110">
        <v>2021</v>
      </c>
      <c r="C197" s="110" t="s">
        <v>2482</v>
      </c>
      <c r="D197" s="22">
        <f>INDEX(Concordance!$A$2:$A$556,MATCH('2021 ESSER III'!F197,Concordance!$D$2:$D$556,0))</f>
        <v>43001</v>
      </c>
      <c r="E197" s="110" t="s">
        <v>746</v>
      </c>
      <c r="F197" s="110" t="s">
        <v>2483</v>
      </c>
      <c r="G197" s="110" t="s">
        <v>2484</v>
      </c>
      <c r="H197" s="110" t="s">
        <v>1892</v>
      </c>
      <c r="I197" s="21">
        <v>0</v>
      </c>
      <c r="J197" s="21">
        <v>0</v>
      </c>
      <c r="K197" s="21">
        <v>0</v>
      </c>
      <c r="L197" s="21">
        <v>0</v>
      </c>
      <c r="M197" s="21">
        <v>0</v>
      </c>
      <c r="N197" s="21">
        <v>0</v>
      </c>
      <c r="O197" s="21">
        <v>0</v>
      </c>
      <c r="P197" s="21">
        <v>0</v>
      </c>
      <c r="Q197" s="21">
        <v>0</v>
      </c>
      <c r="R197" s="21">
        <v>0</v>
      </c>
      <c r="W197" s="21">
        <v>0</v>
      </c>
      <c r="AC197" s="21">
        <v>2067083</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1">
        <v>0</v>
      </c>
      <c r="DA197" s="21">
        <v>0</v>
      </c>
      <c r="DB197" s="21">
        <v>0</v>
      </c>
      <c r="DC197" s="21">
        <v>0</v>
      </c>
      <c r="DD197" s="21">
        <v>0</v>
      </c>
      <c r="DE197" s="21">
        <v>0</v>
      </c>
      <c r="DF197" s="21">
        <v>0</v>
      </c>
      <c r="DG197" s="21">
        <v>0</v>
      </c>
      <c r="DH197" s="21">
        <v>2067083</v>
      </c>
      <c r="DI197" s="110">
        <v>0</v>
      </c>
      <c r="DJ197" s="110">
        <v>100</v>
      </c>
      <c r="DK197" s="110">
        <v>0</v>
      </c>
      <c r="DL197" s="110">
        <v>0</v>
      </c>
      <c r="DM197" s="110">
        <v>0</v>
      </c>
      <c r="DN197" s="21">
        <v>433416.6</v>
      </c>
      <c r="DO197" s="21">
        <v>0</v>
      </c>
      <c r="DP197" s="110" t="s">
        <v>1911</v>
      </c>
      <c r="DQ197" s="110" t="s">
        <v>1911</v>
      </c>
      <c r="DR197" s="110" t="s">
        <v>1911</v>
      </c>
      <c r="DS197" s="110" t="s">
        <v>1911</v>
      </c>
      <c r="DT197" s="110" t="s">
        <v>1911</v>
      </c>
      <c r="DU197" s="110" t="s">
        <v>1911</v>
      </c>
      <c r="DV197" s="110" t="s">
        <v>1911</v>
      </c>
      <c r="DW197" s="110" t="s">
        <v>1911</v>
      </c>
      <c r="DX197" s="110" t="s">
        <v>1911</v>
      </c>
      <c r="DY197" s="110" t="s">
        <v>1911</v>
      </c>
      <c r="DZ197" s="110" t="s">
        <v>1911</v>
      </c>
      <c r="EA197" s="110" t="s">
        <v>1911</v>
      </c>
      <c r="EB197" s="110" t="s">
        <v>1892</v>
      </c>
      <c r="EC197" s="110" t="s">
        <v>1892</v>
      </c>
    </row>
    <row r="198" spans="1:133" x14ac:dyDescent="0.3">
      <c r="A198" s="110" t="s">
        <v>162</v>
      </c>
      <c r="B198" s="110">
        <v>2021</v>
      </c>
      <c r="C198" s="110" t="s">
        <v>2485</v>
      </c>
      <c r="D198" s="22">
        <f>INDEX(Concordance!$A$2:$A$556,MATCH('2021 ESSER III'!F198,Concordance!$D$2:$D$556,0))</f>
        <v>88075</v>
      </c>
      <c r="E198" s="110" t="s">
        <v>749</v>
      </c>
      <c r="F198" s="110" t="s">
        <v>2486</v>
      </c>
      <c r="G198" s="110" t="s">
        <v>2487</v>
      </c>
      <c r="H198" s="110" t="s">
        <v>1892</v>
      </c>
      <c r="I198" s="21">
        <v>0</v>
      </c>
      <c r="J198" s="21">
        <v>0</v>
      </c>
      <c r="K198" s="21">
        <v>0</v>
      </c>
      <c r="L198" s="21">
        <v>0</v>
      </c>
      <c r="M198" s="21">
        <v>0</v>
      </c>
      <c r="N198" s="21">
        <v>0</v>
      </c>
      <c r="O198" s="21">
        <v>0</v>
      </c>
      <c r="P198" s="21">
        <v>0</v>
      </c>
      <c r="Q198" s="21">
        <v>0</v>
      </c>
      <c r="R198" s="21">
        <v>0</v>
      </c>
      <c r="W198" s="21">
        <v>0</v>
      </c>
      <c r="AC198" s="21">
        <v>459696</v>
      </c>
      <c r="AD198" s="21">
        <v>0</v>
      </c>
      <c r="AE198" s="21">
        <v>0</v>
      </c>
      <c r="AF198" s="21">
        <v>0</v>
      </c>
      <c r="AG198" s="21">
        <v>0</v>
      </c>
      <c r="AH198" s="21">
        <v>0</v>
      </c>
      <c r="AI198" s="21">
        <v>0</v>
      </c>
      <c r="AJ198" s="21">
        <v>0</v>
      </c>
      <c r="AK198" s="21">
        <v>0</v>
      </c>
      <c r="AL198" s="21">
        <v>0</v>
      </c>
      <c r="AM198" s="21">
        <v>0</v>
      </c>
      <c r="AN198" s="21">
        <v>0</v>
      </c>
      <c r="AO198" s="21">
        <v>0</v>
      </c>
      <c r="AP198" s="21">
        <v>0</v>
      </c>
      <c r="AQ198" s="21">
        <v>0</v>
      </c>
      <c r="AR198" s="21">
        <v>0</v>
      </c>
      <c r="AS198" s="21">
        <v>0</v>
      </c>
      <c r="AT198" s="21">
        <v>0</v>
      </c>
      <c r="AU198" s="21">
        <v>0</v>
      </c>
      <c r="AV198" s="21">
        <v>0</v>
      </c>
      <c r="AW198" s="21">
        <v>0</v>
      </c>
      <c r="AX198" s="21">
        <v>0</v>
      </c>
      <c r="AY198" s="21">
        <v>0</v>
      </c>
      <c r="AZ198" s="21">
        <v>0</v>
      </c>
      <c r="BA198" s="21">
        <v>0</v>
      </c>
      <c r="BB198" s="21">
        <v>0</v>
      </c>
      <c r="BC198" s="21">
        <v>0</v>
      </c>
      <c r="BD198" s="21">
        <v>0</v>
      </c>
      <c r="BE198" s="21">
        <v>0</v>
      </c>
      <c r="BF198" s="21">
        <v>0</v>
      </c>
      <c r="BG198" s="21">
        <v>0</v>
      </c>
      <c r="BH198" s="21">
        <v>0</v>
      </c>
      <c r="BI198" s="21">
        <v>0</v>
      </c>
      <c r="BJ198" s="21">
        <v>0</v>
      </c>
      <c r="BK198" s="21">
        <v>0</v>
      </c>
      <c r="BL198" s="21">
        <v>0</v>
      </c>
      <c r="BM198" s="21">
        <v>0</v>
      </c>
      <c r="BN198" s="21">
        <v>0</v>
      </c>
      <c r="BO198" s="21">
        <v>0</v>
      </c>
      <c r="BP198" s="21">
        <v>0</v>
      </c>
      <c r="BQ198" s="21">
        <v>0</v>
      </c>
      <c r="BR198" s="21">
        <v>0</v>
      </c>
      <c r="BS198" s="21">
        <v>0</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21">
        <v>0</v>
      </c>
      <c r="CN198" s="21">
        <v>0</v>
      </c>
      <c r="CO198" s="21">
        <v>0</v>
      </c>
      <c r="CP198" s="21">
        <v>0</v>
      </c>
      <c r="CQ198" s="21">
        <v>0</v>
      </c>
      <c r="CR198" s="21">
        <v>0</v>
      </c>
      <c r="CS198" s="21">
        <v>0</v>
      </c>
      <c r="CT198" s="21">
        <v>0</v>
      </c>
      <c r="CU198" s="21">
        <v>0</v>
      </c>
      <c r="CV198" s="21">
        <v>0</v>
      </c>
      <c r="CW198" s="21">
        <v>0</v>
      </c>
      <c r="CX198" s="21">
        <v>0</v>
      </c>
      <c r="CY198" s="21">
        <v>0</v>
      </c>
      <c r="CZ198" s="21">
        <v>0</v>
      </c>
      <c r="DA198" s="21">
        <v>0</v>
      </c>
      <c r="DB198" s="21">
        <v>0</v>
      </c>
      <c r="DC198" s="21">
        <v>0</v>
      </c>
      <c r="DD198" s="21">
        <v>0</v>
      </c>
      <c r="DE198" s="21">
        <v>0</v>
      </c>
      <c r="DF198" s="21">
        <v>0</v>
      </c>
      <c r="DG198" s="21">
        <v>0</v>
      </c>
      <c r="DH198" s="21">
        <v>459696</v>
      </c>
      <c r="DI198" s="110">
        <v>0</v>
      </c>
      <c r="DJ198" s="110">
        <v>20</v>
      </c>
      <c r="DK198" s="110">
        <v>0</v>
      </c>
      <c r="DL198" s="110">
        <v>80</v>
      </c>
      <c r="DM198" s="110">
        <v>0</v>
      </c>
      <c r="DN198" s="21">
        <v>91939.199999999997</v>
      </c>
      <c r="DO198" s="21">
        <v>0</v>
      </c>
      <c r="DP198" s="110" t="s">
        <v>1911</v>
      </c>
      <c r="DQ198" s="110" t="s">
        <v>1911</v>
      </c>
      <c r="DR198" s="110" t="s">
        <v>1911</v>
      </c>
      <c r="DS198" s="110" t="s">
        <v>1911</v>
      </c>
      <c r="DT198" s="110" t="s">
        <v>1911</v>
      </c>
      <c r="DU198" s="110" t="s">
        <v>1892</v>
      </c>
      <c r="DV198" s="110" t="s">
        <v>1911</v>
      </c>
      <c r="DW198" s="110" t="s">
        <v>1911</v>
      </c>
      <c r="DX198" s="110" t="s">
        <v>1911</v>
      </c>
      <c r="DY198" s="110" t="s">
        <v>1911</v>
      </c>
      <c r="DZ198" s="110" t="s">
        <v>1911</v>
      </c>
      <c r="EA198" s="110" t="s">
        <v>1911</v>
      </c>
      <c r="EB198" s="110" t="s">
        <v>1892</v>
      </c>
      <c r="EC198" s="110" t="s">
        <v>1892</v>
      </c>
    </row>
    <row r="199" spans="1:133" x14ac:dyDescent="0.3">
      <c r="A199" s="110" t="s">
        <v>162</v>
      </c>
      <c r="B199" s="110">
        <v>2021</v>
      </c>
      <c r="C199" s="110" t="s">
        <v>2488</v>
      </c>
      <c r="D199" s="22">
        <f>INDEX(Concordance!$A$2:$A$556,MATCH('2021 ESSER III'!F199,Concordance!$D$2:$D$556,0))</f>
        <v>68071</v>
      </c>
      <c r="E199" s="110" t="s">
        <v>752</v>
      </c>
      <c r="F199" s="110" t="s">
        <v>2489</v>
      </c>
      <c r="G199" s="110" t="s">
        <v>2490</v>
      </c>
      <c r="H199" s="110" t="s">
        <v>1892</v>
      </c>
      <c r="I199" s="21">
        <v>0</v>
      </c>
      <c r="J199" s="21">
        <v>0</v>
      </c>
      <c r="K199" s="21">
        <v>0</v>
      </c>
      <c r="L199" s="21">
        <v>0</v>
      </c>
      <c r="M199" s="21">
        <v>0</v>
      </c>
      <c r="N199" s="21">
        <v>0</v>
      </c>
      <c r="O199" s="21">
        <v>0</v>
      </c>
      <c r="P199" s="21">
        <v>0</v>
      </c>
      <c r="Q199" s="21">
        <v>0</v>
      </c>
      <c r="R199" s="21">
        <v>0</v>
      </c>
      <c r="W199" s="21">
        <v>0</v>
      </c>
      <c r="AC199" s="21">
        <v>371847</v>
      </c>
      <c r="AD199" s="21">
        <v>0</v>
      </c>
      <c r="AE199" s="21">
        <v>0</v>
      </c>
      <c r="AF199" s="21">
        <v>0</v>
      </c>
      <c r="AG199" s="21">
        <v>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0</v>
      </c>
      <c r="CU199" s="21">
        <v>0</v>
      </c>
      <c r="CV199" s="21">
        <v>0</v>
      </c>
      <c r="CW199" s="21">
        <v>0</v>
      </c>
      <c r="CX199" s="21">
        <v>0</v>
      </c>
      <c r="CY199" s="21">
        <v>0</v>
      </c>
      <c r="CZ199" s="21">
        <v>0</v>
      </c>
      <c r="DA199" s="21">
        <v>0</v>
      </c>
      <c r="DB199" s="21">
        <v>0</v>
      </c>
      <c r="DC199" s="21">
        <v>0</v>
      </c>
      <c r="DD199" s="21">
        <v>0</v>
      </c>
      <c r="DE199" s="21">
        <v>0</v>
      </c>
      <c r="DF199" s="21">
        <v>0</v>
      </c>
      <c r="DG199" s="21">
        <v>0</v>
      </c>
      <c r="DH199" s="21">
        <v>371847</v>
      </c>
      <c r="DI199" s="110">
        <v>0</v>
      </c>
      <c r="DJ199" s="110">
        <v>20</v>
      </c>
      <c r="DK199" s="110">
        <v>0</v>
      </c>
      <c r="DL199" s="110">
        <v>80</v>
      </c>
      <c r="DM199" s="110">
        <v>0</v>
      </c>
      <c r="DN199" s="21">
        <v>74369.399999999994</v>
      </c>
      <c r="DO199" s="21">
        <v>0</v>
      </c>
      <c r="DP199" s="110" t="s">
        <v>1911</v>
      </c>
      <c r="DQ199" s="110" t="s">
        <v>1911</v>
      </c>
      <c r="DR199" s="110" t="s">
        <v>1892</v>
      </c>
      <c r="DS199" s="110" t="s">
        <v>1911</v>
      </c>
      <c r="DT199" s="110" t="s">
        <v>1911</v>
      </c>
      <c r="DU199" s="110" t="s">
        <v>1911</v>
      </c>
      <c r="DV199" s="110" t="s">
        <v>1911</v>
      </c>
      <c r="DW199" s="110" t="s">
        <v>1911</v>
      </c>
      <c r="DX199" s="110" t="s">
        <v>1911</v>
      </c>
      <c r="DY199" s="110" t="s">
        <v>1911</v>
      </c>
      <c r="DZ199" s="110" t="s">
        <v>1911</v>
      </c>
      <c r="EA199" s="110" t="s">
        <v>1911</v>
      </c>
      <c r="EB199" s="110" t="s">
        <v>1892</v>
      </c>
      <c r="EC199" s="110" t="s">
        <v>1892</v>
      </c>
    </row>
    <row r="200" spans="1:133" x14ac:dyDescent="0.3">
      <c r="A200" s="110" t="s">
        <v>162</v>
      </c>
      <c r="B200" s="110">
        <v>2021</v>
      </c>
      <c r="C200" s="110" t="s">
        <v>2491</v>
      </c>
      <c r="D200" s="22">
        <f>INDEX(Concordance!$A$2:$A$556,MATCH('2021 ESSER III'!F200,Concordance!$D$2:$D$556,0))</f>
        <v>50003</v>
      </c>
      <c r="E200" s="110" t="s">
        <v>755</v>
      </c>
      <c r="F200" s="110" t="s">
        <v>2492</v>
      </c>
      <c r="G200" s="110" t="s">
        <v>2493</v>
      </c>
      <c r="H200" s="110" t="s">
        <v>1892</v>
      </c>
      <c r="I200" s="21">
        <v>45814.16</v>
      </c>
      <c r="J200" s="21">
        <v>0</v>
      </c>
      <c r="K200" s="21">
        <v>0</v>
      </c>
      <c r="L200" s="21">
        <v>0</v>
      </c>
      <c r="M200" s="21">
        <v>0</v>
      </c>
      <c r="N200" s="21">
        <v>0</v>
      </c>
      <c r="O200" s="21">
        <v>0</v>
      </c>
      <c r="P200" s="21">
        <v>0</v>
      </c>
      <c r="Q200" s="21">
        <v>45814.16</v>
      </c>
      <c r="R200" s="21">
        <v>0</v>
      </c>
      <c r="W200" s="21">
        <v>45814.16</v>
      </c>
      <c r="X200" s="110">
        <v>0</v>
      </c>
      <c r="Y200" s="110">
        <v>0</v>
      </c>
      <c r="Z200" s="110">
        <v>0</v>
      </c>
      <c r="AA200" s="110">
        <v>100</v>
      </c>
      <c r="AB200" s="110">
        <v>0</v>
      </c>
      <c r="AC200" s="21">
        <v>2990500</v>
      </c>
      <c r="AD200" s="21">
        <v>0</v>
      </c>
      <c r="AE200" s="21">
        <v>0</v>
      </c>
      <c r="AF200" s="21">
        <v>0</v>
      </c>
      <c r="AG200" s="21">
        <v>0</v>
      </c>
      <c r="AH200" s="21">
        <v>0</v>
      </c>
      <c r="AI200" s="21">
        <v>0</v>
      </c>
      <c r="AJ200" s="21">
        <v>0</v>
      </c>
      <c r="AK200" s="21">
        <v>0</v>
      </c>
      <c r="AL200" s="21">
        <v>0</v>
      </c>
      <c r="AM200" s="21">
        <v>0</v>
      </c>
      <c r="AN200" s="21">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0</v>
      </c>
      <c r="BD200" s="21">
        <v>0</v>
      </c>
      <c r="BE200" s="21">
        <v>0</v>
      </c>
      <c r="BF200" s="21">
        <v>0</v>
      </c>
      <c r="BG200" s="21">
        <v>0</v>
      </c>
      <c r="BH200" s="21">
        <v>0</v>
      </c>
      <c r="BI200" s="21">
        <v>0</v>
      </c>
      <c r="BJ200" s="21">
        <v>0</v>
      </c>
      <c r="BK200" s="21">
        <v>0</v>
      </c>
      <c r="BL200" s="21">
        <v>0</v>
      </c>
      <c r="BM200" s="21">
        <v>0</v>
      </c>
      <c r="BN200" s="21">
        <v>0</v>
      </c>
      <c r="BO200" s="21">
        <v>0</v>
      </c>
      <c r="BP200" s="21">
        <v>0</v>
      </c>
      <c r="BQ200" s="21">
        <v>0</v>
      </c>
      <c r="BR200" s="21">
        <v>0</v>
      </c>
      <c r="BS200" s="21">
        <v>0</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21">
        <v>0</v>
      </c>
      <c r="CN200" s="21">
        <v>0</v>
      </c>
      <c r="CO200" s="21">
        <v>0</v>
      </c>
      <c r="CP200" s="21">
        <v>0</v>
      </c>
      <c r="CQ200" s="21">
        <v>0</v>
      </c>
      <c r="CR200" s="21">
        <v>0</v>
      </c>
      <c r="CS200" s="21">
        <v>0</v>
      </c>
      <c r="CT200" s="21">
        <v>0</v>
      </c>
      <c r="CU200" s="21">
        <v>0</v>
      </c>
      <c r="CV200" s="21">
        <v>0</v>
      </c>
      <c r="CW200" s="21">
        <v>0</v>
      </c>
      <c r="CX200" s="21">
        <v>0</v>
      </c>
      <c r="CY200" s="21">
        <v>0</v>
      </c>
      <c r="CZ200" s="21">
        <v>0</v>
      </c>
      <c r="DA200" s="21">
        <v>0</v>
      </c>
      <c r="DB200" s="21">
        <v>0</v>
      </c>
      <c r="DC200" s="21">
        <v>0</v>
      </c>
      <c r="DD200" s="21">
        <v>0</v>
      </c>
      <c r="DE200" s="21">
        <v>0</v>
      </c>
      <c r="DF200" s="21">
        <v>0</v>
      </c>
      <c r="DG200" s="21">
        <v>0</v>
      </c>
      <c r="DH200" s="21">
        <v>2990500</v>
      </c>
      <c r="DI200" s="110">
        <v>5</v>
      </c>
      <c r="DJ200" s="110">
        <v>25.5</v>
      </c>
      <c r="DK200" s="110">
        <v>5</v>
      </c>
      <c r="DL200" s="110">
        <v>64.5</v>
      </c>
      <c r="DM200" s="110">
        <v>0</v>
      </c>
      <c r="DN200" s="21">
        <v>1250000</v>
      </c>
      <c r="DO200" s="21">
        <v>0</v>
      </c>
      <c r="DP200" s="110" t="s">
        <v>1911</v>
      </c>
      <c r="DQ200" s="110" t="s">
        <v>1911</v>
      </c>
      <c r="DR200" s="110" t="s">
        <v>1911</v>
      </c>
      <c r="DS200" s="110" t="s">
        <v>1911</v>
      </c>
      <c r="DT200" s="110" t="s">
        <v>1911</v>
      </c>
      <c r="DU200" s="110" t="s">
        <v>1892</v>
      </c>
      <c r="DV200" s="110" t="s">
        <v>1911</v>
      </c>
      <c r="DW200" s="110" t="s">
        <v>1911</v>
      </c>
      <c r="DX200" s="110" t="s">
        <v>1911</v>
      </c>
      <c r="DY200" s="110" t="s">
        <v>1911</v>
      </c>
      <c r="DZ200" s="110" t="s">
        <v>1911</v>
      </c>
      <c r="EA200" s="110" t="s">
        <v>1911</v>
      </c>
      <c r="EB200" s="110" t="s">
        <v>1892</v>
      </c>
      <c r="EC200" s="110" t="s">
        <v>1892</v>
      </c>
    </row>
    <row r="201" spans="1:133" x14ac:dyDescent="0.3">
      <c r="A201" s="110" t="s">
        <v>162</v>
      </c>
      <c r="B201" s="110">
        <v>2021</v>
      </c>
      <c r="C201" s="110" t="s">
        <v>2494</v>
      </c>
      <c r="D201" s="22">
        <f>INDEX(Concordance!$A$2:$A$556,MATCH('2021 ESSER III'!F201,Concordance!$D$2:$D$556,0))</f>
        <v>48904</v>
      </c>
      <c r="E201" s="110" t="s">
        <v>758</v>
      </c>
      <c r="F201" s="110" t="s">
        <v>2495</v>
      </c>
      <c r="G201" s="110" t="s">
        <v>2496</v>
      </c>
      <c r="H201" s="110" t="s">
        <v>1892</v>
      </c>
      <c r="I201" s="21">
        <v>0</v>
      </c>
      <c r="J201" s="21">
        <v>0</v>
      </c>
      <c r="K201" s="21">
        <v>0</v>
      </c>
      <c r="L201" s="21">
        <v>0</v>
      </c>
      <c r="M201" s="21">
        <v>0</v>
      </c>
      <c r="N201" s="21">
        <v>0</v>
      </c>
      <c r="O201" s="21">
        <v>0</v>
      </c>
      <c r="P201" s="21">
        <v>0</v>
      </c>
      <c r="Q201" s="21">
        <v>0</v>
      </c>
      <c r="R201" s="21">
        <v>0</v>
      </c>
      <c r="W201" s="21">
        <v>0</v>
      </c>
      <c r="AC201" s="21">
        <v>4848231</v>
      </c>
      <c r="AD201" s="21">
        <v>0</v>
      </c>
      <c r="AE201" s="21">
        <v>0</v>
      </c>
      <c r="AF201" s="21">
        <v>0</v>
      </c>
      <c r="AG201" s="21">
        <v>0</v>
      </c>
      <c r="AH201" s="21">
        <v>0</v>
      </c>
      <c r="AI201" s="21">
        <v>0</v>
      </c>
      <c r="AJ201" s="21">
        <v>0</v>
      </c>
      <c r="AK201" s="21">
        <v>0</v>
      </c>
      <c r="AL201" s="21">
        <v>0</v>
      </c>
      <c r="AM201" s="21">
        <v>0</v>
      </c>
      <c r="AN201" s="21">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0</v>
      </c>
      <c r="BS201" s="21">
        <v>0</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21">
        <v>0</v>
      </c>
      <c r="CN201" s="21">
        <v>0</v>
      </c>
      <c r="CO201" s="21">
        <v>0</v>
      </c>
      <c r="CP201" s="21">
        <v>0</v>
      </c>
      <c r="CQ201" s="21">
        <v>0</v>
      </c>
      <c r="CR201" s="21">
        <v>0</v>
      </c>
      <c r="CS201" s="21">
        <v>0</v>
      </c>
      <c r="CT201" s="21">
        <v>0</v>
      </c>
      <c r="CU201" s="21">
        <v>0</v>
      </c>
      <c r="CV201" s="21">
        <v>0</v>
      </c>
      <c r="CW201" s="21">
        <v>0</v>
      </c>
      <c r="CX201" s="21">
        <v>0</v>
      </c>
      <c r="CY201" s="21">
        <v>0</v>
      </c>
      <c r="CZ201" s="21">
        <v>0</v>
      </c>
      <c r="DA201" s="21">
        <v>0</v>
      </c>
      <c r="DB201" s="21">
        <v>0</v>
      </c>
      <c r="DC201" s="21">
        <v>0</v>
      </c>
      <c r="DD201" s="21">
        <v>0</v>
      </c>
      <c r="DE201" s="21">
        <v>0</v>
      </c>
      <c r="DF201" s="21">
        <v>0</v>
      </c>
      <c r="DG201" s="21">
        <v>0</v>
      </c>
      <c r="DH201" s="21">
        <v>4848231</v>
      </c>
      <c r="DI201" s="110">
        <v>10</v>
      </c>
      <c r="DJ201" s="110">
        <v>80</v>
      </c>
      <c r="DK201" s="110">
        <v>0</v>
      </c>
      <c r="DL201" s="110">
        <v>10</v>
      </c>
      <c r="DM201" s="110">
        <v>0</v>
      </c>
      <c r="DN201" s="21">
        <v>1250000</v>
      </c>
      <c r="DO201" s="21">
        <v>0</v>
      </c>
      <c r="DP201" s="110" t="s">
        <v>1911</v>
      </c>
      <c r="DQ201" s="110" t="s">
        <v>1911</v>
      </c>
      <c r="DR201" s="110" t="s">
        <v>1911</v>
      </c>
      <c r="DS201" s="110" t="s">
        <v>1911</v>
      </c>
      <c r="DT201" s="110" t="s">
        <v>1911</v>
      </c>
      <c r="DU201" s="110" t="s">
        <v>1892</v>
      </c>
      <c r="DV201" s="110" t="s">
        <v>1911</v>
      </c>
      <c r="DW201" s="110" t="s">
        <v>1911</v>
      </c>
      <c r="DX201" s="110" t="s">
        <v>1911</v>
      </c>
      <c r="DY201" s="110" t="s">
        <v>1911</v>
      </c>
      <c r="DZ201" s="110" t="s">
        <v>1911</v>
      </c>
      <c r="EA201" s="110" t="s">
        <v>1911</v>
      </c>
      <c r="EB201" s="110" t="s">
        <v>1892</v>
      </c>
      <c r="EC201" s="110" t="s">
        <v>1892</v>
      </c>
    </row>
    <row r="202" spans="1:133" x14ac:dyDescent="0.3">
      <c r="A202" s="110" t="s">
        <v>162</v>
      </c>
      <c r="B202" s="110">
        <v>2021</v>
      </c>
      <c r="C202" s="110" t="s">
        <v>2497</v>
      </c>
      <c r="D202" s="22">
        <f>INDEX(Concordance!$A$2:$A$556,MATCH('2021 ESSER III'!F202,Concordance!$D$2:$D$556,0))</f>
        <v>35094</v>
      </c>
      <c r="E202" s="110" t="s">
        <v>761</v>
      </c>
      <c r="F202" s="110" t="s">
        <v>2498</v>
      </c>
      <c r="G202" s="110" t="s">
        <v>2499</v>
      </c>
      <c r="H202" s="110" t="s">
        <v>1892</v>
      </c>
      <c r="I202" s="21">
        <v>0</v>
      </c>
      <c r="J202" s="21">
        <v>0</v>
      </c>
      <c r="K202" s="21">
        <v>0</v>
      </c>
      <c r="L202" s="21">
        <v>0</v>
      </c>
      <c r="M202" s="21">
        <v>0</v>
      </c>
      <c r="N202" s="21">
        <v>0</v>
      </c>
      <c r="O202" s="21">
        <v>0</v>
      </c>
      <c r="P202" s="21">
        <v>0</v>
      </c>
      <c r="Q202" s="21">
        <v>0</v>
      </c>
      <c r="R202" s="21">
        <v>0</v>
      </c>
      <c r="W202" s="21">
        <v>0</v>
      </c>
      <c r="AC202" s="21">
        <v>1808385</v>
      </c>
      <c r="AD202" s="21">
        <v>0</v>
      </c>
      <c r="AE202" s="21">
        <v>0</v>
      </c>
      <c r="AF202" s="21">
        <v>0</v>
      </c>
      <c r="AG202" s="21">
        <v>0</v>
      </c>
      <c r="AH202" s="21">
        <v>0</v>
      </c>
      <c r="AI202" s="21">
        <v>0</v>
      </c>
      <c r="AJ202" s="21">
        <v>0</v>
      </c>
      <c r="AK202" s="21">
        <v>0</v>
      </c>
      <c r="AL202" s="21">
        <v>0</v>
      </c>
      <c r="AM202" s="21">
        <v>0</v>
      </c>
      <c r="AN202" s="21">
        <v>0</v>
      </c>
      <c r="AO202" s="21">
        <v>0</v>
      </c>
      <c r="AP202" s="21">
        <v>0</v>
      </c>
      <c r="AQ202" s="21">
        <v>0</v>
      </c>
      <c r="AR202" s="21">
        <v>0</v>
      </c>
      <c r="AS202" s="21">
        <v>0</v>
      </c>
      <c r="AT202" s="21">
        <v>0</v>
      </c>
      <c r="AU202" s="21">
        <v>0</v>
      </c>
      <c r="AV202" s="21">
        <v>0</v>
      </c>
      <c r="AW202" s="21">
        <v>0</v>
      </c>
      <c r="AX202" s="21">
        <v>0</v>
      </c>
      <c r="AY202" s="21">
        <v>0</v>
      </c>
      <c r="AZ202" s="21">
        <v>0</v>
      </c>
      <c r="BA202" s="21">
        <v>0</v>
      </c>
      <c r="BB202" s="21">
        <v>0</v>
      </c>
      <c r="BC202" s="21">
        <v>0</v>
      </c>
      <c r="BD202" s="21">
        <v>0</v>
      </c>
      <c r="BE202" s="21">
        <v>0</v>
      </c>
      <c r="BF202" s="21">
        <v>0</v>
      </c>
      <c r="BG202" s="21">
        <v>0</v>
      </c>
      <c r="BH202" s="21">
        <v>0</v>
      </c>
      <c r="BI202" s="21">
        <v>0</v>
      </c>
      <c r="BJ202" s="21">
        <v>0</v>
      </c>
      <c r="BK202" s="21">
        <v>0</v>
      </c>
      <c r="BL202" s="21">
        <v>0</v>
      </c>
      <c r="BM202" s="21">
        <v>0</v>
      </c>
      <c r="BN202" s="21">
        <v>0</v>
      </c>
      <c r="BO202" s="21">
        <v>0</v>
      </c>
      <c r="BP202" s="21">
        <v>0</v>
      </c>
      <c r="BQ202" s="21">
        <v>0</v>
      </c>
      <c r="BR202" s="21">
        <v>0</v>
      </c>
      <c r="BS202" s="21">
        <v>0</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21">
        <v>0</v>
      </c>
      <c r="CN202" s="21">
        <v>0</v>
      </c>
      <c r="CO202" s="21">
        <v>0</v>
      </c>
      <c r="CP202" s="21">
        <v>0</v>
      </c>
      <c r="CQ202" s="21">
        <v>0</v>
      </c>
      <c r="CR202" s="21">
        <v>0</v>
      </c>
      <c r="CS202" s="21">
        <v>0</v>
      </c>
      <c r="CT202" s="21">
        <v>0</v>
      </c>
      <c r="CU202" s="21">
        <v>0</v>
      </c>
      <c r="CV202" s="21">
        <v>0</v>
      </c>
      <c r="CW202" s="21">
        <v>0</v>
      </c>
      <c r="CX202" s="21">
        <v>0</v>
      </c>
      <c r="CY202" s="21">
        <v>0</v>
      </c>
      <c r="CZ202" s="21">
        <v>0</v>
      </c>
      <c r="DA202" s="21">
        <v>0</v>
      </c>
      <c r="DB202" s="21">
        <v>0</v>
      </c>
      <c r="DC202" s="21">
        <v>0</v>
      </c>
      <c r="DD202" s="21">
        <v>0</v>
      </c>
      <c r="DE202" s="21">
        <v>0</v>
      </c>
      <c r="DF202" s="21">
        <v>0</v>
      </c>
      <c r="DG202" s="21">
        <v>0</v>
      </c>
      <c r="DH202" s="21">
        <v>1808385</v>
      </c>
      <c r="DI202" s="110">
        <v>0</v>
      </c>
      <c r="DJ202" s="110">
        <v>100</v>
      </c>
      <c r="DK202" s="110">
        <v>0</v>
      </c>
      <c r="DL202" s="110">
        <v>0</v>
      </c>
      <c r="DM202" s="110">
        <v>0</v>
      </c>
      <c r="DN202" s="21">
        <v>359412.04</v>
      </c>
      <c r="DO202" s="21">
        <v>0</v>
      </c>
      <c r="DP202" s="110" t="s">
        <v>1911</v>
      </c>
      <c r="DQ202" s="110" t="s">
        <v>1911</v>
      </c>
      <c r="DR202" s="110" t="s">
        <v>1911</v>
      </c>
      <c r="DS202" s="110" t="s">
        <v>1892</v>
      </c>
      <c r="DT202" s="110" t="s">
        <v>1911</v>
      </c>
      <c r="DU202" s="110" t="s">
        <v>1911</v>
      </c>
      <c r="DV202" s="110" t="s">
        <v>1911</v>
      </c>
      <c r="DW202" s="110" t="s">
        <v>1911</v>
      </c>
      <c r="DX202" s="110" t="s">
        <v>1911</v>
      </c>
      <c r="DY202" s="110" t="s">
        <v>1911</v>
      </c>
      <c r="DZ202" s="110" t="s">
        <v>1911</v>
      </c>
      <c r="EA202" s="110" t="s">
        <v>1911</v>
      </c>
      <c r="EB202" s="110" t="s">
        <v>1892</v>
      </c>
      <c r="EC202" s="110" t="s">
        <v>1892</v>
      </c>
    </row>
    <row r="203" spans="1:133" x14ac:dyDescent="0.3">
      <c r="A203" s="110" t="s">
        <v>162</v>
      </c>
      <c r="B203" s="110">
        <v>2021</v>
      </c>
      <c r="C203" s="110" t="s">
        <v>2500</v>
      </c>
      <c r="D203" s="22">
        <f>INDEX(Concordance!$A$2:$A$556,MATCH('2021 ESSER III'!F203,Concordance!$D$2:$D$556,0))</f>
        <v>51152</v>
      </c>
      <c r="E203" s="110" t="s">
        <v>764</v>
      </c>
      <c r="F203" s="110" t="s">
        <v>2501</v>
      </c>
      <c r="G203" s="110" t="s">
        <v>2502</v>
      </c>
      <c r="H203" s="110" t="s">
        <v>1892</v>
      </c>
      <c r="I203" s="21">
        <v>17028.27</v>
      </c>
      <c r="J203" s="21">
        <v>0</v>
      </c>
      <c r="K203" s="21">
        <v>0</v>
      </c>
      <c r="L203" s="21">
        <v>0</v>
      </c>
      <c r="M203" s="21">
        <v>0</v>
      </c>
      <c r="N203" s="21">
        <v>0</v>
      </c>
      <c r="O203" s="21">
        <v>0</v>
      </c>
      <c r="P203" s="21">
        <v>0</v>
      </c>
      <c r="Q203" s="21">
        <v>17028.27</v>
      </c>
      <c r="R203" s="21">
        <v>0</v>
      </c>
      <c r="W203" s="21">
        <v>17028.27</v>
      </c>
      <c r="X203" s="110">
        <v>0</v>
      </c>
      <c r="Y203" s="110">
        <v>0</v>
      </c>
      <c r="Z203" s="110">
        <v>0</v>
      </c>
      <c r="AA203" s="110">
        <v>100</v>
      </c>
      <c r="AB203" s="110">
        <v>0</v>
      </c>
      <c r="AC203" s="21">
        <v>1446707</v>
      </c>
      <c r="AD203" s="21">
        <v>0</v>
      </c>
      <c r="AE203" s="21">
        <v>0</v>
      </c>
      <c r="AF203" s="21">
        <v>0</v>
      </c>
      <c r="AG203" s="21">
        <v>0</v>
      </c>
      <c r="AH203" s="21">
        <v>0</v>
      </c>
      <c r="AI203" s="21">
        <v>0</v>
      </c>
      <c r="AJ203" s="21">
        <v>0</v>
      </c>
      <c r="AK203" s="21">
        <v>0</v>
      </c>
      <c r="AL203" s="21">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0</v>
      </c>
      <c r="BL203" s="21">
        <v>0</v>
      </c>
      <c r="BM203" s="21">
        <v>0</v>
      </c>
      <c r="BN203" s="21">
        <v>0</v>
      </c>
      <c r="BO203" s="21">
        <v>0</v>
      </c>
      <c r="BP203" s="21">
        <v>0</v>
      </c>
      <c r="BQ203" s="21">
        <v>0</v>
      </c>
      <c r="BR203" s="21">
        <v>0</v>
      </c>
      <c r="BS203" s="21">
        <v>0</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21">
        <v>0</v>
      </c>
      <c r="CN203" s="21">
        <v>0</v>
      </c>
      <c r="CO203" s="21">
        <v>0</v>
      </c>
      <c r="CP203" s="21">
        <v>0</v>
      </c>
      <c r="CQ203" s="21">
        <v>0</v>
      </c>
      <c r="CR203" s="21">
        <v>0</v>
      </c>
      <c r="CS203" s="21">
        <v>0</v>
      </c>
      <c r="CT203" s="21">
        <v>0</v>
      </c>
      <c r="CU203" s="21">
        <v>0</v>
      </c>
      <c r="CV203" s="21">
        <v>0</v>
      </c>
      <c r="CW203" s="21">
        <v>0</v>
      </c>
      <c r="CX203" s="21">
        <v>0</v>
      </c>
      <c r="CY203" s="21">
        <v>0</v>
      </c>
      <c r="CZ203" s="21">
        <v>0</v>
      </c>
      <c r="DA203" s="21">
        <v>0</v>
      </c>
      <c r="DB203" s="21">
        <v>0</v>
      </c>
      <c r="DC203" s="21">
        <v>0</v>
      </c>
      <c r="DD203" s="21">
        <v>0</v>
      </c>
      <c r="DE203" s="21">
        <v>0</v>
      </c>
      <c r="DF203" s="21">
        <v>0</v>
      </c>
      <c r="DG203" s="21">
        <v>0</v>
      </c>
      <c r="DH203" s="21">
        <v>1446707</v>
      </c>
      <c r="DI203" s="110">
        <v>30</v>
      </c>
      <c r="DJ203" s="110">
        <v>30</v>
      </c>
      <c r="DK203" s="110">
        <v>10</v>
      </c>
      <c r="DL203" s="110">
        <v>30</v>
      </c>
      <c r="DM203" s="110">
        <v>0</v>
      </c>
      <c r="DN203" s="21">
        <v>734200</v>
      </c>
      <c r="DO203" s="21">
        <v>0</v>
      </c>
      <c r="DP203" s="110" t="s">
        <v>1911</v>
      </c>
      <c r="DQ203" s="110" t="s">
        <v>1911</v>
      </c>
      <c r="DR203" s="110" t="s">
        <v>1911</v>
      </c>
      <c r="DS203" s="110" t="s">
        <v>1911</v>
      </c>
      <c r="DT203" s="110" t="s">
        <v>1911</v>
      </c>
      <c r="DU203" s="110" t="s">
        <v>1892</v>
      </c>
      <c r="DV203" s="110" t="s">
        <v>1911</v>
      </c>
      <c r="DW203" s="110" t="s">
        <v>1911</v>
      </c>
      <c r="DX203" s="110" t="s">
        <v>1911</v>
      </c>
      <c r="DY203" s="110" t="s">
        <v>1911</v>
      </c>
      <c r="DZ203" s="110" t="s">
        <v>1911</v>
      </c>
      <c r="EA203" s="110" t="s">
        <v>1911</v>
      </c>
      <c r="EB203" s="110" t="s">
        <v>1892</v>
      </c>
      <c r="EC203" s="110" t="s">
        <v>1892</v>
      </c>
    </row>
    <row r="204" spans="1:133" x14ac:dyDescent="0.3">
      <c r="A204" s="110" t="s">
        <v>162</v>
      </c>
      <c r="B204" s="110">
        <v>2021</v>
      </c>
      <c r="C204" s="110" t="s">
        <v>2503</v>
      </c>
      <c r="D204" s="22">
        <f>INDEX(Concordance!$A$2:$A$556,MATCH('2021 ESSER III'!F204,Concordance!$D$2:$D$556,0))</f>
        <v>69107</v>
      </c>
      <c r="E204" s="110" t="s">
        <v>767</v>
      </c>
      <c r="F204" s="110" t="s">
        <v>2504</v>
      </c>
      <c r="G204" s="110" t="s">
        <v>2505</v>
      </c>
      <c r="H204" s="110" t="s">
        <v>1892</v>
      </c>
      <c r="I204" s="21">
        <v>2229.89</v>
      </c>
      <c r="J204" s="21">
        <v>0</v>
      </c>
      <c r="K204" s="21">
        <v>0</v>
      </c>
      <c r="L204" s="21">
        <v>0</v>
      </c>
      <c r="M204" s="21">
        <v>0</v>
      </c>
      <c r="N204" s="21">
        <v>0</v>
      </c>
      <c r="O204" s="21">
        <v>0</v>
      </c>
      <c r="P204" s="21">
        <v>0</v>
      </c>
      <c r="Q204" s="21">
        <v>2229.89</v>
      </c>
      <c r="R204" s="21">
        <v>0</v>
      </c>
      <c r="W204" s="21">
        <v>2229.89</v>
      </c>
      <c r="X204" s="110">
        <v>0</v>
      </c>
      <c r="Y204" s="110">
        <v>0</v>
      </c>
      <c r="Z204" s="110">
        <v>0</v>
      </c>
      <c r="AA204" s="110">
        <v>100</v>
      </c>
      <c r="AB204" s="110">
        <v>0</v>
      </c>
      <c r="AC204" s="21">
        <v>170985</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21">
        <v>0</v>
      </c>
      <c r="CK204" s="21">
        <v>0</v>
      </c>
      <c r="CL204" s="21">
        <v>0</v>
      </c>
      <c r="CM204" s="21">
        <v>0</v>
      </c>
      <c r="CN204" s="21">
        <v>0</v>
      </c>
      <c r="CO204" s="21">
        <v>0</v>
      </c>
      <c r="CP204" s="21">
        <v>0</v>
      </c>
      <c r="CQ204" s="21">
        <v>0</v>
      </c>
      <c r="CR204" s="21">
        <v>0</v>
      </c>
      <c r="CS204" s="21">
        <v>0</v>
      </c>
      <c r="CT204" s="21">
        <v>0</v>
      </c>
      <c r="CU204" s="21">
        <v>0</v>
      </c>
      <c r="CV204" s="21">
        <v>0</v>
      </c>
      <c r="CW204" s="21">
        <v>0</v>
      </c>
      <c r="CX204" s="21">
        <v>0</v>
      </c>
      <c r="CY204" s="21">
        <v>0</v>
      </c>
      <c r="CZ204" s="21">
        <v>0</v>
      </c>
      <c r="DA204" s="21">
        <v>0</v>
      </c>
      <c r="DB204" s="21">
        <v>0</v>
      </c>
      <c r="DC204" s="21">
        <v>0</v>
      </c>
      <c r="DD204" s="21">
        <v>0</v>
      </c>
      <c r="DE204" s="21">
        <v>0</v>
      </c>
      <c r="DF204" s="21">
        <v>0</v>
      </c>
      <c r="DG204" s="21">
        <v>0</v>
      </c>
      <c r="DH204" s="21">
        <v>170985</v>
      </c>
      <c r="DI204" s="110">
        <v>0</v>
      </c>
      <c r="DJ204" s="110">
        <v>20</v>
      </c>
      <c r="DK204" s="110">
        <v>0</v>
      </c>
      <c r="DL204" s="110">
        <v>80</v>
      </c>
      <c r="DM204" s="110">
        <v>0</v>
      </c>
      <c r="DN204" s="21">
        <v>34200</v>
      </c>
      <c r="DO204" s="21">
        <v>0</v>
      </c>
      <c r="DP204" s="110" t="s">
        <v>1911</v>
      </c>
      <c r="DQ204" s="110" t="s">
        <v>1911</v>
      </c>
      <c r="DR204" s="110" t="s">
        <v>1911</v>
      </c>
      <c r="DS204" s="110" t="s">
        <v>1911</v>
      </c>
      <c r="DT204" s="110" t="s">
        <v>1911</v>
      </c>
      <c r="DU204" s="110" t="s">
        <v>1911</v>
      </c>
      <c r="DV204" s="110" t="s">
        <v>1911</v>
      </c>
      <c r="DW204" s="110" t="s">
        <v>1911</v>
      </c>
      <c r="DX204" s="110" t="s">
        <v>1911</v>
      </c>
      <c r="DY204" s="110" t="s">
        <v>1911</v>
      </c>
      <c r="DZ204" s="110" t="s">
        <v>1911</v>
      </c>
      <c r="EA204" s="110" t="s">
        <v>1911</v>
      </c>
      <c r="EB204" s="110" t="s">
        <v>1892</v>
      </c>
      <c r="EC204" s="110" t="s">
        <v>1892</v>
      </c>
    </row>
    <row r="205" spans="1:133" x14ac:dyDescent="0.3">
      <c r="A205" s="110" t="s">
        <v>162</v>
      </c>
      <c r="B205" s="110">
        <v>2021</v>
      </c>
      <c r="C205" s="110" t="s">
        <v>2506</v>
      </c>
      <c r="D205" s="22">
        <f>INDEX(Concordance!$A$2:$A$556,MATCH('2021 ESSER III'!F205,Concordance!$D$2:$D$556,0))</f>
        <v>106005</v>
      </c>
      <c r="E205" s="110" t="s">
        <v>770</v>
      </c>
      <c r="F205" s="110" t="s">
        <v>2507</v>
      </c>
      <c r="G205" s="110" t="s">
        <v>2508</v>
      </c>
      <c r="H205" s="110" t="s">
        <v>1892</v>
      </c>
      <c r="I205" s="21">
        <v>0</v>
      </c>
      <c r="J205" s="21">
        <v>0</v>
      </c>
      <c r="K205" s="21">
        <v>0</v>
      </c>
      <c r="L205" s="21">
        <v>0</v>
      </c>
      <c r="M205" s="21">
        <v>0</v>
      </c>
      <c r="N205" s="21">
        <v>0</v>
      </c>
      <c r="O205" s="21">
        <v>0</v>
      </c>
      <c r="P205" s="21">
        <v>0</v>
      </c>
      <c r="Q205" s="21">
        <v>0</v>
      </c>
      <c r="R205" s="21">
        <v>0</v>
      </c>
      <c r="W205" s="21">
        <v>0</v>
      </c>
      <c r="AC205" s="21">
        <v>3621824</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21">
        <v>0</v>
      </c>
      <c r="CU205" s="21">
        <v>0</v>
      </c>
      <c r="CV205" s="21">
        <v>0</v>
      </c>
      <c r="CW205" s="21">
        <v>0</v>
      </c>
      <c r="CX205" s="21">
        <v>0</v>
      </c>
      <c r="CY205" s="21">
        <v>0</v>
      </c>
      <c r="CZ205" s="21">
        <v>0</v>
      </c>
      <c r="DA205" s="21">
        <v>0</v>
      </c>
      <c r="DB205" s="21">
        <v>0</v>
      </c>
      <c r="DC205" s="21">
        <v>0</v>
      </c>
      <c r="DD205" s="21">
        <v>0</v>
      </c>
      <c r="DE205" s="21">
        <v>0</v>
      </c>
      <c r="DF205" s="21">
        <v>0</v>
      </c>
      <c r="DG205" s="21">
        <v>0</v>
      </c>
      <c r="DH205" s="21">
        <v>3621824</v>
      </c>
      <c r="DI205" s="110">
        <v>12</v>
      </c>
      <c r="DJ205" s="110">
        <v>22</v>
      </c>
      <c r="DK205" s="110">
        <v>0</v>
      </c>
      <c r="DL205" s="110">
        <v>66</v>
      </c>
      <c r="DM205" s="110">
        <v>0</v>
      </c>
      <c r="DN205" s="21">
        <v>787457.56</v>
      </c>
      <c r="DO205" s="21">
        <v>0</v>
      </c>
      <c r="DP205" s="110" t="s">
        <v>1911</v>
      </c>
      <c r="DQ205" s="110" t="s">
        <v>1911</v>
      </c>
      <c r="DR205" s="110" t="s">
        <v>1911</v>
      </c>
      <c r="DS205" s="110" t="s">
        <v>1911</v>
      </c>
      <c r="DT205" s="110" t="s">
        <v>1911</v>
      </c>
      <c r="DU205" s="110" t="s">
        <v>1911</v>
      </c>
      <c r="DV205" s="110" t="s">
        <v>1911</v>
      </c>
      <c r="DW205" s="110" t="s">
        <v>1911</v>
      </c>
      <c r="DX205" s="110" t="s">
        <v>1911</v>
      </c>
      <c r="DY205" s="110" t="s">
        <v>1911</v>
      </c>
      <c r="DZ205" s="110" t="s">
        <v>1911</v>
      </c>
      <c r="EA205" s="110" t="s">
        <v>1911</v>
      </c>
      <c r="EB205" s="110" t="s">
        <v>1892</v>
      </c>
      <c r="EC205" s="110" t="s">
        <v>1892</v>
      </c>
    </row>
    <row r="206" spans="1:133" x14ac:dyDescent="0.3">
      <c r="A206" s="110" t="s">
        <v>162</v>
      </c>
      <c r="B206" s="110">
        <v>2021</v>
      </c>
      <c r="C206" s="110" t="s">
        <v>2509</v>
      </c>
      <c r="D206" s="22">
        <f>INDEX(Concordance!$A$2:$A$556,MATCH('2021 ESSER III'!F206,Concordance!$D$2:$D$556,0))</f>
        <v>48925</v>
      </c>
      <c r="E206" s="110" t="s">
        <v>773</v>
      </c>
      <c r="F206" s="110" t="s">
        <v>2510</v>
      </c>
      <c r="G206" s="110" t="s">
        <v>2511</v>
      </c>
      <c r="H206" s="110" t="s">
        <v>1892</v>
      </c>
      <c r="I206" s="21">
        <v>0</v>
      </c>
      <c r="J206" s="21">
        <v>0</v>
      </c>
      <c r="K206" s="21">
        <v>0</v>
      </c>
      <c r="L206" s="21">
        <v>0</v>
      </c>
      <c r="M206" s="21">
        <v>0</v>
      </c>
      <c r="N206" s="21">
        <v>0</v>
      </c>
      <c r="O206" s="21">
        <v>0</v>
      </c>
      <c r="P206" s="21">
        <v>0</v>
      </c>
      <c r="Q206" s="21">
        <v>0</v>
      </c>
      <c r="R206" s="21">
        <v>0</v>
      </c>
      <c r="W206" s="21">
        <v>0</v>
      </c>
      <c r="AC206" s="21">
        <v>577484</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21">
        <v>0</v>
      </c>
      <c r="CN206" s="21">
        <v>0</v>
      </c>
      <c r="CO206" s="21">
        <v>0</v>
      </c>
      <c r="CP206" s="21">
        <v>0</v>
      </c>
      <c r="CQ206" s="21">
        <v>0</v>
      </c>
      <c r="CR206" s="21">
        <v>0</v>
      </c>
      <c r="CS206" s="21">
        <v>0</v>
      </c>
      <c r="CT206" s="21">
        <v>0</v>
      </c>
      <c r="CU206" s="21">
        <v>0</v>
      </c>
      <c r="CV206" s="21">
        <v>0</v>
      </c>
      <c r="CW206" s="21">
        <v>0</v>
      </c>
      <c r="CX206" s="21">
        <v>0</v>
      </c>
      <c r="CY206" s="21">
        <v>0</v>
      </c>
      <c r="CZ206" s="21">
        <v>0</v>
      </c>
      <c r="DA206" s="21">
        <v>0</v>
      </c>
      <c r="DB206" s="21">
        <v>0</v>
      </c>
      <c r="DC206" s="21">
        <v>0</v>
      </c>
      <c r="DD206" s="21">
        <v>0</v>
      </c>
      <c r="DE206" s="21">
        <v>0</v>
      </c>
      <c r="DF206" s="21">
        <v>0</v>
      </c>
      <c r="DG206" s="21">
        <v>0</v>
      </c>
      <c r="DH206" s="21">
        <v>577484</v>
      </c>
      <c r="DI206" s="110">
        <v>2.3199999999999998</v>
      </c>
      <c r="DJ206" s="110">
        <v>27.65</v>
      </c>
      <c r="DK206" s="110">
        <v>26.1</v>
      </c>
      <c r="DL206" s="110">
        <v>43.93</v>
      </c>
      <c r="DM206" s="110">
        <v>0</v>
      </c>
      <c r="DN206" s="21">
        <v>139077</v>
      </c>
      <c r="DO206" s="21">
        <v>0</v>
      </c>
      <c r="DP206" s="110" t="s">
        <v>1911</v>
      </c>
      <c r="DQ206" s="110" t="s">
        <v>1911</v>
      </c>
      <c r="DR206" s="110" t="s">
        <v>1911</v>
      </c>
      <c r="DS206" s="110" t="s">
        <v>1911</v>
      </c>
      <c r="DT206" s="110" t="s">
        <v>1911</v>
      </c>
      <c r="DU206" s="110" t="s">
        <v>1911</v>
      </c>
      <c r="DV206" s="110" t="s">
        <v>1911</v>
      </c>
      <c r="DW206" s="110" t="s">
        <v>1911</v>
      </c>
      <c r="DX206" s="110" t="s">
        <v>1911</v>
      </c>
      <c r="DY206" s="110" t="s">
        <v>1911</v>
      </c>
      <c r="DZ206" s="110" t="s">
        <v>1911</v>
      </c>
      <c r="EA206" s="110" t="s">
        <v>1911</v>
      </c>
      <c r="EB206" s="110" t="s">
        <v>1892</v>
      </c>
      <c r="EC206" s="110" t="s">
        <v>1892</v>
      </c>
    </row>
    <row r="207" spans="1:133" x14ac:dyDescent="0.3">
      <c r="A207" s="110" t="s">
        <v>162</v>
      </c>
      <c r="B207" s="110">
        <v>2021</v>
      </c>
      <c r="C207" s="110" t="s">
        <v>2512</v>
      </c>
      <c r="D207" s="22">
        <f>INDEX(Concordance!$A$2:$A$556,MATCH('2021 ESSER III'!F207,Concordance!$D$2:$D$556,0))</f>
        <v>107152</v>
      </c>
      <c r="E207" s="110" t="s">
        <v>776</v>
      </c>
      <c r="F207" s="110" t="s">
        <v>2513</v>
      </c>
      <c r="G207" s="110" t="s">
        <v>2514</v>
      </c>
      <c r="H207" s="110" t="s">
        <v>1892</v>
      </c>
      <c r="I207" s="21">
        <v>0</v>
      </c>
      <c r="J207" s="21">
        <v>0</v>
      </c>
      <c r="K207" s="21">
        <v>0</v>
      </c>
      <c r="L207" s="21">
        <v>0</v>
      </c>
      <c r="M207" s="21">
        <v>0</v>
      </c>
      <c r="N207" s="21">
        <v>0</v>
      </c>
      <c r="O207" s="21">
        <v>0</v>
      </c>
      <c r="P207" s="21">
        <v>0</v>
      </c>
      <c r="Q207" s="21">
        <v>0</v>
      </c>
      <c r="R207" s="21">
        <v>0</v>
      </c>
      <c r="W207" s="21">
        <v>0</v>
      </c>
      <c r="AC207" s="21">
        <v>3776996</v>
      </c>
      <c r="AD207" s="21">
        <v>0</v>
      </c>
      <c r="AE207" s="21">
        <v>0</v>
      </c>
      <c r="AF207" s="21">
        <v>0</v>
      </c>
      <c r="AG207" s="21">
        <v>0</v>
      </c>
      <c r="AH207" s="21">
        <v>0</v>
      </c>
      <c r="AI207" s="21">
        <v>0</v>
      </c>
      <c r="AJ207" s="21">
        <v>0</v>
      </c>
      <c r="AK207" s="21">
        <v>0</v>
      </c>
      <c r="AL207" s="21">
        <v>0</v>
      </c>
      <c r="AM207" s="21">
        <v>0</v>
      </c>
      <c r="AN207" s="21">
        <v>0</v>
      </c>
      <c r="AO207" s="21">
        <v>0</v>
      </c>
      <c r="AP207" s="21">
        <v>0</v>
      </c>
      <c r="AQ207" s="21">
        <v>0</v>
      </c>
      <c r="AR207" s="21">
        <v>0</v>
      </c>
      <c r="AS207" s="21">
        <v>0</v>
      </c>
      <c r="AT207" s="21">
        <v>0</v>
      </c>
      <c r="AU207" s="21">
        <v>0</v>
      </c>
      <c r="AV207" s="21">
        <v>0</v>
      </c>
      <c r="AW207" s="21">
        <v>0</v>
      </c>
      <c r="AX207" s="21">
        <v>0</v>
      </c>
      <c r="AY207" s="21">
        <v>0</v>
      </c>
      <c r="AZ207" s="21">
        <v>0</v>
      </c>
      <c r="BA207" s="21">
        <v>0</v>
      </c>
      <c r="BB207" s="21">
        <v>0</v>
      </c>
      <c r="BC207" s="21">
        <v>0</v>
      </c>
      <c r="BD207" s="21">
        <v>0</v>
      </c>
      <c r="BE207" s="21">
        <v>0</v>
      </c>
      <c r="BF207" s="21">
        <v>0</v>
      </c>
      <c r="BG207" s="21">
        <v>0</v>
      </c>
      <c r="BH207" s="21">
        <v>0</v>
      </c>
      <c r="BI207" s="21">
        <v>0</v>
      </c>
      <c r="BJ207" s="21">
        <v>0</v>
      </c>
      <c r="BK207" s="21">
        <v>0</v>
      </c>
      <c r="BL207" s="21">
        <v>0</v>
      </c>
      <c r="BM207" s="21">
        <v>0</v>
      </c>
      <c r="BN207" s="21">
        <v>0</v>
      </c>
      <c r="BO207" s="21">
        <v>0</v>
      </c>
      <c r="BP207" s="21">
        <v>0</v>
      </c>
      <c r="BQ207" s="21">
        <v>0</v>
      </c>
      <c r="BR207" s="21">
        <v>0</v>
      </c>
      <c r="BS207" s="21">
        <v>0</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21">
        <v>0</v>
      </c>
      <c r="CN207" s="21">
        <v>0</v>
      </c>
      <c r="CO207" s="21">
        <v>0</v>
      </c>
      <c r="CP207" s="21">
        <v>0</v>
      </c>
      <c r="CQ207" s="21">
        <v>0</v>
      </c>
      <c r="CR207" s="21">
        <v>0</v>
      </c>
      <c r="CS207" s="21">
        <v>0</v>
      </c>
      <c r="CT207" s="21">
        <v>0</v>
      </c>
      <c r="CU207" s="21">
        <v>0</v>
      </c>
      <c r="CV207" s="21">
        <v>0</v>
      </c>
      <c r="CW207" s="21">
        <v>0</v>
      </c>
      <c r="CX207" s="21">
        <v>0</v>
      </c>
      <c r="CY207" s="21">
        <v>0</v>
      </c>
      <c r="CZ207" s="21">
        <v>0</v>
      </c>
      <c r="DA207" s="21">
        <v>0</v>
      </c>
      <c r="DB207" s="21">
        <v>0</v>
      </c>
      <c r="DC207" s="21">
        <v>0</v>
      </c>
      <c r="DD207" s="21">
        <v>0</v>
      </c>
      <c r="DE207" s="21">
        <v>0</v>
      </c>
      <c r="DF207" s="21">
        <v>0</v>
      </c>
      <c r="DG207" s="21">
        <v>0</v>
      </c>
      <c r="DH207" s="21">
        <v>3776996</v>
      </c>
      <c r="DI207" s="110">
        <v>0</v>
      </c>
      <c r="DJ207" s="110">
        <v>20</v>
      </c>
      <c r="DK207" s="110">
        <v>10</v>
      </c>
      <c r="DL207" s="110">
        <v>70</v>
      </c>
      <c r="DM207" s="110">
        <v>0</v>
      </c>
      <c r="DN207" s="21">
        <v>842072</v>
      </c>
      <c r="DO207" s="21">
        <v>0</v>
      </c>
      <c r="DP207" s="110" t="s">
        <v>1892</v>
      </c>
      <c r="DQ207" s="110" t="s">
        <v>1892</v>
      </c>
      <c r="DR207" s="110" t="s">
        <v>1911</v>
      </c>
      <c r="DS207" s="110" t="s">
        <v>1892</v>
      </c>
      <c r="DT207" s="110" t="s">
        <v>1911</v>
      </c>
      <c r="DU207" s="110" t="s">
        <v>1892</v>
      </c>
      <c r="DV207" s="110" t="s">
        <v>1911</v>
      </c>
      <c r="DW207" s="110" t="s">
        <v>1911</v>
      </c>
      <c r="DX207" s="110" t="s">
        <v>1911</v>
      </c>
      <c r="DY207" s="110" t="s">
        <v>1911</v>
      </c>
      <c r="DZ207" s="110" t="s">
        <v>1911</v>
      </c>
      <c r="EA207" s="110" t="s">
        <v>1911</v>
      </c>
      <c r="EB207" s="110" t="s">
        <v>1892</v>
      </c>
      <c r="EC207" s="110" t="s">
        <v>1892</v>
      </c>
    </row>
    <row r="208" spans="1:133" x14ac:dyDescent="0.3">
      <c r="A208" s="110" t="s">
        <v>162</v>
      </c>
      <c r="B208" s="110">
        <v>2021</v>
      </c>
      <c r="C208" s="110" t="s">
        <v>2515</v>
      </c>
      <c r="D208" s="22">
        <f>INDEX(Concordance!$A$2:$A$556,MATCH('2021 ESSER III'!F208,Concordance!$D$2:$D$556,0))</f>
        <v>46128</v>
      </c>
      <c r="E208" s="110" t="s">
        <v>779</v>
      </c>
      <c r="F208" s="110" t="s">
        <v>2516</v>
      </c>
      <c r="G208" s="110" t="s">
        <v>2517</v>
      </c>
      <c r="H208" s="110" t="s">
        <v>1892</v>
      </c>
      <c r="I208" s="21">
        <v>0</v>
      </c>
      <c r="J208" s="21">
        <v>0</v>
      </c>
      <c r="K208" s="21">
        <v>0</v>
      </c>
      <c r="L208" s="21">
        <v>0</v>
      </c>
      <c r="M208" s="21">
        <v>0</v>
      </c>
      <c r="N208" s="21">
        <v>0</v>
      </c>
      <c r="O208" s="21">
        <v>0</v>
      </c>
      <c r="P208" s="21">
        <v>0</v>
      </c>
      <c r="Q208" s="21">
        <v>0</v>
      </c>
      <c r="R208" s="21">
        <v>0</v>
      </c>
      <c r="W208" s="21">
        <v>0</v>
      </c>
      <c r="AC208" s="21">
        <v>992201</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21">
        <v>0</v>
      </c>
      <c r="CN208" s="21">
        <v>0</v>
      </c>
      <c r="CO208" s="21">
        <v>0</v>
      </c>
      <c r="CP208" s="21">
        <v>0</v>
      </c>
      <c r="CQ208" s="21">
        <v>0</v>
      </c>
      <c r="CR208" s="21">
        <v>0</v>
      </c>
      <c r="CS208" s="21">
        <v>0</v>
      </c>
      <c r="CT208" s="21">
        <v>0</v>
      </c>
      <c r="CU208" s="21">
        <v>0</v>
      </c>
      <c r="CV208" s="21">
        <v>0</v>
      </c>
      <c r="CW208" s="21">
        <v>0</v>
      </c>
      <c r="CX208" s="21">
        <v>0</v>
      </c>
      <c r="CY208" s="21">
        <v>0</v>
      </c>
      <c r="CZ208" s="21">
        <v>0</v>
      </c>
      <c r="DA208" s="21">
        <v>0</v>
      </c>
      <c r="DB208" s="21">
        <v>0</v>
      </c>
      <c r="DC208" s="21">
        <v>0</v>
      </c>
      <c r="DD208" s="21">
        <v>0</v>
      </c>
      <c r="DE208" s="21">
        <v>0</v>
      </c>
      <c r="DF208" s="21">
        <v>0</v>
      </c>
      <c r="DG208" s="21">
        <v>0</v>
      </c>
      <c r="DH208" s="21">
        <v>992201</v>
      </c>
      <c r="DI208" s="110">
        <v>80</v>
      </c>
      <c r="DJ208" s="110">
        <v>20</v>
      </c>
      <c r="DK208" s="110">
        <v>0</v>
      </c>
      <c r="DL208" s="110">
        <v>0</v>
      </c>
      <c r="DM208" s="110">
        <v>0</v>
      </c>
      <c r="DN208" s="21">
        <v>198440.2</v>
      </c>
      <c r="DO208" s="21">
        <v>0</v>
      </c>
      <c r="DP208" s="110" t="s">
        <v>1911</v>
      </c>
      <c r="DQ208" s="110" t="s">
        <v>1911</v>
      </c>
      <c r="DR208" s="110" t="s">
        <v>1911</v>
      </c>
      <c r="DS208" s="110" t="s">
        <v>1911</v>
      </c>
      <c r="DT208" s="110" t="s">
        <v>1911</v>
      </c>
      <c r="DU208" s="110" t="s">
        <v>1911</v>
      </c>
      <c r="DV208" s="110" t="s">
        <v>1911</v>
      </c>
      <c r="DW208" s="110" t="s">
        <v>1911</v>
      </c>
      <c r="DX208" s="110" t="s">
        <v>1911</v>
      </c>
      <c r="DY208" s="110" t="s">
        <v>1911</v>
      </c>
      <c r="DZ208" s="110" t="s">
        <v>1911</v>
      </c>
      <c r="EA208" s="110" t="s">
        <v>1911</v>
      </c>
      <c r="EB208" s="110" t="s">
        <v>1892</v>
      </c>
      <c r="EC208" s="110" t="s">
        <v>1892</v>
      </c>
    </row>
    <row r="209" spans="1:133" x14ac:dyDescent="0.3">
      <c r="A209" s="110" t="s">
        <v>162</v>
      </c>
      <c r="B209" s="110">
        <v>2021</v>
      </c>
      <c r="C209" s="110" t="s">
        <v>2518</v>
      </c>
      <c r="D209" s="22">
        <f>INDEX(Concordance!$A$2:$A$556,MATCH('2021 ESSER III'!F209,Concordance!$D$2:$D$556,0))</f>
        <v>7126</v>
      </c>
      <c r="E209" s="110" t="s">
        <v>782</v>
      </c>
      <c r="F209" s="110" t="s">
        <v>2519</v>
      </c>
      <c r="G209" s="110" t="s">
        <v>2520</v>
      </c>
      <c r="H209" s="110" t="s">
        <v>1892</v>
      </c>
      <c r="I209" s="21">
        <v>0</v>
      </c>
      <c r="J209" s="21">
        <v>0</v>
      </c>
      <c r="K209" s="21">
        <v>0</v>
      </c>
      <c r="L209" s="21">
        <v>0</v>
      </c>
      <c r="M209" s="21">
        <v>0</v>
      </c>
      <c r="N209" s="21">
        <v>0</v>
      </c>
      <c r="O209" s="21">
        <v>0</v>
      </c>
      <c r="P209" s="21">
        <v>0</v>
      </c>
      <c r="Q209" s="21">
        <v>0</v>
      </c>
      <c r="R209" s="21">
        <v>0</v>
      </c>
      <c r="W209" s="21">
        <v>0</v>
      </c>
      <c r="AC209" s="21">
        <v>268949</v>
      </c>
      <c r="AD209" s="21">
        <v>0</v>
      </c>
      <c r="AE209" s="21">
        <v>0</v>
      </c>
      <c r="AF209" s="21">
        <v>0</v>
      </c>
      <c r="AG209" s="21">
        <v>0</v>
      </c>
      <c r="AH209" s="21">
        <v>0</v>
      </c>
      <c r="AI209" s="21">
        <v>0</v>
      </c>
      <c r="AJ209" s="21">
        <v>0</v>
      </c>
      <c r="AK209" s="21">
        <v>0</v>
      </c>
      <c r="AL209" s="21">
        <v>0</v>
      </c>
      <c r="AM209" s="21">
        <v>0</v>
      </c>
      <c r="AN209" s="21">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1">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21">
        <v>0</v>
      </c>
      <c r="CN209" s="21">
        <v>0</v>
      </c>
      <c r="CO209" s="21">
        <v>0</v>
      </c>
      <c r="CP209" s="21">
        <v>0</v>
      </c>
      <c r="CQ209" s="21">
        <v>0</v>
      </c>
      <c r="CR209" s="21">
        <v>0</v>
      </c>
      <c r="CS209" s="21">
        <v>0</v>
      </c>
      <c r="CT209" s="21">
        <v>0</v>
      </c>
      <c r="CU209" s="21">
        <v>0</v>
      </c>
      <c r="CV209" s="21">
        <v>0</v>
      </c>
      <c r="CW209" s="21">
        <v>0</v>
      </c>
      <c r="CX209" s="21">
        <v>0</v>
      </c>
      <c r="CY209" s="21">
        <v>0</v>
      </c>
      <c r="CZ209" s="21">
        <v>0</v>
      </c>
      <c r="DA209" s="21">
        <v>0</v>
      </c>
      <c r="DB209" s="21">
        <v>0</v>
      </c>
      <c r="DC209" s="21">
        <v>0</v>
      </c>
      <c r="DD209" s="21">
        <v>0</v>
      </c>
      <c r="DE209" s="21">
        <v>0</v>
      </c>
      <c r="DF209" s="21">
        <v>0</v>
      </c>
      <c r="DG209" s="21">
        <v>0</v>
      </c>
      <c r="DH209" s="21">
        <v>268949</v>
      </c>
      <c r="DI209" s="110">
        <v>30</v>
      </c>
      <c r="DJ209" s="110">
        <v>30</v>
      </c>
      <c r="DK209" s="110">
        <v>0</v>
      </c>
      <c r="DL209" s="110">
        <v>25</v>
      </c>
      <c r="DM209" s="110">
        <v>15</v>
      </c>
      <c r="DN209" s="21">
        <v>68054</v>
      </c>
      <c r="DO209" s="21">
        <v>0</v>
      </c>
      <c r="DP209" s="110" t="s">
        <v>1911</v>
      </c>
      <c r="DQ209" s="110" t="s">
        <v>1911</v>
      </c>
      <c r="DR209" s="110" t="s">
        <v>1911</v>
      </c>
      <c r="DS209" s="110" t="s">
        <v>1911</v>
      </c>
      <c r="DT209" s="110" t="s">
        <v>1911</v>
      </c>
      <c r="DU209" s="110" t="s">
        <v>1911</v>
      </c>
      <c r="DV209" s="110" t="s">
        <v>1911</v>
      </c>
      <c r="DW209" s="110" t="s">
        <v>1911</v>
      </c>
      <c r="DX209" s="110" t="s">
        <v>1911</v>
      </c>
      <c r="DY209" s="110" t="s">
        <v>1911</v>
      </c>
      <c r="DZ209" s="110" t="s">
        <v>1911</v>
      </c>
      <c r="EA209" s="110" t="s">
        <v>1911</v>
      </c>
      <c r="EB209" s="110" t="s">
        <v>1892</v>
      </c>
      <c r="EC209" s="110" t="s">
        <v>1892</v>
      </c>
    </row>
    <row r="210" spans="1:133" x14ac:dyDescent="0.3">
      <c r="A210" s="110" t="s">
        <v>162</v>
      </c>
      <c r="B210" s="110">
        <v>2021</v>
      </c>
      <c r="C210" s="110" t="s">
        <v>2521</v>
      </c>
      <c r="D210" s="22">
        <f>INDEX(Concordance!$A$2:$A$556,MATCH('2021 ESSER III'!F210,Concordance!$D$2:$D$556,0))</f>
        <v>84004</v>
      </c>
      <c r="E210" s="110" t="s">
        <v>785</v>
      </c>
      <c r="F210" s="110" t="s">
        <v>2522</v>
      </c>
      <c r="G210" s="110" t="s">
        <v>2523</v>
      </c>
      <c r="H210" s="110" t="s">
        <v>1892</v>
      </c>
      <c r="I210" s="21">
        <v>0</v>
      </c>
      <c r="J210" s="21">
        <v>0</v>
      </c>
      <c r="K210" s="21">
        <v>0</v>
      </c>
      <c r="L210" s="21">
        <v>0</v>
      </c>
      <c r="M210" s="21">
        <v>0</v>
      </c>
      <c r="N210" s="21">
        <v>0</v>
      </c>
      <c r="O210" s="21">
        <v>0</v>
      </c>
      <c r="P210" s="21">
        <v>0</v>
      </c>
      <c r="Q210" s="21">
        <v>0</v>
      </c>
      <c r="R210" s="21">
        <v>0</v>
      </c>
      <c r="W210" s="21">
        <v>0</v>
      </c>
      <c r="AC210" s="21">
        <v>1950770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21">
        <v>0</v>
      </c>
      <c r="CJ210" s="21">
        <v>0</v>
      </c>
      <c r="CK210" s="21">
        <v>0</v>
      </c>
      <c r="CL210" s="21">
        <v>0</v>
      </c>
      <c r="CM210" s="21">
        <v>0</v>
      </c>
      <c r="CN210" s="21">
        <v>0</v>
      </c>
      <c r="CO210" s="21">
        <v>0</v>
      </c>
      <c r="CP210" s="21">
        <v>0</v>
      </c>
      <c r="CQ210" s="21">
        <v>0</v>
      </c>
      <c r="CR210" s="21">
        <v>0</v>
      </c>
      <c r="CS210" s="21">
        <v>0</v>
      </c>
      <c r="CT210" s="21">
        <v>0</v>
      </c>
      <c r="CU210" s="21">
        <v>0</v>
      </c>
      <c r="CV210" s="21">
        <v>0</v>
      </c>
      <c r="CW210" s="21">
        <v>0</v>
      </c>
      <c r="CX210" s="21">
        <v>0</v>
      </c>
      <c r="CY210" s="21">
        <v>0</v>
      </c>
      <c r="CZ210" s="21">
        <v>0</v>
      </c>
      <c r="DA210" s="21">
        <v>0</v>
      </c>
      <c r="DB210" s="21">
        <v>0</v>
      </c>
      <c r="DC210" s="21">
        <v>0</v>
      </c>
      <c r="DD210" s="21">
        <v>0</v>
      </c>
      <c r="DE210" s="21">
        <v>0</v>
      </c>
      <c r="DF210" s="21">
        <v>0</v>
      </c>
      <c r="DG210" s="21">
        <v>0</v>
      </c>
      <c r="DH210" s="21">
        <v>1950770</v>
      </c>
      <c r="DI210" s="110">
        <v>5</v>
      </c>
      <c r="DJ210" s="110">
        <v>20</v>
      </c>
      <c r="DK210" s="110">
        <v>0</v>
      </c>
      <c r="DL210" s="110">
        <v>75</v>
      </c>
      <c r="DM210" s="110">
        <v>0</v>
      </c>
      <c r="DN210" s="21">
        <v>400000</v>
      </c>
      <c r="DO210" s="21">
        <v>0</v>
      </c>
      <c r="DP210" s="110" t="s">
        <v>1911</v>
      </c>
      <c r="DQ210" s="110" t="s">
        <v>1911</v>
      </c>
      <c r="DR210" s="110" t="s">
        <v>1911</v>
      </c>
      <c r="DS210" s="110" t="s">
        <v>1892</v>
      </c>
      <c r="DT210" s="110" t="s">
        <v>1911</v>
      </c>
      <c r="DU210" s="110" t="s">
        <v>1911</v>
      </c>
      <c r="DV210" s="110" t="s">
        <v>1911</v>
      </c>
      <c r="DW210" s="110" t="s">
        <v>1911</v>
      </c>
      <c r="DX210" s="110" t="s">
        <v>1911</v>
      </c>
      <c r="DY210" s="110" t="s">
        <v>1911</v>
      </c>
      <c r="DZ210" s="110" t="s">
        <v>1911</v>
      </c>
      <c r="EA210" s="110" t="s">
        <v>1911</v>
      </c>
      <c r="EB210" s="110" t="s">
        <v>1892</v>
      </c>
      <c r="EC210" s="110" t="s">
        <v>1892</v>
      </c>
    </row>
    <row r="211" spans="1:133" x14ac:dyDescent="0.3">
      <c r="A211" s="110" t="s">
        <v>162</v>
      </c>
      <c r="B211" s="110">
        <v>2021</v>
      </c>
      <c r="C211" s="110" t="s">
        <v>2524</v>
      </c>
      <c r="D211" s="22">
        <f>INDEX(Concordance!$A$2:$A$556,MATCH('2021 ESSER III'!F211,Concordance!$D$2:$D$556,0))</f>
        <v>7125</v>
      </c>
      <c r="E211" s="110" t="s">
        <v>788</v>
      </c>
      <c r="F211" s="110" t="s">
        <v>2525</v>
      </c>
      <c r="G211" s="110" t="s">
        <v>2526</v>
      </c>
      <c r="H211" s="110" t="s">
        <v>1892</v>
      </c>
      <c r="I211" s="21">
        <v>0</v>
      </c>
      <c r="J211" s="21">
        <v>0</v>
      </c>
      <c r="K211" s="21">
        <v>0</v>
      </c>
      <c r="L211" s="21">
        <v>0</v>
      </c>
      <c r="M211" s="21">
        <v>0</v>
      </c>
      <c r="N211" s="21">
        <v>0</v>
      </c>
      <c r="O211" s="21">
        <v>0</v>
      </c>
      <c r="P211" s="21">
        <v>0</v>
      </c>
      <c r="Q211" s="21">
        <v>0</v>
      </c>
      <c r="R211" s="21">
        <v>0</v>
      </c>
      <c r="W211" s="21">
        <v>0</v>
      </c>
      <c r="AC211" s="21">
        <v>256102</v>
      </c>
      <c r="AD211" s="21">
        <v>0</v>
      </c>
      <c r="AE211" s="21">
        <v>0</v>
      </c>
      <c r="AF211" s="21">
        <v>0</v>
      </c>
      <c r="AG211" s="21">
        <v>0</v>
      </c>
      <c r="AH211" s="21">
        <v>0</v>
      </c>
      <c r="AI211" s="21">
        <v>0</v>
      </c>
      <c r="AJ211" s="21">
        <v>0</v>
      </c>
      <c r="AK211" s="21">
        <v>0</v>
      </c>
      <c r="AL211" s="21">
        <v>0</v>
      </c>
      <c r="AM211" s="21">
        <v>0</v>
      </c>
      <c r="AN211" s="21">
        <v>0</v>
      </c>
      <c r="AO211" s="21">
        <v>0</v>
      </c>
      <c r="AP211" s="21">
        <v>0</v>
      </c>
      <c r="AQ211" s="21">
        <v>0</v>
      </c>
      <c r="AR211" s="21">
        <v>0</v>
      </c>
      <c r="AS211" s="21">
        <v>0</v>
      </c>
      <c r="AT211" s="21">
        <v>0</v>
      </c>
      <c r="AU211" s="21">
        <v>0</v>
      </c>
      <c r="AV211" s="21">
        <v>0</v>
      </c>
      <c r="AW211" s="21">
        <v>0</v>
      </c>
      <c r="AX211" s="21">
        <v>0</v>
      </c>
      <c r="AY211" s="21">
        <v>0</v>
      </c>
      <c r="AZ211" s="21">
        <v>0</v>
      </c>
      <c r="BA211" s="21">
        <v>0</v>
      </c>
      <c r="BB211" s="21">
        <v>0</v>
      </c>
      <c r="BC211" s="21">
        <v>0</v>
      </c>
      <c r="BD211" s="21">
        <v>0</v>
      </c>
      <c r="BE211" s="21">
        <v>0</v>
      </c>
      <c r="BF211" s="21">
        <v>0</v>
      </c>
      <c r="BG211" s="21">
        <v>0</v>
      </c>
      <c r="BH211" s="21">
        <v>0</v>
      </c>
      <c r="BI211" s="21">
        <v>0</v>
      </c>
      <c r="BJ211" s="21">
        <v>0</v>
      </c>
      <c r="BK211" s="21">
        <v>0</v>
      </c>
      <c r="BL211" s="21">
        <v>0</v>
      </c>
      <c r="BM211" s="21">
        <v>0</v>
      </c>
      <c r="BN211" s="21">
        <v>0</v>
      </c>
      <c r="BO211" s="21">
        <v>0</v>
      </c>
      <c r="BP211" s="21">
        <v>0</v>
      </c>
      <c r="BQ211" s="21">
        <v>0</v>
      </c>
      <c r="BR211" s="21">
        <v>0</v>
      </c>
      <c r="BS211" s="21">
        <v>0</v>
      </c>
      <c r="BT211" s="21">
        <v>0</v>
      </c>
      <c r="BU211" s="21">
        <v>0</v>
      </c>
      <c r="BV211" s="21">
        <v>0</v>
      </c>
      <c r="BW211" s="21">
        <v>0</v>
      </c>
      <c r="BX211" s="21">
        <v>0</v>
      </c>
      <c r="BY211" s="21">
        <v>0</v>
      </c>
      <c r="BZ211" s="21">
        <v>0</v>
      </c>
      <c r="CA211" s="21">
        <v>0</v>
      </c>
      <c r="CB211" s="21">
        <v>0</v>
      </c>
      <c r="CC211" s="21">
        <v>0</v>
      </c>
      <c r="CD211" s="21">
        <v>0</v>
      </c>
      <c r="CE211" s="21">
        <v>0</v>
      </c>
      <c r="CF211" s="21">
        <v>0</v>
      </c>
      <c r="CG211" s="21">
        <v>0</v>
      </c>
      <c r="CH211" s="21">
        <v>0</v>
      </c>
      <c r="CI211" s="21">
        <v>0</v>
      </c>
      <c r="CJ211" s="21">
        <v>0</v>
      </c>
      <c r="CK211" s="21">
        <v>0</v>
      </c>
      <c r="CL211" s="21">
        <v>0</v>
      </c>
      <c r="CM211" s="21">
        <v>0</v>
      </c>
      <c r="CN211" s="21">
        <v>0</v>
      </c>
      <c r="CO211" s="21">
        <v>0</v>
      </c>
      <c r="CP211" s="21">
        <v>0</v>
      </c>
      <c r="CQ211" s="21">
        <v>0</v>
      </c>
      <c r="CR211" s="21">
        <v>0</v>
      </c>
      <c r="CS211" s="21">
        <v>0</v>
      </c>
      <c r="CT211" s="21">
        <v>0</v>
      </c>
      <c r="CU211" s="21">
        <v>0</v>
      </c>
      <c r="CV211" s="21">
        <v>0</v>
      </c>
      <c r="CW211" s="21">
        <v>0</v>
      </c>
      <c r="CX211" s="21">
        <v>0</v>
      </c>
      <c r="CY211" s="21">
        <v>0</v>
      </c>
      <c r="CZ211" s="21">
        <v>0</v>
      </c>
      <c r="DA211" s="21">
        <v>0</v>
      </c>
      <c r="DB211" s="21">
        <v>0</v>
      </c>
      <c r="DC211" s="21">
        <v>0</v>
      </c>
      <c r="DD211" s="21">
        <v>0</v>
      </c>
      <c r="DE211" s="21">
        <v>0</v>
      </c>
      <c r="DF211" s="21">
        <v>0</v>
      </c>
      <c r="DG211" s="21">
        <v>0</v>
      </c>
      <c r="DH211" s="21">
        <v>256102</v>
      </c>
      <c r="DI211" s="110">
        <v>0</v>
      </c>
      <c r="DJ211" s="110">
        <v>26</v>
      </c>
      <c r="DK211" s="110">
        <v>0</v>
      </c>
      <c r="DL211" s="110">
        <v>74</v>
      </c>
      <c r="DM211" s="110">
        <v>0</v>
      </c>
      <c r="DN211" s="21">
        <v>51220.2</v>
      </c>
      <c r="DO211" s="21">
        <v>0</v>
      </c>
      <c r="DP211" s="110" t="s">
        <v>1892</v>
      </c>
      <c r="DQ211" s="110" t="s">
        <v>1911</v>
      </c>
      <c r="DR211" s="110" t="s">
        <v>1911</v>
      </c>
      <c r="DS211" s="110" t="s">
        <v>1892</v>
      </c>
      <c r="DT211" s="110" t="s">
        <v>1911</v>
      </c>
      <c r="DU211" s="110" t="s">
        <v>1892</v>
      </c>
      <c r="DV211" s="110" t="s">
        <v>1911</v>
      </c>
      <c r="DW211" s="110" t="s">
        <v>1911</v>
      </c>
      <c r="DX211" s="110" t="s">
        <v>1911</v>
      </c>
      <c r="DY211" s="110" t="s">
        <v>1911</v>
      </c>
      <c r="DZ211" s="110" t="s">
        <v>1911</v>
      </c>
      <c r="EA211" s="110" t="s">
        <v>1911</v>
      </c>
      <c r="EB211" s="110" t="s">
        <v>1892</v>
      </c>
      <c r="EC211" s="110" t="s">
        <v>1892</v>
      </c>
    </row>
    <row r="212" spans="1:133" x14ac:dyDescent="0.3">
      <c r="A212" s="110" t="s">
        <v>162</v>
      </c>
      <c r="B212" s="110">
        <v>2021</v>
      </c>
      <c r="C212" s="110" t="s">
        <v>2527</v>
      </c>
      <c r="D212" s="22">
        <f>INDEX(Concordance!$A$2:$A$556,MATCH('2021 ESSER III'!F212,Concordance!$D$2:$D$556,0))</f>
        <v>104041</v>
      </c>
      <c r="E212" s="110" t="s">
        <v>791</v>
      </c>
      <c r="F212" s="110" t="s">
        <v>2528</v>
      </c>
      <c r="G212" s="110" t="s">
        <v>2529</v>
      </c>
      <c r="H212" s="110" t="s">
        <v>1892</v>
      </c>
      <c r="I212" s="21">
        <v>6486.96</v>
      </c>
      <c r="J212" s="21">
        <v>0</v>
      </c>
      <c r="K212" s="21">
        <v>0</v>
      </c>
      <c r="L212" s="21">
        <v>0</v>
      </c>
      <c r="M212" s="21">
        <v>0</v>
      </c>
      <c r="N212" s="21">
        <v>0</v>
      </c>
      <c r="O212" s="21">
        <v>0</v>
      </c>
      <c r="P212" s="21">
        <v>0</v>
      </c>
      <c r="Q212" s="21">
        <v>6486.96</v>
      </c>
      <c r="R212" s="21">
        <v>0</v>
      </c>
      <c r="W212" s="21">
        <v>6486.96</v>
      </c>
      <c r="X212" s="110">
        <v>0</v>
      </c>
      <c r="Y212" s="110">
        <v>0</v>
      </c>
      <c r="Z212" s="110">
        <v>0</v>
      </c>
      <c r="AA212" s="110">
        <v>100</v>
      </c>
      <c r="AB212" s="110">
        <v>0</v>
      </c>
      <c r="AC212" s="21">
        <v>1030696</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21">
        <v>0</v>
      </c>
      <c r="CK212" s="21">
        <v>0</v>
      </c>
      <c r="CL212" s="21">
        <v>0</v>
      </c>
      <c r="CM212" s="21">
        <v>0</v>
      </c>
      <c r="CN212" s="21">
        <v>0</v>
      </c>
      <c r="CO212" s="21">
        <v>0</v>
      </c>
      <c r="CP212" s="21">
        <v>0</v>
      </c>
      <c r="CQ212" s="21">
        <v>0</v>
      </c>
      <c r="CR212" s="21">
        <v>0</v>
      </c>
      <c r="CS212" s="21">
        <v>0</v>
      </c>
      <c r="CT212" s="21">
        <v>0</v>
      </c>
      <c r="CU212" s="21">
        <v>0</v>
      </c>
      <c r="CV212" s="21">
        <v>0</v>
      </c>
      <c r="CW212" s="21">
        <v>0</v>
      </c>
      <c r="CX212" s="21">
        <v>0</v>
      </c>
      <c r="CY212" s="21">
        <v>0</v>
      </c>
      <c r="CZ212" s="21">
        <v>0</v>
      </c>
      <c r="DA212" s="21">
        <v>0</v>
      </c>
      <c r="DB212" s="21">
        <v>0</v>
      </c>
      <c r="DC212" s="21">
        <v>0</v>
      </c>
      <c r="DD212" s="21">
        <v>0</v>
      </c>
      <c r="DE212" s="21">
        <v>0</v>
      </c>
      <c r="DF212" s="21">
        <v>0</v>
      </c>
      <c r="DG212" s="21">
        <v>0</v>
      </c>
      <c r="DH212" s="21">
        <v>1030696</v>
      </c>
      <c r="DI212" s="110">
        <v>20</v>
      </c>
      <c r="DJ212" s="110">
        <v>70</v>
      </c>
      <c r="DK212" s="110">
        <v>10</v>
      </c>
      <c r="DL212" s="110">
        <v>0</v>
      </c>
      <c r="DM212" s="110">
        <v>0</v>
      </c>
      <c r="DN212" s="21">
        <v>761605</v>
      </c>
      <c r="DO212" s="21">
        <v>0</v>
      </c>
      <c r="DP212" s="110" t="s">
        <v>1892</v>
      </c>
      <c r="DQ212" s="110" t="s">
        <v>1911</v>
      </c>
      <c r="DR212" s="110" t="s">
        <v>1911</v>
      </c>
      <c r="DS212" s="110" t="s">
        <v>1892</v>
      </c>
      <c r="DT212" s="110" t="s">
        <v>1911</v>
      </c>
      <c r="DU212" s="110" t="s">
        <v>1892</v>
      </c>
      <c r="DV212" s="110" t="s">
        <v>1911</v>
      </c>
      <c r="DW212" s="110" t="s">
        <v>1911</v>
      </c>
      <c r="DX212" s="110" t="s">
        <v>1911</v>
      </c>
      <c r="DY212" s="110" t="s">
        <v>1911</v>
      </c>
      <c r="DZ212" s="110" t="s">
        <v>1911</v>
      </c>
      <c r="EA212" s="110" t="s">
        <v>1911</v>
      </c>
      <c r="EB212" s="110" t="s">
        <v>1892</v>
      </c>
      <c r="EC212" s="110" t="s">
        <v>1892</v>
      </c>
    </row>
    <row r="213" spans="1:133" x14ac:dyDescent="0.3">
      <c r="A213" s="110" t="s">
        <v>162</v>
      </c>
      <c r="B213" s="110">
        <v>2021</v>
      </c>
      <c r="C213" s="110" t="s">
        <v>2530</v>
      </c>
      <c r="D213" s="22">
        <f>INDEX(Concordance!$A$2:$A$556,MATCH('2021 ESSER III'!F213,Concordance!$D$2:$D$556,0))</f>
        <v>66107</v>
      </c>
      <c r="E213" s="110" t="s">
        <v>794</v>
      </c>
      <c r="F213" s="110" t="s">
        <v>2531</v>
      </c>
      <c r="G213" s="110" t="s">
        <v>2532</v>
      </c>
      <c r="H213" s="110" t="s">
        <v>1892</v>
      </c>
      <c r="I213" s="21">
        <v>0</v>
      </c>
      <c r="J213" s="21">
        <v>0</v>
      </c>
      <c r="K213" s="21">
        <v>0</v>
      </c>
      <c r="L213" s="21">
        <v>0</v>
      </c>
      <c r="M213" s="21">
        <v>0</v>
      </c>
      <c r="N213" s="21">
        <v>0</v>
      </c>
      <c r="O213" s="21">
        <v>0</v>
      </c>
      <c r="P213" s="21">
        <v>0</v>
      </c>
      <c r="Q213" s="21">
        <v>0</v>
      </c>
      <c r="R213" s="21">
        <v>0</v>
      </c>
      <c r="W213" s="21">
        <v>0</v>
      </c>
      <c r="AC213" s="21">
        <v>1235751</v>
      </c>
      <c r="AD213" s="21">
        <v>0</v>
      </c>
      <c r="AE213" s="21">
        <v>0</v>
      </c>
      <c r="AF213" s="21">
        <v>0</v>
      </c>
      <c r="AG213" s="21">
        <v>0</v>
      </c>
      <c r="AH213" s="21">
        <v>0</v>
      </c>
      <c r="AI213" s="21">
        <v>0</v>
      </c>
      <c r="AJ213" s="21">
        <v>0</v>
      </c>
      <c r="AK213" s="21">
        <v>0</v>
      </c>
      <c r="AL213" s="21">
        <v>0</v>
      </c>
      <c r="AM213" s="21">
        <v>0</v>
      </c>
      <c r="AN213" s="21">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1">
        <v>0</v>
      </c>
      <c r="BD213" s="21">
        <v>0</v>
      </c>
      <c r="BE213" s="21">
        <v>0</v>
      </c>
      <c r="BF213" s="21">
        <v>0</v>
      </c>
      <c r="BG213" s="21">
        <v>0</v>
      </c>
      <c r="BH213" s="21">
        <v>0</v>
      </c>
      <c r="BI213" s="21">
        <v>0</v>
      </c>
      <c r="BJ213" s="21">
        <v>0</v>
      </c>
      <c r="BK213" s="21">
        <v>0</v>
      </c>
      <c r="BL213" s="21">
        <v>0</v>
      </c>
      <c r="BM213" s="21">
        <v>0</v>
      </c>
      <c r="BN213" s="21">
        <v>0</v>
      </c>
      <c r="BO213" s="21">
        <v>0</v>
      </c>
      <c r="BP213" s="21">
        <v>0</v>
      </c>
      <c r="BQ213" s="21">
        <v>0</v>
      </c>
      <c r="BR213" s="21">
        <v>0</v>
      </c>
      <c r="BS213" s="21">
        <v>0</v>
      </c>
      <c r="BT213" s="21">
        <v>0</v>
      </c>
      <c r="BU213" s="21">
        <v>0</v>
      </c>
      <c r="BV213" s="21">
        <v>0</v>
      </c>
      <c r="BW213" s="21">
        <v>0</v>
      </c>
      <c r="BX213" s="21">
        <v>0</v>
      </c>
      <c r="BY213" s="21">
        <v>0</v>
      </c>
      <c r="BZ213" s="21">
        <v>0</v>
      </c>
      <c r="CA213" s="21">
        <v>0</v>
      </c>
      <c r="CB213" s="21">
        <v>0</v>
      </c>
      <c r="CC213" s="21">
        <v>0</v>
      </c>
      <c r="CD213" s="21">
        <v>0</v>
      </c>
      <c r="CE213" s="21">
        <v>0</v>
      </c>
      <c r="CF213" s="21">
        <v>0</v>
      </c>
      <c r="CG213" s="21">
        <v>0</v>
      </c>
      <c r="CH213" s="21">
        <v>0</v>
      </c>
      <c r="CI213" s="21">
        <v>0</v>
      </c>
      <c r="CJ213" s="21">
        <v>0</v>
      </c>
      <c r="CK213" s="21">
        <v>0</v>
      </c>
      <c r="CL213" s="21">
        <v>0</v>
      </c>
      <c r="CM213" s="21">
        <v>0</v>
      </c>
      <c r="CN213" s="21">
        <v>0</v>
      </c>
      <c r="CO213" s="21">
        <v>0</v>
      </c>
      <c r="CP213" s="21">
        <v>0</v>
      </c>
      <c r="CQ213" s="21">
        <v>0</v>
      </c>
      <c r="CR213" s="21">
        <v>0</v>
      </c>
      <c r="CS213" s="21">
        <v>0</v>
      </c>
      <c r="CT213" s="21">
        <v>0</v>
      </c>
      <c r="CU213" s="21">
        <v>0</v>
      </c>
      <c r="CV213" s="21">
        <v>0</v>
      </c>
      <c r="CW213" s="21">
        <v>0</v>
      </c>
      <c r="CX213" s="21">
        <v>0</v>
      </c>
      <c r="CY213" s="21">
        <v>0</v>
      </c>
      <c r="CZ213" s="21">
        <v>0</v>
      </c>
      <c r="DA213" s="21">
        <v>0</v>
      </c>
      <c r="DB213" s="21">
        <v>0</v>
      </c>
      <c r="DC213" s="21">
        <v>0</v>
      </c>
      <c r="DD213" s="21">
        <v>0</v>
      </c>
      <c r="DE213" s="21">
        <v>0</v>
      </c>
      <c r="DF213" s="21">
        <v>0</v>
      </c>
      <c r="DG213" s="21">
        <v>0</v>
      </c>
      <c r="DH213" s="21">
        <v>1235751</v>
      </c>
      <c r="DI213" s="110">
        <v>0</v>
      </c>
      <c r="DJ213" s="110">
        <v>20</v>
      </c>
      <c r="DK213" s="110">
        <v>0</v>
      </c>
      <c r="DL213" s="110">
        <v>80</v>
      </c>
      <c r="DM213" s="110">
        <v>0</v>
      </c>
      <c r="DN213" s="21">
        <v>256000</v>
      </c>
      <c r="DO213" s="21">
        <v>0</v>
      </c>
      <c r="DP213" s="110" t="s">
        <v>1911</v>
      </c>
      <c r="DQ213" s="110" t="s">
        <v>1911</v>
      </c>
      <c r="DR213" s="110" t="s">
        <v>1911</v>
      </c>
      <c r="DS213" s="110" t="s">
        <v>1892</v>
      </c>
      <c r="DT213" s="110" t="s">
        <v>1911</v>
      </c>
      <c r="DU213" s="110" t="s">
        <v>1911</v>
      </c>
      <c r="DV213" s="110" t="s">
        <v>1911</v>
      </c>
      <c r="DW213" s="110" t="s">
        <v>1911</v>
      </c>
      <c r="DX213" s="110" t="s">
        <v>1911</v>
      </c>
      <c r="DY213" s="110" t="s">
        <v>1911</v>
      </c>
      <c r="DZ213" s="110" t="s">
        <v>1911</v>
      </c>
      <c r="EA213" s="110" t="s">
        <v>1911</v>
      </c>
      <c r="EB213" s="110" t="s">
        <v>1892</v>
      </c>
      <c r="EC213" s="110" t="s">
        <v>1892</v>
      </c>
    </row>
    <row r="214" spans="1:133" x14ac:dyDescent="0.3">
      <c r="A214" s="110" t="s">
        <v>162</v>
      </c>
      <c r="B214" s="110">
        <v>2021</v>
      </c>
      <c r="C214" s="110" t="s">
        <v>2533</v>
      </c>
      <c r="D214" s="22">
        <f>INDEX(Concordance!$A$2:$A$556,MATCH('2021 ESSER III'!F214,Concordance!$D$2:$D$556,0))</f>
        <v>48077</v>
      </c>
      <c r="E214" s="110" t="s">
        <v>797</v>
      </c>
      <c r="F214" s="110" t="s">
        <v>2534</v>
      </c>
      <c r="G214" s="110" t="s">
        <v>2535</v>
      </c>
      <c r="H214" s="110" t="s">
        <v>1892</v>
      </c>
      <c r="I214" s="21">
        <v>0</v>
      </c>
      <c r="J214" s="21">
        <v>0</v>
      </c>
      <c r="K214" s="21">
        <v>0</v>
      </c>
      <c r="L214" s="21">
        <v>0</v>
      </c>
      <c r="M214" s="21">
        <v>0</v>
      </c>
      <c r="N214" s="21">
        <v>0</v>
      </c>
      <c r="O214" s="21">
        <v>0</v>
      </c>
      <c r="P214" s="21">
        <v>0</v>
      </c>
      <c r="Q214" s="21">
        <v>0</v>
      </c>
      <c r="R214" s="21">
        <v>0</v>
      </c>
      <c r="W214" s="21">
        <v>0</v>
      </c>
      <c r="AC214" s="21">
        <v>35097921</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21">
        <v>0</v>
      </c>
      <c r="CK214" s="21">
        <v>0</v>
      </c>
      <c r="CL214" s="21">
        <v>0</v>
      </c>
      <c r="CM214" s="21">
        <v>0</v>
      </c>
      <c r="CN214" s="21">
        <v>0</v>
      </c>
      <c r="CO214" s="21">
        <v>0</v>
      </c>
      <c r="CP214" s="21">
        <v>0</v>
      </c>
      <c r="CQ214" s="21">
        <v>0</v>
      </c>
      <c r="CR214" s="21">
        <v>0</v>
      </c>
      <c r="CS214" s="21">
        <v>0</v>
      </c>
      <c r="CT214" s="21">
        <v>0</v>
      </c>
      <c r="CU214" s="21">
        <v>0</v>
      </c>
      <c r="CV214" s="21">
        <v>0</v>
      </c>
      <c r="CW214" s="21">
        <v>0</v>
      </c>
      <c r="CX214" s="21">
        <v>0</v>
      </c>
      <c r="CY214" s="21">
        <v>0</v>
      </c>
      <c r="CZ214" s="21">
        <v>0</v>
      </c>
      <c r="DA214" s="21">
        <v>0</v>
      </c>
      <c r="DB214" s="21">
        <v>0</v>
      </c>
      <c r="DC214" s="21">
        <v>0</v>
      </c>
      <c r="DD214" s="21">
        <v>0</v>
      </c>
      <c r="DE214" s="21">
        <v>0</v>
      </c>
      <c r="DF214" s="21">
        <v>0</v>
      </c>
      <c r="DG214" s="21">
        <v>0</v>
      </c>
      <c r="DH214" s="21">
        <v>35097921</v>
      </c>
      <c r="DI214" s="110">
        <v>3.17</v>
      </c>
      <c r="DJ214" s="110">
        <v>47.27</v>
      </c>
      <c r="DK214" s="110">
        <v>46.14</v>
      </c>
      <c r="DL214" s="110">
        <v>3.42</v>
      </c>
      <c r="DM214" s="110">
        <v>0</v>
      </c>
      <c r="DN214" s="21">
        <v>6979842</v>
      </c>
      <c r="DO214" s="21">
        <v>0</v>
      </c>
      <c r="DP214" s="110" t="s">
        <v>1892</v>
      </c>
      <c r="DQ214" s="110" t="s">
        <v>1892</v>
      </c>
      <c r="DR214" s="110" t="s">
        <v>1911</v>
      </c>
      <c r="DS214" s="110" t="s">
        <v>1892</v>
      </c>
      <c r="DT214" s="110" t="s">
        <v>1911</v>
      </c>
      <c r="DU214" s="110" t="s">
        <v>1892</v>
      </c>
      <c r="DV214" s="110" t="s">
        <v>1911</v>
      </c>
      <c r="DW214" s="110" t="s">
        <v>1911</v>
      </c>
      <c r="DX214" s="110" t="s">
        <v>1911</v>
      </c>
      <c r="DY214" s="110" t="s">
        <v>1911</v>
      </c>
      <c r="DZ214" s="110" t="s">
        <v>1911</v>
      </c>
      <c r="EA214" s="110" t="s">
        <v>1911</v>
      </c>
      <c r="EB214" s="110" t="s">
        <v>1892</v>
      </c>
      <c r="EC214" s="110" t="s">
        <v>1892</v>
      </c>
    </row>
    <row r="215" spans="1:133" x14ac:dyDescent="0.3">
      <c r="A215" s="110" t="s">
        <v>162</v>
      </c>
      <c r="B215" s="110">
        <v>2021</v>
      </c>
      <c r="C215" s="110" t="s">
        <v>2536</v>
      </c>
      <c r="D215" s="22">
        <f>INDEX(Concordance!$A$2:$A$556,MATCH('2021 ESSER III'!F215,Concordance!$D$2:$D$556,0))</f>
        <v>47065</v>
      </c>
      <c r="E215" s="110" t="s">
        <v>800</v>
      </c>
      <c r="F215" s="110" t="s">
        <v>2537</v>
      </c>
      <c r="G215" s="110" t="s">
        <v>2538</v>
      </c>
      <c r="H215" s="110" t="s">
        <v>1892</v>
      </c>
      <c r="I215" s="21">
        <v>0</v>
      </c>
      <c r="J215" s="21">
        <v>0</v>
      </c>
      <c r="K215" s="21">
        <v>0</v>
      </c>
      <c r="L215" s="21">
        <v>0</v>
      </c>
      <c r="M215" s="21">
        <v>0</v>
      </c>
      <c r="N215" s="21">
        <v>0</v>
      </c>
      <c r="O215" s="21">
        <v>0</v>
      </c>
      <c r="P215" s="21">
        <v>0</v>
      </c>
      <c r="Q215" s="21">
        <v>0</v>
      </c>
      <c r="R215" s="21">
        <v>0</v>
      </c>
      <c r="W215" s="21">
        <v>0</v>
      </c>
      <c r="AC215" s="21">
        <v>1140298</v>
      </c>
      <c r="AD215" s="21">
        <v>0</v>
      </c>
      <c r="AE215" s="21">
        <v>0</v>
      </c>
      <c r="AF215" s="21">
        <v>0</v>
      </c>
      <c r="AG215" s="21">
        <v>0</v>
      </c>
      <c r="AH215" s="21">
        <v>0</v>
      </c>
      <c r="AI215" s="21">
        <v>0</v>
      </c>
      <c r="AJ215" s="21">
        <v>0</v>
      </c>
      <c r="AK215" s="21">
        <v>0</v>
      </c>
      <c r="AL215" s="21">
        <v>0</v>
      </c>
      <c r="AM215" s="21">
        <v>0</v>
      </c>
      <c r="AN215" s="21">
        <v>0</v>
      </c>
      <c r="AO215" s="21">
        <v>0</v>
      </c>
      <c r="AP215" s="21">
        <v>0</v>
      </c>
      <c r="AQ215" s="21">
        <v>0</v>
      </c>
      <c r="AR215" s="21">
        <v>0</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1">
        <v>0</v>
      </c>
      <c r="BV215" s="21">
        <v>0</v>
      </c>
      <c r="BW215" s="21">
        <v>0</v>
      </c>
      <c r="BX215" s="21">
        <v>0</v>
      </c>
      <c r="BY215" s="21">
        <v>0</v>
      </c>
      <c r="BZ215" s="21">
        <v>0</v>
      </c>
      <c r="CA215" s="21">
        <v>0</v>
      </c>
      <c r="CB215" s="21">
        <v>0</v>
      </c>
      <c r="CC215" s="21">
        <v>0</v>
      </c>
      <c r="CD215" s="21">
        <v>0</v>
      </c>
      <c r="CE215" s="21">
        <v>0</v>
      </c>
      <c r="CF215" s="21">
        <v>0</v>
      </c>
      <c r="CG215" s="21">
        <v>0</v>
      </c>
      <c r="CH215" s="21">
        <v>0</v>
      </c>
      <c r="CI215" s="21">
        <v>0</v>
      </c>
      <c r="CJ215" s="21">
        <v>0</v>
      </c>
      <c r="CK215" s="21">
        <v>0</v>
      </c>
      <c r="CL215" s="21">
        <v>0</v>
      </c>
      <c r="CM215" s="21">
        <v>0</v>
      </c>
      <c r="CN215" s="21">
        <v>0</v>
      </c>
      <c r="CO215" s="21">
        <v>0</v>
      </c>
      <c r="CP215" s="21">
        <v>0</v>
      </c>
      <c r="CQ215" s="21">
        <v>0</v>
      </c>
      <c r="CR215" s="21">
        <v>0</v>
      </c>
      <c r="CS215" s="21">
        <v>0</v>
      </c>
      <c r="CT215" s="21">
        <v>0</v>
      </c>
      <c r="CU215" s="21">
        <v>0</v>
      </c>
      <c r="CV215" s="21">
        <v>0</v>
      </c>
      <c r="CW215" s="21">
        <v>0</v>
      </c>
      <c r="CX215" s="21">
        <v>0</v>
      </c>
      <c r="CY215" s="21">
        <v>0</v>
      </c>
      <c r="CZ215" s="21">
        <v>0</v>
      </c>
      <c r="DA215" s="21">
        <v>0</v>
      </c>
      <c r="DB215" s="21">
        <v>0</v>
      </c>
      <c r="DC215" s="21">
        <v>0</v>
      </c>
      <c r="DD215" s="21">
        <v>0</v>
      </c>
      <c r="DE215" s="21">
        <v>0</v>
      </c>
      <c r="DF215" s="21">
        <v>0</v>
      </c>
      <c r="DG215" s="21">
        <v>0</v>
      </c>
      <c r="DH215" s="21">
        <v>1140298</v>
      </c>
      <c r="DI215" s="110">
        <v>0</v>
      </c>
      <c r="DJ215" s="110">
        <v>20</v>
      </c>
      <c r="DK215" s="110">
        <v>0</v>
      </c>
      <c r="DL215" s="110">
        <v>80</v>
      </c>
      <c r="DM215" s="110">
        <v>0</v>
      </c>
      <c r="DN215" s="21">
        <v>228059.6</v>
      </c>
      <c r="DO215" s="21">
        <v>0</v>
      </c>
      <c r="DP215" s="110" t="s">
        <v>1911</v>
      </c>
      <c r="DQ215" s="110" t="s">
        <v>1911</v>
      </c>
      <c r="DR215" s="110" t="s">
        <v>1911</v>
      </c>
      <c r="DS215" s="110" t="s">
        <v>1911</v>
      </c>
      <c r="DT215" s="110" t="s">
        <v>1911</v>
      </c>
      <c r="DU215" s="110" t="s">
        <v>1911</v>
      </c>
      <c r="DV215" s="110" t="s">
        <v>1911</v>
      </c>
      <c r="DW215" s="110" t="s">
        <v>1911</v>
      </c>
      <c r="DX215" s="110" t="s">
        <v>1911</v>
      </c>
      <c r="DY215" s="110" t="s">
        <v>1911</v>
      </c>
      <c r="DZ215" s="110" t="s">
        <v>1911</v>
      </c>
      <c r="EA215" s="110" t="s">
        <v>1911</v>
      </c>
      <c r="EB215" s="110" t="s">
        <v>1892</v>
      </c>
      <c r="EC215" s="110" t="s">
        <v>1892</v>
      </c>
    </row>
    <row r="216" spans="1:133" x14ac:dyDescent="0.3">
      <c r="A216" s="110" t="s">
        <v>162</v>
      </c>
      <c r="B216" s="110">
        <v>2021</v>
      </c>
      <c r="C216" s="110" t="s">
        <v>2539</v>
      </c>
      <c r="D216" s="22">
        <f>INDEX(Concordance!$A$2:$A$556,MATCH('2021 ESSER III'!F216,Concordance!$D$2:$D$556,0))</f>
        <v>16090</v>
      </c>
      <c r="E216" s="110" t="s">
        <v>803</v>
      </c>
      <c r="F216" s="110" t="s">
        <v>2540</v>
      </c>
      <c r="G216" s="110" t="s">
        <v>2541</v>
      </c>
      <c r="H216" s="110" t="s">
        <v>1892</v>
      </c>
      <c r="I216" s="21">
        <v>78046.240000000005</v>
      </c>
      <c r="J216" s="21">
        <v>0</v>
      </c>
      <c r="K216" s="21">
        <v>0</v>
      </c>
      <c r="L216" s="21">
        <v>0</v>
      </c>
      <c r="M216" s="21">
        <v>0</v>
      </c>
      <c r="N216" s="21">
        <v>0</v>
      </c>
      <c r="O216" s="21">
        <v>0</v>
      </c>
      <c r="P216" s="21">
        <v>0</v>
      </c>
      <c r="Q216" s="21">
        <v>78046.240000000005</v>
      </c>
      <c r="R216" s="21">
        <v>0</v>
      </c>
      <c r="W216" s="21">
        <v>78046.240000000005</v>
      </c>
      <c r="X216" s="110">
        <v>0</v>
      </c>
      <c r="Y216" s="110">
        <v>0</v>
      </c>
      <c r="Z216" s="110">
        <v>0</v>
      </c>
      <c r="AA216" s="110">
        <v>100</v>
      </c>
      <c r="AB216" s="110">
        <v>0</v>
      </c>
      <c r="AC216" s="21">
        <v>4658082</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0</v>
      </c>
      <c r="CU216" s="21">
        <v>0</v>
      </c>
      <c r="CV216" s="21">
        <v>0</v>
      </c>
      <c r="CW216" s="21">
        <v>0</v>
      </c>
      <c r="CX216" s="21">
        <v>0</v>
      </c>
      <c r="CY216" s="21">
        <v>0</v>
      </c>
      <c r="CZ216" s="21">
        <v>0</v>
      </c>
      <c r="DA216" s="21">
        <v>0</v>
      </c>
      <c r="DB216" s="21">
        <v>0</v>
      </c>
      <c r="DC216" s="21">
        <v>0</v>
      </c>
      <c r="DD216" s="21">
        <v>0</v>
      </c>
      <c r="DE216" s="21">
        <v>0</v>
      </c>
      <c r="DF216" s="21">
        <v>0</v>
      </c>
      <c r="DG216" s="21">
        <v>0</v>
      </c>
      <c r="DH216" s="21">
        <v>4658082</v>
      </c>
      <c r="DI216" s="110">
        <v>0</v>
      </c>
      <c r="DJ216" s="110">
        <v>100</v>
      </c>
      <c r="DK216" s="110">
        <v>0</v>
      </c>
      <c r="DL216" s="110">
        <v>0</v>
      </c>
      <c r="DM216" s="110">
        <v>0</v>
      </c>
      <c r="DN216" s="21">
        <v>1150000</v>
      </c>
      <c r="DO216" s="21">
        <v>0</v>
      </c>
      <c r="DP216" s="110" t="s">
        <v>1892</v>
      </c>
      <c r="DQ216" s="110" t="s">
        <v>1911</v>
      </c>
      <c r="DR216" s="110" t="s">
        <v>1911</v>
      </c>
      <c r="DS216" s="110" t="s">
        <v>1911</v>
      </c>
      <c r="DT216" s="110" t="s">
        <v>1911</v>
      </c>
      <c r="DU216" s="110" t="s">
        <v>1892</v>
      </c>
      <c r="DV216" s="110" t="s">
        <v>1911</v>
      </c>
      <c r="DW216" s="110" t="s">
        <v>1911</v>
      </c>
      <c r="DX216" s="110" t="s">
        <v>1911</v>
      </c>
      <c r="DY216" s="110" t="s">
        <v>1911</v>
      </c>
      <c r="DZ216" s="110" t="s">
        <v>1911</v>
      </c>
      <c r="EA216" s="110" t="s">
        <v>1911</v>
      </c>
      <c r="EB216" s="110" t="s">
        <v>1892</v>
      </c>
      <c r="EC216" s="110" t="s">
        <v>1892</v>
      </c>
    </row>
    <row r="217" spans="1:133" x14ac:dyDescent="0.3">
      <c r="A217" s="110" t="s">
        <v>162</v>
      </c>
      <c r="B217" s="110">
        <v>2021</v>
      </c>
      <c r="C217" s="110" t="s">
        <v>2542</v>
      </c>
      <c r="D217" s="22">
        <f>INDEX(Concordance!$A$2:$A$556,MATCH('2021 ESSER III'!F217,Concordance!$D$2:$D$556,0))</f>
        <v>68074</v>
      </c>
      <c r="E217" s="110" t="s">
        <v>806</v>
      </c>
      <c r="F217" s="110" t="s">
        <v>2543</v>
      </c>
      <c r="G217" s="110" t="s">
        <v>2544</v>
      </c>
      <c r="H217" s="110" t="s">
        <v>1892</v>
      </c>
      <c r="I217" s="21">
        <v>4459.79</v>
      </c>
      <c r="J217" s="21">
        <v>0</v>
      </c>
      <c r="K217" s="21">
        <v>0</v>
      </c>
      <c r="L217" s="21">
        <v>0</v>
      </c>
      <c r="M217" s="21">
        <v>0</v>
      </c>
      <c r="N217" s="21">
        <v>0</v>
      </c>
      <c r="O217" s="21">
        <v>0</v>
      </c>
      <c r="P217" s="21">
        <v>0</v>
      </c>
      <c r="Q217" s="21">
        <v>4459.79</v>
      </c>
      <c r="R217" s="21">
        <v>0</v>
      </c>
      <c r="W217" s="21">
        <v>4459.79</v>
      </c>
      <c r="X217" s="110">
        <v>0</v>
      </c>
      <c r="Y217" s="110">
        <v>0</v>
      </c>
      <c r="Z217" s="110">
        <v>0</v>
      </c>
      <c r="AA217" s="110">
        <v>100</v>
      </c>
      <c r="AB217" s="110">
        <v>0</v>
      </c>
      <c r="AC217" s="21">
        <v>204494</v>
      </c>
      <c r="AD217" s="21">
        <v>0</v>
      </c>
      <c r="AE217" s="21">
        <v>0</v>
      </c>
      <c r="AF217" s="21">
        <v>0</v>
      </c>
      <c r="AG217" s="21">
        <v>0</v>
      </c>
      <c r="AH217" s="21">
        <v>0</v>
      </c>
      <c r="AI217" s="21">
        <v>0</v>
      </c>
      <c r="AJ217" s="21">
        <v>0</v>
      </c>
      <c r="AK217" s="21">
        <v>0</v>
      </c>
      <c r="AL217" s="21">
        <v>0</v>
      </c>
      <c r="AM217" s="21">
        <v>0</v>
      </c>
      <c r="AN217" s="21">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21">
        <v>0</v>
      </c>
      <c r="BM217" s="21">
        <v>0</v>
      </c>
      <c r="BN217" s="21">
        <v>0</v>
      </c>
      <c r="BO217" s="21">
        <v>0</v>
      </c>
      <c r="BP217" s="21">
        <v>0</v>
      </c>
      <c r="BQ217" s="21">
        <v>0</v>
      </c>
      <c r="BR217" s="21">
        <v>0</v>
      </c>
      <c r="BS217" s="21">
        <v>0</v>
      </c>
      <c r="BT217" s="21">
        <v>0</v>
      </c>
      <c r="BU217" s="21">
        <v>0</v>
      </c>
      <c r="BV217" s="21">
        <v>0</v>
      </c>
      <c r="BW217" s="21">
        <v>0</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21">
        <v>0</v>
      </c>
      <c r="CN217" s="21">
        <v>0</v>
      </c>
      <c r="CO217" s="21">
        <v>0</v>
      </c>
      <c r="CP217" s="21">
        <v>0</v>
      </c>
      <c r="CQ217" s="21">
        <v>0</v>
      </c>
      <c r="CR217" s="21">
        <v>0</v>
      </c>
      <c r="CS217" s="21">
        <v>0</v>
      </c>
      <c r="CT217" s="21">
        <v>0</v>
      </c>
      <c r="CU217" s="21">
        <v>0</v>
      </c>
      <c r="CV217" s="21">
        <v>0</v>
      </c>
      <c r="CW217" s="21">
        <v>0</v>
      </c>
      <c r="CX217" s="21">
        <v>0</v>
      </c>
      <c r="CY217" s="21">
        <v>0</v>
      </c>
      <c r="CZ217" s="21">
        <v>0</v>
      </c>
      <c r="DA217" s="21">
        <v>0</v>
      </c>
      <c r="DB217" s="21">
        <v>0</v>
      </c>
      <c r="DC217" s="21">
        <v>0</v>
      </c>
      <c r="DD217" s="21">
        <v>0</v>
      </c>
      <c r="DE217" s="21">
        <v>0</v>
      </c>
      <c r="DF217" s="21">
        <v>0</v>
      </c>
      <c r="DG217" s="21">
        <v>0</v>
      </c>
      <c r="DH217" s="21">
        <v>204494</v>
      </c>
      <c r="DI217" s="110">
        <v>67</v>
      </c>
      <c r="DJ217" s="110">
        <v>33</v>
      </c>
      <c r="DK217" s="110">
        <v>0</v>
      </c>
      <c r="DL217" s="110">
        <v>0</v>
      </c>
      <c r="DM217" s="110">
        <v>0</v>
      </c>
      <c r="DN217" s="21">
        <v>53855.26</v>
      </c>
      <c r="DO217" s="21">
        <v>0</v>
      </c>
      <c r="DP217" s="110" t="s">
        <v>1892</v>
      </c>
      <c r="DQ217" s="110" t="s">
        <v>1911</v>
      </c>
      <c r="DR217" s="110" t="s">
        <v>1911</v>
      </c>
      <c r="DS217" s="110" t="s">
        <v>1892</v>
      </c>
      <c r="DT217" s="110" t="s">
        <v>1911</v>
      </c>
      <c r="DU217" s="110" t="s">
        <v>1911</v>
      </c>
      <c r="DV217" s="110" t="s">
        <v>1911</v>
      </c>
      <c r="DW217" s="110" t="s">
        <v>1911</v>
      </c>
      <c r="DX217" s="110" t="s">
        <v>1911</v>
      </c>
      <c r="DY217" s="110" t="s">
        <v>1911</v>
      </c>
      <c r="DZ217" s="110" t="s">
        <v>1911</v>
      </c>
      <c r="EA217" s="110" t="s">
        <v>1911</v>
      </c>
      <c r="EB217" s="110" t="s">
        <v>1892</v>
      </c>
      <c r="EC217" s="110" t="s">
        <v>1892</v>
      </c>
    </row>
    <row r="218" spans="1:133" x14ac:dyDescent="0.3">
      <c r="A218" s="110" t="s">
        <v>162</v>
      </c>
      <c r="B218" s="110">
        <v>2021</v>
      </c>
      <c r="C218" s="110" t="s">
        <v>2545</v>
      </c>
      <c r="D218" s="22">
        <f>INDEX(Concordance!$A$2:$A$556,MATCH('2021 ESSER III'!F218,Concordance!$D$2:$D$556,0))</f>
        <v>49137</v>
      </c>
      <c r="E218" s="110" t="s">
        <v>809</v>
      </c>
      <c r="F218" s="110" t="s">
        <v>2546</v>
      </c>
      <c r="G218" s="110" t="s">
        <v>2547</v>
      </c>
      <c r="H218" s="110" t="s">
        <v>1892</v>
      </c>
      <c r="I218" s="21">
        <v>0</v>
      </c>
      <c r="J218" s="21">
        <v>0</v>
      </c>
      <c r="K218" s="21">
        <v>0</v>
      </c>
      <c r="L218" s="21">
        <v>0</v>
      </c>
      <c r="M218" s="21">
        <v>0</v>
      </c>
      <c r="N218" s="21">
        <v>0</v>
      </c>
      <c r="O218" s="21">
        <v>0</v>
      </c>
      <c r="P218" s="21">
        <v>0</v>
      </c>
      <c r="Q218" s="21">
        <v>0</v>
      </c>
      <c r="R218" s="21">
        <v>0</v>
      </c>
      <c r="W218" s="21">
        <v>0</v>
      </c>
      <c r="AC218" s="21">
        <v>1002014</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21">
        <v>0</v>
      </c>
      <c r="CN218" s="21">
        <v>0</v>
      </c>
      <c r="CO218" s="21">
        <v>0</v>
      </c>
      <c r="CP218" s="21">
        <v>0</v>
      </c>
      <c r="CQ218" s="21">
        <v>0</v>
      </c>
      <c r="CR218" s="21">
        <v>0</v>
      </c>
      <c r="CS218" s="21">
        <v>0</v>
      </c>
      <c r="CT218" s="21">
        <v>0</v>
      </c>
      <c r="CU218" s="21">
        <v>0</v>
      </c>
      <c r="CV218" s="21">
        <v>0</v>
      </c>
      <c r="CW218" s="21">
        <v>0</v>
      </c>
      <c r="CX218" s="21">
        <v>0</v>
      </c>
      <c r="CY218" s="21">
        <v>0</v>
      </c>
      <c r="CZ218" s="21">
        <v>0</v>
      </c>
      <c r="DA218" s="21">
        <v>0</v>
      </c>
      <c r="DB218" s="21">
        <v>0</v>
      </c>
      <c r="DC218" s="21">
        <v>0</v>
      </c>
      <c r="DD218" s="21">
        <v>0</v>
      </c>
      <c r="DE218" s="21">
        <v>0</v>
      </c>
      <c r="DF218" s="21">
        <v>0</v>
      </c>
      <c r="DG218" s="21">
        <v>0</v>
      </c>
      <c r="DH218" s="21">
        <v>1002014</v>
      </c>
      <c r="DI218" s="110">
        <v>20</v>
      </c>
      <c r="DJ218" s="110">
        <v>20</v>
      </c>
      <c r="DK218" s="110">
        <v>0</v>
      </c>
      <c r="DL218" s="110">
        <v>30</v>
      </c>
      <c r="DM218" s="110">
        <v>30</v>
      </c>
      <c r="DN218" s="21">
        <v>197662.8</v>
      </c>
      <c r="DO218" s="21">
        <v>0</v>
      </c>
      <c r="DP218" s="110" t="s">
        <v>1892</v>
      </c>
      <c r="DQ218" s="110" t="s">
        <v>1892</v>
      </c>
      <c r="DR218" s="110" t="s">
        <v>1911</v>
      </c>
      <c r="DS218" s="110" t="s">
        <v>1911</v>
      </c>
      <c r="DT218" s="110" t="s">
        <v>1911</v>
      </c>
      <c r="DU218" s="110" t="s">
        <v>1892</v>
      </c>
      <c r="DV218" s="110" t="s">
        <v>1911</v>
      </c>
      <c r="DW218" s="110" t="s">
        <v>1911</v>
      </c>
      <c r="DX218" s="110" t="s">
        <v>1911</v>
      </c>
      <c r="DY218" s="110" t="s">
        <v>1911</v>
      </c>
      <c r="DZ218" s="110" t="s">
        <v>1911</v>
      </c>
      <c r="EA218" s="110" t="s">
        <v>1911</v>
      </c>
      <c r="EB218" s="110" t="s">
        <v>1892</v>
      </c>
      <c r="EC218" s="110" t="s">
        <v>1892</v>
      </c>
    </row>
    <row r="219" spans="1:133" x14ac:dyDescent="0.3">
      <c r="A219" s="110" t="s">
        <v>162</v>
      </c>
      <c r="B219" s="110">
        <v>2021</v>
      </c>
      <c r="C219" s="110" t="s">
        <v>2548</v>
      </c>
      <c r="D219" s="22">
        <f>INDEX(Concordance!$A$2:$A$556,MATCH('2021 ESSER III'!F219,Concordance!$D$2:$D$556,0))</f>
        <v>74195</v>
      </c>
      <c r="E219" s="110" t="s">
        <v>812</v>
      </c>
      <c r="F219" s="110" t="s">
        <v>2549</v>
      </c>
      <c r="G219" s="110" t="s">
        <v>2550</v>
      </c>
      <c r="H219" s="110" t="s">
        <v>1892</v>
      </c>
      <c r="I219" s="21">
        <v>4662.5</v>
      </c>
      <c r="J219" s="21">
        <v>0</v>
      </c>
      <c r="K219" s="21">
        <v>0</v>
      </c>
      <c r="L219" s="21">
        <v>0</v>
      </c>
      <c r="M219" s="21">
        <v>0</v>
      </c>
      <c r="N219" s="21">
        <v>0</v>
      </c>
      <c r="O219" s="21">
        <v>0</v>
      </c>
      <c r="P219" s="21">
        <v>0</v>
      </c>
      <c r="Q219" s="21">
        <v>4662.5</v>
      </c>
      <c r="R219" s="21">
        <v>0</v>
      </c>
      <c r="W219" s="21">
        <v>4662.5</v>
      </c>
      <c r="X219" s="110">
        <v>0</v>
      </c>
      <c r="Y219" s="110">
        <v>0</v>
      </c>
      <c r="Z219" s="110">
        <v>0</v>
      </c>
      <c r="AA219" s="110">
        <v>100</v>
      </c>
      <c r="AB219" s="110">
        <v>0</v>
      </c>
      <c r="AC219" s="21">
        <v>91897</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21">
        <v>0</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21">
        <v>0</v>
      </c>
      <c r="CN219" s="21">
        <v>0</v>
      </c>
      <c r="CO219" s="21">
        <v>0</v>
      </c>
      <c r="CP219" s="21">
        <v>0</v>
      </c>
      <c r="CQ219" s="21">
        <v>0</v>
      </c>
      <c r="CR219" s="21">
        <v>0</v>
      </c>
      <c r="CS219" s="21">
        <v>0</v>
      </c>
      <c r="CT219" s="21">
        <v>0</v>
      </c>
      <c r="CU219" s="21">
        <v>0</v>
      </c>
      <c r="CV219" s="21">
        <v>0</v>
      </c>
      <c r="CW219" s="21">
        <v>0</v>
      </c>
      <c r="CX219" s="21">
        <v>0</v>
      </c>
      <c r="CY219" s="21">
        <v>0</v>
      </c>
      <c r="CZ219" s="21">
        <v>0</v>
      </c>
      <c r="DA219" s="21">
        <v>0</v>
      </c>
      <c r="DB219" s="21">
        <v>0</v>
      </c>
      <c r="DC219" s="21">
        <v>0</v>
      </c>
      <c r="DD219" s="21">
        <v>0</v>
      </c>
      <c r="DE219" s="21">
        <v>0</v>
      </c>
      <c r="DF219" s="21">
        <v>0</v>
      </c>
      <c r="DG219" s="21">
        <v>0</v>
      </c>
      <c r="DH219" s="21">
        <v>91897</v>
      </c>
      <c r="DI219" s="110">
        <v>0</v>
      </c>
      <c r="DJ219" s="110">
        <v>20</v>
      </c>
      <c r="DK219" s="110">
        <v>0</v>
      </c>
      <c r="DL219" s="110">
        <v>80</v>
      </c>
      <c r="DM219" s="110">
        <v>0</v>
      </c>
      <c r="DN219" s="21">
        <v>18380</v>
      </c>
      <c r="DO219" s="21">
        <v>0</v>
      </c>
      <c r="DP219" s="110" t="s">
        <v>1911</v>
      </c>
      <c r="DQ219" s="110" t="s">
        <v>1911</v>
      </c>
      <c r="DR219" s="110" t="s">
        <v>1911</v>
      </c>
      <c r="DS219" s="110" t="s">
        <v>1892</v>
      </c>
      <c r="DT219" s="110" t="s">
        <v>1911</v>
      </c>
      <c r="DU219" s="110" t="s">
        <v>1911</v>
      </c>
      <c r="DV219" s="110" t="s">
        <v>1911</v>
      </c>
      <c r="DW219" s="110" t="s">
        <v>1911</v>
      </c>
      <c r="DX219" s="110" t="s">
        <v>1911</v>
      </c>
      <c r="DY219" s="110" t="s">
        <v>1911</v>
      </c>
      <c r="DZ219" s="110" t="s">
        <v>1911</v>
      </c>
      <c r="EA219" s="110" t="s">
        <v>1911</v>
      </c>
      <c r="EB219" s="110" t="s">
        <v>1892</v>
      </c>
      <c r="EC219" s="110" t="s">
        <v>1892</v>
      </c>
    </row>
    <row r="220" spans="1:133" x14ac:dyDescent="0.3">
      <c r="A220" s="110" t="s">
        <v>162</v>
      </c>
      <c r="B220" s="110">
        <v>2021</v>
      </c>
      <c r="C220" s="110" t="s">
        <v>2551</v>
      </c>
      <c r="D220" s="22">
        <f>INDEX(Concordance!$A$2:$A$556,MATCH('2021 ESSER III'!F220,Concordance!$D$2:$D$556,0))</f>
        <v>26006</v>
      </c>
      <c r="E220" s="110" t="s">
        <v>815</v>
      </c>
      <c r="F220" s="110" t="s">
        <v>2552</v>
      </c>
      <c r="G220" s="110" t="s">
        <v>2553</v>
      </c>
      <c r="H220" s="110" t="s">
        <v>1892</v>
      </c>
      <c r="I220" s="21">
        <v>148591.93</v>
      </c>
      <c r="J220" s="21">
        <v>0</v>
      </c>
      <c r="K220" s="21">
        <v>0</v>
      </c>
      <c r="L220" s="21">
        <v>0</v>
      </c>
      <c r="M220" s="21">
        <v>0</v>
      </c>
      <c r="N220" s="21">
        <v>0</v>
      </c>
      <c r="O220" s="21">
        <v>0</v>
      </c>
      <c r="P220" s="21">
        <v>0</v>
      </c>
      <c r="Q220" s="21">
        <v>148591.93</v>
      </c>
      <c r="R220" s="21">
        <v>0</v>
      </c>
      <c r="W220" s="21">
        <v>148591.93</v>
      </c>
      <c r="X220" s="110">
        <v>0</v>
      </c>
      <c r="Y220" s="110">
        <v>0</v>
      </c>
      <c r="Z220" s="110">
        <v>0</v>
      </c>
      <c r="AA220" s="110">
        <v>100</v>
      </c>
      <c r="AB220" s="110">
        <v>0</v>
      </c>
      <c r="AC220" s="21">
        <v>14776532</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21">
        <v>0</v>
      </c>
      <c r="CN220" s="21">
        <v>0</v>
      </c>
      <c r="CO220" s="21">
        <v>0</v>
      </c>
      <c r="CP220" s="21">
        <v>0</v>
      </c>
      <c r="CQ220" s="21">
        <v>0</v>
      </c>
      <c r="CR220" s="21">
        <v>0</v>
      </c>
      <c r="CS220" s="21">
        <v>0</v>
      </c>
      <c r="CT220" s="21">
        <v>0</v>
      </c>
      <c r="CU220" s="21">
        <v>0</v>
      </c>
      <c r="CV220" s="21">
        <v>0</v>
      </c>
      <c r="CW220" s="21">
        <v>0</v>
      </c>
      <c r="CX220" s="21">
        <v>0</v>
      </c>
      <c r="CY220" s="21">
        <v>0</v>
      </c>
      <c r="CZ220" s="21">
        <v>0</v>
      </c>
      <c r="DA220" s="21">
        <v>0</v>
      </c>
      <c r="DB220" s="21">
        <v>0</v>
      </c>
      <c r="DC220" s="21">
        <v>0</v>
      </c>
      <c r="DD220" s="21">
        <v>0</v>
      </c>
      <c r="DE220" s="21">
        <v>0</v>
      </c>
      <c r="DF220" s="21">
        <v>0</v>
      </c>
      <c r="DG220" s="21">
        <v>0</v>
      </c>
      <c r="DH220" s="21">
        <v>14776532</v>
      </c>
      <c r="DI220" s="110">
        <v>0</v>
      </c>
      <c r="DJ220" s="110">
        <v>25</v>
      </c>
      <c r="DK220" s="110">
        <v>0</v>
      </c>
      <c r="DL220" s="110">
        <v>75</v>
      </c>
      <c r="DM220" s="110">
        <v>0</v>
      </c>
      <c r="DN220" s="21">
        <v>3492000</v>
      </c>
      <c r="DO220" s="21">
        <v>0</v>
      </c>
      <c r="DP220" s="110" t="s">
        <v>1892</v>
      </c>
      <c r="DQ220" s="110" t="s">
        <v>1892</v>
      </c>
      <c r="DR220" s="110" t="s">
        <v>1911</v>
      </c>
      <c r="DS220" s="110" t="s">
        <v>1911</v>
      </c>
      <c r="DT220" s="110" t="s">
        <v>1911</v>
      </c>
      <c r="DU220" s="110" t="s">
        <v>1892</v>
      </c>
      <c r="DV220" s="110" t="s">
        <v>1911</v>
      </c>
      <c r="DW220" s="110" t="s">
        <v>1911</v>
      </c>
      <c r="DX220" s="110" t="s">
        <v>1911</v>
      </c>
      <c r="DY220" s="110" t="s">
        <v>1911</v>
      </c>
      <c r="DZ220" s="110" t="s">
        <v>1911</v>
      </c>
      <c r="EA220" s="110" t="s">
        <v>1911</v>
      </c>
      <c r="EB220" s="110" t="s">
        <v>1892</v>
      </c>
      <c r="EC220" s="110" t="s">
        <v>1892</v>
      </c>
    </row>
    <row r="221" spans="1:133" x14ac:dyDescent="0.3">
      <c r="A221" s="110" t="s">
        <v>162</v>
      </c>
      <c r="B221" s="110">
        <v>2021</v>
      </c>
      <c r="C221" s="110" t="s">
        <v>2554</v>
      </c>
      <c r="D221" s="22">
        <f>INDEX(Concordance!$A$2:$A$556,MATCH('2021 ESSER III'!F221,Concordance!$D$2:$D$556,0))</f>
        <v>50007</v>
      </c>
      <c r="E221" s="110" t="s">
        <v>818</v>
      </c>
      <c r="F221" s="110" t="s">
        <v>2555</v>
      </c>
      <c r="G221" s="110" t="s">
        <v>2556</v>
      </c>
      <c r="H221" s="110" t="s">
        <v>1892</v>
      </c>
      <c r="I221" s="21">
        <v>16622.84</v>
      </c>
      <c r="J221" s="21">
        <v>0</v>
      </c>
      <c r="K221" s="21">
        <v>0</v>
      </c>
      <c r="L221" s="21">
        <v>0</v>
      </c>
      <c r="M221" s="21">
        <v>0</v>
      </c>
      <c r="N221" s="21">
        <v>0</v>
      </c>
      <c r="O221" s="21">
        <v>0</v>
      </c>
      <c r="P221" s="21">
        <v>0</v>
      </c>
      <c r="Q221" s="21">
        <v>16622.84</v>
      </c>
      <c r="R221" s="21">
        <v>0</v>
      </c>
      <c r="W221" s="21">
        <v>16622.84</v>
      </c>
      <c r="X221" s="110">
        <v>0</v>
      </c>
      <c r="Y221" s="110">
        <v>0</v>
      </c>
      <c r="Z221" s="110">
        <v>0</v>
      </c>
      <c r="AA221" s="110">
        <v>100</v>
      </c>
      <c r="AB221" s="110">
        <v>0</v>
      </c>
      <c r="AC221" s="21">
        <v>788387</v>
      </c>
      <c r="AD221" s="21">
        <v>0</v>
      </c>
      <c r="AE221" s="21">
        <v>0</v>
      </c>
      <c r="AF221" s="21">
        <v>0</v>
      </c>
      <c r="AG221" s="21">
        <v>0</v>
      </c>
      <c r="AH221" s="21">
        <v>0</v>
      </c>
      <c r="AI221" s="21">
        <v>0</v>
      </c>
      <c r="AJ221" s="21">
        <v>0</v>
      </c>
      <c r="AK221" s="21">
        <v>0</v>
      </c>
      <c r="AL221" s="21">
        <v>0</v>
      </c>
      <c r="AM221" s="21">
        <v>0</v>
      </c>
      <c r="AN221" s="21">
        <v>0</v>
      </c>
      <c r="AO221" s="21">
        <v>0</v>
      </c>
      <c r="AP221" s="21">
        <v>0</v>
      </c>
      <c r="AQ221" s="21">
        <v>0</v>
      </c>
      <c r="AR221" s="21">
        <v>0</v>
      </c>
      <c r="AS221" s="21">
        <v>0</v>
      </c>
      <c r="AT221" s="21">
        <v>0</v>
      </c>
      <c r="AU221" s="21">
        <v>0</v>
      </c>
      <c r="AV221" s="21">
        <v>0</v>
      </c>
      <c r="AW221" s="21">
        <v>0</v>
      </c>
      <c r="AX221" s="21">
        <v>0</v>
      </c>
      <c r="AY221" s="21">
        <v>0</v>
      </c>
      <c r="AZ221" s="21">
        <v>0</v>
      </c>
      <c r="BA221" s="21">
        <v>0</v>
      </c>
      <c r="BB221" s="21">
        <v>0</v>
      </c>
      <c r="BC221" s="21">
        <v>0</v>
      </c>
      <c r="BD221" s="21">
        <v>0</v>
      </c>
      <c r="BE221" s="21">
        <v>0</v>
      </c>
      <c r="BF221" s="21">
        <v>0</v>
      </c>
      <c r="BG221" s="21">
        <v>0</v>
      </c>
      <c r="BH221" s="21">
        <v>0</v>
      </c>
      <c r="BI221" s="21">
        <v>0</v>
      </c>
      <c r="BJ221" s="21">
        <v>0</v>
      </c>
      <c r="BK221" s="21">
        <v>0</v>
      </c>
      <c r="BL221" s="21">
        <v>0</v>
      </c>
      <c r="BM221" s="21">
        <v>0</v>
      </c>
      <c r="BN221" s="21">
        <v>0</v>
      </c>
      <c r="BO221" s="21">
        <v>0</v>
      </c>
      <c r="BP221" s="21">
        <v>0</v>
      </c>
      <c r="BQ221" s="21">
        <v>0</v>
      </c>
      <c r="BR221" s="21">
        <v>0</v>
      </c>
      <c r="BS221" s="21">
        <v>0</v>
      </c>
      <c r="BT221" s="21">
        <v>0</v>
      </c>
      <c r="BU221" s="21">
        <v>0</v>
      </c>
      <c r="BV221" s="21">
        <v>0</v>
      </c>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21">
        <v>0</v>
      </c>
      <c r="CN221" s="21">
        <v>0</v>
      </c>
      <c r="CO221" s="21">
        <v>0</v>
      </c>
      <c r="CP221" s="21">
        <v>0</v>
      </c>
      <c r="CQ221" s="21">
        <v>0</v>
      </c>
      <c r="CR221" s="21">
        <v>0</v>
      </c>
      <c r="CS221" s="21">
        <v>0</v>
      </c>
      <c r="CT221" s="21">
        <v>0</v>
      </c>
      <c r="CU221" s="21">
        <v>0</v>
      </c>
      <c r="CV221" s="21">
        <v>0</v>
      </c>
      <c r="CW221" s="21">
        <v>0</v>
      </c>
      <c r="CX221" s="21">
        <v>0</v>
      </c>
      <c r="CY221" s="21">
        <v>0</v>
      </c>
      <c r="CZ221" s="21">
        <v>0</v>
      </c>
      <c r="DA221" s="21">
        <v>0</v>
      </c>
      <c r="DB221" s="21">
        <v>0</v>
      </c>
      <c r="DC221" s="21">
        <v>0</v>
      </c>
      <c r="DD221" s="21">
        <v>0</v>
      </c>
      <c r="DE221" s="21">
        <v>0</v>
      </c>
      <c r="DF221" s="21">
        <v>0</v>
      </c>
      <c r="DG221" s="21">
        <v>0</v>
      </c>
      <c r="DH221" s="21">
        <v>788387</v>
      </c>
      <c r="DI221" s="110">
        <v>0</v>
      </c>
      <c r="DJ221" s="110">
        <v>80</v>
      </c>
      <c r="DK221" s="110">
        <v>20</v>
      </c>
      <c r="DL221" s="110">
        <v>0</v>
      </c>
      <c r="DM221" s="110">
        <v>0</v>
      </c>
      <c r="DN221" s="21">
        <v>335926.66</v>
      </c>
      <c r="DO221" s="21">
        <v>0</v>
      </c>
      <c r="DP221" s="110" t="s">
        <v>1892</v>
      </c>
      <c r="DQ221" s="110" t="s">
        <v>1911</v>
      </c>
      <c r="DR221" s="110" t="s">
        <v>1911</v>
      </c>
      <c r="DS221" s="110" t="s">
        <v>1892</v>
      </c>
      <c r="DT221" s="110" t="s">
        <v>1911</v>
      </c>
      <c r="DU221" s="110" t="s">
        <v>1892</v>
      </c>
      <c r="DV221" s="110" t="s">
        <v>1911</v>
      </c>
      <c r="DW221" s="110" t="s">
        <v>1911</v>
      </c>
      <c r="DX221" s="110" t="s">
        <v>1911</v>
      </c>
      <c r="DY221" s="110" t="s">
        <v>1911</v>
      </c>
      <c r="DZ221" s="110" t="s">
        <v>1911</v>
      </c>
      <c r="EA221" s="110" t="s">
        <v>1911</v>
      </c>
      <c r="EB221" s="110" t="s">
        <v>1892</v>
      </c>
      <c r="EC221" s="110" t="s">
        <v>1892</v>
      </c>
    </row>
    <row r="222" spans="1:133" x14ac:dyDescent="0.3">
      <c r="A222" s="110" t="s">
        <v>162</v>
      </c>
      <c r="B222" s="110">
        <v>2021</v>
      </c>
      <c r="C222" s="110" t="s">
        <v>2557</v>
      </c>
      <c r="D222" s="22">
        <f>INDEX(Concordance!$A$2:$A$556,MATCH('2021 ESSER III'!F222,Concordance!$D$2:$D$556,0))</f>
        <v>96104</v>
      </c>
      <c r="E222" s="110" t="s">
        <v>821</v>
      </c>
      <c r="F222" s="110" t="s">
        <v>2558</v>
      </c>
      <c r="G222" s="110" t="s">
        <v>2559</v>
      </c>
      <c r="H222" s="110" t="s">
        <v>1892</v>
      </c>
      <c r="I222" s="21">
        <v>0</v>
      </c>
      <c r="J222" s="21">
        <v>0</v>
      </c>
      <c r="K222" s="21">
        <v>0</v>
      </c>
      <c r="L222" s="21">
        <v>0</v>
      </c>
      <c r="M222" s="21">
        <v>0</v>
      </c>
      <c r="N222" s="21">
        <v>0</v>
      </c>
      <c r="O222" s="21">
        <v>0</v>
      </c>
      <c r="P222" s="21">
        <v>0</v>
      </c>
      <c r="Q222" s="21">
        <v>0</v>
      </c>
      <c r="R222" s="21">
        <v>0</v>
      </c>
      <c r="W222" s="21">
        <v>0</v>
      </c>
      <c r="AC222" s="21">
        <v>12204266</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21">
        <v>0</v>
      </c>
      <c r="CN222" s="21">
        <v>0</v>
      </c>
      <c r="CO222" s="21">
        <v>0</v>
      </c>
      <c r="CP222" s="21">
        <v>0</v>
      </c>
      <c r="CQ222" s="21">
        <v>0</v>
      </c>
      <c r="CR222" s="21">
        <v>0</v>
      </c>
      <c r="CS222" s="21">
        <v>0</v>
      </c>
      <c r="CT222" s="21">
        <v>0</v>
      </c>
      <c r="CU222" s="21">
        <v>0</v>
      </c>
      <c r="CV222" s="21">
        <v>0</v>
      </c>
      <c r="CW222" s="21">
        <v>0</v>
      </c>
      <c r="CX222" s="21">
        <v>0</v>
      </c>
      <c r="CY222" s="21">
        <v>0</v>
      </c>
      <c r="CZ222" s="21">
        <v>0</v>
      </c>
      <c r="DA222" s="21">
        <v>0</v>
      </c>
      <c r="DB222" s="21">
        <v>0</v>
      </c>
      <c r="DC222" s="21">
        <v>0</v>
      </c>
      <c r="DD222" s="21">
        <v>0</v>
      </c>
      <c r="DE222" s="21">
        <v>0</v>
      </c>
      <c r="DF222" s="21">
        <v>0</v>
      </c>
      <c r="DG222" s="21">
        <v>0</v>
      </c>
      <c r="DH222" s="21">
        <v>12204266</v>
      </c>
      <c r="DI222" s="110">
        <v>0</v>
      </c>
      <c r="DJ222" s="110">
        <v>20</v>
      </c>
      <c r="DK222" s="110">
        <v>0</v>
      </c>
      <c r="DL222" s="110">
        <v>80</v>
      </c>
      <c r="DM222" s="110">
        <v>0</v>
      </c>
      <c r="DN222" s="21">
        <v>2873420</v>
      </c>
      <c r="DO222" s="21">
        <v>0</v>
      </c>
      <c r="DP222" s="110" t="s">
        <v>1911</v>
      </c>
      <c r="DQ222" s="110" t="s">
        <v>1892</v>
      </c>
      <c r="DR222" s="110" t="s">
        <v>1892</v>
      </c>
      <c r="DS222" s="110" t="s">
        <v>1911</v>
      </c>
      <c r="DT222" s="110" t="s">
        <v>1911</v>
      </c>
      <c r="DU222" s="110" t="s">
        <v>1892</v>
      </c>
      <c r="DV222" s="110" t="s">
        <v>1911</v>
      </c>
      <c r="DW222" s="110" t="s">
        <v>1911</v>
      </c>
      <c r="DX222" s="110" t="s">
        <v>1911</v>
      </c>
      <c r="DY222" s="110" t="s">
        <v>1911</v>
      </c>
      <c r="DZ222" s="110" t="s">
        <v>1911</v>
      </c>
      <c r="EA222" s="110" t="s">
        <v>1911</v>
      </c>
      <c r="EB222" s="110" t="s">
        <v>1892</v>
      </c>
      <c r="EC222" s="110" t="s">
        <v>1892</v>
      </c>
    </row>
    <row r="223" spans="1:133" x14ac:dyDescent="0.3">
      <c r="A223" s="110" t="s">
        <v>162</v>
      </c>
      <c r="B223" s="110">
        <v>2021</v>
      </c>
      <c r="C223" s="110" t="s">
        <v>2560</v>
      </c>
      <c r="D223" s="22">
        <f>INDEX(Concordance!$A$2:$A$556,MATCH('2021 ESSER III'!F223,Concordance!$D$2:$D$556,0))</f>
        <v>51154</v>
      </c>
      <c r="E223" s="110" t="s">
        <v>824</v>
      </c>
      <c r="F223" s="110" t="s">
        <v>2561</v>
      </c>
      <c r="G223" s="110" t="s">
        <v>2562</v>
      </c>
      <c r="H223" s="110" t="s">
        <v>1892</v>
      </c>
      <c r="I223" s="21">
        <v>8919.57</v>
      </c>
      <c r="J223" s="21">
        <v>0</v>
      </c>
      <c r="K223" s="21">
        <v>0</v>
      </c>
      <c r="L223" s="21">
        <v>0</v>
      </c>
      <c r="M223" s="21">
        <v>0</v>
      </c>
      <c r="N223" s="21">
        <v>0</v>
      </c>
      <c r="O223" s="21">
        <v>0</v>
      </c>
      <c r="P223" s="21">
        <v>0</v>
      </c>
      <c r="Q223" s="21">
        <v>8919.57</v>
      </c>
      <c r="R223" s="21">
        <v>0</v>
      </c>
      <c r="W223" s="21">
        <v>8919.57</v>
      </c>
      <c r="X223" s="110">
        <v>0</v>
      </c>
      <c r="Y223" s="110">
        <v>0</v>
      </c>
      <c r="Z223" s="110">
        <v>0</v>
      </c>
      <c r="AA223" s="110">
        <v>100</v>
      </c>
      <c r="AB223" s="110">
        <v>0</v>
      </c>
      <c r="AC223" s="21">
        <v>741977</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21">
        <v>0</v>
      </c>
      <c r="CN223" s="21">
        <v>0</v>
      </c>
      <c r="CO223" s="21">
        <v>0</v>
      </c>
      <c r="CP223" s="21">
        <v>0</v>
      </c>
      <c r="CQ223" s="21">
        <v>0</v>
      </c>
      <c r="CR223" s="21">
        <v>0</v>
      </c>
      <c r="CS223" s="21">
        <v>0</v>
      </c>
      <c r="CT223" s="21">
        <v>0</v>
      </c>
      <c r="CU223" s="21">
        <v>0</v>
      </c>
      <c r="CV223" s="21">
        <v>0</v>
      </c>
      <c r="CW223" s="21">
        <v>0</v>
      </c>
      <c r="CX223" s="21">
        <v>0</v>
      </c>
      <c r="CY223" s="21">
        <v>0</v>
      </c>
      <c r="CZ223" s="21">
        <v>0</v>
      </c>
      <c r="DA223" s="21">
        <v>0</v>
      </c>
      <c r="DB223" s="21">
        <v>0</v>
      </c>
      <c r="DC223" s="21">
        <v>0</v>
      </c>
      <c r="DD223" s="21">
        <v>0</v>
      </c>
      <c r="DE223" s="21">
        <v>0</v>
      </c>
      <c r="DF223" s="21">
        <v>0</v>
      </c>
      <c r="DG223" s="21">
        <v>0</v>
      </c>
      <c r="DH223" s="21">
        <v>741977</v>
      </c>
      <c r="DI223" s="110">
        <v>0</v>
      </c>
      <c r="DJ223" s="110">
        <v>30</v>
      </c>
      <c r="DK223" s="110">
        <v>0</v>
      </c>
      <c r="DL223" s="110">
        <v>70</v>
      </c>
      <c r="DM223" s="110">
        <v>0</v>
      </c>
      <c r="DN223" s="21">
        <v>348000</v>
      </c>
      <c r="DO223" s="21">
        <v>0</v>
      </c>
      <c r="DP223" s="110" t="s">
        <v>1911</v>
      </c>
      <c r="DQ223" s="110" t="s">
        <v>1911</v>
      </c>
      <c r="DR223" s="110" t="s">
        <v>1911</v>
      </c>
      <c r="DS223" s="110" t="s">
        <v>1892</v>
      </c>
      <c r="DT223" s="110" t="s">
        <v>1911</v>
      </c>
      <c r="DU223" s="110" t="s">
        <v>1892</v>
      </c>
      <c r="DV223" s="110" t="s">
        <v>1911</v>
      </c>
      <c r="DW223" s="110" t="s">
        <v>1911</v>
      </c>
      <c r="DX223" s="110" t="s">
        <v>1911</v>
      </c>
      <c r="DY223" s="110" t="s">
        <v>1911</v>
      </c>
      <c r="DZ223" s="110" t="s">
        <v>1911</v>
      </c>
      <c r="EA223" s="110" t="s">
        <v>1911</v>
      </c>
      <c r="EB223" s="110" t="s">
        <v>1892</v>
      </c>
      <c r="EC223" s="110" t="s">
        <v>1892</v>
      </c>
    </row>
    <row r="224" spans="1:133" x14ac:dyDescent="0.3">
      <c r="A224" s="110" t="s">
        <v>162</v>
      </c>
      <c r="B224" s="110">
        <v>2021</v>
      </c>
      <c r="C224" s="110" t="s">
        <v>2563</v>
      </c>
      <c r="D224" s="22">
        <f>INDEX(Concordance!$A$2:$A$556,MATCH('2021 ESSER III'!F224,Concordance!$D$2:$D$556,0))</f>
        <v>49148</v>
      </c>
      <c r="E224" s="110" t="s">
        <v>827</v>
      </c>
      <c r="F224" s="110" t="s">
        <v>2564</v>
      </c>
      <c r="G224" s="110" t="s">
        <v>2565</v>
      </c>
      <c r="H224" s="110" t="s">
        <v>1892</v>
      </c>
      <c r="I224" s="21">
        <v>0</v>
      </c>
      <c r="J224" s="21">
        <v>0</v>
      </c>
      <c r="K224" s="21">
        <v>0</v>
      </c>
      <c r="L224" s="21">
        <v>0</v>
      </c>
      <c r="M224" s="21">
        <v>0</v>
      </c>
      <c r="N224" s="21">
        <v>0</v>
      </c>
      <c r="O224" s="21">
        <v>0</v>
      </c>
      <c r="P224" s="21">
        <v>0</v>
      </c>
      <c r="Q224" s="21">
        <v>0</v>
      </c>
      <c r="R224" s="21">
        <v>0</v>
      </c>
      <c r="W224" s="21">
        <v>0</v>
      </c>
      <c r="AC224" s="21">
        <v>19313724</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21">
        <v>0</v>
      </c>
      <c r="CU224" s="21">
        <v>0</v>
      </c>
      <c r="CV224" s="21">
        <v>0</v>
      </c>
      <c r="CW224" s="21">
        <v>0</v>
      </c>
      <c r="CX224" s="21">
        <v>0</v>
      </c>
      <c r="CY224" s="21">
        <v>0</v>
      </c>
      <c r="CZ224" s="21">
        <v>0</v>
      </c>
      <c r="DA224" s="21">
        <v>0</v>
      </c>
      <c r="DB224" s="21">
        <v>0</v>
      </c>
      <c r="DC224" s="21">
        <v>0</v>
      </c>
      <c r="DD224" s="21">
        <v>0</v>
      </c>
      <c r="DE224" s="21">
        <v>0</v>
      </c>
      <c r="DF224" s="21">
        <v>0</v>
      </c>
      <c r="DG224" s="21">
        <v>0</v>
      </c>
      <c r="DH224" s="21">
        <v>19313724</v>
      </c>
      <c r="DI224" s="110">
        <v>2.0499999999999998</v>
      </c>
      <c r="DJ224" s="110">
        <v>24.35</v>
      </c>
      <c r="DK224" s="110">
        <v>0.08</v>
      </c>
      <c r="DL224" s="110">
        <v>73.52</v>
      </c>
      <c r="DM224" s="110">
        <v>0</v>
      </c>
      <c r="DN224" s="21">
        <v>3958168.61</v>
      </c>
      <c r="DO224" s="21">
        <v>0</v>
      </c>
      <c r="DP224" s="110" t="s">
        <v>1911</v>
      </c>
      <c r="DQ224" s="110" t="s">
        <v>1911</v>
      </c>
      <c r="DR224" s="110" t="s">
        <v>1911</v>
      </c>
      <c r="DS224" s="110" t="s">
        <v>1911</v>
      </c>
      <c r="DT224" s="110" t="s">
        <v>1911</v>
      </c>
      <c r="DU224" s="110" t="s">
        <v>1911</v>
      </c>
      <c r="DV224" s="110" t="s">
        <v>1911</v>
      </c>
      <c r="DW224" s="110" t="s">
        <v>1911</v>
      </c>
      <c r="DX224" s="110" t="s">
        <v>1911</v>
      </c>
      <c r="DY224" s="110" t="s">
        <v>1911</v>
      </c>
      <c r="DZ224" s="110" t="s">
        <v>1911</v>
      </c>
      <c r="EA224" s="110" t="s">
        <v>1911</v>
      </c>
      <c r="EB224" s="110" t="s">
        <v>1892</v>
      </c>
      <c r="EC224" s="110" t="s">
        <v>1892</v>
      </c>
    </row>
    <row r="225" spans="1:133" x14ac:dyDescent="0.3">
      <c r="A225" s="110" t="s">
        <v>162</v>
      </c>
      <c r="B225" s="110">
        <v>2021</v>
      </c>
      <c r="C225" s="110" t="s">
        <v>2566</v>
      </c>
      <c r="D225" s="22">
        <f>INDEX(Concordance!$A$2:$A$556,MATCH('2021 ESSER III'!F225,Concordance!$D$2:$D$556,0))</f>
        <v>46137</v>
      </c>
      <c r="E225" s="110" t="s">
        <v>830</v>
      </c>
      <c r="F225" s="110" t="s">
        <v>2567</v>
      </c>
      <c r="G225" s="110" t="s">
        <v>2568</v>
      </c>
      <c r="H225" s="110" t="s">
        <v>1892</v>
      </c>
      <c r="I225" s="21">
        <v>0</v>
      </c>
      <c r="J225" s="21">
        <v>0</v>
      </c>
      <c r="K225" s="21">
        <v>0</v>
      </c>
      <c r="L225" s="21">
        <v>0</v>
      </c>
      <c r="M225" s="21">
        <v>0</v>
      </c>
      <c r="N225" s="21">
        <v>0</v>
      </c>
      <c r="O225" s="21">
        <v>0</v>
      </c>
      <c r="P225" s="21">
        <v>0</v>
      </c>
      <c r="Q225" s="21">
        <v>0</v>
      </c>
      <c r="R225" s="21">
        <v>0</v>
      </c>
      <c r="W225" s="21">
        <v>0</v>
      </c>
      <c r="AC225" s="21">
        <v>950512</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21">
        <v>0</v>
      </c>
      <c r="CN225" s="21">
        <v>0</v>
      </c>
      <c r="CO225" s="21">
        <v>0</v>
      </c>
      <c r="CP225" s="21">
        <v>0</v>
      </c>
      <c r="CQ225" s="21">
        <v>0</v>
      </c>
      <c r="CR225" s="21">
        <v>0</v>
      </c>
      <c r="CS225" s="21">
        <v>0</v>
      </c>
      <c r="CT225" s="21">
        <v>0</v>
      </c>
      <c r="CU225" s="21">
        <v>0</v>
      </c>
      <c r="CV225" s="21">
        <v>0</v>
      </c>
      <c r="CW225" s="21">
        <v>0</v>
      </c>
      <c r="CX225" s="21">
        <v>0</v>
      </c>
      <c r="CY225" s="21">
        <v>0</v>
      </c>
      <c r="CZ225" s="21">
        <v>0</v>
      </c>
      <c r="DA225" s="21">
        <v>0</v>
      </c>
      <c r="DB225" s="21">
        <v>0</v>
      </c>
      <c r="DC225" s="21">
        <v>0</v>
      </c>
      <c r="DD225" s="21">
        <v>0</v>
      </c>
      <c r="DE225" s="21">
        <v>0</v>
      </c>
      <c r="DF225" s="21">
        <v>0</v>
      </c>
      <c r="DG225" s="21">
        <v>0</v>
      </c>
      <c r="DH225" s="21">
        <v>950512</v>
      </c>
      <c r="DI225" s="110">
        <v>0</v>
      </c>
      <c r="DJ225" s="110">
        <v>100</v>
      </c>
      <c r="DK225" s="110">
        <v>0</v>
      </c>
      <c r="DL225" s="110">
        <v>0</v>
      </c>
      <c r="DM225" s="110">
        <v>0</v>
      </c>
      <c r="DN225" s="21">
        <v>260000</v>
      </c>
      <c r="DO225" s="21">
        <v>0</v>
      </c>
      <c r="DP225" s="110" t="s">
        <v>1911</v>
      </c>
      <c r="DQ225" s="110" t="s">
        <v>1911</v>
      </c>
      <c r="DR225" s="110" t="s">
        <v>1911</v>
      </c>
      <c r="DS225" s="110" t="s">
        <v>1892</v>
      </c>
      <c r="DT225" s="110" t="s">
        <v>1911</v>
      </c>
      <c r="DU225" s="110" t="s">
        <v>1892</v>
      </c>
      <c r="DV225" s="110" t="s">
        <v>1911</v>
      </c>
      <c r="DW225" s="110" t="s">
        <v>1911</v>
      </c>
      <c r="DX225" s="110" t="s">
        <v>1911</v>
      </c>
      <c r="DY225" s="110" t="s">
        <v>1911</v>
      </c>
      <c r="DZ225" s="110" t="s">
        <v>1911</v>
      </c>
      <c r="EA225" s="110" t="s">
        <v>1911</v>
      </c>
      <c r="EB225" s="110" t="s">
        <v>1892</v>
      </c>
      <c r="EC225" s="110" t="s">
        <v>1892</v>
      </c>
    </row>
    <row r="226" spans="1:133" x14ac:dyDescent="0.3">
      <c r="A226" s="110" t="s">
        <v>162</v>
      </c>
      <c r="B226" s="110">
        <v>2021</v>
      </c>
      <c r="C226" s="110" t="s">
        <v>2569</v>
      </c>
      <c r="D226" s="22">
        <f>INDEX(Concordance!$A$2:$A$556,MATCH('2021 ESSER III'!F226,Concordance!$D$2:$D$556,0))</f>
        <v>115931</v>
      </c>
      <c r="E226" s="110" t="s">
        <v>833</v>
      </c>
      <c r="F226" s="110" t="s">
        <v>2570</v>
      </c>
      <c r="G226" s="110" t="s">
        <v>2571</v>
      </c>
      <c r="H226" s="110" t="s">
        <v>1892</v>
      </c>
      <c r="I226" s="21">
        <v>0</v>
      </c>
      <c r="J226" s="21">
        <v>0</v>
      </c>
      <c r="K226" s="21">
        <v>0</v>
      </c>
      <c r="L226" s="21">
        <v>0</v>
      </c>
      <c r="M226" s="21">
        <v>0</v>
      </c>
      <c r="N226" s="21">
        <v>0</v>
      </c>
      <c r="O226" s="21">
        <v>0</v>
      </c>
      <c r="P226" s="21">
        <v>0</v>
      </c>
      <c r="Q226" s="21">
        <v>0</v>
      </c>
      <c r="R226" s="21">
        <v>0</v>
      </c>
      <c r="W226" s="21">
        <v>0</v>
      </c>
      <c r="AC226" s="21">
        <v>2782571</v>
      </c>
      <c r="AD226" s="21">
        <v>0</v>
      </c>
      <c r="AE226" s="21">
        <v>0</v>
      </c>
      <c r="AF226" s="21">
        <v>0</v>
      </c>
      <c r="AG226" s="21">
        <v>0</v>
      </c>
      <c r="AH226" s="21">
        <v>0</v>
      </c>
      <c r="AI226" s="21">
        <v>0</v>
      </c>
      <c r="AJ226" s="21">
        <v>0</v>
      </c>
      <c r="AK226" s="21">
        <v>0</v>
      </c>
      <c r="AL226" s="21">
        <v>0</v>
      </c>
      <c r="AM226" s="21">
        <v>0</v>
      </c>
      <c r="AN226" s="21">
        <v>0</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21">
        <v>0</v>
      </c>
      <c r="CN226" s="21">
        <v>0</v>
      </c>
      <c r="CO226" s="21">
        <v>0</v>
      </c>
      <c r="CP226" s="21">
        <v>0</v>
      </c>
      <c r="CQ226" s="21">
        <v>0</v>
      </c>
      <c r="CR226" s="21">
        <v>0</v>
      </c>
      <c r="CS226" s="21">
        <v>0</v>
      </c>
      <c r="CT226" s="21">
        <v>0</v>
      </c>
      <c r="CU226" s="21">
        <v>0</v>
      </c>
      <c r="CV226" s="21">
        <v>0</v>
      </c>
      <c r="CW226" s="21">
        <v>0</v>
      </c>
      <c r="CX226" s="21">
        <v>0</v>
      </c>
      <c r="CY226" s="21">
        <v>0</v>
      </c>
      <c r="CZ226" s="21">
        <v>0</v>
      </c>
      <c r="DA226" s="21">
        <v>0</v>
      </c>
      <c r="DB226" s="21">
        <v>0</v>
      </c>
      <c r="DC226" s="21">
        <v>0</v>
      </c>
      <c r="DD226" s="21">
        <v>0</v>
      </c>
      <c r="DE226" s="21">
        <v>0</v>
      </c>
      <c r="DF226" s="21">
        <v>0</v>
      </c>
      <c r="DG226" s="21">
        <v>0</v>
      </c>
      <c r="DH226" s="21">
        <v>2782571</v>
      </c>
      <c r="DI226" s="110">
        <v>6.77</v>
      </c>
      <c r="DJ226" s="110">
        <v>60.84</v>
      </c>
      <c r="DK226" s="110">
        <v>0</v>
      </c>
      <c r="DL226" s="110">
        <v>0</v>
      </c>
      <c r="DM226" s="110">
        <v>32.39</v>
      </c>
      <c r="DN226" s="21">
        <v>632604.41</v>
      </c>
      <c r="DO226" s="21">
        <v>0</v>
      </c>
      <c r="DP226" s="110" t="s">
        <v>1911</v>
      </c>
      <c r="DQ226" s="110" t="s">
        <v>1911</v>
      </c>
      <c r="DR226" s="110" t="s">
        <v>1911</v>
      </c>
      <c r="DS226" s="110" t="s">
        <v>1892</v>
      </c>
      <c r="DT226" s="110" t="s">
        <v>1911</v>
      </c>
      <c r="DU226" s="110" t="s">
        <v>1892</v>
      </c>
      <c r="DV226" s="110" t="s">
        <v>1911</v>
      </c>
      <c r="DW226" s="110" t="s">
        <v>1911</v>
      </c>
      <c r="DX226" s="110" t="s">
        <v>1911</v>
      </c>
      <c r="DY226" s="110" t="s">
        <v>1911</v>
      </c>
      <c r="DZ226" s="110" t="s">
        <v>1911</v>
      </c>
      <c r="EA226" s="110" t="s">
        <v>1911</v>
      </c>
      <c r="EB226" s="110" t="s">
        <v>1892</v>
      </c>
      <c r="EC226" s="110" t="s">
        <v>1892</v>
      </c>
    </row>
    <row r="227" spans="1:133" x14ac:dyDescent="0.3">
      <c r="A227" s="110" t="s">
        <v>162</v>
      </c>
      <c r="B227" s="110">
        <v>2021</v>
      </c>
      <c r="C227" s="110" t="s">
        <v>2572</v>
      </c>
      <c r="D227" s="22">
        <f>INDEX(Concordance!$A$2:$A$556,MATCH('2021 ESSER III'!F227,Concordance!$D$2:$D$556,0))</f>
        <v>48078</v>
      </c>
      <c r="E227" s="110" t="s">
        <v>836</v>
      </c>
      <c r="F227" s="110" t="s">
        <v>2573</v>
      </c>
      <c r="G227" s="110" t="s">
        <v>2574</v>
      </c>
      <c r="H227" s="110" t="s">
        <v>1892</v>
      </c>
      <c r="I227" s="21">
        <v>0</v>
      </c>
      <c r="J227" s="21">
        <v>0</v>
      </c>
      <c r="K227" s="21">
        <v>0</v>
      </c>
      <c r="L227" s="21">
        <v>0</v>
      </c>
      <c r="M227" s="21">
        <v>0</v>
      </c>
      <c r="N227" s="21">
        <v>0</v>
      </c>
      <c r="O227" s="21">
        <v>0</v>
      </c>
      <c r="P227" s="21">
        <v>0</v>
      </c>
      <c r="Q227" s="21">
        <v>0</v>
      </c>
      <c r="R227" s="21">
        <v>0</v>
      </c>
      <c r="W227" s="21">
        <v>0</v>
      </c>
      <c r="AC227" s="21">
        <v>65565861</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21">
        <v>0</v>
      </c>
      <c r="CN227" s="21">
        <v>0</v>
      </c>
      <c r="CO227" s="21">
        <v>0</v>
      </c>
      <c r="CP227" s="21">
        <v>0</v>
      </c>
      <c r="CQ227" s="21">
        <v>0</v>
      </c>
      <c r="CR227" s="21">
        <v>0</v>
      </c>
      <c r="CS227" s="21">
        <v>0</v>
      </c>
      <c r="CT227" s="21">
        <v>0</v>
      </c>
      <c r="CU227" s="21">
        <v>0</v>
      </c>
      <c r="CV227" s="21">
        <v>0</v>
      </c>
      <c r="CW227" s="21">
        <v>0</v>
      </c>
      <c r="CX227" s="21">
        <v>0</v>
      </c>
      <c r="CY227" s="21">
        <v>0</v>
      </c>
      <c r="CZ227" s="21">
        <v>0</v>
      </c>
      <c r="DA227" s="21">
        <v>0</v>
      </c>
      <c r="DB227" s="21">
        <v>0</v>
      </c>
      <c r="DC227" s="21">
        <v>0</v>
      </c>
      <c r="DD227" s="21">
        <v>0</v>
      </c>
      <c r="DE227" s="21">
        <v>0</v>
      </c>
      <c r="DF227" s="21">
        <v>0</v>
      </c>
      <c r="DG227" s="21">
        <v>0</v>
      </c>
      <c r="DH227" s="21">
        <v>65565861</v>
      </c>
      <c r="DI227" s="110">
        <v>55.24</v>
      </c>
      <c r="DJ227" s="110">
        <v>40.090000000000003</v>
      </c>
      <c r="DK227" s="110">
        <v>1.29</v>
      </c>
      <c r="DL227" s="110">
        <v>1.03</v>
      </c>
      <c r="DM227" s="110">
        <v>2.35</v>
      </c>
      <c r="DN227" s="21">
        <v>26860342</v>
      </c>
      <c r="DO227" s="21">
        <v>0</v>
      </c>
      <c r="DP227" s="110" t="s">
        <v>1911</v>
      </c>
      <c r="DQ227" s="110" t="s">
        <v>1911</v>
      </c>
      <c r="DR227" s="110" t="s">
        <v>1911</v>
      </c>
      <c r="DS227" s="110" t="s">
        <v>1892</v>
      </c>
      <c r="DT227" s="110" t="s">
        <v>1911</v>
      </c>
      <c r="DU227" s="110" t="s">
        <v>1892</v>
      </c>
      <c r="DV227" s="110" t="s">
        <v>1911</v>
      </c>
      <c r="DW227" s="110" t="s">
        <v>1911</v>
      </c>
      <c r="DX227" s="110" t="s">
        <v>1911</v>
      </c>
      <c r="DY227" s="110" t="s">
        <v>1911</v>
      </c>
      <c r="DZ227" s="110" t="s">
        <v>1911</v>
      </c>
      <c r="EA227" s="110" t="s">
        <v>1911</v>
      </c>
      <c r="EB227" s="110" t="s">
        <v>1892</v>
      </c>
      <c r="EC227" s="110" t="s">
        <v>1892</v>
      </c>
    </row>
    <row r="228" spans="1:133" x14ac:dyDescent="0.3">
      <c r="A228" s="110" t="s">
        <v>162</v>
      </c>
      <c r="B228" s="110">
        <v>2021</v>
      </c>
      <c r="C228" s="110" t="s">
        <v>2575</v>
      </c>
      <c r="D228" s="22">
        <f>INDEX(Concordance!$A$2:$A$556,MATCH('2021 ESSER III'!F228,Concordance!$D$2:$D$556,0))</f>
        <v>48929</v>
      </c>
      <c r="E228" s="110" t="s">
        <v>839</v>
      </c>
      <c r="F228" s="110" t="s">
        <v>2576</v>
      </c>
      <c r="G228" s="110" t="s">
        <v>2577</v>
      </c>
      <c r="H228" s="110" t="s">
        <v>1892</v>
      </c>
      <c r="I228" s="21">
        <v>0</v>
      </c>
      <c r="J228" s="21">
        <v>0</v>
      </c>
      <c r="K228" s="21">
        <v>0</v>
      </c>
      <c r="L228" s="21">
        <v>0</v>
      </c>
      <c r="M228" s="21">
        <v>0</v>
      </c>
      <c r="N228" s="21">
        <v>0</v>
      </c>
      <c r="O228" s="21">
        <v>0</v>
      </c>
      <c r="P228" s="21">
        <v>0</v>
      </c>
      <c r="Q228" s="21">
        <v>0</v>
      </c>
      <c r="R228" s="21">
        <v>0</v>
      </c>
      <c r="W228" s="21">
        <v>0</v>
      </c>
      <c r="AC228" s="21">
        <v>1625287</v>
      </c>
      <c r="AD228" s="21">
        <v>0</v>
      </c>
      <c r="AE228" s="21">
        <v>0</v>
      </c>
      <c r="AF228" s="21">
        <v>0</v>
      </c>
      <c r="AG228" s="21">
        <v>0</v>
      </c>
      <c r="AH228" s="21">
        <v>0</v>
      </c>
      <c r="AI228" s="21">
        <v>0</v>
      </c>
      <c r="AJ228" s="21">
        <v>0</v>
      </c>
      <c r="AK228" s="21">
        <v>0</v>
      </c>
      <c r="AL228" s="21">
        <v>0</v>
      </c>
      <c r="AM228" s="21">
        <v>0</v>
      </c>
      <c r="AN228" s="21">
        <v>0</v>
      </c>
      <c r="AO228" s="21">
        <v>0</v>
      </c>
      <c r="AP228" s="21">
        <v>0</v>
      </c>
      <c r="AQ228" s="21">
        <v>0</v>
      </c>
      <c r="AR228" s="21">
        <v>0</v>
      </c>
      <c r="AS228" s="21">
        <v>0</v>
      </c>
      <c r="AT228" s="21">
        <v>0</v>
      </c>
      <c r="AU228" s="21">
        <v>0</v>
      </c>
      <c r="AV228" s="21">
        <v>0</v>
      </c>
      <c r="AW228" s="21">
        <v>0</v>
      </c>
      <c r="AX228" s="21">
        <v>0</v>
      </c>
      <c r="AY228" s="21">
        <v>0</v>
      </c>
      <c r="AZ228" s="21">
        <v>0</v>
      </c>
      <c r="BA228" s="21">
        <v>0</v>
      </c>
      <c r="BB228" s="21">
        <v>0</v>
      </c>
      <c r="BC228" s="21">
        <v>0</v>
      </c>
      <c r="BD228" s="21">
        <v>0</v>
      </c>
      <c r="BE228" s="21">
        <v>0</v>
      </c>
      <c r="BF228" s="21">
        <v>0</v>
      </c>
      <c r="BG228" s="21">
        <v>0</v>
      </c>
      <c r="BH228" s="21">
        <v>0</v>
      </c>
      <c r="BI228" s="21">
        <v>0</v>
      </c>
      <c r="BJ228" s="21">
        <v>0</v>
      </c>
      <c r="BK228" s="21">
        <v>0</v>
      </c>
      <c r="BL228" s="21">
        <v>0</v>
      </c>
      <c r="BM228" s="21">
        <v>0</v>
      </c>
      <c r="BN228" s="21">
        <v>0</v>
      </c>
      <c r="BO228" s="21">
        <v>0</v>
      </c>
      <c r="BP228" s="21">
        <v>0</v>
      </c>
      <c r="BQ228" s="21">
        <v>0</v>
      </c>
      <c r="BR228" s="21">
        <v>0</v>
      </c>
      <c r="BS228" s="21">
        <v>0</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21">
        <v>0</v>
      </c>
      <c r="CN228" s="21">
        <v>0</v>
      </c>
      <c r="CO228" s="21">
        <v>0</v>
      </c>
      <c r="CP228" s="21">
        <v>0</v>
      </c>
      <c r="CQ228" s="21">
        <v>0</v>
      </c>
      <c r="CR228" s="21">
        <v>0</v>
      </c>
      <c r="CS228" s="21">
        <v>0</v>
      </c>
      <c r="CT228" s="21">
        <v>0</v>
      </c>
      <c r="CU228" s="21">
        <v>0</v>
      </c>
      <c r="CV228" s="21">
        <v>0</v>
      </c>
      <c r="CW228" s="21">
        <v>0</v>
      </c>
      <c r="CX228" s="21">
        <v>0</v>
      </c>
      <c r="CY228" s="21">
        <v>0</v>
      </c>
      <c r="CZ228" s="21">
        <v>0</v>
      </c>
      <c r="DA228" s="21">
        <v>0</v>
      </c>
      <c r="DB228" s="21">
        <v>0</v>
      </c>
      <c r="DC228" s="21">
        <v>0</v>
      </c>
      <c r="DD228" s="21">
        <v>0</v>
      </c>
      <c r="DE228" s="21">
        <v>0</v>
      </c>
      <c r="DF228" s="21">
        <v>0</v>
      </c>
      <c r="DG228" s="21">
        <v>0</v>
      </c>
      <c r="DH228" s="21">
        <v>1625287</v>
      </c>
      <c r="DI228" s="110">
        <v>15.97</v>
      </c>
      <c r="DJ228" s="110">
        <v>51.69</v>
      </c>
      <c r="DK228" s="110">
        <v>21.52</v>
      </c>
      <c r="DL228" s="110">
        <v>10.82</v>
      </c>
      <c r="DM228" s="110">
        <v>0</v>
      </c>
      <c r="DN228" s="21">
        <v>1472113.52</v>
      </c>
      <c r="DO228" s="21">
        <v>0</v>
      </c>
      <c r="DP228" s="110" t="s">
        <v>1911</v>
      </c>
      <c r="DQ228" s="110" t="s">
        <v>1911</v>
      </c>
      <c r="DR228" s="110" t="s">
        <v>1911</v>
      </c>
      <c r="DS228" s="110" t="s">
        <v>1892</v>
      </c>
      <c r="DT228" s="110" t="s">
        <v>1911</v>
      </c>
      <c r="DU228" s="110" t="s">
        <v>1892</v>
      </c>
      <c r="DV228" s="110" t="s">
        <v>1911</v>
      </c>
      <c r="DW228" s="110" t="s">
        <v>1911</v>
      </c>
      <c r="DX228" s="110" t="s">
        <v>1911</v>
      </c>
      <c r="DY228" s="110" t="s">
        <v>1911</v>
      </c>
      <c r="DZ228" s="110" t="s">
        <v>1911</v>
      </c>
      <c r="EA228" s="110" t="s">
        <v>1911</v>
      </c>
      <c r="EB228" s="110" t="s">
        <v>1892</v>
      </c>
      <c r="EC228" s="110" t="s">
        <v>1892</v>
      </c>
    </row>
    <row r="229" spans="1:133" x14ac:dyDescent="0.3">
      <c r="A229" s="110" t="s">
        <v>162</v>
      </c>
      <c r="B229" s="110">
        <v>2021</v>
      </c>
      <c r="C229" s="110" t="s">
        <v>2578</v>
      </c>
      <c r="D229" s="22">
        <f>INDEX(Concordance!$A$2:$A$556,MATCH('2021 ESSER III'!F229,Concordance!$D$2:$D$556,0))</f>
        <v>48912</v>
      </c>
      <c r="E229" s="110" t="s">
        <v>842</v>
      </c>
      <c r="F229" s="110" t="s">
        <v>2579</v>
      </c>
      <c r="G229" s="110" t="s">
        <v>2580</v>
      </c>
      <c r="H229" s="110" t="s">
        <v>1892</v>
      </c>
      <c r="I229" s="21">
        <v>0</v>
      </c>
      <c r="J229" s="21">
        <v>0</v>
      </c>
      <c r="K229" s="21">
        <v>0</v>
      </c>
      <c r="L229" s="21">
        <v>0</v>
      </c>
      <c r="M229" s="21">
        <v>0</v>
      </c>
      <c r="N229" s="21">
        <v>0</v>
      </c>
      <c r="O229" s="21">
        <v>0</v>
      </c>
      <c r="P229" s="21">
        <v>0</v>
      </c>
      <c r="Q229" s="21">
        <v>0</v>
      </c>
      <c r="R229" s="21">
        <v>0</v>
      </c>
      <c r="W229" s="21">
        <v>0</v>
      </c>
      <c r="AC229" s="21">
        <v>2907917</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21">
        <v>0</v>
      </c>
      <c r="CN229" s="21">
        <v>0</v>
      </c>
      <c r="CO229" s="21">
        <v>0</v>
      </c>
      <c r="CP229" s="21">
        <v>0</v>
      </c>
      <c r="CQ229" s="21">
        <v>0</v>
      </c>
      <c r="CR229" s="21">
        <v>0</v>
      </c>
      <c r="CS229" s="21">
        <v>0</v>
      </c>
      <c r="CT229" s="21">
        <v>0</v>
      </c>
      <c r="CU229" s="21">
        <v>0</v>
      </c>
      <c r="CV229" s="21">
        <v>0</v>
      </c>
      <c r="CW229" s="21">
        <v>0</v>
      </c>
      <c r="CX229" s="21">
        <v>0</v>
      </c>
      <c r="CY229" s="21">
        <v>0</v>
      </c>
      <c r="CZ229" s="21">
        <v>0</v>
      </c>
      <c r="DA229" s="21">
        <v>0</v>
      </c>
      <c r="DB229" s="21">
        <v>0</v>
      </c>
      <c r="DC229" s="21">
        <v>0</v>
      </c>
      <c r="DD229" s="21">
        <v>0</v>
      </c>
      <c r="DE229" s="21">
        <v>0</v>
      </c>
      <c r="DF229" s="21">
        <v>0</v>
      </c>
      <c r="DG229" s="21">
        <v>0</v>
      </c>
      <c r="DH229" s="21">
        <v>2907917</v>
      </c>
      <c r="DI229" s="110">
        <v>34.07</v>
      </c>
      <c r="DJ229" s="110">
        <v>52.95</v>
      </c>
      <c r="DK229" s="110">
        <v>12.98</v>
      </c>
      <c r="DL229" s="110">
        <v>0</v>
      </c>
      <c r="DM229" s="110">
        <v>0</v>
      </c>
      <c r="DN229" s="21">
        <v>581583</v>
      </c>
      <c r="DO229" s="21">
        <v>0</v>
      </c>
      <c r="DP229" s="110" t="s">
        <v>1892</v>
      </c>
      <c r="DQ229" s="110" t="s">
        <v>1911</v>
      </c>
      <c r="DR229" s="110" t="s">
        <v>1911</v>
      </c>
      <c r="DS229" s="110" t="s">
        <v>1892</v>
      </c>
      <c r="DT229" s="110" t="s">
        <v>1911</v>
      </c>
      <c r="DU229" s="110" t="s">
        <v>1892</v>
      </c>
      <c r="DV229" s="110" t="s">
        <v>1911</v>
      </c>
      <c r="DW229" s="110" t="s">
        <v>1911</v>
      </c>
      <c r="DX229" s="110" t="s">
        <v>1911</v>
      </c>
      <c r="DY229" s="110" t="s">
        <v>1911</v>
      </c>
      <c r="DZ229" s="110" t="s">
        <v>1911</v>
      </c>
      <c r="EA229" s="110" t="s">
        <v>1911</v>
      </c>
      <c r="EB229" s="110" t="s">
        <v>1892</v>
      </c>
      <c r="EC229" s="110" t="s">
        <v>1892</v>
      </c>
    </row>
    <row r="230" spans="1:133" x14ac:dyDescent="0.3">
      <c r="A230" s="110" t="s">
        <v>162</v>
      </c>
      <c r="B230" s="110">
        <v>2021</v>
      </c>
      <c r="C230" s="110" t="s">
        <v>2581</v>
      </c>
      <c r="D230" s="22">
        <f>INDEX(Concordance!$A$2:$A$556,MATCH('2021 ESSER III'!F230,Concordance!$D$2:$D$556,0))</f>
        <v>24086</v>
      </c>
      <c r="E230" s="110" t="s">
        <v>845</v>
      </c>
      <c r="F230" s="110" t="s">
        <v>2582</v>
      </c>
      <c r="G230" s="110" t="s">
        <v>2583</v>
      </c>
      <c r="H230" s="110" t="s">
        <v>1892</v>
      </c>
      <c r="I230" s="21">
        <v>51084.81</v>
      </c>
      <c r="J230" s="21">
        <v>0</v>
      </c>
      <c r="K230" s="21">
        <v>0</v>
      </c>
      <c r="L230" s="21">
        <v>0</v>
      </c>
      <c r="M230" s="21">
        <v>0</v>
      </c>
      <c r="N230" s="21">
        <v>0</v>
      </c>
      <c r="O230" s="21">
        <v>0</v>
      </c>
      <c r="P230" s="21">
        <v>0</v>
      </c>
      <c r="Q230" s="21">
        <v>51084.81</v>
      </c>
      <c r="R230" s="21">
        <v>0</v>
      </c>
      <c r="W230" s="21">
        <v>51084.81</v>
      </c>
      <c r="X230" s="110">
        <v>0</v>
      </c>
      <c r="Y230" s="110">
        <v>0</v>
      </c>
      <c r="Z230" s="110">
        <v>0</v>
      </c>
      <c r="AA230" s="110">
        <v>100</v>
      </c>
      <c r="AB230" s="110">
        <v>0</v>
      </c>
      <c r="AC230" s="21">
        <v>755218</v>
      </c>
      <c r="AD230" s="21">
        <v>0</v>
      </c>
      <c r="AE230" s="21">
        <v>0</v>
      </c>
      <c r="AF230" s="21">
        <v>0</v>
      </c>
      <c r="AG230" s="21">
        <v>0</v>
      </c>
      <c r="AH230" s="21">
        <v>0</v>
      </c>
      <c r="AI230" s="21">
        <v>0</v>
      </c>
      <c r="AJ230" s="21">
        <v>0</v>
      </c>
      <c r="AK230" s="21">
        <v>0</v>
      </c>
      <c r="AL230" s="21">
        <v>0</v>
      </c>
      <c r="AM230" s="21">
        <v>0</v>
      </c>
      <c r="AN230" s="21">
        <v>0</v>
      </c>
      <c r="AO230" s="21">
        <v>0</v>
      </c>
      <c r="AP230" s="21">
        <v>0</v>
      </c>
      <c r="AQ230" s="21">
        <v>0</v>
      </c>
      <c r="AR230" s="21">
        <v>0</v>
      </c>
      <c r="AS230" s="21">
        <v>0</v>
      </c>
      <c r="AT230" s="21">
        <v>0</v>
      </c>
      <c r="AU230" s="21">
        <v>0</v>
      </c>
      <c r="AV230" s="21">
        <v>0</v>
      </c>
      <c r="AW230" s="21">
        <v>0</v>
      </c>
      <c r="AX230" s="21">
        <v>0</v>
      </c>
      <c r="AY230" s="21">
        <v>0</v>
      </c>
      <c r="AZ230" s="21">
        <v>0</v>
      </c>
      <c r="BA230" s="21">
        <v>0</v>
      </c>
      <c r="BB230" s="21">
        <v>0</v>
      </c>
      <c r="BC230" s="21">
        <v>0</v>
      </c>
      <c r="BD230" s="21">
        <v>0</v>
      </c>
      <c r="BE230" s="21">
        <v>0</v>
      </c>
      <c r="BF230" s="21">
        <v>0</v>
      </c>
      <c r="BG230" s="21">
        <v>0</v>
      </c>
      <c r="BH230" s="21">
        <v>0</v>
      </c>
      <c r="BI230" s="21">
        <v>0</v>
      </c>
      <c r="BJ230" s="21">
        <v>0</v>
      </c>
      <c r="BK230" s="21">
        <v>0</v>
      </c>
      <c r="BL230" s="21">
        <v>0</v>
      </c>
      <c r="BM230" s="21">
        <v>0</v>
      </c>
      <c r="BN230" s="21">
        <v>0</v>
      </c>
      <c r="BO230" s="21">
        <v>0</v>
      </c>
      <c r="BP230" s="21">
        <v>0</v>
      </c>
      <c r="BQ230" s="21">
        <v>0</v>
      </c>
      <c r="BR230" s="21">
        <v>0</v>
      </c>
      <c r="BS230" s="21">
        <v>0</v>
      </c>
      <c r="BT230" s="21">
        <v>0</v>
      </c>
      <c r="BU230" s="21">
        <v>0</v>
      </c>
      <c r="BV230" s="21">
        <v>0</v>
      </c>
      <c r="BW230" s="21">
        <v>0</v>
      </c>
      <c r="BX230" s="21">
        <v>0</v>
      </c>
      <c r="BY230" s="21">
        <v>0</v>
      </c>
      <c r="BZ230" s="21">
        <v>0</v>
      </c>
      <c r="CA230" s="21">
        <v>0</v>
      </c>
      <c r="CB230" s="21">
        <v>0</v>
      </c>
      <c r="CC230" s="21">
        <v>0</v>
      </c>
      <c r="CD230" s="21">
        <v>0</v>
      </c>
      <c r="CE230" s="21">
        <v>0</v>
      </c>
      <c r="CF230" s="21">
        <v>0</v>
      </c>
      <c r="CG230" s="21">
        <v>0</v>
      </c>
      <c r="CH230" s="21">
        <v>0</v>
      </c>
      <c r="CI230" s="21">
        <v>0</v>
      </c>
      <c r="CJ230" s="21">
        <v>0</v>
      </c>
      <c r="CK230" s="21">
        <v>0</v>
      </c>
      <c r="CL230" s="21">
        <v>0</v>
      </c>
      <c r="CM230" s="21">
        <v>0</v>
      </c>
      <c r="CN230" s="21">
        <v>0</v>
      </c>
      <c r="CO230" s="21">
        <v>0</v>
      </c>
      <c r="CP230" s="21">
        <v>0</v>
      </c>
      <c r="CQ230" s="21">
        <v>0</v>
      </c>
      <c r="CR230" s="21">
        <v>0</v>
      </c>
      <c r="CS230" s="21">
        <v>0</v>
      </c>
      <c r="CT230" s="21">
        <v>0</v>
      </c>
      <c r="CU230" s="21">
        <v>0</v>
      </c>
      <c r="CV230" s="21">
        <v>0</v>
      </c>
      <c r="CW230" s="21">
        <v>0</v>
      </c>
      <c r="CX230" s="21">
        <v>0</v>
      </c>
      <c r="CY230" s="21">
        <v>0</v>
      </c>
      <c r="CZ230" s="21">
        <v>0</v>
      </c>
      <c r="DA230" s="21">
        <v>0</v>
      </c>
      <c r="DB230" s="21">
        <v>0</v>
      </c>
      <c r="DC230" s="21">
        <v>0</v>
      </c>
      <c r="DD230" s="21">
        <v>0</v>
      </c>
      <c r="DE230" s="21">
        <v>0</v>
      </c>
      <c r="DF230" s="21">
        <v>0</v>
      </c>
      <c r="DG230" s="21">
        <v>0</v>
      </c>
      <c r="DH230" s="21">
        <v>755218</v>
      </c>
      <c r="DI230" s="110">
        <v>20</v>
      </c>
      <c r="DJ230" s="110">
        <v>80</v>
      </c>
      <c r="DK230" s="110">
        <v>0</v>
      </c>
      <c r="DL230" s="110">
        <v>0</v>
      </c>
      <c r="DM230" s="110">
        <v>0</v>
      </c>
      <c r="DN230" s="21">
        <v>303000</v>
      </c>
      <c r="DO230" s="21">
        <v>0</v>
      </c>
      <c r="DP230" s="110" t="s">
        <v>1911</v>
      </c>
      <c r="DQ230" s="110" t="s">
        <v>1911</v>
      </c>
      <c r="DR230" s="110" t="s">
        <v>1911</v>
      </c>
      <c r="DS230" s="110" t="s">
        <v>1911</v>
      </c>
      <c r="DT230" s="110" t="s">
        <v>1911</v>
      </c>
      <c r="DU230" s="110" t="s">
        <v>1911</v>
      </c>
      <c r="DV230" s="110" t="s">
        <v>1911</v>
      </c>
      <c r="DW230" s="110" t="s">
        <v>1911</v>
      </c>
      <c r="DX230" s="110" t="s">
        <v>1911</v>
      </c>
      <c r="DY230" s="110" t="s">
        <v>1911</v>
      </c>
      <c r="DZ230" s="110" t="s">
        <v>1911</v>
      </c>
      <c r="EA230" s="110" t="s">
        <v>1911</v>
      </c>
      <c r="EB230" s="110" t="s">
        <v>1892</v>
      </c>
      <c r="EC230" s="110" t="s">
        <v>1892</v>
      </c>
    </row>
    <row r="231" spans="1:133" x14ac:dyDescent="0.3">
      <c r="A231" s="110" t="s">
        <v>162</v>
      </c>
      <c r="B231" s="110">
        <v>2021</v>
      </c>
      <c r="C231" s="110" t="s">
        <v>2584</v>
      </c>
      <c r="D231" s="22">
        <f>INDEX(Concordance!$A$2:$A$556,MATCH('2021 ESSER III'!F231,Concordance!$D$2:$D$556,0))</f>
        <v>100064</v>
      </c>
      <c r="E231" s="110" t="s">
        <v>848</v>
      </c>
      <c r="F231" s="110" t="s">
        <v>2585</v>
      </c>
      <c r="G231" s="110" t="s">
        <v>2586</v>
      </c>
      <c r="H231" s="110" t="s">
        <v>1892</v>
      </c>
      <c r="I231" s="21">
        <v>3243.48</v>
      </c>
      <c r="J231" s="21">
        <v>0</v>
      </c>
      <c r="K231" s="21">
        <v>0</v>
      </c>
      <c r="L231" s="21">
        <v>0</v>
      </c>
      <c r="M231" s="21">
        <v>0</v>
      </c>
      <c r="N231" s="21">
        <v>0</v>
      </c>
      <c r="O231" s="21">
        <v>0</v>
      </c>
      <c r="P231" s="21">
        <v>0</v>
      </c>
      <c r="Q231" s="21">
        <v>3243.48</v>
      </c>
      <c r="R231" s="21">
        <v>0</v>
      </c>
      <c r="W231" s="21">
        <v>3243.48</v>
      </c>
      <c r="X231" s="110">
        <v>0</v>
      </c>
      <c r="Y231" s="110">
        <v>0</v>
      </c>
      <c r="Z231" s="110">
        <v>0</v>
      </c>
      <c r="AA231" s="110">
        <v>100</v>
      </c>
      <c r="AB231" s="110">
        <v>0</v>
      </c>
      <c r="AC231" s="21">
        <v>244261</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21">
        <v>0</v>
      </c>
      <c r="CN231" s="21">
        <v>0</v>
      </c>
      <c r="CO231" s="21">
        <v>0</v>
      </c>
      <c r="CP231" s="21">
        <v>0</v>
      </c>
      <c r="CQ231" s="21">
        <v>0</v>
      </c>
      <c r="CR231" s="21">
        <v>0</v>
      </c>
      <c r="CS231" s="21">
        <v>0</v>
      </c>
      <c r="CT231" s="21">
        <v>0</v>
      </c>
      <c r="CU231" s="21">
        <v>0</v>
      </c>
      <c r="CV231" s="21">
        <v>0</v>
      </c>
      <c r="CW231" s="21">
        <v>0</v>
      </c>
      <c r="CX231" s="21">
        <v>0</v>
      </c>
      <c r="CY231" s="21">
        <v>0</v>
      </c>
      <c r="CZ231" s="21">
        <v>0</v>
      </c>
      <c r="DA231" s="21">
        <v>0</v>
      </c>
      <c r="DB231" s="21">
        <v>0</v>
      </c>
      <c r="DC231" s="21">
        <v>0</v>
      </c>
      <c r="DD231" s="21">
        <v>0</v>
      </c>
      <c r="DE231" s="21">
        <v>0</v>
      </c>
      <c r="DF231" s="21">
        <v>0</v>
      </c>
      <c r="DG231" s="21">
        <v>0</v>
      </c>
      <c r="DH231" s="21">
        <v>244261</v>
      </c>
      <c r="DI231" s="110">
        <v>62</v>
      </c>
      <c r="DJ231" s="110">
        <v>38</v>
      </c>
      <c r="DK231" s="110">
        <v>0</v>
      </c>
      <c r="DL231" s="110">
        <v>0</v>
      </c>
      <c r="DM231" s="110">
        <v>0</v>
      </c>
      <c r="DN231" s="21">
        <v>56500</v>
      </c>
      <c r="DO231" s="21">
        <v>0</v>
      </c>
      <c r="DP231" s="110" t="s">
        <v>1892</v>
      </c>
      <c r="DQ231" s="110" t="s">
        <v>1911</v>
      </c>
      <c r="DR231" s="110" t="s">
        <v>1911</v>
      </c>
      <c r="DS231" s="110" t="s">
        <v>1911</v>
      </c>
      <c r="DT231" s="110" t="s">
        <v>1911</v>
      </c>
      <c r="DU231" s="110" t="s">
        <v>1892</v>
      </c>
      <c r="DV231" s="110" t="s">
        <v>1911</v>
      </c>
      <c r="DW231" s="110" t="s">
        <v>1911</v>
      </c>
      <c r="DX231" s="110" t="s">
        <v>1911</v>
      </c>
      <c r="DY231" s="110" t="s">
        <v>1911</v>
      </c>
      <c r="DZ231" s="110" t="s">
        <v>1911</v>
      </c>
      <c r="EA231" s="110" t="s">
        <v>1911</v>
      </c>
      <c r="EB231" s="110" t="s">
        <v>1892</v>
      </c>
      <c r="EC231" s="110" t="s">
        <v>1892</v>
      </c>
    </row>
    <row r="232" spans="1:133" x14ac:dyDescent="0.3">
      <c r="A232" s="110" t="s">
        <v>162</v>
      </c>
      <c r="B232" s="110">
        <v>2021</v>
      </c>
      <c r="C232" s="110" t="s">
        <v>2587</v>
      </c>
      <c r="D232" s="22">
        <f>INDEX(Concordance!$A$2:$A$556,MATCH('2021 ESSER III'!F232,Concordance!$D$2:$D$556,0))</f>
        <v>35102</v>
      </c>
      <c r="E232" s="110" t="s">
        <v>851</v>
      </c>
      <c r="F232" s="110" t="s">
        <v>2588</v>
      </c>
      <c r="G232" s="110" t="s">
        <v>2589</v>
      </c>
      <c r="H232" s="110" t="s">
        <v>1892</v>
      </c>
      <c r="I232" s="21">
        <v>0</v>
      </c>
      <c r="J232" s="21">
        <v>0</v>
      </c>
      <c r="K232" s="21">
        <v>0</v>
      </c>
      <c r="L232" s="21">
        <v>0</v>
      </c>
      <c r="M232" s="21">
        <v>0</v>
      </c>
      <c r="N232" s="21">
        <v>0</v>
      </c>
      <c r="O232" s="21">
        <v>0</v>
      </c>
      <c r="P232" s="21">
        <v>0</v>
      </c>
      <c r="Q232" s="21">
        <v>0</v>
      </c>
      <c r="R232" s="21">
        <v>0</v>
      </c>
      <c r="W232" s="21">
        <v>0</v>
      </c>
      <c r="AC232" s="21">
        <v>8324183</v>
      </c>
      <c r="AD232" s="21">
        <v>0</v>
      </c>
      <c r="AE232" s="21">
        <v>0</v>
      </c>
      <c r="AF232" s="21">
        <v>0</v>
      </c>
      <c r="AG232" s="21">
        <v>0</v>
      </c>
      <c r="AH232" s="21">
        <v>0</v>
      </c>
      <c r="AI232" s="21">
        <v>0</v>
      </c>
      <c r="AJ232" s="21">
        <v>0</v>
      </c>
      <c r="AK232" s="21">
        <v>0</v>
      </c>
      <c r="AL232" s="21">
        <v>0</v>
      </c>
      <c r="AM232" s="21">
        <v>0</v>
      </c>
      <c r="AN232" s="21">
        <v>0</v>
      </c>
      <c r="AO232" s="21">
        <v>0</v>
      </c>
      <c r="AP232" s="21">
        <v>0</v>
      </c>
      <c r="AQ232" s="21">
        <v>0</v>
      </c>
      <c r="AR232" s="21">
        <v>0</v>
      </c>
      <c r="AS232" s="21">
        <v>0</v>
      </c>
      <c r="AT232" s="21">
        <v>0</v>
      </c>
      <c r="AU232" s="21">
        <v>0</v>
      </c>
      <c r="AV232" s="21">
        <v>0</v>
      </c>
      <c r="AW232" s="21">
        <v>0</v>
      </c>
      <c r="AX232" s="21">
        <v>0</v>
      </c>
      <c r="AY232" s="21">
        <v>0</v>
      </c>
      <c r="AZ232" s="21">
        <v>0</v>
      </c>
      <c r="BA232" s="21">
        <v>0</v>
      </c>
      <c r="BB232" s="21">
        <v>0</v>
      </c>
      <c r="BC232" s="21">
        <v>0</v>
      </c>
      <c r="BD232" s="21">
        <v>0</v>
      </c>
      <c r="BE232" s="21">
        <v>0</v>
      </c>
      <c r="BF232" s="21">
        <v>0</v>
      </c>
      <c r="BG232" s="21">
        <v>0</v>
      </c>
      <c r="BH232" s="21">
        <v>0</v>
      </c>
      <c r="BI232" s="21">
        <v>0</v>
      </c>
      <c r="BJ232" s="21">
        <v>0</v>
      </c>
      <c r="BK232" s="21">
        <v>0</v>
      </c>
      <c r="BL232" s="21">
        <v>0</v>
      </c>
      <c r="BM232" s="21">
        <v>0</v>
      </c>
      <c r="BN232" s="21">
        <v>0</v>
      </c>
      <c r="BO232" s="21">
        <v>0</v>
      </c>
      <c r="BP232" s="21">
        <v>0</v>
      </c>
      <c r="BQ232" s="21">
        <v>0</v>
      </c>
      <c r="BR232" s="21">
        <v>0</v>
      </c>
      <c r="BS232" s="21">
        <v>0</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21">
        <v>0</v>
      </c>
      <c r="CN232" s="21">
        <v>0</v>
      </c>
      <c r="CO232" s="21">
        <v>0</v>
      </c>
      <c r="CP232" s="21">
        <v>0</v>
      </c>
      <c r="CQ232" s="21">
        <v>0</v>
      </c>
      <c r="CR232" s="21">
        <v>0</v>
      </c>
      <c r="CS232" s="21">
        <v>0</v>
      </c>
      <c r="CT232" s="21">
        <v>0</v>
      </c>
      <c r="CU232" s="21">
        <v>0</v>
      </c>
      <c r="CV232" s="21">
        <v>0</v>
      </c>
      <c r="CW232" s="21">
        <v>0</v>
      </c>
      <c r="CX232" s="21">
        <v>0</v>
      </c>
      <c r="CY232" s="21">
        <v>0</v>
      </c>
      <c r="CZ232" s="21">
        <v>0</v>
      </c>
      <c r="DA232" s="21">
        <v>0</v>
      </c>
      <c r="DB232" s="21">
        <v>0</v>
      </c>
      <c r="DC232" s="21">
        <v>0</v>
      </c>
      <c r="DD232" s="21">
        <v>0</v>
      </c>
      <c r="DE232" s="21">
        <v>0</v>
      </c>
      <c r="DF232" s="21">
        <v>0</v>
      </c>
      <c r="DG232" s="21">
        <v>0</v>
      </c>
      <c r="DH232" s="21">
        <v>8324183</v>
      </c>
      <c r="DI232" s="110">
        <v>5</v>
      </c>
      <c r="DJ232" s="110">
        <v>25</v>
      </c>
      <c r="DK232" s="110">
        <v>0</v>
      </c>
      <c r="DL232" s="110">
        <v>70</v>
      </c>
      <c r="DM232" s="110">
        <v>0</v>
      </c>
      <c r="DN232" s="21">
        <v>2100000</v>
      </c>
      <c r="DO232" s="21">
        <v>0</v>
      </c>
      <c r="DP232" s="110" t="s">
        <v>1911</v>
      </c>
      <c r="DQ232" s="110" t="s">
        <v>1911</v>
      </c>
      <c r="DR232" s="110" t="s">
        <v>1911</v>
      </c>
      <c r="DS232" s="110" t="s">
        <v>1892</v>
      </c>
      <c r="DT232" s="110" t="s">
        <v>1911</v>
      </c>
      <c r="DU232" s="110" t="s">
        <v>1911</v>
      </c>
      <c r="DV232" s="110" t="s">
        <v>1911</v>
      </c>
      <c r="DW232" s="110" t="s">
        <v>1911</v>
      </c>
      <c r="DX232" s="110" t="s">
        <v>1911</v>
      </c>
      <c r="DY232" s="110" t="s">
        <v>1911</v>
      </c>
      <c r="DZ232" s="110" t="s">
        <v>1911</v>
      </c>
      <c r="EA232" s="110" t="s">
        <v>1911</v>
      </c>
      <c r="EB232" s="110" t="s">
        <v>1892</v>
      </c>
      <c r="EC232" s="110" t="s">
        <v>1892</v>
      </c>
    </row>
    <row r="233" spans="1:133" x14ac:dyDescent="0.3">
      <c r="A233" s="110" t="s">
        <v>162</v>
      </c>
      <c r="B233" s="110">
        <v>2021</v>
      </c>
      <c r="C233" s="110" t="s">
        <v>2590</v>
      </c>
      <c r="D233" s="22">
        <f>INDEX(Concordance!$A$2:$A$556,MATCH('2021 ESSER III'!F233,Concordance!$D$2:$D$556,0))</f>
        <v>21150</v>
      </c>
      <c r="E233" s="110" t="s">
        <v>854</v>
      </c>
      <c r="F233" s="110" t="s">
        <v>2591</v>
      </c>
      <c r="G233" s="110" t="s">
        <v>2592</v>
      </c>
      <c r="H233" s="110" t="s">
        <v>1892</v>
      </c>
      <c r="I233" s="21">
        <v>4257.07</v>
      </c>
      <c r="J233" s="21">
        <v>0</v>
      </c>
      <c r="K233" s="21">
        <v>0</v>
      </c>
      <c r="L233" s="21">
        <v>0</v>
      </c>
      <c r="M233" s="21">
        <v>0</v>
      </c>
      <c r="N233" s="21">
        <v>0</v>
      </c>
      <c r="O233" s="21">
        <v>0</v>
      </c>
      <c r="P233" s="21">
        <v>0</v>
      </c>
      <c r="Q233" s="21">
        <v>4257.07</v>
      </c>
      <c r="R233" s="21">
        <v>0</v>
      </c>
      <c r="W233" s="21">
        <v>4257.07</v>
      </c>
      <c r="X233" s="110">
        <v>0</v>
      </c>
      <c r="Y233" s="110">
        <v>0</v>
      </c>
      <c r="Z233" s="110">
        <v>0</v>
      </c>
      <c r="AA233" s="110">
        <v>100</v>
      </c>
      <c r="AB233" s="110">
        <v>0</v>
      </c>
      <c r="AC233" s="21">
        <v>344670</v>
      </c>
      <c r="AD233" s="21">
        <v>0</v>
      </c>
      <c r="AE233" s="21">
        <v>0</v>
      </c>
      <c r="AF233" s="21">
        <v>0</v>
      </c>
      <c r="AG233" s="21">
        <v>0</v>
      </c>
      <c r="AH233" s="21">
        <v>0</v>
      </c>
      <c r="AI233" s="21">
        <v>0</v>
      </c>
      <c r="AJ233" s="21">
        <v>0</v>
      </c>
      <c r="AK233" s="21">
        <v>0</v>
      </c>
      <c r="AL233" s="21">
        <v>0</v>
      </c>
      <c r="AM233" s="21">
        <v>0</v>
      </c>
      <c r="AN233" s="21">
        <v>0</v>
      </c>
      <c r="AO233" s="21">
        <v>0</v>
      </c>
      <c r="AP233" s="21">
        <v>0</v>
      </c>
      <c r="AQ233" s="21">
        <v>0</v>
      </c>
      <c r="AR233" s="21">
        <v>0</v>
      </c>
      <c r="AS233" s="21">
        <v>0</v>
      </c>
      <c r="AT233" s="21">
        <v>0</v>
      </c>
      <c r="AU233" s="21">
        <v>0</v>
      </c>
      <c r="AV233" s="21">
        <v>0</v>
      </c>
      <c r="AW233" s="21">
        <v>0</v>
      </c>
      <c r="AX233" s="21">
        <v>0</v>
      </c>
      <c r="AY233" s="21">
        <v>0</v>
      </c>
      <c r="AZ233" s="21">
        <v>0</v>
      </c>
      <c r="BA233" s="21">
        <v>0</v>
      </c>
      <c r="BB233" s="21">
        <v>0</v>
      </c>
      <c r="BC233" s="21">
        <v>0</v>
      </c>
      <c r="BD233" s="21">
        <v>0</v>
      </c>
      <c r="BE233" s="21">
        <v>0</v>
      </c>
      <c r="BF233" s="21">
        <v>0</v>
      </c>
      <c r="BG233" s="21">
        <v>0</v>
      </c>
      <c r="BH233" s="21">
        <v>0</v>
      </c>
      <c r="BI233" s="21">
        <v>0</v>
      </c>
      <c r="BJ233" s="21">
        <v>0</v>
      </c>
      <c r="BK233" s="21">
        <v>0</v>
      </c>
      <c r="BL233" s="21">
        <v>0</v>
      </c>
      <c r="BM233" s="21">
        <v>0</v>
      </c>
      <c r="BN233" s="21">
        <v>0</v>
      </c>
      <c r="BO233" s="21">
        <v>0</v>
      </c>
      <c r="BP233" s="21">
        <v>0</v>
      </c>
      <c r="BQ233" s="21">
        <v>0</v>
      </c>
      <c r="BR233" s="21">
        <v>0</v>
      </c>
      <c r="BS233" s="21">
        <v>0</v>
      </c>
      <c r="BT233" s="21">
        <v>0</v>
      </c>
      <c r="BU233" s="21">
        <v>0</v>
      </c>
      <c r="BV233" s="21">
        <v>0</v>
      </c>
      <c r="BW233" s="21">
        <v>0</v>
      </c>
      <c r="BX233" s="21">
        <v>0</v>
      </c>
      <c r="BY233" s="21">
        <v>0</v>
      </c>
      <c r="BZ233" s="21">
        <v>0</v>
      </c>
      <c r="CA233" s="21">
        <v>0</v>
      </c>
      <c r="CB233" s="21">
        <v>0</v>
      </c>
      <c r="CC233" s="21">
        <v>0</v>
      </c>
      <c r="CD233" s="21">
        <v>0</v>
      </c>
      <c r="CE233" s="21">
        <v>0</v>
      </c>
      <c r="CF233" s="21">
        <v>0</v>
      </c>
      <c r="CG233" s="21">
        <v>0</v>
      </c>
      <c r="CH233" s="21">
        <v>0</v>
      </c>
      <c r="CI233" s="21">
        <v>0</v>
      </c>
      <c r="CJ233" s="21">
        <v>0</v>
      </c>
      <c r="CK233" s="21">
        <v>0</v>
      </c>
      <c r="CL233" s="21">
        <v>0</v>
      </c>
      <c r="CM233" s="21">
        <v>0</v>
      </c>
      <c r="CN233" s="21">
        <v>0</v>
      </c>
      <c r="CO233" s="21">
        <v>0</v>
      </c>
      <c r="CP233" s="21">
        <v>0</v>
      </c>
      <c r="CQ233" s="21">
        <v>0</v>
      </c>
      <c r="CR233" s="21">
        <v>0</v>
      </c>
      <c r="CS233" s="21">
        <v>0</v>
      </c>
      <c r="CT233" s="21">
        <v>0</v>
      </c>
      <c r="CU233" s="21">
        <v>0</v>
      </c>
      <c r="CV233" s="21">
        <v>0</v>
      </c>
      <c r="CW233" s="21">
        <v>0</v>
      </c>
      <c r="CX233" s="21">
        <v>0</v>
      </c>
      <c r="CY233" s="21">
        <v>0</v>
      </c>
      <c r="CZ233" s="21">
        <v>0</v>
      </c>
      <c r="DA233" s="21">
        <v>0</v>
      </c>
      <c r="DB233" s="21">
        <v>0</v>
      </c>
      <c r="DC233" s="21">
        <v>0</v>
      </c>
      <c r="DD233" s="21">
        <v>0</v>
      </c>
      <c r="DE233" s="21">
        <v>0</v>
      </c>
      <c r="DF233" s="21">
        <v>0</v>
      </c>
      <c r="DG233" s="21">
        <v>0</v>
      </c>
      <c r="DH233" s="21">
        <v>344670</v>
      </c>
      <c r="DI233" s="110">
        <v>0</v>
      </c>
      <c r="DJ233" s="110">
        <v>80</v>
      </c>
      <c r="DK233" s="110">
        <v>0</v>
      </c>
      <c r="DL233" s="110">
        <v>20</v>
      </c>
      <c r="DM233" s="110">
        <v>0</v>
      </c>
      <c r="DN233" s="21">
        <v>84524</v>
      </c>
      <c r="DO233" s="21">
        <v>0</v>
      </c>
      <c r="DP233" s="110" t="s">
        <v>1911</v>
      </c>
      <c r="DQ233" s="110" t="s">
        <v>1892</v>
      </c>
      <c r="DR233" s="110" t="s">
        <v>1911</v>
      </c>
      <c r="DS233" s="110" t="s">
        <v>1911</v>
      </c>
      <c r="DT233" s="110" t="s">
        <v>1911</v>
      </c>
      <c r="DU233" s="110" t="s">
        <v>1892</v>
      </c>
      <c r="DV233" s="110" t="s">
        <v>1911</v>
      </c>
      <c r="DW233" s="110" t="s">
        <v>1911</v>
      </c>
      <c r="DX233" s="110" t="s">
        <v>1911</v>
      </c>
      <c r="DY233" s="110" t="s">
        <v>1911</v>
      </c>
      <c r="DZ233" s="110" t="s">
        <v>1911</v>
      </c>
      <c r="EA233" s="110" t="s">
        <v>1911</v>
      </c>
      <c r="EB233" s="110" t="s">
        <v>1892</v>
      </c>
      <c r="EC233" s="110" t="s">
        <v>1911</v>
      </c>
    </row>
    <row r="234" spans="1:133" x14ac:dyDescent="0.3">
      <c r="A234" s="110" t="s">
        <v>162</v>
      </c>
      <c r="B234" s="110">
        <v>2021</v>
      </c>
      <c r="C234" s="110" t="s">
        <v>2593</v>
      </c>
      <c r="D234" s="22">
        <f>INDEX(Concordance!$A$2:$A$556,MATCH('2021 ESSER III'!F234,Concordance!$D$2:$D$556,0))</f>
        <v>38044</v>
      </c>
      <c r="E234" s="110" t="s">
        <v>857</v>
      </c>
      <c r="F234" s="110" t="s">
        <v>2594</v>
      </c>
      <c r="G234" s="110" t="s">
        <v>2595</v>
      </c>
      <c r="H234" s="110" t="s">
        <v>1892</v>
      </c>
      <c r="I234" s="21">
        <v>0</v>
      </c>
      <c r="J234" s="21">
        <v>0</v>
      </c>
      <c r="K234" s="21">
        <v>0</v>
      </c>
      <c r="L234" s="21">
        <v>0</v>
      </c>
      <c r="M234" s="21">
        <v>0</v>
      </c>
      <c r="N234" s="21">
        <v>0</v>
      </c>
      <c r="O234" s="21">
        <v>0</v>
      </c>
      <c r="P234" s="21">
        <v>0</v>
      </c>
      <c r="Q234" s="21">
        <v>0</v>
      </c>
      <c r="R234" s="21">
        <v>0</v>
      </c>
      <c r="W234" s="21">
        <v>0</v>
      </c>
      <c r="AC234" s="21">
        <v>517561</v>
      </c>
      <c r="AD234" s="21">
        <v>0</v>
      </c>
      <c r="AE234" s="21">
        <v>0</v>
      </c>
      <c r="AF234" s="21">
        <v>0</v>
      </c>
      <c r="AG234" s="21">
        <v>0</v>
      </c>
      <c r="AH234" s="21">
        <v>0</v>
      </c>
      <c r="AI234" s="21">
        <v>0</v>
      </c>
      <c r="AJ234" s="21">
        <v>0</v>
      </c>
      <c r="AK234" s="21">
        <v>0</v>
      </c>
      <c r="AL234" s="21">
        <v>0</v>
      </c>
      <c r="AM234" s="21">
        <v>0</v>
      </c>
      <c r="AN234" s="21">
        <v>0</v>
      </c>
      <c r="AO234" s="21">
        <v>0</v>
      </c>
      <c r="AP234" s="21">
        <v>0</v>
      </c>
      <c r="AQ234" s="21">
        <v>0</v>
      </c>
      <c r="AR234" s="21">
        <v>0</v>
      </c>
      <c r="AS234" s="21">
        <v>0</v>
      </c>
      <c r="AT234" s="21">
        <v>0</v>
      </c>
      <c r="AU234" s="21">
        <v>0</v>
      </c>
      <c r="AV234" s="21">
        <v>0</v>
      </c>
      <c r="AW234" s="21">
        <v>0</v>
      </c>
      <c r="AX234" s="21">
        <v>0</v>
      </c>
      <c r="AY234" s="21">
        <v>0</v>
      </c>
      <c r="AZ234" s="21">
        <v>0</v>
      </c>
      <c r="BA234" s="21">
        <v>0</v>
      </c>
      <c r="BB234" s="21">
        <v>0</v>
      </c>
      <c r="BC234" s="21">
        <v>0</v>
      </c>
      <c r="BD234" s="21">
        <v>0</v>
      </c>
      <c r="BE234" s="21">
        <v>0</v>
      </c>
      <c r="BF234" s="21">
        <v>0</v>
      </c>
      <c r="BG234" s="21">
        <v>0</v>
      </c>
      <c r="BH234" s="21">
        <v>0</v>
      </c>
      <c r="BI234" s="21">
        <v>0</v>
      </c>
      <c r="BJ234" s="21">
        <v>0</v>
      </c>
      <c r="BK234" s="21">
        <v>0</v>
      </c>
      <c r="BL234" s="21">
        <v>0</v>
      </c>
      <c r="BM234" s="21">
        <v>0</v>
      </c>
      <c r="BN234" s="21">
        <v>0</v>
      </c>
      <c r="BO234" s="21">
        <v>0</v>
      </c>
      <c r="BP234" s="21">
        <v>0</v>
      </c>
      <c r="BQ234" s="21">
        <v>0</v>
      </c>
      <c r="BR234" s="21">
        <v>0</v>
      </c>
      <c r="BS234" s="21">
        <v>0</v>
      </c>
      <c r="BT234" s="21">
        <v>0</v>
      </c>
      <c r="BU234" s="21">
        <v>0</v>
      </c>
      <c r="BV234" s="21">
        <v>0</v>
      </c>
      <c r="BW234" s="21">
        <v>0</v>
      </c>
      <c r="BX234" s="21">
        <v>0</v>
      </c>
      <c r="BY234" s="21">
        <v>0</v>
      </c>
      <c r="BZ234" s="21">
        <v>0</v>
      </c>
      <c r="CA234" s="21">
        <v>0</v>
      </c>
      <c r="CB234" s="21">
        <v>0</v>
      </c>
      <c r="CC234" s="21">
        <v>0</v>
      </c>
      <c r="CD234" s="21">
        <v>0</v>
      </c>
      <c r="CE234" s="21">
        <v>0</v>
      </c>
      <c r="CF234" s="21">
        <v>0</v>
      </c>
      <c r="CG234" s="21">
        <v>0</v>
      </c>
      <c r="CH234" s="21">
        <v>0</v>
      </c>
      <c r="CI234" s="21">
        <v>0</v>
      </c>
      <c r="CJ234" s="21">
        <v>0</v>
      </c>
      <c r="CK234" s="21">
        <v>0</v>
      </c>
      <c r="CL234" s="21">
        <v>0</v>
      </c>
      <c r="CM234" s="21">
        <v>0</v>
      </c>
      <c r="CN234" s="21">
        <v>0</v>
      </c>
      <c r="CO234" s="21">
        <v>0</v>
      </c>
      <c r="CP234" s="21">
        <v>0</v>
      </c>
      <c r="CQ234" s="21">
        <v>0</v>
      </c>
      <c r="CR234" s="21">
        <v>0</v>
      </c>
      <c r="CS234" s="21">
        <v>0</v>
      </c>
      <c r="CT234" s="21">
        <v>0</v>
      </c>
      <c r="CU234" s="21">
        <v>0</v>
      </c>
      <c r="CV234" s="21">
        <v>0</v>
      </c>
      <c r="CW234" s="21">
        <v>0</v>
      </c>
      <c r="CX234" s="21">
        <v>0</v>
      </c>
      <c r="CY234" s="21">
        <v>0</v>
      </c>
      <c r="CZ234" s="21">
        <v>0</v>
      </c>
      <c r="DA234" s="21">
        <v>0</v>
      </c>
      <c r="DB234" s="21">
        <v>0</v>
      </c>
      <c r="DC234" s="21">
        <v>0</v>
      </c>
      <c r="DD234" s="21">
        <v>0</v>
      </c>
      <c r="DE234" s="21">
        <v>0</v>
      </c>
      <c r="DF234" s="21">
        <v>0</v>
      </c>
      <c r="DG234" s="21">
        <v>0</v>
      </c>
      <c r="DH234" s="21">
        <v>517561</v>
      </c>
      <c r="DI234" s="110">
        <v>0</v>
      </c>
      <c r="DJ234" s="110">
        <v>20</v>
      </c>
      <c r="DK234" s="110">
        <v>0</v>
      </c>
      <c r="DL234" s="110">
        <v>80</v>
      </c>
      <c r="DM234" s="110">
        <v>0</v>
      </c>
      <c r="DN234" s="21">
        <v>102097</v>
      </c>
      <c r="DO234" s="21">
        <v>0</v>
      </c>
      <c r="DP234" s="110" t="s">
        <v>1892</v>
      </c>
      <c r="DQ234" s="110" t="s">
        <v>1892</v>
      </c>
      <c r="DR234" s="110" t="s">
        <v>1892</v>
      </c>
      <c r="DS234" s="110" t="s">
        <v>1911</v>
      </c>
      <c r="DT234" s="110" t="s">
        <v>1911</v>
      </c>
      <c r="DU234" s="110" t="s">
        <v>1911</v>
      </c>
      <c r="DV234" s="110" t="s">
        <v>1911</v>
      </c>
      <c r="DW234" s="110" t="s">
        <v>1911</v>
      </c>
      <c r="DX234" s="110" t="s">
        <v>1911</v>
      </c>
      <c r="DY234" s="110" t="s">
        <v>1911</v>
      </c>
      <c r="DZ234" s="110" t="s">
        <v>1911</v>
      </c>
      <c r="EA234" s="110" t="s">
        <v>1911</v>
      </c>
      <c r="EB234" s="110" t="s">
        <v>1892</v>
      </c>
      <c r="EC234" s="110" t="s">
        <v>1892</v>
      </c>
    </row>
    <row r="235" spans="1:133" x14ac:dyDescent="0.3">
      <c r="A235" s="110" t="s">
        <v>162</v>
      </c>
      <c r="B235" s="110">
        <v>2021</v>
      </c>
      <c r="C235" s="110" t="s">
        <v>2596</v>
      </c>
      <c r="D235" s="22">
        <f>INDEX(Concordance!$A$2:$A$556,MATCH('2021 ESSER III'!F235,Concordance!$D$2:$D$556,0))</f>
        <v>13062</v>
      </c>
      <c r="E235" s="110" t="s">
        <v>860</v>
      </c>
      <c r="F235" s="110" t="s">
        <v>2597</v>
      </c>
      <c r="G235" s="110" t="s">
        <v>2598</v>
      </c>
      <c r="H235" s="110" t="s">
        <v>1892</v>
      </c>
      <c r="I235" s="21">
        <v>0</v>
      </c>
      <c r="J235" s="21">
        <v>0</v>
      </c>
      <c r="K235" s="21">
        <v>0</v>
      </c>
      <c r="L235" s="21">
        <v>0</v>
      </c>
      <c r="M235" s="21">
        <v>0</v>
      </c>
      <c r="N235" s="21">
        <v>0</v>
      </c>
      <c r="O235" s="21">
        <v>0</v>
      </c>
      <c r="P235" s="21">
        <v>0</v>
      </c>
      <c r="Q235" s="21">
        <v>0</v>
      </c>
      <c r="R235" s="21">
        <v>0</v>
      </c>
      <c r="W235" s="21">
        <v>0</v>
      </c>
      <c r="AC235" s="21">
        <v>103912</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21">
        <v>0</v>
      </c>
      <c r="CK235" s="21">
        <v>0</v>
      </c>
      <c r="CL235" s="21">
        <v>0</v>
      </c>
      <c r="CM235" s="21">
        <v>0</v>
      </c>
      <c r="CN235" s="21">
        <v>0</v>
      </c>
      <c r="CO235" s="21">
        <v>0</v>
      </c>
      <c r="CP235" s="21">
        <v>0</v>
      </c>
      <c r="CQ235" s="21">
        <v>0</v>
      </c>
      <c r="CR235" s="21">
        <v>0</v>
      </c>
      <c r="CS235" s="21">
        <v>0</v>
      </c>
      <c r="CT235" s="21">
        <v>0</v>
      </c>
      <c r="CU235" s="21">
        <v>0</v>
      </c>
      <c r="CV235" s="21">
        <v>0</v>
      </c>
      <c r="CW235" s="21">
        <v>0</v>
      </c>
      <c r="CX235" s="21">
        <v>0</v>
      </c>
      <c r="CY235" s="21">
        <v>0</v>
      </c>
      <c r="CZ235" s="21">
        <v>0</v>
      </c>
      <c r="DA235" s="21">
        <v>0</v>
      </c>
      <c r="DB235" s="21">
        <v>0</v>
      </c>
      <c r="DC235" s="21">
        <v>0</v>
      </c>
      <c r="DD235" s="21">
        <v>0</v>
      </c>
      <c r="DE235" s="21">
        <v>0</v>
      </c>
      <c r="DF235" s="21">
        <v>0</v>
      </c>
      <c r="DG235" s="21">
        <v>0</v>
      </c>
      <c r="DH235" s="21">
        <v>103912</v>
      </c>
      <c r="DI235" s="110">
        <v>0</v>
      </c>
      <c r="DJ235" s="110">
        <v>41</v>
      </c>
      <c r="DK235" s="110">
        <v>0</v>
      </c>
      <c r="DL235" s="110">
        <v>59</v>
      </c>
      <c r="DM235" s="110">
        <v>0</v>
      </c>
      <c r="DN235" s="21">
        <v>74400</v>
      </c>
      <c r="DO235" s="21">
        <v>0</v>
      </c>
      <c r="DP235" s="110" t="s">
        <v>1911</v>
      </c>
      <c r="DQ235" s="110" t="s">
        <v>1911</v>
      </c>
      <c r="DR235" s="110" t="s">
        <v>1911</v>
      </c>
      <c r="DS235" s="110" t="s">
        <v>1892</v>
      </c>
      <c r="DT235" s="110" t="s">
        <v>1911</v>
      </c>
      <c r="DU235" s="110" t="s">
        <v>1911</v>
      </c>
      <c r="DV235" s="110" t="s">
        <v>1911</v>
      </c>
      <c r="DW235" s="110" t="s">
        <v>1911</v>
      </c>
      <c r="DX235" s="110" t="s">
        <v>1911</v>
      </c>
      <c r="DY235" s="110" t="s">
        <v>1911</v>
      </c>
      <c r="DZ235" s="110" t="s">
        <v>1911</v>
      </c>
      <c r="EA235" s="110" t="s">
        <v>1911</v>
      </c>
      <c r="EB235" s="110" t="s">
        <v>1892</v>
      </c>
      <c r="EC235" s="110" t="s">
        <v>1911</v>
      </c>
    </row>
    <row r="236" spans="1:133" x14ac:dyDescent="0.3">
      <c r="A236" s="110" t="s">
        <v>162</v>
      </c>
      <c r="B236" s="110">
        <v>2021</v>
      </c>
      <c r="C236" s="110" t="s">
        <v>2599</v>
      </c>
      <c r="D236" s="22">
        <f>INDEX(Concordance!$A$2:$A$556,MATCH('2021 ESSER III'!F236,Concordance!$D$2:$D$556,0))</f>
        <v>110014</v>
      </c>
      <c r="E236" s="110" t="s">
        <v>863</v>
      </c>
      <c r="F236" s="110" t="s">
        <v>2600</v>
      </c>
      <c r="G236" s="110" t="s">
        <v>2601</v>
      </c>
      <c r="H236" s="110" t="s">
        <v>1892</v>
      </c>
      <c r="I236" s="21">
        <v>0</v>
      </c>
      <c r="J236" s="21">
        <v>0</v>
      </c>
      <c r="K236" s="21">
        <v>0</v>
      </c>
      <c r="L236" s="21">
        <v>0</v>
      </c>
      <c r="M236" s="21">
        <v>0</v>
      </c>
      <c r="N236" s="21">
        <v>0</v>
      </c>
      <c r="O236" s="21">
        <v>0</v>
      </c>
      <c r="P236" s="21">
        <v>0</v>
      </c>
      <c r="Q236" s="21">
        <v>0</v>
      </c>
      <c r="R236" s="21">
        <v>0</v>
      </c>
      <c r="W236" s="21">
        <v>0</v>
      </c>
      <c r="AC236" s="21">
        <v>4017694</v>
      </c>
      <c r="AD236" s="21">
        <v>0</v>
      </c>
      <c r="AE236" s="21">
        <v>0</v>
      </c>
      <c r="AF236" s="21">
        <v>0</v>
      </c>
      <c r="AG236" s="21">
        <v>0</v>
      </c>
      <c r="AH236" s="21">
        <v>0</v>
      </c>
      <c r="AI236" s="21">
        <v>0</v>
      </c>
      <c r="AJ236" s="21">
        <v>0</v>
      </c>
      <c r="AK236" s="21">
        <v>0</v>
      </c>
      <c r="AL236" s="21">
        <v>0</v>
      </c>
      <c r="AM236" s="21">
        <v>0</v>
      </c>
      <c r="AN236" s="21">
        <v>0</v>
      </c>
      <c r="AO236" s="21">
        <v>0</v>
      </c>
      <c r="AP236" s="21">
        <v>0</v>
      </c>
      <c r="AQ236" s="21">
        <v>0</v>
      </c>
      <c r="AR236" s="21">
        <v>0</v>
      </c>
      <c r="AS236" s="21">
        <v>0</v>
      </c>
      <c r="AT236" s="21">
        <v>0</v>
      </c>
      <c r="AU236" s="21">
        <v>0</v>
      </c>
      <c r="AV236" s="21">
        <v>0</v>
      </c>
      <c r="AW236" s="21">
        <v>0</v>
      </c>
      <c r="AX236" s="21">
        <v>0</v>
      </c>
      <c r="AY236" s="21">
        <v>0</v>
      </c>
      <c r="AZ236" s="21">
        <v>0</v>
      </c>
      <c r="BA236" s="21">
        <v>0</v>
      </c>
      <c r="BB236" s="21">
        <v>0</v>
      </c>
      <c r="BC236" s="21">
        <v>0</v>
      </c>
      <c r="BD236" s="21">
        <v>0</v>
      </c>
      <c r="BE236" s="21">
        <v>0</v>
      </c>
      <c r="BF236" s="21">
        <v>0</v>
      </c>
      <c r="BG236" s="21">
        <v>0</v>
      </c>
      <c r="BH236" s="21">
        <v>0</v>
      </c>
      <c r="BI236" s="21">
        <v>0</v>
      </c>
      <c r="BJ236" s="21">
        <v>0</v>
      </c>
      <c r="BK236" s="21">
        <v>0</v>
      </c>
      <c r="BL236" s="21">
        <v>0</v>
      </c>
      <c r="BM236" s="21">
        <v>0</v>
      </c>
      <c r="BN236" s="21">
        <v>0</v>
      </c>
      <c r="BO236" s="21">
        <v>0</v>
      </c>
      <c r="BP236" s="21">
        <v>0</v>
      </c>
      <c r="BQ236" s="21">
        <v>0</v>
      </c>
      <c r="BR236" s="21">
        <v>0</v>
      </c>
      <c r="BS236" s="21">
        <v>0</v>
      </c>
      <c r="BT236" s="21">
        <v>0</v>
      </c>
      <c r="BU236" s="21">
        <v>0</v>
      </c>
      <c r="BV236" s="21">
        <v>0</v>
      </c>
      <c r="BW236" s="21">
        <v>0</v>
      </c>
      <c r="BX236" s="21">
        <v>0</v>
      </c>
      <c r="BY236" s="21">
        <v>0</v>
      </c>
      <c r="BZ236" s="21">
        <v>0</v>
      </c>
      <c r="CA236" s="21">
        <v>0</v>
      </c>
      <c r="CB236" s="21">
        <v>0</v>
      </c>
      <c r="CC236" s="21">
        <v>0</v>
      </c>
      <c r="CD236" s="21">
        <v>0</v>
      </c>
      <c r="CE236" s="21">
        <v>0</v>
      </c>
      <c r="CF236" s="21">
        <v>0</v>
      </c>
      <c r="CG236" s="21">
        <v>0</v>
      </c>
      <c r="CH236" s="21">
        <v>0</v>
      </c>
      <c r="CI236" s="21">
        <v>0</v>
      </c>
      <c r="CJ236" s="21">
        <v>0</v>
      </c>
      <c r="CK236" s="21">
        <v>0</v>
      </c>
      <c r="CL236" s="21">
        <v>0</v>
      </c>
      <c r="CM236" s="21">
        <v>0</v>
      </c>
      <c r="CN236" s="21">
        <v>0</v>
      </c>
      <c r="CO236" s="21">
        <v>0</v>
      </c>
      <c r="CP236" s="21">
        <v>0</v>
      </c>
      <c r="CQ236" s="21">
        <v>0</v>
      </c>
      <c r="CR236" s="21">
        <v>0</v>
      </c>
      <c r="CS236" s="21">
        <v>0</v>
      </c>
      <c r="CT236" s="21">
        <v>0</v>
      </c>
      <c r="CU236" s="21">
        <v>0</v>
      </c>
      <c r="CV236" s="21">
        <v>0</v>
      </c>
      <c r="CW236" s="21">
        <v>0</v>
      </c>
      <c r="CX236" s="21">
        <v>0</v>
      </c>
      <c r="CY236" s="21">
        <v>0</v>
      </c>
      <c r="CZ236" s="21">
        <v>0</v>
      </c>
      <c r="DA236" s="21">
        <v>0</v>
      </c>
      <c r="DB236" s="21">
        <v>0</v>
      </c>
      <c r="DC236" s="21">
        <v>0</v>
      </c>
      <c r="DD236" s="21">
        <v>0</v>
      </c>
      <c r="DE236" s="21">
        <v>0</v>
      </c>
      <c r="DF236" s="21">
        <v>0</v>
      </c>
      <c r="DG236" s="21">
        <v>0</v>
      </c>
      <c r="DH236" s="21">
        <v>4017694</v>
      </c>
      <c r="DI236" s="110">
        <v>2.8</v>
      </c>
      <c r="DJ236" s="110">
        <v>20</v>
      </c>
      <c r="DK236" s="110">
        <v>6.5</v>
      </c>
      <c r="DL236" s="110">
        <v>70.7</v>
      </c>
      <c r="DM236" s="110">
        <v>0</v>
      </c>
      <c r="DN236" s="21">
        <v>792552.6</v>
      </c>
      <c r="DO236" s="21">
        <v>0</v>
      </c>
      <c r="DP236" s="110" t="s">
        <v>1911</v>
      </c>
      <c r="DQ236" s="110" t="s">
        <v>1892</v>
      </c>
      <c r="DR236" s="110" t="s">
        <v>1892</v>
      </c>
      <c r="DS236" s="110" t="s">
        <v>1892</v>
      </c>
      <c r="DT236" s="110" t="s">
        <v>1911</v>
      </c>
      <c r="DU236" s="110" t="s">
        <v>1892</v>
      </c>
      <c r="DV236" s="110" t="s">
        <v>1911</v>
      </c>
      <c r="DW236" s="110" t="s">
        <v>1911</v>
      </c>
      <c r="DX236" s="110" t="s">
        <v>1911</v>
      </c>
      <c r="DY236" s="110" t="s">
        <v>1911</v>
      </c>
      <c r="DZ236" s="110" t="s">
        <v>1911</v>
      </c>
      <c r="EA236" s="110" t="s">
        <v>1911</v>
      </c>
      <c r="EB236" s="110" t="s">
        <v>1892</v>
      </c>
      <c r="EC236" s="110" t="s">
        <v>1892</v>
      </c>
    </row>
    <row r="237" spans="1:133" x14ac:dyDescent="0.3">
      <c r="A237" s="110" t="s">
        <v>162</v>
      </c>
      <c r="B237" s="110">
        <v>2021</v>
      </c>
      <c r="C237" s="110" t="s">
        <v>2602</v>
      </c>
      <c r="D237" s="22">
        <f>INDEX(Concordance!$A$2:$A$556,MATCH('2021 ESSER III'!F237,Concordance!$D$2:$D$556,0))</f>
        <v>51150</v>
      </c>
      <c r="E237" s="110" t="s">
        <v>866</v>
      </c>
      <c r="F237" s="110" t="s">
        <v>2603</v>
      </c>
      <c r="G237" s="110" t="s">
        <v>2604</v>
      </c>
      <c r="H237" s="110" t="s">
        <v>1892</v>
      </c>
      <c r="I237" s="21">
        <v>4459.79</v>
      </c>
      <c r="J237" s="21">
        <v>0</v>
      </c>
      <c r="K237" s="21">
        <v>0</v>
      </c>
      <c r="L237" s="21">
        <v>0</v>
      </c>
      <c r="M237" s="21">
        <v>0</v>
      </c>
      <c r="N237" s="21">
        <v>0</v>
      </c>
      <c r="O237" s="21">
        <v>0</v>
      </c>
      <c r="P237" s="21">
        <v>0</v>
      </c>
      <c r="Q237" s="21">
        <v>4459.79</v>
      </c>
      <c r="R237" s="21">
        <v>0</v>
      </c>
      <c r="W237" s="21">
        <v>4459.79</v>
      </c>
      <c r="X237" s="110">
        <v>0</v>
      </c>
      <c r="Y237" s="110">
        <v>0</v>
      </c>
      <c r="Z237" s="110">
        <v>0</v>
      </c>
      <c r="AA237" s="110">
        <v>100</v>
      </c>
      <c r="AB237" s="110">
        <v>0</v>
      </c>
      <c r="AC237" s="21">
        <v>364478</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21">
        <v>0</v>
      </c>
      <c r="CK237" s="21">
        <v>0</v>
      </c>
      <c r="CL237" s="21">
        <v>0</v>
      </c>
      <c r="CM237" s="21">
        <v>0</v>
      </c>
      <c r="CN237" s="21">
        <v>0</v>
      </c>
      <c r="CO237" s="21">
        <v>0</v>
      </c>
      <c r="CP237" s="21">
        <v>0</v>
      </c>
      <c r="CQ237" s="21">
        <v>0</v>
      </c>
      <c r="CR237" s="21">
        <v>0</v>
      </c>
      <c r="CS237" s="21">
        <v>0</v>
      </c>
      <c r="CT237" s="21">
        <v>0</v>
      </c>
      <c r="CU237" s="21">
        <v>0</v>
      </c>
      <c r="CV237" s="21">
        <v>0</v>
      </c>
      <c r="CW237" s="21">
        <v>0</v>
      </c>
      <c r="CX237" s="21">
        <v>0</v>
      </c>
      <c r="CY237" s="21">
        <v>0</v>
      </c>
      <c r="CZ237" s="21">
        <v>0</v>
      </c>
      <c r="DA237" s="21">
        <v>0</v>
      </c>
      <c r="DB237" s="21">
        <v>0</v>
      </c>
      <c r="DC237" s="21">
        <v>0</v>
      </c>
      <c r="DD237" s="21">
        <v>0</v>
      </c>
      <c r="DE237" s="21">
        <v>0</v>
      </c>
      <c r="DF237" s="21">
        <v>0</v>
      </c>
      <c r="DG237" s="21">
        <v>0</v>
      </c>
      <c r="DH237" s="21">
        <v>364478</v>
      </c>
      <c r="DI237" s="110">
        <v>1.38</v>
      </c>
      <c r="DJ237" s="110">
        <v>21.09</v>
      </c>
      <c r="DK237" s="110">
        <v>0</v>
      </c>
      <c r="DL237" s="110">
        <v>77.53</v>
      </c>
      <c r="DM237" s="110">
        <v>0</v>
      </c>
      <c r="DN237" s="21">
        <v>76882</v>
      </c>
      <c r="DO237" s="21">
        <v>0</v>
      </c>
      <c r="DP237" s="110" t="s">
        <v>1911</v>
      </c>
      <c r="DQ237" s="110" t="s">
        <v>1892</v>
      </c>
      <c r="DR237" s="110" t="s">
        <v>1911</v>
      </c>
      <c r="DS237" s="110" t="s">
        <v>1911</v>
      </c>
      <c r="DT237" s="110" t="s">
        <v>1911</v>
      </c>
      <c r="DU237" s="110" t="s">
        <v>1892</v>
      </c>
      <c r="DV237" s="110" t="s">
        <v>1911</v>
      </c>
      <c r="DW237" s="110" t="s">
        <v>1911</v>
      </c>
      <c r="DX237" s="110" t="s">
        <v>1911</v>
      </c>
      <c r="DY237" s="110" t="s">
        <v>1911</v>
      </c>
      <c r="DZ237" s="110" t="s">
        <v>1911</v>
      </c>
      <c r="EA237" s="110" t="s">
        <v>1911</v>
      </c>
      <c r="EB237" s="110" t="s">
        <v>1892</v>
      </c>
      <c r="EC237" s="110" t="s">
        <v>1892</v>
      </c>
    </row>
    <row r="238" spans="1:133" x14ac:dyDescent="0.3">
      <c r="A238" s="110" t="s">
        <v>162</v>
      </c>
      <c r="B238" s="110">
        <v>2021</v>
      </c>
      <c r="C238" s="110" t="s">
        <v>2605</v>
      </c>
      <c r="D238" s="22">
        <f>INDEX(Concordance!$A$2:$A$556,MATCH('2021 ESSER III'!F238,Concordance!$D$2:$D$556,0))</f>
        <v>115914</v>
      </c>
      <c r="E238" s="110" t="s">
        <v>869</v>
      </c>
      <c r="F238" s="110" t="s">
        <v>2606</v>
      </c>
      <c r="G238" s="110" t="s">
        <v>2607</v>
      </c>
      <c r="H238" s="110" t="s">
        <v>1892</v>
      </c>
      <c r="I238" s="21">
        <v>0</v>
      </c>
      <c r="J238" s="21">
        <v>0</v>
      </c>
      <c r="K238" s="21">
        <v>0</v>
      </c>
      <c r="L238" s="21">
        <v>0</v>
      </c>
      <c r="M238" s="21">
        <v>0</v>
      </c>
      <c r="N238" s="21">
        <v>0</v>
      </c>
      <c r="O238" s="21">
        <v>0</v>
      </c>
      <c r="P238" s="21">
        <v>0</v>
      </c>
      <c r="Q238" s="21">
        <v>0</v>
      </c>
      <c r="R238" s="21">
        <v>0</v>
      </c>
      <c r="W238" s="21">
        <v>0</v>
      </c>
      <c r="AC238" s="21">
        <v>15928761</v>
      </c>
      <c r="AD238" s="21">
        <v>0</v>
      </c>
      <c r="AE238" s="21">
        <v>0</v>
      </c>
      <c r="AF238" s="21">
        <v>0</v>
      </c>
      <c r="AG238" s="21">
        <v>0</v>
      </c>
      <c r="AH238" s="21">
        <v>0</v>
      </c>
      <c r="AI238" s="21">
        <v>0</v>
      </c>
      <c r="AJ238" s="21">
        <v>0</v>
      </c>
      <c r="AK238" s="21">
        <v>0</v>
      </c>
      <c r="AL238" s="21">
        <v>0</v>
      </c>
      <c r="AM238" s="21">
        <v>0</v>
      </c>
      <c r="AN238" s="21">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0</v>
      </c>
      <c r="BL238" s="21">
        <v>0</v>
      </c>
      <c r="BM238" s="21">
        <v>0</v>
      </c>
      <c r="BN238" s="21">
        <v>0</v>
      </c>
      <c r="BO238" s="21">
        <v>0</v>
      </c>
      <c r="BP238" s="21">
        <v>0</v>
      </c>
      <c r="BQ238" s="21">
        <v>0</v>
      </c>
      <c r="BR238" s="21">
        <v>0</v>
      </c>
      <c r="BS238" s="21">
        <v>0</v>
      </c>
      <c r="BT238" s="21">
        <v>0</v>
      </c>
      <c r="BU238" s="21">
        <v>0</v>
      </c>
      <c r="BV238" s="21">
        <v>0</v>
      </c>
      <c r="BW238" s="21">
        <v>0</v>
      </c>
      <c r="BX238" s="21">
        <v>0</v>
      </c>
      <c r="BY238" s="21">
        <v>0</v>
      </c>
      <c r="BZ238" s="21">
        <v>0</v>
      </c>
      <c r="CA238" s="21">
        <v>0</v>
      </c>
      <c r="CB238" s="21">
        <v>0</v>
      </c>
      <c r="CC238" s="21">
        <v>0</v>
      </c>
      <c r="CD238" s="21">
        <v>0</v>
      </c>
      <c r="CE238" s="21">
        <v>0</v>
      </c>
      <c r="CF238" s="21">
        <v>0</v>
      </c>
      <c r="CG238" s="21">
        <v>0</v>
      </c>
      <c r="CH238" s="21">
        <v>0</v>
      </c>
      <c r="CI238" s="21">
        <v>0</v>
      </c>
      <c r="CJ238" s="21">
        <v>0</v>
      </c>
      <c r="CK238" s="21">
        <v>0</v>
      </c>
      <c r="CL238" s="21">
        <v>0</v>
      </c>
      <c r="CM238" s="21">
        <v>0</v>
      </c>
      <c r="CN238" s="21">
        <v>0</v>
      </c>
      <c r="CO238" s="21">
        <v>0</v>
      </c>
      <c r="CP238" s="21">
        <v>0</v>
      </c>
      <c r="CQ238" s="21">
        <v>0</v>
      </c>
      <c r="CR238" s="21">
        <v>0</v>
      </c>
      <c r="CS238" s="21">
        <v>0</v>
      </c>
      <c r="CT238" s="21">
        <v>0</v>
      </c>
      <c r="CU238" s="21">
        <v>0</v>
      </c>
      <c r="CV238" s="21">
        <v>0</v>
      </c>
      <c r="CW238" s="21">
        <v>0</v>
      </c>
      <c r="CX238" s="21">
        <v>0</v>
      </c>
      <c r="CY238" s="21">
        <v>0</v>
      </c>
      <c r="CZ238" s="21">
        <v>0</v>
      </c>
      <c r="DA238" s="21">
        <v>0</v>
      </c>
      <c r="DB238" s="21">
        <v>0</v>
      </c>
      <c r="DC238" s="21">
        <v>0</v>
      </c>
      <c r="DD238" s="21">
        <v>0</v>
      </c>
      <c r="DE238" s="21">
        <v>0</v>
      </c>
      <c r="DF238" s="21">
        <v>0</v>
      </c>
      <c r="DG238" s="21">
        <v>0</v>
      </c>
      <c r="DH238" s="21">
        <v>15928761</v>
      </c>
      <c r="DI238" s="110">
        <v>10</v>
      </c>
      <c r="DJ238" s="110">
        <v>30</v>
      </c>
      <c r="DK238" s="110">
        <v>10</v>
      </c>
      <c r="DL238" s="110">
        <v>10</v>
      </c>
      <c r="DM238" s="110">
        <v>40</v>
      </c>
      <c r="DN238" s="21">
        <v>5136615</v>
      </c>
      <c r="DO238" s="21">
        <v>0</v>
      </c>
      <c r="DP238" s="110" t="s">
        <v>1911</v>
      </c>
      <c r="DQ238" s="110" t="s">
        <v>1911</v>
      </c>
      <c r="DR238" s="110" t="s">
        <v>1911</v>
      </c>
      <c r="DS238" s="110" t="s">
        <v>1911</v>
      </c>
      <c r="DT238" s="110" t="s">
        <v>1911</v>
      </c>
      <c r="DU238" s="110" t="s">
        <v>1911</v>
      </c>
      <c r="DV238" s="110" t="s">
        <v>1911</v>
      </c>
      <c r="DW238" s="110" t="s">
        <v>1911</v>
      </c>
      <c r="DX238" s="110" t="s">
        <v>1911</v>
      </c>
      <c r="DY238" s="110" t="s">
        <v>1911</v>
      </c>
      <c r="DZ238" s="110" t="s">
        <v>1911</v>
      </c>
      <c r="EA238" s="110" t="s">
        <v>1911</v>
      </c>
      <c r="EB238" s="110" t="s">
        <v>1892</v>
      </c>
      <c r="EC238" s="110" t="s">
        <v>1892</v>
      </c>
    </row>
    <row r="239" spans="1:133" x14ac:dyDescent="0.3">
      <c r="A239" s="110" t="s">
        <v>162</v>
      </c>
      <c r="B239" s="110">
        <v>2021</v>
      </c>
      <c r="C239" s="110" t="s">
        <v>2608</v>
      </c>
      <c r="D239" s="22">
        <f>INDEX(Concordance!$A$2:$A$556,MATCH('2021 ESSER III'!F239,Concordance!$D$2:$D$556,0))</f>
        <v>48918</v>
      </c>
      <c r="E239" s="110" t="s">
        <v>872</v>
      </c>
      <c r="F239" s="110" t="s">
        <v>2609</v>
      </c>
      <c r="G239" s="110" t="s">
        <v>2610</v>
      </c>
      <c r="H239" s="110" t="s">
        <v>1892</v>
      </c>
      <c r="I239" s="21">
        <v>0</v>
      </c>
      <c r="J239" s="21">
        <v>0</v>
      </c>
      <c r="K239" s="21">
        <v>0</v>
      </c>
      <c r="L239" s="21">
        <v>0</v>
      </c>
      <c r="M239" s="21">
        <v>0</v>
      </c>
      <c r="N239" s="21">
        <v>0</v>
      </c>
      <c r="O239" s="21">
        <v>0</v>
      </c>
      <c r="P239" s="21">
        <v>0</v>
      </c>
      <c r="Q239" s="21">
        <v>0</v>
      </c>
      <c r="R239" s="21">
        <v>0</v>
      </c>
      <c r="W239" s="21">
        <v>0</v>
      </c>
      <c r="AC239" s="21">
        <v>3997137</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21">
        <v>0</v>
      </c>
      <c r="CJ239" s="21">
        <v>0</v>
      </c>
      <c r="CK239" s="21">
        <v>0</v>
      </c>
      <c r="CL239" s="21">
        <v>0</v>
      </c>
      <c r="CM239" s="21">
        <v>0</v>
      </c>
      <c r="CN239" s="21">
        <v>0</v>
      </c>
      <c r="CO239" s="21">
        <v>0</v>
      </c>
      <c r="CP239" s="21">
        <v>0</v>
      </c>
      <c r="CQ239" s="21">
        <v>0</v>
      </c>
      <c r="CR239" s="21">
        <v>0</v>
      </c>
      <c r="CS239" s="21">
        <v>0</v>
      </c>
      <c r="CT239" s="21">
        <v>0</v>
      </c>
      <c r="CU239" s="21">
        <v>0</v>
      </c>
      <c r="CV239" s="21">
        <v>0</v>
      </c>
      <c r="CW239" s="21">
        <v>0</v>
      </c>
      <c r="CX239" s="21">
        <v>0</v>
      </c>
      <c r="CY239" s="21">
        <v>0</v>
      </c>
      <c r="CZ239" s="21">
        <v>0</v>
      </c>
      <c r="DA239" s="21">
        <v>0</v>
      </c>
      <c r="DB239" s="21">
        <v>0</v>
      </c>
      <c r="DC239" s="21">
        <v>0</v>
      </c>
      <c r="DD239" s="21">
        <v>0</v>
      </c>
      <c r="DE239" s="21">
        <v>0</v>
      </c>
      <c r="DF239" s="21">
        <v>0</v>
      </c>
      <c r="DG239" s="21">
        <v>0</v>
      </c>
      <c r="DH239" s="21">
        <v>3997137</v>
      </c>
      <c r="DI239" s="110">
        <v>20</v>
      </c>
      <c r="DJ239" s="110">
        <v>60</v>
      </c>
      <c r="DK239" s="110">
        <v>0</v>
      </c>
      <c r="DL239" s="110">
        <v>20</v>
      </c>
      <c r="DM239" s="110">
        <v>0</v>
      </c>
      <c r="DN239" s="21">
        <v>825000</v>
      </c>
      <c r="DO239" s="21">
        <v>0</v>
      </c>
      <c r="DP239" s="110" t="s">
        <v>1892</v>
      </c>
      <c r="DQ239" s="110" t="s">
        <v>1911</v>
      </c>
      <c r="DR239" s="110" t="s">
        <v>1911</v>
      </c>
      <c r="DS239" s="110" t="s">
        <v>1892</v>
      </c>
      <c r="DT239" s="110" t="s">
        <v>1911</v>
      </c>
      <c r="DU239" s="110" t="s">
        <v>1911</v>
      </c>
      <c r="DV239" s="110" t="s">
        <v>1911</v>
      </c>
      <c r="DW239" s="110" t="s">
        <v>1911</v>
      </c>
      <c r="DX239" s="110" t="s">
        <v>1911</v>
      </c>
      <c r="DY239" s="110" t="s">
        <v>1911</v>
      </c>
      <c r="DZ239" s="110" t="s">
        <v>1911</v>
      </c>
      <c r="EA239" s="110" t="s">
        <v>1911</v>
      </c>
      <c r="EB239" s="110" t="s">
        <v>1892</v>
      </c>
      <c r="EC239" s="110" t="s">
        <v>1892</v>
      </c>
    </row>
    <row r="240" spans="1:133" x14ac:dyDescent="0.3">
      <c r="A240" s="110" t="s">
        <v>162</v>
      </c>
      <c r="B240" s="110">
        <v>2021</v>
      </c>
      <c r="C240" s="110" t="s">
        <v>2611</v>
      </c>
      <c r="D240" s="22">
        <f>INDEX(Concordance!$A$2:$A$556,MATCH('2021 ESSER III'!F240,Concordance!$D$2:$D$556,0))</f>
        <v>106006</v>
      </c>
      <c r="E240" s="110" t="s">
        <v>875</v>
      </c>
      <c r="F240" s="110" t="s">
        <v>2612</v>
      </c>
      <c r="G240" s="110" t="s">
        <v>2613</v>
      </c>
      <c r="H240" s="110" t="s">
        <v>1892</v>
      </c>
      <c r="I240" s="21">
        <v>0</v>
      </c>
      <c r="J240" s="21">
        <v>0</v>
      </c>
      <c r="K240" s="21">
        <v>0</v>
      </c>
      <c r="L240" s="21">
        <v>0</v>
      </c>
      <c r="M240" s="21">
        <v>0</v>
      </c>
      <c r="N240" s="21">
        <v>0</v>
      </c>
      <c r="O240" s="21">
        <v>0</v>
      </c>
      <c r="P240" s="21">
        <v>0</v>
      </c>
      <c r="Q240" s="21">
        <v>0</v>
      </c>
      <c r="R240" s="21">
        <v>0</v>
      </c>
      <c r="W240" s="21">
        <v>0</v>
      </c>
      <c r="AC240" s="21">
        <v>797012</v>
      </c>
      <c r="AD240" s="21">
        <v>0</v>
      </c>
      <c r="AE240" s="21">
        <v>0</v>
      </c>
      <c r="AF240" s="21">
        <v>0</v>
      </c>
      <c r="AG240" s="21">
        <v>0</v>
      </c>
      <c r="AH240" s="21">
        <v>0</v>
      </c>
      <c r="AI240" s="21">
        <v>0</v>
      </c>
      <c r="AJ240" s="21">
        <v>0</v>
      </c>
      <c r="AK240" s="21">
        <v>0</v>
      </c>
      <c r="AL240" s="21">
        <v>0</v>
      </c>
      <c r="AM240" s="21">
        <v>0</v>
      </c>
      <c r="AN240" s="21">
        <v>0</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21">
        <v>0</v>
      </c>
      <c r="CU240" s="21">
        <v>0</v>
      </c>
      <c r="CV240" s="21">
        <v>0</v>
      </c>
      <c r="CW240" s="21">
        <v>0</v>
      </c>
      <c r="CX240" s="21">
        <v>0</v>
      </c>
      <c r="CY240" s="21">
        <v>0</v>
      </c>
      <c r="CZ240" s="21">
        <v>0</v>
      </c>
      <c r="DA240" s="21">
        <v>0</v>
      </c>
      <c r="DB240" s="21">
        <v>0</v>
      </c>
      <c r="DC240" s="21">
        <v>0</v>
      </c>
      <c r="DD240" s="21">
        <v>0</v>
      </c>
      <c r="DE240" s="21">
        <v>0</v>
      </c>
      <c r="DF240" s="21">
        <v>0</v>
      </c>
      <c r="DG240" s="21">
        <v>0</v>
      </c>
      <c r="DH240" s="21">
        <v>797012</v>
      </c>
      <c r="DI240" s="110">
        <v>0</v>
      </c>
      <c r="DJ240" s="110">
        <v>20</v>
      </c>
      <c r="DK240" s="110">
        <v>0</v>
      </c>
      <c r="DL240" s="110">
        <v>80</v>
      </c>
      <c r="DM240" s="110">
        <v>0</v>
      </c>
      <c r="DN240" s="21">
        <v>157223</v>
      </c>
      <c r="DO240" s="21">
        <v>0</v>
      </c>
      <c r="DP240" s="110" t="s">
        <v>1911</v>
      </c>
      <c r="DQ240" s="110" t="s">
        <v>1911</v>
      </c>
      <c r="DR240" s="110" t="s">
        <v>1911</v>
      </c>
      <c r="DS240" s="110" t="s">
        <v>1892</v>
      </c>
      <c r="DT240" s="110" t="s">
        <v>1911</v>
      </c>
      <c r="DU240" s="110" t="s">
        <v>1911</v>
      </c>
      <c r="DV240" s="110" t="s">
        <v>1911</v>
      </c>
      <c r="DW240" s="110" t="s">
        <v>1911</v>
      </c>
      <c r="DX240" s="110" t="s">
        <v>1911</v>
      </c>
      <c r="DY240" s="110" t="s">
        <v>1911</v>
      </c>
      <c r="DZ240" s="110" t="s">
        <v>1911</v>
      </c>
      <c r="EA240" s="110" t="s">
        <v>1911</v>
      </c>
      <c r="EB240" s="110" t="s">
        <v>1892</v>
      </c>
      <c r="EC240" s="110" t="s">
        <v>1892</v>
      </c>
    </row>
    <row r="241" spans="1:133" x14ac:dyDescent="0.3">
      <c r="A241" s="110" t="s">
        <v>162</v>
      </c>
      <c r="B241" s="110">
        <v>2021</v>
      </c>
      <c r="C241" s="110" t="s">
        <v>2614</v>
      </c>
      <c r="D241" s="22">
        <f>INDEX(Concordance!$A$2:$A$556,MATCH('2021 ESSER III'!F241,Concordance!$D$2:$D$556,0))</f>
        <v>1091</v>
      </c>
      <c r="E241" s="110" t="s">
        <v>878</v>
      </c>
      <c r="F241" s="110" t="s">
        <v>2615</v>
      </c>
      <c r="G241" s="110" t="s">
        <v>2616</v>
      </c>
      <c r="H241" s="110" t="s">
        <v>1892</v>
      </c>
      <c r="I241" s="21">
        <v>0</v>
      </c>
      <c r="J241" s="21">
        <v>0</v>
      </c>
      <c r="K241" s="21">
        <v>0</v>
      </c>
      <c r="L241" s="21">
        <v>0</v>
      </c>
      <c r="M241" s="21">
        <v>0</v>
      </c>
      <c r="N241" s="21">
        <v>0</v>
      </c>
      <c r="O241" s="21">
        <v>0</v>
      </c>
      <c r="P241" s="21">
        <v>0</v>
      </c>
      <c r="Q241" s="21">
        <v>0</v>
      </c>
      <c r="R241" s="21">
        <v>0</v>
      </c>
      <c r="W241" s="21">
        <v>0</v>
      </c>
      <c r="AC241" s="21">
        <v>4520108</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21">
        <v>0</v>
      </c>
      <c r="CK241" s="21">
        <v>0</v>
      </c>
      <c r="CL241" s="21">
        <v>0</v>
      </c>
      <c r="CM241" s="21">
        <v>0</v>
      </c>
      <c r="CN241" s="21">
        <v>0</v>
      </c>
      <c r="CO241" s="21">
        <v>0</v>
      </c>
      <c r="CP241" s="21">
        <v>0</v>
      </c>
      <c r="CQ241" s="21">
        <v>0</v>
      </c>
      <c r="CR241" s="21">
        <v>0</v>
      </c>
      <c r="CS241" s="21">
        <v>0</v>
      </c>
      <c r="CT241" s="21">
        <v>0</v>
      </c>
      <c r="CU241" s="21">
        <v>0</v>
      </c>
      <c r="CV241" s="21">
        <v>0</v>
      </c>
      <c r="CW241" s="21">
        <v>0</v>
      </c>
      <c r="CX241" s="21">
        <v>0</v>
      </c>
      <c r="CY241" s="21">
        <v>0</v>
      </c>
      <c r="CZ241" s="21">
        <v>0</v>
      </c>
      <c r="DA241" s="21">
        <v>0</v>
      </c>
      <c r="DB241" s="21">
        <v>0</v>
      </c>
      <c r="DC241" s="21">
        <v>0</v>
      </c>
      <c r="DD241" s="21">
        <v>0</v>
      </c>
      <c r="DE241" s="21">
        <v>0</v>
      </c>
      <c r="DF241" s="21">
        <v>0</v>
      </c>
      <c r="DG241" s="21">
        <v>0</v>
      </c>
      <c r="DH241" s="21">
        <v>4520108</v>
      </c>
      <c r="DI241" s="110">
        <v>0</v>
      </c>
      <c r="DJ241" s="110">
        <v>100</v>
      </c>
      <c r="DK241" s="110">
        <v>0</v>
      </c>
      <c r="DL241" s="110">
        <v>0</v>
      </c>
      <c r="DM241" s="110">
        <v>0</v>
      </c>
      <c r="DN241" s="21">
        <v>2517389.1800000002</v>
      </c>
      <c r="DO241" s="21">
        <v>0</v>
      </c>
      <c r="DP241" s="110" t="s">
        <v>1892</v>
      </c>
      <c r="DQ241" s="110" t="s">
        <v>1892</v>
      </c>
      <c r="DR241" s="110" t="s">
        <v>1911</v>
      </c>
      <c r="DS241" s="110" t="s">
        <v>1911</v>
      </c>
      <c r="DT241" s="110" t="s">
        <v>1911</v>
      </c>
      <c r="DU241" s="110" t="s">
        <v>1911</v>
      </c>
      <c r="DV241" s="110" t="s">
        <v>1911</v>
      </c>
      <c r="DW241" s="110" t="s">
        <v>1911</v>
      </c>
      <c r="DX241" s="110" t="s">
        <v>1911</v>
      </c>
      <c r="DY241" s="110" t="s">
        <v>1911</v>
      </c>
      <c r="DZ241" s="110" t="s">
        <v>1911</v>
      </c>
      <c r="EA241" s="110" t="s">
        <v>1911</v>
      </c>
      <c r="EB241" s="110" t="s">
        <v>1892</v>
      </c>
      <c r="EC241" s="110" t="s">
        <v>1892</v>
      </c>
    </row>
    <row r="242" spans="1:133" x14ac:dyDescent="0.3">
      <c r="A242" s="110" t="s">
        <v>162</v>
      </c>
      <c r="B242" s="110">
        <v>2021</v>
      </c>
      <c r="C242" s="110" t="s">
        <v>2617</v>
      </c>
      <c r="D242" s="22">
        <f>INDEX(Concordance!$A$2:$A$556,MATCH('2021 ESSER III'!F242,Concordance!$D$2:$D$556,0))</f>
        <v>96092</v>
      </c>
      <c r="E242" s="110" t="s">
        <v>881</v>
      </c>
      <c r="F242" s="110" t="s">
        <v>2618</v>
      </c>
      <c r="G242" s="110" t="s">
        <v>2619</v>
      </c>
      <c r="H242" s="110" t="s">
        <v>1892</v>
      </c>
      <c r="I242" s="21">
        <v>80681.570000000007</v>
      </c>
      <c r="J242" s="21">
        <v>0</v>
      </c>
      <c r="K242" s="21">
        <v>0</v>
      </c>
      <c r="L242" s="21">
        <v>0</v>
      </c>
      <c r="M242" s="21">
        <v>0</v>
      </c>
      <c r="N242" s="21">
        <v>0</v>
      </c>
      <c r="O242" s="21">
        <v>0</v>
      </c>
      <c r="P242" s="21">
        <v>0</v>
      </c>
      <c r="Q242" s="21">
        <v>80681.570000000007</v>
      </c>
      <c r="R242" s="21">
        <v>0</v>
      </c>
      <c r="W242" s="21">
        <v>80681.570000000007</v>
      </c>
      <c r="X242" s="110">
        <v>0</v>
      </c>
      <c r="Y242" s="110">
        <v>0</v>
      </c>
      <c r="Z242" s="110">
        <v>0</v>
      </c>
      <c r="AA242" s="110">
        <v>100</v>
      </c>
      <c r="AB242" s="110">
        <v>0</v>
      </c>
      <c r="AC242" s="21">
        <v>1197921</v>
      </c>
      <c r="AD242" s="21">
        <v>0</v>
      </c>
      <c r="AE242" s="21">
        <v>0</v>
      </c>
      <c r="AF242" s="21">
        <v>0</v>
      </c>
      <c r="AG242" s="21">
        <v>0</v>
      </c>
      <c r="AH242" s="21">
        <v>0</v>
      </c>
      <c r="AI242" s="21">
        <v>0</v>
      </c>
      <c r="AJ242" s="21">
        <v>0</v>
      </c>
      <c r="AK242" s="21">
        <v>0</v>
      </c>
      <c r="AL242" s="21">
        <v>0</v>
      </c>
      <c r="AM242" s="21">
        <v>0</v>
      </c>
      <c r="AN242" s="21">
        <v>0</v>
      </c>
      <c r="AO242" s="21">
        <v>0</v>
      </c>
      <c r="AP242" s="21">
        <v>0</v>
      </c>
      <c r="AQ242" s="21">
        <v>0</v>
      </c>
      <c r="AR242" s="21">
        <v>0</v>
      </c>
      <c r="AS242" s="21">
        <v>0</v>
      </c>
      <c r="AT242" s="21">
        <v>0</v>
      </c>
      <c r="AU242" s="21">
        <v>0</v>
      </c>
      <c r="AV242" s="21">
        <v>0</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21">
        <v>0</v>
      </c>
      <c r="BN242" s="21">
        <v>0</v>
      </c>
      <c r="BO242" s="21">
        <v>0</v>
      </c>
      <c r="BP242" s="21">
        <v>0</v>
      </c>
      <c r="BQ242" s="21">
        <v>0</v>
      </c>
      <c r="BR242" s="21">
        <v>0</v>
      </c>
      <c r="BS242" s="21">
        <v>0</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21">
        <v>0</v>
      </c>
      <c r="CN242" s="21">
        <v>0</v>
      </c>
      <c r="CO242" s="21">
        <v>0</v>
      </c>
      <c r="CP242" s="21">
        <v>0</v>
      </c>
      <c r="CQ242" s="21">
        <v>0</v>
      </c>
      <c r="CR242" s="21">
        <v>0</v>
      </c>
      <c r="CS242" s="21">
        <v>0</v>
      </c>
      <c r="CT242" s="21">
        <v>0</v>
      </c>
      <c r="CU242" s="21">
        <v>0</v>
      </c>
      <c r="CV242" s="21">
        <v>0</v>
      </c>
      <c r="CW242" s="21">
        <v>0</v>
      </c>
      <c r="CX242" s="21">
        <v>0</v>
      </c>
      <c r="CY242" s="21">
        <v>0</v>
      </c>
      <c r="CZ242" s="21">
        <v>0</v>
      </c>
      <c r="DA242" s="21">
        <v>0</v>
      </c>
      <c r="DB242" s="21">
        <v>0</v>
      </c>
      <c r="DC242" s="21">
        <v>0</v>
      </c>
      <c r="DD242" s="21">
        <v>0</v>
      </c>
      <c r="DE242" s="21">
        <v>0</v>
      </c>
      <c r="DF242" s="21">
        <v>0</v>
      </c>
      <c r="DG242" s="21">
        <v>0</v>
      </c>
      <c r="DH242" s="21">
        <v>1197921</v>
      </c>
      <c r="DI242" s="110">
        <v>10</v>
      </c>
      <c r="DJ242" s="110">
        <v>50</v>
      </c>
      <c r="DK242" s="110">
        <v>40</v>
      </c>
      <c r="DL242" s="110">
        <v>0</v>
      </c>
      <c r="DM242" s="110">
        <v>0</v>
      </c>
      <c r="DN242" s="21">
        <v>970477</v>
      </c>
      <c r="DO242" s="21">
        <v>0</v>
      </c>
      <c r="DP242" s="110" t="s">
        <v>1911</v>
      </c>
      <c r="DQ242" s="110" t="s">
        <v>1911</v>
      </c>
      <c r="DR242" s="110" t="s">
        <v>1911</v>
      </c>
      <c r="DS242" s="110" t="s">
        <v>1892</v>
      </c>
      <c r="DT242" s="110" t="s">
        <v>1911</v>
      </c>
      <c r="DU242" s="110" t="s">
        <v>1892</v>
      </c>
      <c r="DV242" s="110" t="s">
        <v>1911</v>
      </c>
      <c r="DW242" s="110" t="s">
        <v>1911</v>
      </c>
      <c r="DX242" s="110" t="s">
        <v>1911</v>
      </c>
      <c r="DY242" s="110" t="s">
        <v>1911</v>
      </c>
      <c r="DZ242" s="110" t="s">
        <v>1911</v>
      </c>
      <c r="EA242" s="110" t="s">
        <v>1911</v>
      </c>
      <c r="EB242" s="110" t="s">
        <v>1892</v>
      </c>
      <c r="EC242" s="110" t="s">
        <v>1892</v>
      </c>
    </row>
    <row r="243" spans="1:133" x14ac:dyDescent="0.3">
      <c r="A243" s="110" t="s">
        <v>162</v>
      </c>
      <c r="B243" s="110">
        <v>2021</v>
      </c>
      <c r="C243" s="110" t="s">
        <v>2620</v>
      </c>
      <c r="D243" s="22">
        <f>INDEX(Concordance!$A$2:$A$556,MATCH('2021 ESSER III'!F243,Concordance!$D$2:$D$556,0))</f>
        <v>51155</v>
      </c>
      <c r="E243" s="110" t="s">
        <v>884</v>
      </c>
      <c r="F243" s="110" t="s">
        <v>2621</v>
      </c>
      <c r="G243" s="110" t="s">
        <v>2622</v>
      </c>
      <c r="H243" s="110" t="s">
        <v>1892</v>
      </c>
      <c r="I243" s="21">
        <v>26758.71</v>
      </c>
      <c r="J243" s="21">
        <v>0</v>
      </c>
      <c r="K243" s="21">
        <v>0</v>
      </c>
      <c r="L243" s="21">
        <v>0</v>
      </c>
      <c r="M243" s="21">
        <v>0</v>
      </c>
      <c r="N243" s="21">
        <v>0</v>
      </c>
      <c r="O243" s="21">
        <v>0</v>
      </c>
      <c r="P243" s="21">
        <v>0</v>
      </c>
      <c r="Q243" s="21">
        <v>26758.71</v>
      </c>
      <c r="R243" s="21">
        <v>0</v>
      </c>
      <c r="W243" s="21">
        <v>26758.71</v>
      </c>
      <c r="X243" s="110">
        <v>0</v>
      </c>
      <c r="Y243" s="110">
        <v>0</v>
      </c>
      <c r="Z243" s="110">
        <v>0</v>
      </c>
      <c r="AA243" s="110">
        <v>100</v>
      </c>
      <c r="AB243" s="110">
        <v>0</v>
      </c>
      <c r="AC243" s="21">
        <v>1615066</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21">
        <v>0</v>
      </c>
      <c r="CK243" s="21">
        <v>0</v>
      </c>
      <c r="CL243" s="21">
        <v>0</v>
      </c>
      <c r="CM243" s="21">
        <v>0</v>
      </c>
      <c r="CN243" s="21">
        <v>0</v>
      </c>
      <c r="CO243" s="21">
        <v>0</v>
      </c>
      <c r="CP243" s="21">
        <v>0</v>
      </c>
      <c r="CQ243" s="21">
        <v>0</v>
      </c>
      <c r="CR243" s="21">
        <v>0</v>
      </c>
      <c r="CS243" s="21">
        <v>0</v>
      </c>
      <c r="CT243" s="21">
        <v>0</v>
      </c>
      <c r="CU243" s="21">
        <v>0</v>
      </c>
      <c r="CV243" s="21">
        <v>0</v>
      </c>
      <c r="CW243" s="21">
        <v>0</v>
      </c>
      <c r="CX243" s="21">
        <v>0</v>
      </c>
      <c r="CY243" s="21">
        <v>0</v>
      </c>
      <c r="CZ243" s="21">
        <v>0</v>
      </c>
      <c r="DA243" s="21">
        <v>0</v>
      </c>
      <c r="DB243" s="21">
        <v>0</v>
      </c>
      <c r="DC243" s="21">
        <v>0</v>
      </c>
      <c r="DD243" s="21">
        <v>0</v>
      </c>
      <c r="DE243" s="21">
        <v>0</v>
      </c>
      <c r="DF243" s="21">
        <v>0</v>
      </c>
      <c r="DG243" s="21">
        <v>0</v>
      </c>
      <c r="DH243" s="21">
        <v>1615066</v>
      </c>
      <c r="DI243" s="110">
        <v>10</v>
      </c>
      <c r="DJ243" s="110">
        <v>80</v>
      </c>
      <c r="DK243" s="110">
        <v>10</v>
      </c>
      <c r="DL243" s="110">
        <v>0</v>
      </c>
      <c r="DM243" s="110">
        <v>0</v>
      </c>
      <c r="DN243" s="21">
        <v>1592984</v>
      </c>
      <c r="DO243" s="21">
        <v>0</v>
      </c>
      <c r="DP243" s="110" t="s">
        <v>1911</v>
      </c>
      <c r="DQ243" s="110" t="s">
        <v>1911</v>
      </c>
      <c r="DR243" s="110" t="s">
        <v>1911</v>
      </c>
      <c r="DS243" s="110" t="s">
        <v>1911</v>
      </c>
      <c r="DT243" s="110" t="s">
        <v>1911</v>
      </c>
      <c r="DU243" s="110" t="s">
        <v>1892</v>
      </c>
      <c r="DV243" s="110" t="s">
        <v>1911</v>
      </c>
      <c r="DW243" s="110" t="s">
        <v>1911</v>
      </c>
      <c r="DX243" s="110" t="s">
        <v>1911</v>
      </c>
      <c r="DY243" s="110" t="s">
        <v>1911</v>
      </c>
      <c r="DZ243" s="110" t="s">
        <v>1911</v>
      </c>
      <c r="EA243" s="110" t="s">
        <v>1911</v>
      </c>
      <c r="EB243" s="110" t="s">
        <v>1892</v>
      </c>
      <c r="EC243" s="110" t="s">
        <v>1892</v>
      </c>
    </row>
    <row r="244" spans="1:133" x14ac:dyDescent="0.3">
      <c r="A244" s="110" t="s">
        <v>162</v>
      </c>
      <c r="B244" s="110">
        <v>2021</v>
      </c>
      <c r="C244" s="110" t="s">
        <v>2623</v>
      </c>
      <c r="D244" s="22">
        <f>INDEX(Concordance!$A$2:$A$556,MATCH('2021 ESSER III'!F244,Concordance!$D$2:$D$556,0))</f>
        <v>52096</v>
      </c>
      <c r="E244" s="110" t="s">
        <v>887</v>
      </c>
      <c r="F244" s="110" t="s">
        <v>2624</v>
      </c>
      <c r="G244" s="110" t="s">
        <v>2625</v>
      </c>
      <c r="H244" s="110" t="s">
        <v>1892</v>
      </c>
      <c r="I244" s="21">
        <v>0</v>
      </c>
      <c r="J244" s="21">
        <v>0</v>
      </c>
      <c r="K244" s="21">
        <v>0</v>
      </c>
      <c r="L244" s="21">
        <v>0</v>
      </c>
      <c r="M244" s="21">
        <v>0</v>
      </c>
      <c r="N244" s="21">
        <v>0</v>
      </c>
      <c r="O244" s="21">
        <v>0</v>
      </c>
      <c r="P244" s="21">
        <v>0</v>
      </c>
      <c r="Q244" s="21">
        <v>0</v>
      </c>
      <c r="R244" s="21">
        <v>0</v>
      </c>
      <c r="W244" s="21">
        <v>0</v>
      </c>
      <c r="AC244" s="21">
        <v>1927981</v>
      </c>
      <c r="AD244" s="21">
        <v>0</v>
      </c>
      <c r="AE244" s="21">
        <v>0</v>
      </c>
      <c r="AF244" s="21">
        <v>0</v>
      </c>
      <c r="AG244" s="21">
        <v>0</v>
      </c>
      <c r="AH244" s="21">
        <v>0</v>
      </c>
      <c r="AI244" s="21">
        <v>0</v>
      </c>
      <c r="AJ244" s="21">
        <v>0</v>
      </c>
      <c r="AK244" s="21">
        <v>0</v>
      </c>
      <c r="AL244" s="21">
        <v>0</v>
      </c>
      <c r="AM244" s="21">
        <v>0</v>
      </c>
      <c r="AN244" s="21">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0</v>
      </c>
      <c r="BL244" s="21">
        <v>0</v>
      </c>
      <c r="BM244" s="21">
        <v>0</v>
      </c>
      <c r="BN244" s="21">
        <v>0</v>
      </c>
      <c r="BO244" s="21">
        <v>0</v>
      </c>
      <c r="BP244" s="21">
        <v>0</v>
      </c>
      <c r="BQ244" s="21">
        <v>0</v>
      </c>
      <c r="BR244" s="21">
        <v>0</v>
      </c>
      <c r="BS244" s="21">
        <v>0</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c r="CI244" s="21">
        <v>0</v>
      </c>
      <c r="CJ244" s="21">
        <v>0</v>
      </c>
      <c r="CK244" s="21">
        <v>0</v>
      </c>
      <c r="CL244" s="21">
        <v>0</v>
      </c>
      <c r="CM244" s="21">
        <v>0</v>
      </c>
      <c r="CN244" s="21">
        <v>0</v>
      </c>
      <c r="CO244" s="21">
        <v>0</v>
      </c>
      <c r="CP244" s="21">
        <v>0</v>
      </c>
      <c r="CQ244" s="21">
        <v>0</v>
      </c>
      <c r="CR244" s="21">
        <v>0</v>
      </c>
      <c r="CS244" s="21">
        <v>0</v>
      </c>
      <c r="CT244" s="21">
        <v>0</v>
      </c>
      <c r="CU244" s="21">
        <v>0</v>
      </c>
      <c r="CV244" s="21">
        <v>0</v>
      </c>
      <c r="CW244" s="21">
        <v>0</v>
      </c>
      <c r="CX244" s="21">
        <v>0</v>
      </c>
      <c r="CY244" s="21">
        <v>0</v>
      </c>
      <c r="CZ244" s="21">
        <v>0</v>
      </c>
      <c r="DA244" s="21">
        <v>0</v>
      </c>
      <c r="DB244" s="21">
        <v>0</v>
      </c>
      <c r="DC244" s="21">
        <v>0</v>
      </c>
      <c r="DD244" s="21">
        <v>0</v>
      </c>
      <c r="DE244" s="21">
        <v>0</v>
      </c>
      <c r="DF244" s="21">
        <v>0</v>
      </c>
      <c r="DG244" s="21">
        <v>0</v>
      </c>
      <c r="DH244" s="21">
        <v>1927981</v>
      </c>
      <c r="DI244" s="110">
        <v>0</v>
      </c>
      <c r="DJ244" s="110">
        <v>100</v>
      </c>
      <c r="DK244" s="110">
        <v>0</v>
      </c>
      <c r="DL244" s="110">
        <v>0</v>
      </c>
      <c r="DM244" s="110">
        <v>0</v>
      </c>
      <c r="DN244" s="21">
        <v>380324.2</v>
      </c>
      <c r="DO244" s="21">
        <v>0</v>
      </c>
      <c r="DP244" s="110" t="s">
        <v>1911</v>
      </c>
      <c r="DQ244" s="110" t="s">
        <v>1892</v>
      </c>
      <c r="DR244" s="110" t="s">
        <v>1911</v>
      </c>
      <c r="DS244" s="110" t="s">
        <v>1911</v>
      </c>
      <c r="DT244" s="110" t="s">
        <v>1911</v>
      </c>
      <c r="DU244" s="110" t="s">
        <v>1911</v>
      </c>
      <c r="DV244" s="110" t="s">
        <v>1911</v>
      </c>
      <c r="DW244" s="110" t="s">
        <v>1911</v>
      </c>
      <c r="DX244" s="110" t="s">
        <v>1911</v>
      </c>
      <c r="DY244" s="110" t="s">
        <v>1911</v>
      </c>
      <c r="DZ244" s="110" t="s">
        <v>1911</v>
      </c>
      <c r="EA244" s="110" t="s">
        <v>1911</v>
      </c>
      <c r="EB244" s="110" t="s">
        <v>1892</v>
      </c>
      <c r="EC244" s="110" t="s">
        <v>1892</v>
      </c>
    </row>
    <row r="245" spans="1:133" x14ac:dyDescent="0.3">
      <c r="A245" s="110" t="s">
        <v>162</v>
      </c>
      <c r="B245" s="110">
        <v>2021</v>
      </c>
      <c r="C245" s="110" t="s">
        <v>2626</v>
      </c>
      <c r="D245" s="22">
        <f>INDEX(Concordance!$A$2:$A$556,MATCH('2021 ESSER III'!F245,Concordance!$D$2:$D$556,0))</f>
        <v>80118</v>
      </c>
      <c r="E245" s="110" t="s">
        <v>890</v>
      </c>
      <c r="F245" s="110" t="s">
        <v>2627</v>
      </c>
      <c r="G245" s="110" t="s">
        <v>2628</v>
      </c>
      <c r="H245" s="110" t="s">
        <v>1892</v>
      </c>
      <c r="I245" s="21">
        <v>0</v>
      </c>
      <c r="J245" s="21">
        <v>0</v>
      </c>
      <c r="K245" s="21">
        <v>0</v>
      </c>
      <c r="L245" s="21">
        <v>0</v>
      </c>
      <c r="M245" s="21">
        <v>0</v>
      </c>
      <c r="N245" s="21">
        <v>0</v>
      </c>
      <c r="O245" s="21">
        <v>0</v>
      </c>
      <c r="P245" s="21">
        <v>0</v>
      </c>
      <c r="Q245" s="21">
        <v>0</v>
      </c>
      <c r="R245" s="21">
        <v>0</v>
      </c>
      <c r="W245" s="21">
        <v>0</v>
      </c>
      <c r="AC245" s="21">
        <v>838641</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21">
        <v>0</v>
      </c>
      <c r="CL245" s="21">
        <v>0</v>
      </c>
      <c r="CM245" s="21">
        <v>0</v>
      </c>
      <c r="CN245" s="21">
        <v>0</v>
      </c>
      <c r="CO245" s="21">
        <v>0</v>
      </c>
      <c r="CP245" s="21">
        <v>0</v>
      </c>
      <c r="CQ245" s="21">
        <v>0</v>
      </c>
      <c r="CR245" s="21">
        <v>0</v>
      </c>
      <c r="CS245" s="21">
        <v>0</v>
      </c>
      <c r="CT245" s="21">
        <v>0</v>
      </c>
      <c r="CU245" s="21">
        <v>0</v>
      </c>
      <c r="CV245" s="21">
        <v>0</v>
      </c>
      <c r="CW245" s="21">
        <v>0</v>
      </c>
      <c r="CX245" s="21">
        <v>0</v>
      </c>
      <c r="CY245" s="21">
        <v>0</v>
      </c>
      <c r="CZ245" s="21">
        <v>0</v>
      </c>
      <c r="DA245" s="21">
        <v>0</v>
      </c>
      <c r="DB245" s="21">
        <v>0</v>
      </c>
      <c r="DC245" s="21">
        <v>0</v>
      </c>
      <c r="DD245" s="21">
        <v>0</v>
      </c>
      <c r="DE245" s="21">
        <v>0</v>
      </c>
      <c r="DF245" s="21">
        <v>0</v>
      </c>
      <c r="DG245" s="21">
        <v>0</v>
      </c>
      <c r="DH245" s="21">
        <v>838641</v>
      </c>
      <c r="DI245" s="110">
        <v>0</v>
      </c>
      <c r="DJ245" s="110">
        <v>45</v>
      </c>
      <c r="DK245" s="110">
        <v>0</v>
      </c>
      <c r="DL245" s="110">
        <v>50</v>
      </c>
      <c r="DM245" s="110">
        <v>5</v>
      </c>
      <c r="DN245" s="21">
        <v>206000</v>
      </c>
      <c r="DO245" s="21">
        <v>0</v>
      </c>
      <c r="DP245" s="110" t="s">
        <v>1911</v>
      </c>
      <c r="DQ245" s="110" t="s">
        <v>1911</v>
      </c>
      <c r="DR245" s="110" t="s">
        <v>1892</v>
      </c>
      <c r="DS245" s="110" t="s">
        <v>1892</v>
      </c>
      <c r="DT245" s="110" t="s">
        <v>1911</v>
      </c>
      <c r="DU245" s="110" t="s">
        <v>1911</v>
      </c>
      <c r="DV245" s="110" t="s">
        <v>1911</v>
      </c>
      <c r="DW245" s="110" t="s">
        <v>1911</v>
      </c>
      <c r="DX245" s="110" t="s">
        <v>1911</v>
      </c>
      <c r="DY245" s="110" t="s">
        <v>1911</v>
      </c>
      <c r="DZ245" s="110" t="s">
        <v>1911</v>
      </c>
      <c r="EA245" s="110" t="s">
        <v>1911</v>
      </c>
      <c r="EB245" s="110" t="s">
        <v>1892</v>
      </c>
      <c r="EC245" s="110" t="s">
        <v>1892</v>
      </c>
    </row>
    <row r="246" spans="1:133" x14ac:dyDescent="0.3">
      <c r="A246" s="110" t="s">
        <v>162</v>
      </c>
      <c r="B246" s="110">
        <v>2021</v>
      </c>
      <c r="C246" s="110" t="s">
        <v>2629</v>
      </c>
      <c r="D246" s="22">
        <f>INDEX(Concordance!$A$2:$A$556,MATCH('2021 ESSER III'!F246,Concordance!$D$2:$D$556,0))</f>
        <v>61154</v>
      </c>
      <c r="E246" s="110" t="s">
        <v>893</v>
      </c>
      <c r="F246" s="110" t="s">
        <v>2630</v>
      </c>
      <c r="G246" s="110" t="s">
        <v>2631</v>
      </c>
      <c r="H246" s="110" t="s">
        <v>1892</v>
      </c>
      <c r="I246" s="21">
        <v>0</v>
      </c>
      <c r="J246" s="21">
        <v>0</v>
      </c>
      <c r="K246" s="21">
        <v>0</v>
      </c>
      <c r="L246" s="21">
        <v>0</v>
      </c>
      <c r="M246" s="21">
        <v>0</v>
      </c>
      <c r="N246" s="21">
        <v>0</v>
      </c>
      <c r="O246" s="21">
        <v>0</v>
      </c>
      <c r="P246" s="21">
        <v>0</v>
      </c>
      <c r="Q246" s="21">
        <v>0</v>
      </c>
      <c r="R246" s="21">
        <v>0</v>
      </c>
      <c r="W246" s="21">
        <v>0</v>
      </c>
      <c r="AC246" s="21">
        <v>1234381</v>
      </c>
      <c r="AD246" s="21">
        <v>0</v>
      </c>
      <c r="AE246" s="21">
        <v>0</v>
      </c>
      <c r="AF246" s="21">
        <v>0</v>
      </c>
      <c r="AG246" s="21">
        <v>0</v>
      </c>
      <c r="AH246" s="21">
        <v>0</v>
      </c>
      <c r="AI246" s="21">
        <v>0</v>
      </c>
      <c r="AJ246" s="21">
        <v>0</v>
      </c>
      <c r="AK246" s="21">
        <v>0</v>
      </c>
      <c r="AL246" s="21">
        <v>0</v>
      </c>
      <c r="AM246" s="21">
        <v>0</v>
      </c>
      <c r="AN246" s="21">
        <v>0</v>
      </c>
      <c r="AO246" s="21">
        <v>0</v>
      </c>
      <c r="AP246" s="21">
        <v>0</v>
      </c>
      <c r="AQ246" s="21">
        <v>0</v>
      </c>
      <c r="AR246" s="21">
        <v>0</v>
      </c>
      <c r="AS246" s="21">
        <v>0</v>
      </c>
      <c r="AT246" s="21">
        <v>0</v>
      </c>
      <c r="AU246" s="21">
        <v>0</v>
      </c>
      <c r="AV246" s="21">
        <v>0</v>
      </c>
      <c r="AW246" s="21">
        <v>0</v>
      </c>
      <c r="AX246" s="21">
        <v>0</v>
      </c>
      <c r="AY246" s="21">
        <v>0</v>
      </c>
      <c r="AZ246" s="21">
        <v>0</v>
      </c>
      <c r="BA246" s="21">
        <v>0</v>
      </c>
      <c r="BB246" s="21">
        <v>0</v>
      </c>
      <c r="BC246" s="21">
        <v>0</v>
      </c>
      <c r="BD246" s="21">
        <v>0</v>
      </c>
      <c r="BE246" s="21">
        <v>0</v>
      </c>
      <c r="BF246" s="21">
        <v>0</v>
      </c>
      <c r="BG246" s="21">
        <v>0</v>
      </c>
      <c r="BH246" s="21">
        <v>0</v>
      </c>
      <c r="BI246" s="21">
        <v>0</v>
      </c>
      <c r="BJ246" s="21">
        <v>0</v>
      </c>
      <c r="BK246" s="21">
        <v>0</v>
      </c>
      <c r="BL246" s="21">
        <v>0</v>
      </c>
      <c r="BM246" s="21">
        <v>0</v>
      </c>
      <c r="BN246" s="21">
        <v>0</v>
      </c>
      <c r="BO246" s="21">
        <v>0</v>
      </c>
      <c r="BP246" s="21">
        <v>0</v>
      </c>
      <c r="BQ246" s="21">
        <v>0</v>
      </c>
      <c r="BR246" s="21">
        <v>0</v>
      </c>
      <c r="BS246" s="21">
        <v>0</v>
      </c>
      <c r="BT246" s="21">
        <v>0</v>
      </c>
      <c r="BU246" s="21">
        <v>0</v>
      </c>
      <c r="BV246" s="21">
        <v>0</v>
      </c>
      <c r="BW246" s="21">
        <v>0</v>
      </c>
      <c r="BX246" s="21">
        <v>0</v>
      </c>
      <c r="BY246" s="21">
        <v>0</v>
      </c>
      <c r="BZ246" s="21">
        <v>0</v>
      </c>
      <c r="CA246" s="21">
        <v>0</v>
      </c>
      <c r="CB246" s="21">
        <v>0</v>
      </c>
      <c r="CC246" s="21">
        <v>0</v>
      </c>
      <c r="CD246" s="21">
        <v>0</v>
      </c>
      <c r="CE246" s="21">
        <v>0</v>
      </c>
      <c r="CF246" s="21">
        <v>0</v>
      </c>
      <c r="CG246" s="21">
        <v>0</v>
      </c>
      <c r="CH246" s="21">
        <v>0</v>
      </c>
      <c r="CI246" s="21">
        <v>0</v>
      </c>
      <c r="CJ246" s="21">
        <v>0</v>
      </c>
      <c r="CK246" s="21">
        <v>0</v>
      </c>
      <c r="CL246" s="21">
        <v>0</v>
      </c>
      <c r="CM246" s="21">
        <v>0</v>
      </c>
      <c r="CN246" s="21">
        <v>0</v>
      </c>
      <c r="CO246" s="21">
        <v>0</v>
      </c>
      <c r="CP246" s="21">
        <v>0</v>
      </c>
      <c r="CQ246" s="21">
        <v>0</v>
      </c>
      <c r="CR246" s="21">
        <v>0</v>
      </c>
      <c r="CS246" s="21">
        <v>0</v>
      </c>
      <c r="CT246" s="21">
        <v>0</v>
      </c>
      <c r="CU246" s="21">
        <v>0</v>
      </c>
      <c r="CV246" s="21">
        <v>0</v>
      </c>
      <c r="CW246" s="21">
        <v>0</v>
      </c>
      <c r="CX246" s="21">
        <v>0</v>
      </c>
      <c r="CY246" s="21">
        <v>0</v>
      </c>
      <c r="CZ246" s="21">
        <v>0</v>
      </c>
      <c r="DA246" s="21">
        <v>0</v>
      </c>
      <c r="DB246" s="21">
        <v>0</v>
      </c>
      <c r="DC246" s="21">
        <v>0</v>
      </c>
      <c r="DD246" s="21">
        <v>0</v>
      </c>
      <c r="DE246" s="21">
        <v>0</v>
      </c>
      <c r="DF246" s="21">
        <v>0</v>
      </c>
      <c r="DG246" s="21">
        <v>0</v>
      </c>
      <c r="DH246" s="21">
        <v>1234381</v>
      </c>
      <c r="DI246" s="110">
        <v>0</v>
      </c>
      <c r="DJ246" s="110">
        <v>20</v>
      </c>
      <c r="DK246" s="110">
        <v>0</v>
      </c>
      <c r="DL246" s="110">
        <v>80</v>
      </c>
      <c r="DM246" s="110">
        <v>0</v>
      </c>
      <c r="DN246" s="21">
        <v>246876.2</v>
      </c>
      <c r="DO246" s="21">
        <v>0</v>
      </c>
      <c r="DP246" s="110" t="s">
        <v>1911</v>
      </c>
      <c r="DQ246" s="110" t="s">
        <v>1911</v>
      </c>
      <c r="DR246" s="110" t="s">
        <v>1911</v>
      </c>
      <c r="DS246" s="110" t="s">
        <v>1911</v>
      </c>
      <c r="DT246" s="110" t="s">
        <v>1911</v>
      </c>
      <c r="DU246" s="110" t="s">
        <v>1911</v>
      </c>
      <c r="DV246" s="110" t="s">
        <v>1911</v>
      </c>
      <c r="DW246" s="110" t="s">
        <v>1911</v>
      </c>
      <c r="DX246" s="110" t="s">
        <v>1911</v>
      </c>
      <c r="DY246" s="110" t="s">
        <v>1911</v>
      </c>
      <c r="DZ246" s="110" t="s">
        <v>1911</v>
      </c>
      <c r="EA246" s="110" t="s">
        <v>1911</v>
      </c>
      <c r="EB246" s="110" t="s">
        <v>1892</v>
      </c>
      <c r="EC246" s="110" t="s">
        <v>1892</v>
      </c>
    </row>
    <row r="247" spans="1:133" x14ac:dyDescent="0.3">
      <c r="A247" s="110" t="s">
        <v>162</v>
      </c>
      <c r="B247" s="110">
        <v>2021</v>
      </c>
      <c r="C247" s="110" t="s">
        <v>2632</v>
      </c>
      <c r="D247" s="22">
        <f>INDEX(Concordance!$A$2:$A$556,MATCH('2021 ESSER III'!F247,Concordance!$D$2:$D$556,0))</f>
        <v>115928</v>
      </c>
      <c r="E247" s="110" t="s">
        <v>896</v>
      </c>
      <c r="F247" s="110" t="s">
        <v>2633</v>
      </c>
      <c r="G247" s="110" t="s">
        <v>2634</v>
      </c>
      <c r="H247" s="110" t="s">
        <v>1892</v>
      </c>
      <c r="I247" s="21">
        <v>0</v>
      </c>
      <c r="J247" s="21">
        <v>0</v>
      </c>
      <c r="K247" s="21">
        <v>0</v>
      </c>
      <c r="L247" s="21">
        <v>0</v>
      </c>
      <c r="M247" s="21">
        <v>0</v>
      </c>
      <c r="N247" s="21">
        <v>0</v>
      </c>
      <c r="O247" s="21">
        <v>0</v>
      </c>
      <c r="P247" s="21">
        <v>0</v>
      </c>
      <c r="Q247" s="21">
        <v>0</v>
      </c>
      <c r="R247" s="21">
        <v>0</v>
      </c>
      <c r="W247" s="21">
        <v>0</v>
      </c>
      <c r="AC247" s="21">
        <v>643710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21">
        <v>0</v>
      </c>
      <c r="CN247" s="21">
        <v>0</v>
      </c>
      <c r="CO247" s="21">
        <v>0</v>
      </c>
      <c r="CP247" s="21">
        <v>0</v>
      </c>
      <c r="CQ247" s="21">
        <v>0</v>
      </c>
      <c r="CR247" s="21">
        <v>0</v>
      </c>
      <c r="CS247" s="21">
        <v>0</v>
      </c>
      <c r="CT247" s="21">
        <v>0</v>
      </c>
      <c r="CU247" s="21">
        <v>0</v>
      </c>
      <c r="CV247" s="21">
        <v>0</v>
      </c>
      <c r="CW247" s="21">
        <v>0</v>
      </c>
      <c r="CX247" s="21">
        <v>0</v>
      </c>
      <c r="CY247" s="21">
        <v>0</v>
      </c>
      <c r="CZ247" s="21">
        <v>0</v>
      </c>
      <c r="DA247" s="21">
        <v>0</v>
      </c>
      <c r="DB247" s="21">
        <v>0</v>
      </c>
      <c r="DC247" s="21">
        <v>0</v>
      </c>
      <c r="DD247" s="21">
        <v>0</v>
      </c>
      <c r="DE247" s="21">
        <v>0</v>
      </c>
      <c r="DF247" s="21">
        <v>0</v>
      </c>
      <c r="DG247" s="21">
        <v>0</v>
      </c>
      <c r="DH247" s="21">
        <v>643710</v>
      </c>
      <c r="DI247" s="110">
        <v>0</v>
      </c>
      <c r="DJ247" s="110">
        <v>50</v>
      </c>
      <c r="DK247" s="110">
        <v>0</v>
      </c>
      <c r="DL247" s="110">
        <v>50</v>
      </c>
      <c r="DM247" s="110">
        <v>0</v>
      </c>
      <c r="DN247" s="21">
        <v>501777</v>
      </c>
      <c r="DO247" s="21">
        <v>0</v>
      </c>
      <c r="DP247" s="110" t="s">
        <v>1892</v>
      </c>
      <c r="DQ247" s="110" t="s">
        <v>1892</v>
      </c>
      <c r="DR247" s="110" t="s">
        <v>1892</v>
      </c>
      <c r="DS247" s="110" t="s">
        <v>1892</v>
      </c>
      <c r="DT247" s="110" t="s">
        <v>1911</v>
      </c>
      <c r="DU247" s="110" t="s">
        <v>1892</v>
      </c>
      <c r="DV247" s="110" t="s">
        <v>1911</v>
      </c>
      <c r="DW247" s="110" t="s">
        <v>1911</v>
      </c>
      <c r="DX247" s="110" t="s">
        <v>1911</v>
      </c>
      <c r="DY247" s="110" t="s">
        <v>1911</v>
      </c>
      <c r="DZ247" s="110" t="s">
        <v>1911</v>
      </c>
      <c r="EA247" s="110" t="s">
        <v>1911</v>
      </c>
      <c r="EB247" s="110" t="s">
        <v>1892</v>
      </c>
      <c r="EC247" s="110" t="s">
        <v>1892</v>
      </c>
    </row>
    <row r="248" spans="1:133" x14ac:dyDescent="0.3">
      <c r="A248" s="110" t="s">
        <v>162</v>
      </c>
      <c r="B248" s="110">
        <v>2021</v>
      </c>
      <c r="C248" s="110" t="s">
        <v>2635</v>
      </c>
      <c r="D248" s="22">
        <f>INDEX(Concordance!$A$2:$A$556,MATCH('2021 ESSER III'!F248,Concordance!$D$2:$D$556,0))</f>
        <v>53114</v>
      </c>
      <c r="E248" s="110" t="s">
        <v>899</v>
      </c>
      <c r="F248" s="110" t="s">
        <v>2636</v>
      </c>
      <c r="G248" s="110" t="s">
        <v>2637</v>
      </c>
      <c r="H248" s="110" t="s">
        <v>1892</v>
      </c>
      <c r="I248" s="21">
        <v>0</v>
      </c>
      <c r="J248" s="21">
        <v>0</v>
      </c>
      <c r="K248" s="21">
        <v>0</v>
      </c>
      <c r="L248" s="21">
        <v>0</v>
      </c>
      <c r="M248" s="21">
        <v>0</v>
      </c>
      <c r="N248" s="21">
        <v>0</v>
      </c>
      <c r="O248" s="21">
        <v>0</v>
      </c>
      <c r="P248" s="21">
        <v>0</v>
      </c>
      <c r="Q248" s="21">
        <v>0</v>
      </c>
      <c r="R248" s="21">
        <v>0</v>
      </c>
      <c r="W248" s="21">
        <v>0</v>
      </c>
      <c r="AC248" s="21">
        <v>1436266</v>
      </c>
      <c r="AD248" s="21">
        <v>0</v>
      </c>
      <c r="AE248" s="21">
        <v>0</v>
      </c>
      <c r="AF248" s="21">
        <v>0</v>
      </c>
      <c r="AG248" s="21">
        <v>0</v>
      </c>
      <c r="AH248" s="21">
        <v>0</v>
      </c>
      <c r="AI248" s="21">
        <v>0</v>
      </c>
      <c r="AJ248" s="21">
        <v>0</v>
      </c>
      <c r="AK248" s="21">
        <v>0</v>
      </c>
      <c r="AL248" s="21">
        <v>0</v>
      </c>
      <c r="AM248" s="21">
        <v>0</v>
      </c>
      <c r="AN248" s="21">
        <v>0</v>
      </c>
      <c r="AO248" s="21">
        <v>0</v>
      </c>
      <c r="AP248" s="21">
        <v>0</v>
      </c>
      <c r="AQ248" s="21">
        <v>0</v>
      </c>
      <c r="AR248" s="21">
        <v>0</v>
      </c>
      <c r="AS248" s="21">
        <v>0</v>
      </c>
      <c r="AT248" s="21">
        <v>0</v>
      </c>
      <c r="AU248" s="21">
        <v>0</v>
      </c>
      <c r="AV248" s="21">
        <v>0</v>
      </c>
      <c r="AW248" s="21">
        <v>0</v>
      </c>
      <c r="AX248" s="21">
        <v>0</v>
      </c>
      <c r="AY248" s="21">
        <v>0</v>
      </c>
      <c r="AZ248" s="21">
        <v>0</v>
      </c>
      <c r="BA248" s="21">
        <v>0</v>
      </c>
      <c r="BB248" s="21">
        <v>0</v>
      </c>
      <c r="BC248" s="21">
        <v>0</v>
      </c>
      <c r="BD248" s="21">
        <v>0</v>
      </c>
      <c r="BE248" s="21">
        <v>0</v>
      </c>
      <c r="BF248" s="21">
        <v>0</v>
      </c>
      <c r="BG248" s="21">
        <v>0</v>
      </c>
      <c r="BH248" s="21">
        <v>0</v>
      </c>
      <c r="BI248" s="21">
        <v>0</v>
      </c>
      <c r="BJ248" s="21">
        <v>0</v>
      </c>
      <c r="BK248" s="21">
        <v>0</v>
      </c>
      <c r="BL248" s="21">
        <v>0</v>
      </c>
      <c r="BM248" s="21">
        <v>0</v>
      </c>
      <c r="BN248" s="21">
        <v>0</v>
      </c>
      <c r="BO248" s="21">
        <v>0</v>
      </c>
      <c r="BP248" s="21">
        <v>0</v>
      </c>
      <c r="BQ248" s="21">
        <v>0</v>
      </c>
      <c r="BR248" s="21">
        <v>0</v>
      </c>
      <c r="BS248" s="21">
        <v>0</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21">
        <v>0</v>
      </c>
      <c r="CN248" s="21">
        <v>0</v>
      </c>
      <c r="CO248" s="21">
        <v>0</v>
      </c>
      <c r="CP248" s="21">
        <v>0</v>
      </c>
      <c r="CQ248" s="21">
        <v>0</v>
      </c>
      <c r="CR248" s="21">
        <v>0</v>
      </c>
      <c r="CS248" s="21">
        <v>0</v>
      </c>
      <c r="CT248" s="21">
        <v>0</v>
      </c>
      <c r="CU248" s="21">
        <v>0</v>
      </c>
      <c r="CV248" s="21">
        <v>0</v>
      </c>
      <c r="CW248" s="21">
        <v>0</v>
      </c>
      <c r="CX248" s="21">
        <v>0</v>
      </c>
      <c r="CY248" s="21">
        <v>0</v>
      </c>
      <c r="CZ248" s="21">
        <v>0</v>
      </c>
      <c r="DA248" s="21">
        <v>0</v>
      </c>
      <c r="DB248" s="21">
        <v>0</v>
      </c>
      <c r="DC248" s="21">
        <v>0</v>
      </c>
      <c r="DD248" s="21">
        <v>0</v>
      </c>
      <c r="DE248" s="21">
        <v>0</v>
      </c>
      <c r="DF248" s="21">
        <v>0</v>
      </c>
      <c r="DG248" s="21">
        <v>0</v>
      </c>
      <c r="DH248" s="21">
        <v>1436266</v>
      </c>
      <c r="DI248" s="110">
        <v>35</v>
      </c>
      <c r="DJ248" s="110">
        <v>20</v>
      </c>
      <c r="DK248" s="110">
        <v>0</v>
      </c>
      <c r="DL248" s="110">
        <v>45</v>
      </c>
      <c r="DM248" s="110">
        <v>0</v>
      </c>
      <c r="DN248" s="21">
        <v>300000</v>
      </c>
      <c r="DO248" s="21">
        <v>0</v>
      </c>
      <c r="DP248" s="110" t="s">
        <v>1892</v>
      </c>
      <c r="DQ248" s="110" t="s">
        <v>1892</v>
      </c>
      <c r="DR248" s="110" t="s">
        <v>1911</v>
      </c>
      <c r="DS248" s="110" t="s">
        <v>1911</v>
      </c>
      <c r="DT248" s="110" t="s">
        <v>1911</v>
      </c>
      <c r="DU248" s="110" t="s">
        <v>1911</v>
      </c>
      <c r="DV248" s="110" t="s">
        <v>1911</v>
      </c>
      <c r="DW248" s="110" t="s">
        <v>1911</v>
      </c>
      <c r="DX248" s="110" t="s">
        <v>1911</v>
      </c>
      <c r="DY248" s="110" t="s">
        <v>1911</v>
      </c>
      <c r="DZ248" s="110" t="s">
        <v>1911</v>
      </c>
      <c r="EA248" s="110" t="s">
        <v>1911</v>
      </c>
      <c r="EB248" s="110" t="s">
        <v>1892</v>
      </c>
      <c r="EC248" s="110" t="s">
        <v>1892</v>
      </c>
    </row>
    <row r="249" spans="1:133" x14ac:dyDescent="0.3">
      <c r="A249" s="110" t="s">
        <v>162</v>
      </c>
      <c r="B249" s="110">
        <v>2021</v>
      </c>
      <c r="C249" s="110" t="s">
        <v>2638</v>
      </c>
      <c r="D249" s="22">
        <f>INDEX(Concordance!$A$2:$A$556,MATCH('2021 ESSER III'!F249,Concordance!$D$2:$D$556,0))</f>
        <v>53111</v>
      </c>
      <c r="E249" s="110" t="s">
        <v>902</v>
      </c>
      <c r="F249" s="110" t="s">
        <v>2639</v>
      </c>
      <c r="G249" s="110" t="s">
        <v>2640</v>
      </c>
      <c r="H249" s="110" t="s">
        <v>1892</v>
      </c>
      <c r="I249" s="21">
        <v>0</v>
      </c>
      <c r="J249" s="21">
        <v>0</v>
      </c>
      <c r="K249" s="21">
        <v>0</v>
      </c>
      <c r="L249" s="21">
        <v>0</v>
      </c>
      <c r="M249" s="21">
        <v>0</v>
      </c>
      <c r="N249" s="21">
        <v>0</v>
      </c>
      <c r="O249" s="21">
        <v>0</v>
      </c>
      <c r="P249" s="21">
        <v>0</v>
      </c>
      <c r="Q249" s="21">
        <v>0</v>
      </c>
      <c r="R249" s="21">
        <v>0</v>
      </c>
      <c r="W249" s="21">
        <v>0</v>
      </c>
      <c r="AC249" s="21">
        <v>1580292</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21">
        <v>0</v>
      </c>
      <c r="CN249" s="21">
        <v>0</v>
      </c>
      <c r="CO249" s="21">
        <v>0</v>
      </c>
      <c r="CP249" s="21">
        <v>0</v>
      </c>
      <c r="CQ249" s="21">
        <v>0</v>
      </c>
      <c r="CR249" s="21">
        <v>0</v>
      </c>
      <c r="CS249" s="21">
        <v>0</v>
      </c>
      <c r="CT249" s="21">
        <v>0</v>
      </c>
      <c r="CU249" s="21">
        <v>0</v>
      </c>
      <c r="CV249" s="21">
        <v>0</v>
      </c>
      <c r="CW249" s="21">
        <v>0</v>
      </c>
      <c r="CX249" s="21">
        <v>0</v>
      </c>
      <c r="CY249" s="21">
        <v>0</v>
      </c>
      <c r="CZ249" s="21">
        <v>0</v>
      </c>
      <c r="DA249" s="21">
        <v>0</v>
      </c>
      <c r="DB249" s="21">
        <v>0</v>
      </c>
      <c r="DC249" s="21">
        <v>0</v>
      </c>
      <c r="DD249" s="21">
        <v>0</v>
      </c>
      <c r="DE249" s="21">
        <v>0</v>
      </c>
      <c r="DF249" s="21">
        <v>0</v>
      </c>
      <c r="DG249" s="21">
        <v>0</v>
      </c>
      <c r="DH249" s="21">
        <v>1580292</v>
      </c>
      <c r="DI249" s="110">
        <v>5</v>
      </c>
      <c r="DJ249" s="110">
        <v>28</v>
      </c>
      <c r="DK249" s="110">
        <v>0</v>
      </c>
      <c r="DL249" s="110">
        <v>67</v>
      </c>
      <c r="DM249" s="110">
        <v>0</v>
      </c>
      <c r="DN249" s="21">
        <v>330000</v>
      </c>
      <c r="DO249" s="21">
        <v>0</v>
      </c>
      <c r="DP249" s="110" t="s">
        <v>1892</v>
      </c>
      <c r="DQ249" s="110" t="s">
        <v>1892</v>
      </c>
      <c r="DR249" s="110" t="s">
        <v>1911</v>
      </c>
      <c r="DS249" s="110" t="s">
        <v>1892</v>
      </c>
      <c r="DT249" s="110" t="s">
        <v>1911</v>
      </c>
      <c r="DU249" s="110" t="s">
        <v>1892</v>
      </c>
      <c r="DV249" s="110" t="s">
        <v>1911</v>
      </c>
      <c r="DW249" s="110" t="s">
        <v>1911</v>
      </c>
      <c r="DX249" s="110" t="s">
        <v>1911</v>
      </c>
      <c r="DY249" s="110" t="s">
        <v>1911</v>
      </c>
      <c r="DZ249" s="110" t="s">
        <v>1911</v>
      </c>
      <c r="EA249" s="110" t="s">
        <v>1911</v>
      </c>
      <c r="EB249" s="110" t="s">
        <v>1892</v>
      </c>
      <c r="EC249" s="110" t="s">
        <v>1892</v>
      </c>
    </row>
    <row r="250" spans="1:133" x14ac:dyDescent="0.3">
      <c r="A250" s="110" t="s">
        <v>162</v>
      </c>
      <c r="B250" s="110">
        <v>2021</v>
      </c>
      <c r="C250" s="110" t="s">
        <v>2641</v>
      </c>
      <c r="D250" s="22">
        <f>INDEX(Concordance!$A$2:$A$556,MATCH('2021 ESSER III'!F250,Concordance!$D$2:$D$556,0))</f>
        <v>96106</v>
      </c>
      <c r="E250" s="110" t="s">
        <v>905</v>
      </c>
      <c r="F250" s="110" t="s">
        <v>2642</v>
      </c>
      <c r="G250" s="110" t="s">
        <v>2643</v>
      </c>
      <c r="H250" s="110" t="s">
        <v>1892</v>
      </c>
      <c r="I250" s="21">
        <v>68923.95</v>
      </c>
      <c r="J250" s="21">
        <v>0</v>
      </c>
      <c r="K250" s="21">
        <v>0</v>
      </c>
      <c r="L250" s="21">
        <v>0</v>
      </c>
      <c r="M250" s="21">
        <v>0</v>
      </c>
      <c r="N250" s="21">
        <v>0</v>
      </c>
      <c r="O250" s="21">
        <v>0</v>
      </c>
      <c r="P250" s="21">
        <v>0</v>
      </c>
      <c r="Q250" s="21">
        <v>68923.95</v>
      </c>
      <c r="R250" s="21">
        <v>0</v>
      </c>
      <c r="W250" s="21">
        <v>68923.95</v>
      </c>
      <c r="X250" s="110">
        <v>0</v>
      </c>
      <c r="Y250" s="110">
        <v>0</v>
      </c>
      <c r="Z250" s="110">
        <v>0</v>
      </c>
      <c r="AA250" s="110">
        <v>100</v>
      </c>
      <c r="AB250" s="110">
        <v>0</v>
      </c>
      <c r="AC250" s="21">
        <v>840063</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21">
        <v>0</v>
      </c>
      <c r="AS250" s="21">
        <v>0</v>
      </c>
      <c r="AT250" s="21">
        <v>0</v>
      </c>
      <c r="AU250" s="21">
        <v>0</v>
      </c>
      <c r="AV250" s="21">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21">
        <v>0</v>
      </c>
      <c r="CN250" s="21">
        <v>0</v>
      </c>
      <c r="CO250" s="21">
        <v>0</v>
      </c>
      <c r="CP250" s="21">
        <v>0</v>
      </c>
      <c r="CQ250" s="21">
        <v>0</v>
      </c>
      <c r="CR250" s="21">
        <v>0</v>
      </c>
      <c r="CS250" s="21">
        <v>0</v>
      </c>
      <c r="CT250" s="21">
        <v>0</v>
      </c>
      <c r="CU250" s="21">
        <v>0</v>
      </c>
      <c r="CV250" s="21">
        <v>0</v>
      </c>
      <c r="CW250" s="21">
        <v>0</v>
      </c>
      <c r="CX250" s="21">
        <v>0</v>
      </c>
      <c r="CY250" s="21">
        <v>0</v>
      </c>
      <c r="CZ250" s="21">
        <v>0</v>
      </c>
      <c r="DA250" s="21">
        <v>0</v>
      </c>
      <c r="DB250" s="21">
        <v>0</v>
      </c>
      <c r="DC250" s="21">
        <v>0</v>
      </c>
      <c r="DD250" s="21">
        <v>0</v>
      </c>
      <c r="DE250" s="21">
        <v>0</v>
      </c>
      <c r="DF250" s="21">
        <v>0</v>
      </c>
      <c r="DG250" s="21">
        <v>0</v>
      </c>
      <c r="DH250" s="21">
        <v>840063</v>
      </c>
      <c r="DI250" s="110">
        <v>33.1</v>
      </c>
      <c r="DJ250" s="110">
        <v>61.82</v>
      </c>
      <c r="DK250" s="110">
        <v>0</v>
      </c>
      <c r="DL250" s="110">
        <v>3.71</v>
      </c>
      <c r="DM250" s="110">
        <v>1.37</v>
      </c>
      <c r="DN250" s="21">
        <v>170597</v>
      </c>
      <c r="DO250" s="21">
        <v>0</v>
      </c>
      <c r="DP250" s="110" t="s">
        <v>1892</v>
      </c>
      <c r="DQ250" s="110" t="s">
        <v>1911</v>
      </c>
      <c r="DR250" s="110" t="s">
        <v>1911</v>
      </c>
      <c r="DS250" s="110" t="s">
        <v>1911</v>
      </c>
      <c r="DT250" s="110" t="s">
        <v>1911</v>
      </c>
      <c r="DU250" s="110" t="s">
        <v>1911</v>
      </c>
      <c r="DV250" s="110" t="s">
        <v>1911</v>
      </c>
      <c r="DW250" s="110" t="s">
        <v>1911</v>
      </c>
      <c r="DX250" s="110" t="s">
        <v>1911</v>
      </c>
      <c r="DY250" s="110" t="s">
        <v>1911</v>
      </c>
      <c r="DZ250" s="110" t="s">
        <v>1911</v>
      </c>
      <c r="EA250" s="110" t="s">
        <v>1911</v>
      </c>
      <c r="EB250" s="110" t="s">
        <v>1892</v>
      </c>
      <c r="EC250" s="110" t="s">
        <v>1892</v>
      </c>
    </row>
    <row r="251" spans="1:133" x14ac:dyDescent="0.3">
      <c r="A251" s="110" t="s">
        <v>162</v>
      </c>
      <c r="B251" s="110">
        <v>2021</v>
      </c>
      <c r="C251" s="110" t="s">
        <v>2644</v>
      </c>
      <c r="D251" s="22">
        <f>INDEX(Concordance!$A$2:$A$556,MATCH('2021 ESSER III'!F251,Concordance!$D$2:$D$556,0))</f>
        <v>54039</v>
      </c>
      <c r="E251" s="110" t="s">
        <v>908</v>
      </c>
      <c r="F251" s="110" t="s">
        <v>2645</v>
      </c>
      <c r="G251" s="110" t="s">
        <v>2646</v>
      </c>
      <c r="H251" s="110" t="s">
        <v>1892</v>
      </c>
      <c r="I251" s="21">
        <v>0</v>
      </c>
      <c r="J251" s="21">
        <v>0</v>
      </c>
      <c r="K251" s="21">
        <v>0</v>
      </c>
      <c r="L251" s="21">
        <v>0</v>
      </c>
      <c r="M251" s="21">
        <v>0</v>
      </c>
      <c r="N251" s="21">
        <v>0</v>
      </c>
      <c r="O251" s="21">
        <v>0</v>
      </c>
      <c r="P251" s="21">
        <v>0</v>
      </c>
      <c r="Q251" s="21">
        <v>0</v>
      </c>
      <c r="R251" s="21">
        <v>0</v>
      </c>
      <c r="W251" s="21">
        <v>0</v>
      </c>
      <c r="AC251" s="21">
        <v>1854614</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21">
        <v>0</v>
      </c>
      <c r="CN251" s="21">
        <v>0</v>
      </c>
      <c r="CO251" s="21">
        <v>0</v>
      </c>
      <c r="CP251" s="21">
        <v>0</v>
      </c>
      <c r="CQ251" s="21">
        <v>0</v>
      </c>
      <c r="CR251" s="21">
        <v>0</v>
      </c>
      <c r="CS251" s="21">
        <v>0</v>
      </c>
      <c r="CT251" s="21">
        <v>0</v>
      </c>
      <c r="CU251" s="21">
        <v>0</v>
      </c>
      <c r="CV251" s="21">
        <v>0</v>
      </c>
      <c r="CW251" s="21">
        <v>0</v>
      </c>
      <c r="CX251" s="21">
        <v>0</v>
      </c>
      <c r="CY251" s="21">
        <v>0</v>
      </c>
      <c r="CZ251" s="21">
        <v>0</v>
      </c>
      <c r="DA251" s="21">
        <v>0</v>
      </c>
      <c r="DB251" s="21">
        <v>0</v>
      </c>
      <c r="DC251" s="21">
        <v>0</v>
      </c>
      <c r="DD251" s="21">
        <v>0</v>
      </c>
      <c r="DE251" s="21">
        <v>0</v>
      </c>
      <c r="DF251" s="21">
        <v>0</v>
      </c>
      <c r="DG251" s="21">
        <v>0</v>
      </c>
      <c r="DH251" s="21">
        <v>1854614</v>
      </c>
      <c r="DI251" s="110">
        <v>2</v>
      </c>
      <c r="DJ251" s="110">
        <v>0</v>
      </c>
      <c r="DK251" s="110">
        <v>20</v>
      </c>
      <c r="DL251" s="110">
        <v>78</v>
      </c>
      <c r="DM251" s="110">
        <v>0</v>
      </c>
      <c r="DN251" s="21">
        <v>371000</v>
      </c>
      <c r="DO251" s="21">
        <v>0</v>
      </c>
      <c r="DP251" s="110" t="s">
        <v>1911</v>
      </c>
      <c r="DQ251" s="110" t="s">
        <v>1911</v>
      </c>
      <c r="DR251" s="110" t="s">
        <v>1911</v>
      </c>
      <c r="DS251" s="110" t="s">
        <v>1892</v>
      </c>
      <c r="DT251" s="110" t="s">
        <v>1911</v>
      </c>
      <c r="DU251" s="110" t="s">
        <v>1892</v>
      </c>
      <c r="DV251" s="110" t="s">
        <v>1911</v>
      </c>
      <c r="DW251" s="110" t="s">
        <v>1911</v>
      </c>
      <c r="DX251" s="110" t="s">
        <v>1911</v>
      </c>
      <c r="DY251" s="110" t="s">
        <v>1911</v>
      </c>
      <c r="DZ251" s="110" t="s">
        <v>1911</v>
      </c>
      <c r="EA251" s="110" t="s">
        <v>1911</v>
      </c>
      <c r="EB251" s="110" t="s">
        <v>1892</v>
      </c>
      <c r="EC251" s="110" t="s">
        <v>1892</v>
      </c>
    </row>
    <row r="252" spans="1:133" x14ac:dyDescent="0.3">
      <c r="A252" s="110" t="s">
        <v>162</v>
      </c>
      <c r="B252" s="110">
        <v>2021</v>
      </c>
      <c r="C252" s="110" t="s">
        <v>2647</v>
      </c>
      <c r="D252" s="22">
        <f>INDEX(Concordance!$A$2:$A$556,MATCH('2021 ESSER III'!F252,Concordance!$D$2:$D$556,0))</f>
        <v>115924</v>
      </c>
      <c r="E252" s="110" t="s">
        <v>911</v>
      </c>
      <c r="F252" s="110" t="s">
        <v>2648</v>
      </c>
      <c r="G252" s="110" t="s">
        <v>2649</v>
      </c>
      <c r="H252" s="110" t="s">
        <v>1892</v>
      </c>
      <c r="I252" s="21">
        <v>5878.81</v>
      </c>
      <c r="J252" s="21">
        <v>0</v>
      </c>
      <c r="K252" s="21">
        <v>0</v>
      </c>
      <c r="L252" s="21">
        <v>0</v>
      </c>
      <c r="M252" s="21">
        <v>0</v>
      </c>
      <c r="N252" s="21">
        <v>0</v>
      </c>
      <c r="O252" s="21">
        <v>0</v>
      </c>
      <c r="P252" s="21">
        <v>0</v>
      </c>
      <c r="Q252" s="21">
        <v>5878.81</v>
      </c>
      <c r="R252" s="21">
        <v>0</v>
      </c>
      <c r="W252" s="21">
        <v>5878.81</v>
      </c>
      <c r="X252" s="110">
        <v>0</v>
      </c>
      <c r="Y252" s="110">
        <v>0</v>
      </c>
      <c r="Z252" s="110">
        <v>0</v>
      </c>
      <c r="AA252" s="110">
        <v>100</v>
      </c>
      <c r="AB252" s="110">
        <v>0</v>
      </c>
      <c r="AC252" s="21">
        <v>573270</v>
      </c>
      <c r="AD252" s="21">
        <v>0</v>
      </c>
      <c r="AE252" s="21">
        <v>0</v>
      </c>
      <c r="AF252" s="21">
        <v>0</v>
      </c>
      <c r="AG252" s="21">
        <v>0</v>
      </c>
      <c r="AH252" s="21">
        <v>0</v>
      </c>
      <c r="AI252" s="21">
        <v>0</v>
      </c>
      <c r="AJ252" s="21">
        <v>0</v>
      </c>
      <c r="AK252" s="21">
        <v>0</v>
      </c>
      <c r="AL252" s="21">
        <v>0</v>
      </c>
      <c r="AM252" s="21">
        <v>0</v>
      </c>
      <c r="AN252" s="21">
        <v>0</v>
      </c>
      <c r="AO252" s="21">
        <v>0</v>
      </c>
      <c r="AP252" s="21">
        <v>0</v>
      </c>
      <c r="AQ252" s="21">
        <v>0</v>
      </c>
      <c r="AR252" s="21">
        <v>0</v>
      </c>
      <c r="AS252" s="21">
        <v>0</v>
      </c>
      <c r="AT252" s="21">
        <v>0</v>
      </c>
      <c r="AU252" s="21">
        <v>0</v>
      </c>
      <c r="AV252" s="21">
        <v>0</v>
      </c>
      <c r="AW252" s="21">
        <v>0</v>
      </c>
      <c r="AX252" s="21">
        <v>0</v>
      </c>
      <c r="AY252" s="21">
        <v>0</v>
      </c>
      <c r="AZ252" s="21">
        <v>0</v>
      </c>
      <c r="BA252" s="21">
        <v>0</v>
      </c>
      <c r="BB252" s="21">
        <v>0</v>
      </c>
      <c r="BC252" s="21">
        <v>0</v>
      </c>
      <c r="BD252" s="21">
        <v>0</v>
      </c>
      <c r="BE252" s="21">
        <v>0</v>
      </c>
      <c r="BF252" s="21">
        <v>0</v>
      </c>
      <c r="BG252" s="21">
        <v>0</v>
      </c>
      <c r="BH252" s="21">
        <v>0</v>
      </c>
      <c r="BI252" s="21">
        <v>0</v>
      </c>
      <c r="BJ252" s="21">
        <v>0</v>
      </c>
      <c r="BK252" s="21">
        <v>0</v>
      </c>
      <c r="BL252" s="21">
        <v>0</v>
      </c>
      <c r="BM252" s="21">
        <v>0</v>
      </c>
      <c r="BN252" s="21">
        <v>0</v>
      </c>
      <c r="BO252" s="21">
        <v>0</v>
      </c>
      <c r="BP252" s="21">
        <v>0</v>
      </c>
      <c r="BQ252" s="21">
        <v>0</v>
      </c>
      <c r="BR252" s="21">
        <v>0</v>
      </c>
      <c r="BS252" s="21">
        <v>0</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21">
        <v>0</v>
      </c>
      <c r="CN252" s="21">
        <v>0</v>
      </c>
      <c r="CO252" s="21">
        <v>0</v>
      </c>
      <c r="CP252" s="21">
        <v>0</v>
      </c>
      <c r="CQ252" s="21">
        <v>0</v>
      </c>
      <c r="CR252" s="21">
        <v>0</v>
      </c>
      <c r="CS252" s="21">
        <v>0</v>
      </c>
      <c r="CT252" s="21">
        <v>0</v>
      </c>
      <c r="CU252" s="21">
        <v>0</v>
      </c>
      <c r="CV252" s="21">
        <v>0</v>
      </c>
      <c r="CW252" s="21">
        <v>0</v>
      </c>
      <c r="CX252" s="21">
        <v>0</v>
      </c>
      <c r="CY252" s="21">
        <v>0</v>
      </c>
      <c r="CZ252" s="21">
        <v>0</v>
      </c>
      <c r="DA252" s="21">
        <v>0</v>
      </c>
      <c r="DB252" s="21">
        <v>0</v>
      </c>
      <c r="DC252" s="21">
        <v>0</v>
      </c>
      <c r="DD252" s="21">
        <v>0</v>
      </c>
      <c r="DE252" s="21">
        <v>0</v>
      </c>
      <c r="DF252" s="21">
        <v>0</v>
      </c>
      <c r="DG252" s="21">
        <v>0</v>
      </c>
      <c r="DH252" s="21">
        <v>573270</v>
      </c>
      <c r="DI252" s="110">
        <v>0</v>
      </c>
      <c r="DJ252" s="110">
        <v>100</v>
      </c>
      <c r="DK252" s="110">
        <v>0</v>
      </c>
      <c r="DL252" s="110">
        <v>0</v>
      </c>
      <c r="DM252" s="110">
        <v>0</v>
      </c>
      <c r="DN252" s="21">
        <v>180000</v>
      </c>
      <c r="DO252" s="21">
        <v>0</v>
      </c>
      <c r="DP252" s="110" t="s">
        <v>1911</v>
      </c>
      <c r="DQ252" s="110" t="s">
        <v>1911</v>
      </c>
      <c r="DR252" s="110" t="s">
        <v>1911</v>
      </c>
      <c r="DS252" s="110" t="s">
        <v>1892</v>
      </c>
      <c r="DT252" s="110" t="s">
        <v>1911</v>
      </c>
      <c r="DU252" s="110" t="s">
        <v>1911</v>
      </c>
      <c r="DV252" s="110" t="s">
        <v>1911</v>
      </c>
      <c r="DW252" s="110" t="s">
        <v>1911</v>
      </c>
      <c r="DX252" s="110" t="s">
        <v>1911</v>
      </c>
      <c r="DY252" s="110" t="s">
        <v>1911</v>
      </c>
      <c r="DZ252" s="110" t="s">
        <v>1911</v>
      </c>
      <c r="EA252" s="110" t="s">
        <v>1911</v>
      </c>
      <c r="EB252" s="110" t="s">
        <v>1892</v>
      </c>
      <c r="EC252" s="110" t="s">
        <v>1892</v>
      </c>
    </row>
    <row r="253" spans="1:133" x14ac:dyDescent="0.3">
      <c r="A253" s="110" t="s">
        <v>162</v>
      </c>
      <c r="B253" s="110">
        <v>2021</v>
      </c>
      <c r="C253" s="110" t="s">
        <v>2650</v>
      </c>
      <c r="D253" s="22">
        <f>INDEX(Concordance!$A$2:$A$556,MATCH('2021 ESSER III'!F253,Concordance!$D$2:$D$556,0))</f>
        <v>93123</v>
      </c>
      <c r="E253" s="110" t="s">
        <v>914</v>
      </c>
      <c r="F253" s="110" t="s">
        <v>2651</v>
      </c>
      <c r="G253" s="110" t="s">
        <v>2652</v>
      </c>
      <c r="H253" s="110" t="s">
        <v>1892</v>
      </c>
      <c r="I253" s="21">
        <v>0</v>
      </c>
      <c r="J253" s="21">
        <v>0</v>
      </c>
      <c r="K253" s="21">
        <v>0</v>
      </c>
      <c r="L253" s="21">
        <v>0</v>
      </c>
      <c r="M253" s="21">
        <v>0</v>
      </c>
      <c r="N253" s="21">
        <v>0</v>
      </c>
      <c r="O253" s="21">
        <v>0</v>
      </c>
      <c r="P253" s="21">
        <v>0</v>
      </c>
      <c r="Q253" s="21">
        <v>0</v>
      </c>
      <c r="R253" s="21">
        <v>0</v>
      </c>
      <c r="W253" s="21">
        <v>0</v>
      </c>
      <c r="AC253" s="21">
        <v>1310170</v>
      </c>
      <c r="AD253" s="21">
        <v>0</v>
      </c>
      <c r="AE253" s="21">
        <v>0</v>
      </c>
      <c r="AF253" s="21">
        <v>0</v>
      </c>
      <c r="AG253" s="21">
        <v>0</v>
      </c>
      <c r="AH253" s="21">
        <v>0</v>
      </c>
      <c r="AI253" s="21">
        <v>0</v>
      </c>
      <c r="AJ253" s="21">
        <v>0</v>
      </c>
      <c r="AK253" s="21">
        <v>0</v>
      </c>
      <c r="AL253" s="21">
        <v>0</v>
      </c>
      <c r="AM253" s="21">
        <v>0</v>
      </c>
      <c r="AN253" s="21">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1">
        <v>0</v>
      </c>
      <c r="BD253" s="21">
        <v>0</v>
      </c>
      <c r="BE253" s="21">
        <v>0</v>
      </c>
      <c r="BF253" s="21">
        <v>0</v>
      </c>
      <c r="BG253" s="21">
        <v>0</v>
      </c>
      <c r="BH253" s="21">
        <v>0</v>
      </c>
      <c r="BI253" s="21">
        <v>0</v>
      </c>
      <c r="BJ253" s="21">
        <v>0</v>
      </c>
      <c r="BK253" s="21">
        <v>0</v>
      </c>
      <c r="BL253" s="21">
        <v>0</v>
      </c>
      <c r="BM253" s="21">
        <v>0</v>
      </c>
      <c r="BN253" s="21">
        <v>0</v>
      </c>
      <c r="BO253" s="21">
        <v>0</v>
      </c>
      <c r="BP253" s="21">
        <v>0</v>
      </c>
      <c r="BQ253" s="21">
        <v>0</v>
      </c>
      <c r="BR253" s="21">
        <v>0</v>
      </c>
      <c r="BS253" s="21">
        <v>0</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21">
        <v>0</v>
      </c>
      <c r="CN253" s="21">
        <v>0</v>
      </c>
      <c r="CO253" s="21">
        <v>0</v>
      </c>
      <c r="CP253" s="21">
        <v>0</v>
      </c>
      <c r="CQ253" s="21">
        <v>0</v>
      </c>
      <c r="CR253" s="21">
        <v>0</v>
      </c>
      <c r="CS253" s="21">
        <v>0</v>
      </c>
      <c r="CT253" s="21">
        <v>0</v>
      </c>
      <c r="CU253" s="21">
        <v>0</v>
      </c>
      <c r="CV253" s="21">
        <v>0</v>
      </c>
      <c r="CW253" s="21">
        <v>0</v>
      </c>
      <c r="CX253" s="21">
        <v>0</v>
      </c>
      <c r="CY253" s="21">
        <v>0</v>
      </c>
      <c r="CZ253" s="21">
        <v>0</v>
      </c>
      <c r="DA253" s="21">
        <v>0</v>
      </c>
      <c r="DB253" s="21">
        <v>0</v>
      </c>
      <c r="DC253" s="21">
        <v>0</v>
      </c>
      <c r="DD253" s="21">
        <v>0</v>
      </c>
      <c r="DE253" s="21">
        <v>0</v>
      </c>
      <c r="DF253" s="21">
        <v>0</v>
      </c>
      <c r="DG253" s="21">
        <v>0</v>
      </c>
      <c r="DH253" s="21">
        <v>1310170</v>
      </c>
      <c r="DI253" s="110">
        <v>45</v>
      </c>
      <c r="DJ253" s="110">
        <v>20</v>
      </c>
      <c r="DK253" s="110">
        <v>5</v>
      </c>
      <c r="DL253" s="110">
        <v>30</v>
      </c>
      <c r="DM253" s="110">
        <v>0</v>
      </c>
      <c r="DN253" s="21">
        <v>275000</v>
      </c>
      <c r="DO253" s="21">
        <v>0</v>
      </c>
      <c r="DP253" s="110" t="s">
        <v>1892</v>
      </c>
      <c r="DQ253" s="110" t="s">
        <v>1892</v>
      </c>
      <c r="DR253" s="110" t="s">
        <v>1911</v>
      </c>
      <c r="DS253" s="110" t="s">
        <v>1892</v>
      </c>
      <c r="DT253" s="110" t="s">
        <v>1911</v>
      </c>
      <c r="DU253" s="110" t="s">
        <v>1892</v>
      </c>
      <c r="DV253" s="110" t="s">
        <v>1911</v>
      </c>
      <c r="DW253" s="110" t="s">
        <v>1911</v>
      </c>
      <c r="DX253" s="110" t="s">
        <v>1911</v>
      </c>
      <c r="DY253" s="110" t="s">
        <v>1911</v>
      </c>
      <c r="DZ253" s="110" t="s">
        <v>1911</v>
      </c>
      <c r="EA253" s="110" t="s">
        <v>1911</v>
      </c>
      <c r="EB253" s="110" t="s">
        <v>1892</v>
      </c>
      <c r="EC253" s="110" t="s">
        <v>1892</v>
      </c>
    </row>
    <row r="254" spans="1:133" x14ac:dyDescent="0.3">
      <c r="A254" s="110" t="s">
        <v>162</v>
      </c>
      <c r="B254" s="110">
        <v>2021</v>
      </c>
      <c r="C254" s="110" t="s">
        <v>2653</v>
      </c>
      <c r="D254" s="22">
        <f>INDEX(Concordance!$A$2:$A$556,MATCH('2021 ESSER III'!F254,Concordance!$D$2:$D$556,0))</f>
        <v>6104</v>
      </c>
      <c r="E254" s="110" t="s">
        <v>917</v>
      </c>
      <c r="F254" s="110" t="s">
        <v>2654</v>
      </c>
      <c r="G254" s="110" t="s">
        <v>2655</v>
      </c>
      <c r="H254" s="110" t="s">
        <v>1892</v>
      </c>
      <c r="I254" s="21">
        <v>0</v>
      </c>
      <c r="J254" s="21">
        <v>0</v>
      </c>
      <c r="K254" s="21">
        <v>0</v>
      </c>
      <c r="L254" s="21">
        <v>0</v>
      </c>
      <c r="M254" s="21">
        <v>0</v>
      </c>
      <c r="N254" s="21">
        <v>0</v>
      </c>
      <c r="O254" s="21">
        <v>0</v>
      </c>
      <c r="P254" s="21">
        <v>0</v>
      </c>
      <c r="Q254" s="21">
        <v>0</v>
      </c>
      <c r="R254" s="21">
        <v>0</v>
      </c>
      <c r="W254" s="21">
        <v>0</v>
      </c>
      <c r="AC254" s="21">
        <v>2501978</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21">
        <v>0</v>
      </c>
      <c r="CN254" s="21">
        <v>0</v>
      </c>
      <c r="CO254" s="21">
        <v>0</v>
      </c>
      <c r="CP254" s="21">
        <v>0</v>
      </c>
      <c r="CQ254" s="21">
        <v>0</v>
      </c>
      <c r="CR254" s="21">
        <v>0</v>
      </c>
      <c r="CS254" s="21">
        <v>0</v>
      </c>
      <c r="CT254" s="21">
        <v>0</v>
      </c>
      <c r="CU254" s="21">
        <v>0</v>
      </c>
      <c r="CV254" s="21">
        <v>0</v>
      </c>
      <c r="CW254" s="21">
        <v>0</v>
      </c>
      <c r="CX254" s="21">
        <v>0</v>
      </c>
      <c r="CY254" s="21">
        <v>0</v>
      </c>
      <c r="CZ254" s="21">
        <v>0</v>
      </c>
      <c r="DA254" s="21">
        <v>0</v>
      </c>
      <c r="DB254" s="21">
        <v>0</v>
      </c>
      <c r="DC254" s="21">
        <v>0</v>
      </c>
      <c r="DD254" s="21">
        <v>0</v>
      </c>
      <c r="DE254" s="21">
        <v>0</v>
      </c>
      <c r="DF254" s="21">
        <v>0</v>
      </c>
      <c r="DG254" s="21">
        <v>0</v>
      </c>
      <c r="DH254" s="21">
        <v>2501978</v>
      </c>
      <c r="DI254" s="110">
        <v>2.57</v>
      </c>
      <c r="DJ254" s="110">
        <v>33.76</v>
      </c>
      <c r="DK254" s="110">
        <v>3.52</v>
      </c>
      <c r="DL254" s="110">
        <v>54.45</v>
      </c>
      <c r="DM254" s="110">
        <v>5.7</v>
      </c>
      <c r="DN254" s="21">
        <v>646000</v>
      </c>
      <c r="DO254" s="21">
        <v>0</v>
      </c>
      <c r="DP254" s="110" t="s">
        <v>1911</v>
      </c>
      <c r="DQ254" s="110" t="s">
        <v>1911</v>
      </c>
      <c r="DR254" s="110" t="s">
        <v>1892</v>
      </c>
      <c r="DS254" s="110" t="s">
        <v>1892</v>
      </c>
      <c r="DT254" s="110" t="s">
        <v>1911</v>
      </c>
      <c r="DU254" s="110" t="s">
        <v>1892</v>
      </c>
      <c r="DV254" s="110" t="s">
        <v>1911</v>
      </c>
      <c r="DW254" s="110" t="s">
        <v>1911</v>
      </c>
      <c r="DX254" s="110" t="s">
        <v>1911</v>
      </c>
      <c r="DY254" s="110" t="s">
        <v>1911</v>
      </c>
      <c r="DZ254" s="110" t="s">
        <v>1911</v>
      </c>
      <c r="EA254" s="110" t="s">
        <v>1911</v>
      </c>
      <c r="EB254" s="110" t="s">
        <v>1892</v>
      </c>
      <c r="EC254" s="110" t="s">
        <v>1892</v>
      </c>
    </row>
    <row r="255" spans="1:133" x14ac:dyDescent="0.3">
      <c r="A255" s="110" t="s">
        <v>162</v>
      </c>
      <c r="B255" s="110">
        <v>2021</v>
      </c>
      <c r="C255" s="110" t="s">
        <v>2656</v>
      </c>
      <c r="D255" s="22">
        <f>INDEX(Concordance!$A$2:$A$556,MATCH('2021 ESSER III'!F255,Concordance!$D$2:$D$556,0))</f>
        <v>85045</v>
      </c>
      <c r="E255" s="110" t="s">
        <v>920</v>
      </c>
      <c r="F255" s="110" t="s">
        <v>2657</v>
      </c>
      <c r="G255" s="110" t="s">
        <v>2658</v>
      </c>
      <c r="H255" s="110" t="s">
        <v>1892</v>
      </c>
      <c r="I255" s="21">
        <v>11554.9</v>
      </c>
      <c r="J255" s="21">
        <v>0</v>
      </c>
      <c r="K255" s="21">
        <v>0</v>
      </c>
      <c r="L255" s="21">
        <v>0</v>
      </c>
      <c r="M255" s="21">
        <v>0</v>
      </c>
      <c r="N255" s="21">
        <v>0</v>
      </c>
      <c r="O255" s="21">
        <v>0</v>
      </c>
      <c r="P255" s="21">
        <v>0</v>
      </c>
      <c r="Q255" s="21">
        <v>11554.9</v>
      </c>
      <c r="R255" s="21">
        <v>0</v>
      </c>
      <c r="W255" s="21">
        <v>11554.9</v>
      </c>
      <c r="X255" s="110">
        <v>0</v>
      </c>
      <c r="Y255" s="110">
        <v>0</v>
      </c>
      <c r="Z255" s="110">
        <v>0</v>
      </c>
      <c r="AA255" s="110">
        <v>100</v>
      </c>
      <c r="AB255" s="110">
        <v>0</v>
      </c>
      <c r="AC255" s="21">
        <v>1203580</v>
      </c>
      <c r="AD255" s="21">
        <v>0</v>
      </c>
      <c r="AE255" s="21">
        <v>0</v>
      </c>
      <c r="AF255" s="21">
        <v>0</v>
      </c>
      <c r="AG255" s="21">
        <v>0</v>
      </c>
      <c r="AH255" s="21">
        <v>0</v>
      </c>
      <c r="AI255" s="21">
        <v>0</v>
      </c>
      <c r="AJ255" s="21">
        <v>0</v>
      </c>
      <c r="AK255" s="21">
        <v>0</v>
      </c>
      <c r="AL255" s="21">
        <v>0</v>
      </c>
      <c r="AM255" s="21">
        <v>0</v>
      </c>
      <c r="AN255" s="21">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0</v>
      </c>
      <c r="BD255" s="21">
        <v>0</v>
      </c>
      <c r="BE255" s="21">
        <v>0</v>
      </c>
      <c r="BF255" s="21">
        <v>0</v>
      </c>
      <c r="BG255" s="21">
        <v>0</v>
      </c>
      <c r="BH255" s="21">
        <v>0</v>
      </c>
      <c r="BI255" s="21">
        <v>0</v>
      </c>
      <c r="BJ255" s="21">
        <v>0</v>
      </c>
      <c r="BK255" s="21">
        <v>0</v>
      </c>
      <c r="BL255" s="21">
        <v>0</v>
      </c>
      <c r="BM255" s="21">
        <v>0</v>
      </c>
      <c r="BN255" s="21">
        <v>0</v>
      </c>
      <c r="BO255" s="21">
        <v>0</v>
      </c>
      <c r="BP255" s="21">
        <v>0</v>
      </c>
      <c r="BQ255" s="21">
        <v>0</v>
      </c>
      <c r="BR255" s="21">
        <v>0</v>
      </c>
      <c r="BS255" s="21">
        <v>0</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c r="CI255" s="21">
        <v>0</v>
      </c>
      <c r="CJ255" s="21">
        <v>0</v>
      </c>
      <c r="CK255" s="21">
        <v>0</v>
      </c>
      <c r="CL255" s="21">
        <v>0</v>
      </c>
      <c r="CM255" s="21">
        <v>0</v>
      </c>
      <c r="CN255" s="21">
        <v>0</v>
      </c>
      <c r="CO255" s="21">
        <v>0</v>
      </c>
      <c r="CP255" s="21">
        <v>0</v>
      </c>
      <c r="CQ255" s="21">
        <v>0</v>
      </c>
      <c r="CR255" s="21">
        <v>0</v>
      </c>
      <c r="CS255" s="21">
        <v>0</v>
      </c>
      <c r="CT255" s="21">
        <v>0</v>
      </c>
      <c r="CU255" s="21">
        <v>0</v>
      </c>
      <c r="CV255" s="21">
        <v>0</v>
      </c>
      <c r="CW255" s="21">
        <v>0</v>
      </c>
      <c r="CX255" s="21">
        <v>0</v>
      </c>
      <c r="CY255" s="21">
        <v>0</v>
      </c>
      <c r="CZ255" s="21">
        <v>0</v>
      </c>
      <c r="DA255" s="21">
        <v>0</v>
      </c>
      <c r="DB255" s="21">
        <v>0</v>
      </c>
      <c r="DC255" s="21">
        <v>0</v>
      </c>
      <c r="DD255" s="21">
        <v>0</v>
      </c>
      <c r="DE255" s="21">
        <v>0</v>
      </c>
      <c r="DF255" s="21">
        <v>0</v>
      </c>
      <c r="DG255" s="21">
        <v>0</v>
      </c>
      <c r="DH255" s="21">
        <v>1203580</v>
      </c>
      <c r="DI255" s="110">
        <v>0</v>
      </c>
      <c r="DJ255" s="110">
        <v>20</v>
      </c>
      <c r="DK255" s="110">
        <v>0</v>
      </c>
      <c r="DL255" s="110">
        <v>80</v>
      </c>
      <c r="DM255" s="110">
        <v>0</v>
      </c>
      <c r="DN255" s="21">
        <v>1075000</v>
      </c>
      <c r="DO255" s="21">
        <v>0</v>
      </c>
      <c r="DP255" s="110" t="s">
        <v>1892</v>
      </c>
      <c r="DQ255" s="110" t="s">
        <v>1911</v>
      </c>
      <c r="DR255" s="110" t="s">
        <v>1911</v>
      </c>
      <c r="DS255" s="110" t="s">
        <v>1911</v>
      </c>
      <c r="DT255" s="110" t="s">
        <v>1911</v>
      </c>
      <c r="DU255" s="110" t="s">
        <v>1892</v>
      </c>
      <c r="DV255" s="110" t="s">
        <v>1911</v>
      </c>
      <c r="DW255" s="110" t="s">
        <v>1911</v>
      </c>
      <c r="DX255" s="110" t="s">
        <v>1911</v>
      </c>
      <c r="DY255" s="110" t="s">
        <v>1911</v>
      </c>
      <c r="DZ255" s="110" t="s">
        <v>1911</v>
      </c>
      <c r="EA255" s="110" t="s">
        <v>1911</v>
      </c>
      <c r="EB255" s="110" t="s">
        <v>1892</v>
      </c>
      <c r="EC255" s="110" t="s">
        <v>1892</v>
      </c>
    </row>
    <row r="256" spans="1:133" x14ac:dyDescent="0.3">
      <c r="A256" s="110" t="s">
        <v>162</v>
      </c>
      <c r="B256" s="110">
        <v>2021</v>
      </c>
      <c r="C256" s="110" t="s">
        <v>2659</v>
      </c>
      <c r="D256" s="22">
        <f>INDEX(Concordance!$A$2:$A$556,MATCH('2021 ESSER III'!F256,Concordance!$D$2:$D$556,0))</f>
        <v>40104</v>
      </c>
      <c r="E256" s="110" t="s">
        <v>923</v>
      </c>
      <c r="F256" s="110" t="s">
        <v>2660</v>
      </c>
      <c r="G256" s="110" t="s">
        <v>2661</v>
      </c>
      <c r="H256" s="110" t="s">
        <v>1892</v>
      </c>
      <c r="I256" s="21">
        <v>0</v>
      </c>
      <c r="J256" s="21">
        <v>0</v>
      </c>
      <c r="K256" s="21">
        <v>0</v>
      </c>
      <c r="L256" s="21">
        <v>0</v>
      </c>
      <c r="M256" s="21">
        <v>0</v>
      </c>
      <c r="N256" s="21">
        <v>0</v>
      </c>
      <c r="O256" s="21">
        <v>0</v>
      </c>
      <c r="P256" s="21">
        <v>0</v>
      </c>
      <c r="Q256" s="21">
        <v>0</v>
      </c>
      <c r="R256" s="21">
        <v>0</v>
      </c>
      <c r="W256" s="21">
        <v>0</v>
      </c>
      <c r="AC256" s="21">
        <v>227162</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1">
        <v>0</v>
      </c>
      <c r="CK256" s="21">
        <v>0</v>
      </c>
      <c r="CL256" s="21">
        <v>0</v>
      </c>
      <c r="CM256" s="21">
        <v>0</v>
      </c>
      <c r="CN256" s="21">
        <v>0</v>
      </c>
      <c r="CO256" s="21">
        <v>0</v>
      </c>
      <c r="CP256" s="21">
        <v>0</v>
      </c>
      <c r="CQ256" s="21">
        <v>0</v>
      </c>
      <c r="CR256" s="21">
        <v>0</v>
      </c>
      <c r="CS256" s="21">
        <v>0</v>
      </c>
      <c r="CT256" s="21">
        <v>0</v>
      </c>
      <c r="CU256" s="21">
        <v>0</v>
      </c>
      <c r="CV256" s="21">
        <v>0</v>
      </c>
      <c r="CW256" s="21">
        <v>0</v>
      </c>
      <c r="CX256" s="21">
        <v>0</v>
      </c>
      <c r="CY256" s="21">
        <v>0</v>
      </c>
      <c r="CZ256" s="21">
        <v>0</v>
      </c>
      <c r="DA256" s="21">
        <v>0</v>
      </c>
      <c r="DB256" s="21">
        <v>0</v>
      </c>
      <c r="DC256" s="21">
        <v>0</v>
      </c>
      <c r="DD256" s="21">
        <v>0</v>
      </c>
      <c r="DE256" s="21">
        <v>0</v>
      </c>
      <c r="DF256" s="21">
        <v>0</v>
      </c>
      <c r="DG256" s="21">
        <v>0</v>
      </c>
      <c r="DH256" s="21">
        <v>227162</v>
      </c>
      <c r="DI256" s="110">
        <v>0</v>
      </c>
      <c r="DJ256" s="110">
        <v>22.5</v>
      </c>
      <c r="DK256" s="110">
        <v>0</v>
      </c>
      <c r="DL256" s="110">
        <v>77.5</v>
      </c>
      <c r="DM256" s="110">
        <v>0</v>
      </c>
      <c r="DN256" s="21">
        <v>48900</v>
      </c>
      <c r="DO256" s="21">
        <v>0</v>
      </c>
      <c r="DP256" s="110" t="s">
        <v>1911</v>
      </c>
      <c r="DQ256" s="110" t="s">
        <v>1911</v>
      </c>
      <c r="DR256" s="110" t="s">
        <v>1911</v>
      </c>
      <c r="DS256" s="110" t="s">
        <v>1892</v>
      </c>
      <c r="DT256" s="110" t="s">
        <v>1911</v>
      </c>
      <c r="DU256" s="110" t="s">
        <v>1911</v>
      </c>
      <c r="DV256" s="110" t="s">
        <v>1911</v>
      </c>
      <c r="DW256" s="110" t="s">
        <v>1911</v>
      </c>
      <c r="DX256" s="110" t="s">
        <v>1911</v>
      </c>
      <c r="DY256" s="110" t="s">
        <v>1911</v>
      </c>
      <c r="DZ256" s="110" t="s">
        <v>1911</v>
      </c>
      <c r="EA256" s="110" t="s">
        <v>1911</v>
      </c>
      <c r="EB256" s="110" t="s">
        <v>1892</v>
      </c>
      <c r="EC256" s="110" t="s">
        <v>1892</v>
      </c>
    </row>
    <row r="257" spans="1:133" x14ac:dyDescent="0.3">
      <c r="A257" s="110" t="s">
        <v>162</v>
      </c>
      <c r="B257" s="110">
        <v>2021</v>
      </c>
      <c r="C257" s="110" t="s">
        <v>2662</v>
      </c>
      <c r="D257" s="22">
        <f>INDEX(Concordance!$A$2:$A$556,MATCH('2021 ESSER III'!F257,Concordance!$D$2:$D$556,0))</f>
        <v>25002</v>
      </c>
      <c r="E257" s="110" t="s">
        <v>926</v>
      </c>
      <c r="F257" s="110" t="s">
        <v>2663</v>
      </c>
      <c r="G257" s="110" t="s">
        <v>2664</v>
      </c>
      <c r="H257" s="110" t="s">
        <v>1892</v>
      </c>
      <c r="I257" s="21">
        <v>15001.1</v>
      </c>
      <c r="J257" s="21">
        <v>0</v>
      </c>
      <c r="K257" s="21">
        <v>0</v>
      </c>
      <c r="L257" s="21">
        <v>0</v>
      </c>
      <c r="M257" s="21">
        <v>0</v>
      </c>
      <c r="N257" s="21">
        <v>0</v>
      </c>
      <c r="O257" s="21">
        <v>0</v>
      </c>
      <c r="P257" s="21">
        <v>0</v>
      </c>
      <c r="Q257" s="21">
        <v>15001.1</v>
      </c>
      <c r="R257" s="21">
        <v>0</v>
      </c>
      <c r="W257" s="21">
        <v>15001.1</v>
      </c>
      <c r="X257" s="110">
        <v>0</v>
      </c>
      <c r="Y257" s="110">
        <v>0</v>
      </c>
      <c r="Z257" s="110">
        <v>0</v>
      </c>
      <c r="AA257" s="110">
        <v>100</v>
      </c>
      <c r="AB257" s="110">
        <v>0</v>
      </c>
      <c r="AC257" s="21">
        <v>718946</v>
      </c>
      <c r="AD257" s="21">
        <v>0</v>
      </c>
      <c r="AE257" s="21">
        <v>0</v>
      </c>
      <c r="AF257" s="21">
        <v>0</v>
      </c>
      <c r="AG257" s="21">
        <v>0</v>
      </c>
      <c r="AH257" s="21">
        <v>0</v>
      </c>
      <c r="AI257" s="21">
        <v>0</v>
      </c>
      <c r="AJ257" s="21">
        <v>0</v>
      </c>
      <c r="AK257" s="21">
        <v>0</v>
      </c>
      <c r="AL257" s="21">
        <v>0</v>
      </c>
      <c r="AM257" s="21">
        <v>0</v>
      </c>
      <c r="AN257" s="21">
        <v>0</v>
      </c>
      <c r="AO257" s="21">
        <v>0</v>
      </c>
      <c r="AP257" s="21">
        <v>0</v>
      </c>
      <c r="AQ257" s="21">
        <v>0</v>
      </c>
      <c r="AR257" s="21">
        <v>0</v>
      </c>
      <c r="AS257" s="21">
        <v>0</v>
      </c>
      <c r="AT257" s="21">
        <v>0</v>
      </c>
      <c r="AU257" s="21">
        <v>0</v>
      </c>
      <c r="AV257" s="21">
        <v>0</v>
      </c>
      <c r="AW257" s="21">
        <v>0</v>
      </c>
      <c r="AX257" s="21">
        <v>0</v>
      </c>
      <c r="AY257" s="21">
        <v>0</v>
      </c>
      <c r="AZ257" s="21">
        <v>0</v>
      </c>
      <c r="BA257" s="21">
        <v>0</v>
      </c>
      <c r="BB257" s="21">
        <v>0</v>
      </c>
      <c r="BC257" s="21">
        <v>0</v>
      </c>
      <c r="BD257" s="21">
        <v>0</v>
      </c>
      <c r="BE257" s="21">
        <v>0</v>
      </c>
      <c r="BF257" s="21">
        <v>0</v>
      </c>
      <c r="BG257" s="21">
        <v>0</v>
      </c>
      <c r="BH257" s="21">
        <v>0</v>
      </c>
      <c r="BI257" s="21">
        <v>0</v>
      </c>
      <c r="BJ257" s="21">
        <v>0</v>
      </c>
      <c r="BK257" s="21">
        <v>0</v>
      </c>
      <c r="BL257" s="21">
        <v>0</v>
      </c>
      <c r="BM257" s="21">
        <v>0</v>
      </c>
      <c r="BN257" s="21">
        <v>0</v>
      </c>
      <c r="BO257" s="21">
        <v>0</v>
      </c>
      <c r="BP257" s="21">
        <v>0</v>
      </c>
      <c r="BQ257" s="21">
        <v>0</v>
      </c>
      <c r="BR257" s="21">
        <v>0</v>
      </c>
      <c r="BS257" s="21">
        <v>0</v>
      </c>
      <c r="BT257" s="21">
        <v>0</v>
      </c>
      <c r="BU257" s="21">
        <v>0</v>
      </c>
      <c r="BV257" s="21">
        <v>0</v>
      </c>
      <c r="BW257" s="21">
        <v>0</v>
      </c>
      <c r="BX257" s="21">
        <v>0</v>
      </c>
      <c r="BY257" s="21">
        <v>0</v>
      </c>
      <c r="BZ257" s="21">
        <v>0</v>
      </c>
      <c r="CA257" s="21">
        <v>0</v>
      </c>
      <c r="CB257" s="21">
        <v>0</v>
      </c>
      <c r="CC257" s="21">
        <v>0</v>
      </c>
      <c r="CD257" s="21">
        <v>0</v>
      </c>
      <c r="CE257" s="21">
        <v>0</v>
      </c>
      <c r="CF257" s="21">
        <v>0</v>
      </c>
      <c r="CG257" s="21">
        <v>0</v>
      </c>
      <c r="CH257" s="21">
        <v>0</v>
      </c>
      <c r="CI257" s="21">
        <v>0</v>
      </c>
      <c r="CJ257" s="21">
        <v>0</v>
      </c>
      <c r="CK257" s="21">
        <v>0</v>
      </c>
      <c r="CL257" s="21">
        <v>0</v>
      </c>
      <c r="CM257" s="21">
        <v>0</v>
      </c>
      <c r="CN257" s="21">
        <v>0</v>
      </c>
      <c r="CO257" s="21">
        <v>0</v>
      </c>
      <c r="CP257" s="21">
        <v>0</v>
      </c>
      <c r="CQ257" s="21">
        <v>0</v>
      </c>
      <c r="CR257" s="21">
        <v>0</v>
      </c>
      <c r="CS257" s="21">
        <v>0</v>
      </c>
      <c r="CT257" s="21">
        <v>0</v>
      </c>
      <c r="CU257" s="21">
        <v>0</v>
      </c>
      <c r="CV257" s="21">
        <v>0</v>
      </c>
      <c r="CW257" s="21">
        <v>0</v>
      </c>
      <c r="CX257" s="21">
        <v>0</v>
      </c>
      <c r="CY257" s="21">
        <v>0</v>
      </c>
      <c r="CZ257" s="21">
        <v>0</v>
      </c>
      <c r="DA257" s="21">
        <v>0</v>
      </c>
      <c r="DB257" s="21">
        <v>0</v>
      </c>
      <c r="DC257" s="21">
        <v>0</v>
      </c>
      <c r="DD257" s="21">
        <v>0</v>
      </c>
      <c r="DE257" s="21">
        <v>0</v>
      </c>
      <c r="DF257" s="21">
        <v>0</v>
      </c>
      <c r="DG257" s="21">
        <v>0</v>
      </c>
      <c r="DH257" s="21">
        <v>718946</v>
      </c>
      <c r="DI257" s="110">
        <v>0</v>
      </c>
      <c r="DJ257" s="110">
        <v>25</v>
      </c>
      <c r="DK257" s="110">
        <v>0</v>
      </c>
      <c r="DL257" s="110">
        <v>75</v>
      </c>
      <c r="DM257" s="110">
        <v>0</v>
      </c>
      <c r="DN257" s="21">
        <v>175000</v>
      </c>
      <c r="DO257" s="21">
        <v>0</v>
      </c>
      <c r="DP257" s="110" t="s">
        <v>1911</v>
      </c>
      <c r="DQ257" s="110" t="s">
        <v>1911</v>
      </c>
      <c r="DR257" s="110" t="s">
        <v>1911</v>
      </c>
      <c r="DS257" s="110" t="s">
        <v>1892</v>
      </c>
      <c r="DT257" s="110" t="s">
        <v>1911</v>
      </c>
      <c r="DU257" s="110" t="s">
        <v>1911</v>
      </c>
      <c r="DV257" s="110" t="s">
        <v>1911</v>
      </c>
      <c r="DW257" s="110" t="s">
        <v>1911</v>
      </c>
      <c r="DX257" s="110" t="s">
        <v>1911</v>
      </c>
      <c r="DY257" s="110" t="s">
        <v>1911</v>
      </c>
      <c r="DZ257" s="110" t="s">
        <v>1911</v>
      </c>
      <c r="EA257" s="110" t="s">
        <v>1911</v>
      </c>
      <c r="EB257" s="110" t="s">
        <v>1892</v>
      </c>
      <c r="EC257" s="110" t="s">
        <v>1911</v>
      </c>
    </row>
    <row r="258" spans="1:133" x14ac:dyDescent="0.3">
      <c r="A258" s="110" t="s">
        <v>162</v>
      </c>
      <c r="B258" s="110">
        <v>2021</v>
      </c>
      <c r="C258" s="110" t="s">
        <v>2665</v>
      </c>
      <c r="D258" s="22">
        <f>INDEX(Concordance!$A$2:$A$556,MATCH('2021 ESSER III'!F258,Concordance!$D$2:$D$556,0))</f>
        <v>89080</v>
      </c>
      <c r="E258" s="110" t="s">
        <v>929</v>
      </c>
      <c r="F258" s="110" t="s">
        <v>2666</v>
      </c>
      <c r="G258" s="110" t="s">
        <v>2667</v>
      </c>
      <c r="H258" s="110" t="s">
        <v>1892</v>
      </c>
      <c r="I258" s="21">
        <v>15811.97</v>
      </c>
      <c r="J258" s="21">
        <v>0</v>
      </c>
      <c r="K258" s="21">
        <v>0</v>
      </c>
      <c r="L258" s="21">
        <v>0</v>
      </c>
      <c r="M258" s="21">
        <v>0</v>
      </c>
      <c r="N258" s="21">
        <v>0</v>
      </c>
      <c r="O258" s="21">
        <v>0</v>
      </c>
      <c r="P258" s="21">
        <v>0</v>
      </c>
      <c r="Q258" s="21">
        <v>15811.97</v>
      </c>
      <c r="R258" s="21">
        <v>0</v>
      </c>
      <c r="W258" s="21">
        <v>15811.97</v>
      </c>
      <c r="X258" s="110">
        <v>0</v>
      </c>
      <c r="Y258" s="110">
        <v>0</v>
      </c>
      <c r="Z258" s="110">
        <v>0</v>
      </c>
      <c r="AA258" s="110">
        <v>100</v>
      </c>
      <c r="AB258" s="110">
        <v>0</v>
      </c>
      <c r="AC258" s="21">
        <v>776856</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1">
        <v>0</v>
      </c>
      <c r="CK258" s="21">
        <v>0</v>
      </c>
      <c r="CL258" s="21">
        <v>0</v>
      </c>
      <c r="CM258" s="21">
        <v>0</v>
      </c>
      <c r="CN258" s="21">
        <v>0</v>
      </c>
      <c r="CO258" s="21">
        <v>0</v>
      </c>
      <c r="CP258" s="21">
        <v>0</v>
      </c>
      <c r="CQ258" s="21">
        <v>0</v>
      </c>
      <c r="CR258" s="21">
        <v>0</v>
      </c>
      <c r="CS258" s="21">
        <v>0</v>
      </c>
      <c r="CT258" s="21">
        <v>0</v>
      </c>
      <c r="CU258" s="21">
        <v>0</v>
      </c>
      <c r="CV258" s="21">
        <v>0</v>
      </c>
      <c r="CW258" s="21">
        <v>0</v>
      </c>
      <c r="CX258" s="21">
        <v>0</v>
      </c>
      <c r="CY258" s="21">
        <v>0</v>
      </c>
      <c r="CZ258" s="21">
        <v>0</v>
      </c>
      <c r="DA258" s="21">
        <v>0</v>
      </c>
      <c r="DB258" s="21">
        <v>0</v>
      </c>
      <c r="DC258" s="21">
        <v>0</v>
      </c>
      <c r="DD258" s="21">
        <v>0</v>
      </c>
      <c r="DE258" s="21">
        <v>0</v>
      </c>
      <c r="DF258" s="21">
        <v>0</v>
      </c>
      <c r="DG258" s="21">
        <v>0</v>
      </c>
      <c r="DH258" s="21">
        <v>776856</v>
      </c>
      <c r="DI258" s="110">
        <v>0</v>
      </c>
      <c r="DJ258" s="110">
        <v>100</v>
      </c>
      <c r="DK258" s="110">
        <v>0</v>
      </c>
      <c r="DL258" s="110">
        <v>0</v>
      </c>
      <c r="DM258" s="110">
        <v>0</v>
      </c>
      <c r="DN258" s="21">
        <v>155371.20000000001</v>
      </c>
      <c r="DO258" s="21">
        <v>0</v>
      </c>
      <c r="DP258" s="110" t="s">
        <v>1911</v>
      </c>
      <c r="DQ258" s="110" t="s">
        <v>1911</v>
      </c>
      <c r="DR258" s="110" t="s">
        <v>1911</v>
      </c>
      <c r="DS258" s="110" t="s">
        <v>1892</v>
      </c>
      <c r="DT258" s="110" t="s">
        <v>1911</v>
      </c>
      <c r="DU258" s="110" t="s">
        <v>1911</v>
      </c>
      <c r="DV258" s="110" t="s">
        <v>1911</v>
      </c>
      <c r="DW258" s="110" t="s">
        <v>1911</v>
      </c>
      <c r="DX258" s="110" t="s">
        <v>1911</v>
      </c>
      <c r="DY258" s="110" t="s">
        <v>1911</v>
      </c>
      <c r="DZ258" s="110" t="s">
        <v>1911</v>
      </c>
      <c r="EA258" s="110" t="s">
        <v>1911</v>
      </c>
      <c r="EB258" s="110" t="s">
        <v>1892</v>
      </c>
      <c r="EC258" s="110" t="s">
        <v>1892</v>
      </c>
    </row>
    <row r="259" spans="1:133" x14ac:dyDescent="0.3">
      <c r="A259" s="110" t="s">
        <v>162</v>
      </c>
      <c r="B259" s="110">
        <v>2021</v>
      </c>
      <c r="C259" s="110" t="s">
        <v>2668</v>
      </c>
      <c r="D259" s="22">
        <f>INDEX(Concordance!$A$2:$A$556,MATCH('2021 ESSER III'!F259,Concordance!$D$2:$D$556,0))</f>
        <v>53113</v>
      </c>
      <c r="E259" s="110" t="s">
        <v>932</v>
      </c>
      <c r="F259" s="110" t="s">
        <v>2669</v>
      </c>
      <c r="G259" s="110" t="s">
        <v>2670</v>
      </c>
      <c r="H259" s="110" t="s">
        <v>1892</v>
      </c>
      <c r="I259" s="21">
        <v>0</v>
      </c>
      <c r="J259" s="21">
        <v>0</v>
      </c>
      <c r="K259" s="21">
        <v>0</v>
      </c>
      <c r="L259" s="21">
        <v>0</v>
      </c>
      <c r="M259" s="21">
        <v>0</v>
      </c>
      <c r="N259" s="21">
        <v>0</v>
      </c>
      <c r="O259" s="21">
        <v>0</v>
      </c>
      <c r="P259" s="21">
        <v>0</v>
      </c>
      <c r="Q259" s="21">
        <v>0</v>
      </c>
      <c r="R259" s="21">
        <v>0</v>
      </c>
      <c r="W259" s="21">
        <v>0</v>
      </c>
      <c r="AC259" s="21">
        <v>8705155</v>
      </c>
      <c r="AD259" s="21">
        <v>0</v>
      </c>
      <c r="AE259" s="21">
        <v>0</v>
      </c>
      <c r="AF259" s="21">
        <v>0</v>
      </c>
      <c r="AG259" s="21">
        <v>0</v>
      </c>
      <c r="AH259" s="21">
        <v>0</v>
      </c>
      <c r="AI259" s="21">
        <v>0</v>
      </c>
      <c r="AJ259" s="21">
        <v>0</v>
      </c>
      <c r="AK259" s="21">
        <v>0</v>
      </c>
      <c r="AL259" s="21">
        <v>0</v>
      </c>
      <c r="AM259" s="21">
        <v>0</v>
      </c>
      <c r="AN259" s="21">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1">
        <v>0</v>
      </c>
      <c r="BD259" s="21">
        <v>0</v>
      </c>
      <c r="BE259" s="21">
        <v>0</v>
      </c>
      <c r="BF259" s="21">
        <v>0</v>
      </c>
      <c r="BG259" s="21">
        <v>0</v>
      </c>
      <c r="BH259" s="21">
        <v>0</v>
      </c>
      <c r="BI259" s="21">
        <v>0</v>
      </c>
      <c r="BJ259" s="21">
        <v>0</v>
      </c>
      <c r="BK259" s="21">
        <v>0</v>
      </c>
      <c r="BL259" s="21">
        <v>0</v>
      </c>
      <c r="BM259" s="21">
        <v>0</v>
      </c>
      <c r="BN259" s="21">
        <v>0</v>
      </c>
      <c r="BO259" s="21">
        <v>0</v>
      </c>
      <c r="BP259" s="21">
        <v>0</v>
      </c>
      <c r="BQ259" s="21">
        <v>0</v>
      </c>
      <c r="BR259" s="21">
        <v>0</v>
      </c>
      <c r="BS259" s="21">
        <v>0</v>
      </c>
      <c r="BT259" s="21">
        <v>0</v>
      </c>
      <c r="BU259" s="21">
        <v>0</v>
      </c>
      <c r="BV259" s="21">
        <v>0</v>
      </c>
      <c r="BW259" s="21">
        <v>0</v>
      </c>
      <c r="BX259" s="21">
        <v>0</v>
      </c>
      <c r="BY259" s="21">
        <v>0</v>
      </c>
      <c r="BZ259" s="21">
        <v>0</v>
      </c>
      <c r="CA259" s="21">
        <v>0</v>
      </c>
      <c r="CB259" s="21">
        <v>0</v>
      </c>
      <c r="CC259" s="21">
        <v>0</v>
      </c>
      <c r="CD259" s="21">
        <v>0</v>
      </c>
      <c r="CE259" s="21">
        <v>0</v>
      </c>
      <c r="CF259" s="21">
        <v>0</v>
      </c>
      <c r="CG259" s="21">
        <v>0</v>
      </c>
      <c r="CH259" s="21">
        <v>0</v>
      </c>
      <c r="CI259" s="21">
        <v>0</v>
      </c>
      <c r="CJ259" s="21">
        <v>0</v>
      </c>
      <c r="CK259" s="21">
        <v>0</v>
      </c>
      <c r="CL259" s="21">
        <v>0</v>
      </c>
      <c r="CM259" s="21">
        <v>0</v>
      </c>
      <c r="CN259" s="21">
        <v>0</v>
      </c>
      <c r="CO259" s="21">
        <v>0</v>
      </c>
      <c r="CP259" s="21">
        <v>0</v>
      </c>
      <c r="CQ259" s="21">
        <v>0</v>
      </c>
      <c r="CR259" s="21">
        <v>0</v>
      </c>
      <c r="CS259" s="21">
        <v>0</v>
      </c>
      <c r="CT259" s="21">
        <v>0</v>
      </c>
      <c r="CU259" s="21">
        <v>0</v>
      </c>
      <c r="CV259" s="21">
        <v>0</v>
      </c>
      <c r="CW259" s="21">
        <v>0</v>
      </c>
      <c r="CX259" s="21">
        <v>0</v>
      </c>
      <c r="CY259" s="21">
        <v>0</v>
      </c>
      <c r="CZ259" s="21">
        <v>0</v>
      </c>
      <c r="DA259" s="21">
        <v>0</v>
      </c>
      <c r="DB259" s="21">
        <v>0</v>
      </c>
      <c r="DC259" s="21">
        <v>0</v>
      </c>
      <c r="DD259" s="21">
        <v>0</v>
      </c>
      <c r="DE259" s="21">
        <v>0</v>
      </c>
      <c r="DF259" s="21">
        <v>0</v>
      </c>
      <c r="DG259" s="21">
        <v>0</v>
      </c>
      <c r="DH259" s="21">
        <v>8705155</v>
      </c>
      <c r="DI259" s="110">
        <v>0</v>
      </c>
      <c r="DJ259" s="110">
        <v>25</v>
      </c>
      <c r="DK259" s="110">
        <v>0</v>
      </c>
      <c r="DL259" s="110">
        <v>75</v>
      </c>
      <c r="DM259" s="110">
        <v>0</v>
      </c>
      <c r="DN259" s="21">
        <v>3775000</v>
      </c>
      <c r="DO259" s="21">
        <v>0</v>
      </c>
      <c r="DP259" s="110" t="s">
        <v>1892</v>
      </c>
      <c r="DQ259" s="110" t="s">
        <v>1892</v>
      </c>
      <c r="DR259" s="110" t="s">
        <v>1911</v>
      </c>
      <c r="DS259" s="110" t="s">
        <v>1911</v>
      </c>
      <c r="DT259" s="110" t="s">
        <v>1911</v>
      </c>
      <c r="DU259" s="110" t="s">
        <v>1892</v>
      </c>
      <c r="DV259" s="110" t="s">
        <v>1911</v>
      </c>
      <c r="DW259" s="110" t="s">
        <v>1911</v>
      </c>
      <c r="DX259" s="110" t="s">
        <v>1911</v>
      </c>
      <c r="DY259" s="110" t="s">
        <v>1911</v>
      </c>
      <c r="DZ259" s="110" t="s">
        <v>1911</v>
      </c>
      <c r="EA259" s="110" t="s">
        <v>1911</v>
      </c>
      <c r="EB259" s="110" t="s">
        <v>1892</v>
      </c>
      <c r="EC259" s="110" t="s">
        <v>1892</v>
      </c>
    </row>
    <row r="260" spans="1:133" x14ac:dyDescent="0.3">
      <c r="A260" s="110" t="s">
        <v>162</v>
      </c>
      <c r="B260" s="110">
        <v>2021</v>
      </c>
      <c r="C260" s="110" t="s">
        <v>2671</v>
      </c>
      <c r="D260" s="22">
        <f>INDEX(Concordance!$A$2:$A$556,MATCH('2021 ESSER III'!F260,Concordance!$D$2:$D$556,0))</f>
        <v>48910</v>
      </c>
      <c r="E260" s="110" t="s">
        <v>1699</v>
      </c>
      <c r="F260" s="110" t="s">
        <v>2672</v>
      </c>
      <c r="G260" s="110" t="s">
        <v>2673</v>
      </c>
      <c r="H260" s="110" t="s">
        <v>1892</v>
      </c>
      <c r="I260" s="21">
        <v>0</v>
      </c>
      <c r="J260" s="21">
        <v>0</v>
      </c>
      <c r="K260" s="21">
        <v>0</v>
      </c>
      <c r="L260" s="21">
        <v>0</v>
      </c>
      <c r="M260" s="21">
        <v>0</v>
      </c>
      <c r="N260" s="21">
        <v>0</v>
      </c>
      <c r="O260" s="21">
        <v>0</v>
      </c>
      <c r="P260" s="21">
        <v>0</v>
      </c>
      <c r="Q260" s="21">
        <v>0</v>
      </c>
      <c r="R260" s="21">
        <v>0</v>
      </c>
      <c r="W260" s="21">
        <v>0</v>
      </c>
      <c r="AC260" s="21">
        <v>2257489</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1">
        <v>0</v>
      </c>
      <c r="CK260" s="21">
        <v>0</v>
      </c>
      <c r="CL260" s="21">
        <v>0</v>
      </c>
      <c r="CM260" s="21">
        <v>0</v>
      </c>
      <c r="CN260" s="21">
        <v>0</v>
      </c>
      <c r="CO260" s="21">
        <v>0</v>
      </c>
      <c r="CP260" s="21">
        <v>0</v>
      </c>
      <c r="CQ260" s="21">
        <v>0</v>
      </c>
      <c r="CR260" s="21">
        <v>0</v>
      </c>
      <c r="CS260" s="21">
        <v>0</v>
      </c>
      <c r="CT260" s="21">
        <v>0</v>
      </c>
      <c r="CU260" s="21">
        <v>0</v>
      </c>
      <c r="CV260" s="21">
        <v>0</v>
      </c>
      <c r="CW260" s="21">
        <v>0</v>
      </c>
      <c r="CX260" s="21">
        <v>0</v>
      </c>
      <c r="CY260" s="21">
        <v>0</v>
      </c>
      <c r="CZ260" s="21">
        <v>0</v>
      </c>
      <c r="DA260" s="21">
        <v>0</v>
      </c>
      <c r="DB260" s="21">
        <v>0</v>
      </c>
      <c r="DC260" s="21">
        <v>0</v>
      </c>
      <c r="DD260" s="21">
        <v>0</v>
      </c>
      <c r="DE260" s="21">
        <v>0</v>
      </c>
      <c r="DF260" s="21">
        <v>0</v>
      </c>
      <c r="DG260" s="21">
        <v>0</v>
      </c>
      <c r="DH260" s="21">
        <v>2257489</v>
      </c>
      <c r="DI260" s="110">
        <v>0</v>
      </c>
      <c r="DJ260" s="110">
        <v>0</v>
      </c>
      <c r="DK260" s="110">
        <v>0</v>
      </c>
      <c r="DL260" s="110">
        <v>0</v>
      </c>
      <c r="DM260" s="110">
        <v>100</v>
      </c>
      <c r="DN260" s="21">
        <v>451497.8</v>
      </c>
      <c r="DO260" s="21">
        <v>0</v>
      </c>
      <c r="DP260" s="110" t="s">
        <v>1892</v>
      </c>
      <c r="DQ260" s="110" t="s">
        <v>1911</v>
      </c>
      <c r="DR260" s="110" t="s">
        <v>1911</v>
      </c>
      <c r="DS260" s="110" t="s">
        <v>1911</v>
      </c>
      <c r="DT260" s="110" t="s">
        <v>1911</v>
      </c>
      <c r="DU260" s="110" t="s">
        <v>1892</v>
      </c>
      <c r="DV260" s="110" t="s">
        <v>1911</v>
      </c>
      <c r="DW260" s="110" t="s">
        <v>1911</v>
      </c>
      <c r="DX260" s="110" t="s">
        <v>1911</v>
      </c>
      <c r="DY260" s="110" t="s">
        <v>1911</v>
      </c>
      <c r="DZ260" s="110" t="s">
        <v>1911</v>
      </c>
      <c r="EA260" s="110" t="s">
        <v>1911</v>
      </c>
      <c r="EB260" s="110" t="s">
        <v>1892</v>
      </c>
      <c r="EC260" s="110" t="s">
        <v>1892</v>
      </c>
    </row>
    <row r="261" spans="1:133" x14ac:dyDescent="0.3">
      <c r="A261" s="110" t="s">
        <v>162</v>
      </c>
      <c r="B261" s="110">
        <v>2021</v>
      </c>
      <c r="C261" s="110" t="s">
        <v>2674</v>
      </c>
      <c r="D261" s="22">
        <f>INDEX(Concordance!$A$2:$A$556,MATCH('2021 ESSER III'!F261,Concordance!$D$2:$D$556,0))</f>
        <v>48071</v>
      </c>
      <c r="E261" s="110" t="s">
        <v>935</v>
      </c>
      <c r="F261" s="110" t="s">
        <v>2675</v>
      </c>
      <c r="G261" s="110" t="s">
        <v>2676</v>
      </c>
      <c r="H261" s="110" t="s">
        <v>1892</v>
      </c>
      <c r="I261" s="21">
        <v>248328.94</v>
      </c>
      <c r="J261" s="21">
        <v>0</v>
      </c>
      <c r="K261" s="21">
        <v>0</v>
      </c>
      <c r="L261" s="21">
        <v>0</v>
      </c>
      <c r="M261" s="21">
        <v>0</v>
      </c>
      <c r="N261" s="21">
        <v>0</v>
      </c>
      <c r="O261" s="21">
        <v>0</v>
      </c>
      <c r="P261" s="21">
        <v>0</v>
      </c>
      <c r="Q261" s="21">
        <v>248328.94</v>
      </c>
      <c r="R261" s="21">
        <v>0</v>
      </c>
      <c r="W261" s="21">
        <v>248328.94</v>
      </c>
      <c r="X261" s="110">
        <v>0</v>
      </c>
      <c r="Y261" s="110">
        <v>0</v>
      </c>
      <c r="Z261" s="110">
        <v>0</v>
      </c>
      <c r="AA261" s="110">
        <v>100</v>
      </c>
      <c r="AB261" s="110">
        <v>0</v>
      </c>
      <c r="AC261" s="21">
        <v>10204710</v>
      </c>
      <c r="AD261" s="21">
        <v>0</v>
      </c>
      <c r="AE261" s="21">
        <v>0</v>
      </c>
      <c r="AF261" s="21">
        <v>0</v>
      </c>
      <c r="AG261" s="21">
        <v>0</v>
      </c>
      <c r="AH261" s="21">
        <v>0</v>
      </c>
      <c r="AI261" s="21">
        <v>0</v>
      </c>
      <c r="AJ261" s="21">
        <v>0</v>
      </c>
      <c r="AK261" s="21">
        <v>0</v>
      </c>
      <c r="AL261" s="21">
        <v>0</v>
      </c>
      <c r="AM261" s="21">
        <v>0</v>
      </c>
      <c r="AN261" s="21">
        <v>0</v>
      </c>
      <c r="AO261" s="21">
        <v>0</v>
      </c>
      <c r="AP261" s="21">
        <v>0</v>
      </c>
      <c r="AQ261" s="21">
        <v>0</v>
      </c>
      <c r="AR261" s="21">
        <v>0</v>
      </c>
      <c r="AS261" s="21">
        <v>0</v>
      </c>
      <c r="AT261" s="21">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1">
        <v>0</v>
      </c>
      <c r="BV261" s="21">
        <v>0</v>
      </c>
      <c r="BW261" s="21">
        <v>0</v>
      </c>
      <c r="BX261" s="21">
        <v>0</v>
      </c>
      <c r="BY261" s="21">
        <v>0</v>
      </c>
      <c r="BZ261" s="21">
        <v>0</v>
      </c>
      <c r="CA261" s="21">
        <v>0</v>
      </c>
      <c r="CB261" s="21">
        <v>0</v>
      </c>
      <c r="CC261" s="21">
        <v>0</v>
      </c>
      <c r="CD261" s="21">
        <v>0</v>
      </c>
      <c r="CE261" s="21">
        <v>0</v>
      </c>
      <c r="CF261" s="21">
        <v>0</v>
      </c>
      <c r="CG261" s="21">
        <v>0</v>
      </c>
      <c r="CH261" s="21">
        <v>0</v>
      </c>
      <c r="CI261" s="21">
        <v>0</v>
      </c>
      <c r="CJ261" s="21">
        <v>0</v>
      </c>
      <c r="CK261" s="21">
        <v>0</v>
      </c>
      <c r="CL261" s="21">
        <v>0</v>
      </c>
      <c r="CM261" s="21">
        <v>0</v>
      </c>
      <c r="CN261" s="21">
        <v>0</v>
      </c>
      <c r="CO261" s="21">
        <v>0</v>
      </c>
      <c r="CP261" s="21">
        <v>0</v>
      </c>
      <c r="CQ261" s="21">
        <v>0</v>
      </c>
      <c r="CR261" s="21">
        <v>0</v>
      </c>
      <c r="CS261" s="21">
        <v>0</v>
      </c>
      <c r="CT261" s="21">
        <v>0</v>
      </c>
      <c r="CU261" s="21">
        <v>0</v>
      </c>
      <c r="CV261" s="21">
        <v>0</v>
      </c>
      <c r="CW261" s="21">
        <v>0</v>
      </c>
      <c r="CX261" s="21">
        <v>0</v>
      </c>
      <c r="CY261" s="21">
        <v>0</v>
      </c>
      <c r="CZ261" s="21">
        <v>0</v>
      </c>
      <c r="DA261" s="21">
        <v>0</v>
      </c>
      <c r="DB261" s="21">
        <v>0</v>
      </c>
      <c r="DC261" s="21">
        <v>0</v>
      </c>
      <c r="DD261" s="21">
        <v>0</v>
      </c>
      <c r="DE261" s="21">
        <v>0</v>
      </c>
      <c r="DF261" s="21">
        <v>0</v>
      </c>
      <c r="DG261" s="21">
        <v>0</v>
      </c>
      <c r="DH261" s="21">
        <v>10204710</v>
      </c>
      <c r="DI261" s="110">
        <v>0</v>
      </c>
      <c r="DJ261" s="110">
        <v>30</v>
      </c>
      <c r="DK261" s="110">
        <v>0</v>
      </c>
      <c r="DL261" s="110">
        <v>70</v>
      </c>
      <c r="DM261" s="110">
        <v>0</v>
      </c>
      <c r="DN261" s="21">
        <v>2405000</v>
      </c>
      <c r="DO261" s="21">
        <v>0</v>
      </c>
      <c r="DP261" s="110" t="s">
        <v>1911</v>
      </c>
      <c r="DQ261" s="110" t="s">
        <v>1911</v>
      </c>
      <c r="DR261" s="110" t="s">
        <v>1911</v>
      </c>
      <c r="DS261" s="110" t="s">
        <v>1911</v>
      </c>
      <c r="DT261" s="110" t="s">
        <v>1911</v>
      </c>
      <c r="DU261" s="110" t="s">
        <v>1911</v>
      </c>
      <c r="DV261" s="110" t="s">
        <v>1911</v>
      </c>
      <c r="DW261" s="110" t="s">
        <v>1911</v>
      </c>
      <c r="DX261" s="110" t="s">
        <v>1911</v>
      </c>
      <c r="DY261" s="110" t="s">
        <v>1911</v>
      </c>
      <c r="DZ261" s="110" t="s">
        <v>1911</v>
      </c>
      <c r="EA261" s="110" t="s">
        <v>1911</v>
      </c>
      <c r="EB261" s="110" t="s">
        <v>1892</v>
      </c>
      <c r="EC261" s="110" t="s">
        <v>1892</v>
      </c>
    </row>
    <row r="262" spans="1:133" x14ac:dyDescent="0.3">
      <c r="A262" s="110" t="s">
        <v>162</v>
      </c>
      <c r="B262" s="110">
        <v>2021</v>
      </c>
      <c r="C262" s="110" t="s">
        <v>2677</v>
      </c>
      <c r="D262" s="22">
        <f>INDEX(Concordance!$A$2:$A$556,MATCH('2021 ESSER III'!F262,Concordance!$D$2:$D$556,0))</f>
        <v>42118</v>
      </c>
      <c r="E262" s="110" t="s">
        <v>938</v>
      </c>
      <c r="F262" s="110" t="s">
        <v>2678</v>
      </c>
      <c r="G262" s="110" t="s">
        <v>2679</v>
      </c>
      <c r="H262" s="110" t="s">
        <v>1892</v>
      </c>
      <c r="I262" s="21">
        <v>0</v>
      </c>
      <c r="J262" s="21">
        <v>0</v>
      </c>
      <c r="K262" s="21">
        <v>0</v>
      </c>
      <c r="L262" s="21">
        <v>0</v>
      </c>
      <c r="M262" s="21">
        <v>0</v>
      </c>
      <c r="N262" s="21">
        <v>0</v>
      </c>
      <c r="O262" s="21">
        <v>0</v>
      </c>
      <c r="P262" s="21">
        <v>0</v>
      </c>
      <c r="Q262" s="21">
        <v>0</v>
      </c>
      <c r="R262" s="21">
        <v>0</v>
      </c>
      <c r="W262" s="21">
        <v>0</v>
      </c>
      <c r="AC262" s="21">
        <v>470069</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1">
        <v>0</v>
      </c>
      <c r="CK262" s="21">
        <v>0</v>
      </c>
      <c r="CL262" s="21">
        <v>0</v>
      </c>
      <c r="CM262" s="21">
        <v>0</v>
      </c>
      <c r="CN262" s="21">
        <v>0</v>
      </c>
      <c r="CO262" s="21">
        <v>0</v>
      </c>
      <c r="CP262" s="21">
        <v>0</v>
      </c>
      <c r="CQ262" s="21">
        <v>0</v>
      </c>
      <c r="CR262" s="21">
        <v>0</v>
      </c>
      <c r="CS262" s="21">
        <v>0</v>
      </c>
      <c r="CT262" s="21">
        <v>0</v>
      </c>
      <c r="CU262" s="21">
        <v>0</v>
      </c>
      <c r="CV262" s="21">
        <v>0</v>
      </c>
      <c r="CW262" s="21">
        <v>0</v>
      </c>
      <c r="CX262" s="21">
        <v>0</v>
      </c>
      <c r="CY262" s="21">
        <v>0</v>
      </c>
      <c r="CZ262" s="21">
        <v>0</v>
      </c>
      <c r="DA262" s="21">
        <v>0</v>
      </c>
      <c r="DB262" s="21">
        <v>0</v>
      </c>
      <c r="DC262" s="21">
        <v>0</v>
      </c>
      <c r="DD262" s="21">
        <v>0</v>
      </c>
      <c r="DE262" s="21">
        <v>0</v>
      </c>
      <c r="DF262" s="21">
        <v>0</v>
      </c>
      <c r="DG262" s="21">
        <v>0</v>
      </c>
      <c r="DH262" s="21">
        <v>470069</v>
      </c>
      <c r="DI262" s="110">
        <v>0</v>
      </c>
      <c r="DJ262" s="110">
        <v>91.48</v>
      </c>
      <c r="DK262" s="110">
        <v>0</v>
      </c>
      <c r="DL262" s="110">
        <v>8.52</v>
      </c>
      <c r="DM262" s="110">
        <v>0</v>
      </c>
      <c r="DN262" s="21">
        <v>195000</v>
      </c>
      <c r="DO262" s="21">
        <v>0</v>
      </c>
      <c r="DP262" s="110" t="s">
        <v>1911</v>
      </c>
      <c r="DQ262" s="110" t="s">
        <v>1911</v>
      </c>
      <c r="DR262" s="110" t="s">
        <v>1911</v>
      </c>
      <c r="DS262" s="110" t="s">
        <v>1911</v>
      </c>
      <c r="DT262" s="110" t="s">
        <v>1911</v>
      </c>
      <c r="DU262" s="110" t="s">
        <v>1911</v>
      </c>
      <c r="DV262" s="110" t="s">
        <v>1911</v>
      </c>
      <c r="DW262" s="110" t="s">
        <v>1911</v>
      </c>
      <c r="DX262" s="110" t="s">
        <v>1911</v>
      </c>
      <c r="DY262" s="110" t="s">
        <v>1911</v>
      </c>
      <c r="DZ262" s="110" t="s">
        <v>1911</v>
      </c>
      <c r="EA262" s="110" t="s">
        <v>1911</v>
      </c>
      <c r="EB262" s="110" t="s">
        <v>1892</v>
      </c>
      <c r="EC262" s="110" t="s">
        <v>1892</v>
      </c>
    </row>
    <row r="263" spans="1:133" x14ac:dyDescent="0.3">
      <c r="A263" s="110" t="s">
        <v>162</v>
      </c>
      <c r="B263" s="110">
        <v>2021</v>
      </c>
      <c r="C263" s="110" t="s">
        <v>2680</v>
      </c>
      <c r="D263" s="22">
        <f>INDEX(Concordance!$A$2:$A$556,MATCH('2021 ESSER III'!F263,Concordance!$D$2:$D$556,0))</f>
        <v>51156</v>
      </c>
      <c r="E263" s="110" t="s">
        <v>941</v>
      </c>
      <c r="F263" s="110" t="s">
        <v>2681</v>
      </c>
      <c r="G263" s="110" t="s">
        <v>2682</v>
      </c>
      <c r="H263" s="110" t="s">
        <v>1892</v>
      </c>
      <c r="I263" s="21">
        <v>6284.24</v>
      </c>
      <c r="J263" s="21">
        <v>0</v>
      </c>
      <c r="K263" s="21">
        <v>0</v>
      </c>
      <c r="L263" s="21">
        <v>0</v>
      </c>
      <c r="M263" s="21">
        <v>0</v>
      </c>
      <c r="N263" s="21">
        <v>0</v>
      </c>
      <c r="O263" s="21">
        <v>0</v>
      </c>
      <c r="P263" s="21">
        <v>0</v>
      </c>
      <c r="Q263" s="21">
        <v>6284.24</v>
      </c>
      <c r="R263" s="21">
        <v>0</v>
      </c>
      <c r="W263" s="21">
        <v>6284.24</v>
      </c>
      <c r="X263" s="110">
        <v>0</v>
      </c>
      <c r="Y263" s="110">
        <v>0</v>
      </c>
      <c r="Z263" s="110">
        <v>0</v>
      </c>
      <c r="AA263" s="110">
        <v>100</v>
      </c>
      <c r="AB263" s="110">
        <v>0</v>
      </c>
      <c r="AC263" s="21">
        <v>422562</v>
      </c>
      <c r="AD263" s="21">
        <v>0</v>
      </c>
      <c r="AE263" s="21">
        <v>0</v>
      </c>
      <c r="AF263" s="21">
        <v>0</v>
      </c>
      <c r="AG263" s="21">
        <v>0</v>
      </c>
      <c r="AH263" s="21">
        <v>0</v>
      </c>
      <c r="AI263" s="21">
        <v>0</v>
      </c>
      <c r="AJ263" s="21">
        <v>0</v>
      </c>
      <c r="AK263" s="21">
        <v>0</v>
      </c>
      <c r="AL263" s="21">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21">
        <v>0</v>
      </c>
      <c r="BS263" s="21">
        <v>0</v>
      </c>
      <c r="BT263" s="21">
        <v>0</v>
      </c>
      <c r="BU263" s="21">
        <v>0</v>
      </c>
      <c r="BV263" s="21">
        <v>0</v>
      </c>
      <c r="BW263" s="21">
        <v>0</v>
      </c>
      <c r="BX263" s="21">
        <v>0</v>
      </c>
      <c r="BY263" s="21">
        <v>0</v>
      </c>
      <c r="BZ263" s="21">
        <v>0</v>
      </c>
      <c r="CA263" s="21">
        <v>0</v>
      </c>
      <c r="CB263" s="21">
        <v>0</v>
      </c>
      <c r="CC263" s="21">
        <v>0</v>
      </c>
      <c r="CD263" s="21">
        <v>0</v>
      </c>
      <c r="CE263" s="21">
        <v>0</v>
      </c>
      <c r="CF263" s="21">
        <v>0</v>
      </c>
      <c r="CG263" s="21">
        <v>0</v>
      </c>
      <c r="CH263" s="21">
        <v>0</v>
      </c>
      <c r="CI263" s="21">
        <v>0</v>
      </c>
      <c r="CJ263" s="21">
        <v>0</v>
      </c>
      <c r="CK263" s="21">
        <v>0</v>
      </c>
      <c r="CL263" s="21">
        <v>0</v>
      </c>
      <c r="CM263" s="21">
        <v>0</v>
      </c>
      <c r="CN263" s="21">
        <v>0</v>
      </c>
      <c r="CO263" s="21">
        <v>0</v>
      </c>
      <c r="CP263" s="21">
        <v>0</v>
      </c>
      <c r="CQ263" s="21">
        <v>0</v>
      </c>
      <c r="CR263" s="21">
        <v>0</v>
      </c>
      <c r="CS263" s="21">
        <v>0</v>
      </c>
      <c r="CT263" s="21">
        <v>0</v>
      </c>
      <c r="CU263" s="21">
        <v>0</v>
      </c>
      <c r="CV263" s="21">
        <v>0</v>
      </c>
      <c r="CW263" s="21">
        <v>0</v>
      </c>
      <c r="CX263" s="21">
        <v>0</v>
      </c>
      <c r="CY263" s="21">
        <v>0</v>
      </c>
      <c r="CZ263" s="21">
        <v>0</v>
      </c>
      <c r="DA263" s="21">
        <v>0</v>
      </c>
      <c r="DB263" s="21">
        <v>0</v>
      </c>
      <c r="DC263" s="21">
        <v>0</v>
      </c>
      <c r="DD263" s="21">
        <v>0</v>
      </c>
      <c r="DE263" s="21">
        <v>0</v>
      </c>
      <c r="DF263" s="21">
        <v>0</v>
      </c>
      <c r="DG263" s="21">
        <v>0</v>
      </c>
      <c r="DH263" s="21">
        <v>422562</v>
      </c>
      <c r="DI263" s="110">
        <v>0</v>
      </c>
      <c r="DJ263" s="110">
        <v>20</v>
      </c>
      <c r="DK263" s="110">
        <v>0</v>
      </c>
      <c r="DL263" s="110">
        <v>80</v>
      </c>
      <c r="DM263" s="110">
        <v>0</v>
      </c>
      <c r="DN263" s="21">
        <v>85827.76</v>
      </c>
      <c r="DO263" s="21">
        <v>0</v>
      </c>
      <c r="DP263" s="110" t="s">
        <v>1911</v>
      </c>
      <c r="DQ263" s="110" t="s">
        <v>1911</v>
      </c>
      <c r="DR263" s="110" t="s">
        <v>1911</v>
      </c>
      <c r="DS263" s="110" t="s">
        <v>1911</v>
      </c>
      <c r="DT263" s="110" t="s">
        <v>1911</v>
      </c>
      <c r="DU263" s="110" t="s">
        <v>1911</v>
      </c>
      <c r="DV263" s="110" t="s">
        <v>1911</v>
      </c>
      <c r="DW263" s="110" t="s">
        <v>1911</v>
      </c>
      <c r="DX263" s="110" t="s">
        <v>1911</v>
      </c>
      <c r="DY263" s="110" t="s">
        <v>1911</v>
      </c>
      <c r="DZ263" s="110" t="s">
        <v>1911</v>
      </c>
      <c r="EA263" s="110" t="s">
        <v>1911</v>
      </c>
      <c r="EB263" s="110" t="s">
        <v>1892</v>
      </c>
      <c r="EC263" s="110" t="s">
        <v>1892</v>
      </c>
    </row>
    <row r="264" spans="1:133" x14ac:dyDescent="0.3">
      <c r="A264" s="110" t="s">
        <v>162</v>
      </c>
      <c r="B264" s="110">
        <v>2021</v>
      </c>
      <c r="C264" s="110" t="s">
        <v>2683</v>
      </c>
      <c r="D264" s="22">
        <f>INDEX(Concordance!$A$2:$A$556,MATCH('2021 ESSER III'!F264,Concordance!$D$2:$D$556,0))</f>
        <v>9078</v>
      </c>
      <c r="E264" s="110" t="s">
        <v>944</v>
      </c>
      <c r="F264" s="110" t="s">
        <v>2684</v>
      </c>
      <c r="G264" s="110" t="s">
        <v>2685</v>
      </c>
      <c r="H264" s="110" t="s">
        <v>1892</v>
      </c>
      <c r="I264" s="21">
        <v>4257.07</v>
      </c>
      <c r="J264" s="21">
        <v>0</v>
      </c>
      <c r="K264" s="21">
        <v>0</v>
      </c>
      <c r="L264" s="21">
        <v>0</v>
      </c>
      <c r="M264" s="21">
        <v>0</v>
      </c>
      <c r="N264" s="21">
        <v>0</v>
      </c>
      <c r="O264" s="21">
        <v>0</v>
      </c>
      <c r="P264" s="21">
        <v>0</v>
      </c>
      <c r="Q264" s="21">
        <v>4257.07</v>
      </c>
      <c r="R264" s="21">
        <v>0</v>
      </c>
      <c r="W264" s="21">
        <v>4257.07</v>
      </c>
      <c r="X264" s="110">
        <v>0</v>
      </c>
      <c r="Y264" s="110">
        <v>0</v>
      </c>
      <c r="Z264" s="110">
        <v>0</v>
      </c>
      <c r="AA264" s="110">
        <v>100</v>
      </c>
      <c r="AB264" s="110">
        <v>0</v>
      </c>
      <c r="AC264" s="21">
        <v>124786</v>
      </c>
      <c r="AD264" s="21">
        <v>0</v>
      </c>
      <c r="AE264" s="21">
        <v>0</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0</v>
      </c>
      <c r="AW264" s="21">
        <v>0</v>
      </c>
      <c r="AX264" s="21">
        <v>0</v>
      </c>
      <c r="AY264" s="21">
        <v>0</v>
      </c>
      <c r="AZ264" s="21">
        <v>0</v>
      </c>
      <c r="BA264" s="21">
        <v>0</v>
      </c>
      <c r="BB264" s="21">
        <v>0</v>
      </c>
      <c r="BC264" s="21">
        <v>0</v>
      </c>
      <c r="BD264" s="21">
        <v>0</v>
      </c>
      <c r="BE264" s="21">
        <v>0</v>
      </c>
      <c r="BF264" s="21">
        <v>0</v>
      </c>
      <c r="BG264" s="21">
        <v>0</v>
      </c>
      <c r="BH264" s="21">
        <v>0</v>
      </c>
      <c r="BI264" s="21">
        <v>0</v>
      </c>
      <c r="BJ264" s="21">
        <v>0</v>
      </c>
      <c r="BK264" s="21">
        <v>0</v>
      </c>
      <c r="BL264" s="21">
        <v>0</v>
      </c>
      <c r="BM264" s="21">
        <v>0</v>
      </c>
      <c r="BN264" s="21">
        <v>0</v>
      </c>
      <c r="BO264" s="21">
        <v>0</v>
      </c>
      <c r="BP264" s="21">
        <v>0</v>
      </c>
      <c r="BQ264" s="21">
        <v>0</v>
      </c>
      <c r="BR264" s="21">
        <v>0</v>
      </c>
      <c r="BS264" s="21">
        <v>0</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21">
        <v>0</v>
      </c>
      <c r="CN264" s="21">
        <v>0</v>
      </c>
      <c r="CO264" s="21">
        <v>0</v>
      </c>
      <c r="CP264" s="21">
        <v>0</v>
      </c>
      <c r="CQ264" s="21">
        <v>0</v>
      </c>
      <c r="CR264" s="21">
        <v>0</v>
      </c>
      <c r="CS264" s="21">
        <v>0</v>
      </c>
      <c r="CT264" s="21">
        <v>0</v>
      </c>
      <c r="CU264" s="21">
        <v>0</v>
      </c>
      <c r="CV264" s="21">
        <v>0</v>
      </c>
      <c r="CW264" s="21">
        <v>0</v>
      </c>
      <c r="CX264" s="21">
        <v>0</v>
      </c>
      <c r="CY264" s="21">
        <v>0</v>
      </c>
      <c r="CZ264" s="21">
        <v>0</v>
      </c>
      <c r="DA264" s="21">
        <v>0</v>
      </c>
      <c r="DB264" s="21">
        <v>0</v>
      </c>
      <c r="DC264" s="21">
        <v>0</v>
      </c>
      <c r="DD264" s="21">
        <v>0</v>
      </c>
      <c r="DE264" s="21">
        <v>0</v>
      </c>
      <c r="DF264" s="21">
        <v>0</v>
      </c>
      <c r="DG264" s="21">
        <v>0</v>
      </c>
      <c r="DH264" s="21">
        <v>124786</v>
      </c>
      <c r="DI264" s="110">
        <v>0</v>
      </c>
      <c r="DJ264" s="110">
        <v>69.739999999999995</v>
      </c>
      <c r="DK264" s="110">
        <v>0</v>
      </c>
      <c r="DL264" s="110">
        <v>30.26</v>
      </c>
      <c r="DM264" s="110">
        <v>0</v>
      </c>
      <c r="DN264" s="21">
        <v>24616</v>
      </c>
      <c r="DO264" s="21">
        <v>0</v>
      </c>
      <c r="DP264" s="110" t="s">
        <v>1911</v>
      </c>
      <c r="DQ264" s="110" t="s">
        <v>1892</v>
      </c>
      <c r="DR264" s="110" t="s">
        <v>1911</v>
      </c>
      <c r="DS264" s="110" t="s">
        <v>1911</v>
      </c>
      <c r="DT264" s="110" t="s">
        <v>1911</v>
      </c>
      <c r="DU264" s="110" t="s">
        <v>1911</v>
      </c>
      <c r="DV264" s="110" t="s">
        <v>1911</v>
      </c>
      <c r="DW264" s="110" t="s">
        <v>1911</v>
      </c>
      <c r="DX264" s="110" t="s">
        <v>1911</v>
      </c>
      <c r="DY264" s="110" t="s">
        <v>1911</v>
      </c>
      <c r="DZ264" s="110" t="s">
        <v>1911</v>
      </c>
      <c r="EA264" s="110" t="s">
        <v>1911</v>
      </c>
      <c r="EB264" s="110" t="s">
        <v>1892</v>
      </c>
      <c r="EC264" s="110" t="s">
        <v>1892</v>
      </c>
    </row>
    <row r="265" spans="1:133" x14ac:dyDescent="0.3">
      <c r="A265" s="110" t="s">
        <v>162</v>
      </c>
      <c r="B265" s="110">
        <v>2021</v>
      </c>
      <c r="C265" s="110" t="s">
        <v>2686</v>
      </c>
      <c r="D265" s="22">
        <f>INDEX(Concordance!$A$2:$A$556,MATCH('2021 ESSER III'!F265,Concordance!$D$2:$D$556,0))</f>
        <v>90078</v>
      </c>
      <c r="E265" s="110" t="s">
        <v>947</v>
      </c>
      <c r="F265" s="110" t="s">
        <v>2687</v>
      </c>
      <c r="G265" s="110" t="s">
        <v>2688</v>
      </c>
      <c r="H265" s="110" t="s">
        <v>1892</v>
      </c>
      <c r="I265" s="21">
        <v>0</v>
      </c>
      <c r="J265" s="21">
        <v>0</v>
      </c>
      <c r="K265" s="21">
        <v>0</v>
      </c>
      <c r="L265" s="21">
        <v>0</v>
      </c>
      <c r="M265" s="21">
        <v>0</v>
      </c>
      <c r="N265" s="21">
        <v>0</v>
      </c>
      <c r="O265" s="21">
        <v>0</v>
      </c>
      <c r="P265" s="21">
        <v>0</v>
      </c>
      <c r="Q265" s="21">
        <v>0</v>
      </c>
      <c r="R265" s="21">
        <v>0</v>
      </c>
      <c r="W265" s="21">
        <v>0</v>
      </c>
      <c r="AC265" s="21">
        <v>1760916</v>
      </c>
      <c r="AD265" s="21">
        <v>0</v>
      </c>
      <c r="AE265" s="21">
        <v>0</v>
      </c>
      <c r="AF265" s="21">
        <v>0</v>
      </c>
      <c r="AG265" s="21">
        <v>0</v>
      </c>
      <c r="AH265" s="21">
        <v>0</v>
      </c>
      <c r="AI265" s="21">
        <v>0</v>
      </c>
      <c r="AJ265" s="21">
        <v>0</v>
      </c>
      <c r="AK265" s="21">
        <v>0</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21">
        <v>0</v>
      </c>
      <c r="CN265" s="21">
        <v>0</v>
      </c>
      <c r="CO265" s="21">
        <v>0</v>
      </c>
      <c r="CP265" s="21">
        <v>0</v>
      </c>
      <c r="CQ265" s="21">
        <v>0</v>
      </c>
      <c r="CR265" s="21">
        <v>0</v>
      </c>
      <c r="CS265" s="21">
        <v>0</v>
      </c>
      <c r="CT265" s="21">
        <v>0</v>
      </c>
      <c r="CU265" s="21">
        <v>0</v>
      </c>
      <c r="CV265" s="21">
        <v>0</v>
      </c>
      <c r="CW265" s="21">
        <v>0</v>
      </c>
      <c r="CX265" s="21">
        <v>0</v>
      </c>
      <c r="CY265" s="21">
        <v>0</v>
      </c>
      <c r="CZ265" s="21">
        <v>0</v>
      </c>
      <c r="DA265" s="21">
        <v>0</v>
      </c>
      <c r="DB265" s="21">
        <v>0</v>
      </c>
      <c r="DC265" s="21">
        <v>0</v>
      </c>
      <c r="DD265" s="21">
        <v>0</v>
      </c>
      <c r="DE265" s="21">
        <v>0</v>
      </c>
      <c r="DF265" s="21">
        <v>0</v>
      </c>
      <c r="DG265" s="21">
        <v>0</v>
      </c>
      <c r="DH265" s="21">
        <v>1760916</v>
      </c>
      <c r="DI265" s="110">
        <v>3</v>
      </c>
      <c r="DJ265" s="110">
        <v>40</v>
      </c>
      <c r="DK265" s="110">
        <v>10</v>
      </c>
      <c r="DL265" s="110">
        <v>47</v>
      </c>
      <c r="DM265" s="110">
        <v>0</v>
      </c>
      <c r="DN265" s="21">
        <v>385000</v>
      </c>
      <c r="DO265" s="21">
        <v>0</v>
      </c>
      <c r="DP265" s="110" t="s">
        <v>1892</v>
      </c>
      <c r="DQ265" s="110" t="s">
        <v>1911</v>
      </c>
      <c r="DR265" s="110" t="s">
        <v>1911</v>
      </c>
      <c r="DS265" s="110" t="s">
        <v>1911</v>
      </c>
      <c r="DT265" s="110" t="s">
        <v>1911</v>
      </c>
      <c r="DU265" s="110" t="s">
        <v>1892</v>
      </c>
      <c r="DV265" s="110" t="s">
        <v>1911</v>
      </c>
      <c r="DW265" s="110" t="s">
        <v>1911</v>
      </c>
      <c r="DX265" s="110" t="s">
        <v>1911</v>
      </c>
      <c r="DY265" s="110" t="s">
        <v>1911</v>
      </c>
      <c r="DZ265" s="110" t="s">
        <v>1911</v>
      </c>
      <c r="EA265" s="110" t="s">
        <v>1911</v>
      </c>
      <c r="EB265" s="110" t="s">
        <v>1892</v>
      </c>
      <c r="EC265" s="110" t="s">
        <v>1892</v>
      </c>
    </row>
    <row r="266" spans="1:133" x14ac:dyDescent="0.3">
      <c r="A266" s="110" t="s">
        <v>162</v>
      </c>
      <c r="B266" s="110">
        <v>2021</v>
      </c>
      <c r="C266" s="110" t="s">
        <v>2689</v>
      </c>
      <c r="D266" s="22">
        <f>INDEX(Concordance!$A$2:$A$556,MATCH('2021 ESSER III'!F266,Concordance!$D$2:$D$556,0))</f>
        <v>56017</v>
      </c>
      <c r="E266" s="110" t="s">
        <v>950</v>
      </c>
      <c r="F266" s="110" t="s">
        <v>2690</v>
      </c>
      <c r="G266" s="110" t="s">
        <v>2691</v>
      </c>
      <c r="H266" s="110" t="s">
        <v>1892</v>
      </c>
      <c r="I266" s="21">
        <v>0</v>
      </c>
      <c r="J266" s="21">
        <v>0</v>
      </c>
      <c r="K266" s="21">
        <v>0</v>
      </c>
      <c r="L266" s="21">
        <v>0</v>
      </c>
      <c r="M266" s="21">
        <v>0</v>
      </c>
      <c r="N266" s="21">
        <v>0</v>
      </c>
      <c r="O266" s="21">
        <v>0</v>
      </c>
      <c r="P266" s="21">
        <v>0</v>
      </c>
      <c r="Q266" s="21">
        <v>0</v>
      </c>
      <c r="R266" s="21">
        <v>0</v>
      </c>
      <c r="W266" s="21">
        <v>0</v>
      </c>
      <c r="AC266" s="21">
        <v>1690794</v>
      </c>
      <c r="AD266" s="21">
        <v>0</v>
      </c>
      <c r="AE266" s="21">
        <v>0</v>
      </c>
      <c r="AF266" s="21">
        <v>0</v>
      </c>
      <c r="AG266" s="21">
        <v>0</v>
      </c>
      <c r="AH266" s="21">
        <v>0</v>
      </c>
      <c r="AI266" s="21">
        <v>0</v>
      </c>
      <c r="AJ266" s="21">
        <v>0</v>
      </c>
      <c r="AK266" s="21">
        <v>0</v>
      </c>
      <c r="AL266" s="21">
        <v>0</v>
      </c>
      <c r="AM266" s="21">
        <v>0</v>
      </c>
      <c r="AN266" s="21">
        <v>0</v>
      </c>
      <c r="AO266" s="21">
        <v>0</v>
      </c>
      <c r="AP266" s="21">
        <v>0</v>
      </c>
      <c r="AQ266" s="21">
        <v>0</v>
      </c>
      <c r="AR266" s="21">
        <v>0</v>
      </c>
      <c r="AS266" s="21">
        <v>0</v>
      </c>
      <c r="AT266" s="21">
        <v>0</v>
      </c>
      <c r="AU266" s="21">
        <v>0</v>
      </c>
      <c r="AV266" s="21">
        <v>0</v>
      </c>
      <c r="AW266" s="21">
        <v>0</v>
      </c>
      <c r="AX266" s="21">
        <v>0</v>
      </c>
      <c r="AY266" s="21">
        <v>0</v>
      </c>
      <c r="AZ266" s="21">
        <v>0</v>
      </c>
      <c r="BA266" s="21">
        <v>0</v>
      </c>
      <c r="BB266" s="21">
        <v>0</v>
      </c>
      <c r="BC266" s="21">
        <v>0</v>
      </c>
      <c r="BD266" s="21">
        <v>0</v>
      </c>
      <c r="BE266" s="21">
        <v>0</v>
      </c>
      <c r="BF266" s="21">
        <v>0</v>
      </c>
      <c r="BG266" s="21">
        <v>0</v>
      </c>
      <c r="BH266" s="21">
        <v>0</v>
      </c>
      <c r="BI266" s="21">
        <v>0</v>
      </c>
      <c r="BJ266" s="21">
        <v>0</v>
      </c>
      <c r="BK266" s="21">
        <v>0</v>
      </c>
      <c r="BL266" s="21">
        <v>0</v>
      </c>
      <c r="BM266" s="21">
        <v>0</v>
      </c>
      <c r="BN266" s="21">
        <v>0</v>
      </c>
      <c r="BO266" s="21">
        <v>0</v>
      </c>
      <c r="BP266" s="21">
        <v>0</v>
      </c>
      <c r="BQ266" s="21">
        <v>0</v>
      </c>
      <c r="BR266" s="21">
        <v>0</v>
      </c>
      <c r="BS266" s="21">
        <v>0</v>
      </c>
      <c r="BT266" s="21">
        <v>0</v>
      </c>
      <c r="BU266" s="21">
        <v>0</v>
      </c>
      <c r="BV266" s="21">
        <v>0</v>
      </c>
      <c r="BW266" s="21">
        <v>0</v>
      </c>
      <c r="BX266" s="21">
        <v>0</v>
      </c>
      <c r="BY266" s="21">
        <v>0</v>
      </c>
      <c r="BZ266" s="21">
        <v>0</v>
      </c>
      <c r="CA266" s="21">
        <v>0</v>
      </c>
      <c r="CB266" s="21">
        <v>0</v>
      </c>
      <c r="CC266" s="21">
        <v>0</v>
      </c>
      <c r="CD266" s="21">
        <v>0</v>
      </c>
      <c r="CE266" s="21">
        <v>0</v>
      </c>
      <c r="CF266" s="21">
        <v>0</v>
      </c>
      <c r="CG266" s="21">
        <v>0</v>
      </c>
      <c r="CH266" s="21">
        <v>0</v>
      </c>
      <c r="CI266" s="21">
        <v>0</v>
      </c>
      <c r="CJ266" s="21">
        <v>0</v>
      </c>
      <c r="CK266" s="21">
        <v>0</v>
      </c>
      <c r="CL266" s="21">
        <v>0</v>
      </c>
      <c r="CM266" s="21">
        <v>0</v>
      </c>
      <c r="CN266" s="21">
        <v>0</v>
      </c>
      <c r="CO266" s="21">
        <v>0</v>
      </c>
      <c r="CP266" s="21">
        <v>0</v>
      </c>
      <c r="CQ266" s="21">
        <v>0</v>
      </c>
      <c r="CR266" s="21">
        <v>0</v>
      </c>
      <c r="CS266" s="21">
        <v>0</v>
      </c>
      <c r="CT266" s="21">
        <v>0</v>
      </c>
      <c r="CU266" s="21">
        <v>0</v>
      </c>
      <c r="CV266" s="21">
        <v>0</v>
      </c>
      <c r="CW266" s="21">
        <v>0</v>
      </c>
      <c r="CX266" s="21">
        <v>0</v>
      </c>
      <c r="CY266" s="21">
        <v>0</v>
      </c>
      <c r="CZ266" s="21">
        <v>0</v>
      </c>
      <c r="DA266" s="21">
        <v>0</v>
      </c>
      <c r="DB266" s="21">
        <v>0</v>
      </c>
      <c r="DC266" s="21">
        <v>0</v>
      </c>
      <c r="DD266" s="21">
        <v>0</v>
      </c>
      <c r="DE266" s="21">
        <v>0</v>
      </c>
      <c r="DF266" s="21">
        <v>0</v>
      </c>
      <c r="DG266" s="21">
        <v>0</v>
      </c>
      <c r="DH266" s="21">
        <v>1690794</v>
      </c>
      <c r="DI266" s="110">
        <v>5</v>
      </c>
      <c r="DJ266" s="110">
        <v>10</v>
      </c>
      <c r="DK266" s="110">
        <v>5</v>
      </c>
      <c r="DL266" s="110">
        <v>80</v>
      </c>
      <c r="DM266" s="110">
        <v>0</v>
      </c>
      <c r="DN266" s="21">
        <v>333535.40000000002</v>
      </c>
      <c r="DO266" s="21">
        <v>0</v>
      </c>
      <c r="DP266" s="110" t="s">
        <v>1911</v>
      </c>
      <c r="DQ266" s="110" t="s">
        <v>1911</v>
      </c>
      <c r="DR266" s="110" t="s">
        <v>1911</v>
      </c>
      <c r="DS266" s="110" t="s">
        <v>1892</v>
      </c>
      <c r="DT266" s="110" t="s">
        <v>1911</v>
      </c>
      <c r="DU266" s="110" t="s">
        <v>1911</v>
      </c>
      <c r="DV266" s="110" t="s">
        <v>1911</v>
      </c>
      <c r="DW266" s="110" t="s">
        <v>1911</v>
      </c>
      <c r="DX266" s="110" t="s">
        <v>1911</v>
      </c>
      <c r="DY266" s="110" t="s">
        <v>1911</v>
      </c>
      <c r="DZ266" s="110" t="s">
        <v>1911</v>
      </c>
      <c r="EA266" s="110" t="s">
        <v>1911</v>
      </c>
      <c r="EB266" s="110" t="s">
        <v>1892</v>
      </c>
      <c r="EC266" s="110" t="s">
        <v>1892</v>
      </c>
    </row>
    <row r="267" spans="1:133" x14ac:dyDescent="0.3">
      <c r="A267" s="110" t="s">
        <v>162</v>
      </c>
      <c r="B267" s="110">
        <v>2021</v>
      </c>
      <c r="C267" s="110" t="s">
        <v>2692</v>
      </c>
      <c r="D267" s="22">
        <f>INDEX(Concordance!$A$2:$A$556,MATCH('2021 ESSER III'!F267,Concordance!$D$2:$D$556,0))</f>
        <v>54045</v>
      </c>
      <c r="E267" s="110" t="s">
        <v>953</v>
      </c>
      <c r="F267" s="110" t="s">
        <v>2693</v>
      </c>
      <c r="G267" s="110" t="s">
        <v>2694</v>
      </c>
      <c r="H267" s="110" t="s">
        <v>1892</v>
      </c>
      <c r="I267" s="21">
        <v>0</v>
      </c>
      <c r="J267" s="21">
        <v>0</v>
      </c>
      <c r="K267" s="21">
        <v>0</v>
      </c>
      <c r="L267" s="21">
        <v>0</v>
      </c>
      <c r="M267" s="21">
        <v>0</v>
      </c>
      <c r="N267" s="21">
        <v>0</v>
      </c>
      <c r="O267" s="21">
        <v>0</v>
      </c>
      <c r="P267" s="21">
        <v>0</v>
      </c>
      <c r="Q267" s="21">
        <v>0</v>
      </c>
      <c r="R267" s="21">
        <v>0</v>
      </c>
      <c r="W267" s="21">
        <v>0</v>
      </c>
      <c r="AC267" s="21">
        <v>1972379</v>
      </c>
      <c r="AD267" s="21">
        <v>0</v>
      </c>
      <c r="AE267" s="21">
        <v>0</v>
      </c>
      <c r="AF267" s="21">
        <v>0</v>
      </c>
      <c r="AG267" s="21">
        <v>0</v>
      </c>
      <c r="AH267" s="21">
        <v>0</v>
      </c>
      <c r="AI267" s="21">
        <v>0</v>
      </c>
      <c r="AJ267" s="21">
        <v>0</v>
      </c>
      <c r="AK267" s="21">
        <v>0</v>
      </c>
      <c r="AL267" s="21">
        <v>0</v>
      </c>
      <c r="AM267" s="21">
        <v>0</v>
      </c>
      <c r="AN267" s="21">
        <v>0</v>
      </c>
      <c r="AO267" s="21">
        <v>0</v>
      </c>
      <c r="AP267" s="21">
        <v>0</v>
      </c>
      <c r="AQ267" s="21">
        <v>0</v>
      </c>
      <c r="AR267" s="21">
        <v>0</v>
      </c>
      <c r="AS267" s="21">
        <v>0</v>
      </c>
      <c r="AT267" s="21">
        <v>0</v>
      </c>
      <c r="AU267" s="21">
        <v>0</v>
      </c>
      <c r="AV267" s="21">
        <v>0</v>
      </c>
      <c r="AW267" s="21">
        <v>0</v>
      </c>
      <c r="AX267" s="21">
        <v>0</v>
      </c>
      <c r="AY267" s="21">
        <v>0</v>
      </c>
      <c r="AZ267" s="21">
        <v>0</v>
      </c>
      <c r="BA267" s="21">
        <v>0</v>
      </c>
      <c r="BB267" s="21">
        <v>0</v>
      </c>
      <c r="BC267" s="21">
        <v>0</v>
      </c>
      <c r="BD267" s="21">
        <v>0</v>
      </c>
      <c r="BE267" s="21">
        <v>0</v>
      </c>
      <c r="BF267" s="21">
        <v>0</v>
      </c>
      <c r="BG267" s="21">
        <v>0</v>
      </c>
      <c r="BH267" s="21">
        <v>0</v>
      </c>
      <c r="BI267" s="21">
        <v>0</v>
      </c>
      <c r="BJ267" s="21">
        <v>0</v>
      </c>
      <c r="BK267" s="21">
        <v>0</v>
      </c>
      <c r="BL267" s="21">
        <v>0</v>
      </c>
      <c r="BM267" s="21">
        <v>0</v>
      </c>
      <c r="BN267" s="21">
        <v>0</v>
      </c>
      <c r="BO267" s="21">
        <v>0</v>
      </c>
      <c r="BP267" s="21">
        <v>0</v>
      </c>
      <c r="BQ267" s="21">
        <v>0</v>
      </c>
      <c r="BR267" s="21">
        <v>0</v>
      </c>
      <c r="BS267" s="21">
        <v>0</v>
      </c>
      <c r="BT267" s="21">
        <v>0</v>
      </c>
      <c r="BU267" s="21">
        <v>0</v>
      </c>
      <c r="BV267" s="21">
        <v>0</v>
      </c>
      <c r="BW267" s="21">
        <v>0</v>
      </c>
      <c r="BX267" s="21">
        <v>0</v>
      </c>
      <c r="BY267" s="21">
        <v>0</v>
      </c>
      <c r="BZ267" s="21">
        <v>0</v>
      </c>
      <c r="CA267" s="21">
        <v>0</v>
      </c>
      <c r="CB267" s="21">
        <v>0</v>
      </c>
      <c r="CC267" s="21">
        <v>0</v>
      </c>
      <c r="CD267" s="21">
        <v>0</v>
      </c>
      <c r="CE267" s="21">
        <v>0</v>
      </c>
      <c r="CF267" s="21">
        <v>0</v>
      </c>
      <c r="CG267" s="21">
        <v>0</v>
      </c>
      <c r="CH267" s="21">
        <v>0</v>
      </c>
      <c r="CI267" s="21">
        <v>0</v>
      </c>
      <c r="CJ267" s="21">
        <v>0</v>
      </c>
      <c r="CK267" s="21">
        <v>0</v>
      </c>
      <c r="CL267" s="21">
        <v>0</v>
      </c>
      <c r="CM267" s="21">
        <v>0</v>
      </c>
      <c r="CN267" s="21">
        <v>0</v>
      </c>
      <c r="CO267" s="21">
        <v>0</v>
      </c>
      <c r="CP267" s="21">
        <v>0</v>
      </c>
      <c r="CQ267" s="21">
        <v>0</v>
      </c>
      <c r="CR267" s="21">
        <v>0</v>
      </c>
      <c r="CS267" s="21">
        <v>0</v>
      </c>
      <c r="CT267" s="21">
        <v>0</v>
      </c>
      <c r="CU267" s="21">
        <v>0</v>
      </c>
      <c r="CV267" s="21">
        <v>0</v>
      </c>
      <c r="CW267" s="21">
        <v>0</v>
      </c>
      <c r="CX267" s="21">
        <v>0</v>
      </c>
      <c r="CY267" s="21">
        <v>0</v>
      </c>
      <c r="CZ267" s="21">
        <v>0</v>
      </c>
      <c r="DA267" s="21">
        <v>0</v>
      </c>
      <c r="DB267" s="21">
        <v>0</v>
      </c>
      <c r="DC267" s="21">
        <v>0</v>
      </c>
      <c r="DD267" s="21">
        <v>0</v>
      </c>
      <c r="DE267" s="21">
        <v>0</v>
      </c>
      <c r="DF267" s="21">
        <v>0</v>
      </c>
      <c r="DG267" s="21">
        <v>0</v>
      </c>
      <c r="DH267" s="21">
        <v>1972379</v>
      </c>
      <c r="DI267" s="110">
        <v>38</v>
      </c>
      <c r="DJ267" s="110">
        <v>60</v>
      </c>
      <c r="DK267" s="110">
        <v>2</v>
      </c>
      <c r="DL267" s="110">
        <v>0</v>
      </c>
      <c r="DM267" s="110">
        <v>0</v>
      </c>
      <c r="DN267" s="21">
        <v>845412</v>
      </c>
      <c r="DO267" s="21">
        <v>0</v>
      </c>
      <c r="DP267" s="110" t="s">
        <v>1911</v>
      </c>
      <c r="DQ267" s="110" t="s">
        <v>1911</v>
      </c>
      <c r="DR267" s="110" t="s">
        <v>1911</v>
      </c>
      <c r="DS267" s="110" t="s">
        <v>1911</v>
      </c>
      <c r="DT267" s="110" t="s">
        <v>1911</v>
      </c>
      <c r="DU267" s="110" t="s">
        <v>1892</v>
      </c>
      <c r="DV267" s="110" t="s">
        <v>1911</v>
      </c>
      <c r="DW267" s="110" t="s">
        <v>1911</v>
      </c>
      <c r="DX267" s="110" t="s">
        <v>1911</v>
      </c>
      <c r="DY267" s="110" t="s">
        <v>1911</v>
      </c>
      <c r="DZ267" s="110" t="s">
        <v>1911</v>
      </c>
      <c r="EA267" s="110" t="s">
        <v>1911</v>
      </c>
      <c r="EB267" s="110" t="s">
        <v>1892</v>
      </c>
      <c r="EC267" s="110" t="s">
        <v>1892</v>
      </c>
    </row>
    <row r="268" spans="1:133" x14ac:dyDescent="0.3">
      <c r="A268" s="110" t="s">
        <v>162</v>
      </c>
      <c r="B268" s="110">
        <v>2021</v>
      </c>
      <c r="C268" s="110" t="s">
        <v>2695</v>
      </c>
      <c r="D268" s="22">
        <f>INDEX(Concordance!$A$2:$A$556,MATCH('2021 ESSER III'!F268,Concordance!$D$2:$D$556,0))</f>
        <v>6101</v>
      </c>
      <c r="E268" s="110" t="s">
        <v>956</v>
      </c>
      <c r="F268" s="110" t="s">
        <v>2696</v>
      </c>
      <c r="G268" s="110" t="s">
        <v>2697</v>
      </c>
      <c r="H268" s="110" t="s">
        <v>1892</v>
      </c>
      <c r="I268" s="21">
        <v>0</v>
      </c>
      <c r="J268" s="21">
        <v>0</v>
      </c>
      <c r="K268" s="21">
        <v>0</v>
      </c>
      <c r="L268" s="21">
        <v>0</v>
      </c>
      <c r="M268" s="21">
        <v>0</v>
      </c>
      <c r="N268" s="21">
        <v>0</v>
      </c>
      <c r="O268" s="21">
        <v>0</v>
      </c>
      <c r="P268" s="21">
        <v>0</v>
      </c>
      <c r="Q268" s="21">
        <v>0</v>
      </c>
      <c r="R268" s="21">
        <v>0</v>
      </c>
      <c r="W268" s="21">
        <v>0</v>
      </c>
      <c r="AC268" s="21">
        <v>731188</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21">
        <v>0</v>
      </c>
      <c r="CN268" s="21">
        <v>0</v>
      </c>
      <c r="CO268" s="21">
        <v>0</v>
      </c>
      <c r="CP268" s="21">
        <v>0</v>
      </c>
      <c r="CQ268" s="21">
        <v>0</v>
      </c>
      <c r="CR268" s="21">
        <v>0</v>
      </c>
      <c r="CS268" s="21">
        <v>0</v>
      </c>
      <c r="CT268" s="21">
        <v>0</v>
      </c>
      <c r="CU268" s="21">
        <v>0</v>
      </c>
      <c r="CV268" s="21">
        <v>0</v>
      </c>
      <c r="CW268" s="21">
        <v>0</v>
      </c>
      <c r="CX268" s="21">
        <v>0</v>
      </c>
      <c r="CY268" s="21">
        <v>0</v>
      </c>
      <c r="CZ268" s="21">
        <v>0</v>
      </c>
      <c r="DA268" s="21">
        <v>0</v>
      </c>
      <c r="DB268" s="21">
        <v>0</v>
      </c>
      <c r="DC268" s="21">
        <v>0</v>
      </c>
      <c r="DD268" s="21">
        <v>0</v>
      </c>
      <c r="DE268" s="21">
        <v>0</v>
      </c>
      <c r="DF268" s="21">
        <v>0</v>
      </c>
      <c r="DG268" s="21">
        <v>0</v>
      </c>
      <c r="DH268" s="21">
        <v>731188</v>
      </c>
      <c r="DI268" s="110">
        <v>12.48</v>
      </c>
      <c r="DJ268" s="110">
        <v>39.71</v>
      </c>
      <c r="DK268" s="110">
        <v>0.86</v>
      </c>
      <c r="DL268" s="110">
        <v>46.95</v>
      </c>
      <c r="DM268" s="110">
        <v>0</v>
      </c>
      <c r="DN268" s="21">
        <v>286396</v>
      </c>
      <c r="DO268" s="21">
        <v>0</v>
      </c>
      <c r="DP268" s="110" t="s">
        <v>1892</v>
      </c>
      <c r="DQ268" s="110" t="s">
        <v>1911</v>
      </c>
      <c r="DR268" s="110" t="s">
        <v>1892</v>
      </c>
      <c r="DS268" s="110" t="s">
        <v>1892</v>
      </c>
      <c r="DT268" s="110" t="s">
        <v>1911</v>
      </c>
      <c r="DU268" s="110" t="s">
        <v>1892</v>
      </c>
      <c r="DV268" s="110" t="s">
        <v>1911</v>
      </c>
      <c r="DW268" s="110" t="s">
        <v>1911</v>
      </c>
      <c r="DX268" s="110" t="s">
        <v>1911</v>
      </c>
      <c r="DY268" s="110" t="s">
        <v>1911</v>
      </c>
      <c r="DZ268" s="110" t="s">
        <v>1911</v>
      </c>
      <c r="EA268" s="110" t="s">
        <v>1911</v>
      </c>
      <c r="EB268" s="110" t="s">
        <v>1892</v>
      </c>
      <c r="EC268" s="110" t="s">
        <v>1892</v>
      </c>
    </row>
    <row r="269" spans="1:133" x14ac:dyDescent="0.3">
      <c r="A269" s="110" t="s">
        <v>162</v>
      </c>
      <c r="B269" s="110">
        <v>2021</v>
      </c>
      <c r="C269" s="110" t="s">
        <v>2698</v>
      </c>
      <c r="D269" s="22">
        <f>INDEX(Concordance!$A$2:$A$556,MATCH('2021 ESSER III'!F269,Concordance!$D$2:$D$556,0))</f>
        <v>24090</v>
      </c>
      <c r="E269" s="110" t="s">
        <v>959</v>
      </c>
      <c r="F269" s="110" t="s">
        <v>2699</v>
      </c>
      <c r="G269" s="110" t="s">
        <v>2700</v>
      </c>
      <c r="H269" s="110" t="s">
        <v>1892</v>
      </c>
      <c r="I269" s="21">
        <v>177175.1</v>
      </c>
      <c r="J269" s="21">
        <v>0</v>
      </c>
      <c r="K269" s="21">
        <v>0</v>
      </c>
      <c r="L269" s="21">
        <v>0</v>
      </c>
      <c r="M269" s="21">
        <v>0</v>
      </c>
      <c r="N269" s="21">
        <v>0</v>
      </c>
      <c r="O269" s="21">
        <v>0</v>
      </c>
      <c r="P269" s="21">
        <v>0</v>
      </c>
      <c r="Q269" s="21">
        <v>177175.1</v>
      </c>
      <c r="R269" s="21">
        <v>0</v>
      </c>
      <c r="W269" s="21">
        <v>177175.1</v>
      </c>
      <c r="X269" s="110">
        <v>0</v>
      </c>
      <c r="Y269" s="110">
        <v>0</v>
      </c>
      <c r="Z269" s="110">
        <v>0</v>
      </c>
      <c r="AA269" s="110">
        <v>100</v>
      </c>
      <c r="AB269" s="110">
        <v>0</v>
      </c>
      <c r="AC269" s="21">
        <v>2391279</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21">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0</v>
      </c>
      <c r="BH269" s="21">
        <v>0</v>
      </c>
      <c r="BI269" s="21">
        <v>0</v>
      </c>
      <c r="BJ269" s="21">
        <v>0</v>
      </c>
      <c r="BK269" s="21">
        <v>0</v>
      </c>
      <c r="BL269" s="21">
        <v>0</v>
      </c>
      <c r="BM269" s="21">
        <v>0</v>
      </c>
      <c r="BN269" s="21">
        <v>0</v>
      </c>
      <c r="BO269" s="21">
        <v>0</v>
      </c>
      <c r="BP269" s="21">
        <v>0</v>
      </c>
      <c r="BQ269" s="21">
        <v>0</v>
      </c>
      <c r="BR269" s="21">
        <v>0</v>
      </c>
      <c r="BS269" s="21">
        <v>0</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21">
        <v>0</v>
      </c>
      <c r="CN269" s="21">
        <v>0</v>
      </c>
      <c r="CO269" s="21">
        <v>0</v>
      </c>
      <c r="CP269" s="21">
        <v>0</v>
      </c>
      <c r="CQ269" s="21">
        <v>0</v>
      </c>
      <c r="CR269" s="21">
        <v>0</v>
      </c>
      <c r="CS269" s="21">
        <v>0</v>
      </c>
      <c r="CT269" s="21">
        <v>0</v>
      </c>
      <c r="CU269" s="21">
        <v>0</v>
      </c>
      <c r="CV269" s="21">
        <v>0</v>
      </c>
      <c r="CW269" s="21">
        <v>0</v>
      </c>
      <c r="CX269" s="21">
        <v>0</v>
      </c>
      <c r="CY269" s="21">
        <v>0</v>
      </c>
      <c r="CZ269" s="21">
        <v>0</v>
      </c>
      <c r="DA269" s="21">
        <v>0</v>
      </c>
      <c r="DB269" s="21">
        <v>0</v>
      </c>
      <c r="DC269" s="21">
        <v>0</v>
      </c>
      <c r="DD269" s="21">
        <v>0</v>
      </c>
      <c r="DE269" s="21">
        <v>0</v>
      </c>
      <c r="DF269" s="21">
        <v>0</v>
      </c>
      <c r="DG269" s="21">
        <v>0</v>
      </c>
      <c r="DH269" s="21">
        <v>2391279</v>
      </c>
      <c r="DI269" s="110">
        <v>13</v>
      </c>
      <c r="DJ269" s="110">
        <v>20</v>
      </c>
      <c r="DK269" s="110">
        <v>0</v>
      </c>
      <c r="DL269" s="110">
        <v>67</v>
      </c>
      <c r="DM269" s="110">
        <v>0</v>
      </c>
      <c r="DN269" s="21">
        <v>723906</v>
      </c>
      <c r="DO269" s="21">
        <v>0</v>
      </c>
      <c r="DP269" s="110" t="s">
        <v>1911</v>
      </c>
      <c r="DQ269" s="110" t="s">
        <v>1911</v>
      </c>
      <c r="DR269" s="110" t="s">
        <v>1911</v>
      </c>
      <c r="DS269" s="110" t="s">
        <v>1892</v>
      </c>
      <c r="DT269" s="110" t="s">
        <v>1911</v>
      </c>
      <c r="DU269" s="110" t="s">
        <v>1911</v>
      </c>
      <c r="DV269" s="110" t="s">
        <v>1911</v>
      </c>
      <c r="DW269" s="110" t="s">
        <v>1911</v>
      </c>
      <c r="DX269" s="110" t="s">
        <v>1911</v>
      </c>
      <c r="DY269" s="110" t="s">
        <v>1911</v>
      </c>
      <c r="DZ269" s="110" t="s">
        <v>1911</v>
      </c>
      <c r="EA269" s="110" t="s">
        <v>1911</v>
      </c>
      <c r="EB269" s="110" t="s">
        <v>1892</v>
      </c>
      <c r="EC269" s="110" t="s">
        <v>1892</v>
      </c>
    </row>
    <row r="270" spans="1:133" x14ac:dyDescent="0.3">
      <c r="A270" s="110" t="s">
        <v>162</v>
      </c>
      <c r="B270" s="110">
        <v>2021</v>
      </c>
      <c r="C270" s="110" t="s">
        <v>2701</v>
      </c>
      <c r="D270" s="22">
        <f>INDEX(Concordance!$A$2:$A$556,MATCH('2021 ESSER III'!F270,Concordance!$D$2:$D$556,0))</f>
        <v>107154</v>
      </c>
      <c r="E270" s="110" t="s">
        <v>962</v>
      </c>
      <c r="F270" s="110" t="s">
        <v>2702</v>
      </c>
      <c r="G270" s="110" t="s">
        <v>2703</v>
      </c>
      <c r="H270" s="110" t="s">
        <v>1892</v>
      </c>
      <c r="I270" s="21">
        <v>0</v>
      </c>
      <c r="J270" s="21">
        <v>0</v>
      </c>
      <c r="K270" s="21">
        <v>0</v>
      </c>
      <c r="L270" s="21">
        <v>0</v>
      </c>
      <c r="M270" s="21">
        <v>0</v>
      </c>
      <c r="N270" s="21">
        <v>0</v>
      </c>
      <c r="O270" s="21">
        <v>0</v>
      </c>
      <c r="P270" s="21">
        <v>0</v>
      </c>
      <c r="Q270" s="21">
        <v>0</v>
      </c>
      <c r="R270" s="21">
        <v>0</v>
      </c>
      <c r="W270" s="21">
        <v>0</v>
      </c>
      <c r="AC270" s="21">
        <v>3330291</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21">
        <v>0</v>
      </c>
      <c r="CN270" s="21">
        <v>0</v>
      </c>
      <c r="CO270" s="21">
        <v>0</v>
      </c>
      <c r="CP270" s="21">
        <v>0</v>
      </c>
      <c r="CQ270" s="21">
        <v>0</v>
      </c>
      <c r="CR270" s="21">
        <v>0</v>
      </c>
      <c r="CS270" s="21">
        <v>0</v>
      </c>
      <c r="CT270" s="21">
        <v>0</v>
      </c>
      <c r="CU270" s="21">
        <v>0</v>
      </c>
      <c r="CV270" s="21">
        <v>0</v>
      </c>
      <c r="CW270" s="21">
        <v>0</v>
      </c>
      <c r="CX270" s="21">
        <v>0</v>
      </c>
      <c r="CY270" s="21">
        <v>0</v>
      </c>
      <c r="CZ270" s="21">
        <v>0</v>
      </c>
      <c r="DA270" s="21">
        <v>0</v>
      </c>
      <c r="DB270" s="21">
        <v>0</v>
      </c>
      <c r="DC270" s="21">
        <v>0</v>
      </c>
      <c r="DD270" s="21">
        <v>0</v>
      </c>
      <c r="DE270" s="21">
        <v>0</v>
      </c>
      <c r="DF270" s="21">
        <v>0</v>
      </c>
      <c r="DG270" s="21">
        <v>0</v>
      </c>
      <c r="DH270" s="21">
        <v>3330291</v>
      </c>
      <c r="DI270" s="110">
        <v>0</v>
      </c>
      <c r="DJ270" s="110">
        <v>20</v>
      </c>
      <c r="DK270" s="110">
        <v>0</v>
      </c>
      <c r="DL270" s="110">
        <v>80</v>
      </c>
      <c r="DM270" s="110">
        <v>0</v>
      </c>
      <c r="DN270" s="21">
        <v>666058.19999999995</v>
      </c>
      <c r="DO270" s="21">
        <v>0</v>
      </c>
      <c r="DP270" s="110" t="s">
        <v>1892</v>
      </c>
      <c r="DQ270" s="110" t="s">
        <v>1911</v>
      </c>
      <c r="DR270" s="110" t="s">
        <v>1911</v>
      </c>
      <c r="DS270" s="110" t="s">
        <v>1911</v>
      </c>
      <c r="DT270" s="110" t="s">
        <v>1911</v>
      </c>
      <c r="DU270" s="110" t="s">
        <v>1892</v>
      </c>
      <c r="DV270" s="110" t="s">
        <v>1911</v>
      </c>
      <c r="DW270" s="110" t="s">
        <v>1911</v>
      </c>
      <c r="DX270" s="110" t="s">
        <v>1911</v>
      </c>
      <c r="DY270" s="110" t="s">
        <v>1911</v>
      </c>
      <c r="DZ270" s="110" t="s">
        <v>1911</v>
      </c>
      <c r="EA270" s="110" t="s">
        <v>1911</v>
      </c>
      <c r="EB270" s="110" t="s">
        <v>1892</v>
      </c>
      <c r="EC270" s="110" t="s">
        <v>1892</v>
      </c>
    </row>
    <row r="271" spans="1:133" x14ac:dyDescent="0.3">
      <c r="A271" s="110" t="s">
        <v>162</v>
      </c>
      <c r="B271" s="110">
        <v>2021</v>
      </c>
      <c r="C271" s="110" t="s">
        <v>2704</v>
      </c>
      <c r="D271" s="22">
        <f>INDEX(Concordance!$A$2:$A$556,MATCH('2021 ESSER III'!F271,Concordance!$D$2:$D$556,0))</f>
        <v>115902</v>
      </c>
      <c r="E271" s="110" t="s">
        <v>965</v>
      </c>
      <c r="F271" s="110" t="s">
        <v>2705</v>
      </c>
      <c r="G271" s="110" t="s">
        <v>2706</v>
      </c>
      <c r="H271" s="110" t="s">
        <v>1892</v>
      </c>
      <c r="I271" s="21">
        <v>0</v>
      </c>
      <c r="J271" s="21">
        <v>0</v>
      </c>
      <c r="K271" s="21">
        <v>0</v>
      </c>
      <c r="L271" s="21">
        <v>0</v>
      </c>
      <c r="M271" s="21">
        <v>0</v>
      </c>
      <c r="N271" s="21">
        <v>0</v>
      </c>
      <c r="O271" s="21">
        <v>0</v>
      </c>
      <c r="P271" s="21">
        <v>0</v>
      </c>
      <c r="Q271" s="21">
        <v>0</v>
      </c>
      <c r="R271" s="21">
        <v>0</v>
      </c>
      <c r="W271" s="21">
        <v>0</v>
      </c>
      <c r="AC271" s="21">
        <v>4969076</v>
      </c>
      <c r="AD271" s="21">
        <v>0</v>
      </c>
      <c r="AE271" s="21">
        <v>0</v>
      </c>
      <c r="AF271" s="21">
        <v>0</v>
      </c>
      <c r="AG271" s="21">
        <v>0</v>
      </c>
      <c r="AH271" s="21">
        <v>0</v>
      </c>
      <c r="AI271" s="21">
        <v>0</v>
      </c>
      <c r="AJ271" s="21">
        <v>0</v>
      </c>
      <c r="AK271" s="21">
        <v>0</v>
      </c>
      <c r="AL271" s="21">
        <v>0</v>
      </c>
      <c r="AM271" s="21">
        <v>0</v>
      </c>
      <c r="AN271" s="21">
        <v>0</v>
      </c>
      <c r="AO271" s="21">
        <v>0</v>
      </c>
      <c r="AP271" s="21">
        <v>0</v>
      </c>
      <c r="AQ271" s="21">
        <v>0</v>
      </c>
      <c r="AR271" s="21">
        <v>0</v>
      </c>
      <c r="AS271" s="21">
        <v>0</v>
      </c>
      <c r="AT271" s="21">
        <v>0</v>
      </c>
      <c r="AU271" s="21">
        <v>0</v>
      </c>
      <c r="AV271" s="21">
        <v>0</v>
      </c>
      <c r="AW271" s="21">
        <v>0</v>
      </c>
      <c r="AX271" s="21">
        <v>0</v>
      </c>
      <c r="AY271" s="21">
        <v>0</v>
      </c>
      <c r="AZ271" s="21">
        <v>0</v>
      </c>
      <c r="BA271" s="21">
        <v>0</v>
      </c>
      <c r="BB271" s="21">
        <v>0</v>
      </c>
      <c r="BC271" s="21">
        <v>0</v>
      </c>
      <c r="BD271" s="21">
        <v>0</v>
      </c>
      <c r="BE271" s="21">
        <v>0</v>
      </c>
      <c r="BF271" s="21">
        <v>0</v>
      </c>
      <c r="BG271" s="21">
        <v>0</v>
      </c>
      <c r="BH271" s="21">
        <v>0</v>
      </c>
      <c r="BI271" s="21">
        <v>0</v>
      </c>
      <c r="BJ271" s="21">
        <v>0</v>
      </c>
      <c r="BK271" s="21">
        <v>0</v>
      </c>
      <c r="BL271" s="21">
        <v>0</v>
      </c>
      <c r="BM271" s="21">
        <v>0</v>
      </c>
      <c r="BN271" s="21">
        <v>0</v>
      </c>
      <c r="BO271" s="21">
        <v>0</v>
      </c>
      <c r="BP271" s="21">
        <v>0</v>
      </c>
      <c r="BQ271" s="21">
        <v>0</v>
      </c>
      <c r="BR271" s="21">
        <v>0</v>
      </c>
      <c r="BS271" s="21">
        <v>0</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21">
        <v>0</v>
      </c>
      <c r="CN271" s="21">
        <v>0</v>
      </c>
      <c r="CO271" s="21">
        <v>0</v>
      </c>
      <c r="CP271" s="21">
        <v>0</v>
      </c>
      <c r="CQ271" s="21">
        <v>0</v>
      </c>
      <c r="CR271" s="21">
        <v>0</v>
      </c>
      <c r="CS271" s="21">
        <v>0</v>
      </c>
      <c r="CT271" s="21">
        <v>0</v>
      </c>
      <c r="CU271" s="21">
        <v>0</v>
      </c>
      <c r="CV271" s="21">
        <v>0</v>
      </c>
      <c r="CW271" s="21">
        <v>0</v>
      </c>
      <c r="CX271" s="21">
        <v>0</v>
      </c>
      <c r="CY271" s="21">
        <v>0</v>
      </c>
      <c r="CZ271" s="21">
        <v>0</v>
      </c>
      <c r="DA271" s="21">
        <v>0</v>
      </c>
      <c r="DB271" s="21">
        <v>0</v>
      </c>
      <c r="DC271" s="21">
        <v>0</v>
      </c>
      <c r="DD271" s="21">
        <v>0</v>
      </c>
      <c r="DE271" s="21">
        <v>0</v>
      </c>
      <c r="DF271" s="21">
        <v>0</v>
      </c>
      <c r="DG271" s="21">
        <v>0</v>
      </c>
      <c r="DH271" s="21">
        <v>4969076</v>
      </c>
      <c r="DI271" s="110">
        <v>18</v>
      </c>
      <c r="DJ271" s="110">
        <v>27</v>
      </c>
      <c r="DK271" s="110">
        <v>10</v>
      </c>
      <c r="DL271" s="110">
        <v>0</v>
      </c>
      <c r="DM271" s="110">
        <v>45</v>
      </c>
      <c r="DN271" s="21">
        <v>1659000</v>
      </c>
      <c r="DO271" s="21">
        <v>0</v>
      </c>
      <c r="DP271" s="110" t="s">
        <v>1892</v>
      </c>
      <c r="DQ271" s="110" t="s">
        <v>1911</v>
      </c>
      <c r="DR271" s="110" t="s">
        <v>1911</v>
      </c>
      <c r="DS271" s="110" t="s">
        <v>1911</v>
      </c>
      <c r="DT271" s="110" t="s">
        <v>1911</v>
      </c>
      <c r="DU271" s="110" t="s">
        <v>1911</v>
      </c>
      <c r="DV271" s="110" t="s">
        <v>1911</v>
      </c>
      <c r="DW271" s="110" t="s">
        <v>1911</v>
      </c>
      <c r="DX271" s="110" t="s">
        <v>1911</v>
      </c>
      <c r="DY271" s="110" t="s">
        <v>1911</v>
      </c>
      <c r="DZ271" s="110" t="s">
        <v>1911</v>
      </c>
      <c r="EA271" s="110" t="s">
        <v>1911</v>
      </c>
      <c r="EB271" s="110" t="s">
        <v>1892</v>
      </c>
      <c r="EC271" s="110" t="s">
        <v>1892</v>
      </c>
    </row>
    <row r="272" spans="1:133" x14ac:dyDescent="0.3">
      <c r="A272" s="110" t="s">
        <v>162</v>
      </c>
      <c r="B272" s="110">
        <v>2021</v>
      </c>
      <c r="C272" s="110" t="s">
        <v>2707</v>
      </c>
      <c r="D272" s="22">
        <f>INDEX(Concordance!$A$2:$A$556,MATCH('2021 ESSER III'!F272,Concordance!$D$2:$D$556,0))</f>
        <v>8106</v>
      </c>
      <c r="E272" s="110" t="s">
        <v>246</v>
      </c>
      <c r="F272" s="110" t="s">
        <v>2708</v>
      </c>
      <c r="G272" s="110" t="s">
        <v>2709</v>
      </c>
      <c r="H272" s="110" t="s">
        <v>1892</v>
      </c>
      <c r="I272" s="21">
        <v>0</v>
      </c>
      <c r="J272" s="21">
        <v>0</v>
      </c>
      <c r="K272" s="21">
        <v>0</v>
      </c>
      <c r="L272" s="21">
        <v>0</v>
      </c>
      <c r="M272" s="21">
        <v>0</v>
      </c>
      <c r="N272" s="21">
        <v>0</v>
      </c>
      <c r="O272" s="21">
        <v>0</v>
      </c>
      <c r="P272" s="21">
        <v>0</v>
      </c>
      <c r="Q272" s="21">
        <v>0</v>
      </c>
      <c r="R272" s="21">
        <v>0</v>
      </c>
      <c r="W272" s="21">
        <v>0</v>
      </c>
      <c r="AC272" s="21">
        <v>1498292</v>
      </c>
      <c r="AD272" s="21">
        <v>0</v>
      </c>
      <c r="AE272" s="21">
        <v>0</v>
      </c>
      <c r="AF272" s="21">
        <v>0</v>
      </c>
      <c r="AG272" s="21">
        <v>0</v>
      </c>
      <c r="AH272" s="21">
        <v>0</v>
      </c>
      <c r="AI272" s="21">
        <v>0</v>
      </c>
      <c r="AJ272" s="21">
        <v>0</v>
      </c>
      <c r="AK272" s="21">
        <v>0</v>
      </c>
      <c r="AL272" s="21">
        <v>0</v>
      </c>
      <c r="AM272" s="21">
        <v>0</v>
      </c>
      <c r="AN272" s="21">
        <v>0</v>
      </c>
      <c r="AO272" s="21">
        <v>0</v>
      </c>
      <c r="AP272" s="21">
        <v>0</v>
      </c>
      <c r="AQ272" s="21">
        <v>0</v>
      </c>
      <c r="AR272" s="21">
        <v>0</v>
      </c>
      <c r="AS272" s="21">
        <v>0</v>
      </c>
      <c r="AT272" s="21">
        <v>0</v>
      </c>
      <c r="AU272" s="21">
        <v>0</v>
      </c>
      <c r="AV272" s="21">
        <v>0</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21">
        <v>0</v>
      </c>
      <c r="CN272" s="21">
        <v>0</v>
      </c>
      <c r="CO272" s="21">
        <v>0</v>
      </c>
      <c r="CP272" s="21">
        <v>0</v>
      </c>
      <c r="CQ272" s="21">
        <v>0</v>
      </c>
      <c r="CR272" s="21">
        <v>0</v>
      </c>
      <c r="CS272" s="21">
        <v>0</v>
      </c>
      <c r="CT272" s="21">
        <v>0</v>
      </c>
      <c r="CU272" s="21">
        <v>0</v>
      </c>
      <c r="CV272" s="21">
        <v>0</v>
      </c>
      <c r="CW272" s="21">
        <v>0</v>
      </c>
      <c r="CX272" s="21">
        <v>0</v>
      </c>
      <c r="CY272" s="21">
        <v>0</v>
      </c>
      <c r="CZ272" s="21">
        <v>0</v>
      </c>
      <c r="DA272" s="21">
        <v>0</v>
      </c>
      <c r="DB272" s="21">
        <v>0</v>
      </c>
      <c r="DC272" s="21">
        <v>0</v>
      </c>
      <c r="DD272" s="21">
        <v>0</v>
      </c>
      <c r="DE272" s="21">
        <v>0</v>
      </c>
      <c r="DF272" s="21">
        <v>0</v>
      </c>
      <c r="DG272" s="21">
        <v>0</v>
      </c>
      <c r="DH272" s="21">
        <v>1498292</v>
      </c>
      <c r="DI272" s="110">
        <v>25</v>
      </c>
      <c r="DJ272" s="110">
        <v>70</v>
      </c>
      <c r="DK272" s="110">
        <v>5</v>
      </c>
      <c r="DL272" s="110">
        <v>0</v>
      </c>
      <c r="DM272" s="110">
        <v>0</v>
      </c>
      <c r="DN272" s="21">
        <v>299658.2</v>
      </c>
      <c r="DO272" s="21">
        <v>0</v>
      </c>
      <c r="DP272" s="110" t="s">
        <v>1911</v>
      </c>
      <c r="DQ272" s="110" t="s">
        <v>1911</v>
      </c>
      <c r="DR272" s="110" t="s">
        <v>1911</v>
      </c>
      <c r="DS272" s="110" t="s">
        <v>1911</v>
      </c>
      <c r="DT272" s="110" t="s">
        <v>1911</v>
      </c>
      <c r="DU272" s="110" t="s">
        <v>1911</v>
      </c>
      <c r="DV272" s="110" t="s">
        <v>1911</v>
      </c>
      <c r="DW272" s="110" t="s">
        <v>1911</v>
      </c>
      <c r="DX272" s="110" t="s">
        <v>1911</v>
      </c>
      <c r="DY272" s="110" t="s">
        <v>1911</v>
      </c>
      <c r="DZ272" s="110" t="s">
        <v>1911</v>
      </c>
      <c r="EA272" s="110" t="s">
        <v>1911</v>
      </c>
      <c r="EB272" s="110" t="s">
        <v>1892</v>
      </c>
      <c r="EC272" s="110" t="s">
        <v>1892</v>
      </c>
    </row>
    <row r="273" spans="1:133" x14ac:dyDescent="0.3">
      <c r="A273" s="110" t="s">
        <v>162</v>
      </c>
      <c r="B273" s="110">
        <v>2021</v>
      </c>
      <c r="C273" s="110" t="s">
        <v>2710</v>
      </c>
      <c r="D273" s="22">
        <f>INDEX(Concordance!$A$2:$A$556,MATCH('2021 ESSER III'!F273,Concordance!$D$2:$D$556,0))</f>
        <v>96093</v>
      </c>
      <c r="E273" s="110" t="s">
        <v>974</v>
      </c>
      <c r="F273" s="110" t="s">
        <v>2711</v>
      </c>
      <c r="G273" s="110" t="s">
        <v>2712</v>
      </c>
      <c r="H273" s="110" t="s">
        <v>1892</v>
      </c>
      <c r="I273" s="21">
        <v>92844.62</v>
      </c>
      <c r="J273" s="21">
        <v>0</v>
      </c>
      <c r="K273" s="21">
        <v>0</v>
      </c>
      <c r="L273" s="21">
        <v>0</v>
      </c>
      <c r="M273" s="21">
        <v>0</v>
      </c>
      <c r="N273" s="21">
        <v>0</v>
      </c>
      <c r="O273" s="21">
        <v>0</v>
      </c>
      <c r="P273" s="21">
        <v>0</v>
      </c>
      <c r="Q273" s="21">
        <v>92844.62</v>
      </c>
      <c r="R273" s="21">
        <v>0</v>
      </c>
      <c r="W273" s="21">
        <v>92844.62</v>
      </c>
      <c r="X273" s="110">
        <v>0</v>
      </c>
      <c r="Y273" s="110">
        <v>0</v>
      </c>
      <c r="Z273" s="110">
        <v>0</v>
      </c>
      <c r="AA273" s="110">
        <v>100</v>
      </c>
      <c r="AB273" s="110">
        <v>0</v>
      </c>
      <c r="AC273" s="21">
        <v>2430940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21">
        <v>0</v>
      </c>
      <c r="AS273" s="21">
        <v>0</v>
      </c>
      <c r="AT273" s="21">
        <v>0</v>
      </c>
      <c r="AU273" s="21">
        <v>0</v>
      </c>
      <c r="AV273" s="21">
        <v>0</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0</v>
      </c>
      <c r="BN273" s="21">
        <v>0</v>
      </c>
      <c r="BO273" s="21">
        <v>0</v>
      </c>
      <c r="BP273" s="21">
        <v>0</v>
      </c>
      <c r="BQ273" s="21">
        <v>0</v>
      </c>
      <c r="BR273" s="21">
        <v>0</v>
      </c>
      <c r="BS273" s="21">
        <v>0</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21">
        <v>0</v>
      </c>
      <c r="CN273" s="21">
        <v>0</v>
      </c>
      <c r="CO273" s="21">
        <v>0</v>
      </c>
      <c r="CP273" s="21">
        <v>0</v>
      </c>
      <c r="CQ273" s="21">
        <v>0</v>
      </c>
      <c r="CR273" s="21">
        <v>0</v>
      </c>
      <c r="CS273" s="21">
        <v>0</v>
      </c>
      <c r="CT273" s="21">
        <v>0</v>
      </c>
      <c r="CU273" s="21">
        <v>0</v>
      </c>
      <c r="CV273" s="21">
        <v>0</v>
      </c>
      <c r="CW273" s="21">
        <v>0</v>
      </c>
      <c r="CX273" s="21">
        <v>0</v>
      </c>
      <c r="CY273" s="21">
        <v>0</v>
      </c>
      <c r="CZ273" s="21">
        <v>0</v>
      </c>
      <c r="DA273" s="21">
        <v>0</v>
      </c>
      <c r="DB273" s="21">
        <v>0</v>
      </c>
      <c r="DC273" s="21">
        <v>0</v>
      </c>
      <c r="DD273" s="21">
        <v>0</v>
      </c>
      <c r="DE273" s="21">
        <v>0</v>
      </c>
      <c r="DF273" s="21">
        <v>0</v>
      </c>
      <c r="DG273" s="21">
        <v>0</v>
      </c>
      <c r="DH273" s="21">
        <v>2430940</v>
      </c>
      <c r="DI273" s="110">
        <v>0</v>
      </c>
      <c r="DJ273" s="110">
        <v>100</v>
      </c>
      <c r="DK273" s="110">
        <v>0</v>
      </c>
      <c r="DL273" s="110">
        <v>0</v>
      </c>
      <c r="DM273" s="110">
        <v>0</v>
      </c>
      <c r="DN273" s="21">
        <v>500000</v>
      </c>
      <c r="DO273" s="21">
        <v>0</v>
      </c>
      <c r="DP273" s="110" t="s">
        <v>1892</v>
      </c>
      <c r="DQ273" s="110" t="s">
        <v>1911</v>
      </c>
      <c r="DR273" s="110" t="s">
        <v>1911</v>
      </c>
      <c r="DS273" s="110" t="s">
        <v>1911</v>
      </c>
      <c r="DT273" s="110" t="s">
        <v>1911</v>
      </c>
      <c r="DU273" s="110" t="s">
        <v>1911</v>
      </c>
      <c r="DV273" s="110" t="s">
        <v>1911</v>
      </c>
      <c r="DW273" s="110" t="s">
        <v>1911</v>
      </c>
      <c r="DX273" s="110" t="s">
        <v>1911</v>
      </c>
      <c r="DY273" s="110" t="s">
        <v>1911</v>
      </c>
      <c r="DZ273" s="110" t="s">
        <v>1911</v>
      </c>
      <c r="EA273" s="110" t="s">
        <v>1911</v>
      </c>
      <c r="EB273" s="110" t="s">
        <v>1892</v>
      </c>
      <c r="EC273" s="110" t="s">
        <v>1892</v>
      </c>
    </row>
    <row r="274" spans="1:133" x14ac:dyDescent="0.3">
      <c r="A274" s="110" t="s">
        <v>162</v>
      </c>
      <c r="B274" s="110">
        <v>2021</v>
      </c>
      <c r="C274" s="110" t="s">
        <v>2713</v>
      </c>
      <c r="D274" s="22">
        <f>INDEX(Concordance!$A$2:$A$556,MATCH('2021 ESSER III'!F274,Concordance!$D$2:$D$556,0))</f>
        <v>58106</v>
      </c>
      <c r="E274" s="110" t="s">
        <v>977</v>
      </c>
      <c r="F274" s="110" t="s">
        <v>2714</v>
      </c>
      <c r="G274" s="110" t="s">
        <v>2715</v>
      </c>
      <c r="H274" s="110" t="s">
        <v>1892</v>
      </c>
      <c r="I274" s="21">
        <v>0</v>
      </c>
      <c r="J274" s="21">
        <v>0</v>
      </c>
      <c r="K274" s="21">
        <v>0</v>
      </c>
      <c r="L274" s="21">
        <v>0</v>
      </c>
      <c r="M274" s="21">
        <v>0</v>
      </c>
      <c r="N274" s="21">
        <v>0</v>
      </c>
      <c r="O274" s="21">
        <v>0</v>
      </c>
      <c r="P274" s="21">
        <v>0</v>
      </c>
      <c r="Q274" s="21">
        <v>0</v>
      </c>
      <c r="R274" s="21">
        <v>0</v>
      </c>
      <c r="W274" s="21">
        <v>0</v>
      </c>
      <c r="AC274" s="21">
        <v>552002</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21">
        <v>0</v>
      </c>
      <c r="CN274" s="21">
        <v>0</v>
      </c>
      <c r="CO274" s="21">
        <v>0</v>
      </c>
      <c r="CP274" s="21">
        <v>0</v>
      </c>
      <c r="CQ274" s="21">
        <v>0</v>
      </c>
      <c r="CR274" s="21">
        <v>0</v>
      </c>
      <c r="CS274" s="21">
        <v>0</v>
      </c>
      <c r="CT274" s="21">
        <v>0</v>
      </c>
      <c r="CU274" s="21">
        <v>0</v>
      </c>
      <c r="CV274" s="21">
        <v>0</v>
      </c>
      <c r="CW274" s="21">
        <v>0</v>
      </c>
      <c r="CX274" s="21">
        <v>0</v>
      </c>
      <c r="CY274" s="21">
        <v>0</v>
      </c>
      <c r="CZ274" s="21">
        <v>0</v>
      </c>
      <c r="DA274" s="21">
        <v>0</v>
      </c>
      <c r="DB274" s="21">
        <v>0</v>
      </c>
      <c r="DC274" s="21">
        <v>0</v>
      </c>
      <c r="DD274" s="21">
        <v>0</v>
      </c>
      <c r="DE274" s="21">
        <v>0</v>
      </c>
      <c r="DF274" s="21">
        <v>0</v>
      </c>
      <c r="DG274" s="21">
        <v>0</v>
      </c>
      <c r="DH274" s="21">
        <v>552002</v>
      </c>
      <c r="DI274" s="110">
        <v>10</v>
      </c>
      <c r="DJ274" s="110">
        <v>20</v>
      </c>
      <c r="DK274" s="110">
        <v>10</v>
      </c>
      <c r="DL274" s="110">
        <v>40</v>
      </c>
      <c r="DM274" s="110">
        <v>20</v>
      </c>
      <c r="DN274" s="21">
        <v>108891</v>
      </c>
      <c r="DO274" s="21">
        <v>0</v>
      </c>
      <c r="DP274" s="110" t="s">
        <v>1911</v>
      </c>
      <c r="DQ274" s="110" t="s">
        <v>1911</v>
      </c>
      <c r="DR274" s="110" t="s">
        <v>1911</v>
      </c>
      <c r="DS274" s="110" t="s">
        <v>1892</v>
      </c>
      <c r="DT274" s="110" t="s">
        <v>1911</v>
      </c>
      <c r="DU274" s="110" t="s">
        <v>1892</v>
      </c>
      <c r="DV274" s="110" t="s">
        <v>1911</v>
      </c>
      <c r="DW274" s="110" t="s">
        <v>1911</v>
      </c>
      <c r="DX274" s="110" t="s">
        <v>1911</v>
      </c>
      <c r="DY274" s="110" t="s">
        <v>1911</v>
      </c>
      <c r="DZ274" s="110" t="s">
        <v>1911</v>
      </c>
      <c r="EA274" s="110" t="s">
        <v>1911</v>
      </c>
      <c r="EB274" s="110" t="s">
        <v>1892</v>
      </c>
      <c r="EC274" s="110" t="s">
        <v>1892</v>
      </c>
    </row>
    <row r="275" spans="1:133" x14ac:dyDescent="0.3">
      <c r="A275" s="110" t="s">
        <v>162</v>
      </c>
      <c r="B275" s="110">
        <v>2021</v>
      </c>
      <c r="C275" s="110" t="s">
        <v>2716</v>
      </c>
      <c r="D275" s="22">
        <f>INDEX(Concordance!$A$2:$A$556,MATCH('2021 ESSER III'!F275,Concordance!$D$2:$D$556,0))</f>
        <v>59114</v>
      </c>
      <c r="E275" s="110" t="s">
        <v>980</v>
      </c>
      <c r="F275" s="110" t="s">
        <v>2717</v>
      </c>
      <c r="G275" s="110" t="s">
        <v>2718</v>
      </c>
      <c r="H275" s="110" t="s">
        <v>1892</v>
      </c>
      <c r="I275" s="21">
        <v>0</v>
      </c>
      <c r="J275" s="21">
        <v>0</v>
      </c>
      <c r="K275" s="21">
        <v>0</v>
      </c>
      <c r="L275" s="21">
        <v>0</v>
      </c>
      <c r="M275" s="21">
        <v>0</v>
      </c>
      <c r="N275" s="21">
        <v>0</v>
      </c>
      <c r="O275" s="21">
        <v>0</v>
      </c>
      <c r="P275" s="21">
        <v>0</v>
      </c>
      <c r="Q275" s="21">
        <v>0</v>
      </c>
      <c r="R275" s="21">
        <v>0</v>
      </c>
      <c r="W275" s="21">
        <v>0</v>
      </c>
      <c r="AC275" s="21">
        <v>231830</v>
      </c>
      <c r="AD275" s="21">
        <v>0</v>
      </c>
      <c r="AE275" s="21">
        <v>0</v>
      </c>
      <c r="AF275" s="21">
        <v>0</v>
      </c>
      <c r="AG275" s="21">
        <v>0</v>
      </c>
      <c r="AH275" s="21">
        <v>0</v>
      </c>
      <c r="AI275" s="21">
        <v>0</v>
      </c>
      <c r="AJ275" s="21">
        <v>0</v>
      </c>
      <c r="AK275" s="21">
        <v>0</v>
      </c>
      <c r="AL275" s="21">
        <v>0</v>
      </c>
      <c r="AM275" s="21">
        <v>0</v>
      </c>
      <c r="AN275" s="21">
        <v>0</v>
      </c>
      <c r="AO275" s="21">
        <v>0</v>
      </c>
      <c r="AP275" s="21">
        <v>0</v>
      </c>
      <c r="AQ275" s="21">
        <v>0</v>
      </c>
      <c r="AR275" s="21">
        <v>0</v>
      </c>
      <c r="AS275" s="21">
        <v>0</v>
      </c>
      <c r="AT275" s="21">
        <v>0</v>
      </c>
      <c r="AU275" s="21">
        <v>0</v>
      </c>
      <c r="AV275" s="21">
        <v>0</v>
      </c>
      <c r="AW275" s="21">
        <v>0</v>
      </c>
      <c r="AX275" s="21">
        <v>0</v>
      </c>
      <c r="AY275" s="21">
        <v>0</v>
      </c>
      <c r="AZ275" s="21">
        <v>0</v>
      </c>
      <c r="BA275" s="21">
        <v>0</v>
      </c>
      <c r="BB275" s="21">
        <v>0</v>
      </c>
      <c r="BC275" s="21">
        <v>0</v>
      </c>
      <c r="BD275" s="21">
        <v>0</v>
      </c>
      <c r="BE275" s="21">
        <v>0</v>
      </c>
      <c r="BF275" s="21">
        <v>0</v>
      </c>
      <c r="BG275" s="21">
        <v>0</v>
      </c>
      <c r="BH275" s="21">
        <v>0</v>
      </c>
      <c r="BI275" s="21">
        <v>0</v>
      </c>
      <c r="BJ275" s="21">
        <v>0</v>
      </c>
      <c r="BK275" s="21">
        <v>0</v>
      </c>
      <c r="BL275" s="21">
        <v>0</v>
      </c>
      <c r="BM275" s="21">
        <v>0</v>
      </c>
      <c r="BN275" s="21">
        <v>0</v>
      </c>
      <c r="BO275" s="21">
        <v>0</v>
      </c>
      <c r="BP275" s="21">
        <v>0</v>
      </c>
      <c r="BQ275" s="21">
        <v>0</v>
      </c>
      <c r="BR275" s="21">
        <v>0</v>
      </c>
      <c r="BS275" s="21">
        <v>0</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21">
        <v>0</v>
      </c>
      <c r="CN275" s="21">
        <v>0</v>
      </c>
      <c r="CO275" s="21">
        <v>0</v>
      </c>
      <c r="CP275" s="21">
        <v>0</v>
      </c>
      <c r="CQ275" s="21">
        <v>0</v>
      </c>
      <c r="CR275" s="21">
        <v>0</v>
      </c>
      <c r="CS275" s="21">
        <v>0</v>
      </c>
      <c r="CT275" s="21">
        <v>0</v>
      </c>
      <c r="CU275" s="21">
        <v>0</v>
      </c>
      <c r="CV275" s="21">
        <v>0</v>
      </c>
      <c r="CW275" s="21">
        <v>0</v>
      </c>
      <c r="CX275" s="21">
        <v>0</v>
      </c>
      <c r="CY275" s="21">
        <v>0</v>
      </c>
      <c r="CZ275" s="21">
        <v>0</v>
      </c>
      <c r="DA275" s="21">
        <v>0</v>
      </c>
      <c r="DB275" s="21">
        <v>0</v>
      </c>
      <c r="DC275" s="21">
        <v>0</v>
      </c>
      <c r="DD275" s="21">
        <v>0</v>
      </c>
      <c r="DE275" s="21">
        <v>0</v>
      </c>
      <c r="DF275" s="21">
        <v>0</v>
      </c>
      <c r="DG275" s="21">
        <v>0</v>
      </c>
      <c r="DH275" s="21">
        <v>231830</v>
      </c>
      <c r="DI275" s="110">
        <v>0</v>
      </c>
      <c r="DJ275" s="110">
        <v>20</v>
      </c>
      <c r="DK275" s="110">
        <v>0</v>
      </c>
      <c r="DL275" s="110">
        <v>0</v>
      </c>
      <c r="DM275" s="110">
        <v>80</v>
      </c>
      <c r="DN275" s="21">
        <v>46000</v>
      </c>
      <c r="DO275" s="21">
        <v>0</v>
      </c>
      <c r="DP275" s="110" t="s">
        <v>1911</v>
      </c>
      <c r="DQ275" s="110" t="s">
        <v>1911</v>
      </c>
      <c r="DR275" s="110" t="s">
        <v>1911</v>
      </c>
      <c r="DS275" s="110" t="s">
        <v>1892</v>
      </c>
      <c r="DT275" s="110" t="s">
        <v>1911</v>
      </c>
      <c r="DU275" s="110" t="s">
        <v>1892</v>
      </c>
      <c r="DV275" s="110" t="s">
        <v>1911</v>
      </c>
      <c r="DW275" s="110" t="s">
        <v>1911</v>
      </c>
      <c r="DX275" s="110" t="s">
        <v>1911</v>
      </c>
      <c r="DY275" s="110" t="s">
        <v>1911</v>
      </c>
      <c r="DZ275" s="110" t="s">
        <v>1911</v>
      </c>
      <c r="EA275" s="110" t="s">
        <v>1911</v>
      </c>
      <c r="EB275" s="110" t="s">
        <v>1892</v>
      </c>
      <c r="EC275" s="110" t="s">
        <v>1892</v>
      </c>
    </row>
    <row r="276" spans="1:133" x14ac:dyDescent="0.3">
      <c r="A276" s="110" t="s">
        <v>162</v>
      </c>
      <c r="B276" s="110">
        <v>2021</v>
      </c>
      <c r="C276" s="110" t="s">
        <v>2719</v>
      </c>
      <c r="D276" s="22">
        <f>INDEX(Concordance!$A$2:$A$556,MATCH('2021 ESSER III'!F276,Concordance!$D$2:$D$556,0))</f>
        <v>29001</v>
      </c>
      <c r="E276" s="110" t="s">
        <v>983</v>
      </c>
      <c r="F276" s="110" t="s">
        <v>2720</v>
      </c>
      <c r="G276" s="110" t="s">
        <v>2721</v>
      </c>
      <c r="H276" s="110" t="s">
        <v>1892</v>
      </c>
      <c r="I276" s="21">
        <v>0</v>
      </c>
      <c r="J276" s="21">
        <v>0</v>
      </c>
      <c r="K276" s="21">
        <v>0</v>
      </c>
      <c r="L276" s="21">
        <v>0</v>
      </c>
      <c r="M276" s="21">
        <v>0</v>
      </c>
      <c r="N276" s="21">
        <v>0</v>
      </c>
      <c r="O276" s="21">
        <v>0</v>
      </c>
      <c r="P276" s="21">
        <v>0</v>
      </c>
      <c r="Q276" s="21">
        <v>0</v>
      </c>
      <c r="R276" s="21">
        <v>0</v>
      </c>
      <c r="W276" s="21">
        <v>0</v>
      </c>
      <c r="AC276" s="21">
        <v>937203</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21">
        <v>0</v>
      </c>
      <c r="AS276" s="21">
        <v>0</v>
      </c>
      <c r="AT276" s="21">
        <v>0</v>
      </c>
      <c r="AU276" s="21">
        <v>0</v>
      </c>
      <c r="AV276" s="21">
        <v>0</v>
      </c>
      <c r="AW276" s="21">
        <v>0</v>
      </c>
      <c r="AX276" s="21">
        <v>0</v>
      </c>
      <c r="AY276" s="21">
        <v>0</v>
      </c>
      <c r="AZ276" s="21">
        <v>0</v>
      </c>
      <c r="BA276" s="21">
        <v>0</v>
      </c>
      <c r="BB276" s="21">
        <v>0</v>
      </c>
      <c r="BC276" s="21">
        <v>0</v>
      </c>
      <c r="BD276" s="21">
        <v>0</v>
      </c>
      <c r="BE276" s="21">
        <v>0</v>
      </c>
      <c r="BF276" s="21">
        <v>0</v>
      </c>
      <c r="BG276" s="21">
        <v>0</v>
      </c>
      <c r="BH276" s="21">
        <v>0</v>
      </c>
      <c r="BI276" s="21">
        <v>0</v>
      </c>
      <c r="BJ276" s="21">
        <v>0</v>
      </c>
      <c r="BK276" s="21">
        <v>0</v>
      </c>
      <c r="BL276" s="21">
        <v>0</v>
      </c>
      <c r="BM276" s="21">
        <v>0</v>
      </c>
      <c r="BN276" s="21">
        <v>0</v>
      </c>
      <c r="BO276" s="21">
        <v>0</v>
      </c>
      <c r="BP276" s="21">
        <v>0</v>
      </c>
      <c r="BQ276" s="21">
        <v>0</v>
      </c>
      <c r="BR276" s="21">
        <v>0</v>
      </c>
      <c r="BS276" s="21">
        <v>0</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21">
        <v>0</v>
      </c>
      <c r="CN276" s="21">
        <v>0</v>
      </c>
      <c r="CO276" s="21">
        <v>0</v>
      </c>
      <c r="CP276" s="21">
        <v>0</v>
      </c>
      <c r="CQ276" s="21">
        <v>0</v>
      </c>
      <c r="CR276" s="21">
        <v>0</v>
      </c>
      <c r="CS276" s="21">
        <v>0</v>
      </c>
      <c r="CT276" s="21">
        <v>0</v>
      </c>
      <c r="CU276" s="21">
        <v>0</v>
      </c>
      <c r="CV276" s="21">
        <v>0</v>
      </c>
      <c r="CW276" s="21">
        <v>0</v>
      </c>
      <c r="CX276" s="21">
        <v>0</v>
      </c>
      <c r="CY276" s="21">
        <v>0</v>
      </c>
      <c r="CZ276" s="21">
        <v>0</v>
      </c>
      <c r="DA276" s="21">
        <v>0</v>
      </c>
      <c r="DB276" s="21">
        <v>0</v>
      </c>
      <c r="DC276" s="21">
        <v>0</v>
      </c>
      <c r="DD276" s="21">
        <v>0</v>
      </c>
      <c r="DE276" s="21">
        <v>0</v>
      </c>
      <c r="DF276" s="21">
        <v>0</v>
      </c>
      <c r="DG276" s="21">
        <v>0</v>
      </c>
      <c r="DH276" s="21">
        <v>937203</v>
      </c>
      <c r="DI276" s="110">
        <v>0</v>
      </c>
      <c r="DJ276" s="110">
        <v>20</v>
      </c>
      <c r="DK276" s="110">
        <v>0</v>
      </c>
      <c r="DL276" s="110">
        <v>80</v>
      </c>
      <c r="DM276" s="110">
        <v>0</v>
      </c>
      <c r="DN276" s="21">
        <v>190000</v>
      </c>
      <c r="DO276" s="21">
        <v>0</v>
      </c>
      <c r="DP276" s="110" t="s">
        <v>1911</v>
      </c>
      <c r="DQ276" s="110" t="s">
        <v>1892</v>
      </c>
      <c r="DR276" s="110" t="s">
        <v>1911</v>
      </c>
      <c r="DS276" s="110" t="s">
        <v>1911</v>
      </c>
      <c r="DT276" s="110" t="s">
        <v>1911</v>
      </c>
      <c r="DU276" s="110" t="s">
        <v>1911</v>
      </c>
      <c r="DV276" s="110" t="s">
        <v>1911</v>
      </c>
      <c r="DW276" s="110" t="s">
        <v>1911</v>
      </c>
      <c r="DX276" s="110" t="s">
        <v>1911</v>
      </c>
      <c r="DY276" s="110" t="s">
        <v>1911</v>
      </c>
      <c r="DZ276" s="110" t="s">
        <v>1911</v>
      </c>
      <c r="EA276" s="110" t="s">
        <v>1911</v>
      </c>
      <c r="EB276" s="110" t="s">
        <v>1892</v>
      </c>
      <c r="EC276" s="110" t="s">
        <v>1892</v>
      </c>
    </row>
    <row r="277" spans="1:133" x14ac:dyDescent="0.3">
      <c r="A277" s="110" t="s">
        <v>162</v>
      </c>
      <c r="B277" s="110">
        <v>2021</v>
      </c>
      <c r="C277" s="110" t="s">
        <v>2722</v>
      </c>
      <c r="D277" s="22">
        <f>INDEX(Concordance!$A$2:$A$556,MATCH('2021 ESSER III'!F277,Concordance!$D$2:$D$556,0))</f>
        <v>39139</v>
      </c>
      <c r="E277" s="110" t="s">
        <v>986</v>
      </c>
      <c r="F277" s="110" t="s">
        <v>2723</v>
      </c>
      <c r="G277" s="110" t="s">
        <v>2724</v>
      </c>
      <c r="H277" s="110" t="s">
        <v>1892</v>
      </c>
      <c r="I277" s="21">
        <v>32840.239999999998</v>
      </c>
      <c r="J277" s="21">
        <v>0</v>
      </c>
      <c r="K277" s="21">
        <v>0</v>
      </c>
      <c r="L277" s="21">
        <v>0</v>
      </c>
      <c r="M277" s="21">
        <v>0</v>
      </c>
      <c r="N277" s="21">
        <v>0</v>
      </c>
      <c r="O277" s="21">
        <v>0</v>
      </c>
      <c r="P277" s="21">
        <v>0</v>
      </c>
      <c r="Q277" s="21">
        <v>32840.239999999998</v>
      </c>
      <c r="R277" s="21">
        <v>0</v>
      </c>
      <c r="W277" s="21">
        <v>32840.239999999998</v>
      </c>
      <c r="X277" s="110">
        <v>0</v>
      </c>
      <c r="Y277" s="110">
        <v>0</v>
      </c>
      <c r="Z277" s="110">
        <v>0</v>
      </c>
      <c r="AA277" s="110">
        <v>100</v>
      </c>
      <c r="AB277" s="110">
        <v>0</v>
      </c>
      <c r="AC277" s="21">
        <v>2032165</v>
      </c>
      <c r="AD277" s="21">
        <v>0</v>
      </c>
      <c r="AE277" s="21">
        <v>0</v>
      </c>
      <c r="AF277" s="21">
        <v>0</v>
      </c>
      <c r="AG277" s="21">
        <v>0</v>
      </c>
      <c r="AH277" s="21">
        <v>0</v>
      </c>
      <c r="AI277" s="21">
        <v>0</v>
      </c>
      <c r="AJ277" s="21">
        <v>0</v>
      </c>
      <c r="AK277" s="21">
        <v>0</v>
      </c>
      <c r="AL277" s="21">
        <v>0</v>
      </c>
      <c r="AM277" s="21">
        <v>0</v>
      </c>
      <c r="AN277" s="21">
        <v>0</v>
      </c>
      <c r="AO277" s="21">
        <v>0</v>
      </c>
      <c r="AP277" s="21">
        <v>0</v>
      </c>
      <c r="AQ277" s="21">
        <v>0</v>
      </c>
      <c r="AR277" s="21">
        <v>0</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0</v>
      </c>
      <c r="BN277" s="21">
        <v>0</v>
      </c>
      <c r="BO277" s="21">
        <v>0</v>
      </c>
      <c r="BP277" s="21">
        <v>0</v>
      </c>
      <c r="BQ277" s="21">
        <v>0</v>
      </c>
      <c r="BR277" s="21">
        <v>0</v>
      </c>
      <c r="BS277" s="21">
        <v>0</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21">
        <v>0</v>
      </c>
      <c r="CN277" s="21">
        <v>0</v>
      </c>
      <c r="CO277" s="21">
        <v>0</v>
      </c>
      <c r="CP277" s="21">
        <v>0</v>
      </c>
      <c r="CQ277" s="21">
        <v>0</v>
      </c>
      <c r="CR277" s="21">
        <v>0</v>
      </c>
      <c r="CS277" s="21">
        <v>0</v>
      </c>
      <c r="CT277" s="21">
        <v>0</v>
      </c>
      <c r="CU277" s="21">
        <v>0</v>
      </c>
      <c r="CV277" s="21">
        <v>0</v>
      </c>
      <c r="CW277" s="21">
        <v>0</v>
      </c>
      <c r="CX277" s="21">
        <v>0</v>
      </c>
      <c r="CY277" s="21">
        <v>0</v>
      </c>
      <c r="CZ277" s="21">
        <v>0</v>
      </c>
      <c r="DA277" s="21">
        <v>0</v>
      </c>
      <c r="DB277" s="21">
        <v>0</v>
      </c>
      <c r="DC277" s="21">
        <v>0</v>
      </c>
      <c r="DD277" s="21">
        <v>0</v>
      </c>
      <c r="DE277" s="21">
        <v>0</v>
      </c>
      <c r="DF277" s="21">
        <v>0</v>
      </c>
      <c r="DG277" s="21">
        <v>0</v>
      </c>
      <c r="DH277" s="21">
        <v>2032165</v>
      </c>
      <c r="DI277" s="110">
        <v>31</v>
      </c>
      <c r="DJ277" s="110">
        <v>64</v>
      </c>
      <c r="DK277" s="110">
        <v>5</v>
      </c>
      <c r="DL277" s="110">
        <v>0</v>
      </c>
      <c r="DM277" s="110">
        <v>0</v>
      </c>
      <c r="DN277" s="21">
        <v>570816</v>
      </c>
      <c r="DO277" s="21">
        <v>0</v>
      </c>
      <c r="DP277" s="110" t="s">
        <v>1911</v>
      </c>
      <c r="DQ277" s="110" t="s">
        <v>1911</v>
      </c>
      <c r="DR277" s="110" t="s">
        <v>1911</v>
      </c>
      <c r="DS277" s="110" t="s">
        <v>1892</v>
      </c>
      <c r="DT277" s="110" t="s">
        <v>1911</v>
      </c>
      <c r="DU277" s="110" t="s">
        <v>1892</v>
      </c>
      <c r="DV277" s="110" t="s">
        <v>1911</v>
      </c>
      <c r="DW277" s="110" t="s">
        <v>1911</v>
      </c>
      <c r="DX277" s="110" t="s">
        <v>1911</v>
      </c>
      <c r="DY277" s="110" t="s">
        <v>1911</v>
      </c>
      <c r="DZ277" s="110" t="s">
        <v>1911</v>
      </c>
      <c r="EA277" s="110" t="s">
        <v>1911</v>
      </c>
      <c r="EB277" s="110" t="s">
        <v>1892</v>
      </c>
      <c r="EC277" s="110" t="s">
        <v>1892</v>
      </c>
    </row>
    <row r="278" spans="1:133" x14ac:dyDescent="0.3">
      <c r="A278" s="110" t="s">
        <v>162</v>
      </c>
      <c r="B278" s="110">
        <v>2021</v>
      </c>
      <c r="C278" s="110" t="s">
        <v>2725</v>
      </c>
      <c r="D278" s="22">
        <f>INDEX(Concordance!$A$2:$A$556,MATCH('2021 ESSER III'!F278,Concordance!$D$2:$D$556,0))</f>
        <v>48075</v>
      </c>
      <c r="E278" s="110" t="s">
        <v>989</v>
      </c>
      <c r="F278" s="110" t="s">
        <v>2726</v>
      </c>
      <c r="G278" s="110" t="s">
        <v>2727</v>
      </c>
      <c r="H278" s="110" t="s">
        <v>1892</v>
      </c>
      <c r="I278" s="21">
        <v>11757.62</v>
      </c>
      <c r="J278" s="21">
        <v>0</v>
      </c>
      <c r="K278" s="21">
        <v>0</v>
      </c>
      <c r="L278" s="21">
        <v>0</v>
      </c>
      <c r="M278" s="21">
        <v>0</v>
      </c>
      <c r="N278" s="21">
        <v>0</v>
      </c>
      <c r="O278" s="21">
        <v>0</v>
      </c>
      <c r="P278" s="21">
        <v>0</v>
      </c>
      <c r="Q278" s="21">
        <v>11757.62</v>
      </c>
      <c r="R278" s="21">
        <v>0</v>
      </c>
      <c r="W278" s="21">
        <v>11757.62</v>
      </c>
      <c r="X278" s="110">
        <v>0</v>
      </c>
      <c r="Y278" s="110">
        <v>0</v>
      </c>
      <c r="Z278" s="110">
        <v>0</v>
      </c>
      <c r="AA278" s="110">
        <v>100</v>
      </c>
      <c r="AB278" s="110">
        <v>0</v>
      </c>
      <c r="AC278" s="21">
        <v>445548</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21">
        <v>0</v>
      </c>
      <c r="CK278" s="21">
        <v>0</v>
      </c>
      <c r="CL278" s="21">
        <v>0</v>
      </c>
      <c r="CM278" s="21">
        <v>0</v>
      </c>
      <c r="CN278" s="21">
        <v>0</v>
      </c>
      <c r="CO278" s="21">
        <v>0</v>
      </c>
      <c r="CP278" s="21">
        <v>0</v>
      </c>
      <c r="CQ278" s="21">
        <v>0</v>
      </c>
      <c r="CR278" s="21">
        <v>0</v>
      </c>
      <c r="CS278" s="21">
        <v>0</v>
      </c>
      <c r="CT278" s="21">
        <v>0</v>
      </c>
      <c r="CU278" s="21">
        <v>0</v>
      </c>
      <c r="CV278" s="21">
        <v>0</v>
      </c>
      <c r="CW278" s="21">
        <v>0</v>
      </c>
      <c r="CX278" s="21">
        <v>0</v>
      </c>
      <c r="CY278" s="21">
        <v>0</v>
      </c>
      <c r="CZ278" s="21">
        <v>0</v>
      </c>
      <c r="DA278" s="21">
        <v>0</v>
      </c>
      <c r="DB278" s="21">
        <v>0</v>
      </c>
      <c r="DC278" s="21">
        <v>0</v>
      </c>
      <c r="DD278" s="21">
        <v>0</v>
      </c>
      <c r="DE278" s="21">
        <v>0</v>
      </c>
      <c r="DF278" s="21">
        <v>0</v>
      </c>
      <c r="DG278" s="21">
        <v>0</v>
      </c>
      <c r="DH278" s="21">
        <v>445548</v>
      </c>
      <c r="DI278" s="110">
        <v>17</v>
      </c>
      <c r="DJ278" s="110">
        <v>69</v>
      </c>
      <c r="DK278" s="110">
        <v>11</v>
      </c>
      <c r="DL278" s="110">
        <v>3</v>
      </c>
      <c r="DM278" s="110">
        <v>0</v>
      </c>
      <c r="DN278" s="21">
        <v>255000</v>
      </c>
      <c r="DO278" s="21">
        <v>0</v>
      </c>
      <c r="DP278" s="110" t="s">
        <v>1911</v>
      </c>
      <c r="DQ278" s="110" t="s">
        <v>1892</v>
      </c>
      <c r="DR278" s="110" t="s">
        <v>1892</v>
      </c>
      <c r="DS278" s="110" t="s">
        <v>1911</v>
      </c>
      <c r="DT278" s="110" t="s">
        <v>1911</v>
      </c>
      <c r="DU278" s="110" t="s">
        <v>1892</v>
      </c>
      <c r="DV278" s="110" t="s">
        <v>1911</v>
      </c>
      <c r="DW278" s="110" t="s">
        <v>1911</v>
      </c>
      <c r="DX278" s="110" t="s">
        <v>1911</v>
      </c>
      <c r="DY278" s="110" t="s">
        <v>1911</v>
      </c>
      <c r="DZ278" s="110" t="s">
        <v>1911</v>
      </c>
      <c r="EA278" s="110" t="s">
        <v>1911</v>
      </c>
      <c r="EB278" s="110" t="s">
        <v>1892</v>
      </c>
      <c r="EC278" s="110" t="s">
        <v>1892</v>
      </c>
    </row>
    <row r="279" spans="1:133" x14ac:dyDescent="0.3">
      <c r="A279" s="110" t="s">
        <v>162</v>
      </c>
      <c r="B279" s="110">
        <v>2021</v>
      </c>
      <c r="C279" s="110" t="s">
        <v>2728</v>
      </c>
      <c r="D279" s="22">
        <f>INDEX(Concordance!$A$2:$A$556,MATCH('2021 ESSER III'!F279,Concordance!$D$2:$D$556,0))</f>
        <v>36133</v>
      </c>
      <c r="E279" s="110" t="s">
        <v>992</v>
      </c>
      <c r="F279" s="110" t="s">
        <v>2729</v>
      </c>
      <c r="G279" s="110" t="s">
        <v>2730</v>
      </c>
      <c r="H279" s="110" t="s">
        <v>1892</v>
      </c>
      <c r="I279" s="21">
        <v>0</v>
      </c>
      <c r="J279" s="21">
        <v>0</v>
      </c>
      <c r="K279" s="21">
        <v>0</v>
      </c>
      <c r="L279" s="21">
        <v>0</v>
      </c>
      <c r="M279" s="21">
        <v>0</v>
      </c>
      <c r="N279" s="21">
        <v>0</v>
      </c>
      <c r="O279" s="21">
        <v>0</v>
      </c>
      <c r="P279" s="21">
        <v>0</v>
      </c>
      <c r="Q279" s="21">
        <v>0</v>
      </c>
      <c r="R279" s="21">
        <v>0</v>
      </c>
      <c r="W279" s="21">
        <v>0</v>
      </c>
      <c r="AC279" s="21">
        <v>1288758</v>
      </c>
      <c r="AD279" s="21">
        <v>0</v>
      </c>
      <c r="AE279" s="21">
        <v>0</v>
      </c>
      <c r="AF279" s="21">
        <v>0</v>
      </c>
      <c r="AG279" s="21">
        <v>0</v>
      </c>
      <c r="AH279" s="21">
        <v>0</v>
      </c>
      <c r="AI279" s="21">
        <v>0</v>
      </c>
      <c r="AJ279" s="21">
        <v>0</v>
      </c>
      <c r="AK279" s="21">
        <v>0</v>
      </c>
      <c r="AL279" s="21">
        <v>0</v>
      </c>
      <c r="AM279" s="21">
        <v>0</v>
      </c>
      <c r="AN279" s="21">
        <v>0</v>
      </c>
      <c r="AO279" s="21">
        <v>0</v>
      </c>
      <c r="AP279" s="21">
        <v>0</v>
      </c>
      <c r="AQ279" s="21">
        <v>0</v>
      </c>
      <c r="AR279" s="21">
        <v>0</v>
      </c>
      <c r="AS279" s="21">
        <v>0</v>
      </c>
      <c r="AT279" s="21">
        <v>0</v>
      </c>
      <c r="AU279" s="21">
        <v>0</v>
      </c>
      <c r="AV279" s="21">
        <v>0</v>
      </c>
      <c r="AW279" s="21">
        <v>0</v>
      </c>
      <c r="AX279" s="21">
        <v>0</v>
      </c>
      <c r="AY279" s="21">
        <v>0</v>
      </c>
      <c r="AZ279" s="21">
        <v>0</v>
      </c>
      <c r="BA279" s="21">
        <v>0</v>
      </c>
      <c r="BB279" s="21">
        <v>0</v>
      </c>
      <c r="BC279" s="21">
        <v>0</v>
      </c>
      <c r="BD279" s="21">
        <v>0</v>
      </c>
      <c r="BE279" s="21">
        <v>0</v>
      </c>
      <c r="BF279" s="21">
        <v>0</v>
      </c>
      <c r="BG279" s="21">
        <v>0</v>
      </c>
      <c r="BH279" s="21">
        <v>0</v>
      </c>
      <c r="BI279" s="21">
        <v>0</v>
      </c>
      <c r="BJ279" s="21">
        <v>0</v>
      </c>
      <c r="BK279" s="21">
        <v>0</v>
      </c>
      <c r="BL279" s="21">
        <v>0</v>
      </c>
      <c r="BM279" s="21">
        <v>0</v>
      </c>
      <c r="BN279" s="21">
        <v>0</v>
      </c>
      <c r="BO279" s="21">
        <v>0</v>
      </c>
      <c r="BP279" s="21">
        <v>0</v>
      </c>
      <c r="BQ279" s="21">
        <v>0</v>
      </c>
      <c r="BR279" s="21">
        <v>0</v>
      </c>
      <c r="BS279" s="21">
        <v>0</v>
      </c>
      <c r="BT279" s="21">
        <v>0</v>
      </c>
      <c r="BU279" s="21">
        <v>0</v>
      </c>
      <c r="BV279" s="21">
        <v>0</v>
      </c>
      <c r="BW279" s="21">
        <v>0</v>
      </c>
      <c r="BX279" s="21">
        <v>0</v>
      </c>
      <c r="BY279" s="21">
        <v>0</v>
      </c>
      <c r="BZ279" s="21">
        <v>0</v>
      </c>
      <c r="CA279" s="21">
        <v>0</v>
      </c>
      <c r="CB279" s="21">
        <v>0</v>
      </c>
      <c r="CC279" s="21">
        <v>0</v>
      </c>
      <c r="CD279" s="21">
        <v>0</v>
      </c>
      <c r="CE279" s="21">
        <v>0</v>
      </c>
      <c r="CF279" s="21">
        <v>0</v>
      </c>
      <c r="CG279" s="21">
        <v>0</v>
      </c>
      <c r="CH279" s="21">
        <v>0</v>
      </c>
      <c r="CI279" s="21">
        <v>0</v>
      </c>
      <c r="CJ279" s="21">
        <v>0</v>
      </c>
      <c r="CK279" s="21">
        <v>0</v>
      </c>
      <c r="CL279" s="21">
        <v>0</v>
      </c>
      <c r="CM279" s="21">
        <v>0</v>
      </c>
      <c r="CN279" s="21">
        <v>0</v>
      </c>
      <c r="CO279" s="21">
        <v>0</v>
      </c>
      <c r="CP279" s="21">
        <v>0</v>
      </c>
      <c r="CQ279" s="21">
        <v>0</v>
      </c>
      <c r="CR279" s="21">
        <v>0</v>
      </c>
      <c r="CS279" s="21">
        <v>0</v>
      </c>
      <c r="CT279" s="21">
        <v>0</v>
      </c>
      <c r="CU279" s="21">
        <v>0</v>
      </c>
      <c r="CV279" s="21">
        <v>0</v>
      </c>
      <c r="CW279" s="21">
        <v>0</v>
      </c>
      <c r="CX279" s="21">
        <v>0</v>
      </c>
      <c r="CY279" s="21">
        <v>0</v>
      </c>
      <c r="CZ279" s="21">
        <v>0</v>
      </c>
      <c r="DA279" s="21">
        <v>0</v>
      </c>
      <c r="DB279" s="21">
        <v>0</v>
      </c>
      <c r="DC279" s="21">
        <v>0</v>
      </c>
      <c r="DD279" s="21">
        <v>0</v>
      </c>
      <c r="DE279" s="21">
        <v>0</v>
      </c>
      <c r="DF279" s="21">
        <v>0</v>
      </c>
      <c r="DG279" s="21">
        <v>0</v>
      </c>
      <c r="DH279" s="21">
        <v>1288758</v>
      </c>
      <c r="DI279" s="110">
        <v>0</v>
      </c>
      <c r="DJ279" s="110">
        <v>0</v>
      </c>
      <c r="DK279" s="110">
        <v>0</v>
      </c>
      <c r="DL279" s="110">
        <v>0</v>
      </c>
      <c r="DM279" s="110">
        <v>100</v>
      </c>
      <c r="DN279" s="21">
        <v>344214</v>
      </c>
      <c r="DO279" s="21">
        <v>0</v>
      </c>
      <c r="DP279" s="110" t="s">
        <v>1911</v>
      </c>
      <c r="DQ279" s="110" t="s">
        <v>1911</v>
      </c>
      <c r="DR279" s="110" t="s">
        <v>1911</v>
      </c>
      <c r="DS279" s="110" t="s">
        <v>1892</v>
      </c>
      <c r="DT279" s="110" t="s">
        <v>1911</v>
      </c>
      <c r="DU279" s="110" t="s">
        <v>1911</v>
      </c>
      <c r="DV279" s="110" t="s">
        <v>1911</v>
      </c>
      <c r="DW279" s="110" t="s">
        <v>1911</v>
      </c>
      <c r="DX279" s="110" t="s">
        <v>1911</v>
      </c>
      <c r="DY279" s="110" t="s">
        <v>1911</v>
      </c>
      <c r="DZ279" s="110" t="s">
        <v>1911</v>
      </c>
      <c r="EA279" s="110" t="s">
        <v>1911</v>
      </c>
      <c r="EB279" s="110" t="s">
        <v>1892</v>
      </c>
      <c r="EC279" s="110" t="s">
        <v>1892</v>
      </c>
    </row>
    <row r="280" spans="1:133" x14ac:dyDescent="0.3">
      <c r="A280" s="110" t="s">
        <v>162</v>
      </c>
      <c r="B280" s="110">
        <v>2021</v>
      </c>
      <c r="C280" s="110" t="s">
        <v>2731</v>
      </c>
      <c r="D280" s="22">
        <f>INDEX(Concordance!$A$2:$A$556,MATCH('2021 ESSER III'!F280,Concordance!$D$2:$D$556,0))</f>
        <v>82108</v>
      </c>
      <c r="E280" s="110" t="s">
        <v>995</v>
      </c>
      <c r="F280" s="110" t="s">
        <v>2732</v>
      </c>
      <c r="G280" s="110" t="s">
        <v>2733</v>
      </c>
      <c r="H280" s="110" t="s">
        <v>1892</v>
      </c>
      <c r="I280" s="21">
        <v>0</v>
      </c>
      <c r="J280" s="21">
        <v>0</v>
      </c>
      <c r="K280" s="21">
        <v>0</v>
      </c>
      <c r="L280" s="21">
        <v>0</v>
      </c>
      <c r="M280" s="21">
        <v>0</v>
      </c>
      <c r="N280" s="21">
        <v>0</v>
      </c>
      <c r="O280" s="21">
        <v>0</v>
      </c>
      <c r="P280" s="21">
        <v>0</v>
      </c>
      <c r="Q280" s="21">
        <v>0</v>
      </c>
      <c r="R280" s="21">
        <v>0</v>
      </c>
      <c r="W280" s="21">
        <v>0</v>
      </c>
      <c r="AC280" s="21">
        <v>2100683</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21">
        <v>0</v>
      </c>
      <c r="CJ280" s="21">
        <v>0</v>
      </c>
      <c r="CK280" s="21">
        <v>0</v>
      </c>
      <c r="CL280" s="21">
        <v>0</v>
      </c>
      <c r="CM280" s="21">
        <v>0</v>
      </c>
      <c r="CN280" s="21">
        <v>0</v>
      </c>
      <c r="CO280" s="21">
        <v>0</v>
      </c>
      <c r="CP280" s="21">
        <v>0</v>
      </c>
      <c r="CQ280" s="21">
        <v>0</v>
      </c>
      <c r="CR280" s="21">
        <v>0</v>
      </c>
      <c r="CS280" s="21">
        <v>0</v>
      </c>
      <c r="CT280" s="21">
        <v>0</v>
      </c>
      <c r="CU280" s="21">
        <v>0</v>
      </c>
      <c r="CV280" s="21">
        <v>0</v>
      </c>
      <c r="CW280" s="21">
        <v>0</v>
      </c>
      <c r="CX280" s="21">
        <v>0</v>
      </c>
      <c r="CY280" s="21">
        <v>0</v>
      </c>
      <c r="CZ280" s="21">
        <v>0</v>
      </c>
      <c r="DA280" s="21">
        <v>0</v>
      </c>
      <c r="DB280" s="21">
        <v>0</v>
      </c>
      <c r="DC280" s="21">
        <v>0</v>
      </c>
      <c r="DD280" s="21">
        <v>0</v>
      </c>
      <c r="DE280" s="21">
        <v>0</v>
      </c>
      <c r="DF280" s="21">
        <v>0</v>
      </c>
      <c r="DG280" s="21">
        <v>0</v>
      </c>
      <c r="DH280" s="21">
        <v>2100683</v>
      </c>
      <c r="DI280" s="110">
        <v>0</v>
      </c>
      <c r="DJ280" s="110">
        <v>20</v>
      </c>
      <c r="DK280" s="110">
        <v>0</v>
      </c>
      <c r="DL280" s="110">
        <v>45</v>
      </c>
      <c r="DM280" s="110">
        <v>35</v>
      </c>
      <c r="DN280" s="21">
        <v>482000</v>
      </c>
      <c r="DO280" s="21">
        <v>0</v>
      </c>
      <c r="DP280" s="110" t="s">
        <v>1892</v>
      </c>
      <c r="DQ280" s="110" t="s">
        <v>1892</v>
      </c>
      <c r="DR280" s="110" t="s">
        <v>1911</v>
      </c>
      <c r="DS280" s="110" t="s">
        <v>1892</v>
      </c>
      <c r="DT280" s="110" t="s">
        <v>1911</v>
      </c>
      <c r="DU280" s="110" t="s">
        <v>1892</v>
      </c>
      <c r="DV280" s="110" t="s">
        <v>1911</v>
      </c>
      <c r="DW280" s="110" t="s">
        <v>1911</v>
      </c>
      <c r="DX280" s="110" t="s">
        <v>1911</v>
      </c>
      <c r="DY280" s="110" t="s">
        <v>1911</v>
      </c>
      <c r="DZ280" s="110" t="s">
        <v>1911</v>
      </c>
      <c r="EA280" s="110" t="s">
        <v>1911</v>
      </c>
      <c r="EB280" s="110" t="s">
        <v>1892</v>
      </c>
      <c r="EC280" s="110" t="s">
        <v>1892</v>
      </c>
    </row>
    <row r="281" spans="1:133" x14ac:dyDescent="0.3">
      <c r="A281" s="110" t="s">
        <v>162</v>
      </c>
      <c r="B281" s="110">
        <v>2021</v>
      </c>
      <c r="C281" s="110" t="s">
        <v>2734</v>
      </c>
      <c r="D281" s="22">
        <f>INDEX(Concordance!$A$2:$A$556,MATCH('2021 ESSER III'!F281,Concordance!$D$2:$D$556,0))</f>
        <v>77104</v>
      </c>
      <c r="E281" s="110" t="s">
        <v>998</v>
      </c>
      <c r="F281" s="110" t="s">
        <v>2735</v>
      </c>
      <c r="G281" s="110" t="s">
        <v>2736</v>
      </c>
      <c r="H281" s="110" t="s">
        <v>1892</v>
      </c>
      <c r="I281" s="21">
        <v>0</v>
      </c>
      <c r="J281" s="21">
        <v>0</v>
      </c>
      <c r="K281" s="21">
        <v>0</v>
      </c>
      <c r="L281" s="21">
        <v>0</v>
      </c>
      <c r="M281" s="21">
        <v>0</v>
      </c>
      <c r="N281" s="21">
        <v>0</v>
      </c>
      <c r="O281" s="21">
        <v>0</v>
      </c>
      <c r="P281" s="21">
        <v>0</v>
      </c>
      <c r="Q281" s="21">
        <v>0</v>
      </c>
      <c r="R281" s="21">
        <v>0</v>
      </c>
      <c r="W281" s="21">
        <v>0</v>
      </c>
      <c r="AC281" s="21">
        <v>761210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21">
        <v>0</v>
      </c>
      <c r="BS281" s="21">
        <v>0</v>
      </c>
      <c r="BT281" s="21">
        <v>0</v>
      </c>
      <c r="BU281" s="21">
        <v>0</v>
      </c>
      <c r="BV281" s="21">
        <v>0</v>
      </c>
      <c r="BW281" s="21">
        <v>0</v>
      </c>
      <c r="BX281" s="21">
        <v>0</v>
      </c>
      <c r="BY281" s="21">
        <v>0</v>
      </c>
      <c r="BZ281" s="21">
        <v>0</v>
      </c>
      <c r="CA281" s="21">
        <v>0</v>
      </c>
      <c r="CB281" s="21">
        <v>0</v>
      </c>
      <c r="CC281" s="21">
        <v>0</v>
      </c>
      <c r="CD281" s="21">
        <v>0</v>
      </c>
      <c r="CE281" s="21">
        <v>0</v>
      </c>
      <c r="CF281" s="21">
        <v>0</v>
      </c>
      <c r="CG281" s="21">
        <v>0</v>
      </c>
      <c r="CH281" s="21">
        <v>0</v>
      </c>
      <c r="CI281" s="21">
        <v>0</v>
      </c>
      <c r="CJ281" s="21">
        <v>0</v>
      </c>
      <c r="CK281" s="21">
        <v>0</v>
      </c>
      <c r="CL281" s="21">
        <v>0</v>
      </c>
      <c r="CM281" s="21">
        <v>0</v>
      </c>
      <c r="CN281" s="21">
        <v>0</v>
      </c>
      <c r="CO281" s="21">
        <v>0</v>
      </c>
      <c r="CP281" s="21">
        <v>0</v>
      </c>
      <c r="CQ281" s="21">
        <v>0</v>
      </c>
      <c r="CR281" s="21">
        <v>0</v>
      </c>
      <c r="CS281" s="21">
        <v>0</v>
      </c>
      <c r="CT281" s="21">
        <v>0</v>
      </c>
      <c r="CU281" s="21">
        <v>0</v>
      </c>
      <c r="CV281" s="21">
        <v>0</v>
      </c>
      <c r="CW281" s="21">
        <v>0</v>
      </c>
      <c r="CX281" s="21">
        <v>0</v>
      </c>
      <c r="CY281" s="21">
        <v>0</v>
      </c>
      <c r="CZ281" s="21">
        <v>0</v>
      </c>
      <c r="DA281" s="21">
        <v>0</v>
      </c>
      <c r="DB281" s="21">
        <v>0</v>
      </c>
      <c r="DC281" s="21">
        <v>0</v>
      </c>
      <c r="DD281" s="21">
        <v>0</v>
      </c>
      <c r="DE281" s="21">
        <v>0</v>
      </c>
      <c r="DF281" s="21">
        <v>0</v>
      </c>
      <c r="DG281" s="21">
        <v>0</v>
      </c>
      <c r="DH281" s="21">
        <v>761210</v>
      </c>
      <c r="DI281" s="110">
        <v>77</v>
      </c>
      <c r="DJ281" s="110">
        <v>23</v>
      </c>
      <c r="DK281" s="110">
        <v>0</v>
      </c>
      <c r="DL281" s="110">
        <v>0</v>
      </c>
      <c r="DM281" s="110">
        <v>0</v>
      </c>
      <c r="DN281" s="21">
        <v>155141.5</v>
      </c>
      <c r="DO281" s="21">
        <v>0</v>
      </c>
      <c r="DP281" s="110" t="s">
        <v>1892</v>
      </c>
      <c r="DQ281" s="110" t="s">
        <v>1892</v>
      </c>
      <c r="DR281" s="110" t="s">
        <v>1892</v>
      </c>
      <c r="DS281" s="110" t="s">
        <v>1892</v>
      </c>
      <c r="DT281" s="110" t="s">
        <v>1911</v>
      </c>
      <c r="DU281" s="110" t="s">
        <v>1892</v>
      </c>
      <c r="DV281" s="110" t="s">
        <v>1911</v>
      </c>
      <c r="DW281" s="110" t="s">
        <v>1911</v>
      </c>
      <c r="DX281" s="110" t="s">
        <v>1911</v>
      </c>
      <c r="DY281" s="110" t="s">
        <v>1911</v>
      </c>
      <c r="DZ281" s="110" t="s">
        <v>1911</v>
      </c>
      <c r="EA281" s="110" t="s">
        <v>1911</v>
      </c>
      <c r="EB281" s="110" t="s">
        <v>1892</v>
      </c>
      <c r="EC281" s="110" t="s">
        <v>1892</v>
      </c>
    </row>
    <row r="282" spans="1:133" x14ac:dyDescent="0.3">
      <c r="A282" s="110" t="s">
        <v>162</v>
      </c>
      <c r="B282" s="110">
        <v>2021</v>
      </c>
      <c r="C282" s="110" t="s">
        <v>2737</v>
      </c>
      <c r="D282" s="22">
        <f>INDEX(Concordance!$A$2:$A$556,MATCH('2021 ESSER III'!F282,Concordance!$D$2:$D$556,0))</f>
        <v>15004</v>
      </c>
      <c r="E282" s="110" t="s">
        <v>1001</v>
      </c>
      <c r="F282" s="110" t="s">
        <v>2738</v>
      </c>
      <c r="G282" s="110" t="s">
        <v>2739</v>
      </c>
      <c r="H282" s="110" t="s">
        <v>1892</v>
      </c>
      <c r="I282" s="21">
        <v>0</v>
      </c>
      <c r="J282" s="21">
        <v>0</v>
      </c>
      <c r="K282" s="21">
        <v>0</v>
      </c>
      <c r="L282" s="21">
        <v>0</v>
      </c>
      <c r="M282" s="21">
        <v>0</v>
      </c>
      <c r="N282" s="21">
        <v>0</v>
      </c>
      <c r="O282" s="21">
        <v>0</v>
      </c>
      <c r="P282" s="21">
        <v>0</v>
      </c>
      <c r="Q282" s="21">
        <v>0</v>
      </c>
      <c r="R282" s="21">
        <v>0</v>
      </c>
      <c r="W282" s="21">
        <v>0</v>
      </c>
      <c r="AC282" s="21">
        <v>817357</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21">
        <v>0</v>
      </c>
      <c r="CH282" s="21">
        <v>0</v>
      </c>
      <c r="CI282" s="21">
        <v>0</v>
      </c>
      <c r="CJ282" s="21">
        <v>0</v>
      </c>
      <c r="CK282" s="21">
        <v>0</v>
      </c>
      <c r="CL282" s="21">
        <v>0</v>
      </c>
      <c r="CM282" s="21">
        <v>0</v>
      </c>
      <c r="CN282" s="21">
        <v>0</v>
      </c>
      <c r="CO282" s="21">
        <v>0</v>
      </c>
      <c r="CP282" s="21">
        <v>0</v>
      </c>
      <c r="CQ282" s="21">
        <v>0</v>
      </c>
      <c r="CR282" s="21">
        <v>0</v>
      </c>
      <c r="CS282" s="21">
        <v>0</v>
      </c>
      <c r="CT282" s="21">
        <v>0</v>
      </c>
      <c r="CU282" s="21">
        <v>0</v>
      </c>
      <c r="CV282" s="21">
        <v>0</v>
      </c>
      <c r="CW282" s="21">
        <v>0</v>
      </c>
      <c r="CX282" s="21">
        <v>0</v>
      </c>
      <c r="CY282" s="21">
        <v>0</v>
      </c>
      <c r="CZ282" s="21">
        <v>0</v>
      </c>
      <c r="DA282" s="21">
        <v>0</v>
      </c>
      <c r="DB282" s="21">
        <v>0</v>
      </c>
      <c r="DC282" s="21">
        <v>0</v>
      </c>
      <c r="DD282" s="21">
        <v>0</v>
      </c>
      <c r="DE282" s="21">
        <v>0</v>
      </c>
      <c r="DF282" s="21">
        <v>0</v>
      </c>
      <c r="DG282" s="21">
        <v>0</v>
      </c>
      <c r="DH282" s="21">
        <v>817357</v>
      </c>
      <c r="DI282" s="110">
        <v>79</v>
      </c>
      <c r="DJ282" s="110">
        <v>21</v>
      </c>
      <c r="DK282" s="110">
        <v>0</v>
      </c>
      <c r="DL282" s="110">
        <v>0</v>
      </c>
      <c r="DM282" s="110">
        <v>0</v>
      </c>
      <c r="DN282" s="21">
        <v>172411.4</v>
      </c>
      <c r="DO282" s="21">
        <v>0</v>
      </c>
      <c r="DP282" s="110" t="s">
        <v>1911</v>
      </c>
      <c r="DQ282" s="110" t="s">
        <v>1911</v>
      </c>
      <c r="DR282" s="110" t="s">
        <v>1911</v>
      </c>
      <c r="DS282" s="110" t="s">
        <v>1911</v>
      </c>
      <c r="DT282" s="110" t="s">
        <v>1911</v>
      </c>
      <c r="DU282" s="110" t="s">
        <v>1892</v>
      </c>
      <c r="DV282" s="110" t="s">
        <v>1911</v>
      </c>
      <c r="DW282" s="110" t="s">
        <v>1911</v>
      </c>
      <c r="DX282" s="110" t="s">
        <v>1911</v>
      </c>
      <c r="DY282" s="110" t="s">
        <v>1911</v>
      </c>
      <c r="DZ282" s="110" t="s">
        <v>1911</v>
      </c>
      <c r="EA282" s="110" t="s">
        <v>1911</v>
      </c>
      <c r="EB282" s="110" t="s">
        <v>1892</v>
      </c>
      <c r="EC282" s="110" t="s">
        <v>1892</v>
      </c>
    </row>
    <row r="283" spans="1:133" x14ac:dyDescent="0.3">
      <c r="A283" s="110" t="s">
        <v>162</v>
      </c>
      <c r="B283" s="110">
        <v>2021</v>
      </c>
      <c r="C283" s="110" t="s">
        <v>2740</v>
      </c>
      <c r="D283" s="22">
        <f>INDEX(Concordance!$A$2:$A$556,MATCH('2021 ESSER III'!F283,Concordance!$D$2:$D$556,0))</f>
        <v>61156</v>
      </c>
      <c r="E283" s="110" t="s">
        <v>1004</v>
      </c>
      <c r="F283" s="110" t="s">
        <v>2741</v>
      </c>
      <c r="G283" s="110" t="s">
        <v>2742</v>
      </c>
      <c r="H283" s="110" t="s">
        <v>1892</v>
      </c>
      <c r="I283" s="21">
        <v>20474.47</v>
      </c>
      <c r="J283" s="21">
        <v>0</v>
      </c>
      <c r="K283" s="21">
        <v>0</v>
      </c>
      <c r="L283" s="21">
        <v>0</v>
      </c>
      <c r="M283" s="21">
        <v>0</v>
      </c>
      <c r="N283" s="21">
        <v>0</v>
      </c>
      <c r="O283" s="21">
        <v>0</v>
      </c>
      <c r="P283" s="21">
        <v>0</v>
      </c>
      <c r="Q283" s="21">
        <v>20474.47</v>
      </c>
      <c r="R283" s="21">
        <v>0</v>
      </c>
      <c r="W283" s="21">
        <v>20474.47</v>
      </c>
      <c r="X283" s="110">
        <v>0</v>
      </c>
      <c r="Y283" s="110">
        <v>0</v>
      </c>
      <c r="Z283" s="110">
        <v>0</v>
      </c>
      <c r="AA283" s="110">
        <v>100</v>
      </c>
      <c r="AB283" s="110">
        <v>0</v>
      </c>
      <c r="AC283" s="21">
        <v>2402621</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21">
        <v>0</v>
      </c>
      <c r="AS283" s="21">
        <v>0</v>
      </c>
      <c r="AT283" s="21">
        <v>0</v>
      </c>
      <c r="AU283" s="21">
        <v>0</v>
      </c>
      <c r="AV283" s="21">
        <v>0</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21">
        <v>0</v>
      </c>
      <c r="BU283" s="21">
        <v>0</v>
      </c>
      <c r="BV283" s="21">
        <v>0</v>
      </c>
      <c r="BW283" s="21">
        <v>0</v>
      </c>
      <c r="BX283" s="21">
        <v>0</v>
      </c>
      <c r="BY283" s="21">
        <v>0</v>
      </c>
      <c r="BZ283" s="21">
        <v>0</v>
      </c>
      <c r="CA283" s="21">
        <v>0</v>
      </c>
      <c r="CB283" s="21">
        <v>0</v>
      </c>
      <c r="CC283" s="21">
        <v>0</v>
      </c>
      <c r="CD283" s="21">
        <v>0</v>
      </c>
      <c r="CE283" s="21">
        <v>0</v>
      </c>
      <c r="CF283" s="21">
        <v>0</v>
      </c>
      <c r="CG283" s="21">
        <v>0</v>
      </c>
      <c r="CH283" s="21">
        <v>0</v>
      </c>
      <c r="CI283" s="21">
        <v>0</v>
      </c>
      <c r="CJ283" s="21">
        <v>0</v>
      </c>
      <c r="CK283" s="21">
        <v>0</v>
      </c>
      <c r="CL283" s="21">
        <v>0</v>
      </c>
      <c r="CM283" s="21">
        <v>0</v>
      </c>
      <c r="CN283" s="21">
        <v>0</v>
      </c>
      <c r="CO283" s="21">
        <v>0</v>
      </c>
      <c r="CP283" s="21">
        <v>0</v>
      </c>
      <c r="CQ283" s="21">
        <v>0</v>
      </c>
      <c r="CR283" s="21">
        <v>0</v>
      </c>
      <c r="CS283" s="21">
        <v>0</v>
      </c>
      <c r="CT283" s="21">
        <v>0</v>
      </c>
      <c r="CU283" s="21">
        <v>0</v>
      </c>
      <c r="CV283" s="21">
        <v>0</v>
      </c>
      <c r="CW283" s="21">
        <v>0</v>
      </c>
      <c r="CX283" s="21">
        <v>0</v>
      </c>
      <c r="CY283" s="21">
        <v>0</v>
      </c>
      <c r="CZ283" s="21">
        <v>0</v>
      </c>
      <c r="DA283" s="21">
        <v>0</v>
      </c>
      <c r="DB283" s="21">
        <v>0</v>
      </c>
      <c r="DC283" s="21">
        <v>0</v>
      </c>
      <c r="DD283" s="21">
        <v>0</v>
      </c>
      <c r="DE283" s="21">
        <v>0</v>
      </c>
      <c r="DF283" s="21">
        <v>0</v>
      </c>
      <c r="DG283" s="21">
        <v>0</v>
      </c>
      <c r="DH283" s="21">
        <v>2402621</v>
      </c>
      <c r="DI283" s="110">
        <v>60</v>
      </c>
      <c r="DJ283" s="110">
        <v>40</v>
      </c>
      <c r="DK283" s="110">
        <v>0</v>
      </c>
      <c r="DL283" s="110">
        <v>0</v>
      </c>
      <c r="DM283" s="110">
        <v>0</v>
      </c>
      <c r="DN283" s="21">
        <v>935000</v>
      </c>
      <c r="DO283" s="21">
        <v>0</v>
      </c>
      <c r="DP283" s="110" t="s">
        <v>1911</v>
      </c>
      <c r="DQ283" s="110" t="s">
        <v>1892</v>
      </c>
      <c r="DR283" s="110" t="s">
        <v>1911</v>
      </c>
      <c r="DS283" s="110" t="s">
        <v>1892</v>
      </c>
      <c r="DT283" s="110" t="s">
        <v>1911</v>
      </c>
      <c r="DU283" s="110" t="s">
        <v>1911</v>
      </c>
      <c r="DV283" s="110" t="s">
        <v>1911</v>
      </c>
      <c r="DW283" s="110" t="s">
        <v>1911</v>
      </c>
      <c r="DX283" s="110" t="s">
        <v>1911</v>
      </c>
      <c r="DY283" s="110" t="s">
        <v>1911</v>
      </c>
      <c r="DZ283" s="110" t="s">
        <v>1911</v>
      </c>
      <c r="EA283" s="110" t="s">
        <v>1911</v>
      </c>
      <c r="EB283" s="110" t="s">
        <v>1892</v>
      </c>
      <c r="EC283" s="110" t="s">
        <v>1892</v>
      </c>
    </row>
    <row r="284" spans="1:133" x14ac:dyDescent="0.3">
      <c r="A284" s="110" t="s">
        <v>162</v>
      </c>
      <c r="B284" s="110">
        <v>2021</v>
      </c>
      <c r="C284" s="110" t="s">
        <v>2743</v>
      </c>
      <c r="D284" s="22">
        <f>INDEX(Concordance!$A$2:$A$556,MATCH('2021 ESSER III'!F284,Concordance!$D$2:$D$556,0))</f>
        <v>61158</v>
      </c>
      <c r="E284" s="110" t="s">
        <v>1007</v>
      </c>
      <c r="F284" s="110" t="s">
        <v>2744</v>
      </c>
      <c r="G284" s="110" t="s">
        <v>2745</v>
      </c>
      <c r="H284" s="110" t="s">
        <v>1892</v>
      </c>
      <c r="I284" s="21">
        <v>0</v>
      </c>
      <c r="J284" s="21">
        <v>0</v>
      </c>
      <c r="K284" s="21">
        <v>0</v>
      </c>
      <c r="L284" s="21">
        <v>0</v>
      </c>
      <c r="M284" s="21">
        <v>0</v>
      </c>
      <c r="N284" s="21">
        <v>0</v>
      </c>
      <c r="O284" s="21">
        <v>0</v>
      </c>
      <c r="P284" s="21">
        <v>0</v>
      </c>
      <c r="Q284" s="21">
        <v>0</v>
      </c>
      <c r="R284" s="21">
        <v>0</v>
      </c>
      <c r="W284" s="21">
        <v>0</v>
      </c>
      <c r="AC284" s="21">
        <v>348907</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21">
        <v>0</v>
      </c>
      <c r="CK284" s="21">
        <v>0</v>
      </c>
      <c r="CL284" s="21">
        <v>0</v>
      </c>
      <c r="CM284" s="21">
        <v>0</v>
      </c>
      <c r="CN284" s="21">
        <v>0</v>
      </c>
      <c r="CO284" s="21">
        <v>0</v>
      </c>
      <c r="CP284" s="21">
        <v>0</v>
      </c>
      <c r="CQ284" s="21">
        <v>0</v>
      </c>
      <c r="CR284" s="21">
        <v>0</v>
      </c>
      <c r="CS284" s="21">
        <v>0</v>
      </c>
      <c r="CT284" s="21">
        <v>0</v>
      </c>
      <c r="CU284" s="21">
        <v>0</v>
      </c>
      <c r="CV284" s="21">
        <v>0</v>
      </c>
      <c r="CW284" s="21">
        <v>0</v>
      </c>
      <c r="CX284" s="21">
        <v>0</v>
      </c>
      <c r="CY284" s="21">
        <v>0</v>
      </c>
      <c r="CZ284" s="21">
        <v>0</v>
      </c>
      <c r="DA284" s="21">
        <v>0</v>
      </c>
      <c r="DB284" s="21">
        <v>0</v>
      </c>
      <c r="DC284" s="21">
        <v>0</v>
      </c>
      <c r="DD284" s="21">
        <v>0</v>
      </c>
      <c r="DE284" s="21">
        <v>0</v>
      </c>
      <c r="DF284" s="21">
        <v>0</v>
      </c>
      <c r="DG284" s="21">
        <v>0</v>
      </c>
      <c r="DH284" s="21">
        <v>348907</v>
      </c>
      <c r="DI284" s="110">
        <v>0</v>
      </c>
      <c r="DJ284" s="110">
        <v>23</v>
      </c>
      <c r="DK284" s="110">
        <v>0</v>
      </c>
      <c r="DL284" s="110">
        <v>77</v>
      </c>
      <c r="DM284" s="110">
        <v>0</v>
      </c>
      <c r="DN284" s="21">
        <v>80000</v>
      </c>
      <c r="DO284" s="21">
        <v>0</v>
      </c>
      <c r="DP284" s="110" t="s">
        <v>1892</v>
      </c>
      <c r="DQ284" s="110" t="s">
        <v>1892</v>
      </c>
      <c r="DR284" s="110" t="s">
        <v>1892</v>
      </c>
      <c r="DS284" s="110" t="s">
        <v>1911</v>
      </c>
      <c r="DT284" s="110" t="s">
        <v>1911</v>
      </c>
      <c r="DU284" s="110" t="s">
        <v>1911</v>
      </c>
      <c r="DV284" s="110" t="s">
        <v>1911</v>
      </c>
      <c r="DW284" s="110" t="s">
        <v>1911</v>
      </c>
      <c r="DX284" s="110" t="s">
        <v>1911</v>
      </c>
      <c r="DY284" s="110" t="s">
        <v>1911</v>
      </c>
      <c r="DZ284" s="110" t="s">
        <v>1911</v>
      </c>
      <c r="EA284" s="110" t="s">
        <v>1911</v>
      </c>
      <c r="EB284" s="110" t="s">
        <v>1892</v>
      </c>
      <c r="EC284" s="110" t="s">
        <v>1892</v>
      </c>
    </row>
    <row r="285" spans="1:133" x14ac:dyDescent="0.3">
      <c r="A285" s="110" t="s">
        <v>162</v>
      </c>
      <c r="B285" s="110">
        <v>2021</v>
      </c>
      <c r="C285" s="110" t="s">
        <v>2746</v>
      </c>
      <c r="D285" s="22">
        <f>INDEX(Concordance!$A$2:$A$556,MATCH('2021 ESSER III'!F285,Concordance!$D$2:$D$556,0))</f>
        <v>69108</v>
      </c>
      <c r="E285" s="110" t="s">
        <v>1010</v>
      </c>
      <c r="F285" s="110" t="s">
        <v>2747</v>
      </c>
      <c r="G285" s="110" t="s">
        <v>2748</v>
      </c>
      <c r="H285" s="110" t="s">
        <v>1892</v>
      </c>
      <c r="I285" s="21">
        <v>0</v>
      </c>
      <c r="J285" s="21">
        <v>0</v>
      </c>
      <c r="K285" s="21">
        <v>0</v>
      </c>
      <c r="L285" s="21">
        <v>0</v>
      </c>
      <c r="M285" s="21">
        <v>0</v>
      </c>
      <c r="N285" s="21">
        <v>0</v>
      </c>
      <c r="O285" s="21">
        <v>0</v>
      </c>
      <c r="P285" s="21">
        <v>0</v>
      </c>
      <c r="Q285" s="21">
        <v>0</v>
      </c>
      <c r="R285" s="21">
        <v>0</v>
      </c>
      <c r="W285" s="21">
        <v>0</v>
      </c>
      <c r="AC285" s="21">
        <v>351487</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21">
        <v>0</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0</v>
      </c>
      <c r="BL285" s="21">
        <v>0</v>
      </c>
      <c r="BM285" s="21">
        <v>0</v>
      </c>
      <c r="BN285" s="21">
        <v>0</v>
      </c>
      <c r="BO285" s="21">
        <v>0</v>
      </c>
      <c r="BP285" s="21">
        <v>0</v>
      </c>
      <c r="BQ285" s="21">
        <v>0</v>
      </c>
      <c r="BR285" s="21">
        <v>0</v>
      </c>
      <c r="BS285" s="21">
        <v>0</v>
      </c>
      <c r="BT285" s="21">
        <v>0</v>
      </c>
      <c r="BU285" s="21">
        <v>0</v>
      </c>
      <c r="BV285" s="21">
        <v>0</v>
      </c>
      <c r="BW285" s="21">
        <v>0</v>
      </c>
      <c r="BX285" s="21">
        <v>0</v>
      </c>
      <c r="BY285" s="21">
        <v>0</v>
      </c>
      <c r="BZ285" s="21">
        <v>0</v>
      </c>
      <c r="CA285" s="21">
        <v>0</v>
      </c>
      <c r="CB285" s="21">
        <v>0</v>
      </c>
      <c r="CC285" s="21">
        <v>0</v>
      </c>
      <c r="CD285" s="21">
        <v>0</v>
      </c>
      <c r="CE285" s="21">
        <v>0</v>
      </c>
      <c r="CF285" s="21">
        <v>0</v>
      </c>
      <c r="CG285" s="21">
        <v>0</v>
      </c>
      <c r="CH285" s="21">
        <v>0</v>
      </c>
      <c r="CI285" s="21">
        <v>0</v>
      </c>
      <c r="CJ285" s="21">
        <v>0</v>
      </c>
      <c r="CK285" s="21">
        <v>0</v>
      </c>
      <c r="CL285" s="21">
        <v>0</v>
      </c>
      <c r="CM285" s="21">
        <v>0</v>
      </c>
      <c r="CN285" s="21">
        <v>0</v>
      </c>
      <c r="CO285" s="21">
        <v>0</v>
      </c>
      <c r="CP285" s="21">
        <v>0</v>
      </c>
      <c r="CQ285" s="21">
        <v>0</v>
      </c>
      <c r="CR285" s="21">
        <v>0</v>
      </c>
      <c r="CS285" s="21">
        <v>0</v>
      </c>
      <c r="CT285" s="21">
        <v>0</v>
      </c>
      <c r="CU285" s="21">
        <v>0</v>
      </c>
      <c r="CV285" s="21">
        <v>0</v>
      </c>
      <c r="CW285" s="21">
        <v>0</v>
      </c>
      <c r="CX285" s="21">
        <v>0</v>
      </c>
      <c r="CY285" s="21">
        <v>0</v>
      </c>
      <c r="CZ285" s="21">
        <v>0</v>
      </c>
      <c r="DA285" s="21">
        <v>0</v>
      </c>
      <c r="DB285" s="21">
        <v>0</v>
      </c>
      <c r="DC285" s="21">
        <v>0</v>
      </c>
      <c r="DD285" s="21">
        <v>0</v>
      </c>
      <c r="DE285" s="21">
        <v>0</v>
      </c>
      <c r="DF285" s="21">
        <v>0</v>
      </c>
      <c r="DG285" s="21">
        <v>0</v>
      </c>
      <c r="DH285" s="21">
        <v>351487</v>
      </c>
      <c r="DI285" s="110">
        <v>0</v>
      </c>
      <c r="DJ285" s="110">
        <v>20</v>
      </c>
      <c r="DK285" s="110">
        <v>0</v>
      </c>
      <c r="DL285" s="110">
        <v>80</v>
      </c>
      <c r="DM285" s="110">
        <v>0</v>
      </c>
      <c r="DN285" s="21">
        <v>79297.399999999994</v>
      </c>
      <c r="DO285" s="21">
        <v>0</v>
      </c>
      <c r="DP285" s="110" t="s">
        <v>1911</v>
      </c>
      <c r="DQ285" s="110" t="s">
        <v>1911</v>
      </c>
      <c r="DR285" s="110" t="s">
        <v>1911</v>
      </c>
      <c r="DS285" s="110" t="s">
        <v>1911</v>
      </c>
      <c r="DT285" s="110" t="s">
        <v>1911</v>
      </c>
      <c r="DU285" s="110" t="s">
        <v>1911</v>
      </c>
      <c r="DV285" s="110" t="s">
        <v>1911</v>
      </c>
      <c r="DW285" s="110" t="s">
        <v>1911</v>
      </c>
      <c r="DX285" s="110" t="s">
        <v>1911</v>
      </c>
      <c r="DY285" s="110" t="s">
        <v>1911</v>
      </c>
      <c r="DZ285" s="110" t="s">
        <v>1911</v>
      </c>
      <c r="EA285" s="110" t="s">
        <v>1911</v>
      </c>
      <c r="EB285" s="110" t="s">
        <v>1892</v>
      </c>
      <c r="EC285" s="110" t="s">
        <v>1892</v>
      </c>
    </row>
    <row r="286" spans="1:133" x14ac:dyDescent="0.3">
      <c r="A286" s="110" t="s">
        <v>162</v>
      </c>
      <c r="B286" s="110">
        <v>2021</v>
      </c>
      <c r="C286" s="110" t="s">
        <v>2749</v>
      </c>
      <c r="D286" s="22">
        <f>INDEX(Concordance!$A$2:$A$556,MATCH('2021 ESSER III'!F286,Concordance!$D$2:$D$556,0))</f>
        <v>35092</v>
      </c>
      <c r="E286" s="110" t="s">
        <v>1013</v>
      </c>
      <c r="F286" s="110" t="s">
        <v>2750</v>
      </c>
      <c r="G286" s="110" t="s">
        <v>2751</v>
      </c>
      <c r="H286" s="110" t="s">
        <v>1892</v>
      </c>
      <c r="I286" s="21">
        <v>0</v>
      </c>
      <c r="J286" s="21">
        <v>0</v>
      </c>
      <c r="K286" s="21">
        <v>0</v>
      </c>
      <c r="L286" s="21">
        <v>0</v>
      </c>
      <c r="M286" s="21">
        <v>0</v>
      </c>
      <c r="N286" s="21">
        <v>0</v>
      </c>
      <c r="O286" s="21">
        <v>0</v>
      </c>
      <c r="P286" s="21">
        <v>0</v>
      </c>
      <c r="Q286" s="21">
        <v>0</v>
      </c>
      <c r="R286" s="21">
        <v>0</v>
      </c>
      <c r="W286" s="21">
        <v>0</v>
      </c>
      <c r="AC286" s="21">
        <v>4872934</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21">
        <v>0</v>
      </c>
      <c r="CH286" s="21">
        <v>0</v>
      </c>
      <c r="CI286" s="21">
        <v>0</v>
      </c>
      <c r="CJ286" s="21">
        <v>0</v>
      </c>
      <c r="CK286" s="21">
        <v>0</v>
      </c>
      <c r="CL286" s="21">
        <v>0</v>
      </c>
      <c r="CM286" s="21">
        <v>0</v>
      </c>
      <c r="CN286" s="21">
        <v>0</v>
      </c>
      <c r="CO286" s="21">
        <v>0</v>
      </c>
      <c r="CP286" s="21">
        <v>0</v>
      </c>
      <c r="CQ286" s="21">
        <v>0</v>
      </c>
      <c r="CR286" s="21">
        <v>0</v>
      </c>
      <c r="CS286" s="21">
        <v>0</v>
      </c>
      <c r="CT286" s="21">
        <v>0</v>
      </c>
      <c r="CU286" s="21">
        <v>0</v>
      </c>
      <c r="CV286" s="21">
        <v>0</v>
      </c>
      <c r="CW286" s="21">
        <v>0</v>
      </c>
      <c r="CX286" s="21">
        <v>0</v>
      </c>
      <c r="CY286" s="21">
        <v>0</v>
      </c>
      <c r="CZ286" s="21">
        <v>0</v>
      </c>
      <c r="DA286" s="21">
        <v>0</v>
      </c>
      <c r="DB286" s="21">
        <v>0</v>
      </c>
      <c r="DC286" s="21">
        <v>0</v>
      </c>
      <c r="DD286" s="21">
        <v>0</v>
      </c>
      <c r="DE286" s="21">
        <v>0</v>
      </c>
      <c r="DF286" s="21">
        <v>0</v>
      </c>
      <c r="DG286" s="21">
        <v>0</v>
      </c>
      <c r="DH286" s="21">
        <v>4872934</v>
      </c>
      <c r="DI286" s="110">
        <v>10</v>
      </c>
      <c r="DJ286" s="110">
        <v>55</v>
      </c>
      <c r="DK286" s="110">
        <v>0</v>
      </c>
      <c r="DL286" s="110">
        <v>0</v>
      </c>
      <c r="DM286" s="110">
        <v>35</v>
      </c>
      <c r="DN286" s="21">
        <v>975000</v>
      </c>
      <c r="DO286" s="21">
        <v>0</v>
      </c>
      <c r="DP286" s="110" t="s">
        <v>1892</v>
      </c>
      <c r="DQ286" s="110" t="s">
        <v>1911</v>
      </c>
      <c r="DR286" s="110" t="s">
        <v>1911</v>
      </c>
      <c r="DS286" s="110" t="s">
        <v>1892</v>
      </c>
      <c r="DT286" s="110" t="s">
        <v>1911</v>
      </c>
      <c r="DU286" s="110" t="s">
        <v>1911</v>
      </c>
      <c r="DV286" s="110" t="s">
        <v>1911</v>
      </c>
      <c r="DW286" s="110" t="s">
        <v>1911</v>
      </c>
      <c r="DX286" s="110" t="s">
        <v>1911</v>
      </c>
      <c r="DY286" s="110" t="s">
        <v>1911</v>
      </c>
      <c r="DZ286" s="110" t="s">
        <v>1911</v>
      </c>
      <c r="EA286" s="110" t="s">
        <v>1911</v>
      </c>
      <c r="EB286" s="110" t="s">
        <v>1892</v>
      </c>
      <c r="EC286" s="110" t="s">
        <v>1892</v>
      </c>
    </row>
    <row r="287" spans="1:133" x14ac:dyDescent="0.3">
      <c r="A287" s="110" t="s">
        <v>162</v>
      </c>
      <c r="B287" s="110">
        <v>2021</v>
      </c>
      <c r="C287" s="110" t="s">
        <v>2752</v>
      </c>
      <c r="D287" s="22">
        <f>INDEX(Concordance!$A$2:$A$556,MATCH('2021 ESSER III'!F287,Concordance!$D$2:$D$556,0))</f>
        <v>97119</v>
      </c>
      <c r="E287" s="110" t="s">
        <v>1016</v>
      </c>
      <c r="F287" s="110" t="s">
        <v>2753</v>
      </c>
      <c r="G287" s="110" t="s">
        <v>2754</v>
      </c>
      <c r="H287" s="110" t="s">
        <v>1892</v>
      </c>
      <c r="I287" s="21">
        <v>0</v>
      </c>
      <c r="J287" s="21">
        <v>0</v>
      </c>
      <c r="K287" s="21">
        <v>0</v>
      </c>
      <c r="L287" s="21">
        <v>0</v>
      </c>
      <c r="M287" s="21">
        <v>0</v>
      </c>
      <c r="N287" s="21">
        <v>0</v>
      </c>
      <c r="O287" s="21">
        <v>0</v>
      </c>
      <c r="P287" s="21">
        <v>0</v>
      </c>
      <c r="Q287" s="21">
        <v>0</v>
      </c>
      <c r="R287" s="21">
        <v>0</v>
      </c>
      <c r="W287" s="21">
        <v>0</v>
      </c>
      <c r="AC287" s="21">
        <v>190618</v>
      </c>
      <c r="AD287" s="21">
        <v>0</v>
      </c>
      <c r="AE287" s="21">
        <v>0</v>
      </c>
      <c r="AF287" s="21">
        <v>0</v>
      </c>
      <c r="AG287" s="21">
        <v>0</v>
      </c>
      <c r="AH287" s="21">
        <v>0</v>
      </c>
      <c r="AI287" s="21">
        <v>0</v>
      </c>
      <c r="AJ287" s="21">
        <v>0</v>
      </c>
      <c r="AK287" s="21">
        <v>0</v>
      </c>
      <c r="AL287" s="21">
        <v>0</v>
      </c>
      <c r="AM287" s="21">
        <v>0</v>
      </c>
      <c r="AN287" s="21">
        <v>0</v>
      </c>
      <c r="AO287" s="21">
        <v>0</v>
      </c>
      <c r="AP287" s="21">
        <v>0</v>
      </c>
      <c r="AQ287" s="21">
        <v>0</v>
      </c>
      <c r="AR287" s="21">
        <v>0</v>
      </c>
      <c r="AS287" s="21">
        <v>0</v>
      </c>
      <c r="AT287" s="21">
        <v>0</v>
      </c>
      <c r="AU287" s="21">
        <v>0</v>
      </c>
      <c r="AV287" s="21">
        <v>0</v>
      </c>
      <c r="AW287" s="21">
        <v>0</v>
      </c>
      <c r="AX287" s="21">
        <v>0</v>
      </c>
      <c r="AY287" s="21">
        <v>0</v>
      </c>
      <c r="AZ287" s="21">
        <v>0</v>
      </c>
      <c r="BA287" s="21">
        <v>0</v>
      </c>
      <c r="BB287" s="21">
        <v>0</v>
      </c>
      <c r="BC287" s="21">
        <v>0</v>
      </c>
      <c r="BD287" s="21">
        <v>0</v>
      </c>
      <c r="BE287" s="21">
        <v>0</v>
      </c>
      <c r="BF287" s="21">
        <v>0</v>
      </c>
      <c r="BG287" s="21">
        <v>0</v>
      </c>
      <c r="BH287" s="21">
        <v>0</v>
      </c>
      <c r="BI287" s="21">
        <v>0</v>
      </c>
      <c r="BJ287" s="21">
        <v>0</v>
      </c>
      <c r="BK287" s="21">
        <v>0</v>
      </c>
      <c r="BL287" s="21">
        <v>0</v>
      </c>
      <c r="BM287" s="21">
        <v>0</v>
      </c>
      <c r="BN287" s="21">
        <v>0</v>
      </c>
      <c r="BO287" s="21">
        <v>0</v>
      </c>
      <c r="BP287" s="21">
        <v>0</v>
      </c>
      <c r="BQ287" s="21">
        <v>0</v>
      </c>
      <c r="BR287" s="21">
        <v>0</v>
      </c>
      <c r="BS287" s="21">
        <v>0</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21">
        <v>0</v>
      </c>
      <c r="CN287" s="21">
        <v>0</v>
      </c>
      <c r="CO287" s="21">
        <v>0</v>
      </c>
      <c r="CP287" s="21">
        <v>0</v>
      </c>
      <c r="CQ287" s="21">
        <v>0</v>
      </c>
      <c r="CR287" s="21">
        <v>0</v>
      </c>
      <c r="CS287" s="21">
        <v>0</v>
      </c>
      <c r="CT287" s="21">
        <v>0</v>
      </c>
      <c r="CU287" s="21">
        <v>0</v>
      </c>
      <c r="CV287" s="21">
        <v>0</v>
      </c>
      <c r="CW287" s="21">
        <v>0</v>
      </c>
      <c r="CX287" s="21">
        <v>0</v>
      </c>
      <c r="CY287" s="21">
        <v>0</v>
      </c>
      <c r="CZ287" s="21">
        <v>0</v>
      </c>
      <c r="DA287" s="21">
        <v>0</v>
      </c>
      <c r="DB287" s="21">
        <v>0</v>
      </c>
      <c r="DC287" s="21">
        <v>0</v>
      </c>
      <c r="DD287" s="21">
        <v>0</v>
      </c>
      <c r="DE287" s="21">
        <v>0</v>
      </c>
      <c r="DF287" s="21">
        <v>0</v>
      </c>
      <c r="DG287" s="21">
        <v>0</v>
      </c>
      <c r="DH287" s="21">
        <v>190618</v>
      </c>
      <c r="DI287" s="110">
        <v>26</v>
      </c>
      <c r="DJ287" s="110">
        <v>42</v>
      </c>
      <c r="DK287" s="110">
        <v>10</v>
      </c>
      <c r="DL287" s="110">
        <v>22</v>
      </c>
      <c r="DM287" s="110">
        <v>0</v>
      </c>
      <c r="DN287" s="21">
        <v>75000</v>
      </c>
      <c r="DO287" s="21">
        <v>0</v>
      </c>
      <c r="DP287" s="110" t="s">
        <v>1892</v>
      </c>
      <c r="DQ287" s="110" t="s">
        <v>1911</v>
      </c>
      <c r="DR287" s="110" t="s">
        <v>1911</v>
      </c>
      <c r="DS287" s="110" t="s">
        <v>1911</v>
      </c>
      <c r="DT287" s="110" t="s">
        <v>1911</v>
      </c>
      <c r="DU287" s="110" t="s">
        <v>1892</v>
      </c>
      <c r="DV287" s="110" t="s">
        <v>1911</v>
      </c>
      <c r="DW287" s="110" t="s">
        <v>1911</v>
      </c>
      <c r="DX287" s="110" t="s">
        <v>1911</v>
      </c>
      <c r="DY287" s="110" t="s">
        <v>1911</v>
      </c>
      <c r="DZ287" s="110" t="s">
        <v>1911</v>
      </c>
      <c r="EA287" s="110" t="s">
        <v>1911</v>
      </c>
      <c r="EB287" s="110" t="s">
        <v>1892</v>
      </c>
      <c r="EC287" s="110" t="s">
        <v>1892</v>
      </c>
    </row>
    <row r="288" spans="1:133" x14ac:dyDescent="0.3">
      <c r="A288" s="110" t="s">
        <v>162</v>
      </c>
      <c r="B288" s="110">
        <v>2021</v>
      </c>
      <c r="C288" s="110" t="s">
        <v>2755</v>
      </c>
      <c r="D288" s="22">
        <f>INDEX(Concordance!$A$2:$A$556,MATCH('2021 ESSER III'!F288,Concordance!$D$2:$D$556,0))</f>
        <v>114116</v>
      </c>
      <c r="E288" s="110" t="s">
        <v>1019</v>
      </c>
      <c r="F288" s="110" t="s">
        <v>2756</v>
      </c>
      <c r="G288" s="110" t="s">
        <v>2757</v>
      </c>
      <c r="H288" s="110" t="s">
        <v>1892</v>
      </c>
      <c r="I288" s="21">
        <v>0</v>
      </c>
      <c r="J288" s="21">
        <v>0</v>
      </c>
      <c r="K288" s="21">
        <v>0</v>
      </c>
      <c r="L288" s="21">
        <v>0</v>
      </c>
      <c r="M288" s="21">
        <v>0</v>
      </c>
      <c r="N288" s="21">
        <v>0</v>
      </c>
      <c r="O288" s="21">
        <v>0</v>
      </c>
      <c r="P288" s="21">
        <v>0</v>
      </c>
      <c r="Q288" s="21">
        <v>0</v>
      </c>
      <c r="R288" s="21">
        <v>0</v>
      </c>
      <c r="W288" s="21">
        <v>0</v>
      </c>
      <c r="AC288" s="21">
        <v>567429</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1">
        <v>0</v>
      </c>
      <c r="CW288" s="21">
        <v>0</v>
      </c>
      <c r="CX288" s="21">
        <v>0</v>
      </c>
      <c r="CY288" s="21">
        <v>0</v>
      </c>
      <c r="CZ288" s="21">
        <v>0</v>
      </c>
      <c r="DA288" s="21">
        <v>0</v>
      </c>
      <c r="DB288" s="21">
        <v>0</v>
      </c>
      <c r="DC288" s="21">
        <v>0</v>
      </c>
      <c r="DD288" s="21">
        <v>0</v>
      </c>
      <c r="DE288" s="21">
        <v>0</v>
      </c>
      <c r="DF288" s="21">
        <v>0</v>
      </c>
      <c r="DG288" s="21">
        <v>0</v>
      </c>
      <c r="DH288" s="21">
        <v>567429</v>
      </c>
      <c r="DI288" s="110">
        <v>0</v>
      </c>
      <c r="DJ288" s="110">
        <v>20</v>
      </c>
      <c r="DK288" s="110">
        <v>3</v>
      </c>
      <c r="DL288" s="110">
        <v>77</v>
      </c>
      <c r="DM288" s="110">
        <v>0</v>
      </c>
      <c r="DN288" s="21">
        <v>113485.8</v>
      </c>
      <c r="DO288" s="21">
        <v>0</v>
      </c>
      <c r="DP288" s="110" t="s">
        <v>1911</v>
      </c>
      <c r="DQ288" s="110" t="s">
        <v>1892</v>
      </c>
      <c r="DR288" s="110" t="s">
        <v>1911</v>
      </c>
      <c r="DS288" s="110" t="s">
        <v>1892</v>
      </c>
      <c r="DT288" s="110" t="s">
        <v>1911</v>
      </c>
      <c r="DU288" s="110" t="s">
        <v>1892</v>
      </c>
      <c r="DV288" s="110" t="s">
        <v>1911</v>
      </c>
      <c r="DW288" s="110" t="s">
        <v>1911</v>
      </c>
      <c r="DX288" s="110" t="s">
        <v>1911</v>
      </c>
      <c r="DY288" s="110" t="s">
        <v>1911</v>
      </c>
      <c r="DZ288" s="110" t="s">
        <v>1911</v>
      </c>
      <c r="EA288" s="110" t="s">
        <v>1911</v>
      </c>
      <c r="EB288" s="110" t="s">
        <v>1892</v>
      </c>
      <c r="EC288" s="110" t="s">
        <v>1892</v>
      </c>
    </row>
    <row r="289" spans="1:133" x14ac:dyDescent="0.3">
      <c r="A289" s="110" t="s">
        <v>162</v>
      </c>
      <c r="B289" s="110">
        <v>2021</v>
      </c>
      <c r="C289" s="110" t="s">
        <v>2758</v>
      </c>
      <c r="D289" s="22">
        <f>INDEX(Concordance!$A$2:$A$556,MATCH('2021 ESSER III'!F289,Concordance!$D$2:$D$556,0))</f>
        <v>114115</v>
      </c>
      <c r="E289" s="110" t="s">
        <v>1022</v>
      </c>
      <c r="F289" s="110" t="s">
        <v>2759</v>
      </c>
      <c r="G289" s="110" t="s">
        <v>2760</v>
      </c>
      <c r="H289" s="110" t="s">
        <v>1892</v>
      </c>
      <c r="I289" s="21">
        <v>0</v>
      </c>
      <c r="J289" s="21">
        <v>0</v>
      </c>
      <c r="K289" s="21">
        <v>0</v>
      </c>
      <c r="L289" s="21">
        <v>0</v>
      </c>
      <c r="M289" s="21">
        <v>0</v>
      </c>
      <c r="N289" s="21">
        <v>0</v>
      </c>
      <c r="O289" s="21">
        <v>0</v>
      </c>
      <c r="P289" s="21">
        <v>0</v>
      </c>
      <c r="Q289" s="21">
        <v>0</v>
      </c>
      <c r="R289" s="21">
        <v>0</v>
      </c>
      <c r="W289" s="21">
        <v>0</v>
      </c>
      <c r="AC289" s="21">
        <v>3480385</v>
      </c>
      <c r="AD289" s="21">
        <v>0</v>
      </c>
      <c r="AE289" s="21">
        <v>0</v>
      </c>
      <c r="AF289" s="21">
        <v>0</v>
      </c>
      <c r="AG289" s="21">
        <v>0</v>
      </c>
      <c r="AH289" s="21">
        <v>0</v>
      </c>
      <c r="AI289" s="21">
        <v>0</v>
      </c>
      <c r="AJ289" s="21">
        <v>0</v>
      </c>
      <c r="AK289" s="21">
        <v>0</v>
      </c>
      <c r="AL289" s="21">
        <v>0</v>
      </c>
      <c r="AM289" s="21">
        <v>0</v>
      </c>
      <c r="AN289" s="21">
        <v>0</v>
      </c>
      <c r="AO289" s="21">
        <v>0</v>
      </c>
      <c r="AP289" s="21">
        <v>0</v>
      </c>
      <c r="AQ289" s="21">
        <v>0</v>
      </c>
      <c r="AR289" s="21">
        <v>0</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0</v>
      </c>
      <c r="CU289" s="21">
        <v>0</v>
      </c>
      <c r="CV289" s="21">
        <v>0</v>
      </c>
      <c r="CW289" s="21">
        <v>0</v>
      </c>
      <c r="CX289" s="21">
        <v>0</v>
      </c>
      <c r="CY289" s="21">
        <v>0</v>
      </c>
      <c r="CZ289" s="21">
        <v>0</v>
      </c>
      <c r="DA289" s="21">
        <v>0</v>
      </c>
      <c r="DB289" s="21">
        <v>0</v>
      </c>
      <c r="DC289" s="21">
        <v>0</v>
      </c>
      <c r="DD289" s="21">
        <v>0</v>
      </c>
      <c r="DE289" s="21">
        <v>0</v>
      </c>
      <c r="DF289" s="21">
        <v>0</v>
      </c>
      <c r="DG289" s="21">
        <v>0</v>
      </c>
      <c r="DH289" s="21">
        <v>3480385</v>
      </c>
      <c r="DI289" s="110">
        <v>54.5</v>
      </c>
      <c r="DJ289" s="110">
        <v>22.54</v>
      </c>
      <c r="DK289" s="110">
        <v>1</v>
      </c>
      <c r="DL289" s="110">
        <v>21.96</v>
      </c>
      <c r="DM289" s="110">
        <v>0</v>
      </c>
      <c r="DN289" s="21">
        <v>717925</v>
      </c>
      <c r="DO289" s="21">
        <v>0</v>
      </c>
      <c r="DP289" s="110" t="s">
        <v>1911</v>
      </c>
      <c r="DQ289" s="110" t="s">
        <v>1911</v>
      </c>
      <c r="DR289" s="110" t="s">
        <v>1911</v>
      </c>
      <c r="DS289" s="110" t="s">
        <v>1892</v>
      </c>
      <c r="DT289" s="110" t="s">
        <v>1911</v>
      </c>
      <c r="DU289" s="110" t="s">
        <v>1892</v>
      </c>
      <c r="DV289" s="110" t="s">
        <v>1911</v>
      </c>
      <c r="DW289" s="110" t="s">
        <v>1911</v>
      </c>
      <c r="DX289" s="110" t="s">
        <v>1911</v>
      </c>
      <c r="DY289" s="110" t="s">
        <v>1911</v>
      </c>
      <c r="DZ289" s="110" t="s">
        <v>1911</v>
      </c>
      <c r="EA289" s="110" t="s">
        <v>1911</v>
      </c>
      <c r="EB289" s="110" t="s">
        <v>1892</v>
      </c>
      <c r="EC289" s="110" t="s">
        <v>1892</v>
      </c>
    </row>
    <row r="290" spans="1:133" x14ac:dyDescent="0.3">
      <c r="A290" s="110" t="s">
        <v>162</v>
      </c>
      <c r="B290" s="110">
        <v>2021</v>
      </c>
      <c r="C290" s="110" t="s">
        <v>2761</v>
      </c>
      <c r="D290" s="22">
        <f>INDEX(Concordance!$A$2:$A$556,MATCH('2021 ESSER III'!F290,Concordance!$D$2:$D$556,0))</f>
        <v>96107</v>
      </c>
      <c r="E290" s="110" t="s">
        <v>1025</v>
      </c>
      <c r="F290" s="110" t="s">
        <v>2762</v>
      </c>
      <c r="G290" s="110" t="s">
        <v>2763</v>
      </c>
      <c r="H290" s="110" t="s">
        <v>1892</v>
      </c>
      <c r="I290" s="21">
        <v>25745.119999999999</v>
      </c>
      <c r="J290" s="21">
        <v>0</v>
      </c>
      <c r="K290" s="21">
        <v>0</v>
      </c>
      <c r="L290" s="21">
        <v>0</v>
      </c>
      <c r="M290" s="21">
        <v>0</v>
      </c>
      <c r="N290" s="21">
        <v>0</v>
      </c>
      <c r="O290" s="21">
        <v>0</v>
      </c>
      <c r="P290" s="21">
        <v>0</v>
      </c>
      <c r="Q290" s="21">
        <v>25745.119999999999</v>
      </c>
      <c r="R290" s="21">
        <v>0</v>
      </c>
      <c r="W290" s="21">
        <v>25745.119999999999</v>
      </c>
      <c r="X290" s="110">
        <v>0</v>
      </c>
      <c r="Y290" s="110">
        <v>0</v>
      </c>
      <c r="Z290" s="110">
        <v>0</v>
      </c>
      <c r="AA290" s="110">
        <v>100</v>
      </c>
      <c r="AB290" s="110">
        <v>0</v>
      </c>
      <c r="AC290" s="21">
        <v>1187268</v>
      </c>
      <c r="AD290" s="21">
        <v>0</v>
      </c>
      <c r="AE290" s="21">
        <v>0</v>
      </c>
      <c r="AF290" s="21">
        <v>0</v>
      </c>
      <c r="AG290" s="21">
        <v>0</v>
      </c>
      <c r="AH290" s="21">
        <v>0</v>
      </c>
      <c r="AI290" s="21">
        <v>0</v>
      </c>
      <c r="AJ290" s="21">
        <v>0</v>
      </c>
      <c r="AK290" s="21">
        <v>0</v>
      </c>
      <c r="AL290" s="21">
        <v>0</v>
      </c>
      <c r="AM290" s="21">
        <v>0</v>
      </c>
      <c r="AN290" s="21">
        <v>0</v>
      </c>
      <c r="AO290" s="21">
        <v>0</v>
      </c>
      <c r="AP290" s="21">
        <v>0</v>
      </c>
      <c r="AQ290" s="21">
        <v>0</v>
      </c>
      <c r="AR290" s="21">
        <v>0</v>
      </c>
      <c r="AS290" s="21">
        <v>0</v>
      </c>
      <c r="AT290" s="21">
        <v>0</v>
      </c>
      <c r="AU290" s="21">
        <v>0</v>
      </c>
      <c r="AV290" s="21">
        <v>0</v>
      </c>
      <c r="AW290" s="21">
        <v>0</v>
      </c>
      <c r="AX290" s="21">
        <v>0</v>
      </c>
      <c r="AY290" s="21">
        <v>0</v>
      </c>
      <c r="AZ290" s="21">
        <v>0</v>
      </c>
      <c r="BA290" s="21">
        <v>0</v>
      </c>
      <c r="BB290" s="21">
        <v>0</v>
      </c>
      <c r="BC290" s="21">
        <v>0</v>
      </c>
      <c r="BD290" s="21">
        <v>0</v>
      </c>
      <c r="BE290" s="21">
        <v>0</v>
      </c>
      <c r="BF290" s="21">
        <v>0</v>
      </c>
      <c r="BG290" s="21">
        <v>0</v>
      </c>
      <c r="BH290" s="21">
        <v>0</v>
      </c>
      <c r="BI290" s="21">
        <v>0</v>
      </c>
      <c r="BJ290" s="21">
        <v>0</v>
      </c>
      <c r="BK290" s="21">
        <v>0</v>
      </c>
      <c r="BL290" s="21">
        <v>0</v>
      </c>
      <c r="BM290" s="21">
        <v>0</v>
      </c>
      <c r="BN290" s="21">
        <v>0</v>
      </c>
      <c r="BO290" s="21">
        <v>0</v>
      </c>
      <c r="BP290" s="21">
        <v>0</v>
      </c>
      <c r="BQ290" s="21">
        <v>0</v>
      </c>
      <c r="BR290" s="21">
        <v>0</v>
      </c>
      <c r="BS290" s="21">
        <v>0</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21">
        <v>0</v>
      </c>
      <c r="CN290" s="21">
        <v>0</v>
      </c>
      <c r="CO290" s="21">
        <v>0</v>
      </c>
      <c r="CP290" s="21">
        <v>0</v>
      </c>
      <c r="CQ290" s="21">
        <v>0</v>
      </c>
      <c r="CR290" s="21">
        <v>0</v>
      </c>
      <c r="CS290" s="21">
        <v>0</v>
      </c>
      <c r="CT290" s="21">
        <v>0</v>
      </c>
      <c r="CU290" s="21">
        <v>0</v>
      </c>
      <c r="CV290" s="21">
        <v>0</v>
      </c>
      <c r="CW290" s="21">
        <v>0</v>
      </c>
      <c r="CX290" s="21">
        <v>0</v>
      </c>
      <c r="CY290" s="21">
        <v>0</v>
      </c>
      <c r="CZ290" s="21">
        <v>0</v>
      </c>
      <c r="DA290" s="21">
        <v>0</v>
      </c>
      <c r="DB290" s="21">
        <v>0</v>
      </c>
      <c r="DC290" s="21">
        <v>0</v>
      </c>
      <c r="DD290" s="21">
        <v>0</v>
      </c>
      <c r="DE290" s="21">
        <v>0</v>
      </c>
      <c r="DF290" s="21">
        <v>0</v>
      </c>
      <c r="DG290" s="21">
        <v>0</v>
      </c>
      <c r="DH290" s="21">
        <v>1187268</v>
      </c>
      <c r="DI290" s="110">
        <v>37.57</v>
      </c>
      <c r="DJ290" s="110">
        <v>40.36</v>
      </c>
      <c r="DK290" s="110">
        <v>6.49</v>
      </c>
      <c r="DL290" s="110">
        <v>15.58</v>
      </c>
      <c r="DM290" s="110">
        <v>0</v>
      </c>
      <c r="DN290" s="21">
        <v>375000</v>
      </c>
      <c r="DO290" s="21">
        <v>0</v>
      </c>
      <c r="DP290" s="110" t="s">
        <v>1892</v>
      </c>
      <c r="DQ290" s="110" t="s">
        <v>1892</v>
      </c>
      <c r="DR290" s="110" t="s">
        <v>1911</v>
      </c>
      <c r="DS290" s="110" t="s">
        <v>1892</v>
      </c>
      <c r="DT290" s="110" t="s">
        <v>1911</v>
      </c>
      <c r="DU290" s="110" t="s">
        <v>1892</v>
      </c>
      <c r="DV290" s="110" t="s">
        <v>1911</v>
      </c>
      <c r="DW290" s="110" t="s">
        <v>1911</v>
      </c>
      <c r="DX290" s="110" t="s">
        <v>1911</v>
      </c>
      <c r="DY290" s="110" t="s">
        <v>1911</v>
      </c>
      <c r="DZ290" s="110" t="s">
        <v>1911</v>
      </c>
      <c r="EA290" s="110" t="s">
        <v>1911</v>
      </c>
      <c r="EB290" s="110" t="s">
        <v>1892</v>
      </c>
      <c r="EC290" s="110" t="s">
        <v>1892</v>
      </c>
    </row>
    <row r="291" spans="1:133" x14ac:dyDescent="0.3">
      <c r="A291" s="110" t="s">
        <v>162</v>
      </c>
      <c r="B291" s="110">
        <v>2021</v>
      </c>
      <c r="C291" s="110" t="s">
        <v>2764</v>
      </c>
      <c r="D291" s="22">
        <f>INDEX(Concordance!$A$2:$A$556,MATCH('2021 ESSER III'!F291,Concordance!$D$2:$D$556,0))</f>
        <v>58109</v>
      </c>
      <c r="E291" s="110" t="s">
        <v>1028</v>
      </c>
      <c r="F291" s="110" t="s">
        <v>2765</v>
      </c>
      <c r="G291" s="110" t="s">
        <v>2766</v>
      </c>
      <c r="H291" s="110" t="s">
        <v>1892</v>
      </c>
      <c r="I291" s="21">
        <v>0</v>
      </c>
      <c r="J291" s="21">
        <v>0</v>
      </c>
      <c r="K291" s="21">
        <v>0</v>
      </c>
      <c r="L291" s="21">
        <v>0</v>
      </c>
      <c r="M291" s="21">
        <v>0</v>
      </c>
      <c r="N291" s="21">
        <v>0</v>
      </c>
      <c r="O291" s="21">
        <v>0</v>
      </c>
      <c r="P291" s="21">
        <v>0</v>
      </c>
      <c r="Q291" s="21">
        <v>0</v>
      </c>
      <c r="R291" s="21">
        <v>0</v>
      </c>
      <c r="W291" s="21">
        <v>0</v>
      </c>
      <c r="AC291" s="21">
        <v>939564</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21">
        <v>0</v>
      </c>
      <c r="CN291" s="21">
        <v>0</v>
      </c>
      <c r="CO291" s="21">
        <v>0</v>
      </c>
      <c r="CP291" s="21">
        <v>0</v>
      </c>
      <c r="CQ291" s="21">
        <v>0</v>
      </c>
      <c r="CR291" s="21">
        <v>0</v>
      </c>
      <c r="CS291" s="21">
        <v>0</v>
      </c>
      <c r="CT291" s="21">
        <v>0</v>
      </c>
      <c r="CU291" s="21">
        <v>0</v>
      </c>
      <c r="CV291" s="21">
        <v>0</v>
      </c>
      <c r="CW291" s="21">
        <v>0</v>
      </c>
      <c r="CX291" s="21">
        <v>0</v>
      </c>
      <c r="CY291" s="21">
        <v>0</v>
      </c>
      <c r="CZ291" s="21">
        <v>0</v>
      </c>
      <c r="DA291" s="21">
        <v>0</v>
      </c>
      <c r="DB291" s="21">
        <v>0</v>
      </c>
      <c r="DC291" s="21">
        <v>0</v>
      </c>
      <c r="DD291" s="21">
        <v>0</v>
      </c>
      <c r="DE291" s="21">
        <v>0</v>
      </c>
      <c r="DF291" s="21">
        <v>0</v>
      </c>
      <c r="DG291" s="21">
        <v>0</v>
      </c>
      <c r="DH291" s="21">
        <v>939564</v>
      </c>
      <c r="DI291" s="110">
        <v>80</v>
      </c>
      <c r="DJ291" s="110">
        <v>20</v>
      </c>
      <c r="DK291" s="110">
        <v>0</v>
      </c>
      <c r="DL291" s="110">
        <v>0</v>
      </c>
      <c r="DM291" s="110">
        <v>0</v>
      </c>
      <c r="DN291" s="21">
        <v>188000</v>
      </c>
      <c r="DO291" s="21">
        <v>0</v>
      </c>
      <c r="DP291" s="110" t="s">
        <v>1911</v>
      </c>
      <c r="DQ291" s="110" t="s">
        <v>1911</v>
      </c>
      <c r="DR291" s="110" t="s">
        <v>1911</v>
      </c>
      <c r="DS291" s="110" t="s">
        <v>1892</v>
      </c>
      <c r="DT291" s="110" t="s">
        <v>1911</v>
      </c>
      <c r="DU291" s="110" t="s">
        <v>1911</v>
      </c>
      <c r="DV291" s="110" t="s">
        <v>1911</v>
      </c>
      <c r="DW291" s="110" t="s">
        <v>1911</v>
      </c>
      <c r="DX291" s="110" t="s">
        <v>1911</v>
      </c>
      <c r="DY291" s="110" t="s">
        <v>1911</v>
      </c>
      <c r="DZ291" s="110" t="s">
        <v>1911</v>
      </c>
      <c r="EA291" s="110" t="s">
        <v>1911</v>
      </c>
      <c r="EB291" s="110" t="s">
        <v>1892</v>
      </c>
      <c r="EC291" s="110" t="s">
        <v>1892</v>
      </c>
    </row>
    <row r="292" spans="1:133" x14ac:dyDescent="0.3">
      <c r="A292" s="110" t="s">
        <v>162</v>
      </c>
      <c r="B292" s="110">
        <v>2021</v>
      </c>
      <c r="C292" s="110" t="s">
        <v>2767</v>
      </c>
      <c r="D292" s="22">
        <f>INDEX(Concordance!$A$2:$A$556,MATCH('2021 ESSER III'!F292,Concordance!$D$2:$D$556,0))</f>
        <v>63066</v>
      </c>
      <c r="E292" s="110" t="s">
        <v>1034</v>
      </c>
      <c r="F292" s="110" t="s">
        <v>2768</v>
      </c>
      <c r="G292" s="110" t="s">
        <v>2769</v>
      </c>
      <c r="H292" s="110" t="s">
        <v>1892</v>
      </c>
      <c r="I292" s="21">
        <v>0</v>
      </c>
      <c r="J292" s="21">
        <v>0</v>
      </c>
      <c r="K292" s="21">
        <v>0</v>
      </c>
      <c r="L292" s="21">
        <v>0</v>
      </c>
      <c r="M292" s="21">
        <v>0</v>
      </c>
      <c r="N292" s="21">
        <v>0</v>
      </c>
      <c r="O292" s="21">
        <v>0</v>
      </c>
      <c r="P292" s="21">
        <v>0</v>
      </c>
      <c r="Q292" s="21">
        <v>0</v>
      </c>
      <c r="R292" s="21">
        <v>0</v>
      </c>
      <c r="W292" s="21">
        <v>0</v>
      </c>
      <c r="AC292" s="21">
        <v>790263</v>
      </c>
      <c r="AD292" s="21">
        <v>0</v>
      </c>
      <c r="AE292" s="21">
        <v>0</v>
      </c>
      <c r="AF292" s="21">
        <v>0</v>
      </c>
      <c r="AG292" s="21">
        <v>0</v>
      </c>
      <c r="AH292" s="21">
        <v>0</v>
      </c>
      <c r="AI292" s="21">
        <v>0</v>
      </c>
      <c r="AJ292" s="21">
        <v>0</v>
      </c>
      <c r="AK292" s="21">
        <v>0</v>
      </c>
      <c r="AL292" s="21">
        <v>0</v>
      </c>
      <c r="AM292" s="21">
        <v>0</v>
      </c>
      <c r="AN292" s="21">
        <v>0</v>
      </c>
      <c r="AO292" s="21">
        <v>0</v>
      </c>
      <c r="AP292" s="21">
        <v>0</v>
      </c>
      <c r="AQ292" s="21">
        <v>0</v>
      </c>
      <c r="AR292" s="21">
        <v>0</v>
      </c>
      <c r="AS292" s="21">
        <v>0</v>
      </c>
      <c r="AT292" s="21">
        <v>0</v>
      </c>
      <c r="AU292" s="21">
        <v>0</v>
      </c>
      <c r="AV292" s="21">
        <v>0</v>
      </c>
      <c r="AW292" s="21">
        <v>0</v>
      </c>
      <c r="AX292" s="21">
        <v>0</v>
      </c>
      <c r="AY292" s="21">
        <v>0</v>
      </c>
      <c r="AZ292" s="21">
        <v>0</v>
      </c>
      <c r="BA292" s="21">
        <v>0</v>
      </c>
      <c r="BB292" s="21">
        <v>0</v>
      </c>
      <c r="BC292" s="21">
        <v>0</v>
      </c>
      <c r="BD292" s="21">
        <v>0</v>
      </c>
      <c r="BE292" s="21">
        <v>0</v>
      </c>
      <c r="BF292" s="21">
        <v>0</v>
      </c>
      <c r="BG292" s="21">
        <v>0</v>
      </c>
      <c r="BH292" s="21">
        <v>0</v>
      </c>
      <c r="BI292" s="21">
        <v>0</v>
      </c>
      <c r="BJ292" s="21">
        <v>0</v>
      </c>
      <c r="BK292" s="21">
        <v>0</v>
      </c>
      <c r="BL292" s="21">
        <v>0</v>
      </c>
      <c r="BM292" s="21">
        <v>0</v>
      </c>
      <c r="BN292" s="21">
        <v>0</v>
      </c>
      <c r="BO292" s="21">
        <v>0</v>
      </c>
      <c r="BP292" s="21">
        <v>0</v>
      </c>
      <c r="BQ292" s="21">
        <v>0</v>
      </c>
      <c r="BR292" s="21">
        <v>0</v>
      </c>
      <c r="BS292" s="21">
        <v>0</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21">
        <v>0</v>
      </c>
      <c r="CN292" s="21">
        <v>0</v>
      </c>
      <c r="CO292" s="21">
        <v>0</v>
      </c>
      <c r="CP292" s="21">
        <v>0</v>
      </c>
      <c r="CQ292" s="21">
        <v>0</v>
      </c>
      <c r="CR292" s="21">
        <v>0</v>
      </c>
      <c r="CS292" s="21">
        <v>0</v>
      </c>
      <c r="CT292" s="21">
        <v>0</v>
      </c>
      <c r="CU292" s="21">
        <v>0</v>
      </c>
      <c r="CV292" s="21">
        <v>0</v>
      </c>
      <c r="CW292" s="21">
        <v>0</v>
      </c>
      <c r="CX292" s="21">
        <v>0</v>
      </c>
      <c r="CY292" s="21">
        <v>0</v>
      </c>
      <c r="CZ292" s="21">
        <v>0</v>
      </c>
      <c r="DA292" s="21">
        <v>0</v>
      </c>
      <c r="DB292" s="21">
        <v>0</v>
      </c>
      <c r="DC292" s="21">
        <v>0</v>
      </c>
      <c r="DD292" s="21">
        <v>0</v>
      </c>
      <c r="DE292" s="21">
        <v>0</v>
      </c>
      <c r="DF292" s="21">
        <v>0</v>
      </c>
      <c r="DG292" s="21">
        <v>0</v>
      </c>
      <c r="DH292" s="21">
        <v>790263</v>
      </c>
      <c r="DI292" s="110">
        <v>0</v>
      </c>
      <c r="DJ292" s="110">
        <v>20</v>
      </c>
      <c r="DK292" s="110">
        <v>0</v>
      </c>
      <c r="DL292" s="110">
        <v>80</v>
      </c>
      <c r="DM292" s="110">
        <v>0</v>
      </c>
      <c r="DN292" s="21">
        <v>280200</v>
      </c>
      <c r="DO292" s="21">
        <v>0</v>
      </c>
      <c r="DP292" s="110" t="s">
        <v>1892</v>
      </c>
      <c r="DQ292" s="110" t="s">
        <v>1911</v>
      </c>
      <c r="DR292" s="110" t="s">
        <v>1911</v>
      </c>
      <c r="DS292" s="110" t="s">
        <v>1892</v>
      </c>
      <c r="DT292" s="110" t="s">
        <v>1911</v>
      </c>
      <c r="DU292" s="110" t="s">
        <v>1911</v>
      </c>
      <c r="DV292" s="110" t="s">
        <v>1911</v>
      </c>
      <c r="DW292" s="110" t="s">
        <v>1911</v>
      </c>
      <c r="DX292" s="110" t="s">
        <v>1911</v>
      </c>
      <c r="DY292" s="110" t="s">
        <v>1911</v>
      </c>
      <c r="DZ292" s="110" t="s">
        <v>1911</v>
      </c>
      <c r="EA292" s="110" t="s">
        <v>1911</v>
      </c>
      <c r="EB292" s="110" t="s">
        <v>1892</v>
      </c>
      <c r="EC292" s="110" t="s">
        <v>1892</v>
      </c>
    </row>
    <row r="293" spans="1:133" x14ac:dyDescent="0.3">
      <c r="A293" s="110" t="s">
        <v>162</v>
      </c>
      <c r="B293" s="110">
        <v>2021</v>
      </c>
      <c r="C293" s="110" t="s">
        <v>2770</v>
      </c>
      <c r="D293" s="22">
        <f>INDEX(Concordance!$A$2:$A$556,MATCH('2021 ESSER III'!F293,Concordance!$D$2:$D$556,0))</f>
        <v>63067</v>
      </c>
      <c r="E293" s="110" t="s">
        <v>1031</v>
      </c>
      <c r="F293" s="110" t="s">
        <v>2771</v>
      </c>
      <c r="G293" s="110" t="s">
        <v>2772</v>
      </c>
      <c r="H293" s="110" t="s">
        <v>1892</v>
      </c>
      <c r="I293" s="21">
        <v>0</v>
      </c>
      <c r="J293" s="21">
        <v>0</v>
      </c>
      <c r="K293" s="21">
        <v>0</v>
      </c>
      <c r="L293" s="21">
        <v>0</v>
      </c>
      <c r="M293" s="21">
        <v>0</v>
      </c>
      <c r="N293" s="21">
        <v>0</v>
      </c>
      <c r="O293" s="21">
        <v>0</v>
      </c>
      <c r="P293" s="21">
        <v>0</v>
      </c>
      <c r="Q293" s="21">
        <v>0</v>
      </c>
      <c r="R293" s="21">
        <v>0</v>
      </c>
      <c r="W293" s="21">
        <v>0</v>
      </c>
      <c r="AC293" s="21">
        <v>1406576</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21">
        <v>0</v>
      </c>
      <c r="CN293" s="21">
        <v>0</v>
      </c>
      <c r="CO293" s="21">
        <v>0</v>
      </c>
      <c r="CP293" s="21">
        <v>0</v>
      </c>
      <c r="CQ293" s="21">
        <v>0</v>
      </c>
      <c r="CR293" s="21">
        <v>0</v>
      </c>
      <c r="CS293" s="21">
        <v>0</v>
      </c>
      <c r="CT293" s="21">
        <v>0</v>
      </c>
      <c r="CU293" s="21">
        <v>0</v>
      </c>
      <c r="CV293" s="21">
        <v>0</v>
      </c>
      <c r="CW293" s="21">
        <v>0</v>
      </c>
      <c r="CX293" s="21">
        <v>0</v>
      </c>
      <c r="CY293" s="21">
        <v>0</v>
      </c>
      <c r="CZ293" s="21">
        <v>0</v>
      </c>
      <c r="DA293" s="21">
        <v>0</v>
      </c>
      <c r="DB293" s="21">
        <v>0</v>
      </c>
      <c r="DC293" s="21">
        <v>0</v>
      </c>
      <c r="DD293" s="21">
        <v>0</v>
      </c>
      <c r="DE293" s="21">
        <v>0</v>
      </c>
      <c r="DF293" s="21">
        <v>0</v>
      </c>
      <c r="DG293" s="21">
        <v>0</v>
      </c>
      <c r="DH293" s="21">
        <v>1406576</v>
      </c>
      <c r="DI293" s="110">
        <v>70</v>
      </c>
      <c r="DJ293" s="110">
        <v>20</v>
      </c>
      <c r="DK293" s="110">
        <v>2</v>
      </c>
      <c r="DL293" s="110">
        <v>1</v>
      </c>
      <c r="DM293" s="110">
        <v>7</v>
      </c>
      <c r="DN293" s="21">
        <v>302500</v>
      </c>
      <c r="DO293" s="21">
        <v>0</v>
      </c>
      <c r="DP293" s="110" t="s">
        <v>1892</v>
      </c>
      <c r="DQ293" s="110" t="s">
        <v>1911</v>
      </c>
      <c r="DR293" s="110" t="s">
        <v>1911</v>
      </c>
      <c r="DS293" s="110" t="s">
        <v>1892</v>
      </c>
      <c r="DT293" s="110" t="s">
        <v>1911</v>
      </c>
      <c r="DU293" s="110" t="s">
        <v>1892</v>
      </c>
      <c r="DV293" s="110" t="s">
        <v>1911</v>
      </c>
      <c r="DW293" s="110" t="s">
        <v>1911</v>
      </c>
      <c r="DX293" s="110" t="s">
        <v>1911</v>
      </c>
      <c r="DY293" s="110" t="s">
        <v>1911</v>
      </c>
      <c r="DZ293" s="110" t="s">
        <v>1911</v>
      </c>
      <c r="EA293" s="110" t="s">
        <v>1911</v>
      </c>
      <c r="EB293" s="110" t="s">
        <v>1892</v>
      </c>
      <c r="EC293" s="110" t="s">
        <v>1892</v>
      </c>
    </row>
    <row r="294" spans="1:133" x14ac:dyDescent="0.3">
      <c r="A294" s="110" t="s">
        <v>162</v>
      </c>
      <c r="B294" s="110">
        <v>2021</v>
      </c>
      <c r="C294" s="110" t="s">
        <v>2773</v>
      </c>
      <c r="D294" s="22">
        <f>INDEX(Concordance!$A$2:$A$556,MATCH('2021 ESSER III'!F294,Concordance!$D$2:$D$556,0))</f>
        <v>84005</v>
      </c>
      <c r="E294" s="110" t="s">
        <v>1037</v>
      </c>
      <c r="F294" s="110" t="s">
        <v>2774</v>
      </c>
      <c r="G294" s="110" t="s">
        <v>2775</v>
      </c>
      <c r="H294" s="110" t="s">
        <v>1892</v>
      </c>
      <c r="I294" s="21">
        <v>0</v>
      </c>
      <c r="J294" s="21">
        <v>0</v>
      </c>
      <c r="K294" s="21">
        <v>0</v>
      </c>
      <c r="L294" s="21">
        <v>0</v>
      </c>
      <c r="M294" s="21">
        <v>0</v>
      </c>
      <c r="N294" s="21">
        <v>0</v>
      </c>
      <c r="O294" s="21">
        <v>0</v>
      </c>
      <c r="P294" s="21">
        <v>0</v>
      </c>
      <c r="Q294" s="21">
        <v>0</v>
      </c>
      <c r="R294" s="21">
        <v>0</v>
      </c>
      <c r="W294" s="21">
        <v>0</v>
      </c>
      <c r="AC294" s="21">
        <v>1150504</v>
      </c>
      <c r="AD294" s="21">
        <v>0</v>
      </c>
      <c r="AE294" s="21">
        <v>0</v>
      </c>
      <c r="AF294" s="21">
        <v>0</v>
      </c>
      <c r="AG294" s="21">
        <v>0</v>
      </c>
      <c r="AH294" s="21">
        <v>0</v>
      </c>
      <c r="AI294" s="21">
        <v>0</v>
      </c>
      <c r="AJ294" s="21">
        <v>0</v>
      </c>
      <c r="AK294" s="21">
        <v>0</v>
      </c>
      <c r="AL294" s="21">
        <v>0</v>
      </c>
      <c r="AM294" s="21">
        <v>0</v>
      </c>
      <c r="AN294" s="21">
        <v>0</v>
      </c>
      <c r="AO294" s="21">
        <v>0</v>
      </c>
      <c r="AP294" s="21">
        <v>0</v>
      </c>
      <c r="AQ294" s="21">
        <v>0</v>
      </c>
      <c r="AR294" s="21">
        <v>0</v>
      </c>
      <c r="AS294" s="21">
        <v>0</v>
      </c>
      <c r="AT294" s="21">
        <v>0</v>
      </c>
      <c r="AU294" s="21">
        <v>0</v>
      </c>
      <c r="AV294" s="21">
        <v>0</v>
      </c>
      <c r="AW294" s="21">
        <v>0</v>
      </c>
      <c r="AX294" s="21">
        <v>0</v>
      </c>
      <c r="AY294" s="21">
        <v>0</v>
      </c>
      <c r="AZ294" s="21">
        <v>0</v>
      </c>
      <c r="BA294" s="21">
        <v>0</v>
      </c>
      <c r="BB294" s="21">
        <v>0</v>
      </c>
      <c r="BC294" s="21">
        <v>0</v>
      </c>
      <c r="BD294" s="21">
        <v>0</v>
      </c>
      <c r="BE294" s="21">
        <v>0</v>
      </c>
      <c r="BF294" s="21">
        <v>0</v>
      </c>
      <c r="BG294" s="21">
        <v>0</v>
      </c>
      <c r="BH294" s="21">
        <v>0</v>
      </c>
      <c r="BI294" s="21">
        <v>0</v>
      </c>
      <c r="BJ294" s="21">
        <v>0</v>
      </c>
      <c r="BK294" s="21">
        <v>0</v>
      </c>
      <c r="BL294" s="21">
        <v>0</v>
      </c>
      <c r="BM294" s="21">
        <v>0</v>
      </c>
      <c r="BN294" s="21">
        <v>0</v>
      </c>
      <c r="BO294" s="21">
        <v>0</v>
      </c>
      <c r="BP294" s="21">
        <v>0</v>
      </c>
      <c r="BQ294" s="21">
        <v>0</v>
      </c>
      <c r="BR294" s="21">
        <v>0</v>
      </c>
      <c r="BS294" s="21">
        <v>0</v>
      </c>
      <c r="BT294" s="21">
        <v>0</v>
      </c>
      <c r="BU294" s="21">
        <v>0</v>
      </c>
      <c r="BV294" s="21">
        <v>0</v>
      </c>
      <c r="BW294" s="21">
        <v>0</v>
      </c>
      <c r="BX294" s="21">
        <v>0</v>
      </c>
      <c r="BY294" s="21">
        <v>0</v>
      </c>
      <c r="BZ294" s="21">
        <v>0</v>
      </c>
      <c r="CA294" s="21">
        <v>0</v>
      </c>
      <c r="CB294" s="21">
        <v>0</v>
      </c>
      <c r="CC294" s="21">
        <v>0</v>
      </c>
      <c r="CD294" s="21">
        <v>0</v>
      </c>
      <c r="CE294" s="21">
        <v>0</v>
      </c>
      <c r="CF294" s="21">
        <v>0</v>
      </c>
      <c r="CG294" s="21">
        <v>0</v>
      </c>
      <c r="CH294" s="21">
        <v>0</v>
      </c>
      <c r="CI294" s="21">
        <v>0</v>
      </c>
      <c r="CJ294" s="21">
        <v>0</v>
      </c>
      <c r="CK294" s="21">
        <v>0</v>
      </c>
      <c r="CL294" s="21">
        <v>0</v>
      </c>
      <c r="CM294" s="21">
        <v>0</v>
      </c>
      <c r="CN294" s="21">
        <v>0</v>
      </c>
      <c r="CO294" s="21">
        <v>0</v>
      </c>
      <c r="CP294" s="21">
        <v>0</v>
      </c>
      <c r="CQ294" s="21">
        <v>0</v>
      </c>
      <c r="CR294" s="21">
        <v>0</v>
      </c>
      <c r="CS294" s="21">
        <v>0</v>
      </c>
      <c r="CT294" s="21">
        <v>0</v>
      </c>
      <c r="CU294" s="21">
        <v>0</v>
      </c>
      <c r="CV294" s="21">
        <v>0</v>
      </c>
      <c r="CW294" s="21">
        <v>0</v>
      </c>
      <c r="CX294" s="21">
        <v>0</v>
      </c>
      <c r="CY294" s="21">
        <v>0</v>
      </c>
      <c r="CZ294" s="21">
        <v>0</v>
      </c>
      <c r="DA294" s="21">
        <v>0</v>
      </c>
      <c r="DB294" s="21">
        <v>0</v>
      </c>
      <c r="DC294" s="21">
        <v>0</v>
      </c>
      <c r="DD294" s="21">
        <v>0</v>
      </c>
      <c r="DE294" s="21">
        <v>0</v>
      </c>
      <c r="DF294" s="21">
        <v>0</v>
      </c>
      <c r="DG294" s="21">
        <v>0</v>
      </c>
      <c r="DH294" s="21">
        <v>1150504</v>
      </c>
      <c r="DI294" s="110">
        <v>3.5</v>
      </c>
      <c r="DJ294" s="110">
        <v>30.9</v>
      </c>
      <c r="DK294" s="110">
        <v>2</v>
      </c>
      <c r="DL294" s="110">
        <v>63.6</v>
      </c>
      <c r="DM294" s="110">
        <v>0</v>
      </c>
      <c r="DN294" s="21">
        <v>310000</v>
      </c>
      <c r="DO294" s="21">
        <v>0</v>
      </c>
      <c r="DP294" s="110" t="s">
        <v>1911</v>
      </c>
      <c r="DQ294" s="110" t="s">
        <v>1911</v>
      </c>
      <c r="DR294" s="110" t="s">
        <v>1911</v>
      </c>
      <c r="DS294" s="110" t="s">
        <v>1892</v>
      </c>
      <c r="DT294" s="110" t="s">
        <v>1911</v>
      </c>
      <c r="DU294" s="110" t="s">
        <v>1892</v>
      </c>
      <c r="DV294" s="110" t="s">
        <v>1911</v>
      </c>
      <c r="DW294" s="110" t="s">
        <v>1911</v>
      </c>
      <c r="DX294" s="110" t="s">
        <v>1911</v>
      </c>
      <c r="DY294" s="110" t="s">
        <v>1911</v>
      </c>
      <c r="DZ294" s="110" t="s">
        <v>1911</v>
      </c>
      <c r="EA294" s="110" t="s">
        <v>1911</v>
      </c>
      <c r="EB294" s="110" t="s">
        <v>1892</v>
      </c>
      <c r="EC294" s="110" t="s">
        <v>1892</v>
      </c>
    </row>
    <row r="295" spans="1:133" x14ac:dyDescent="0.3">
      <c r="A295" s="110" t="s">
        <v>162</v>
      </c>
      <c r="B295" s="110">
        <v>2021</v>
      </c>
      <c r="C295" s="110" t="s">
        <v>2776</v>
      </c>
      <c r="D295" s="22">
        <f>INDEX(Concordance!$A$2:$A$556,MATCH('2021 ESSER III'!F295,Concordance!$D$2:$D$556,0))</f>
        <v>64072</v>
      </c>
      <c r="E295" s="110" t="s">
        <v>1040</v>
      </c>
      <c r="F295" s="110" t="s">
        <v>2777</v>
      </c>
      <c r="G295" s="110" t="s">
        <v>2778</v>
      </c>
      <c r="H295" s="110" t="s">
        <v>1892</v>
      </c>
      <c r="I295" s="21">
        <v>0</v>
      </c>
      <c r="J295" s="21">
        <v>0</v>
      </c>
      <c r="K295" s="21">
        <v>0</v>
      </c>
      <c r="L295" s="21">
        <v>0</v>
      </c>
      <c r="M295" s="21">
        <v>0</v>
      </c>
      <c r="N295" s="21">
        <v>0</v>
      </c>
      <c r="O295" s="21">
        <v>0</v>
      </c>
      <c r="P295" s="21">
        <v>0</v>
      </c>
      <c r="Q295" s="21">
        <v>0</v>
      </c>
      <c r="R295" s="21">
        <v>0</v>
      </c>
      <c r="W295" s="21">
        <v>0</v>
      </c>
      <c r="AC295" s="21">
        <v>404419</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21">
        <v>0</v>
      </c>
      <c r="CN295" s="21">
        <v>0</v>
      </c>
      <c r="CO295" s="21">
        <v>0</v>
      </c>
      <c r="CP295" s="21">
        <v>0</v>
      </c>
      <c r="CQ295" s="21">
        <v>0</v>
      </c>
      <c r="CR295" s="21">
        <v>0</v>
      </c>
      <c r="CS295" s="21">
        <v>0</v>
      </c>
      <c r="CT295" s="21">
        <v>0</v>
      </c>
      <c r="CU295" s="21">
        <v>0</v>
      </c>
      <c r="CV295" s="21">
        <v>0</v>
      </c>
      <c r="CW295" s="21">
        <v>0</v>
      </c>
      <c r="CX295" s="21">
        <v>0</v>
      </c>
      <c r="CY295" s="21">
        <v>0</v>
      </c>
      <c r="CZ295" s="21">
        <v>0</v>
      </c>
      <c r="DA295" s="21">
        <v>0</v>
      </c>
      <c r="DB295" s="21">
        <v>0</v>
      </c>
      <c r="DC295" s="21">
        <v>0</v>
      </c>
      <c r="DD295" s="21">
        <v>0</v>
      </c>
      <c r="DE295" s="21">
        <v>0</v>
      </c>
      <c r="DF295" s="21">
        <v>0</v>
      </c>
      <c r="DG295" s="21">
        <v>0</v>
      </c>
      <c r="DH295" s="21">
        <v>404419</v>
      </c>
      <c r="DI295" s="110">
        <v>0</v>
      </c>
      <c r="DJ295" s="110">
        <v>20</v>
      </c>
      <c r="DK295" s="110">
        <v>0</v>
      </c>
      <c r="DL295" s="110">
        <v>80</v>
      </c>
      <c r="DM295" s="110">
        <v>0</v>
      </c>
      <c r="DN295" s="21">
        <v>80000</v>
      </c>
      <c r="DO295" s="21">
        <v>0</v>
      </c>
      <c r="DP295" s="110" t="s">
        <v>1892</v>
      </c>
      <c r="DQ295" s="110" t="s">
        <v>1911</v>
      </c>
      <c r="DR295" s="110" t="s">
        <v>1911</v>
      </c>
      <c r="DS295" s="110" t="s">
        <v>1911</v>
      </c>
      <c r="DT295" s="110" t="s">
        <v>1911</v>
      </c>
      <c r="DU295" s="110" t="s">
        <v>1911</v>
      </c>
      <c r="DV295" s="110" t="s">
        <v>1911</v>
      </c>
      <c r="DW295" s="110" t="s">
        <v>1911</v>
      </c>
      <c r="DX295" s="110" t="s">
        <v>1911</v>
      </c>
      <c r="DY295" s="110" t="s">
        <v>1911</v>
      </c>
      <c r="DZ295" s="110" t="s">
        <v>1911</v>
      </c>
      <c r="EA295" s="110" t="s">
        <v>1911</v>
      </c>
      <c r="EB295" s="110" t="s">
        <v>1892</v>
      </c>
      <c r="EC295" s="110" t="s">
        <v>1892</v>
      </c>
    </row>
    <row r="296" spans="1:133" x14ac:dyDescent="0.3">
      <c r="A296" s="110" t="s">
        <v>162</v>
      </c>
      <c r="B296" s="110">
        <v>2021</v>
      </c>
      <c r="C296" s="110" t="s">
        <v>2779</v>
      </c>
      <c r="D296" s="22">
        <f>INDEX(Concordance!$A$2:$A$556,MATCH('2021 ESSER III'!F296,Concordance!$D$2:$D$556,0))</f>
        <v>55106</v>
      </c>
      <c r="E296" s="110" t="s">
        <v>1043</v>
      </c>
      <c r="F296" s="110" t="s">
        <v>2780</v>
      </c>
      <c r="G296" s="110" t="s">
        <v>2781</v>
      </c>
      <c r="H296" s="110" t="s">
        <v>1892</v>
      </c>
      <c r="I296" s="21">
        <v>0</v>
      </c>
      <c r="J296" s="21">
        <v>0</v>
      </c>
      <c r="K296" s="21">
        <v>0</v>
      </c>
      <c r="L296" s="21">
        <v>0</v>
      </c>
      <c r="M296" s="21">
        <v>0</v>
      </c>
      <c r="N296" s="21">
        <v>0</v>
      </c>
      <c r="O296" s="21">
        <v>0</v>
      </c>
      <c r="P296" s="21">
        <v>0</v>
      </c>
      <c r="Q296" s="21">
        <v>0</v>
      </c>
      <c r="R296" s="21">
        <v>0</v>
      </c>
      <c r="W296" s="21">
        <v>0</v>
      </c>
      <c r="AC296" s="21">
        <v>2416232</v>
      </c>
      <c r="AD296" s="21">
        <v>0</v>
      </c>
      <c r="AE296" s="21">
        <v>0</v>
      </c>
      <c r="AF296" s="21">
        <v>0</v>
      </c>
      <c r="AG296" s="21">
        <v>0</v>
      </c>
      <c r="AH296" s="21">
        <v>0</v>
      </c>
      <c r="AI296" s="21">
        <v>0</v>
      </c>
      <c r="AJ296" s="21">
        <v>0</v>
      </c>
      <c r="AK296" s="21">
        <v>0</v>
      </c>
      <c r="AL296" s="21">
        <v>0</v>
      </c>
      <c r="AM296" s="21">
        <v>0</v>
      </c>
      <c r="AN296" s="21">
        <v>0</v>
      </c>
      <c r="AO296" s="21">
        <v>0</v>
      </c>
      <c r="AP296" s="21">
        <v>0</v>
      </c>
      <c r="AQ296" s="21">
        <v>0</v>
      </c>
      <c r="AR296" s="21">
        <v>0</v>
      </c>
      <c r="AS296" s="21">
        <v>0</v>
      </c>
      <c r="AT296" s="21">
        <v>0</v>
      </c>
      <c r="AU296" s="21">
        <v>0</v>
      </c>
      <c r="AV296" s="21">
        <v>0</v>
      </c>
      <c r="AW296" s="21">
        <v>0</v>
      </c>
      <c r="AX296" s="21">
        <v>0</v>
      </c>
      <c r="AY296" s="21">
        <v>0</v>
      </c>
      <c r="AZ296" s="21">
        <v>0</v>
      </c>
      <c r="BA296" s="21">
        <v>0</v>
      </c>
      <c r="BB296" s="21">
        <v>0</v>
      </c>
      <c r="BC296" s="21">
        <v>0</v>
      </c>
      <c r="BD296" s="21">
        <v>0</v>
      </c>
      <c r="BE296" s="21">
        <v>0</v>
      </c>
      <c r="BF296" s="21">
        <v>0</v>
      </c>
      <c r="BG296" s="21">
        <v>0</v>
      </c>
      <c r="BH296" s="21">
        <v>0</v>
      </c>
      <c r="BI296" s="21">
        <v>0</v>
      </c>
      <c r="BJ296" s="21">
        <v>0</v>
      </c>
      <c r="BK296" s="21">
        <v>0</v>
      </c>
      <c r="BL296" s="21">
        <v>0</v>
      </c>
      <c r="BM296" s="21">
        <v>0</v>
      </c>
      <c r="BN296" s="21">
        <v>0</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21">
        <v>0</v>
      </c>
      <c r="CN296" s="21">
        <v>0</v>
      </c>
      <c r="CO296" s="21">
        <v>0</v>
      </c>
      <c r="CP296" s="21">
        <v>0</v>
      </c>
      <c r="CQ296" s="21">
        <v>0</v>
      </c>
      <c r="CR296" s="21">
        <v>0</v>
      </c>
      <c r="CS296" s="21">
        <v>0</v>
      </c>
      <c r="CT296" s="21">
        <v>0</v>
      </c>
      <c r="CU296" s="21">
        <v>0</v>
      </c>
      <c r="CV296" s="21">
        <v>0</v>
      </c>
      <c r="CW296" s="21">
        <v>0</v>
      </c>
      <c r="CX296" s="21">
        <v>0</v>
      </c>
      <c r="CY296" s="21">
        <v>0</v>
      </c>
      <c r="CZ296" s="21">
        <v>0</v>
      </c>
      <c r="DA296" s="21">
        <v>0</v>
      </c>
      <c r="DB296" s="21">
        <v>0</v>
      </c>
      <c r="DC296" s="21">
        <v>0</v>
      </c>
      <c r="DD296" s="21">
        <v>0</v>
      </c>
      <c r="DE296" s="21">
        <v>0</v>
      </c>
      <c r="DF296" s="21">
        <v>0</v>
      </c>
      <c r="DG296" s="21">
        <v>0</v>
      </c>
      <c r="DH296" s="21">
        <v>2416232</v>
      </c>
      <c r="DI296" s="110">
        <v>0</v>
      </c>
      <c r="DJ296" s="110">
        <v>20</v>
      </c>
      <c r="DK296" s="110">
        <v>0</v>
      </c>
      <c r="DL296" s="110">
        <v>80</v>
      </c>
      <c r="DM296" s="110">
        <v>0</v>
      </c>
      <c r="DN296" s="21">
        <v>479268</v>
      </c>
      <c r="DO296" s="21">
        <v>0</v>
      </c>
      <c r="DP296" s="110" t="s">
        <v>1911</v>
      </c>
      <c r="DQ296" s="110" t="s">
        <v>1911</v>
      </c>
      <c r="DR296" s="110" t="s">
        <v>1911</v>
      </c>
      <c r="DS296" s="110" t="s">
        <v>1892</v>
      </c>
      <c r="DT296" s="110" t="s">
        <v>1911</v>
      </c>
      <c r="DU296" s="110" t="s">
        <v>1892</v>
      </c>
      <c r="DV296" s="110" t="s">
        <v>1911</v>
      </c>
      <c r="DW296" s="110" t="s">
        <v>1911</v>
      </c>
      <c r="DX296" s="110" t="s">
        <v>1911</v>
      </c>
      <c r="DY296" s="110" t="s">
        <v>1911</v>
      </c>
      <c r="DZ296" s="110" t="s">
        <v>1911</v>
      </c>
      <c r="EA296" s="110" t="s">
        <v>1911</v>
      </c>
      <c r="EB296" s="110" t="s">
        <v>1892</v>
      </c>
      <c r="EC296" s="110" t="s">
        <v>1892</v>
      </c>
    </row>
    <row r="297" spans="1:133" x14ac:dyDescent="0.3">
      <c r="A297" s="110" t="s">
        <v>162</v>
      </c>
      <c r="B297" s="110">
        <v>2021</v>
      </c>
      <c r="C297" s="110" t="s">
        <v>2782</v>
      </c>
      <c r="D297" s="22">
        <f>INDEX(Concordance!$A$2:$A$556,MATCH('2021 ESSER III'!F297,Concordance!$D$2:$D$556,0))</f>
        <v>106008</v>
      </c>
      <c r="E297" s="110" t="s">
        <v>1046</v>
      </c>
      <c r="F297" s="110" t="s">
        <v>2783</v>
      </c>
      <c r="G297" s="110" t="s">
        <v>2784</v>
      </c>
      <c r="H297" s="110" t="s">
        <v>1892</v>
      </c>
      <c r="I297" s="21">
        <v>0</v>
      </c>
      <c r="J297" s="21">
        <v>0</v>
      </c>
      <c r="K297" s="21">
        <v>0</v>
      </c>
      <c r="L297" s="21">
        <v>0</v>
      </c>
      <c r="M297" s="21">
        <v>0</v>
      </c>
      <c r="N297" s="21">
        <v>0</v>
      </c>
      <c r="O297" s="21">
        <v>0</v>
      </c>
      <c r="P297" s="21">
        <v>0</v>
      </c>
      <c r="Q297" s="21">
        <v>0</v>
      </c>
      <c r="R297" s="21">
        <v>0</v>
      </c>
      <c r="W297" s="21">
        <v>0</v>
      </c>
      <c r="AC297" s="21">
        <v>222312</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21">
        <v>0</v>
      </c>
      <c r="CN297" s="21">
        <v>0</v>
      </c>
      <c r="CO297" s="21">
        <v>0</v>
      </c>
      <c r="CP297" s="21">
        <v>0</v>
      </c>
      <c r="CQ297" s="21">
        <v>0</v>
      </c>
      <c r="CR297" s="21">
        <v>0</v>
      </c>
      <c r="CS297" s="21">
        <v>0</v>
      </c>
      <c r="CT297" s="21">
        <v>0</v>
      </c>
      <c r="CU297" s="21">
        <v>0</v>
      </c>
      <c r="CV297" s="21">
        <v>0</v>
      </c>
      <c r="CW297" s="21">
        <v>0</v>
      </c>
      <c r="CX297" s="21">
        <v>0</v>
      </c>
      <c r="CY297" s="21">
        <v>0</v>
      </c>
      <c r="CZ297" s="21">
        <v>0</v>
      </c>
      <c r="DA297" s="21">
        <v>0</v>
      </c>
      <c r="DB297" s="21">
        <v>0</v>
      </c>
      <c r="DC297" s="21">
        <v>0</v>
      </c>
      <c r="DD297" s="21">
        <v>0</v>
      </c>
      <c r="DE297" s="21">
        <v>0</v>
      </c>
      <c r="DF297" s="21">
        <v>0</v>
      </c>
      <c r="DG297" s="21">
        <v>0</v>
      </c>
      <c r="DH297" s="21">
        <v>222312</v>
      </c>
      <c r="DI297" s="110">
        <v>0</v>
      </c>
      <c r="DJ297" s="110">
        <v>0</v>
      </c>
      <c r="DK297" s="110">
        <v>0</v>
      </c>
      <c r="DL297" s="110">
        <v>0</v>
      </c>
      <c r="DM297" s="110">
        <v>100</v>
      </c>
      <c r="DN297" s="21">
        <v>50000</v>
      </c>
      <c r="DO297" s="21">
        <v>0</v>
      </c>
      <c r="DP297" s="110" t="s">
        <v>1911</v>
      </c>
      <c r="DQ297" s="110" t="s">
        <v>1911</v>
      </c>
      <c r="DR297" s="110" t="s">
        <v>1911</v>
      </c>
      <c r="DS297" s="110" t="s">
        <v>1892</v>
      </c>
      <c r="DT297" s="110" t="s">
        <v>1911</v>
      </c>
      <c r="DU297" s="110" t="s">
        <v>1911</v>
      </c>
      <c r="DV297" s="110" t="s">
        <v>1911</v>
      </c>
      <c r="DW297" s="110" t="s">
        <v>1911</v>
      </c>
      <c r="DX297" s="110" t="s">
        <v>1911</v>
      </c>
      <c r="DY297" s="110" t="s">
        <v>1911</v>
      </c>
      <c r="DZ297" s="110" t="s">
        <v>1911</v>
      </c>
      <c r="EA297" s="110" t="s">
        <v>1911</v>
      </c>
      <c r="EB297" s="110" t="s">
        <v>1892</v>
      </c>
      <c r="EC297" s="110" t="s">
        <v>1892</v>
      </c>
    </row>
    <row r="298" spans="1:133" x14ac:dyDescent="0.3">
      <c r="A298" s="110" t="s">
        <v>162</v>
      </c>
      <c r="B298" s="110">
        <v>2021</v>
      </c>
      <c r="C298" s="110" t="s">
        <v>2785</v>
      </c>
      <c r="D298" s="22">
        <f>INDEX(Concordance!$A$2:$A$556,MATCH('2021 ESSER III'!F298,Concordance!$D$2:$D$556,0))</f>
        <v>62070</v>
      </c>
      <c r="E298" s="110" t="s">
        <v>1049</v>
      </c>
      <c r="F298" s="110" t="s">
        <v>2786</v>
      </c>
      <c r="G298" s="110" t="s">
        <v>2787</v>
      </c>
      <c r="H298" s="110" t="s">
        <v>1892</v>
      </c>
      <c r="I298" s="21">
        <v>0</v>
      </c>
      <c r="J298" s="21">
        <v>0</v>
      </c>
      <c r="K298" s="21">
        <v>0</v>
      </c>
      <c r="L298" s="21">
        <v>0</v>
      </c>
      <c r="M298" s="21">
        <v>0</v>
      </c>
      <c r="N298" s="21">
        <v>0</v>
      </c>
      <c r="O298" s="21">
        <v>0</v>
      </c>
      <c r="P298" s="21">
        <v>0</v>
      </c>
      <c r="Q298" s="21">
        <v>0</v>
      </c>
      <c r="R298" s="21">
        <v>0</v>
      </c>
      <c r="W298" s="21">
        <v>0</v>
      </c>
      <c r="AC298" s="21">
        <v>1450437</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0</v>
      </c>
      <c r="CU298" s="21">
        <v>0</v>
      </c>
      <c r="CV298" s="21">
        <v>0</v>
      </c>
      <c r="CW298" s="21">
        <v>0</v>
      </c>
      <c r="CX298" s="21">
        <v>0</v>
      </c>
      <c r="CY298" s="21">
        <v>0</v>
      </c>
      <c r="CZ298" s="21">
        <v>0</v>
      </c>
      <c r="DA298" s="21">
        <v>0</v>
      </c>
      <c r="DB298" s="21">
        <v>0</v>
      </c>
      <c r="DC298" s="21">
        <v>0</v>
      </c>
      <c r="DD298" s="21">
        <v>0</v>
      </c>
      <c r="DE298" s="21">
        <v>0</v>
      </c>
      <c r="DF298" s="21">
        <v>0</v>
      </c>
      <c r="DG298" s="21">
        <v>0</v>
      </c>
      <c r="DH298" s="21">
        <v>1450437</v>
      </c>
      <c r="DI298" s="110">
        <v>68</v>
      </c>
      <c r="DJ298" s="110">
        <v>27</v>
      </c>
      <c r="DK298" s="110">
        <v>0</v>
      </c>
      <c r="DL298" s="110">
        <v>5</v>
      </c>
      <c r="DM298" s="110">
        <v>0</v>
      </c>
      <c r="DN298" s="21">
        <v>327877</v>
      </c>
      <c r="DO298" s="21">
        <v>0</v>
      </c>
      <c r="DP298" s="110" t="s">
        <v>1892</v>
      </c>
      <c r="DQ298" s="110" t="s">
        <v>1892</v>
      </c>
      <c r="DR298" s="110" t="s">
        <v>1911</v>
      </c>
      <c r="DS298" s="110" t="s">
        <v>1892</v>
      </c>
      <c r="DT298" s="110" t="s">
        <v>1911</v>
      </c>
      <c r="DU298" s="110" t="s">
        <v>1911</v>
      </c>
      <c r="DV298" s="110" t="s">
        <v>1911</v>
      </c>
      <c r="DW298" s="110" t="s">
        <v>1911</v>
      </c>
      <c r="DX298" s="110" t="s">
        <v>1911</v>
      </c>
      <c r="DY298" s="110" t="s">
        <v>1911</v>
      </c>
      <c r="DZ298" s="110" t="s">
        <v>1911</v>
      </c>
      <c r="EA298" s="110" t="s">
        <v>1911</v>
      </c>
      <c r="EB298" s="110" t="s">
        <v>1892</v>
      </c>
      <c r="EC298" s="110" t="s">
        <v>1892</v>
      </c>
    </row>
    <row r="299" spans="1:133" x14ac:dyDescent="0.3">
      <c r="A299" s="110" t="s">
        <v>162</v>
      </c>
      <c r="B299" s="110">
        <v>2021</v>
      </c>
      <c r="C299" s="110" t="s">
        <v>2788</v>
      </c>
      <c r="D299" s="22">
        <f>INDEX(Concordance!$A$2:$A$556,MATCH('2021 ESSER III'!F299,Concordance!$D$2:$D$556,0))</f>
        <v>97129</v>
      </c>
      <c r="E299" s="110" t="s">
        <v>1477</v>
      </c>
      <c r="F299" s="110" t="s">
        <v>2789</v>
      </c>
      <c r="G299" s="110" t="s">
        <v>2790</v>
      </c>
      <c r="H299" s="110" t="s">
        <v>1892</v>
      </c>
      <c r="I299" s="21">
        <v>0</v>
      </c>
      <c r="J299" s="21">
        <v>0</v>
      </c>
      <c r="K299" s="21">
        <v>0</v>
      </c>
      <c r="L299" s="21">
        <v>0</v>
      </c>
      <c r="M299" s="21">
        <v>0</v>
      </c>
      <c r="N299" s="21">
        <v>0</v>
      </c>
      <c r="O299" s="21">
        <v>0</v>
      </c>
      <c r="P299" s="21">
        <v>0</v>
      </c>
      <c r="Q299" s="21">
        <v>0</v>
      </c>
      <c r="R299" s="21">
        <v>0</v>
      </c>
      <c r="W299" s="21">
        <v>0</v>
      </c>
      <c r="AC299" s="21">
        <v>4812187</v>
      </c>
      <c r="AD299" s="21">
        <v>0</v>
      </c>
      <c r="AE299" s="21">
        <v>0</v>
      </c>
      <c r="AF299" s="21">
        <v>0</v>
      </c>
      <c r="AG299" s="21">
        <v>0</v>
      </c>
      <c r="AH299" s="21">
        <v>0</v>
      </c>
      <c r="AI299" s="21">
        <v>0</v>
      </c>
      <c r="AJ299" s="21">
        <v>0</v>
      </c>
      <c r="AK299" s="21">
        <v>0</v>
      </c>
      <c r="AL299" s="21">
        <v>0</v>
      </c>
      <c r="AM299" s="21">
        <v>0</v>
      </c>
      <c r="AN299" s="21">
        <v>0</v>
      </c>
      <c r="AO299" s="21">
        <v>0</v>
      </c>
      <c r="AP299" s="21">
        <v>0</v>
      </c>
      <c r="AQ299" s="21">
        <v>0</v>
      </c>
      <c r="AR299" s="21">
        <v>0</v>
      </c>
      <c r="AS299" s="21">
        <v>0</v>
      </c>
      <c r="AT299" s="21">
        <v>0</v>
      </c>
      <c r="AU299" s="21">
        <v>0</v>
      </c>
      <c r="AV299" s="21">
        <v>0</v>
      </c>
      <c r="AW299" s="21">
        <v>0</v>
      </c>
      <c r="AX299" s="21">
        <v>0</v>
      </c>
      <c r="AY299" s="21">
        <v>0</v>
      </c>
      <c r="AZ299" s="21">
        <v>0</v>
      </c>
      <c r="BA299" s="21">
        <v>0</v>
      </c>
      <c r="BB299" s="21">
        <v>0</v>
      </c>
      <c r="BC299" s="21">
        <v>0</v>
      </c>
      <c r="BD299" s="21">
        <v>0</v>
      </c>
      <c r="BE299" s="21">
        <v>0</v>
      </c>
      <c r="BF299" s="21">
        <v>0</v>
      </c>
      <c r="BG299" s="21">
        <v>0</v>
      </c>
      <c r="BH299" s="21">
        <v>0</v>
      </c>
      <c r="BI299" s="21">
        <v>0</v>
      </c>
      <c r="BJ299" s="21">
        <v>0</v>
      </c>
      <c r="BK299" s="21">
        <v>0</v>
      </c>
      <c r="BL299" s="21">
        <v>0</v>
      </c>
      <c r="BM299" s="21">
        <v>0</v>
      </c>
      <c r="BN299" s="21">
        <v>0</v>
      </c>
      <c r="BO299" s="21">
        <v>0</v>
      </c>
      <c r="BP299" s="21">
        <v>0</v>
      </c>
      <c r="BQ299" s="21">
        <v>0</v>
      </c>
      <c r="BR299" s="21">
        <v>0</v>
      </c>
      <c r="BS299" s="21">
        <v>0</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0</v>
      </c>
      <c r="CU299" s="21">
        <v>0</v>
      </c>
      <c r="CV299" s="21">
        <v>0</v>
      </c>
      <c r="CW299" s="21">
        <v>0</v>
      </c>
      <c r="CX299" s="21">
        <v>0</v>
      </c>
      <c r="CY299" s="21">
        <v>0</v>
      </c>
      <c r="CZ299" s="21">
        <v>0</v>
      </c>
      <c r="DA299" s="21">
        <v>0</v>
      </c>
      <c r="DB299" s="21">
        <v>0</v>
      </c>
      <c r="DC299" s="21">
        <v>0</v>
      </c>
      <c r="DD299" s="21">
        <v>0</v>
      </c>
      <c r="DE299" s="21">
        <v>0</v>
      </c>
      <c r="DF299" s="21">
        <v>0</v>
      </c>
      <c r="DG299" s="21">
        <v>0</v>
      </c>
      <c r="DH299" s="21">
        <v>4812187</v>
      </c>
      <c r="DI299" s="110">
        <v>0</v>
      </c>
      <c r="DJ299" s="110">
        <v>50</v>
      </c>
      <c r="DK299" s="110">
        <v>0</v>
      </c>
      <c r="DL299" s="110">
        <v>0</v>
      </c>
      <c r="DM299" s="110">
        <v>50</v>
      </c>
      <c r="DN299" s="21">
        <v>2542400</v>
      </c>
      <c r="DO299" s="21">
        <v>0</v>
      </c>
      <c r="DP299" s="110" t="s">
        <v>1892</v>
      </c>
      <c r="DQ299" s="110" t="s">
        <v>1892</v>
      </c>
      <c r="DR299" s="110" t="s">
        <v>1892</v>
      </c>
      <c r="DS299" s="110" t="s">
        <v>1911</v>
      </c>
      <c r="DT299" s="110" t="s">
        <v>1911</v>
      </c>
      <c r="DU299" s="110" t="s">
        <v>1892</v>
      </c>
      <c r="DV299" s="110" t="s">
        <v>1911</v>
      </c>
      <c r="DW299" s="110" t="s">
        <v>1911</v>
      </c>
      <c r="DX299" s="110" t="s">
        <v>1911</v>
      </c>
      <c r="DY299" s="110" t="s">
        <v>1911</v>
      </c>
      <c r="DZ299" s="110" t="s">
        <v>1911</v>
      </c>
      <c r="EA299" s="110" t="s">
        <v>1911</v>
      </c>
      <c r="EB299" s="110" t="s">
        <v>1892</v>
      </c>
      <c r="EC299" s="110" t="s">
        <v>1892</v>
      </c>
    </row>
    <row r="300" spans="1:133" x14ac:dyDescent="0.3">
      <c r="A300" s="110" t="s">
        <v>162</v>
      </c>
      <c r="B300" s="110">
        <v>2021</v>
      </c>
      <c r="C300" s="110" t="s">
        <v>2791</v>
      </c>
      <c r="D300" s="22">
        <f>INDEX(Concordance!$A$2:$A$556,MATCH('2021 ESSER III'!F300,Concordance!$D$2:$D$556,0))</f>
        <v>112102</v>
      </c>
      <c r="E300" s="110" t="s">
        <v>1052</v>
      </c>
      <c r="F300" s="110" t="s">
        <v>2792</v>
      </c>
      <c r="G300" s="110" t="s">
        <v>2793</v>
      </c>
      <c r="H300" s="110" t="s">
        <v>1892</v>
      </c>
      <c r="I300" s="21">
        <v>0</v>
      </c>
      <c r="J300" s="21">
        <v>0</v>
      </c>
      <c r="K300" s="21">
        <v>0</v>
      </c>
      <c r="L300" s="21">
        <v>0</v>
      </c>
      <c r="M300" s="21">
        <v>0</v>
      </c>
      <c r="N300" s="21">
        <v>0</v>
      </c>
      <c r="O300" s="21">
        <v>0</v>
      </c>
      <c r="P300" s="21">
        <v>0</v>
      </c>
      <c r="Q300" s="21">
        <v>0</v>
      </c>
      <c r="R300" s="21">
        <v>0</v>
      </c>
      <c r="W300" s="21">
        <v>0</v>
      </c>
      <c r="AC300" s="21">
        <v>5679185</v>
      </c>
      <c r="AD300" s="21">
        <v>0</v>
      </c>
      <c r="AE300" s="21">
        <v>0</v>
      </c>
      <c r="AF300" s="21">
        <v>0</v>
      </c>
      <c r="AG300" s="21">
        <v>0</v>
      </c>
      <c r="AH300" s="21">
        <v>0</v>
      </c>
      <c r="AI300" s="21">
        <v>0</v>
      </c>
      <c r="AJ300" s="21">
        <v>0</v>
      </c>
      <c r="AK300" s="21">
        <v>0</v>
      </c>
      <c r="AL300" s="21">
        <v>0</v>
      </c>
      <c r="AM300" s="21">
        <v>0</v>
      </c>
      <c r="AN300" s="21">
        <v>0</v>
      </c>
      <c r="AO300" s="21">
        <v>0</v>
      </c>
      <c r="AP300" s="21">
        <v>0</v>
      </c>
      <c r="AQ300" s="21">
        <v>0</v>
      </c>
      <c r="AR300" s="21">
        <v>0</v>
      </c>
      <c r="AS300" s="21">
        <v>0</v>
      </c>
      <c r="AT300" s="21">
        <v>0</v>
      </c>
      <c r="AU300" s="21">
        <v>0</v>
      </c>
      <c r="AV300" s="21">
        <v>0</v>
      </c>
      <c r="AW300" s="21">
        <v>0</v>
      </c>
      <c r="AX300" s="21">
        <v>0</v>
      </c>
      <c r="AY300" s="21">
        <v>0</v>
      </c>
      <c r="AZ300" s="21">
        <v>0</v>
      </c>
      <c r="BA300" s="21">
        <v>0</v>
      </c>
      <c r="BB300" s="21">
        <v>0</v>
      </c>
      <c r="BC300" s="21">
        <v>0</v>
      </c>
      <c r="BD300" s="21">
        <v>0</v>
      </c>
      <c r="BE300" s="21">
        <v>0</v>
      </c>
      <c r="BF300" s="21">
        <v>0</v>
      </c>
      <c r="BG300" s="21">
        <v>0</v>
      </c>
      <c r="BH300" s="21">
        <v>0</v>
      </c>
      <c r="BI300" s="21">
        <v>0</v>
      </c>
      <c r="BJ300" s="21">
        <v>0</v>
      </c>
      <c r="BK300" s="21">
        <v>0</v>
      </c>
      <c r="BL300" s="21">
        <v>0</v>
      </c>
      <c r="BM300" s="21">
        <v>0</v>
      </c>
      <c r="BN300" s="21">
        <v>0</v>
      </c>
      <c r="BO300" s="21">
        <v>0</v>
      </c>
      <c r="BP300" s="21">
        <v>0</v>
      </c>
      <c r="BQ300" s="21">
        <v>0</v>
      </c>
      <c r="BR300" s="21">
        <v>0</v>
      </c>
      <c r="BS300" s="21">
        <v>0</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21">
        <v>0</v>
      </c>
      <c r="CN300" s="21">
        <v>0</v>
      </c>
      <c r="CO300" s="21">
        <v>0</v>
      </c>
      <c r="CP300" s="21">
        <v>0</v>
      </c>
      <c r="CQ300" s="21">
        <v>0</v>
      </c>
      <c r="CR300" s="21">
        <v>0</v>
      </c>
      <c r="CS300" s="21">
        <v>0</v>
      </c>
      <c r="CT300" s="21">
        <v>0</v>
      </c>
      <c r="CU300" s="21">
        <v>0</v>
      </c>
      <c r="CV300" s="21">
        <v>0</v>
      </c>
      <c r="CW300" s="21">
        <v>0</v>
      </c>
      <c r="CX300" s="21">
        <v>0</v>
      </c>
      <c r="CY300" s="21">
        <v>0</v>
      </c>
      <c r="CZ300" s="21">
        <v>0</v>
      </c>
      <c r="DA300" s="21">
        <v>0</v>
      </c>
      <c r="DB300" s="21">
        <v>0</v>
      </c>
      <c r="DC300" s="21">
        <v>0</v>
      </c>
      <c r="DD300" s="21">
        <v>0</v>
      </c>
      <c r="DE300" s="21">
        <v>0</v>
      </c>
      <c r="DF300" s="21">
        <v>0</v>
      </c>
      <c r="DG300" s="21">
        <v>0</v>
      </c>
      <c r="DH300" s="21">
        <v>5679185</v>
      </c>
      <c r="DI300" s="110">
        <v>28</v>
      </c>
      <c r="DJ300" s="110">
        <v>40</v>
      </c>
      <c r="DK300" s="110">
        <v>8</v>
      </c>
      <c r="DL300" s="110">
        <v>24</v>
      </c>
      <c r="DM300" s="110">
        <v>0</v>
      </c>
      <c r="DN300" s="21">
        <v>1739700</v>
      </c>
      <c r="DO300" s="21">
        <v>0</v>
      </c>
      <c r="DP300" s="110" t="s">
        <v>1911</v>
      </c>
      <c r="DQ300" s="110" t="s">
        <v>1892</v>
      </c>
      <c r="DR300" s="110" t="s">
        <v>1892</v>
      </c>
      <c r="DS300" s="110" t="s">
        <v>1892</v>
      </c>
      <c r="DT300" s="110" t="s">
        <v>1911</v>
      </c>
      <c r="DU300" s="110" t="s">
        <v>1892</v>
      </c>
      <c r="DV300" s="110" t="s">
        <v>1911</v>
      </c>
      <c r="DW300" s="110" t="s">
        <v>1911</v>
      </c>
      <c r="DX300" s="110" t="s">
        <v>1911</v>
      </c>
      <c r="DY300" s="110" t="s">
        <v>1911</v>
      </c>
      <c r="DZ300" s="110" t="s">
        <v>1911</v>
      </c>
      <c r="EA300" s="110" t="s">
        <v>1911</v>
      </c>
      <c r="EB300" s="110" t="s">
        <v>1892</v>
      </c>
      <c r="EC300" s="110" t="s">
        <v>1892</v>
      </c>
    </row>
    <row r="301" spans="1:133" x14ac:dyDescent="0.3">
      <c r="A301" s="110" t="s">
        <v>162</v>
      </c>
      <c r="B301" s="110">
        <v>2021</v>
      </c>
      <c r="C301" s="110" t="s">
        <v>2794</v>
      </c>
      <c r="D301" s="22">
        <f>INDEX(Concordance!$A$2:$A$556,MATCH('2021 ESSER III'!F301,Concordance!$D$2:$D$556,0))</f>
        <v>74201</v>
      </c>
      <c r="E301" s="110" t="s">
        <v>1055</v>
      </c>
      <c r="F301" s="110" t="s">
        <v>2795</v>
      </c>
      <c r="G301" s="110" t="s">
        <v>2796</v>
      </c>
      <c r="H301" s="110" t="s">
        <v>1892</v>
      </c>
      <c r="I301" s="21">
        <v>25339.69</v>
      </c>
      <c r="J301" s="21">
        <v>0</v>
      </c>
      <c r="K301" s="21">
        <v>0</v>
      </c>
      <c r="L301" s="21">
        <v>0</v>
      </c>
      <c r="M301" s="21">
        <v>0</v>
      </c>
      <c r="N301" s="21">
        <v>0</v>
      </c>
      <c r="O301" s="21">
        <v>0</v>
      </c>
      <c r="P301" s="21">
        <v>0</v>
      </c>
      <c r="Q301" s="21">
        <v>25339.69</v>
      </c>
      <c r="R301" s="21">
        <v>0</v>
      </c>
      <c r="W301" s="21">
        <v>25339.69</v>
      </c>
      <c r="X301" s="110">
        <v>0</v>
      </c>
      <c r="Y301" s="110">
        <v>0</v>
      </c>
      <c r="Z301" s="110">
        <v>0</v>
      </c>
      <c r="AA301" s="110">
        <v>100</v>
      </c>
      <c r="AB301" s="110">
        <v>0</v>
      </c>
      <c r="AC301" s="21">
        <v>1474451</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21">
        <v>0</v>
      </c>
      <c r="CU301" s="21">
        <v>0</v>
      </c>
      <c r="CV301" s="21">
        <v>0</v>
      </c>
      <c r="CW301" s="21">
        <v>0</v>
      </c>
      <c r="CX301" s="21">
        <v>0</v>
      </c>
      <c r="CY301" s="21">
        <v>0</v>
      </c>
      <c r="CZ301" s="21">
        <v>0</v>
      </c>
      <c r="DA301" s="21">
        <v>0</v>
      </c>
      <c r="DB301" s="21">
        <v>0</v>
      </c>
      <c r="DC301" s="21">
        <v>0</v>
      </c>
      <c r="DD301" s="21">
        <v>0</v>
      </c>
      <c r="DE301" s="21">
        <v>0</v>
      </c>
      <c r="DF301" s="21">
        <v>0</v>
      </c>
      <c r="DG301" s="21">
        <v>0</v>
      </c>
      <c r="DH301" s="21">
        <v>1474451</v>
      </c>
      <c r="DI301" s="110">
        <v>58</v>
      </c>
      <c r="DJ301" s="110">
        <v>20</v>
      </c>
      <c r="DK301" s="110">
        <v>11</v>
      </c>
      <c r="DL301" s="110">
        <v>11</v>
      </c>
      <c r="DM301" s="110">
        <v>0</v>
      </c>
      <c r="DN301" s="21">
        <v>306766</v>
      </c>
      <c r="DO301" s="21">
        <v>0</v>
      </c>
      <c r="DP301" s="110" t="s">
        <v>1911</v>
      </c>
      <c r="DQ301" s="110" t="s">
        <v>1911</v>
      </c>
      <c r="DR301" s="110" t="s">
        <v>1911</v>
      </c>
      <c r="DS301" s="110" t="s">
        <v>1892</v>
      </c>
      <c r="DT301" s="110" t="s">
        <v>1911</v>
      </c>
      <c r="DU301" s="110" t="s">
        <v>1892</v>
      </c>
      <c r="DV301" s="110" t="s">
        <v>1911</v>
      </c>
      <c r="DW301" s="110" t="s">
        <v>1911</v>
      </c>
      <c r="DX301" s="110" t="s">
        <v>1911</v>
      </c>
      <c r="DY301" s="110" t="s">
        <v>1911</v>
      </c>
      <c r="DZ301" s="110" t="s">
        <v>1911</v>
      </c>
      <c r="EA301" s="110" t="s">
        <v>1911</v>
      </c>
      <c r="EB301" s="110" t="s">
        <v>1892</v>
      </c>
      <c r="EC301" s="110" t="s">
        <v>1892</v>
      </c>
    </row>
    <row r="302" spans="1:133" x14ac:dyDescent="0.3">
      <c r="A302" s="110" t="s">
        <v>162</v>
      </c>
      <c r="B302" s="110">
        <v>2021</v>
      </c>
      <c r="C302" s="110" t="s">
        <v>2797</v>
      </c>
      <c r="D302" s="22">
        <f>INDEX(Concordance!$A$2:$A$556,MATCH('2021 ESSER III'!F302,Concordance!$D$2:$D$556,0))</f>
        <v>32055</v>
      </c>
      <c r="E302" s="110" t="s">
        <v>1058</v>
      </c>
      <c r="F302" s="110" t="s">
        <v>2798</v>
      </c>
      <c r="G302" s="110" t="s">
        <v>2799</v>
      </c>
      <c r="H302" s="110" t="s">
        <v>1892</v>
      </c>
      <c r="I302" s="21">
        <v>10338.59</v>
      </c>
      <c r="J302" s="21">
        <v>0</v>
      </c>
      <c r="K302" s="21">
        <v>0</v>
      </c>
      <c r="L302" s="21">
        <v>0</v>
      </c>
      <c r="M302" s="21">
        <v>0</v>
      </c>
      <c r="N302" s="21">
        <v>0</v>
      </c>
      <c r="O302" s="21">
        <v>0</v>
      </c>
      <c r="P302" s="21">
        <v>0</v>
      </c>
      <c r="Q302" s="21">
        <v>10338.59</v>
      </c>
      <c r="R302" s="21">
        <v>0</v>
      </c>
      <c r="W302" s="21">
        <v>10338.59</v>
      </c>
      <c r="X302" s="110">
        <v>0</v>
      </c>
      <c r="Y302" s="110">
        <v>0</v>
      </c>
      <c r="Z302" s="110">
        <v>0</v>
      </c>
      <c r="AA302" s="110">
        <v>100</v>
      </c>
      <c r="AB302" s="110">
        <v>0</v>
      </c>
      <c r="AC302" s="21">
        <v>547424</v>
      </c>
      <c r="AD302" s="21">
        <v>0</v>
      </c>
      <c r="AE302" s="21">
        <v>0</v>
      </c>
      <c r="AF302" s="21">
        <v>0</v>
      </c>
      <c r="AG302" s="21">
        <v>0</v>
      </c>
      <c r="AH302" s="21">
        <v>0</v>
      </c>
      <c r="AI302" s="21">
        <v>0</v>
      </c>
      <c r="AJ302" s="21">
        <v>0</v>
      </c>
      <c r="AK302" s="21">
        <v>0</v>
      </c>
      <c r="AL302" s="21">
        <v>0</v>
      </c>
      <c r="AM302" s="21">
        <v>0</v>
      </c>
      <c r="AN302" s="21">
        <v>0</v>
      </c>
      <c r="AO302" s="21">
        <v>0</v>
      </c>
      <c r="AP302" s="21">
        <v>0</v>
      </c>
      <c r="AQ302" s="21">
        <v>0</v>
      </c>
      <c r="AR302" s="21">
        <v>0</v>
      </c>
      <c r="AS302" s="21">
        <v>0</v>
      </c>
      <c r="AT302" s="21">
        <v>0</v>
      </c>
      <c r="AU302" s="21">
        <v>0</v>
      </c>
      <c r="AV302" s="21">
        <v>0</v>
      </c>
      <c r="AW302" s="21">
        <v>0</v>
      </c>
      <c r="AX302" s="21">
        <v>0</v>
      </c>
      <c r="AY302" s="21">
        <v>0</v>
      </c>
      <c r="AZ302" s="21">
        <v>0</v>
      </c>
      <c r="BA302" s="21">
        <v>0</v>
      </c>
      <c r="BB302" s="21">
        <v>0</v>
      </c>
      <c r="BC302" s="21">
        <v>0</v>
      </c>
      <c r="BD302" s="21">
        <v>0</v>
      </c>
      <c r="BE302" s="21">
        <v>0</v>
      </c>
      <c r="BF302" s="21">
        <v>0</v>
      </c>
      <c r="BG302" s="21">
        <v>0</v>
      </c>
      <c r="BH302" s="21">
        <v>0</v>
      </c>
      <c r="BI302" s="21">
        <v>0</v>
      </c>
      <c r="BJ302" s="21">
        <v>0</v>
      </c>
      <c r="BK302" s="21">
        <v>0</v>
      </c>
      <c r="BL302" s="21">
        <v>0</v>
      </c>
      <c r="BM302" s="21">
        <v>0</v>
      </c>
      <c r="BN302" s="21">
        <v>0</v>
      </c>
      <c r="BO302" s="21">
        <v>0</v>
      </c>
      <c r="BP302" s="21">
        <v>0</v>
      </c>
      <c r="BQ302" s="21">
        <v>0</v>
      </c>
      <c r="BR302" s="21">
        <v>0</v>
      </c>
      <c r="BS302" s="21">
        <v>0</v>
      </c>
      <c r="BT302" s="21">
        <v>0</v>
      </c>
      <c r="BU302" s="21">
        <v>0</v>
      </c>
      <c r="BV302" s="21">
        <v>0</v>
      </c>
      <c r="BW302" s="21">
        <v>0</v>
      </c>
      <c r="BX302" s="21">
        <v>0</v>
      </c>
      <c r="BY302" s="21">
        <v>0</v>
      </c>
      <c r="BZ302" s="21">
        <v>0</v>
      </c>
      <c r="CA302" s="21">
        <v>0</v>
      </c>
      <c r="CB302" s="21">
        <v>0</v>
      </c>
      <c r="CC302" s="21">
        <v>0</v>
      </c>
      <c r="CD302" s="21">
        <v>0</v>
      </c>
      <c r="CE302" s="21">
        <v>0</v>
      </c>
      <c r="CF302" s="21">
        <v>0</v>
      </c>
      <c r="CG302" s="21">
        <v>0</v>
      </c>
      <c r="CH302" s="21">
        <v>0</v>
      </c>
      <c r="CI302" s="21">
        <v>0</v>
      </c>
      <c r="CJ302" s="21">
        <v>0</v>
      </c>
      <c r="CK302" s="21">
        <v>0</v>
      </c>
      <c r="CL302" s="21">
        <v>0</v>
      </c>
      <c r="CM302" s="21">
        <v>0</v>
      </c>
      <c r="CN302" s="21">
        <v>0</v>
      </c>
      <c r="CO302" s="21">
        <v>0</v>
      </c>
      <c r="CP302" s="21">
        <v>0</v>
      </c>
      <c r="CQ302" s="21">
        <v>0</v>
      </c>
      <c r="CR302" s="21">
        <v>0</v>
      </c>
      <c r="CS302" s="21">
        <v>0</v>
      </c>
      <c r="CT302" s="21">
        <v>0</v>
      </c>
      <c r="CU302" s="21">
        <v>0</v>
      </c>
      <c r="CV302" s="21">
        <v>0</v>
      </c>
      <c r="CW302" s="21">
        <v>0</v>
      </c>
      <c r="CX302" s="21">
        <v>0</v>
      </c>
      <c r="CY302" s="21">
        <v>0</v>
      </c>
      <c r="CZ302" s="21">
        <v>0</v>
      </c>
      <c r="DA302" s="21">
        <v>0</v>
      </c>
      <c r="DB302" s="21">
        <v>0</v>
      </c>
      <c r="DC302" s="21">
        <v>0</v>
      </c>
      <c r="DD302" s="21">
        <v>0</v>
      </c>
      <c r="DE302" s="21">
        <v>0</v>
      </c>
      <c r="DF302" s="21">
        <v>0</v>
      </c>
      <c r="DG302" s="21">
        <v>0</v>
      </c>
      <c r="DH302" s="21">
        <v>547424</v>
      </c>
      <c r="DI302" s="110">
        <v>80</v>
      </c>
      <c r="DJ302" s="110">
        <v>20</v>
      </c>
      <c r="DK302" s="110">
        <v>0</v>
      </c>
      <c r="DL302" s="110">
        <v>0</v>
      </c>
      <c r="DM302" s="110">
        <v>0</v>
      </c>
      <c r="DN302" s="21">
        <v>192988</v>
      </c>
      <c r="DO302" s="21">
        <v>0</v>
      </c>
      <c r="DP302" s="110" t="s">
        <v>1892</v>
      </c>
      <c r="DQ302" s="110" t="s">
        <v>1892</v>
      </c>
      <c r="DR302" s="110" t="s">
        <v>1911</v>
      </c>
      <c r="DS302" s="110" t="s">
        <v>1892</v>
      </c>
      <c r="DT302" s="110" t="s">
        <v>1911</v>
      </c>
      <c r="DU302" s="110" t="s">
        <v>1892</v>
      </c>
      <c r="DV302" s="110" t="s">
        <v>1911</v>
      </c>
      <c r="DW302" s="110" t="s">
        <v>1911</v>
      </c>
      <c r="DX302" s="110" t="s">
        <v>1911</v>
      </c>
      <c r="DY302" s="110" t="s">
        <v>1911</v>
      </c>
      <c r="DZ302" s="110" t="s">
        <v>1911</v>
      </c>
      <c r="EA302" s="110" t="s">
        <v>1911</v>
      </c>
      <c r="EB302" s="110" t="s">
        <v>1892</v>
      </c>
      <c r="EC302" s="110" t="s">
        <v>1892</v>
      </c>
    </row>
    <row r="303" spans="1:133" x14ac:dyDescent="0.3">
      <c r="A303" s="110" t="s">
        <v>162</v>
      </c>
      <c r="B303" s="110">
        <v>2021</v>
      </c>
      <c r="C303" s="110" t="s">
        <v>2800</v>
      </c>
      <c r="D303" s="22">
        <f>INDEX(Concordance!$A$2:$A$556,MATCH('2021 ESSER III'!F303,Concordance!$D$2:$D$556,0))</f>
        <v>60077</v>
      </c>
      <c r="E303" s="110" t="s">
        <v>1061</v>
      </c>
      <c r="F303" s="110" t="s">
        <v>2801</v>
      </c>
      <c r="G303" s="110" t="s">
        <v>2802</v>
      </c>
      <c r="H303" s="110" t="s">
        <v>1892</v>
      </c>
      <c r="I303" s="21">
        <v>0</v>
      </c>
      <c r="J303" s="21">
        <v>0</v>
      </c>
      <c r="K303" s="21">
        <v>0</v>
      </c>
      <c r="L303" s="21">
        <v>0</v>
      </c>
      <c r="M303" s="21">
        <v>0</v>
      </c>
      <c r="N303" s="21">
        <v>0</v>
      </c>
      <c r="O303" s="21">
        <v>0</v>
      </c>
      <c r="P303" s="21">
        <v>0</v>
      </c>
      <c r="Q303" s="21">
        <v>0</v>
      </c>
      <c r="R303" s="21">
        <v>0</v>
      </c>
      <c r="W303" s="21">
        <v>0</v>
      </c>
      <c r="AC303" s="21">
        <v>8603959</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0</v>
      </c>
      <c r="CU303" s="21">
        <v>0</v>
      </c>
      <c r="CV303" s="21">
        <v>0</v>
      </c>
      <c r="CW303" s="21">
        <v>0</v>
      </c>
      <c r="CX303" s="21">
        <v>0</v>
      </c>
      <c r="CY303" s="21">
        <v>0</v>
      </c>
      <c r="CZ303" s="21">
        <v>0</v>
      </c>
      <c r="DA303" s="21">
        <v>0</v>
      </c>
      <c r="DB303" s="21">
        <v>0</v>
      </c>
      <c r="DC303" s="21">
        <v>0</v>
      </c>
      <c r="DD303" s="21">
        <v>0</v>
      </c>
      <c r="DE303" s="21">
        <v>0</v>
      </c>
      <c r="DF303" s="21">
        <v>0</v>
      </c>
      <c r="DG303" s="21">
        <v>0</v>
      </c>
      <c r="DH303" s="21">
        <v>8603959</v>
      </c>
      <c r="DI303" s="110">
        <v>45</v>
      </c>
      <c r="DJ303" s="110">
        <v>50</v>
      </c>
      <c r="DK303" s="110">
        <v>5</v>
      </c>
      <c r="DL303" s="110">
        <v>0</v>
      </c>
      <c r="DM303" s="110">
        <v>0</v>
      </c>
      <c r="DN303" s="21">
        <v>1800000</v>
      </c>
      <c r="DO303" s="21">
        <v>0</v>
      </c>
      <c r="DP303" s="110" t="s">
        <v>1911</v>
      </c>
      <c r="DQ303" s="110" t="s">
        <v>1892</v>
      </c>
      <c r="DR303" s="110" t="s">
        <v>1911</v>
      </c>
      <c r="DS303" s="110" t="s">
        <v>1911</v>
      </c>
      <c r="DT303" s="110" t="s">
        <v>1911</v>
      </c>
      <c r="DU303" s="110" t="s">
        <v>1892</v>
      </c>
      <c r="DV303" s="110" t="s">
        <v>1911</v>
      </c>
      <c r="DW303" s="110" t="s">
        <v>1911</v>
      </c>
      <c r="DX303" s="110" t="s">
        <v>1911</v>
      </c>
      <c r="DY303" s="110" t="s">
        <v>1911</v>
      </c>
      <c r="DZ303" s="110" t="s">
        <v>1911</v>
      </c>
      <c r="EA303" s="110" t="s">
        <v>1911</v>
      </c>
      <c r="EB303" s="110" t="s">
        <v>1892</v>
      </c>
      <c r="EC303" s="110" t="s">
        <v>1892</v>
      </c>
    </row>
    <row r="304" spans="1:133" x14ac:dyDescent="0.3">
      <c r="A304" s="110" t="s">
        <v>162</v>
      </c>
      <c r="B304" s="110">
        <v>2021</v>
      </c>
      <c r="C304" s="110" t="s">
        <v>2803</v>
      </c>
      <c r="D304" s="22">
        <f>INDEX(Concordance!$A$2:$A$556,MATCH('2021 ESSER III'!F304,Concordance!$D$2:$D$556,0))</f>
        <v>9077</v>
      </c>
      <c r="E304" s="110" t="s">
        <v>1064</v>
      </c>
      <c r="F304" s="110" t="s">
        <v>2804</v>
      </c>
      <c r="G304" s="110" t="s">
        <v>2805</v>
      </c>
      <c r="H304" s="110" t="s">
        <v>1892</v>
      </c>
      <c r="I304" s="21">
        <v>8514.14</v>
      </c>
      <c r="J304" s="21">
        <v>0</v>
      </c>
      <c r="K304" s="21">
        <v>0</v>
      </c>
      <c r="L304" s="21">
        <v>0</v>
      </c>
      <c r="M304" s="21">
        <v>0</v>
      </c>
      <c r="N304" s="21">
        <v>0</v>
      </c>
      <c r="O304" s="21">
        <v>0</v>
      </c>
      <c r="P304" s="21">
        <v>0</v>
      </c>
      <c r="Q304" s="21">
        <v>8514.14</v>
      </c>
      <c r="R304" s="21">
        <v>0</v>
      </c>
      <c r="W304" s="21">
        <v>8514.14</v>
      </c>
      <c r="X304" s="110">
        <v>0</v>
      </c>
      <c r="Y304" s="110">
        <v>0</v>
      </c>
      <c r="Z304" s="110">
        <v>0</v>
      </c>
      <c r="AA304" s="110">
        <v>100</v>
      </c>
      <c r="AB304" s="110">
        <v>0</v>
      </c>
      <c r="AC304" s="21">
        <v>888705</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21">
        <v>0</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0</v>
      </c>
      <c r="BH304" s="21">
        <v>0</v>
      </c>
      <c r="BI304" s="21">
        <v>0</v>
      </c>
      <c r="BJ304" s="21">
        <v>0</v>
      </c>
      <c r="BK304" s="21">
        <v>0</v>
      </c>
      <c r="BL304" s="21">
        <v>0</v>
      </c>
      <c r="BM304" s="21">
        <v>0</v>
      </c>
      <c r="BN304" s="21">
        <v>0</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21">
        <v>0</v>
      </c>
      <c r="CU304" s="21">
        <v>0</v>
      </c>
      <c r="CV304" s="21">
        <v>0</v>
      </c>
      <c r="CW304" s="21">
        <v>0</v>
      </c>
      <c r="CX304" s="21">
        <v>0</v>
      </c>
      <c r="CY304" s="21">
        <v>0</v>
      </c>
      <c r="CZ304" s="21">
        <v>0</v>
      </c>
      <c r="DA304" s="21">
        <v>0</v>
      </c>
      <c r="DB304" s="21">
        <v>0</v>
      </c>
      <c r="DC304" s="21">
        <v>0</v>
      </c>
      <c r="DD304" s="21">
        <v>0</v>
      </c>
      <c r="DE304" s="21">
        <v>0</v>
      </c>
      <c r="DF304" s="21">
        <v>0</v>
      </c>
      <c r="DG304" s="21">
        <v>0</v>
      </c>
      <c r="DH304" s="21">
        <v>888705</v>
      </c>
      <c r="DI304" s="110">
        <v>0</v>
      </c>
      <c r="DJ304" s="110">
        <v>20</v>
      </c>
      <c r="DK304" s="110">
        <v>0</v>
      </c>
      <c r="DL304" s="110">
        <v>80</v>
      </c>
      <c r="DM304" s="110">
        <v>0</v>
      </c>
      <c r="DN304" s="21">
        <v>175310.8</v>
      </c>
      <c r="DO304" s="21">
        <v>0</v>
      </c>
      <c r="DP304" s="110" t="s">
        <v>1911</v>
      </c>
      <c r="DQ304" s="110" t="s">
        <v>1892</v>
      </c>
      <c r="DR304" s="110" t="s">
        <v>1911</v>
      </c>
      <c r="DS304" s="110" t="s">
        <v>1911</v>
      </c>
      <c r="DT304" s="110" t="s">
        <v>1911</v>
      </c>
      <c r="DU304" s="110" t="s">
        <v>1911</v>
      </c>
      <c r="DV304" s="110" t="s">
        <v>1911</v>
      </c>
      <c r="DW304" s="110" t="s">
        <v>1911</v>
      </c>
      <c r="DX304" s="110" t="s">
        <v>1911</v>
      </c>
      <c r="DY304" s="110" t="s">
        <v>1911</v>
      </c>
      <c r="DZ304" s="110" t="s">
        <v>1911</v>
      </c>
      <c r="EA304" s="110" t="s">
        <v>1911</v>
      </c>
      <c r="EB304" s="110" t="s">
        <v>1892</v>
      </c>
      <c r="EC304" s="110" t="s">
        <v>1892</v>
      </c>
    </row>
    <row r="305" spans="1:133" x14ac:dyDescent="0.3">
      <c r="A305" s="110" t="s">
        <v>162</v>
      </c>
      <c r="B305" s="110">
        <v>2021</v>
      </c>
      <c r="C305" s="110" t="s">
        <v>2806</v>
      </c>
      <c r="D305" s="22">
        <f>INDEX(Concordance!$A$2:$A$556,MATCH('2021 ESSER III'!F305,Concordance!$D$2:$D$556,0))</f>
        <v>58108</v>
      </c>
      <c r="E305" s="110" t="s">
        <v>1067</v>
      </c>
      <c r="F305" s="110" t="s">
        <v>2807</v>
      </c>
      <c r="G305" s="110" t="s">
        <v>2808</v>
      </c>
      <c r="H305" s="110" t="s">
        <v>1892</v>
      </c>
      <c r="I305" s="21">
        <v>0</v>
      </c>
      <c r="J305" s="21">
        <v>0</v>
      </c>
      <c r="K305" s="21">
        <v>0</v>
      </c>
      <c r="L305" s="21">
        <v>0</v>
      </c>
      <c r="M305" s="21">
        <v>0</v>
      </c>
      <c r="N305" s="21">
        <v>0</v>
      </c>
      <c r="O305" s="21">
        <v>0</v>
      </c>
      <c r="P305" s="21">
        <v>0</v>
      </c>
      <c r="Q305" s="21">
        <v>0</v>
      </c>
      <c r="R305" s="21">
        <v>0</v>
      </c>
      <c r="W305" s="21">
        <v>0</v>
      </c>
      <c r="AC305" s="21">
        <v>375305</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21">
        <v>0</v>
      </c>
      <c r="CK305" s="21">
        <v>0</v>
      </c>
      <c r="CL305" s="21">
        <v>0</v>
      </c>
      <c r="CM305" s="21">
        <v>0</v>
      </c>
      <c r="CN305" s="21">
        <v>0</v>
      </c>
      <c r="CO305" s="21">
        <v>0</v>
      </c>
      <c r="CP305" s="21">
        <v>0</v>
      </c>
      <c r="CQ305" s="21">
        <v>0</v>
      </c>
      <c r="CR305" s="21">
        <v>0</v>
      </c>
      <c r="CS305" s="21">
        <v>0</v>
      </c>
      <c r="CT305" s="21">
        <v>0</v>
      </c>
      <c r="CU305" s="21">
        <v>0</v>
      </c>
      <c r="CV305" s="21">
        <v>0</v>
      </c>
      <c r="CW305" s="21">
        <v>0</v>
      </c>
      <c r="CX305" s="21">
        <v>0</v>
      </c>
      <c r="CY305" s="21">
        <v>0</v>
      </c>
      <c r="CZ305" s="21">
        <v>0</v>
      </c>
      <c r="DA305" s="21">
        <v>0</v>
      </c>
      <c r="DB305" s="21">
        <v>0</v>
      </c>
      <c r="DC305" s="21">
        <v>0</v>
      </c>
      <c r="DD305" s="21">
        <v>0</v>
      </c>
      <c r="DE305" s="21">
        <v>0</v>
      </c>
      <c r="DF305" s="21">
        <v>0</v>
      </c>
      <c r="DG305" s="21">
        <v>0</v>
      </c>
      <c r="DH305" s="21">
        <v>375305</v>
      </c>
      <c r="DI305" s="110">
        <v>0</v>
      </c>
      <c r="DJ305" s="110">
        <v>90</v>
      </c>
      <c r="DK305" s="110">
        <v>10</v>
      </c>
      <c r="DL305" s="110">
        <v>0</v>
      </c>
      <c r="DM305" s="110">
        <v>0</v>
      </c>
      <c r="DN305" s="21">
        <v>81000</v>
      </c>
      <c r="DO305" s="21">
        <v>0</v>
      </c>
      <c r="DP305" s="110" t="s">
        <v>1911</v>
      </c>
      <c r="DQ305" s="110" t="s">
        <v>1911</v>
      </c>
      <c r="DR305" s="110" t="s">
        <v>1911</v>
      </c>
      <c r="DS305" s="110" t="s">
        <v>1911</v>
      </c>
      <c r="DT305" s="110" t="s">
        <v>1911</v>
      </c>
      <c r="DU305" s="110" t="s">
        <v>1892</v>
      </c>
      <c r="DV305" s="110" t="s">
        <v>1911</v>
      </c>
      <c r="DW305" s="110" t="s">
        <v>1911</v>
      </c>
      <c r="DX305" s="110" t="s">
        <v>1911</v>
      </c>
      <c r="DY305" s="110" t="s">
        <v>1911</v>
      </c>
      <c r="DZ305" s="110" t="s">
        <v>1911</v>
      </c>
      <c r="EA305" s="110" t="s">
        <v>1911</v>
      </c>
      <c r="EB305" s="110" t="s">
        <v>1892</v>
      </c>
      <c r="EC305" s="110" t="s">
        <v>1892</v>
      </c>
    </row>
    <row r="306" spans="1:133" x14ac:dyDescent="0.3">
      <c r="A306" s="110" t="s">
        <v>162</v>
      </c>
      <c r="B306" s="110">
        <v>2021</v>
      </c>
      <c r="C306" s="110" t="s">
        <v>2809</v>
      </c>
      <c r="D306" s="22">
        <f>INDEX(Concordance!$A$2:$A$556,MATCH('2021 ESSER III'!F306,Concordance!$D$2:$D$556,0))</f>
        <v>96094</v>
      </c>
      <c r="E306" s="110" t="s">
        <v>1070</v>
      </c>
      <c r="F306" s="110" t="s">
        <v>2810</v>
      </c>
      <c r="G306" s="110" t="s">
        <v>2811</v>
      </c>
      <c r="H306" s="110" t="s">
        <v>1892</v>
      </c>
      <c r="I306" s="21">
        <v>146767.47</v>
      </c>
      <c r="J306" s="21">
        <v>0</v>
      </c>
      <c r="K306" s="21">
        <v>0</v>
      </c>
      <c r="L306" s="21">
        <v>0</v>
      </c>
      <c r="M306" s="21">
        <v>0</v>
      </c>
      <c r="N306" s="21">
        <v>0</v>
      </c>
      <c r="O306" s="21">
        <v>0</v>
      </c>
      <c r="P306" s="21">
        <v>0</v>
      </c>
      <c r="Q306" s="21">
        <v>146767.47</v>
      </c>
      <c r="R306" s="21">
        <v>0</v>
      </c>
      <c r="W306" s="21">
        <v>146767.47</v>
      </c>
      <c r="X306" s="110">
        <v>0</v>
      </c>
      <c r="Y306" s="110">
        <v>0</v>
      </c>
      <c r="Z306" s="110">
        <v>0</v>
      </c>
      <c r="AA306" s="110">
        <v>100</v>
      </c>
      <c r="AB306" s="110">
        <v>0</v>
      </c>
      <c r="AC306" s="21">
        <v>9205367</v>
      </c>
      <c r="AD306" s="21">
        <v>0</v>
      </c>
      <c r="AE306" s="21">
        <v>0</v>
      </c>
      <c r="AF306" s="21">
        <v>0</v>
      </c>
      <c r="AG306" s="21">
        <v>0</v>
      </c>
      <c r="AH306" s="21">
        <v>0</v>
      </c>
      <c r="AI306" s="21">
        <v>0</v>
      </c>
      <c r="AJ306" s="21">
        <v>0</v>
      </c>
      <c r="AK306" s="21">
        <v>0</v>
      </c>
      <c r="AL306" s="21">
        <v>0</v>
      </c>
      <c r="AM306" s="21">
        <v>0</v>
      </c>
      <c r="AN306" s="21">
        <v>0</v>
      </c>
      <c r="AO306" s="21">
        <v>0</v>
      </c>
      <c r="AP306" s="21">
        <v>0</v>
      </c>
      <c r="AQ306" s="21">
        <v>0</v>
      </c>
      <c r="AR306" s="21">
        <v>0</v>
      </c>
      <c r="AS306" s="21">
        <v>0</v>
      </c>
      <c r="AT306" s="21">
        <v>0</v>
      </c>
      <c r="AU306" s="21">
        <v>0</v>
      </c>
      <c r="AV306" s="21">
        <v>0</v>
      </c>
      <c r="AW306" s="21">
        <v>0</v>
      </c>
      <c r="AX306" s="21">
        <v>0</v>
      </c>
      <c r="AY306" s="21">
        <v>0</v>
      </c>
      <c r="AZ306" s="21">
        <v>0</v>
      </c>
      <c r="BA306" s="21">
        <v>0</v>
      </c>
      <c r="BB306" s="21">
        <v>0</v>
      </c>
      <c r="BC306" s="21">
        <v>0</v>
      </c>
      <c r="BD306" s="21">
        <v>0</v>
      </c>
      <c r="BE306" s="21">
        <v>0</v>
      </c>
      <c r="BF306" s="21">
        <v>0</v>
      </c>
      <c r="BG306" s="21">
        <v>0</v>
      </c>
      <c r="BH306" s="21">
        <v>0</v>
      </c>
      <c r="BI306" s="21">
        <v>0</v>
      </c>
      <c r="BJ306" s="21">
        <v>0</v>
      </c>
      <c r="BK306" s="21">
        <v>0</v>
      </c>
      <c r="BL306" s="21">
        <v>0</v>
      </c>
      <c r="BM306" s="21">
        <v>0</v>
      </c>
      <c r="BN306" s="21">
        <v>0</v>
      </c>
      <c r="BO306" s="21">
        <v>0</v>
      </c>
      <c r="BP306" s="21">
        <v>0</v>
      </c>
      <c r="BQ306" s="21">
        <v>0</v>
      </c>
      <c r="BR306" s="21">
        <v>0</v>
      </c>
      <c r="BS306" s="21">
        <v>0</v>
      </c>
      <c r="BT306" s="21">
        <v>0</v>
      </c>
      <c r="BU306" s="21">
        <v>0</v>
      </c>
      <c r="BV306" s="21">
        <v>0</v>
      </c>
      <c r="BW306" s="21">
        <v>0</v>
      </c>
      <c r="BX306" s="21">
        <v>0</v>
      </c>
      <c r="BY306" s="21">
        <v>0</v>
      </c>
      <c r="BZ306" s="21">
        <v>0</v>
      </c>
      <c r="CA306" s="21">
        <v>0</v>
      </c>
      <c r="CB306" s="21">
        <v>0</v>
      </c>
      <c r="CC306" s="21">
        <v>0</v>
      </c>
      <c r="CD306" s="21">
        <v>0</v>
      </c>
      <c r="CE306" s="21">
        <v>0</v>
      </c>
      <c r="CF306" s="21">
        <v>0</v>
      </c>
      <c r="CG306" s="21">
        <v>0</v>
      </c>
      <c r="CH306" s="21">
        <v>0</v>
      </c>
      <c r="CI306" s="21">
        <v>0</v>
      </c>
      <c r="CJ306" s="21">
        <v>0</v>
      </c>
      <c r="CK306" s="21">
        <v>0</v>
      </c>
      <c r="CL306" s="21">
        <v>0</v>
      </c>
      <c r="CM306" s="21">
        <v>0</v>
      </c>
      <c r="CN306" s="21">
        <v>0</v>
      </c>
      <c r="CO306" s="21">
        <v>0</v>
      </c>
      <c r="CP306" s="21">
        <v>0</v>
      </c>
      <c r="CQ306" s="21">
        <v>0</v>
      </c>
      <c r="CR306" s="21">
        <v>0</v>
      </c>
      <c r="CS306" s="21">
        <v>0</v>
      </c>
      <c r="CT306" s="21">
        <v>0</v>
      </c>
      <c r="CU306" s="21">
        <v>0</v>
      </c>
      <c r="CV306" s="21">
        <v>0</v>
      </c>
      <c r="CW306" s="21">
        <v>0</v>
      </c>
      <c r="CX306" s="21">
        <v>0</v>
      </c>
      <c r="CY306" s="21">
        <v>0</v>
      </c>
      <c r="CZ306" s="21">
        <v>0</v>
      </c>
      <c r="DA306" s="21">
        <v>0</v>
      </c>
      <c r="DB306" s="21">
        <v>0</v>
      </c>
      <c r="DC306" s="21">
        <v>0</v>
      </c>
      <c r="DD306" s="21">
        <v>0</v>
      </c>
      <c r="DE306" s="21">
        <v>0</v>
      </c>
      <c r="DF306" s="21">
        <v>0</v>
      </c>
      <c r="DG306" s="21">
        <v>0</v>
      </c>
      <c r="DH306" s="21">
        <v>9205367</v>
      </c>
      <c r="DI306" s="110">
        <v>19</v>
      </c>
      <c r="DJ306" s="110">
        <v>81</v>
      </c>
      <c r="DK306" s="110">
        <v>0</v>
      </c>
      <c r="DL306" s="110">
        <v>0</v>
      </c>
      <c r="DM306" s="110">
        <v>0</v>
      </c>
      <c r="DN306" s="21">
        <v>7942330</v>
      </c>
      <c r="DO306" s="21">
        <v>0</v>
      </c>
      <c r="DP306" s="110" t="s">
        <v>1911</v>
      </c>
      <c r="DQ306" s="110" t="s">
        <v>1911</v>
      </c>
      <c r="DR306" s="110" t="s">
        <v>1892</v>
      </c>
      <c r="DS306" s="110" t="s">
        <v>1892</v>
      </c>
      <c r="DT306" s="110" t="s">
        <v>1911</v>
      </c>
      <c r="DU306" s="110" t="s">
        <v>1892</v>
      </c>
      <c r="DV306" s="110" t="s">
        <v>1911</v>
      </c>
      <c r="DW306" s="110" t="s">
        <v>1911</v>
      </c>
      <c r="DX306" s="110" t="s">
        <v>1911</v>
      </c>
      <c r="DY306" s="110" t="s">
        <v>1911</v>
      </c>
      <c r="DZ306" s="110" t="s">
        <v>1911</v>
      </c>
      <c r="EA306" s="110" t="s">
        <v>1911</v>
      </c>
      <c r="EB306" s="110" t="s">
        <v>1892</v>
      </c>
      <c r="EC306" s="110" t="s">
        <v>1892</v>
      </c>
    </row>
    <row r="307" spans="1:133" x14ac:dyDescent="0.3">
      <c r="A307" s="110" t="s">
        <v>162</v>
      </c>
      <c r="B307" s="110">
        <v>2021</v>
      </c>
      <c r="C307" s="110" t="s">
        <v>2812</v>
      </c>
      <c r="D307" s="22">
        <f>INDEX(Concordance!$A$2:$A$556,MATCH('2021 ESSER III'!F307,Concordance!$D$2:$D$556,0))</f>
        <v>36126</v>
      </c>
      <c r="E307" s="110" t="s">
        <v>1073</v>
      </c>
      <c r="F307" s="110" t="s">
        <v>2813</v>
      </c>
      <c r="G307" s="110" t="s">
        <v>2814</v>
      </c>
      <c r="H307" s="110" t="s">
        <v>1892</v>
      </c>
      <c r="I307" s="21">
        <v>47030.46</v>
      </c>
      <c r="J307" s="21">
        <v>0</v>
      </c>
      <c r="K307" s="21">
        <v>0</v>
      </c>
      <c r="L307" s="21">
        <v>0</v>
      </c>
      <c r="M307" s="21">
        <v>0</v>
      </c>
      <c r="N307" s="21">
        <v>0</v>
      </c>
      <c r="O307" s="21">
        <v>0</v>
      </c>
      <c r="P307" s="21">
        <v>0</v>
      </c>
      <c r="Q307" s="21">
        <v>47030.46</v>
      </c>
      <c r="R307" s="21">
        <v>0</v>
      </c>
      <c r="W307" s="21">
        <v>47030.46</v>
      </c>
      <c r="X307" s="110">
        <v>0</v>
      </c>
      <c r="Y307" s="110">
        <v>0</v>
      </c>
      <c r="Z307" s="110">
        <v>0</v>
      </c>
      <c r="AA307" s="110">
        <v>100</v>
      </c>
      <c r="AB307" s="110">
        <v>0</v>
      </c>
      <c r="AC307" s="21">
        <v>3910264</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21">
        <v>0</v>
      </c>
      <c r="CU307" s="21">
        <v>0</v>
      </c>
      <c r="CV307" s="21">
        <v>0</v>
      </c>
      <c r="CW307" s="21">
        <v>0</v>
      </c>
      <c r="CX307" s="21">
        <v>0</v>
      </c>
      <c r="CY307" s="21">
        <v>0</v>
      </c>
      <c r="CZ307" s="21">
        <v>0</v>
      </c>
      <c r="DA307" s="21">
        <v>0</v>
      </c>
      <c r="DB307" s="21">
        <v>0</v>
      </c>
      <c r="DC307" s="21">
        <v>0</v>
      </c>
      <c r="DD307" s="21">
        <v>0</v>
      </c>
      <c r="DE307" s="21">
        <v>0</v>
      </c>
      <c r="DF307" s="21">
        <v>0</v>
      </c>
      <c r="DG307" s="21">
        <v>0</v>
      </c>
      <c r="DH307" s="21">
        <v>3910264</v>
      </c>
      <c r="DI307" s="110">
        <v>0</v>
      </c>
      <c r="DJ307" s="110">
        <v>100</v>
      </c>
      <c r="DK307" s="110">
        <v>0</v>
      </c>
      <c r="DL307" s="110">
        <v>0</v>
      </c>
      <c r="DM307" s="110">
        <v>0</v>
      </c>
      <c r="DN307" s="21">
        <v>782052.8</v>
      </c>
      <c r="DO307" s="21">
        <v>0</v>
      </c>
      <c r="DP307" s="110" t="s">
        <v>1892</v>
      </c>
      <c r="DQ307" s="110" t="s">
        <v>1911</v>
      </c>
      <c r="DR307" s="110" t="s">
        <v>1911</v>
      </c>
      <c r="DS307" s="110" t="s">
        <v>1911</v>
      </c>
      <c r="DT307" s="110" t="s">
        <v>1911</v>
      </c>
      <c r="DU307" s="110" t="s">
        <v>1911</v>
      </c>
      <c r="DV307" s="110" t="s">
        <v>1911</v>
      </c>
      <c r="DW307" s="110" t="s">
        <v>1911</v>
      </c>
      <c r="DX307" s="110" t="s">
        <v>1911</v>
      </c>
      <c r="DY307" s="110" t="s">
        <v>1911</v>
      </c>
      <c r="DZ307" s="110" t="s">
        <v>1911</v>
      </c>
      <c r="EA307" s="110" t="s">
        <v>1911</v>
      </c>
      <c r="EB307" s="110" t="s">
        <v>1892</v>
      </c>
      <c r="EC307" s="110" t="s">
        <v>1892</v>
      </c>
    </row>
    <row r="308" spans="1:133" x14ac:dyDescent="0.3">
      <c r="A308" s="110" t="s">
        <v>162</v>
      </c>
      <c r="B308" s="110">
        <v>2021</v>
      </c>
      <c r="C308" s="110" t="s">
        <v>2815</v>
      </c>
      <c r="D308" s="22">
        <f>INDEX(Concordance!$A$2:$A$556,MATCH('2021 ESSER III'!F308,Concordance!$D$2:$D$556,0))</f>
        <v>4110</v>
      </c>
      <c r="E308" s="110" t="s">
        <v>1076</v>
      </c>
      <c r="F308" s="110" t="s">
        <v>2816</v>
      </c>
      <c r="G308" s="110" t="s">
        <v>2817</v>
      </c>
      <c r="H308" s="110" t="s">
        <v>1892</v>
      </c>
      <c r="I308" s="21">
        <v>0</v>
      </c>
      <c r="J308" s="21">
        <v>0</v>
      </c>
      <c r="K308" s="21">
        <v>0</v>
      </c>
      <c r="L308" s="21">
        <v>0</v>
      </c>
      <c r="M308" s="21">
        <v>0</v>
      </c>
      <c r="N308" s="21">
        <v>0</v>
      </c>
      <c r="O308" s="21">
        <v>0</v>
      </c>
      <c r="P308" s="21">
        <v>0</v>
      </c>
      <c r="Q308" s="21">
        <v>0</v>
      </c>
      <c r="R308" s="21">
        <v>0</v>
      </c>
      <c r="W308" s="21">
        <v>0</v>
      </c>
      <c r="AC308" s="21">
        <v>5136466</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21">
        <v>0</v>
      </c>
      <c r="AS308" s="21">
        <v>0</v>
      </c>
      <c r="AT308" s="21">
        <v>0</v>
      </c>
      <c r="AU308" s="21">
        <v>0</v>
      </c>
      <c r="AV308" s="21">
        <v>0</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21">
        <v>0</v>
      </c>
      <c r="CU308" s="21">
        <v>0</v>
      </c>
      <c r="CV308" s="21">
        <v>0</v>
      </c>
      <c r="CW308" s="21">
        <v>0</v>
      </c>
      <c r="CX308" s="21">
        <v>0</v>
      </c>
      <c r="CY308" s="21">
        <v>0</v>
      </c>
      <c r="CZ308" s="21">
        <v>0</v>
      </c>
      <c r="DA308" s="21">
        <v>0</v>
      </c>
      <c r="DB308" s="21">
        <v>0</v>
      </c>
      <c r="DC308" s="21">
        <v>0</v>
      </c>
      <c r="DD308" s="21">
        <v>0</v>
      </c>
      <c r="DE308" s="21">
        <v>0</v>
      </c>
      <c r="DF308" s="21">
        <v>0</v>
      </c>
      <c r="DG308" s="21">
        <v>0</v>
      </c>
      <c r="DH308" s="21">
        <v>5136466</v>
      </c>
      <c r="DI308" s="110">
        <v>0</v>
      </c>
      <c r="DJ308" s="110">
        <v>62</v>
      </c>
      <c r="DK308" s="110">
        <v>21</v>
      </c>
      <c r="DL308" s="110">
        <v>17</v>
      </c>
      <c r="DM308" s="110">
        <v>0</v>
      </c>
      <c r="DN308" s="21">
        <v>1118700</v>
      </c>
      <c r="DO308" s="21">
        <v>0</v>
      </c>
      <c r="DP308" s="110" t="s">
        <v>1911</v>
      </c>
      <c r="DQ308" s="110" t="s">
        <v>1911</v>
      </c>
      <c r="DR308" s="110" t="s">
        <v>1911</v>
      </c>
      <c r="DS308" s="110" t="s">
        <v>1892</v>
      </c>
      <c r="DT308" s="110" t="s">
        <v>1911</v>
      </c>
      <c r="DU308" s="110" t="s">
        <v>1892</v>
      </c>
      <c r="DV308" s="110" t="s">
        <v>1911</v>
      </c>
      <c r="DW308" s="110" t="s">
        <v>1911</v>
      </c>
      <c r="DX308" s="110" t="s">
        <v>1911</v>
      </c>
      <c r="DY308" s="110" t="s">
        <v>1911</v>
      </c>
      <c r="DZ308" s="110" t="s">
        <v>1911</v>
      </c>
      <c r="EA308" s="110" t="s">
        <v>1911</v>
      </c>
      <c r="EB308" s="110" t="s">
        <v>1892</v>
      </c>
      <c r="EC308" s="110" t="s">
        <v>1911</v>
      </c>
    </row>
    <row r="309" spans="1:133" x14ac:dyDescent="0.3">
      <c r="A309" s="110" t="s">
        <v>162</v>
      </c>
      <c r="B309" s="110">
        <v>2021</v>
      </c>
      <c r="C309" s="110" t="s">
        <v>2818</v>
      </c>
      <c r="D309" s="22">
        <f>INDEX(Concordance!$A$2:$A$556,MATCH('2021 ESSER III'!F309,Concordance!$D$2:$D$556,0))</f>
        <v>7121</v>
      </c>
      <c r="E309" s="110" t="s">
        <v>1082</v>
      </c>
      <c r="F309" s="110" t="s">
        <v>2821</v>
      </c>
      <c r="G309" s="110" t="s">
        <v>2822</v>
      </c>
      <c r="H309" s="110" t="s">
        <v>1892</v>
      </c>
      <c r="I309" s="21">
        <v>0</v>
      </c>
      <c r="J309" s="21">
        <v>0</v>
      </c>
      <c r="K309" s="21">
        <v>0</v>
      </c>
      <c r="L309" s="21">
        <v>0</v>
      </c>
      <c r="M309" s="21">
        <v>0</v>
      </c>
      <c r="N309" s="21">
        <v>0</v>
      </c>
      <c r="O309" s="21">
        <v>0</v>
      </c>
      <c r="P309" s="21">
        <v>0</v>
      </c>
      <c r="Q309" s="21">
        <v>0</v>
      </c>
      <c r="R309" s="21">
        <v>0</v>
      </c>
      <c r="W309" s="21">
        <v>0</v>
      </c>
      <c r="AC309" s="21">
        <v>384815</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21">
        <v>0</v>
      </c>
      <c r="CU309" s="21">
        <v>0</v>
      </c>
      <c r="CV309" s="21">
        <v>0</v>
      </c>
      <c r="CW309" s="21">
        <v>0</v>
      </c>
      <c r="CX309" s="21">
        <v>0</v>
      </c>
      <c r="CY309" s="21">
        <v>0</v>
      </c>
      <c r="CZ309" s="21">
        <v>0</v>
      </c>
      <c r="DA309" s="21">
        <v>0</v>
      </c>
      <c r="DB309" s="21">
        <v>0</v>
      </c>
      <c r="DC309" s="21">
        <v>0</v>
      </c>
      <c r="DD309" s="21">
        <v>0</v>
      </c>
      <c r="DE309" s="21">
        <v>0</v>
      </c>
      <c r="DF309" s="21">
        <v>0</v>
      </c>
      <c r="DG309" s="21">
        <v>0</v>
      </c>
      <c r="DH309" s="21">
        <v>384815</v>
      </c>
      <c r="DI309" s="110">
        <v>33</v>
      </c>
      <c r="DJ309" s="110">
        <v>50</v>
      </c>
      <c r="DK309" s="110">
        <v>17</v>
      </c>
      <c r="DL309" s="110">
        <v>0</v>
      </c>
      <c r="DM309" s="110">
        <v>0</v>
      </c>
      <c r="DN309" s="21">
        <v>79963</v>
      </c>
      <c r="DO309" s="21">
        <v>0</v>
      </c>
      <c r="DP309" s="110" t="s">
        <v>1911</v>
      </c>
      <c r="DQ309" s="110" t="s">
        <v>1911</v>
      </c>
      <c r="DR309" s="110" t="s">
        <v>1911</v>
      </c>
      <c r="DS309" s="110" t="s">
        <v>1911</v>
      </c>
      <c r="DT309" s="110" t="s">
        <v>1911</v>
      </c>
      <c r="DU309" s="110" t="s">
        <v>1892</v>
      </c>
      <c r="DV309" s="110" t="s">
        <v>1911</v>
      </c>
      <c r="DW309" s="110" t="s">
        <v>1911</v>
      </c>
      <c r="DX309" s="110" t="s">
        <v>1911</v>
      </c>
      <c r="DY309" s="110" t="s">
        <v>1911</v>
      </c>
      <c r="DZ309" s="110" t="s">
        <v>1911</v>
      </c>
      <c r="EA309" s="110" t="s">
        <v>1911</v>
      </c>
      <c r="EB309" s="110" t="s">
        <v>1892</v>
      </c>
      <c r="EC309" s="110" t="s">
        <v>1892</v>
      </c>
    </row>
    <row r="310" spans="1:133" x14ac:dyDescent="0.3">
      <c r="A310" s="110" t="s">
        <v>162</v>
      </c>
      <c r="B310" s="110">
        <v>2021</v>
      </c>
      <c r="C310" s="110" t="s">
        <v>2818</v>
      </c>
      <c r="D310" s="22">
        <f>INDEX(Concordance!$A$2:$A$556,MATCH('2021 ESSER III'!F310,Concordance!$D$2:$D$556,0))</f>
        <v>97116</v>
      </c>
      <c r="E310" s="110" t="s">
        <v>1079</v>
      </c>
      <c r="F310" s="110" t="s">
        <v>2819</v>
      </c>
      <c r="G310" s="110" t="s">
        <v>2820</v>
      </c>
      <c r="H310" s="110" t="s">
        <v>1892</v>
      </c>
      <c r="I310" s="21">
        <v>0</v>
      </c>
      <c r="J310" s="21">
        <v>0</v>
      </c>
      <c r="K310" s="21">
        <v>0</v>
      </c>
      <c r="L310" s="21">
        <v>0</v>
      </c>
      <c r="M310" s="21">
        <v>0</v>
      </c>
      <c r="N310" s="21">
        <v>0</v>
      </c>
      <c r="O310" s="21">
        <v>0</v>
      </c>
      <c r="P310" s="21">
        <v>0</v>
      </c>
      <c r="Q310" s="21">
        <v>0</v>
      </c>
      <c r="R310" s="21">
        <v>0</v>
      </c>
      <c r="W310" s="21">
        <v>0</v>
      </c>
      <c r="AC310" s="21">
        <v>191496</v>
      </c>
      <c r="AD310" s="21">
        <v>0</v>
      </c>
      <c r="AE310" s="21">
        <v>0</v>
      </c>
      <c r="AF310" s="21">
        <v>0</v>
      </c>
      <c r="AG310" s="21">
        <v>0</v>
      </c>
      <c r="AH310" s="21">
        <v>0</v>
      </c>
      <c r="AI310" s="21">
        <v>0</v>
      </c>
      <c r="AJ310" s="21">
        <v>0</v>
      </c>
      <c r="AK310" s="21">
        <v>0</v>
      </c>
      <c r="AL310" s="21">
        <v>0</v>
      </c>
      <c r="AM310" s="21">
        <v>0</v>
      </c>
      <c r="AN310" s="21">
        <v>0</v>
      </c>
      <c r="AO310" s="21">
        <v>0</v>
      </c>
      <c r="AP310" s="21">
        <v>0</v>
      </c>
      <c r="AQ310" s="21">
        <v>0</v>
      </c>
      <c r="AR310" s="21">
        <v>0</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N310" s="21">
        <v>0</v>
      </c>
      <c r="BO310" s="21">
        <v>0</v>
      </c>
      <c r="BP310" s="21">
        <v>0</v>
      </c>
      <c r="BQ310" s="21">
        <v>0</v>
      </c>
      <c r="BR310" s="21">
        <v>0</v>
      </c>
      <c r="BS310" s="21">
        <v>0</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21">
        <v>0</v>
      </c>
      <c r="CN310" s="21">
        <v>0</v>
      </c>
      <c r="CO310" s="21">
        <v>0</v>
      </c>
      <c r="CP310" s="21">
        <v>0</v>
      </c>
      <c r="CQ310" s="21">
        <v>0</v>
      </c>
      <c r="CR310" s="21">
        <v>0</v>
      </c>
      <c r="CS310" s="21">
        <v>0</v>
      </c>
      <c r="CT310" s="21">
        <v>0</v>
      </c>
      <c r="CU310" s="21">
        <v>0</v>
      </c>
      <c r="CV310" s="21">
        <v>0</v>
      </c>
      <c r="CW310" s="21">
        <v>0</v>
      </c>
      <c r="CX310" s="21">
        <v>0</v>
      </c>
      <c r="CY310" s="21">
        <v>0</v>
      </c>
      <c r="CZ310" s="21">
        <v>0</v>
      </c>
      <c r="DA310" s="21">
        <v>0</v>
      </c>
      <c r="DB310" s="21">
        <v>0</v>
      </c>
      <c r="DC310" s="21">
        <v>0</v>
      </c>
      <c r="DD310" s="21">
        <v>0</v>
      </c>
      <c r="DE310" s="21">
        <v>0</v>
      </c>
      <c r="DF310" s="21">
        <v>0</v>
      </c>
      <c r="DG310" s="21">
        <v>0</v>
      </c>
      <c r="DH310" s="21">
        <v>191496</v>
      </c>
      <c r="DI310" s="110">
        <v>79</v>
      </c>
      <c r="DJ310" s="110">
        <v>20.5</v>
      </c>
      <c r="DK310" s="110">
        <v>0.5</v>
      </c>
      <c r="DL310" s="110">
        <v>0</v>
      </c>
      <c r="DM310" s="110">
        <v>0</v>
      </c>
      <c r="DN310" s="21">
        <v>40394</v>
      </c>
      <c r="DO310" s="21">
        <v>0</v>
      </c>
      <c r="DP310" s="110" t="s">
        <v>1892</v>
      </c>
      <c r="DQ310" s="110" t="s">
        <v>1892</v>
      </c>
      <c r="DR310" s="110" t="s">
        <v>1911</v>
      </c>
      <c r="DS310" s="110" t="s">
        <v>1911</v>
      </c>
      <c r="DT310" s="110" t="s">
        <v>1911</v>
      </c>
      <c r="DU310" s="110" t="s">
        <v>1892</v>
      </c>
      <c r="DV310" s="110" t="s">
        <v>1911</v>
      </c>
      <c r="DW310" s="110" t="s">
        <v>1911</v>
      </c>
      <c r="DX310" s="110" t="s">
        <v>1911</v>
      </c>
      <c r="DY310" s="110" t="s">
        <v>1911</v>
      </c>
      <c r="DZ310" s="110" t="s">
        <v>1911</v>
      </c>
      <c r="EA310" s="110" t="s">
        <v>1911</v>
      </c>
      <c r="EB310" s="110" t="s">
        <v>1892</v>
      </c>
      <c r="EC310" s="110" t="s">
        <v>1892</v>
      </c>
    </row>
    <row r="311" spans="1:133" x14ac:dyDescent="0.3">
      <c r="A311" s="110" t="s">
        <v>162</v>
      </c>
      <c r="B311" s="110">
        <v>2021</v>
      </c>
      <c r="C311" s="110" t="s">
        <v>2823</v>
      </c>
      <c r="D311" s="22">
        <f>INDEX(Concordance!$A$2:$A$556,MATCH('2021 ESSER III'!F311,Concordance!$D$2:$D$556,0))</f>
        <v>11078</v>
      </c>
      <c r="E311" s="110" t="s">
        <v>462</v>
      </c>
      <c r="F311" s="110" t="s">
        <v>2824</v>
      </c>
      <c r="G311" s="110" t="s">
        <v>2825</v>
      </c>
      <c r="H311" s="110" t="s">
        <v>1892</v>
      </c>
      <c r="I311" s="21">
        <v>12365.77</v>
      </c>
      <c r="J311" s="21">
        <v>0</v>
      </c>
      <c r="K311" s="21">
        <v>0</v>
      </c>
      <c r="L311" s="21">
        <v>0</v>
      </c>
      <c r="M311" s="21">
        <v>0</v>
      </c>
      <c r="N311" s="21">
        <v>0</v>
      </c>
      <c r="O311" s="21">
        <v>0</v>
      </c>
      <c r="P311" s="21">
        <v>0</v>
      </c>
      <c r="Q311" s="21">
        <v>12365.77</v>
      </c>
      <c r="R311" s="21">
        <v>0</v>
      </c>
      <c r="W311" s="21">
        <v>12365.77</v>
      </c>
      <c r="X311" s="110">
        <v>0</v>
      </c>
      <c r="Y311" s="110">
        <v>0</v>
      </c>
      <c r="Z311" s="110">
        <v>0</v>
      </c>
      <c r="AA311" s="110">
        <v>100</v>
      </c>
      <c r="AB311" s="110">
        <v>0</v>
      </c>
      <c r="AC311" s="21">
        <v>733586</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21">
        <v>0</v>
      </c>
      <c r="CN311" s="21">
        <v>0</v>
      </c>
      <c r="CO311" s="21">
        <v>0</v>
      </c>
      <c r="CP311" s="21">
        <v>0</v>
      </c>
      <c r="CQ311" s="21">
        <v>0</v>
      </c>
      <c r="CR311" s="21">
        <v>0</v>
      </c>
      <c r="CS311" s="21">
        <v>0</v>
      </c>
      <c r="CT311" s="21">
        <v>0</v>
      </c>
      <c r="CU311" s="21">
        <v>0</v>
      </c>
      <c r="CV311" s="21">
        <v>0</v>
      </c>
      <c r="CW311" s="21">
        <v>0</v>
      </c>
      <c r="CX311" s="21">
        <v>0</v>
      </c>
      <c r="CY311" s="21">
        <v>0</v>
      </c>
      <c r="CZ311" s="21">
        <v>0</v>
      </c>
      <c r="DA311" s="21">
        <v>0</v>
      </c>
      <c r="DB311" s="21">
        <v>0</v>
      </c>
      <c r="DC311" s="21">
        <v>0</v>
      </c>
      <c r="DD311" s="21">
        <v>0</v>
      </c>
      <c r="DE311" s="21">
        <v>0</v>
      </c>
      <c r="DF311" s="21">
        <v>0</v>
      </c>
      <c r="DG311" s="21">
        <v>0</v>
      </c>
      <c r="DH311" s="21">
        <v>733586</v>
      </c>
      <c r="DI311" s="110">
        <v>0</v>
      </c>
      <c r="DJ311" s="110">
        <v>22</v>
      </c>
      <c r="DK311" s="110">
        <v>0</v>
      </c>
      <c r="DL311" s="110">
        <v>78</v>
      </c>
      <c r="DM311" s="110">
        <v>0</v>
      </c>
      <c r="DN311" s="21">
        <v>161000</v>
      </c>
      <c r="DO311" s="21">
        <v>0</v>
      </c>
      <c r="DP311" s="110" t="s">
        <v>1911</v>
      </c>
      <c r="DQ311" s="110" t="s">
        <v>1911</v>
      </c>
      <c r="DR311" s="110" t="s">
        <v>1911</v>
      </c>
      <c r="DS311" s="110" t="s">
        <v>1911</v>
      </c>
      <c r="DT311" s="110" t="s">
        <v>1911</v>
      </c>
      <c r="DU311" s="110" t="s">
        <v>1892</v>
      </c>
      <c r="DV311" s="110" t="s">
        <v>1911</v>
      </c>
      <c r="DW311" s="110" t="s">
        <v>1911</v>
      </c>
      <c r="DX311" s="110" t="s">
        <v>1911</v>
      </c>
      <c r="DY311" s="110" t="s">
        <v>1911</v>
      </c>
      <c r="DZ311" s="110" t="s">
        <v>1911</v>
      </c>
      <c r="EA311" s="110" t="s">
        <v>1911</v>
      </c>
      <c r="EB311" s="110" t="s">
        <v>1892</v>
      </c>
      <c r="EC311" s="110" t="s">
        <v>1892</v>
      </c>
    </row>
    <row r="312" spans="1:133" x14ac:dyDescent="0.3">
      <c r="A312" s="110" t="s">
        <v>162</v>
      </c>
      <c r="B312" s="110">
        <v>2021</v>
      </c>
      <c r="C312" s="110" t="s">
        <v>2826</v>
      </c>
      <c r="D312" s="22">
        <f>INDEX(Concordance!$A$2:$A$556,MATCH('2021 ESSER III'!F312,Concordance!$D$2:$D$556,0))</f>
        <v>69104</v>
      </c>
      <c r="E312" s="110" t="s">
        <v>1085</v>
      </c>
      <c r="F312" s="110" t="s">
        <v>2827</v>
      </c>
      <c r="G312" s="110" t="s">
        <v>2828</v>
      </c>
      <c r="H312" s="110" t="s">
        <v>1892</v>
      </c>
      <c r="I312" s="21">
        <v>0</v>
      </c>
      <c r="J312" s="21">
        <v>0</v>
      </c>
      <c r="K312" s="21">
        <v>0</v>
      </c>
      <c r="L312" s="21">
        <v>0</v>
      </c>
      <c r="M312" s="21">
        <v>0</v>
      </c>
      <c r="N312" s="21">
        <v>0</v>
      </c>
      <c r="O312" s="21">
        <v>0</v>
      </c>
      <c r="P312" s="21">
        <v>0</v>
      </c>
      <c r="Q312" s="21">
        <v>0</v>
      </c>
      <c r="R312" s="21">
        <v>0</v>
      </c>
      <c r="W312" s="21">
        <v>0</v>
      </c>
      <c r="AC312" s="21">
        <v>954310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21">
        <v>0</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21">
        <v>0</v>
      </c>
      <c r="CU312" s="21">
        <v>0</v>
      </c>
      <c r="CV312" s="21">
        <v>0</v>
      </c>
      <c r="CW312" s="21">
        <v>0</v>
      </c>
      <c r="CX312" s="21">
        <v>0</v>
      </c>
      <c r="CY312" s="21">
        <v>0</v>
      </c>
      <c r="CZ312" s="21">
        <v>0</v>
      </c>
      <c r="DA312" s="21">
        <v>0</v>
      </c>
      <c r="DB312" s="21">
        <v>0</v>
      </c>
      <c r="DC312" s="21">
        <v>0</v>
      </c>
      <c r="DD312" s="21">
        <v>0</v>
      </c>
      <c r="DE312" s="21">
        <v>0</v>
      </c>
      <c r="DF312" s="21">
        <v>0</v>
      </c>
      <c r="DG312" s="21">
        <v>0</v>
      </c>
      <c r="DH312" s="21">
        <v>954310</v>
      </c>
      <c r="DI312" s="110">
        <v>0</v>
      </c>
      <c r="DJ312" s="110">
        <v>20</v>
      </c>
      <c r="DK312" s="110">
        <v>0</v>
      </c>
      <c r="DL312" s="110">
        <v>80</v>
      </c>
      <c r="DM312" s="110">
        <v>0</v>
      </c>
      <c r="DN312" s="21">
        <v>188707.4</v>
      </c>
      <c r="DO312" s="21">
        <v>0</v>
      </c>
      <c r="DP312" s="110" t="s">
        <v>1892</v>
      </c>
      <c r="DQ312" s="110" t="s">
        <v>1911</v>
      </c>
      <c r="DR312" s="110" t="s">
        <v>1911</v>
      </c>
      <c r="DS312" s="110" t="s">
        <v>1892</v>
      </c>
      <c r="DT312" s="110" t="s">
        <v>1911</v>
      </c>
      <c r="DU312" s="110" t="s">
        <v>1892</v>
      </c>
      <c r="DV312" s="110" t="s">
        <v>1911</v>
      </c>
      <c r="DW312" s="110" t="s">
        <v>1911</v>
      </c>
      <c r="DX312" s="110" t="s">
        <v>1911</v>
      </c>
      <c r="DY312" s="110" t="s">
        <v>1911</v>
      </c>
      <c r="DZ312" s="110" t="s">
        <v>1911</v>
      </c>
      <c r="EA312" s="110" t="s">
        <v>1911</v>
      </c>
      <c r="EB312" s="110" t="s">
        <v>1892</v>
      </c>
      <c r="EC312" s="110" t="s">
        <v>1892</v>
      </c>
    </row>
    <row r="313" spans="1:133" x14ac:dyDescent="0.3">
      <c r="A313" s="110" t="s">
        <v>162</v>
      </c>
      <c r="B313" s="110">
        <v>2021</v>
      </c>
      <c r="C313" s="110" t="s">
        <v>2829</v>
      </c>
      <c r="D313" s="22">
        <f>INDEX(Concordance!$A$2:$A$556,MATCH('2021 ESSER III'!F313,Concordance!$D$2:$D$556,0))</f>
        <v>19151</v>
      </c>
      <c r="E313" s="110" t="s">
        <v>1088</v>
      </c>
      <c r="F313" s="110" t="s">
        <v>2830</v>
      </c>
      <c r="G313" s="110" t="s">
        <v>2831</v>
      </c>
      <c r="H313" s="110" t="s">
        <v>1892</v>
      </c>
      <c r="I313" s="21">
        <v>0</v>
      </c>
      <c r="J313" s="21">
        <v>0</v>
      </c>
      <c r="K313" s="21">
        <v>0</v>
      </c>
      <c r="L313" s="21">
        <v>0</v>
      </c>
      <c r="M313" s="21">
        <v>0</v>
      </c>
      <c r="N313" s="21">
        <v>0</v>
      </c>
      <c r="O313" s="21">
        <v>0</v>
      </c>
      <c r="P313" s="21">
        <v>0</v>
      </c>
      <c r="Q313" s="21">
        <v>0</v>
      </c>
      <c r="R313" s="21">
        <v>0</v>
      </c>
      <c r="W313" s="21">
        <v>0</v>
      </c>
      <c r="AC313" s="21">
        <v>730726</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21">
        <v>0</v>
      </c>
      <c r="CU313" s="21">
        <v>0</v>
      </c>
      <c r="CV313" s="21">
        <v>0</v>
      </c>
      <c r="CW313" s="21">
        <v>0</v>
      </c>
      <c r="CX313" s="21">
        <v>0</v>
      </c>
      <c r="CY313" s="21">
        <v>0</v>
      </c>
      <c r="CZ313" s="21">
        <v>0</v>
      </c>
      <c r="DA313" s="21">
        <v>0</v>
      </c>
      <c r="DB313" s="21">
        <v>0</v>
      </c>
      <c r="DC313" s="21">
        <v>0</v>
      </c>
      <c r="DD313" s="21">
        <v>0</v>
      </c>
      <c r="DE313" s="21">
        <v>0</v>
      </c>
      <c r="DF313" s="21">
        <v>0</v>
      </c>
      <c r="DG313" s="21">
        <v>0</v>
      </c>
      <c r="DH313" s="21">
        <v>730726</v>
      </c>
      <c r="DI313" s="110">
        <v>0</v>
      </c>
      <c r="DJ313" s="110">
        <v>20</v>
      </c>
      <c r="DK313" s="110">
        <v>0</v>
      </c>
      <c r="DL313" s="110">
        <v>80</v>
      </c>
      <c r="DM313" s="110">
        <v>0</v>
      </c>
      <c r="DN313" s="21">
        <v>191889.6</v>
      </c>
      <c r="DO313" s="21">
        <v>0</v>
      </c>
      <c r="DP313" s="110" t="s">
        <v>1911</v>
      </c>
      <c r="DQ313" s="110" t="s">
        <v>1911</v>
      </c>
      <c r="DR313" s="110" t="s">
        <v>1911</v>
      </c>
      <c r="DS313" s="110" t="s">
        <v>1892</v>
      </c>
      <c r="DT313" s="110" t="s">
        <v>1911</v>
      </c>
      <c r="DU313" s="110" t="s">
        <v>1911</v>
      </c>
      <c r="DV313" s="110" t="s">
        <v>1911</v>
      </c>
      <c r="DW313" s="110" t="s">
        <v>1911</v>
      </c>
      <c r="DX313" s="110" t="s">
        <v>1911</v>
      </c>
      <c r="DY313" s="110" t="s">
        <v>1911</v>
      </c>
      <c r="DZ313" s="110" t="s">
        <v>1911</v>
      </c>
      <c r="EA313" s="110" t="s">
        <v>1911</v>
      </c>
      <c r="EB313" s="110" t="s">
        <v>1892</v>
      </c>
      <c r="EC313" s="110" t="s">
        <v>1892</v>
      </c>
    </row>
    <row r="314" spans="1:133" x14ac:dyDescent="0.3">
      <c r="A314" s="110" t="s">
        <v>162</v>
      </c>
      <c r="B314" s="110">
        <v>2021</v>
      </c>
      <c r="C314" s="110" t="s">
        <v>2832</v>
      </c>
      <c r="D314" s="22">
        <f>INDEX(Concordance!$A$2:$A$556,MATCH('2021 ESSER III'!F314,Concordance!$D$2:$D$556,0))</f>
        <v>105124</v>
      </c>
      <c r="E314" s="110" t="s">
        <v>1091</v>
      </c>
      <c r="F314" s="110" t="s">
        <v>2833</v>
      </c>
      <c r="G314" s="110" t="s">
        <v>2834</v>
      </c>
      <c r="H314" s="110" t="s">
        <v>1892</v>
      </c>
      <c r="I314" s="21">
        <v>0</v>
      </c>
      <c r="J314" s="21">
        <v>0</v>
      </c>
      <c r="K314" s="21">
        <v>0</v>
      </c>
      <c r="L314" s="21">
        <v>0</v>
      </c>
      <c r="M314" s="21">
        <v>0</v>
      </c>
      <c r="N314" s="21">
        <v>0</v>
      </c>
      <c r="O314" s="21">
        <v>0</v>
      </c>
      <c r="P314" s="21">
        <v>0</v>
      </c>
      <c r="Q314" s="21">
        <v>0</v>
      </c>
      <c r="R314" s="21">
        <v>0</v>
      </c>
      <c r="W314" s="21">
        <v>0</v>
      </c>
      <c r="AC314" s="21">
        <v>1081328</v>
      </c>
      <c r="AD314" s="21">
        <v>0</v>
      </c>
      <c r="AE314" s="21">
        <v>0</v>
      </c>
      <c r="AF314" s="21">
        <v>0</v>
      </c>
      <c r="AG314" s="21">
        <v>0</v>
      </c>
      <c r="AH314" s="21">
        <v>0</v>
      </c>
      <c r="AI314" s="21">
        <v>0</v>
      </c>
      <c r="AJ314" s="21">
        <v>0</v>
      </c>
      <c r="AK314" s="21">
        <v>0</v>
      </c>
      <c r="AL314" s="21">
        <v>0</v>
      </c>
      <c r="AM314" s="21">
        <v>0</v>
      </c>
      <c r="AN314" s="21">
        <v>0</v>
      </c>
      <c r="AO314" s="21">
        <v>0</v>
      </c>
      <c r="AP314" s="21">
        <v>0</v>
      </c>
      <c r="AQ314" s="21">
        <v>0</v>
      </c>
      <c r="AR314" s="21">
        <v>0</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21">
        <v>0</v>
      </c>
      <c r="BS314" s="21">
        <v>0</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21">
        <v>0</v>
      </c>
      <c r="CN314" s="21">
        <v>0</v>
      </c>
      <c r="CO314" s="21">
        <v>0</v>
      </c>
      <c r="CP314" s="21">
        <v>0</v>
      </c>
      <c r="CQ314" s="21">
        <v>0</v>
      </c>
      <c r="CR314" s="21">
        <v>0</v>
      </c>
      <c r="CS314" s="21">
        <v>0</v>
      </c>
      <c r="CT314" s="21">
        <v>0</v>
      </c>
      <c r="CU314" s="21">
        <v>0</v>
      </c>
      <c r="CV314" s="21">
        <v>0</v>
      </c>
      <c r="CW314" s="21">
        <v>0</v>
      </c>
      <c r="CX314" s="21">
        <v>0</v>
      </c>
      <c r="CY314" s="21">
        <v>0</v>
      </c>
      <c r="CZ314" s="21">
        <v>0</v>
      </c>
      <c r="DA314" s="21">
        <v>0</v>
      </c>
      <c r="DB314" s="21">
        <v>0</v>
      </c>
      <c r="DC314" s="21">
        <v>0</v>
      </c>
      <c r="DD314" s="21">
        <v>0</v>
      </c>
      <c r="DE314" s="21">
        <v>0</v>
      </c>
      <c r="DF314" s="21">
        <v>0</v>
      </c>
      <c r="DG314" s="21">
        <v>0</v>
      </c>
      <c r="DH314" s="21">
        <v>1081328</v>
      </c>
      <c r="DI314" s="110">
        <v>80</v>
      </c>
      <c r="DJ314" s="110">
        <v>20</v>
      </c>
      <c r="DK314" s="110">
        <v>0</v>
      </c>
      <c r="DL314" s="110">
        <v>0</v>
      </c>
      <c r="DM314" s="110">
        <v>0</v>
      </c>
      <c r="DN314" s="21">
        <v>330000</v>
      </c>
      <c r="DO314" s="21">
        <v>0</v>
      </c>
      <c r="DP314" s="110" t="s">
        <v>1911</v>
      </c>
      <c r="DQ314" s="110" t="s">
        <v>1892</v>
      </c>
      <c r="DR314" s="110" t="s">
        <v>1911</v>
      </c>
      <c r="DS314" s="110" t="s">
        <v>1911</v>
      </c>
      <c r="DT314" s="110" t="s">
        <v>1911</v>
      </c>
      <c r="DU314" s="110" t="s">
        <v>1911</v>
      </c>
      <c r="DV314" s="110" t="s">
        <v>1911</v>
      </c>
      <c r="DW314" s="110" t="s">
        <v>1911</v>
      </c>
      <c r="DX314" s="110" t="s">
        <v>1911</v>
      </c>
      <c r="DY314" s="110" t="s">
        <v>1911</v>
      </c>
      <c r="DZ314" s="110" t="s">
        <v>1911</v>
      </c>
      <c r="EA314" s="110" t="s">
        <v>1911</v>
      </c>
      <c r="EB314" s="110" t="s">
        <v>1892</v>
      </c>
      <c r="EC314" s="110" t="s">
        <v>1892</v>
      </c>
    </row>
    <row r="315" spans="1:133" x14ac:dyDescent="0.3">
      <c r="A315" s="110" t="s">
        <v>162</v>
      </c>
      <c r="B315" s="110">
        <v>2021</v>
      </c>
      <c r="C315" s="110" t="s">
        <v>2835</v>
      </c>
      <c r="D315" s="22">
        <f>INDEX(Concordance!$A$2:$A$556,MATCH('2021 ESSER III'!F315,Concordance!$D$2:$D$556,0))</f>
        <v>66103</v>
      </c>
      <c r="E315" s="110" t="s">
        <v>1094</v>
      </c>
      <c r="F315" s="110" t="s">
        <v>2836</v>
      </c>
      <c r="G315" s="110" t="s">
        <v>2837</v>
      </c>
      <c r="H315" s="110" t="s">
        <v>1892</v>
      </c>
      <c r="I315" s="21">
        <v>0</v>
      </c>
      <c r="J315" s="21">
        <v>0</v>
      </c>
      <c r="K315" s="21">
        <v>0</v>
      </c>
      <c r="L315" s="21">
        <v>0</v>
      </c>
      <c r="M315" s="21">
        <v>0</v>
      </c>
      <c r="N315" s="21">
        <v>0</v>
      </c>
      <c r="O315" s="21">
        <v>0</v>
      </c>
      <c r="P315" s="21">
        <v>0</v>
      </c>
      <c r="Q315" s="21">
        <v>0</v>
      </c>
      <c r="R315" s="21">
        <v>0</v>
      </c>
      <c r="W315" s="21">
        <v>0</v>
      </c>
      <c r="AC315" s="21">
        <v>443286</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21">
        <v>0</v>
      </c>
      <c r="CN315" s="21">
        <v>0</v>
      </c>
      <c r="CO315" s="21">
        <v>0</v>
      </c>
      <c r="CP315" s="21">
        <v>0</v>
      </c>
      <c r="CQ315" s="21">
        <v>0</v>
      </c>
      <c r="CR315" s="21">
        <v>0</v>
      </c>
      <c r="CS315" s="21">
        <v>0</v>
      </c>
      <c r="CT315" s="21">
        <v>0</v>
      </c>
      <c r="CU315" s="21">
        <v>0</v>
      </c>
      <c r="CV315" s="21">
        <v>0</v>
      </c>
      <c r="CW315" s="21">
        <v>0</v>
      </c>
      <c r="CX315" s="21">
        <v>0</v>
      </c>
      <c r="CY315" s="21">
        <v>0</v>
      </c>
      <c r="CZ315" s="21">
        <v>0</v>
      </c>
      <c r="DA315" s="21">
        <v>0</v>
      </c>
      <c r="DB315" s="21">
        <v>0</v>
      </c>
      <c r="DC315" s="21">
        <v>0</v>
      </c>
      <c r="DD315" s="21">
        <v>0</v>
      </c>
      <c r="DE315" s="21">
        <v>0</v>
      </c>
      <c r="DF315" s="21">
        <v>0</v>
      </c>
      <c r="DG315" s="21">
        <v>0</v>
      </c>
      <c r="DH315" s="21">
        <v>443286</v>
      </c>
      <c r="DI315" s="110">
        <v>0</v>
      </c>
      <c r="DJ315" s="110">
        <v>20</v>
      </c>
      <c r="DK315" s="110">
        <v>0</v>
      </c>
      <c r="DL315" s="110">
        <v>80</v>
      </c>
      <c r="DM315" s="110">
        <v>0</v>
      </c>
      <c r="DN315" s="21">
        <v>88657.2</v>
      </c>
      <c r="DO315" s="21">
        <v>0</v>
      </c>
      <c r="DP315" s="110" t="s">
        <v>1911</v>
      </c>
      <c r="DQ315" s="110" t="s">
        <v>1911</v>
      </c>
      <c r="DR315" s="110" t="s">
        <v>1911</v>
      </c>
      <c r="DS315" s="110" t="s">
        <v>1911</v>
      </c>
      <c r="DT315" s="110" t="s">
        <v>1911</v>
      </c>
      <c r="DU315" s="110" t="s">
        <v>1911</v>
      </c>
      <c r="DV315" s="110" t="s">
        <v>1911</v>
      </c>
      <c r="DW315" s="110" t="s">
        <v>1911</v>
      </c>
      <c r="DX315" s="110" t="s">
        <v>1911</v>
      </c>
      <c r="DY315" s="110" t="s">
        <v>1911</v>
      </c>
      <c r="DZ315" s="110" t="s">
        <v>1911</v>
      </c>
      <c r="EA315" s="110" t="s">
        <v>1911</v>
      </c>
      <c r="EB315" s="110" t="s">
        <v>1892</v>
      </c>
      <c r="EC315" s="110" t="s">
        <v>1892</v>
      </c>
    </row>
    <row r="316" spans="1:133" x14ac:dyDescent="0.3">
      <c r="A316" s="110" t="s">
        <v>162</v>
      </c>
      <c r="B316" s="110">
        <v>2021</v>
      </c>
      <c r="C316" s="110" t="s">
        <v>2838</v>
      </c>
      <c r="D316" s="22">
        <f>INDEX(Concordance!$A$2:$A$556,MATCH('2021 ESSER III'!F316,Concordance!$D$2:$D$556,0))</f>
        <v>55104</v>
      </c>
      <c r="E316" s="110" t="s">
        <v>2839</v>
      </c>
      <c r="F316" s="110" t="s">
        <v>2840</v>
      </c>
      <c r="G316" s="110" t="s">
        <v>2841</v>
      </c>
      <c r="H316" s="110" t="s">
        <v>1892</v>
      </c>
      <c r="I316" s="21">
        <v>0</v>
      </c>
      <c r="J316" s="21">
        <v>0</v>
      </c>
      <c r="K316" s="21">
        <v>0</v>
      </c>
      <c r="L316" s="21">
        <v>0</v>
      </c>
      <c r="M316" s="21">
        <v>0</v>
      </c>
      <c r="N316" s="21">
        <v>0</v>
      </c>
      <c r="O316" s="21">
        <v>0</v>
      </c>
      <c r="P316" s="21">
        <v>0</v>
      </c>
      <c r="Q316" s="21">
        <v>0</v>
      </c>
      <c r="R316" s="21">
        <v>0</v>
      </c>
      <c r="W316" s="21">
        <v>0</v>
      </c>
      <c r="AC316" s="21">
        <v>1375389</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21">
        <v>0</v>
      </c>
      <c r="AS316" s="21">
        <v>0</v>
      </c>
      <c r="AT316" s="21">
        <v>0</v>
      </c>
      <c r="AU316" s="21">
        <v>0</v>
      </c>
      <c r="AV316" s="21">
        <v>0</v>
      </c>
      <c r="AW316" s="21">
        <v>0</v>
      </c>
      <c r="AX316" s="21">
        <v>0</v>
      </c>
      <c r="AY316" s="21">
        <v>0</v>
      </c>
      <c r="AZ316" s="21">
        <v>0</v>
      </c>
      <c r="BA316" s="21">
        <v>0</v>
      </c>
      <c r="BB316" s="21">
        <v>0</v>
      </c>
      <c r="BC316" s="21">
        <v>0</v>
      </c>
      <c r="BD316" s="21">
        <v>0</v>
      </c>
      <c r="BE316" s="21">
        <v>0</v>
      </c>
      <c r="BF316" s="21">
        <v>0</v>
      </c>
      <c r="BG316" s="21">
        <v>0</v>
      </c>
      <c r="BH316" s="21">
        <v>0</v>
      </c>
      <c r="BI316" s="21">
        <v>0</v>
      </c>
      <c r="BJ316" s="21">
        <v>0</v>
      </c>
      <c r="BK316" s="21">
        <v>0</v>
      </c>
      <c r="BL316" s="21">
        <v>0</v>
      </c>
      <c r="BM316" s="21">
        <v>0</v>
      </c>
      <c r="BN316" s="21">
        <v>0</v>
      </c>
      <c r="BO316" s="21">
        <v>0</v>
      </c>
      <c r="BP316" s="21">
        <v>0</v>
      </c>
      <c r="BQ316" s="21">
        <v>0</v>
      </c>
      <c r="BR316" s="21">
        <v>0</v>
      </c>
      <c r="BS316" s="21">
        <v>0</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21">
        <v>0</v>
      </c>
      <c r="CN316" s="21">
        <v>0</v>
      </c>
      <c r="CO316" s="21">
        <v>0</v>
      </c>
      <c r="CP316" s="21">
        <v>0</v>
      </c>
      <c r="CQ316" s="21">
        <v>0</v>
      </c>
      <c r="CR316" s="21">
        <v>0</v>
      </c>
      <c r="CS316" s="21">
        <v>0</v>
      </c>
      <c r="CT316" s="21">
        <v>0</v>
      </c>
      <c r="CU316" s="21">
        <v>0</v>
      </c>
      <c r="CV316" s="21">
        <v>0</v>
      </c>
      <c r="CW316" s="21">
        <v>0</v>
      </c>
      <c r="CX316" s="21">
        <v>0</v>
      </c>
      <c r="CY316" s="21">
        <v>0</v>
      </c>
      <c r="CZ316" s="21">
        <v>0</v>
      </c>
      <c r="DA316" s="21">
        <v>0</v>
      </c>
      <c r="DB316" s="21">
        <v>0</v>
      </c>
      <c r="DC316" s="21">
        <v>0</v>
      </c>
      <c r="DD316" s="21">
        <v>0</v>
      </c>
      <c r="DE316" s="21">
        <v>0</v>
      </c>
      <c r="DF316" s="21">
        <v>0</v>
      </c>
      <c r="DG316" s="21">
        <v>0</v>
      </c>
      <c r="DH316" s="21">
        <v>1375389</v>
      </c>
      <c r="DI316" s="110">
        <v>0</v>
      </c>
      <c r="DJ316" s="110">
        <v>20</v>
      </c>
      <c r="DK316" s="110">
        <v>0</v>
      </c>
      <c r="DL316" s="110">
        <v>80</v>
      </c>
      <c r="DM316" s="110">
        <v>0</v>
      </c>
      <c r="DN316" s="21">
        <v>275077.8</v>
      </c>
      <c r="DO316" s="21">
        <v>0</v>
      </c>
      <c r="DP316" s="110" t="s">
        <v>1892</v>
      </c>
      <c r="DQ316" s="110" t="s">
        <v>1911</v>
      </c>
      <c r="DR316" s="110" t="s">
        <v>1911</v>
      </c>
      <c r="DS316" s="110" t="s">
        <v>1892</v>
      </c>
      <c r="DT316" s="110" t="s">
        <v>1911</v>
      </c>
      <c r="DU316" s="110" t="s">
        <v>1911</v>
      </c>
      <c r="DV316" s="110" t="s">
        <v>1911</v>
      </c>
      <c r="DW316" s="110" t="s">
        <v>1911</v>
      </c>
      <c r="DX316" s="110" t="s">
        <v>1911</v>
      </c>
      <c r="DY316" s="110" t="s">
        <v>1911</v>
      </c>
      <c r="DZ316" s="110" t="s">
        <v>1911</v>
      </c>
      <c r="EA316" s="110" t="s">
        <v>1911</v>
      </c>
      <c r="EB316" s="110" t="s">
        <v>1892</v>
      </c>
      <c r="EC316" s="110" t="s">
        <v>1892</v>
      </c>
    </row>
    <row r="317" spans="1:133" x14ac:dyDescent="0.3">
      <c r="A317" s="110" t="s">
        <v>162</v>
      </c>
      <c r="B317" s="110">
        <v>2021</v>
      </c>
      <c r="C317" s="110" t="s">
        <v>2842</v>
      </c>
      <c r="D317" s="22">
        <f>INDEX(Concordance!$A$2:$A$556,MATCH('2021 ESSER III'!F317,Concordance!$D$2:$D$556,0))</f>
        <v>13060</v>
      </c>
      <c r="E317" s="110" t="s">
        <v>1099</v>
      </c>
      <c r="F317" s="110" t="s">
        <v>2843</v>
      </c>
      <c r="G317" s="110" t="s">
        <v>2844</v>
      </c>
      <c r="H317" s="110" t="s">
        <v>1892</v>
      </c>
      <c r="I317" s="21">
        <v>1824.46</v>
      </c>
      <c r="J317" s="21">
        <v>0</v>
      </c>
      <c r="K317" s="21">
        <v>0</v>
      </c>
      <c r="L317" s="21">
        <v>0</v>
      </c>
      <c r="M317" s="21">
        <v>0</v>
      </c>
      <c r="N317" s="21">
        <v>0</v>
      </c>
      <c r="O317" s="21">
        <v>0</v>
      </c>
      <c r="P317" s="21">
        <v>0</v>
      </c>
      <c r="Q317" s="21">
        <v>1824.46</v>
      </c>
      <c r="R317" s="21">
        <v>0</v>
      </c>
      <c r="W317" s="21">
        <v>1824.46</v>
      </c>
      <c r="X317" s="110">
        <v>0</v>
      </c>
      <c r="Y317" s="110">
        <v>0</v>
      </c>
      <c r="Z317" s="110">
        <v>0</v>
      </c>
      <c r="AA317" s="110">
        <v>100</v>
      </c>
      <c r="AB317" s="110">
        <v>0</v>
      </c>
      <c r="AC317" s="21">
        <v>6704</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21">
        <v>0</v>
      </c>
      <c r="CN317" s="21">
        <v>0</v>
      </c>
      <c r="CO317" s="21">
        <v>0</v>
      </c>
      <c r="CP317" s="21">
        <v>0</v>
      </c>
      <c r="CQ317" s="21">
        <v>0</v>
      </c>
      <c r="CR317" s="21">
        <v>0</v>
      </c>
      <c r="CS317" s="21">
        <v>0</v>
      </c>
      <c r="CT317" s="21">
        <v>0</v>
      </c>
      <c r="CU317" s="21">
        <v>0</v>
      </c>
      <c r="CV317" s="21">
        <v>0</v>
      </c>
      <c r="CW317" s="21">
        <v>0</v>
      </c>
      <c r="CX317" s="21">
        <v>0</v>
      </c>
      <c r="CY317" s="21">
        <v>0</v>
      </c>
      <c r="CZ317" s="21">
        <v>0</v>
      </c>
      <c r="DA317" s="21">
        <v>0</v>
      </c>
      <c r="DB317" s="21">
        <v>0</v>
      </c>
      <c r="DC317" s="21">
        <v>0</v>
      </c>
      <c r="DD317" s="21">
        <v>0</v>
      </c>
      <c r="DE317" s="21">
        <v>0</v>
      </c>
      <c r="DF317" s="21">
        <v>0</v>
      </c>
      <c r="DG317" s="21">
        <v>0</v>
      </c>
      <c r="DH317" s="21">
        <v>6704</v>
      </c>
      <c r="DI317" s="110">
        <v>0</v>
      </c>
      <c r="DJ317" s="110">
        <v>100</v>
      </c>
      <c r="DK317" s="110">
        <v>0</v>
      </c>
      <c r="DL317" s="110">
        <v>0</v>
      </c>
      <c r="DM317" s="110">
        <v>0</v>
      </c>
      <c r="DN317" s="21">
        <v>6512</v>
      </c>
      <c r="DO317" s="21">
        <v>0</v>
      </c>
      <c r="DP317" s="110" t="s">
        <v>1911</v>
      </c>
      <c r="DQ317" s="110" t="s">
        <v>1911</v>
      </c>
      <c r="DR317" s="110" t="s">
        <v>1911</v>
      </c>
      <c r="DS317" s="110" t="s">
        <v>1911</v>
      </c>
      <c r="DT317" s="110" t="s">
        <v>1911</v>
      </c>
      <c r="DU317" s="110" t="s">
        <v>1911</v>
      </c>
      <c r="DV317" s="110" t="s">
        <v>1911</v>
      </c>
      <c r="DW317" s="110" t="s">
        <v>1911</v>
      </c>
      <c r="DX317" s="110" t="s">
        <v>1911</v>
      </c>
      <c r="DY317" s="110" t="s">
        <v>1911</v>
      </c>
      <c r="DZ317" s="110" t="s">
        <v>1911</v>
      </c>
      <c r="EA317" s="110" t="s">
        <v>1911</v>
      </c>
      <c r="EB317" s="110" t="s">
        <v>1892</v>
      </c>
      <c r="EC317" s="110" t="s">
        <v>1892</v>
      </c>
    </row>
    <row r="318" spans="1:133" x14ac:dyDescent="0.3">
      <c r="A318" s="110" t="s">
        <v>162</v>
      </c>
      <c r="B318" s="110">
        <v>2021</v>
      </c>
      <c r="C318" s="110" t="s">
        <v>2845</v>
      </c>
      <c r="D318" s="22">
        <f>INDEX(Concordance!$A$2:$A$556,MATCH('2021 ESSER III'!F318,Concordance!$D$2:$D$556,0))</f>
        <v>24091</v>
      </c>
      <c r="E318" s="110" t="s">
        <v>1102</v>
      </c>
      <c r="F318" s="110" t="s">
        <v>2846</v>
      </c>
      <c r="G318" s="110" t="s">
        <v>2847</v>
      </c>
      <c r="H318" s="110" t="s">
        <v>1892</v>
      </c>
      <c r="I318" s="21">
        <v>1013.59</v>
      </c>
      <c r="J318" s="21">
        <v>0</v>
      </c>
      <c r="K318" s="21">
        <v>0</v>
      </c>
      <c r="L318" s="21">
        <v>0</v>
      </c>
      <c r="M318" s="21">
        <v>0</v>
      </c>
      <c r="N318" s="21">
        <v>0</v>
      </c>
      <c r="O318" s="21">
        <v>0</v>
      </c>
      <c r="P318" s="21">
        <v>0</v>
      </c>
      <c r="Q318" s="21">
        <v>1013.59</v>
      </c>
      <c r="R318" s="21">
        <v>0</v>
      </c>
      <c r="W318" s="21">
        <v>1013.59</v>
      </c>
      <c r="X318" s="110">
        <v>0</v>
      </c>
      <c r="Y318" s="110">
        <v>0</v>
      </c>
      <c r="Z318" s="110">
        <v>0</v>
      </c>
      <c r="AA318" s="110">
        <v>100</v>
      </c>
      <c r="AB318" s="110">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N318" s="21">
        <v>0</v>
      </c>
      <c r="BO318" s="21">
        <v>0</v>
      </c>
      <c r="BP318" s="21">
        <v>0</v>
      </c>
      <c r="BQ318" s="21">
        <v>0</v>
      </c>
      <c r="BR318" s="21">
        <v>0</v>
      </c>
      <c r="BS318" s="21">
        <v>0</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21">
        <v>0</v>
      </c>
      <c r="CN318" s="21">
        <v>0</v>
      </c>
      <c r="CO318" s="21">
        <v>0</v>
      </c>
      <c r="CP318" s="21">
        <v>0</v>
      </c>
      <c r="CQ318" s="21">
        <v>0</v>
      </c>
      <c r="CR318" s="21">
        <v>0</v>
      </c>
      <c r="CS318" s="21">
        <v>0</v>
      </c>
      <c r="CT318" s="21">
        <v>0</v>
      </c>
      <c r="CU318" s="21">
        <v>0</v>
      </c>
      <c r="CV318" s="21">
        <v>0</v>
      </c>
      <c r="CW318" s="21">
        <v>0</v>
      </c>
      <c r="CX318" s="21">
        <v>0</v>
      </c>
      <c r="CY318" s="21">
        <v>0</v>
      </c>
      <c r="CZ318" s="21">
        <v>0</v>
      </c>
      <c r="DA318" s="21">
        <v>0</v>
      </c>
      <c r="DB318" s="21">
        <v>0</v>
      </c>
      <c r="DC318" s="21">
        <v>0</v>
      </c>
      <c r="DD318" s="21">
        <v>0</v>
      </c>
      <c r="DE318" s="21">
        <v>0</v>
      </c>
      <c r="DF318" s="21">
        <v>0</v>
      </c>
      <c r="DG318" s="21">
        <v>0</v>
      </c>
      <c r="DH318" s="21">
        <v>0</v>
      </c>
      <c r="DN318" s="21"/>
      <c r="DO318" s="21">
        <v>0</v>
      </c>
      <c r="DT318" s="110" t="s">
        <v>1911</v>
      </c>
      <c r="DV318" s="110" t="s">
        <v>1911</v>
      </c>
      <c r="DW318" s="110" t="s">
        <v>1911</v>
      </c>
      <c r="DX318" s="110" t="s">
        <v>1911</v>
      </c>
      <c r="DY318" s="110" t="s">
        <v>1911</v>
      </c>
      <c r="DZ318" s="110" t="s">
        <v>1911</v>
      </c>
      <c r="EA318" s="110" t="s">
        <v>1911</v>
      </c>
      <c r="EB318" s="110" t="s">
        <v>1892</v>
      </c>
      <c r="EC318" s="110" t="s">
        <v>1892</v>
      </c>
    </row>
    <row r="319" spans="1:133" x14ac:dyDescent="0.3">
      <c r="A319" s="110" t="s">
        <v>162</v>
      </c>
      <c r="B319" s="110">
        <v>2021</v>
      </c>
      <c r="C319" s="110" t="s">
        <v>2848</v>
      </c>
      <c r="D319" s="22">
        <f>INDEX(Concordance!$A$2:$A$556,MATCH('2021 ESSER III'!F319,Concordance!$D$2:$D$556,0))</f>
        <v>88081</v>
      </c>
      <c r="E319" s="110" t="s">
        <v>1105</v>
      </c>
      <c r="F319" s="110" t="s">
        <v>2849</v>
      </c>
      <c r="G319" s="110" t="s">
        <v>2850</v>
      </c>
      <c r="H319" s="110" t="s">
        <v>1892</v>
      </c>
      <c r="I319" s="21">
        <v>0</v>
      </c>
      <c r="J319" s="21">
        <v>0</v>
      </c>
      <c r="K319" s="21">
        <v>0</v>
      </c>
      <c r="L319" s="21">
        <v>0</v>
      </c>
      <c r="M319" s="21">
        <v>0</v>
      </c>
      <c r="N319" s="21">
        <v>0</v>
      </c>
      <c r="O319" s="21">
        <v>0</v>
      </c>
      <c r="P319" s="21">
        <v>0</v>
      </c>
      <c r="Q319" s="21">
        <v>0</v>
      </c>
      <c r="R319" s="21">
        <v>0</v>
      </c>
      <c r="W319" s="21">
        <v>0</v>
      </c>
      <c r="AC319" s="21">
        <v>5931050</v>
      </c>
      <c r="AD319" s="21">
        <v>0</v>
      </c>
      <c r="AE319" s="21">
        <v>0</v>
      </c>
      <c r="AF319" s="21">
        <v>0</v>
      </c>
      <c r="AG319" s="21">
        <v>0</v>
      </c>
      <c r="AH319" s="21">
        <v>0</v>
      </c>
      <c r="AI319" s="21">
        <v>0</v>
      </c>
      <c r="AJ319" s="21">
        <v>0</v>
      </c>
      <c r="AK319" s="21">
        <v>0</v>
      </c>
      <c r="AL319" s="21">
        <v>0</v>
      </c>
      <c r="AM319" s="21">
        <v>0</v>
      </c>
      <c r="AN319" s="21">
        <v>0</v>
      </c>
      <c r="AO319" s="21">
        <v>0</v>
      </c>
      <c r="AP319" s="21">
        <v>0</v>
      </c>
      <c r="AQ319" s="21">
        <v>0</v>
      </c>
      <c r="AR319" s="21">
        <v>0</v>
      </c>
      <c r="AS319" s="21">
        <v>0</v>
      </c>
      <c r="AT319" s="21">
        <v>0</v>
      </c>
      <c r="AU319" s="21">
        <v>0</v>
      </c>
      <c r="AV319" s="21">
        <v>0</v>
      </c>
      <c r="AW319" s="21">
        <v>0</v>
      </c>
      <c r="AX319" s="21">
        <v>0</v>
      </c>
      <c r="AY319" s="21">
        <v>0</v>
      </c>
      <c r="AZ319" s="21">
        <v>0</v>
      </c>
      <c r="BA319" s="21">
        <v>0</v>
      </c>
      <c r="BB319" s="21">
        <v>0</v>
      </c>
      <c r="BC319" s="21">
        <v>0</v>
      </c>
      <c r="BD319" s="21">
        <v>0</v>
      </c>
      <c r="BE319" s="21">
        <v>0</v>
      </c>
      <c r="BF319" s="21">
        <v>0</v>
      </c>
      <c r="BG319" s="21">
        <v>0</v>
      </c>
      <c r="BH319" s="21">
        <v>0</v>
      </c>
      <c r="BI319" s="21">
        <v>0</v>
      </c>
      <c r="BJ319" s="21">
        <v>0</v>
      </c>
      <c r="BK319" s="21">
        <v>0</v>
      </c>
      <c r="BL319" s="21">
        <v>0</v>
      </c>
      <c r="BM319" s="21">
        <v>0</v>
      </c>
      <c r="BN319" s="21">
        <v>0</v>
      </c>
      <c r="BO319" s="21">
        <v>0</v>
      </c>
      <c r="BP319" s="21">
        <v>0</v>
      </c>
      <c r="BQ319" s="21">
        <v>0</v>
      </c>
      <c r="BR319" s="21">
        <v>0</v>
      </c>
      <c r="BS319" s="21">
        <v>0</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21">
        <v>0</v>
      </c>
      <c r="CN319" s="21">
        <v>0</v>
      </c>
      <c r="CO319" s="21">
        <v>0</v>
      </c>
      <c r="CP319" s="21">
        <v>0</v>
      </c>
      <c r="CQ319" s="21">
        <v>0</v>
      </c>
      <c r="CR319" s="21">
        <v>0</v>
      </c>
      <c r="CS319" s="21">
        <v>0</v>
      </c>
      <c r="CT319" s="21">
        <v>0</v>
      </c>
      <c r="CU319" s="21">
        <v>0</v>
      </c>
      <c r="CV319" s="21">
        <v>0</v>
      </c>
      <c r="CW319" s="21">
        <v>0</v>
      </c>
      <c r="CX319" s="21">
        <v>0</v>
      </c>
      <c r="CY319" s="21">
        <v>0</v>
      </c>
      <c r="CZ319" s="21">
        <v>0</v>
      </c>
      <c r="DA319" s="21">
        <v>0</v>
      </c>
      <c r="DB319" s="21">
        <v>0</v>
      </c>
      <c r="DC319" s="21">
        <v>0</v>
      </c>
      <c r="DD319" s="21">
        <v>0</v>
      </c>
      <c r="DE319" s="21">
        <v>0</v>
      </c>
      <c r="DF319" s="21">
        <v>0</v>
      </c>
      <c r="DG319" s="21">
        <v>0</v>
      </c>
      <c r="DH319" s="21">
        <v>5931050</v>
      </c>
      <c r="DI319" s="110">
        <v>0</v>
      </c>
      <c r="DJ319" s="110">
        <v>27</v>
      </c>
      <c r="DK319" s="110">
        <v>0</v>
      </c>
      <c r="DL319" s="110">
        <v>73</v>
      </c>
      <c r="DM319" s="110">
        <v>0</v>
      </c>
      <c r="DN319" s="21">
        <v>1595000</v>
      </c>
      <c r="DO319" s="21">
        <v>0</v>
      </c>
      <c r="DP319" s="110" t="s">
        <v>1911</v>
      </c>
      <c r="DQ319" s="110" t="s">
        <v>1911</v>
      </c>
      <c r="DR319" s="110" t="s">
        <v>1911</v>
      </c>
      <c r="DS319" s="110" t="s">
        <v>1911</v>
      </c>
      <c r="DT319" s="110" t="s">
        <v>1911</v>
      </c>
      <c r="DU319" s="110" t="s">
        <v>1892</v>
      </c>
      <c r="DV319" s="110" t="s">
        <v>1911</v>
      </c>
      <c r="DW319" s="110" t="s">
        <v>1911</v>
      </c>
      <c r="DX319" s="110" t="s">
        <v>1911</v>
      </c>
      <c r="DY319" s="110" t="s">
        <v>1911</v>
      </c>
      <c r="DZ319" s="110" t="s">
        <v>1911</v>
      </c>
      <c r="EA319" s="110" t="s">
        <v>1911</v>
      </c>
      <c r="EB319" s="110" t="s">
        <v>1892</v>
      </c>
      <c r="EC319" s="110" t="s">
        <v>1892</v>
      </c>
    </row>
    <row r="320" spans="1:133" x14ac:dyDescent="0.3">
      <c r="A320" s="110" t="s">
        <v>162</v>
      </c>
      <c r="B320" s="110">
        <v>2021</v>
      </c>
      <c r="C320" s="110" t="s">
        <v>2851</v>
      </c>
      <c r="D320" s="22">
        <f>INDEX(Concordance!$A$2:$A$556,MATCH('2021 ESSER III'!F320,Concordance!$D$2:$D$556,0))</f>
        <v>5128</v>
      </c>
      <c r="E320" s="110" t="s">
        <v>1108</v>
      </c>
      <c r="F320" s="110" t="s">
        <v>2852</v>
      </c>
      <c r="G320" s="110" t="s">
        <v>2853</v>
      </c>
      <c r="H320" s="110" t="s">
        <v>1892</v>
      </c>
      <c r="I320" s="21">
        <v>0</v>
      </c>
      <c r="J320" s="21">
        <v>0</v>
      </c>
      <c r="K320" s="21">
        <v>0</v>
      </c>
      <c r="L320" s="21">
        <v>0</v>
      </c>
      <c r="M320" s="21">
        <v>0</v>
      </c>
      <c r="N320" s="21">
        <v>0</v>
      </c>
      <c r="O320" s="21">
        <v>0</v>
      </c>
      <c r="P320" s="21">
        <v>0</v>
      </c>
      <c r="Q320" s="21">
        <v>0</v>
      </c>
      <c r="R320" s="21">
        <v>0</v>
      </c>
      <c r="W320" s="21">
        <v>0</v>
      </c>
      <c r="AC320" s="21">
        <v>6063826</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21">
        <v>0</v>
      </c>
      <c r="CN320" s="21">
        <v>0</v>
      </c>
      <c r="CO320" s="21">
        <v>0</v>
      </c>
      <c r="CP320" s="21">
        <v>0</v>
      </c>
      <c r="CQ320" s="21">
        <v>0</v>
      </c>
      <c r="CR320" s="21">
        <v>0</v>
      </c>
      <c r="CS320" s="21">
        <v>0</v>
      </c>
      <c r="CT320" s="21">
        <v>0</v>
      </c>
      <c r="CU320" s="21">
        <v>0</v>
      </c>
      <c r="CV320" s="21">
        <v>0</v>
      </c>
      <c r="CW320" s="21">
        <v>0</v>
      </c>
      <c r="CX320" s="21">
        <v>0</v>
      </c>
      <c r="CY320" s="21">
        <v>0</v>
      </c>
      <c r="CZ320" s="21">
        <v>0</v>
      </c>
      <c r="DA320" s="21">
        <v>0</v>
      </c>
      <c r="DB320" s="21">
        <v>0</v>
      </c>
      <c r="DC320" s="21">
        <v>0</v>
      </c>
      <c r="DD320" s="21">
        <v>0</v>
      </c>
      <c r="DE320" s="21">
        <v>0</v>
      </c>
      <c r="DF320" s="21">
        <v>0</v>
      </c>
      <c r="DG320" s="21">
        <v>0</v>
      </c>
      <c r="DH320" s="21">
        <v>6063826</v>
      </c>
      <c r="DI320" s="110">
        <v>26</v>
      </c>
      <c r="DJ320" s="110">
        <v>72</v>
      </c>
      <c r="DK320" s="110">
        <v>2</v>
      </c>
      <c r="DL320" s="110">
        <v>0</v>
      </c>
      <c r="DM320" s="110">
        <v>0</v>
      </c>
      <c r="DN320" s="21">
        <v>4332888</v>
      </c>
      <c r="DO320" s="21">
        <v>0</v>
      </c>
      <c r="DP320" s="110" t="s">
        <v>1911</v>
      </c>
      <c r="DQ320" s="110" t="s">
        <v>1911</v>
      </c>
      <c r="DR320" s="110" t="s">
        <v>1911</v>
      </c>
      <c r="DS320" s="110" t="s">
        <v>1911</v>
      </c>
      <c r="DT320" s="110" t="s">
        <v>1911</v>
      </c>
      <c r="DU320" s="110" t="s">
        <v>1892</v>
      </c>
      <c r="DV320" s="110" t="s">
        <v>1911</v>
      </c>
      <c r="DW320" s="110" t="s">
        <v>1911</v>
      </c>
      <c r="DX320" s="110" t="s">
        <v>1911</v>
      </c>
      <c r="DY320" s="110" t="s">
        <v>1911</v>
      </c>
      <c r="DZ320" s="110" t="s">
        <v>1911</v>
      </c>
      <c r="EA320" s="110" t="s">
        <v>1911</v>
      </c>
      <c r="EB320" s="110" t="s">
        <v>1892</v>
      </c>
      <c r="EC320" s="110" t="s">
        <v>1892</v>
      </c>
    </row>
    <row r="321" spans="1:133" x14ac:dyDescent="0.3">
      <c r="A321" s="110" t="s">
        <v>162</v>
      </c>
      <c r="B321" s="110">
        <v>2021</v>
      </c>
      <c r="C321" s="110" t="s">
        <v>2854</v>
      </c>
      <c r="D321" s="22">
        <f>INDEX(Concordance!$A$2:$A$556,MATCH('2021 ESSER III'!F321,Concordance!$D$2:$D$556,0))</f>
        <v>68070</v>
      </c>
      <c r="E321" s="110" t="s">
        <v>1406</v>
      </c>
      <c r="F321" s="110" t="s">
        <v>2855</v>
      </c>
      <c r="G321" s="110" t="s">
        <v>2856</v>
      </c>
      <c r="H321" s="110" t="s">
        <v>1892</v>
      </c>
      <c r="I321" s="21">
        <v>21893.49</v>
      </c>
      <c r="J321" s="21">
        <v>0</v>
      </c>
      <c r="K321" s="21">
        <v>0</v>
      </c>
      <c r="L321" s="21">
        <v>0</v>
      </c>
      <c r="M321" s="21">
        <v>0</v>
      </c>
      <c r="N321" s="21">
        <v>0</v>
      </c>
      <c r="O321" s="21">
        <v>0</v>
      </c>
      <c r="P321" s="21">
        <v>0</v>
      </c>
      <c r="Q321" s="21">
        <v>21893.49</v>
      </c>
      <c r="R321" s="21">
        <v>0</v>
      </c>
      <c r="W321" s="21">
        <v>21893.49</v>
      </c>
      <c r="X321" s="110">
        <v>0</v>
      </c>
      <c r="Y321" s="110">
        <v>0</v>
      </c>
      <c r="Z321" s="110">
        <v>0</v>
      </c>
      <c r="AA321" s="110">
        <v>100</v>
      </c>
      <c r="AB321" s="110">
        <v>0</v>
      </c>
      <c r="AC321" s="21">
        <v>1544528</v>
      </c>
      <c r="AD321" s="21">
        <v>0</v>
      </c>
      <c r="AE321" s="21">
        <v>0</v>
      </c>
      <c r="AF321" s="21">
        <v>0</v>
      </c>
      <c r="AG321" s="21">
        <v>0</v>
      </c>
      <c r="AH321" s="21">
        <v>0</v>
      </c>
      <c r="AI321" s="21">
        <v>0</v>
      </c>
      <c r="AJ321" s="21">
        <v>0</v>
      </c>
      <c r="AK321" s="21">
        <v>0</v>
      </c>
      <c r="AL321" s="21">
        <v>0</v>
      </c>
      <c r="AM321" s="21">
        <v>0</v>
      </c>
      <c r="AN321" s="21">
        <v>0</v>
      </c>
      <c r="AO321" s="21">
        <v>0</v>
      </c>
      <c r="AP321" s="21">
        <v>0</v>
      </c>
      <c r="AQ321" s="21">
        <v>0</v>
      </c>
      <c r="AR321" s="21">
        <v>0</v>
      </c>
      <c r="AS321" s="21">
        <v>0</v>
      </c>
      <c r="AT321" s="21">
        <v>0</v>
      </c>
      <c r="AU321" s="21">
        <v>0</v>
      </c>
      <c r="AV321" s="21">
        <v>0</v>
      </c>
      <c r="AW321" s="21">
        <v>0</v>
      </c>
      <c r="AX321" s="21">
        <v>0</v>
      </c>
      <c r="AY321" s="21">
        <v>0</v>
      </c>
      <c r="AZ321" s="21">
        <v>0</v>
      </c>
      <c r="BA321" s="21">
        <v>0</v>
      </c>
      <c r="BB321" s="21">
        <v>0</v>
      </c>
      <c r="BC321" s="21">
        <v>0</v>
      </c>
      <c r="BD321" s="21">
        <v>0</v>
      </c>
      <c r="BE321" s="21">
        <v>0</v>
      </c>
      <c r="BF321" s="21">
        <v>0</v>
      </c>
      <c r="BG321" s="21">
        <v>0</v>
      </c>
      <c r="BH321" s="21">
        <v>0</v>
      </c>
      <c r="BI321" s="21">
        <v>0</v>
      </c>
      <c r="BJ321" s="21">
        <v>0</v>
      </c>
      <c r="BK321" s="21">
        <v>0</v>
      </c>
      <c r="BL321" s="21">
        <v>0</v>
      </c>
      <c r="BM321" s="21">
        <v>0</v>
      </c>
      <c r="BN321" s="21">
        <v>0</v>
      </c>
      <c r="BO321" s="21">
        <v>0</v>
      </c>
      <c r="BP321" s="21">
        <v>0</v>
      </c>
      <c r="BQ321" s="21">
        <v>0</v>
      </c>
      <c r="BR321" s="21">
        <v>0</v>
      </c>
      <c r="BS321" s="21">
        <v>0</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21">
        <v>0</v>
      </c>
      <c r="CN321" s="21">
        <v>0</v>
      </c>
      <c r="CO321" s="21">
        <v>0</v>
      </c>
      <c r="CP321" s="21">
        <v>0</v>
      </c>
      <c r="CQ321" s="21">
        <v>0</v>
      </c>
      <c r="CR321" s="21">
        <v>0</v>
      </c>
      <c r="CS321" s="21">
        <v>0</v>
      </c>
      <c r="CT321" s="21">
        <v>0</v>
      </c>
      <c r="CU321" s="21">
        <v>0</v>
      </c>
      <c r="CV321" s="21">
        <v>0</v>
      </c>
      <c r="CW321" s="21">
        <v>0</v>
      </c>
      <c r="CX321" s="21">
        <v>0</v>
      </c>
      <c r="CY321" s="21">
        <v>0</v>
      </c>
      <c r="CZ321" s="21">
        <v>0</v>
      </c>
      <c r="DA321" s="21">
        <v>0</v>
      </c>
      <c r="DB321" s="21">
        <v>0</v>
      </c>
      <c r="DC321" s="21">
        <v>0</v>
      </c>
      <c r="DD321" s="21">
        <v>0</v>
      </c>
      <c r="DE321" s="21">
        <v>0</v>
      </c>
      <c r="DF321" s="21">
        <v>0</v>
      </c>
      <c r="DG321" s="21">
        <v>0</v>
      </c>
      <c r="DH321" s="21">
        <v>1544528</v>
      </c>
      <c r="DI321" s="110">
        <v>2.94</v>
      </c>
      <c r="DJ321" s="110">
        <v>97.06</v>
      </c>
      <c r="DK321" s="110">
        <v>0</v>
      </c>
      <c r="DL321" s="110">
        <v>0</v>
      </c>
      <c r="DM321" s="110">
        <v>0</v>
      </c>
      <c r="DN321" s="21">
        <v>315000</v>
      </c>
      <c r="DO321" s="21">
        <v>0</v>
      </c>
      <c r="DP321" s="110" t="s">
        <v>1892</v>
      </c>
      <c r="DQ321" s="110" t="s">
        <v>1911</v>
      </c>
      <c r="DR321" s="110" t="s">
        <v>1911</v>
      </c>
      <c r="DS321" s="110" t="s">
        <v>1892</v>
      </c>
      <c r="DT321" s="110" t="s">
        <v>1911</v>
      </c>
      <c r="DU321" s="110" t="s">
        <v>1911</v>
      </c>
      <c r="DV321" s="110" t="s">
        <v>1911</v>
      </c>
      <c r="DW321" s="110" t="s">
        <v>1911</v>
      </c>
      <c r="DX321" s="110" t="s">
        <v>1911</v>
      </c>
      <c r="DY321" s="110" t="s">
        <v>1911</v>
      </c>
      <c r="DZ321" s="110" t="s">
        <v>1911</v>
      </c>
      <c r="EA321" s="110" t="s">
        <v>1911</v>
      </c>
      <c r="EB321" s="110" t="s">
        <v>1892</v>
      </c>
      <c r="EC321" s="110" t="s">
        <v>1892</v>
      </c>
    </row>
    <row r="322" spans="1:133" x14ac:dyDescent="0.3">
      <c r="A322" s="110" t="s">
        <v>162</v>
      </c>
      <c r="B322" s="110">
        <v>2021</v>
      </c>
      <c r="C322" s="110" t="s">
        <v>2857</v>
      </c>
      <c r="D322" s="22">
        <f>INDEX(Concordance!$A$2:$A$556,MATCH('2021 ESSER III'!F322,Concordance!$D$2:$D$556,0))</f>
        <v>68072</v>
      </c>
      <c r="E322" s="110" t="s">
        <v>1111</v>
      </c>
      <c r="F322" s="110" t="s">
        <v>2858</v>
      </c>
      <c r="G322" s="110" t="s">
        <v>2859</v>
      </c>
      <c r="H322" s="110" t="s">
        <v>1892</v>
      </c>
      <c r="I322" s="21">
        <v>0</v>
      </c>
      <c r="J322" s="21">
        <v>0</v>
      </c>
      <c r="K322" s="21">
        <v>0</v>
      </c>
      <c r="L322" s="21">
        <v>0</v>
      </c>
      <c r="M322" s="21">
        <v>0</v>
      </c>
      <c r="N322" s="21">
        <v>0</v>
      </c>
      <c r="O322" s="21">
        <v>0</v>
      </c>
      <c r="P322" s="21">
        <v>0</v>
      </c>
      <c r="Q322" s="21">
        <v>0</v>
      </c>
      <c r="R322" s="21">
        <v>0</v>
      </c>
      <c r="W322" s="21">
        <v>0</v>
      </c>
      <c r="AC322" s="21">
        <v>656685</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21">
        <v>0</v>
      </c>
      <c r="CN322" s="21">
        <v>0</v>
      </c>
      <c r="CO322" s="21">
        <v>0</v>
      </c>
      <c r="CP322" s="21">
        <v>0</v>
      </c>
      <c r="CQ322" s="21">
        <v>0</v>
      </c>
      <c r="CR322" s="21">
        <v>0</v>
      </c>
      <c r="CS322" s="21">
        <v>0</v>
      </c>
      <c r="CT322" s="21">
        <v>0</v>
      </c>
      <c r="CU322" s="21">
        <v>0</v>
      </c>
      <c r="CV322" s="21">
        <v>0</v>
      </c>
      <c r="CW322" s="21">
        <v>0</v>
      </c>
      <c r="CX322" s="21">
        <v>0</v>
      </c>
      <c r="CY322" s="21">
        <v>0</v>
      </c>
      <c r="CZ322" s="21">
        <v>0</v>
      </c>
      <c r="DA322" s="21">
        <v>0</v>
      </c>
      <c r="DB322" s="21">
        <v>0</v>
      </c>
      <c r="DC322" s="21">
        <v>0</v>
      </c>
      <c r="DD322" s="21">
        <v>0</v>
      </c>
      <c r="DE322" s="21">
        <v>0</v>
      </c>
      <c r="DF322" s="21">
        <v>0</v>
      </c>
      <c r="DG322" s="21">
        <v>0</v>
      </c>
      <c r="DH322" s="21">
        <v>656685</v>
      </c>
      <c r="DI322" s="110">
        <v>0</v>
      </c>
      <c r="DJ322" s="110">
        <v>20</v>
      </c>
      <c r="DK322" s="110">
        <v>0</v>
      </c>
      <c r="DL322" s="110">
        <v>80</v>
      </c>
      <c r="DM322" s="110">
        <v>0</v>
      </c>
      <c r="DN322" s="21">
        <v>176550</v>
      </c>
      <c r="DO322" s="21">
        <v>0</v>
      </c>
      <c r="DP322" s="110" t="s">
        <v>1892</v>
      </c>
      <c r="DQ322" s="110" t="s">
        <v>1911</v>
      </c>
      <c r="DR322" s="110" t="s">
        <v>1911</v>
      </c>
      <c r="DS322" s="110" t="s">
        <v>1892</v>
      </c>
      <c r="DT322" s="110" t="s">
        <v>1911</v>
      </c>
      <c r="DU322" s="110" t="s">
        <v>1892</v>
      </c>
      <c r="DV322" s="110" t="s">
        <v>1911</v>
      </c>
      <c r="DW322" s="110" t="s">
        <v>1911</v>
      </c>
      <c r="DX322" s="110" t="s">
        <v>1911</v>
      </c>
      <c r="DY322" s="110" t="s">
        <v>1911</v>
      </c>
      <c r="DZ322" s="110" t="s">
        <v>1911</v>
      </c>
      <c r="EA322" s="110" t="s">
        <v>1911</v>
      </c>
      <c r="EB322" s="110" t="s">
        <v>1892</v>
      </c>
      <c r="EC322" s="110" t="s">
        <v>1892</v>
      </c>
    </row>
    <row r="323" spans="1:133" x14ac:dyDescent="0.3">
      <c r="A323" s="110" t="s">
        <v>162</v>
      </c>
      <c r="B323" s="110">
        <v>2021</v>
      </c>
      <c r="C323" s="110" t="s">
        <v>2860</v>
      </c>
      <c r="D323" s="22">
        <f>INDEX(Concordance!$A$2:$A$556,MATCH('2021 ESSER III'!F323,Concordance!$D$2:$D$556,0))</f>
        <v>69106</v>
      </c>
      <c r="E323" s="110" t="s">
        <v>1114</v>
      </c>
      <c r="F323" s="110" t="s">
        <v>2861</v>
      </c>
      <c r="G323" s="110" t="s">
        <v>2862</v>
      </c>
      <c r="H323" s="110" t="s">
        <v>1892</v>
      </c>
      <c r="I323" s="21">
        <v>0</v>
      </c>
      <c r="J323" s="21">
        <v>0</v>
      </c>
      <c r="K323" s="21">
        <v>0</v>
      </c>
      <c r="L323" s="21">
        <v>0</v>
      </c>
      <c r="M323" s="21">
        <v>0</v>
      </c>
      <c r="N323" s="21">
        <v>0</v>
      </c>
      <c r="O323" s="21">
        <v>0</v>
      </c>
      <c r="P323" s="21">
        <v>0</v>
      </c>
      <c r="Q323" s="21">
        <v>0</v>
      </c>
      <c r="R323" s="21">
        <v>0</v>
      </c>
      <c r="W323" s="21">
        <v>0</v>
      </c>
      <c r="AC323" s="21">
        <v>1104208</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21">
        <v>0</v>
      </c>
      <c r="AS323" s="21">
        <v>0</v>
      </c>
      <c r="AT323" s="21">
        <v>0</v>
      </c>
      <c r="AU323" s="21">
        <v>0</v>
      </c>
      <c r="AV323" s="21">
        <v>0</v>
      </c>
      <c r="AW323" s="21">
        <v>0</v>
      </c>
      <c r="AX323" s="21">
        <v>0</v>
      </c>
      <c r="AY323" s="21">
        <v>0</v>
      </c>
      <c r="AZ323" s="21">
        <v>0</v>
      </c>
      <c r="BA323" s="21">
        <v>0</v>
      </c>
      <c r="BB323" s="21">
        <v>0</v>
      </c>
      <c r="BC323" s="21">
        <v>0</v>
      </c>
      <c r="BD323" s="21">
        <v>0</v>
      </c>
      <c r="BE323" s="21">
        <v>0</v>
      </c>
      <c r="BF323" s="21">
        <v>0</v>
      </c>
      <c r="BG323" s="21">
        <v>0</v>
      </c>
      <c r="BH323" s="21">
        <v>0</v>
      </c>
      <c r="BI323" s="21">
        <v>0</v>
      </c>
      <c r="BJ323" s="21">
        <v>0</v>
      </c>
      <c r="BK323" s="21">
        <v>0</v>
      </c>
      <c r="BL323" s="21">
        <v>0</v>
      </c>
      <c r="BM323" s="21">
        <v>0</v>
      </c>
      <c r="BN323" s="21">
        <v>0</v>
      </c>
      <c r="BO323" s="21">
        <v>0</v>
      </c>
      <c r="BP323" s="21">
        <v>0</v>
      </c>
      <c r="BQ323" s="21">
        <v>0</v>
      </c>
      <c r="BR323" s="21">
        <v>0</v>
      </c>
      <c r="BS323" s="21">
        <v>0</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21">
        <v>0</v>
      </c>
      <c r="CN323" s="21">
        <v>0</v>
      </c>
      <c r="CO323" s="21">
        <v>0</v>
      </c>
      <c r="CP323" s="21">
        <v>0</v>
      </c>
      <c r="CQ323" s="21">
        <v>0</v>
      </c>
      <c r="CR323" s="21">
        <v>0</v>
      </c>
      <c r="CS323" s="21">
        <v>0</v>
      </c>
      <c r="CT323" s="21">
        <v>0</v>
      </c>
      <c r="CU323" s="21">
        <v>0</v>
      </c>
      <c r="CV323" s="21">
        <v>0</v>
      </c>
      <c r="CW323" s="21">
        <v>0</v>
      </c>
      <c r="CX323" s="21">
        <v>0</v>
      </c>
      <c r="CY323" s="21">
        <v>0</v>
      </c>
      <c r="CZ323" s="21">
        <v>0</v>
      </c>
      <c r="DA323" s="21">
        <v>0</v>
      </c>
      <c r="DB323" s="21">
        <v>0</v>
      </c>
      <c r="DC323" s="21">
        <v>0</v>
      </c>
      <c r="DD323" s="21">
        <v>0</v>
      </c>
      <c r="DE323" s="21">
        <v>0</v>
      </c>
      <c r="DF323" s="21">
        <v>0</v>
      </c>
      <c r="DG323" s="21">
        <v>0</v>
      </c>
      <c r="DH323" s="21">
        <v>1104208</v>
      </c>
      <c r="DI323" s="110">
        <v>0</v>
      </c>
      <c r="DJ323" s="110">
        <v>20</v>
      </c>
      <c r="DK323" s="110">
        <v>15</v>
      </c>
      <c r="DL323" s="110">
        <v>65</v>
      </c>
      <c r="DM323" s="110">
        <v>0</v>
      </c>
      <c r="DN323" s="21">
        <v>217822.2</v>
      </c>
      <c r="DO323" s="21">
        <v>0</v>
      </c>
      <c r="DP323" s="110" t="s">
        <v>1911</v>
      </c>
      <c r="DQ323" s="110" t="s">
        <v>1911</v>
      </c>
      <c r="DR323" s="110" t="s">
        <v>1911</v>
      </c>
      <c r="DS323" s="110" t="s">
        <v>1892</v>
      </c>
      <c r="DT323" s="110" t="s">
        <v>1911</v>
      </c>
      <c r="DU323" s="110" t="s">
        <v>1911</v>
      </c>
      <c r="DV323" s="110" t="s">
        <v>1911</v>
      </c>
      <c r="DW323" s="110" t="s">
        <v>1911</v>
      </c>
      <c r="DX323" s="110" t="s">
        <v>1911</v>
      </c>
      <c r="DY323" s="110" t="s">
        <v>1911</v>
      </c>
      <c r="DZ323" s="110" t="s">
        <v>1911</v>
      </c>
      <c r="EA323" s="110" t="s">
        <v>1911</v>
      </c>
      <c r="EB323" s="110" t="s">
        <v>1892</v>
      </c>
      <c r="EC323" s="110" t="s">
        <v>1892</v>
      </c>
    </row>
    <row r="324" spans="1:133" x14ac:dyDescent="0.3">
      <c r="A324" s="110" t="s">
        <v>162</v>
      </c>
      <c r="B324" s="110">
        <v>2021</v>
      </c>
      <c r="C324" s="110" t="s">
        <v>2863</v>
      </c>
      <c r="D324" s="22">
        <f>INDEX(Concordance!$A$2:$A$556,MATCH('2021 ESSER III'!F324,Concordance!$D$2:$D$556,0))</f>
        <v>70093</v>
      </c>
      <c r="E324" s="110" t="s">
        <v>1117</v>
      </c>
      <c r="F324" s="110" t="s">
        <v>2864</v>
      </c>
      <c r="G324" s="110" t="s">
        <v>2865</v>
      </c>
      <c r="H324" s="110" t="s">
        <v>1892</v>
      </c>
      <c r="I324" s="21">
        <v>0</v>
      </c>
      <c r="J324" s="21">
        <v>0</v>
      </c>
      <c r="K324" s="21">
        <v>0</v>
      </c>
      <c r="L324" s="21">
        <v>0</v>
      </c>
      <c r="M324" s="21">
        <v>0</v>
      </c>
      <c r="N324" s="21">
        <v>0</v>
      </c>
      <c r="O324" s="21">
        <v>0</v>
      </c>
      <c r="P324" s="21">
        <v>0</v>
      </c>
      <c r="Q324" s="21">
        <v>0</v>
      </c>
      <c r="R324" s="21">
        <v>0</v>
      </c>
      <c r="W324" s="21">
        <v>0</v>
      </c>
      <c r="AC324" s="21">
        <v>2410050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21">
        <v>0</v>
      </c>
      <c r="CN324" s="21">
        <v>0</v>
      </c>
      <c r="CO324" s="21">
        <v>0</v>
      </c>
      <c r="CP324" s="21">
        <v>0</v>
      </c>
      <c r="CQ324" s="21">
        <v>0</v>
      </c>
      <c r="CR324" s="21">
        <v>0</v>
      </c>
      <c r="CS324" s="21">
        <v>0</v>
      </c>
      <c r="CT324" s="21">
        <v>0</v>
      </c>
      <c r="CU324" s="21">
        <v>0</v>
      </c>
      <c r="CV324" s="21">
        <v>0</v>
      </c>
      <c r="CW324" s="21">
        <v>0</v>
      </c>
      <c r="CX324" s="21">
        <v>0</v>
      </c>
      <c r="CY324" s="21">
        <v>0</v>
      </c>
      <c r="CZ324" s="21">
        <v>0</v>
      </c>
      <c r="DA324" s="21">
        <v>0</v>
      </c>
      <c r="DB324" s="21">
        <v>0</v>
      </c>
      <c r="DC324" s="21">
        <v>0</v>
      </c>
      <c r="DD324" s="21">
        <v>0</v>
      </c>
      <c r="DE324" s="21">
        <v>0</v>
      </c>
      <c r="DF324" s="21">
        <v>0</v>
      </c>
      <c r="DG324" s="21">
        <v>0</v>
      </c>
      <c r="DH324" s="21">
        <v>2410050</v>
      </c>
      <c r="DI324" s="110">
        <v>0</v>
      </c>
      <c r="DJ324" s="110">
        <v>20</v>
      </c>
      <c r="DK324" s="110">
        <v>0</v>
      </c>
      <c r="DL324" s="110">
        <v>0</v>
      </c>
      <c r="DM324" s="110">
        <v>80</v>
      </c>
      <c r="DN324" s="21">
        <v>492774.26</v>
      </c>
      <c r="DO324" s="21">
        <v>0</v>
      </c>
      <c r="DP324" s="110" t="s">
        <v>1911</v>
      </c>
      <c r="DQ324" s="110" t="s">
        <v>1892</v>
      </c>
      <c r="DR324" s="110" t="s">
        <v>1911</v>
      </c>
      <c r="DS324" s="110" t="s">
        <v>1911</v>
      </c>
      <c r="DT324" s="110" t="s">
        <v>1911</v>
      </c>
      <c r="DU324" s="110" t="s">
        <v>1911</v>
      </c>
      <c r="DV324" s="110" t="s">
        <v>1911</v>
      </c>
      <c r="DW324" s="110" t="s">
        <v>1911</v>
      </c>
      <c r="DX324" s="110" t="s">
        <v>1911</v>
      </c>
      <c r="DY324" s="110" t="s">
        <v>1911</v>
      </c>
      <c r="DZ324" s="110" t="s">
        <v>1911</v>
      </c>
      <c r="EA324" s="110" t="s">
        <v>1911</v>
      </c>
      <c r="EB324" s="110" t="s">
        <v>1892</v>
      </c>
      <c r="EC324" s="110" t="s">
        <v>1892</v>
      </c>
    </row>
    <row r="325" spans="1:133" x14ac:dyDescent="0.3">
      <c r="A325" s="110" t="s">
        <v>162</v>
      </c>
      <c r="B325" s="110">
        <v>2021</v>
      </c>
      <c r="C325" s="110" t="s">
        <v>2866</v>
      </c>
      <c r="D325" s="22">
        <f>INDEX(Concordance!$A$2:$A$556,MATCH('2021 ESSER III'!F325,Concordance!$D$2:$D$556,0))</f>
        <v>42121</v>
      </c>
      <c r="E325" s="110" t="s">
        <v>1120</v>
      </c>
      <c r="F325" s="110" t="s">
        <v>2867</v>
      </c>
      <c r="G325" s="110" t="s">
        <v>2868</v>
      </c>
      <c r="H325" s="110" t="s">
        <v>1892</v>
      </c>
      <c r="I325" s="21">
        <v>0</v>
      </c>
      <c r="J325" s="21">
        <v>0</v>
      </c>
      <c r="K325" s="21">
        <v>0</v>
      </c>
      <c r="L325" s="21">
        <v>0</v>
      </c>
      <c r="M325" s="21">
        <v>0</v>
      </c>
      <c r="N325" s="21">
        <v>0</v>
      </c>
      <c r="O325" s="21">
        <v>0</v>
      </c>
      <c r="P325" s="21">
        <v>0</v>
      </c>
      <c r="Q325" s="21">
        <v>0</v>
      </c>
      <c r="R325" s="21">
        <v>0</v>
      </c>
      <c r="W325" s="21">
        <v>0</v>
      </c>
      <c r="AC325" s="21">
        <v>168684</v>
      </c>
      <c r="AD325" s="21">
        <v>0</v>
      </c>
      <c r="AE325" s="21">
        <v>0</v>
      </c>
      <c r="AF325" s="21">
        <v>0</v>
      </c>
      <c r="AG325" s="21">
        <v>0</v>
      </c>
      <c r="AH325" s="21">
        <v>0</v>
      </c>
      <c r="AI325" s="21">
        <v>0</v>
      </c>
      <c r="AJ325" s="21">
        <v>0</v>
      </c>
      <c r="AK325" s="21">
        <v>0</v>
      </c>
      <c r="AL325" s="21">
        <v>0</v>
      </c>
      <c r="AM325" s="21">
        <v>0</v>
      </c>
      <c r="AN325" s="21">
        <v>0</v>
      </c>
      <c r="AO325" s="21">
        <v>0</v>
      </c>
      <c r="AP325" s="21">
        <v>0</v>
      </c>
      <c r="AQ325" s="21">
        <v>0</v>
      </c>
      <c r="AR325" s="21">
        <v>0</v>
      </c>
      <c r="AS325" s="21">
        <v>0</v>
      </c>
      <c r="AT325" s="21">
        <v>0</v>
      </c>
      <c r="AU325" s="21">
        <v>0</v>
      </c>
      <c r="AV325" s="21">
        <v>0</v>
      </c>
      <c r="AW325" s="21">
        <v>0</v>
      </c>
      <c r="AX325" s="21">
        <v>0</v>
      </c>
      <c r="AY325" s="21">
        <v>0</v>
      </c>
      <c r="AZ325" s="21">
        <v>0</v>
      </c>
      <c r="BA325" s="21">
        <v>0</v>
      </c>
      <c r="BB325" s="21">
        <v>0</v>
      </c>
      <c r="BC325" s="21">
        <v>0</v>
      </c>
      <c r="BD325" s="21">
        <v>0</v>
      </c>
      <c r="BE325" s="21">
        <v>0</v>
      </c>
      <c r="BF325" s="21">
        <v>0</v>
      </c>
      <c r="BG325" s="21">
        <v>0</v>
      </c>
      <c r="BH325" s="21">
        <v>0</v>
      </c>
      <c r="BI325" s="21">
        <v>0</v>
      </c>
      <c r="BJ325" s="21">
        <v>0</v>
      </c>
      <c r="BK325" s="21">
        <v>0</v>
      </c>
      <c r="BL325" s="21">
        <v>0</v>
      </c>
      <c r="BM325" s="21">
        <v>0</v>
      </c>
      <c r="BN325" s="21">
        <v>0</v>
      </c>
      <c r="BO325" s="21">
        <v>0</v>
      </c>
      <c r="BP325" s="21">
        <v>0</v>
      </c>
      <c r="BQ325" s="21">
        <v>0</v>
      </c>
      <c r="BR325" s="21">
        <v>0</v>
      </c>
      <c r="BS325" s="21">
        <v>0</v>
      </c>
      <c r="BT325" s="21">
        <v>0</v>
      </c>
      <c r="BU325" s="21">
        <v>0</v>
      </c>
      <c r="BV325" s="21">
        <v>0</v>
      </c>
      <c r="BW325" s="21">
        <v>0</v>
      </c>
      <c r="BX325" s="21">
        <v>0</v>
      </c>
      <c r="BY325" s="21">
        <v>0</v>
      </c>
      <c r="BZ325" s="21">
        <v>0</v>
      </c>
      <c r="CA325" s="21">
        <v>0</v>
      </c>
      <c r="CB325" s="21">
        <v>0</v>
      </c>
      <c r="CC325" s="21">
        <v>0</v>
      </c>
      <c r="CD325" s="21">
        <v>0</v>
      </c>
      <c r="CE325" s="21">
        <v>0</v>
      </c>
      <c r="CF325" s="21">
        <v>0</v>
      </c>
      <c r="CG325" s="21">
        <v>0</v>
      </c>
      <c r="CH325" s="21">
        <v>0</v>
      </c>
      <c r="CI325" s="21">
        <v>0</v>
      </c>
      <c r="CJ325" s="21">
        <v>0</v>
      </c>
      <c r="CK325" s="21">
        <v>0</v>
      </c>
      <c r="CL325" s="21">
        <v>0</v>
      </c>
      <c r="CM325" s="21">
        <v>0</v>
      </c>
      <c r="CN325" s="21">
        <v>0</v>
      </c>
      <c r="CO325" s="21">
        <v>0</v>
      </c>
      <c r="CP325" s="21">
        <v>0</v>
      </c>
      <c r="CQ325" s="21">
        <v>0</v>
      </c>
      <c r="CR325" s="21">
        <v>0</v>
      </c>
      <c r="CS325" s="21">
        <v>0</v>
      </c>
      <c r="CT325" s="21">
        <v>0</v>
      </c>
      <c r="CU325" s="21">
        <v>0</v>
      </c>
      <c r="CV325" s="21">
        <v>0</v>
      </c>
      <c r="CW325" s="21">
        <v>0</v>
      </c>
      <c r="CX325" s="21">
        <v>0</v>
      </c>
      <c r="CY325" s="21">
        <v>0</v>
      </c>
      <c r="CZ325" s="21">
        <v>0</v>
      </c>
      <c r="DA325" s="21">
        <v>0</v>
      </c>
      <c r="DB325" s="21">
        <v>0</v>
      </c>
      <c r="DC325" s="21">
        <v>0</v>
      </c>
      <c r="DD325" s="21">
        <v>0</v>
      </c>
      <c r="DE325" s="21">
        <v>0</v>
      </c>
      <c r="DF325" s="21">
        <v>0</v>
      </c>
      <c r="DG325" s="21">
        <v>0</v>
      </c>
      <c r="DH325" s="21">
        <v>168684</v>
      </c>
      <c r="DI325" s="110">
        <v>0</v>
      </c>
      <c r="DJ325" s="110">
        <v>68</v>
      </c>
      <c r="DK325" s="110">
        <v>32</v>
      </c>
      <c r="DL325" s="110">
        <v>0</v>
      </c>
      <c r="DM325" s="110">
        <v>0</v>
      </c>
      <c r="DN325" s="21">
        <v>33737</v>
      </c>
      <c r="DO325" s="21">
        <v>0</v>
      </c>
      <c r="DP325" s="110" t="s">
        <v>1911</v>
      </c>
      <c r="DQ325" s="110" t="s">
        <v>1911</v>
      </c>
      <c r="DR325" s="110" t="s">
        <v>1911</v>
      </c>
      <c r="DS325" s="110" t="s">
        <v>1892</v>
      </c>
      <c r="DT325" s="110" t="s">
        <v>1911</v>
      </c>
      <c r="DU325" s="110" t="s">
        <v>1892</v>
      </c>
      <c r="DV325" s="110" t="s">
        <v>1911</v>
      </c>
      <c r="DW325" s="110" t="s">
        <v>1911</v>
      </c>
      <c r="DX325" s="110" t="s">
        <v>1911</v>
      </c>
      <c r="DY325" s="110" t="s">
        <v>1911</v>
      </c>
      <c r="DZ325" s="110" t="s">
        <v>1911</v>
      </c>
      <c r="EA325" s="110" t="s">
        <v>1911</v>
      </c>
      <c r="EB325" s="110" t="s">
        <v>1892</v>
      </c>
      <c r="EC325" s="110" t="s">
        <v>1911</v>
      </c>
    </row>
    <row r="326" spans="1:133" x14ac:dyDescent="0.3">
      <c r="A326" s="110" t="s">
        <v>162</v>
      </c>
      <c r="B326" s="110">
        <v>2021</v>
      </c>
      <c r="C326" s="110" t="s">
        <v>2869</v>
      </c>
      <c r="D326" s="22">
        <f>INDEX(Concordance!$A$2:$A$556,MATCH('2021 ESSER III'!F326,Concordance!$D$2:$D$556,0))</f>
        <v>71091</v>
      </c>
      <c r="E326" s="110" t="s">
        <v>1123</v>
      </c>
      <c r="F326" s="110" t="s">
        <v>2870</v>
      </c>
      <c r="G326" s="110" t="s">
        <v>2871</v>
      </c>
      <c r="H326" s="110" t="s">
        <v>1892</v>
      </c>
      <c r="I326" s="21">
        <v>0</v>
      </c>
      <c r="J326" s="21">
        <v>0</v>
      </c>
      <c r="K326" s="21">
        <v>0</v>
      </c>
      <c r="L326" s="21">
        <v>0</v>
      </c>
      <c r="M326" s="21">
        <v>0</v>
      </c>
      <c r="N326" s="21">
        <v>0</v>
      </c>
      <c r="O326" s="21">
        <v>0</v>
      </c>
      <c r="P326" s="21">
        <v>0</v>
      </c>
      <c r="Q326" s="21">
        <v>0</v>
      </c>
      <c r="R326" s="21">
        <v>0</v>
      </c>
      <c r="W326" s="21">
        <v>0</v>
      </c>
      <c r="AC326" s="21">
        <v>2434882</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1">
        <v>0</v>
      </c>
      <c r="CK326" s="21">
        <v>0</v>
      </c>
      <c r="CL326" s="21">
        <v>0</v>
      </c>
      <c r="CM326" s="21">
        <v>0</v>
      </c>
      <c r="CN326" s="21">
        <v>0</v>
      </c>
      <c r="CO326" s="21">
        <v>0</v>
      </c>
      <c r="CP326" s="21">
        <v>0</v>
      </c>
      <c r="CQ326" s="21">
        <v>0</v>
      </c>
      <c r="CR326" s="21">
        <v>0</v>
      </c>
      <c r="CS326" s="21">
        <v>0</v>
      </c>
      <c r="CT326" s="21">
        <v>0</v>
      </c>
      <c r="CU326" s="21">
        <v>0</v>
      </c>
      <c r="CV326" s="21">
        <v>0</v>
      </c>
      <c r="CW326" s="21">
        <v>0</v>
      </c>
      <c r="CX326" s="21">
        <v>0</v>
      </c>
      <c r="CY326" s="21">
        <v>0</v>
      </c>
      <c r="CZ326" s="21">
        <v>0</v>
      </c>
      <c r="DA326" s="21">
        <v>0</v>
      </c>
      <c r="DB326" s="21">
        <v>0</v>
      </c>
      <c r="DC326" s="21">
        <v>0</v>
      </c>
      <c r="DD326" s="21">
        <v>0</v>
      </c>
      <c r="DE326" s="21">
        <v>0</v>
      </c>
      <c r="DF326" s="21">
        <v>0</v>
      </c>
      <c r="DG326" s="21">
        <v>0</v>
      </c>
      <c r="DH326" s="21">
        <v>2434882</v>
      </c>
      <c r="DI326" s="110">
        <v>0</v>
      </c>
      <c r="DJ326" s="110">
        <v>20</v>
      </c>
      <c r="DK326" s="110">
        <v>0</v>
      </c>
      <c r="DL326" s="110">
        <v>80</v>
      </c>
      <c r="DM326" s="110">
        <v>0</v>
      </c>
      <c r="DN326" s="21">
        <v>486976.4</v>
      </c>
      <c r="DO326" s="21">
        <v>0</v>
      </c>
      <c r="DP326" s="110" t="s">
        <v>1911</v>
      </c>
      <c r="DQ326" s="110" t="s">
        <v>1892</v>
      </c>
      <c r="DR326" s="110" t="s">
        <v>1911</v>
      </c>
      <c r="DS326" s="110" t="s">
        <v>1911</v>
      </c>
      <c r="DT326" s="110" t="s">
        <v>1911</v>
      </c>
      <c r="DU326" s="110" t="s">
        <v>1911</v>
      </c>
      <c r="DV326" s="110" t="s">
        <v>1911</v>
      </c>
      <c r="DW326" s="110" t="s">
        <v>1911</v>
      </c>
      <c r="DX326" s="110" t="s">
        <v>1911</v>
      </c>
      <c r="DY326" s="110" t="s">
        <v>1911</v>
      </c>
      <c r="DZ326" s="110" t="s">
        <v>1911</v>
      </c>
      <c r="EA326" s="110" t="s">
        <v>1911</v>
      </c>
      <c r="EB326" s="110" t="s">
        <v>1892</v>
      </c>
      <c r="EC326" s="110" t="s">
        <v>1892</v>
      </c>
    </row>
    <row r="327" spans="1:133" x14ac:dyDescent="0.3">
      <c r="A327" s="110" t="s">
        <v>162</v>
      </c>
      <c r="B327" s="110">
        <v>2021</v>
      </c>
      <c r="C327" s="110" t="s">
        <v>2872</v>
      </c>
      <c r="D327" s="22">
        <f>INDEX(Concordance!$A$2:$A$556,MATCH('2021 ESSER III'!F327,Concordance!$D$2:$D$556,0))</f>
        <v>71092</v>
      </c>
      <c r="E327" s="110" t="s">
        <v>1126</v>
      </c>
      <c r="F327" s="110" t="s">
        <v>2873</v>
      </c>
      <c r="G327" s="110" t="s">
        <v>2874</v>
      </c>
      <c r="H327" s="110" t="s">
        <v>1892</v>
      </c>
      <c r="I327" s="21">
        <v>0</v>
      </c>
      <c r="J327" s="21">
        <v>0</v>
      </c>
      <c r="K327" s="21">
        <v>0</v>
      </c>
      <c r="L327" s="21">
        <v>0</v>
      </c>
      <c r="M327" s="21">
        <v>0</v>
      </c>
      <c r="N327" s="21">
        <v>0</v>
      </c>
      <c r="O327" s="21">
        <v>0</v>
      </c>
      <c r="P327" s="21">
        <v>0</v>
      </c>
      <c r="Q327" s="21">
        <v>0</v>
      </c>
      <c r="R327" s="21">
        <v>0</v>
      </c>
      <c r="W327" s="21">
        <v>0</v>
      </c>
      <c r="AC327" s="21">
        <v>4963076</v>
      </c>
      <c r="AD327" s="21">
        <v>0</v>
      </c>
      <c r="AE327" s="21">
        <v>0</v>
      </c>
      <c r="AF327" s="21">
        <v>0</v>
      </c>
      <c r="AG327" s="21">
        <v>0</v>
      </c>
      <c r="AH327" s="21">
        <v>0</v>
      </c>
      <c r="AI327" s="21">
        <v>0</v>
      </c>
      <c r="AJ327" s="21">
        <v>0</v>
      </c>
      <c r="AK327" s="21">
        <v>0</v>
      </c>
      <c r="AL327" s="21">
        <v>0</v>
      </c>
      <c r="AM327" s="21">
        <v>0</v>
      </c>
      <c r="AN327" s="21">
        <v>0</v>
      </c>
      <c r="AO327" s="21">
        <v>0</v>
      </c>
      <c r="AP327" s="21">
        <v>0</v>
      </c>
      <c r="AQ327" s="21">
        <v>0</v>
      </c>
      <c r="AR327" s="21">
        <v>0</v>
      </c>
      <c r="AS327" s="21">
        <v>0</v>
      </c>
      <c r="AT327" s="21">
        <v>0</v>
      </c>
      <c r="AU327" s="21">
        <v>0</v>
      </c>
      <c r="AV327" s="21">
        <v>0</v>
      </c>
      <c r="AW327" s="21">
        <v>0</v>
      </c>
      <c r="AX327" s="21">
        <v>0</v>
      </c>
      <c r="AY327" s="21">
        <v>0</v>
      </c>
      <c r="AZ327" s="21">
        <v>0</v>
      </c>
      <c r="BA327" s="21">
        <v>0</v>
      </c>
      <c r="BB327" s="21">
        <v>0</v>
      </c>
      <c r="BC327" s="21">
        <v>0</v>
      </c>
      <c r="BD327" s="21">
        <v>0</v>
      </c>
      <c r="BE327" s="21">
        <v>0</v>
      </c>
      <c r="BF327" s="21">
        <v>0</v>
      </c>
      <c r="BG327" s="21">
        <v>0</v>
      </c>
      <c r="BH327" s="21">
        <v>0</v>
      </c>
      <c r="BI327" s="21">
        <v>0</v>
      </c>
      <c r="BJ327" s="21">
        <v>0</v>
      </c>
      <c r="BK327" s="21">
        <v>0</v>
      </c>
      <c r="BL327" s="21">
        <v>0</v>
      </c>
      <c r="BM327" s="21">
        <v>0</v>
      </c>
      <c r="BN327" s="21">
        <v>0</v>
      </c>
      <c r="BO327" s="21">
        <v>0</v>
      </c>
      <c r="BP327" s="21">
        <v>0</v>
      </c>
      <c r="BQ327" s="21">
        <v>0</v>
      </c>
      <c r="BR327" s="21">
        <v>0</v>
      </c>
      <c r="BS327" s="21">
        <v>0</v>
      </c>
      <c r="BT327" s="21">
        <v>0</v>
      </c>
      <c r="BU327" s="21">
        <v>0</v>
      </c>
      <c r="BV327" s="21">
        <v>0</v>
      </c>
      <c r="BW327" s="21">
        <v>0</v>
      </c>
      <c r="BX327" s="21">
        <v>0</v>
      </c>
      <c r="BY327" s="21">
        <v>0</v>
      </c>
      <c r="BZ327" s="21">
        <v>0</v>
      </c>
      <c r="CA327" s="21">
        <v>0</v>
      </c>
      <c r="CB327" s="21">
        <v>0</v>
      </c>
      <c r="CC327" s="21">
        <v>0</v>
      </c>
      <c r="CD327" s="21">
        <v>0</v>
      </c>
      <c r="CE327" s="21">
        <v>0</v>
      </c>
      <c r="CF327" s="21">
        <v>0</v>
      </c>
      <c r="CG327" s="21">
        <v>0</v>
      </c>
      <c r="CH327" s="21">
        <v>0</v>
      </c>
      <c r="CI327" s="21">
        <v>0</v>
      </c>
      <c r="CJ327" s="21">
        <v>0</v>
      </c>
      <c r="CK327" s="21">
        <v>0</v>
      </c>
      <c r="CL327" s="21">
        <v>0</v>
      </c>
      <c r="CM327" s="21">
        <v>0</v>
      </c>
      <c r="CN327" s="21">
        <v>0</v>
      </c>
      <c r="CO327" s="21">
        <v>0</v>
      </c>
      <c r="CP327" s="21">
        <v>0</v>
      </c>
      <c r="CQ327" s="21">
        <v>0</v>
      </c>
      <c r="CR327" s="21">
        <v>0</v>
      </c>
      <c r="CS327" s="21">
        <v>0</v>
      </c>
      <c r="CT327" s="21">
        <v>0</v>
      </c>
      <c r="CU327" s="21">
        <v>0</v>
      </c>
      <c r="CV327" s="21">
        <v>0</v>
      </c>
      <c r="CW327" s="21">
        <v>0</v>
      </c>
      <c r="CX327" s="21">
        <v>0</v>
      </c>
      <c r="CY327" s="21">
        <v>0</v>
      </c>
      <c r="CZ327" s="21">
        <v>0</v>
      </c>
      <c r="DA327" s="21">
        <v>0</v>
      </c>
      <c r="DB327" s="21">
        <v>0</v>
      </c>
      <c r="DC327" s="21">
        <v>0</v>
      </c>
      <c r="DD327" s="21">
        <v>0</v>
      </c>
      <c r="DE327" s="21">
        <v>0</v>
      </c>
      <c r="DF327" s="21">
        <v>0</v>
      </c>
      <c r="DG327" s="21">
        <v>0</v>
      </c>
      <c r="DH327" s="21">
        <v>4963076</v>
      </c>
      <c r="DI327" s="110">
        <v>0</v>
      </c>
      <c r="DJ327" s="110">
        <v>20</v>
      </c>
      <c r="DK327" s="110">
        <v>0</v>
      </c>
      <c r="DL327" s="110">
        <v>80</v>
      </c>
      <c r="DM327" s="110">
        <v>0</v>
      </c>
      <c r="DN327" s="21">
        <v>1000000</v>
      </c>
      <c r="DO327" s="21">
        <v>0</v>
      </c>
      <c r="DP327" s="110" t="s">
        <v>1892</v>
      </c>
      <c r="DQ327" s="110" t="s">
        <v>1892</v>
      </c>
      <c r="DR327" s="110" t="s">
        <v>1911</v>
      </c>
      <c r="DS327" s="110" t="s">
        <v>1911</v>
      </c>
      <c r="DT327" s="110" t="s">
        <v>1911</v>
      </c>
      <c r="DU327" s="110" t="s">
        <v>1892</v>
      </c>
      <c r="DV327" s="110" t="s">
        <v>1911</v>
      </c>
      <c r="DW327" s="110" t="s">
        <v>1911</v>
      </c>
      <c r="DX327" s="110" t="s">
        <v>1911</v>
      </c>
      <c r="DY327" s="110" t="s">
        <v>1911</v>
      </c>
      <c r="DZ327" s="110" t="s">
        <v>1911</v>
      </c>
      <c r="EA327" s="110" t="s">
        <v>1911</v>
      </c>
      <c r="EB327" s="110" t="s">
        <v>1892</v>
      </c>
      <c r="EC327" s="110" t="s">
        <v>1892</v>
      </c>
    </row>
    <row r="328" spans="1:133" x14ac:dyDescent="0.3">
      <c r="A328" s="110" t="s">
        <v>162</v>
      </c>
      <c r="B328" s="110">
        <v>2021</v>
      </c>
      <c r="C328" s="110" t="s">
        <v>2875</v>
      </c>
      <c r="D328" s="22">
        <f>INDEX(Concordance!$A$2:$A$556,MATCH('2021 ESSER III'!F328,Concordance!$D$2:$D$556,0))</f>
        <v>44083</v>
      </c>
      <c r="E328" s="110" t="s">
        <v>1129</v>
      </c>
      <c r="F328" s="110" t="s">
        <v>2876</v>
      </c>
      <c r="G328" s="110" t="s">
        <v>2877</v>
      </c>
      <c r="H328" s="110" t="s">
        <v>1892</v>
      </c>
      <c r="I328" s="21">
        <v>0</v>
      </c>
      <c r="J328" s="21">
        <v>0</v>
      </c>
      <c r="K328" s="21">
        <v>0</v>
      </c>
      <c r="L328" s="21">
        <v>0</v>
      </c>
      <c r="M328" s="21">
        <v>0</v>
      </c>
      <c r="N328" s="21">
        <v>0</v>
      </c>
      <c r="O328" s="21">
        <v>0</v>
      </c>
      <c r="P328" s="21">
        <v>0</v>
      </c>
      <c r="Q328" s="21">
        <v>0</v>
      </c>
      <c r="R328" s="21">
        <v>0</v>
      </c>
      <c r="W328" s="21">
        <v>0</v>
      </c>
      <c r="AC328" s="21">
        <v>375623</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21">
        <v>0</v>
      </c>
      <c r="CJ328" s="21">
        <v>0</v>
      </c>
      <c r="CK328" s="21">
        <v>0</v>
      </c>
      <c r="CL328" s="21">
        <v>0</v>
      </c>
      <c r="CM328" s="21">
        <v>0</v>
      </c>
      <c r="CN328" s="21">
        <v>0</v>
      </c>
      <c r="CO328" s="21">
        <v>0</v>
      </c>
      <c r="CP328" s="21">
        <v>0</v>
      </c>
      <c r="CQ328" s="21">
        <v>0</v>
      </c>
      <c r="CR328" s="21">
        <v>0</v>
      </c>
      <c r="CS328" s="21">
        <v>0</v>
      </c>
      <c r="CT328" s="21">
        <v>0</v>
      </c>
      <c r="CU328" s="21">
        <v>0</v>
      </c>
      <c r="CV328" s="21">
        <v>0</v>
      </c>
      <c r="CW328" s="21">
        <v>0</v>
      </c>
      <c r="CX328" s="21">
        <v>0</v>
      </c>
      <c r="CY328" s="21">
        <v>0</v>
      </c>
      <c r="CZ328" s="21">
        <v>0</v>
      </c>
      <c r="DA328" s="21">
        <v>0</v>
      </c>
      <c r="DB328" s="21">
        <v>0</v>
      </c>
      <c r="DC328" s="21">
        <v>0</v>
      </c>
      <c r="DD328" s="21">
        <v>0</v>
      </c>
      <c r="DE328" s="21">
        <v>0</v>
      </c>
      <c r="DF328" s="21">
        <v>0</v>
      </c>
      <c r="DG328" s="21">
        <v>0</v>
      </c>
      <c r="DH328" s="21">
        <v>375623</v>
      </c>
      <c r="DI328" s="110">
        <v>0</v>
      </c>
      <c r="DJ328" s="110">
        <v>20</v>
      </c>
      <c r="DK328" s="110">
        <v>0</v>
      </c>
      <c r="DL328" s="110">
        <v>80</v>
      </c>
      <c r="DM328" s="110">
        <v>0</v>
      </c>
      <c r="DN328" s="21">
        <v>75000</v>
      </c>
      <c r="DO328" s="21">
        <v>0</v>
      </c>
      <c r="DP328" s="110" t="s">
        <v>1892</v>
      </c>
      <c r="DQ328" s="110" t="s">
        <v>1911</v>
      </c>
      <c r="DR328" s="110" t="s">
        <v>1911</v>
      </c>
      <c r="DS328" s="110" t="s">
        <v>1892</v>
      </c>
      <c r="DT328" s="110" t="s">
        <v>1911</v>
      </c>
      <c r="DU328" s="110" t="s">
        <v>1892</v>
      </c>
      <c r="DV328" s="110" t="s">
        <v>1911</v>
      </c>
      <c r="DW328" s="110" t="s">
        <v>1911</v>
      </c>
      <c r="DX328" s="110" t="s">
        <v>1911</v>
      </c>
      <c r="DY328" s="110" t="s">
        <v>1911</v>
      </c>
      <c r="DZ328" s="110" t="s">
        <v>1911</v>
      </c>
      <c r="EA328" s="110" t="s">
        <v>1911</v>
      </c>
      <c r="EB328" s="110" t="s">
        <v>1892</v>
      </c>
      <c r="EC328" s="110" t="s">
        <v>1892</v>
      </c>
    </row>
    <row r="329" spans="1:133" x14ac:dyDescent="0.3">
      <c r="A329" s="110" t="s">
        <v>162</v>
      </c>
      <c r="B329" s="110">
        <v>2021</v>
      </c>
      <c r="C329" s="110" t="s">
        <v>2878</v>
      </c>
      <c r="D329" s="22">
        <f>INDEX(Concordance!$A$2:$A$556,MATCH('2021 ESSER III'!F329,Concordance!$D$2:$D$556,0))</f>
        <v>114114</v>
      </c>
      <c r="E329" s="110" t="s">
        <v>1132</v>
      </c>
      <c r="F329" s="110" t="s">
        <v>2879</v>
      </c>
      <c r="G329" s="110" t="s">
        <v>2880</v>
      </c>
      <c r="H329" s="110" t="s">
        <v>1892</v>
      </c>
      <c r="I329" s="21">
        <v>0</v>
      </c>
      <c r="J329" s="21">
        <v>0</v>
      </c>
      <c r="K329" s="21">
        <v>0</v>
      </c>
      <c r="L329" s="21">
        <v>0</v>
      </c>
      <c r="M329" s="21">
        <v>0</v>
      </c>
      <c r="N329" s="21">
        <v>0</v>
      </c>
      <c r="O329" s="21">
        <v>0</v>
      </c>
      <c r="P329" s="21">
        <v>0</v>
      </c>
      <c r="Q329" s="21">
        <v>0</v>
      </c>
      <c r="R329" s="21">
        <v>0</v>
      </c>
      <c r="W329" s="21">
        <v>0</v>
      </c>
      <c r="AC329" s="21">
        <v>5532744</v>
      </c>
      <c r="AD329" s="21">
        <v>0</v>
      </c>
      <c r="AE329" s="21">
        <v>0</v>
      </c>
      <c r="AF329" s="21">
        <v>0</v>
      </c>
      <c r="AG329" s="21">
        <v>0</v>
      </c>
      <c r="AH329" s="21">
        <v>0</v>
      </c>
      <c r="AI329" s="21">
        <v>0</v>
      </c>
      <c r="AJ329" s="21">
        <v>0</v>
      </c>
      <c r="AK329" s="21">
        <v>0</v>
      </c>
      <c r="AL329" s="21">
        <v>0</v>
      </c>
      <c r="AM329" s="21">
        <v>0</v>
      </c>
      <c r="AN329" s="21">
        <v>0</v>
      </c>
      <c r="AO329" s="21">
        <v>0</v>
      </c>
      <c r="AP329" s="21">
        <v>0</v>
      </c>
      <c r="AQ329" s="21">
        <v>0</v>
      </c>
      <c r="AR329" s="21">
        <v>0</v>
      </c>
      <c r="AS329" s="21">
        <v>0</v>
      </c>
      <c r="AT329" s="21">
        <v>0</v>
      </c>
      <c r="AU329" s="21">
        <v>0</v>
      </c>
      <c r="AV329" s="21">
        <v>0</v>
      </c>
      <c r="AW329" s="21">
        <v>0</v>
      </c>
      <c r="AX329" s="21">
        <v>0</v>
      </c>
      <c r="AY329" s="21">
        <v>0</v>
      </c>
      <c r="AZ329" s="21">
        <v>0</v>
      </c>
      <c r="BA329" s="21">
        <v>0</v>
      </c>
      <c r="BB329" s="21">
        <v>0</v>
      </c>
      <c r="BC329" s="21">
        <v>0</v>
      </c>
      <c r="BD329" s="21">
        <v>0</v>
      </c>
      <c r="BE329" s="21">
        <v>0</v>
      </c>
      <c r="BF329" s="21">
        <v>0</v>
      </c>
      <c r="BG329" s="21">
        <v>0</v>
      </c>
      <c r="BH329" s="21">
        <v>0</v>
      </c>
      <c r="BI329" s="21">
        <v>0</v>
      </c>
      <c r="BJ329" s="21">
        <v>0</v>
      </c>
      <c r="BK329" s="21">
        <v>0</v>
      </c>
      <c r="BL329" s="21">
        <v>0</v>
      </c>
      <c r="BM329" s="21">
        <v>0</v>
      </c>
      <c r="BN329" s="21">
        <v>0</v>
      </c>
      <c r="BO329" s="21">
        <v>0</v>
      </c>
      <c r="BP329" s="21">
        <v>0</v>
      </c>
      <c r="BQ329" s="21">
        <v>0</v>
      </c>
      <c r="BR329" s="21">
        <v>0</v>
      </c>
      <c r="BS329" s="21">
        <v>0</v>
      </c>
      <c r="BT329" s="21">
        <v>0</v>
      </c>
      <c r="BU329" s="21">
        <v>0</v>
      </c>
      <c r="BV329" s="21">
        <v>0</v>
      </c>
      <c r="BW329" s="21">
        <v>0</v>
      </c>
      <c r="BX329" s="21">
        <v>0</v>
      </c>
      <c r="BY329" s="21">
        <v>0</v>
      </c>
      <c r="BZ329" s="21">
        <v>0</v>
      </c>
      <c r="CA329" s="21">
        <v>0</v>
      </c>
      <c r="CB329" s="21">
        <v>0</v>
      </c>
      <c r="CC329" s="21">
        <v>0</v>
      </c>
      <c r="CD329" s="21">
        <v>0</v>
      </c>
      <c r="CE329" s="21">
        <v>0</v>
      </c>
      <c r="CF329" s="21">
        <v>0</v>
      </c>
      <c r="CG329" s="21">
        <v>0</v>
      </c>
      <c r="CH329" s="21">
        <v>0</v>
      </c>
      <c r="CI329" s="21">
        <v>0</v>
      </c>
      <c r="CJ329" s="21">
        <v>0</v>
      </c>
      <c r="CK329" s="21">
        <v>0</v>
      </c>
      <c r="CL329" s="21">
        <v>0</v>
      </c>
      <c r="CM329" s="21">
        <v>0</v>
      </c>
      <c r="CN329" s="21">
        <v>0</v>
      </c>
      <c r="CO329" s="21">
        <v>0</v>
      </c>
      <c r="CP329" s="21">
        <v>0</v>
      </c>
      <c r="CQ329" s="21">
        <v>0</v>
      </c>
      <c r="CR329" s="21">
        <v>0</v>
      </c>
      <c r="CS329" s="21">
        <v>0</v>
      </c>
      <c r="CT329" s="21">
        <v>0</v>
      </c>
      <c r="CU329" s="21">
        <v>0</v>
      </c>
      <c r="CV329" s="21">
        <v>0</v>
      </c>
      <c r="CW329" s="21">
        <v>0</v>
      </c>
      <c r="CX329" s="21">
        <v>0</v>
      </c>
      <c r="CY329" s="21">
        <v>0</v>
      </c>
      <c r="CZ329" s="21">
        <v>0</v>
      </c>
      <c r="DA329" s="21">
        <v>0</v>
      </c>
      <c r="DB329" s="21">
        <v>0</v>
      </c>
      <c r="DC329" s="21">
        <v>0</v>
      </c>
      <c r="DD329" s="21">
        <v>0</v>
      </c>
      <c r="DE329" s="21">
        <v>0</v>
      </c>
      <c r="DF329" s="21">
        <v>0</v>
      </c>
      <c r="DG329" s="21">
        <v>0</v>
      </c>
      <c r="DH329" s="21">
        <v>5532744</v>
      </c>
      <c r="DI329" s="110">
        <v>18</v>
      </c>
      <c r="DJ329" s="110">
        <v>43</v>
      </c>
      <c r="DK329" s="110">
        <v>1</v>
      </c>
      <c r="DL329" s="110">
        <v>37</v>
      </c>
      <c r="DM329" s="110">
        <v>1</v>
      </c>
      <c r="DN329" s="21">
        <v>1124000</v>
      </c>
      <c r="DO329" s="21">
        <v>0</v>
      </c>
      <c r="DP329" s="110" t="s">
        <v>1911</v>
      </c>
      <c r="DQ329" s="110" t="s">
        <v>1911</v>
      </c>
      <c r="DR329" s="110" t="s">
        <v>1911</v>
      </c>
      <c r="DS329" s="110" t="s">
        <v>1892</v>
      </c>
      <c r="DT329" s="110" t="s">
        <v>1911</v>
      </c>
      <c r="DU329" s="110" t="s">
        <v>1892</v>
      </c>
      <c r="DV329" s="110" t="s">
        <v>1911</v>
      </c>
      <c r="DW329" s="110" t="s">
        <v>1911</v>
      </c>
      <c r="DX329" s="110" t="s">
        <v>1911</v>
      </c>
      <c r="DY329" s="110" t="s">
        <v>1911</v>
      </c>
      <c r="DZ329" s="110" t="s">
        <v>1911</v>
      </c>
      <c r="EA329" s="110" t="s">
        <v>1911</v>
      </c>
      <c r="EB329" s="110" t="s">
        <v>1892</v>
      </c>
      <c r="EC329" s="110" t="s">
        <v>1892</v>
      </c>
    </row>
    <row r="330" spans="1:133" x14ac:dyDescent="0.3">
      <c r="A330" s="110" t="s">
        <v>162</v>
      </c>
      <c r="B330" s="110">
        <v>2021</v>
      </c>
      <c r="C330" s="110" t="s">
        <v>2881</v>
      </c>
      <c r="D330" s="22">
        <f>INDEX(Concordance!$A$2:$A$556,MATCH('2021 ESSER III'!F330,Concordance!$D$2:$D$556,0))</f>
        <v>46130</v>
      </c>
      <c r="E330" s="110" t="s">
        <v>1135</v>
      </c>
      <c r="F330" s="110" t="s">
        <v>2882</v>
      </c>
      <c r="G330" s="110" t="s">
        <v>2883</v>
      </c>
      <c r="H330" s="110" t="s">
        <v>1892</v>
      </c>
      <c r="I330" s="21">
        <v>0</v>
      </c>
      <c r="J330" s="21">
        <v>0</v>
      </c>
      <c r="K330" s="21">
        <v>0</v>
      </c>
      <c r="L330" s="21">
        <v>0</v>
      </c>
      <c r="M330" s="21">
        <v>0</v>
      </c>
      <c r="N330" s="21">
        <v>0</v>
      </c>
      <c r="O330" s="21">
        <v>0</v>
      </c>
      <c r="P330" s="21">
        <v>0</v>
      </c>
      <c r="Q330" s="21">
        <v>0</v>
      </c>
      <c r="R330" s="21">
        <v>0</v>
      </c>
      <c r="W330" s="21">
        <v>0</v>
      </c>
      <c r="AC330" s="21">
        <v>5211506</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21">
        <v>0</v>
      </c>
      <c r="AS330" s="21">
        <v>0</v>
      </c>
      <c r="AT330" s="21">
        <v>0</v>
      </c>
      <c r="AU330" s="21">
        <v>0</v>
      </c>
      <c r="AV330" s="21">
        <v>0</v>
      </c>
      <c r="AW330" s="21">
        <v>0</v>
      </c>
      <c r="AX330" s="21">
        <v>0</v>
      </c>
      <c r="AY330" s="21">
        <v>0</v>
      </c>
      <c r="AZ330" s="21">
        <v>0</v>
      </c>
      <c r="BA330" s="21">
        <v>0</v>
      </c>
      <c r="BB330" s="21">
        <v>0</v>
      </c>
      <c r="BC330" s="21">
        <v>0</v>
      </c>
      <c r="BD330" s="21">
        <v>0</v>
      </c>
      <c r="BE330" s="21">
        <v>0</v>
      </c>
      <c r="BF330" s="21">
        <v>0</v>
      </c>
      <c r="BG330" s="21">
        <v>0</v>
      </c>
      <c r="BH330" s="21">
        <v>0</v>
      </c>
      <c r="BI330" s="21">
        <v>0</v>
      </c>
      <c r="BJ330" s="21">
        <v>0</v>
      </c>
      <c r="BK330" s="21">
        <v>0</v>
      </c>
      <c r="BL330" s="21">
        <v>0</v>
      </c>
      <c r="BM330" s="21">
        <v>0</v>
      </c>
      <c r="BN330" s="21">
        <v>0</v>
      </c>
      <c r="BO330" s="21">
        <v>0</v>
      </c>
      <c r="BP330" s="21">
        <v>0</v>
      </c>
      <c r="BQ330" s="21">
        <v>0</v>
      </c>
      <c r="BR330" s="21">
        <v>0</v>
      </c>
      <c r="BS330" s="21">
        <v>0</v>
      </c>
      <c r="BT330" s="21">
        <v>0</v>
      </c>
      <c r="BU330" s="21">
        <v>0</v>
      </c>
      <c r="BV330" s="21">
        <v>0</v>
      </c>
      <c r="BW330" s="21">
        <v>0</v>
      </c>
      <c r="BX330" s="21">
        <v>0</v>
      </c>
      <c r="BY330" s="21">
        <v>0</v>
      </c>
      <c r="BZ330" s="21">
        <v>0</v>
      </c>
      <c r="CA330" s="21">
        <v>0</v>
      </c>
      <c r="CB330" s="21">
        <v>0</v>
      </c>
      <c r="CC330" s="21">
        <v>0</v>
      </c>
      <c r="CD330" s="21">
        <v>0</v>
      </c>
      <c r="CE330" s="21">
        <v>0</v>
      </c>
      <c r="CF330" s="21">
        <v>0</v>
      </c>
      <c r="CG330" s="21">
        <v>0</v>
      </c>
      <c r="CH330" s="21">
        <v>0</v>
      </c>
      <c r="CI330" s="21">
        <v>0</v>
      </c>
      <c r="CJ330" s="21">
        <v>0</v>
      </c>
      <c r="CK330" s="21">
        <v>0</v>
      </c>
      <c r="CL330" s="21">
        <v>0</v>
      </c>
      <c r="CM330" s="21">
        <v>0</v>
      </c>
      <c r="CN330" s="21">
        <v>0</v>
      </c>
      <c r="CO330" s="21">
        <v>0</v>
      </c>
      <c r="CP330" s="21">
        <v>0</v>
      </c>
      <c r="CQ330" s="21">
        <v>0</v>
      </c>
      <c r="CR330" s="21">
        <v>0</v>
      </c>
      <c r="CS330" s="21">
        <v>0</v>
      </c>
      <c r="CT330" s="21">
        <v>0</v>
      </c>
      <c r="CU330" s="21">
        <v>0</v>
      </c>
      <c r="CV330" s="21">
        <v>0</v>
      </c>
      <c r="CW330" s="21">
        <v>0</v>
      </c>
      <c r="CX330" s="21">
        <v>0</v>
      </c>
      <c r="CY330" s="21">
        <v>0</v>
      </c>
      <c r="CZ330" s="21">
        <v>0</v>
      </c>
      <c r="DA330" s="21">
        <v>0</v>
      </c>
      <c r="DB330" s="21">
        <v>0</v>
      </c>
      <c r="DC330" s="21">
        <v>0</v>
      </c>
      <c r="DD330" s="21">
        <v>0</v>
      </c>
      <c r="DE330" s="21">
        <v>0</v>
      </c>
      <c r="DF330" s="21">
        <v>0</v>
      </c>
      <c r="DG330" s="21">
        <v>0</v>
      </c>
      <c r="DH330" s="21">
        <v>5211506</v>
      </c>
      <c r="DI330" s="110">
        <v>0</v>
      </c>
      <c r="DJ330" s="110">
        <v>24</v>
      </c>
      <c r="DK330" s="110">
        <v>0</v>
      </c>
      <c r="DL330" s="110">
        <v>76</v>
      </c>
      <c r="DM330" s="110">
        <v>0</v>
      </c>
      <c r="DN330" s="21">
        <v>1116731</v>
      </c>
      <c r="DO330" s="21">
        <v>0</v>
      </c>
      <c r="DP330" s="110" t="s">
        <v>1911</v>
      </c>
      <c r="DQ330" s="110" t="s">
        <v>1892</v>
      </c>
      <c r="DR330" s="110" t="s">
        <v>1911</v>
      </c>
      <c r="DS330" s="110" t="s">
        <v>1892</v>
      </c>
      <c r="DT330" s="110" t="s">
        <v>1911</v>
      </c>
      <c r="DU330" s="110" t="s">
        <v>1892</v>
      </c>
      <c r="DV330" s="110" t="s">
        <v>1911</v>
      </c>
      <c r="DW330" s="110" t="s">
        <v>1911</v>
      </c>
      <c r="DX330" s="110" t="s">
        <v>1911</v>
      </c>
      <c r="DY330" s="110" t="s">
        <v>1911</v>
      </c>
      <c r="DZ330" s="110" t="s">
        <v>1911</v>
      </c>
      <c r="EA330" s="110" t="s">
        <v>1911</v>
      </c>
      <c r="EB330" s="110" t="s">
        <v>1892</v>
      </c>
      <c r="EC330" s="110" t="s">
        <v>1892</v>
      </c>
    </row>
    <row r="331" spans="1:133" x14ac:dyDescent="0.3">
      <c r="A331" s="110" t="s">
        <v>162</v>
      </c>
      <c r="B331" s="110">
        <v>2021</v>
      </c>
      <c r="C331" s="110" t="s">
        <v>2884</v>
      </c>
      <c r="D331" s="22">
        <f>INDEX(Concordance!$A$2:$A$556,MATCH('2021 ESSER III'!F331,Concordance!$D$2:$D$556,0))</f>
        <v>55108</v>
      </c>
      <c r="E331" s="110" t="s">
        <v>1138</v>
      </c>
      <c r="F331" s="110" t="s">
        <v>2885</v>
      </c>
      <c r="G331" s="110" t="s">
        <v>2886</v>
      </c>
      <c r="H331" s="110" t="s">
        <v>1892</v>
      </c>
      <c r="I331" s="21">
        <v>21690.77</v>
      </c>
      <c r="J331" s="21">
        <v>0</v>
      </c>
      <c r="K331" s="21">
        <v>0</v>
      </c>
      <c r="L331" s="21">
        <v>0</v>
      </c>
      <c r="M331" s="21">
        <v>0</v>
      </c>
      <c r="N331" s="21">
        <v>0</v>
      </c>
      <c r="O331" s="21">
        <v>0</v>
      </c>
      <c r="P331" s="21">
        <v>0</v>
      </c>
      <c r="Q331" s="21">
        <v>21690.77</v>
      </c>
      <c r="R331" s="21">
        <v>0</v>
      </c>
      <c r="W331" s="21">
        <v>21690.77</v>
      </c>
      <c r="X331" s="110">
        <v>0</v>
      </c>
      <c r="Y331" s="110">
        <v>0</v>
      </c>
      <c r="Z331" s="110">
        <v>0</v>
      </c>
      <c r="AA331" s="110">
        <v>100</v>
      </c>
      <c r="AB331" s="110">
        <v>0</v>
      </c>
      <c r="AC331" s="21">
        <v>2845483</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21">
        <v>0</v>
      </c>
      <c r="AS331" s="21">
        <v>0</v>
      </c>
      <c r="AT331" s="21">
        <v>0</v>
      </c>
      <c r="AU331" s="21">
        <v>0</v>
      </c>
      <c r="AV331" s="21">
        <v>0</v>
      </c>
      <c r="AW331" s="21">
        <v>0</v>
      </c>
      <c r="AX331" s="21">
        <v>0</v>
      </c>
      <c r="AY331" s="21">
        <v>0</v>
      </c>
      <c r="AZ331" s="21">
        <v>0</v>
      </c>
      <c r="BA331" s="21">
        <v>0</v>
      </c>
      <c r="BB331" s="21">
        <v>0</v>
      </c>
      <c r="BC331" s="21">
        <v>0</v>
      </c>
      <c r="BD331" s="21">
        <v>0</v>
      </c>
      <c r="BE331" s="21">
        <v>0</v>
      </c>
      <c r="BF331" s="21">
        <v>0</v>
      </c>
      <c r="BG331" s="21">
        <v>0</v>
      </c>
      <c r="BH331" s="21">
        <v>0</v>
      </c>
      <c r="BI331" s="21">
        <v>0</v>
      </c>
      <c r="BJ331" s="21">
        <v>0</v>
      </c>
      <c r="BK331" s="21">
        <v>0</v>
      </c>
      <c r="BL331" s="21">
        <v>0</v>
      </c>
      <c r="BM331" s="21">
        <v>0</v>
      </c>
      <c r="BN331" s="21">
        <v>0</v>
      </c>
      <c r="BO331" s="21">
        <v>0</v>
      </c>
      <c r="BP331" s="21">
        <v>0</v>
      </c>
      <c r="BQ331" s="21">
        <v>0</v>
      </c>
      <c r="BR331" s="21">
        <v>0</v>
      </c>
      <c r="BS331" s="21">
        <v>0</v>
      </c>
      <c r="BT331" s="21">
        <v>0</v>
      </c>
      <c r="BU331" s="21">
        <v>0</v>
      </c>
      <c r="BV331" s="21">
        <v>0</v>
      </c>
      <c r="BW331" s="21">
        <v>0</v>
      </c>
      <c r="BX331" s="21">
        <v>0</v>
      </c>
      <c r="BY331" s="21">
        <v>0</v>
      </c>
      <c r="BZ331" s="21">
        <v>0</v>
      </c>
      <c r="CA331" s="21">
        <v>0</v>
      </c>
      <c r="CB331" s="21">
        <v>0</v>
      </c>
      <c r="CC331" s="21">
        <v>0</v>
      </c>
      <c r="CD331" s="21">
        <v>0</v>
      </c>
      <c r="CE331" s="21">
        <v>0</v>
      </c>
      <c r="CF331" s="21">
        <v>0</v>
      </c>
      <c r="CG331" s="21">
        <v>0</v>
      </c>
      <c r="CH331" s="21">
        <v>0</v>
      </c>
      <c r="CI331" s="21">
        <v>0</v>
      </c>
      <c r="CJ331" s="21">
        <v>0</v>
      </c>
      <c r="CK331" s="21">
        <v>0</v>
      </c>
      <c r="CL331" s="21">
        <v>0</v>
      </c>
      <c r="CM331" s="21">
        <v>0</v>
      </c>
      <c r="CN331" s="21">
        <v>0</v>
      </c>
      <c r="CO331" s="21">
        <v>0</v>
      </c>
      <c r="CP331" s="21">
        <v>0</v>
      </c>
      <c r="CQ331" s="21">
        <v>0</v>
      </c>
      <c r="CR331" s="21">
        <v>0</v>
      </c>
      <c r="CS331" s="21">
        <v>0</v>
      </c>
      <c r="CT331" s="21">
        <v>0</v>
      </c>
      <c r="CU331" s="21">
        <v>0</v>
      </c>
      <c r="CV331" s="21">
        <v>0</v>
      </c>
      <c r="CW331" s="21">
        <v>0</v>
      </c>
      <c r="CX331" s="21">
        <v>0</v>
      </c>
      <c r="CY331" s="21">
        <v>0</v>
      </c>
      <c r="CZ331" s="21">
        <v>0</v>
      </c>
      <c r="DA331" s="21">
        <v>0</v>
      </c>
      <c r="DB331" s="21">
        <v>0</v>
      </c>
      <c r="DC331" s="21">
        <v>0</v>
      </c>
      <c r="DD331" s="21">
        <v>0</v>
      </c>
      <c r="DE331" s="21">
        <v>0</v>
      </c>
      <c r="DF331" s="21">
        <v>0</v>
      </c>
      <c r="DG331" s="21">
        <v>0</v>
      </c>
      <c r="DH331" s="21">
        <v>2845483</v>
      </c>
      <c r="DI331" s="110">
        <v>52.32</v>
      </c>
      <c r="DJ331" s="110">
        <v>35.22</v>
      </c>
      <c r="DK331" s="110">
        <v>7.22</v>
      </c>
      <c r="DL331" s="110">
        <v>5.24</v>
      </c>
      <c r="DM331" s="110">
        <v>0</v>
      </c>
      <c r="DN331" s="21">
        <v>690188</v>
      </c>
      <c r="DO331" s="21">
        <v>0</v>
      </c>
      <c r="DP331" s="110" t="s">
        <v>1911</v>
      </c>
      <c r="DQ331" s="110" t="s">
        <v>1892</v>
      </c>
      <c r="DR331" s="110" t="s">
        <v>1911</v>
      </c>
      <c r="DS331" s="110" t="s">
        <v>1911</v>
      </c>
      <c r="DT331" s="110" t="s">
        <v>1911</v>
      </c>
      <c r="DU331" s="110" t="s">
        <v>1892</v>
      </c>
      <c r="DV331" s="110" t="s">
        <v>1911</v>
      </c>
      <c r="DW331" s="110" t="s">
        <v>1911</v>
      </c>
      <c r="DX331" s="110" t="s">
        <v>1911</v>
      </c>
      <c r="DY331" s="110" t="s">
        <v>1911</v>
      </c>
      <c r="DZ331" s="110" t="s">
        <v>1911</v>
      </c>
      <c r="EA331" s="110" t="s">
        <v>1911</v>
      </c>
      <c r="EB331" s="110" t="s">
        <v>1892</v>
      </c>
      <c r="EC331" s="110" t="s">
        <v>1892</v>
      </c>
    </row>
    <row r="332" spans="1:133" x14ac:dyDescent="0.3">
      <c r="A332" s="110" t="s">
        <v>162</v>
      </c>
      <c r="B332" s="110">
        <v>2021</v>
      </c>
      <c r="C332" s="110" t="s">
        <v>2887</v>
      </c>
      <c r="D332" s="22">
        <f>INDEX(Concordance!$A$2:$A$556,MATCH('2021 ESSER III'!F332,Concordance!$D$2:$D$556,0))</f>
        <v>91091</v>
      </c>
      <c r="E332" s="110" t="s">
        <v>1141</v>
      </c>
      <c r="F332" s="110" t="s">
        <v>2888</v>
      </c>
      <c r="G332" s="110" t="s">
        <v>2889</v>
      </c>
      <c r="H332" s="110" t="s">
        <v>1892</v>
      </c>
      <c r="I332" s="21">
        <v>0</v>
      </c>
      <c r="J332" s="21">
        <v>0</v>
      </c>
      <c r="K332" s="21">
        <v>0</v>
      </c>
      <c r="L332" s="21">
        <v>0</v>
      </c>
      <c r="M332" s="21">
        <v>0</v>
      </c>
      <c r="N332" s="21">
        <v>0</v>
      </c>
      <c r="O332" s="21">
        <v>0</v>
      </c>
      <c r="P332" s="21">
        <v>0</v>
      </c>
      <c r="Q332" s="21">
        <v>0</v>
      </c>
      <c r="R332" s="21">
        <v>0</v>
      </c>
      <c r="W332" s="21">
        <v>0</v>
      </c>
      <c r="AC332" s="21">
        <v>1306834</v>
      </c>
      <c r="AD332" s="21">
        <v>0</v>
      </c>
      <c r="AE332" s="21">
        <v>0</v>
      </c>
      <c r="AF332" s="21">
        <v>0</v>
      </c>
      <c r="AG332" s="21">
        <v>0</v>
      </c>
      <c r="AH332" s="21">
        <v>0</v>
      </c>
      <c r="AI332" s="21">
        <v>0</v>
      </c>
      <c r="AJ332" s="21">
        <v>0</v>
      </c>
      <c r="AK332" s="21">
        <v>0</v>
      </c>
      <c r="AL332" s="21">
        <v>0</v>
      </c>
      <c r="AM332" s="21">
        <v>0</v>
      </c>
      <c r="AN332" s="21">
        <v>0</v>
      </c>
      <c r="AO332" s="21">
        <v>0</v>
      </c>
      <c r="AP332" s="21">
        <v>0</v>
      </c>
      <c r="AQ332" s="21">
        <v>0</v>
      </c>
      <c r="AR332" s="21">
        <v>0</v>
      </c>
      <c r="AS332" s="21">
        <v>0</v>
      </c>
      <c r="AT332" s="21">
        <v>0</v>
      </c>
      <c r="AU332" s="21">
        <v>0</v>
      </c>
      <c r="AV332" s="21">
        <v>0</v>
      </c>
      <c r="AW332" s="21">
        <v>0</v>
      </c>
      <c r="AX332" s="21">
        <v>0</v>
      </c>
      <c r="AY332" s="21">
        <v>0</v>
      </c>
      <c r="AZ332" s="21">
        <v>0</v>
      </c>
      <c r="BA332" s="21">
        <v>0</v>
      </c>
      <c r="BB332" s="21">
        <v>0</v>
      </c>
      <c r="BC332" s="21">
        <v>0</v>
      </c>
      <c r="BD332" s="21">
        <v>0</v>
      </c>
      <c r="BE332" s="21">
        <v>0</v>
      </c>
      <c r="BF332" s="21">
        <v>0</v>
      </c>
      <c r="BG332" s="21">
        <v>0</v>
      </c>
      <c r="BH332" s="21">
        <v>0</v>
      </c>
      <c r="BI332" s="21">
        <v>0</v>
      </c>
      <c r="BJ332" s="21">
        <v>0</v>
      </c>
      <c r="BK332" s="21">
        <v>0</v>
      </c>
      <c r="BL332" s="21">
        <v>0</v>
      </c>
      <c r="BM332" s="21">
        <v>0</v>
      </c>
      <c r="BN332" s="21">
        <v>0</v>
      </c>
      <c r="BO332" s="21">
        <v>0</v>
      </c>
      <c r="BP332" s="21">
        <v>0</v>
      </c>
      <c r="BQ332" s="21">
        <v>0</v>
      </c>
      <c r="BR332" s="21">
        <v>0</v>
      </c>
      <c r="BS332" s="21">
        <v>0</v>
      </c>
      <c r="BT332" s="21">
        <v>0</v>
      </c>
      <c r="BU332" s="21">
        <v>0</v>
      </c>
      <c r="BV332" s="21">
        <v>0</v>
      </c>
      <c r="BW332" s="21">
        <v>0</v>
      </c>
      <c r="BX332" s="21">
        <v>0</v>
      </c>
      <c r="BY332" s="21">
        <v>0</v>
      </c>
      <c r="BZ332" s="21">
        <v>0</v>
      </c>
      <c r="CA332" s="21">
        <v>0</v>
      </c>
      <c r="CB332" s="21">
        <v>0</v>
      </c>
      <c r="CC332" s="21">
        <v>0</v>
      </c>
      <c r="CD332" s="21">
        <v>0</v>
      </c>
      <c r="CE332" s="21">
        <v>0</v>
      </c>
      <c r="CF332" s="21">
        <v>0</v>
      </c>
      <c r="CG332" s="21">
        <v>0</v>
      </c>
      <c r="CH332" s="21">
        <v>0</v>
      </c>
      <c r="CI332" s="21">
        <v>0</v>
      </c>
      <c r="CJ332" s="21">
        <v>0</v>
      </c>
      <c r="CK332" s="21">
        <v>0</v>
      </c>
      <c r="CL332" s="21">
        <v>0</v>
      </c>
      <c r="CM332" s="21">
        <v>0</v>
      </c>
      <c r="CN332" s="21">
        <v>0</v>
      </c>
      <c r="CO332" s="21">
        <v>0</v>
      </c>
      <c r="CP332" s="21">
        <v>0</v>
      </c>
      <c r="CQ332" s="21">
        <v>0</v>
      </c>
      <c r="CR332" s="21">
        <v>0</v>
      </c>
      <c r="CS332" s="21">
        <v>0</v>
      </c>
      <c r="CT332" s="21">
        <v>0</v>
      </c>
      <c r="CU332" s="21">
        <v>0</v>
      </c>
      <c r="CV332" s="21">
        <v>0</v>
      </c>
      <c r="CW332" s="21">
        <v>0</v>
      </c>
      <c r="CX332" s="21">
        <v>0</v>
      </c>
      <c r="CY332" s="21">
        <v>0</v>
      </c>
      <c r="CZ332" s="21">
        <v>0</v>
      </c>
      <c r="DA332" s="21">
        <v>0</v>
      </c>
      <c r="DB332" s="21">
        <v>0</v>
      </c>
      <c r="DC332" s="21">
        <v>0</v>
      </c>
      <c r="DD332" s="21">
        <v>0</v>
      </c>
      <c r="DE332" s="21">
        <v>0</v>
      </c>
      <c r="DF332" s="21">
        <v>0</v>
      </c>
      <c r="DG332" s="21">
        <v>0</v>
      </c>
      <c r="DH332" s="21">
        <v>1306834</v>
      </c>
      <c r="DI332" s="110">
        <v>0</v>
      </c>
      <c r="DJ332" s="110">
        <v>20</v>
      </c>
      <c r="DK332" s="110">
        <v>0</v>
      </c>
      <c r="DL332" s="110">
        <v>80</v>
      </c>
      <c r="DM332" s="110">
        <v>0</v>
      </c>
      <c r="DN332" s="21">
        <v>275662.48</v>
      </c>
      <c r="DO332" s="21">
        <v>0</v>
      </c>
      <c r="DP332" s="110" t="s">
        <v>1911</v>
      </c>
      <c r="DQ332" s="110" t="s">
        <v>1911</v>
      </c>
      <c r="DR332" s="110" t="s">
        <v>1911</v>
      </c>
      <c r="DS332" s="110" t="s">
        <v>1892</v>
      </c>
      <c r="DT332" s="110" t="s">
        <v>1911</v>
      </c>
      <c r="DU332" s="110" t="s">
        <v>1892</v>
      </c>
      <c r="DV332" s="110" t="s">
        <v>1911</v>
      </c>
      <c r="DW332" s="110" t="s">
        <v>1911</v>
      </c>
      <c r="DX332" s="110" t="s">
        <v>1911</v>
      </c>
      <c r="DY332" s="110" t="s">
        <v>1911</v>
      </c>
      <c r="DZ332" s="110" t="s">
        <v>1911</v>
      </c>
      <c r="EA332" s="110" t="s">
        <v>1911</v>
      </c>
      <c r="EB332" s="110" t="s">
        <v>1892</v>
      </c>
      <c r="EC332" s="110" t="s">
        <v>1892</v>
      </c>
    </row>
    <row r="333" spans="1:133" x14ac:dyDescent="0.3">
      <c r="A333" s="110" t="s">
        <v>162</v>
      </c>
      <c r="B333" s="110">
        <v>2021</v>
      </c>
      <c r="C333" s="110" t="s">
        <v>2890</v>
      </c>
      <c r="D333" s="22">
        <f>INDEX(Concordance!$A$2:$A$556,MATCH('2021 ESSER III'!F333,Concordance!$D$2:$D$556,0))</f>
        <v>12108</v>
      </c>
      <c r="E333" s="110" t="s">
        <v>1144</v>
      </c>
      <c r="F333" s="110" t="s">
        <v>2891</v>
      </c>
      <c r="G333" s="110" t="s">
        <v>2892</v>
      </c>
      <c r="H333" s="110" t="s">
        <v>1892</v>
      </c>
      <c r="I333" s="21">
        <v>0</v>
      </c>
      <c r="J333" s="21">
        <v>0</v>
      </c>
      <c r="K333" s="21">
        <v>0</v>
      </c>
      <c r="L333" s="21">
        <v>0</v>
      </c>
      <c r="M333" s="21">
        <v>0</v>
      </c>
      <c r="N333" s="21">
        <v>0</v>
      </c>
      <c r="O333" s="21">
        <v>0</v>
      </c>
      <c r="P333" s="21">
        <v>0</v>
      </c>
      <c r="Q333" s="21">
        <v>0</v>
      </c>
      <c r="R333" s="21">
        <v>0</v>
      </c>
      <c r="W333" s="21">
        <v>0</v>
      </c>
      <c r="AC333" s="21">
        <v>2386649</v>
      </c>
      <c r="AD333" s="21">
        <v>0</v>
      </c>
      <c r="AE333" s="21">
        <v>0</v>
      </c>
      <c r="AF333" s="21">
        <v>0</v>
      </c>
      <c r="AG333" s="21">
        <v>0</v>
      </c>
      <c r="AH333" s="21">
        <v>0</v>
      </c>
      <c r="AI333" s="21">
        <v>0</v>
      </c>
      <c r="AJ333" s="21">
        <v>0</v>
      </c>
      <c r="AK333" s="21">
        <v>0</v>
      </c>
      <c r="AL333" s="21">
        <v>0</v>
      </c>
      <c r="AM333" s="21">
        <v>0</v>
      </c>
      <c r="AN333" s="21">
        <v>0</v>
      </c>
      <c r="AO333" s="21">
        <v>0</v>
      </c>
      <c r="AP333" s="21">
        <v>0</v>
      </c>
      <c r="AQ333" s="21">
        <v>0</v>
      </c>
      <c r="AR333" s="21">
        <v>0</v>
      </c>
      <c r="AS333" s="21">
        <v>0</v>
      </c>
      <c r="AT333" s="21">
        <v>0</v>
      </c>
      <c r="AU333" s="21">
        <v>0</v>
      </c>
      <c r="AV333" s="21">
        <v>0</v>
      </c>
      <c r="AW333" s="21">
        <v>0</v>
      </c>
      <c r="AX333" s="21">
        <v>0</v>
      </c>
      <c r="AY333" s="21">
        <v>0</v>
      </c>
      <c r="AZ333" s="21">
        <v>0</v>
      </c>
      <c r="BA333" s="21">
        <v>0</v>
      </c>
      <c r="BB333" s="21">
        <v>0</v>
      </c>
      <c r="BC333" s="21">
        <v>0</v>
      </c>
      <c r="BD333" s="21">
        <v>0</v>
      </c>
      <c r="BE333" s="21">
        <v>0</v>
      </c>
      <c r="BF333" s="21">
        <v>0</v>
      </c>
      <c r="BG333" s="21">
        <v>0</v>
      </c>
      <c r="BH333" s="21">
        <v>0</v>
      </c>
      <c r="BI333" s="21">
        <v>0</v>
      </c>
      <c r="BJ333" s="21">
        <v>0</v>
      </c>
      <c r="BK333" s="21">
        <v>0</v>
      </c>
      <c r="BL333" s="21">
        <v>0</v>
      </c>
      <c r="BM333" s="21">
        <v>0</v>
      </c>
      <c r="BN333" s="21">
        <v>0</v>
      </c>
      <c r="BO333" s="21">
        <v>0</v>
      </c>
      <c r="BP333" s="21">
        <v>0</v>
      </c>
      <c r="BQ333" s="21">
        <v>0</v>
      </c>
      <c r="BR333" s="21">
        <v>0</v>
      </c>
      <c r="BS333" s="21">
        <v>0</v>
      </c>
      <c r="BT333" s="21">
        <v>0</v>
      </c>
      <c r="BU333" s="21">
        <v>0</v>
      </c>
      <c r="BV333" s="21">
        <v>0</v>
      </c>
      <c r="BW333" s="21">
        <v>0</v>
      </c>
      <c r="BX333" s="21">
        <v>0</v>
      </c>
      <c r="BY333" s="21">
        <v>0</v>
      </c>
      <c r="BZ333" s="21">
        <v>0</v>
      </c>
      <c r="CA333" s="21">
        <v>0</v>
      </c>
      <c r="CB333" s="21">
        <v>0</v>
      </c>
      <c r="CC333" s="21">
        <v>0</v>
      </c>
      <c r="CD333" s="21">
        <v>0</v>
      </c>
      <c r="CE333" s="21">
        <v>0</v>
      </c>
      <c r="CF333" s="21">
        <v>0</v>
      </c>
      <c r="CG333" s="21">
        <v>0</v>
      </c>
      <c r="CH333" s="21">
        <v>0</v>
      </c>
      <c r="CI333" s="21">
        <v>0</v>
      </c>
      <c r="CJ333" s="21">
        <v>0</v>
      </c>
      <c r="CK333" s="21">
        <v>0</v>
      </c>
      <c r="CL333" s="21">
        <v>0</v>
      </c>
      <c r="CM333" s="21">
        <v>0</v>
      </c>
      <c r="CN333" s="21">
        <v>0</v>
      </c>
      <c r="CO333" s="21">
        <v>0</v>
      </c>
      <c r="CP333" s="21">
        <v>0</v>
      </c>
      <c r="CQ333" s="21">
        <v>0</v>
      </c>
      <c r="CR333" s="21">
        <v>0</v>
      </c>
      <c r="CS333" s="21">
        <v>0</v>
      </c>
      <c r="CT333" s="21">
        <v>0</v>
      </c>
      <c r="CU333" s="21">
        <v>0</v>
      </c>
      <c r="CV333" s="21">
        <v>0</v>
      </c>
      <c r="CW333" s="21">
        <v>0</v>
      </c>
      <c r="CX333" s="21">
        <v>0</v>
      </c>
      <c r="CY333" s="21">
        <v>0</v>
      </c>
      <c r="CZ333" s="21">
        <v>0</v>
      </c>
      <c r="DA333" s="21">
        <v>0</v>
      </c>
      <c r="DB333" s="21">
        <v>0</v>
      </c>
      <c r="DC333" s="21">
        <v>0</v>
      </c>
      <c r="DD333" s="21">
        <v>0</v>
      </c>
      <c r="DE333" s="21">
        <v>0</v>
      </c>
      <c r="DF333" s="21">
        <v>0</v>
      </c>
      <c r="DG333" s="21">
        <v>0</v>
      </c>
      <c r="DH333" s="21">
        <v>2386649</v>
      </c>
      <c r="DI333" s="110">
        <v>10</v>
      </c>
      <c r="DJ333" s="110">
        <v>30</v>
      </c>
      <c r="DK333" s="110">
        <v>0</v>
      </c>
      <c r="DL333" s="110">
        <v>50</v>
      </c>
      <c r="DM333" s="110">
        <v>10</v>
      </c>
      <c r="DN333" s="21">
        <v>556400</v>
      </c>
      <c r="DO333" s="21">
        <v>0</v>
      </c>
      <c r="DP333" s="110" t="s">
        <v>1911</v>
      </c>
      <c r="DQ333" s="110" t="s">
        <v>1892</v>
      </c>
      <c r="DR333" s="110" t="s">
        <v>1911</v>
      </c>
      <c r="DS333" s="110" t="s">
        <v>1911</v>
      </c>
      <c r="DT333" s="110" t="s">
        <v>1911</v>
      </c>
      <c r="DU333" s="110" t="s">
        <v>1911</v>
      </c>
      <c r="DV333" s="110" t="s">
        <v>1911</v>
      </c>
      <c r="DW333" s="110" t="s">
        <v>1911</v>
      </c>
      <c r="DX333" s="110" t="s">
        <v>1911</v>
      </c>
      <c r="DY333" s="110" t="s">
        <v>1911</v>
      </c>
      <c r="DZ333" s="110" t="s">
        <v>1911</v>
      </c>
      <c r="EA333" s="110" t="s">
        <v>1911</v>
      </c>
      <c r="EB333" s="110" t="s">
        <v>1892</v>
      </c>
      <c r="EC333" s="110" t="s">
        <v>1892</v>
      </c>
    </row>
    <row r="334" spans="1:133" x14ac:dyDescent="0.3">
      <c r="A334" s="110" t="s">
        <v>162</v>
      </c>
      <c r="B334" s="110">
        <v>2021</v>
      </c>
      <c r="C334" s="110" t="s">
        <v>2893</v>
      </c>
      <c r="D334" s="22">
        <f>INDEX(Concordance!$A$2:$A$556,MATCH('2021 ESSER III'!F334,Concordance!$D$2:$D$556,0))</f>
        <v>16097</v>
      </c>
      <c r="E334" s="110" t="s">
        <v>1147</v>
      </c>
      <c r="F334" s="110" t="s">
        <v>2894</v>
      </c>
      <c r="G334" s="110" t="s">
        <v>2895</v>
      </c>
      <c r="H334" s="110" t="s">
        <v>1892</v>
      </c>
      <c r="I334" s="21">
        <v>0</v>
      </c>
      <c r="J334" s="21">
        <v>0</v>
      </c>
      <c r="K334" s="21">
        <v>0</v>
      </c>
      <c r="L334" s="21">
        <v>0</v>
      </c>
      <c r="M334" s="21">
        <v>0</v>
      </c>
      <c r="N334" s="21">
        <v>0</v>
      </c>
      <c r="O334" s="21">
        <v>0</v>
      </c>
      <c r="P334" s="21">
        <v>0</v>
      </c>
      <c r="Q334" s="21">
        <v>0</v>
      </c>
      <c r="R334" s="21">
        <v>0</v>
      </c>
      <c r="W334" s="21">
        <v>0</v>
      </c>
      <c r="AC334" s="21">
        <v>722865</v>
      </c>
      <c r="AD334" s="21">
        <v>0</v>
      </c>
      <c r="AE334" s="21">
        <v>0</v>
      </c>
      <c r="AF334" s="21">
        <v>0</v>
      </c>
      <c r="AG334" s="21">
        <v>0</v>
      </c>
      <c r="AH334" s="21">
        <v>0</v>
      </c>
      <c r="AI334" s="21">
        <v>0</v>
      </c>
      <c r="AJ334" s="21">
        <v>0</v>
      </c>
      <c r="AK334" s="21">
        <v>0</v>
      </c>
      <c r="AL334" s="21">
        <v>0</v>
      </c>
      <c r="AM334" s="21">
        <v>0</v>
      </c>
      <c r="AN334" s="21">
        <v>0</v>
      </c>
      <c r="AO334" s="21">
        <v>0</v>
      </c>
      <c r="AP334" s="21">
        <v>0</v>
      </c>
      <c r="AQ334" s="21">
        <v>0</v>
      </c>
      <c r="AR334" s="21">
        <v>0</v>
      </c>
      <c r="AS334" s="21">
        <v>0</v>
      </c>
      <c r="AT334" s="21">
        <v>0</v>
      </c>
      <c r="AU334" s="21">
        <v>0</v>
      </c>
      <c r="AV334" s="21">
        <v>0</v>
      </c>
      <c r="AW334" s="21">
        <v>0</v>
      </c>
      <c r="AX334" s="21">
        <v>0</v>
      </c>
      <c r="AY334" s="21">
        <v>0</v>
      </c>
      <c r="AZ334" s="21">
        <v>0</v>
      </c>
      <c r="BA334" s="21">
        <v>0</v>
      </c>
      <c r="BB334" s="21">
        <v>0</v>
      </c>
      <c r="BC334" s="21">
        <v>0</v>
      </c>
      <c r="BD334" s="21">
        <v>0</v>
      </c>
      <c r="BE334" s="21">
        <v>0</v>
      </c>
      <c r="BF334" s="21">
        <v>0</v>
      </c>
      <c r="BG334" s="21">
        <v>0</v>
      </c>
      <c r="BH334" s="21">
        <v>0</v>
      </c>
      <c r="BI334" s="21">
        <v>0</v>
      </c>
      <c r="BJ334" s="21">
        <v>0</v>
      </c>
      <c r="BK334" s="21">
        <v>0</v>
      </c>
      <c r="BL334" s="21">
        <v>0</v>
      </c>
      <c r="BM334" s="21">
        <v>0</v>
      </c>
      <c r="BN334" s="21">
        <v>0</v>
      </c>
      <c r="BO334" s="21">
        <v>0</v>
      </c>
      <c r="BP334" s="21">
        <v>0</v>
      </c>
      <c r="BQ334" s="21">
        <v>0</v>
      </c>
      <c r="BR334" s="21">
        <v>0</v>
      </c>
      <c r="BS334" s="21">
        <v>0</v>
      </c>
      <c r="BT334" s="21">
        <v>0</v>
      </c>
      <c r="BU334" s="21">
        <v>0</v>
      </c>
      <c r="BV334" s="21">
        <v>0</v>
      </c>
      <c r="BW334" s="21">
        <v>0</v>
      </c>
      <c r="BX334" s="21">
        <v>0</v>
      </c>
      <c r="BY334" s="21">
        <v>0</v>
      </c>
      <c r="BZ334" s="21">
        <v>0</v>
      </c>
      <c r="CA334" s="21">
        <v>0</v>
      </c>
      <c r="CB334" s="21">
        <v>0</v>
      </c>
      <c r="CC334" s="21">
        <v>0</v>
      </c>
      <c r="CD334" s="21">
        <v>0</v>
      </c>
      <c r="CE334" s="21">
        <v>0</v>
      </c>
      <c r="CF334" s="21">
        <v>0</v>
      </c>
      <c r="CG334" s="21">
        <v>0</v>
      </c>
      <c r="CH334" s="21">
        <v>0</v>
      </c>
      <c r="CI334" s="21">
        <v>0</v>
      </c>
      <c r="CJ334" s="21">
        <v>0</v>
      </c>
      <c r="CK334" s="21">
        <v>0</v>
      </c>
      <c r="CL334" s="21">
        <v>0</v>
      </c>
      <c r="CM334" s="21">
        <v>0</v>
      </c>
      <c r="CN334" s="21">
        <v>0</v>
      </c>
      <c r="CO334" s="21">
        <v>0</v>
      </c>
      <c r="CP334" s="21">
        <v>0</v>
      </c>
      <c r="CQ334" s="21">
        <v>0</v>
      </c>
      <c r="CR334" s="21">
        <v>0</v>
      </c>
      <c r="CS334" s="21">
        <v>0</v>
      </c>
      <c r="CT334" s="21">
        <v>0</v>
      </c>
      <c r="CU334" s="21">
        <v>0</v>
      </c>
      <c r="CV334" s="21">
        <v>0</v>
      </c>
      <c r="CW334" s="21">
        <v>0</v>
      </c>
      <c r="CX334" s="21">
        <v>0</v>
      </c>
      <c r="CY334" s="21">
        <v>0</v>
      </c>
      <c r="CZ334" s="21">
        <v>0</v>
      </c>
      <c r="DA334" s="21">
        <v>0</v>
      </c>
      <c r="DB334" s="21">
        <v>0</v>
      </c>
      <c r="DC334" s="21">
        <v>0</v>
      </c>
      <c r="DD334" s="21">
        <v>0</v>
      </c>
      <c r="DE334" s="21">
        <v>0</v>
      </c>
      <c r="DF334" s="21">
        <v>0</v>
      </c>
      <c r="DG334" s="21">
        <v>0</v>
      </c>
      <c r="DH334" s="21">
        <v>722865</v>
      </c>
      <c r="DI334" s="110">
        <v>0</v>
      </c>
      <c r="DJ334" s="110">
        <v>100</v>
      </c>
      <c r="DK334" s="110">
        <v>0</v>
      </c>
      <c r="DL334" s="110">
        <v>0</v>
      </c>
      <c r="DM334" s="110">
        <v>0</v>
      </c>
      <c r="DN334" s="21">
        <v>169490.64</v>
      </c>
      <c r="DO334" s="21">
        <v>0</v>
      </c>
      <c r="DP334" s="110" t="s">
        <v>1911</v>
      </c>
      <c r="DQ334" s="110" t="s">
        <v>1892</v>
      </c>
      <c r="DR334" s="110" t="s">
        <v>1911</v>
      </c>
      <c r="DS334" s="110" t="s">
        <v>1911</v>
      </c>
      <c r="DT334" s="110" t="s">
        <v>1911</v>
      </c>
      <c r="DU334" s="110" t="s">
        <v>1892</v>
      </c>
      <c r="DV334" s="110" t="s">
        <v>1911</v>
      </c>
      <c r="DW334" s="110" t="s">
        <v>1911</v>
      </c>
      <c r="DX334" s="110" t="s">
        <v>1911</v>
      </c>
      <c r="DY334" s="110" t="s">
        <v>1911</v>
      </c>
      <c r="DZ334" s="110" t="s">
        <v>1911</v>
      </c>
      <c r="EA334" s="110" t="s">
        <v>1911</v>
      </c>
      <c r="EB334" s="110" t="s">
        <v>1892</v>
      </c>
      <c r="EC334" s="110" t="s">
        <v>1892</v>
      </c>
    </row>
    <row r="335" spans="1:133" x14ac:dyDescent="0.3">
      <c r="A335" s="110" t="s">
        <v>162</v>
      </c>
      <c r="B335" s="110">
        <v>2021</v>
      </c>
      <c r="C335" s="110" t="s">
        <v>2896</v>
      </c>
      <c r="D335" s="22">
        <f>INDEX(Concordance!$A$2:$A$556,MATCH('2021 ESSER III'!F335,Concordance!$D$2:$D$556,0))</f>
        <v>73108</v>
      </c>
      <c r="E335" s="110" t="s">
        <v>1150</v>
      </c>
      <c r="F335" s="110" t="s">
        <v>2897</v>
      </c>
      <c r="G335" s="110" t="s">
        <v>2898</v>
      </c>
      <c r="H335" s="110" t="s">
        <v>1892</v>
      </c>
      <c r="I335" s="21">
        <v>0</v>
      </c>
      <c r="J335" s="21">
        <v>0</v>
      </c>
      <c r="K335" s="21">
        <v>0</v>
      </c>
      <c r="L335" s="21">
        <v>0</v>
      </c>
      <c r="M335" s="21">
        <v>0</v>
      </c>
      <c r="N335" s="21">
        <v>0</v>
      </c>
      <c r="O335" s="21">
        <v>0</v>
      </c>
      <c r="P335" s="21">
        <v>0</v>
      </c>
      <c r="Q335" s="21">
        <v>0</v>
      </c>
      <c r="R335" s="21">
        <v>0</v>
      </c>
      <c r="W335" s="21">
        <v>0</v>
      </c>
      <c r="AC335" s="21">
        <v>9577260</v>
      </c>
      <c r="AD335" s="21">
        <v>0</v>
      </c>
      <c r="AE335" s="21">
        <v>0</v>
      </c>
      <c r="AF335" s="21">
        <v>0</v>
      </c>
      <c r="AG335" s="21">
        <v>0</v>
      </c>
      <c r="AH335" s="21">
        <v>0</v>
      </c>
      <c r="AI335" s="21">
        <v>0</v>
      </c>
      <c r="AJ335" s="21">
        <v>0</v>
      </c>
      <c r="AK335" s="21">
        <v>0</v>
      </c>
      <c r="AL335" s="21">
        <v>0</v>
      </c>
      <c r="AM335" s="21">
        <v>0</v>
      </c>
      <c r="AN335" s="21">
        <v>0</v>
      </c>
      <c r="AO335" s="21">
        <v>0</v>
      </c>
      <c r="AP335" s="21">
        <v>0</v>
      </c>
      <c r="AQ335" s="21">
        <v>0</v>
      </c>
      <c r="AR335" s="21">
        <v>0</v>
      </c>
      <c r="AS335" s="21">
        <v>0</v>
      </c>
      <c r="AT335" s="21">
        <v>0</v>
      </c>
      <c r="AU335" s="21">
        <v>0</v>
      </c>
      <c r="AV335" s="21">
        <v>0</v>
      </c>
      <c r="AW335" s="21">
        <v>0</v>
      </c>
      <c r="AX335" s="21">
        <v>0</v>
      </c>
      <c r="AY335" s="21">
        <v>0</v>
      </c>
      <c r="AZ335" s="21">
        <v>0</v>
      </c>
      <c r="BA335" s="21">
        <v>0</v>
      </c>
      <c r="BB335" s="21">
        <v>0</v>
      </c>
      <c r="BC335" s="21">
        <v>0</v>
      </c>
      <c r="BD335" s="21">
        <v>0</v>
      </c>
      <c r="BE335" s="21">
        <v>0</v>
      </c>
      <c r="BF335" s="21">
        <v>0</v>
      </c>
      <c r="BG335" s="21">
        <v>0</v>
      </c>
      <c r="BH335" s="21">
        <v>0</v>
      </c>
      <c r="BI335" s="21">
        <v>0</v>
      </c>
      <c r="BJ335" s="21">
        <v>0</v>
      </c>
      <c r="BK335" s="21">
        <v>0</v>
      </c>
      <c r="BL335" s="21">
        <v>0</v>
      </c>
      <c r="BM335" s="21">
        <v>0</v>
      </c>
      <c r="BN335" s="21">
        <v>0</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21">
        <v>0</v>
      </c>
      <c r="CN335" s="21">
        <v>0</v>
      </c>
      <c r="CO335" s="21">
        <v>0</v>
      </c>
      <c r="CP335" s="21">
        <v>0</v>
      </c>
      <c r="CQ335" s="21">
        <v>0</v>
      </c>
      <c r="CR335" s="21">
        <v>0</v>
      </c>
      <c r="CS335" s="21">
        <v>0</v>
      </c>
      <c r="CT335" s="21">
        <v>0</v>
      </c>
      <c r="CU335" s="21">
        <v>0</v>
      </c>
      <c r="CV335" s="21">
        <v>0</v>
      </c>
      <c r="CW335" s="21">
        <v>0</v>
      </c>
      <c r="CX335" s="21">
        <v>0</v>
      </c>
      <c r="CY335" s="21">
        <v>0</v>
      </c>
      <c r="CZ335" s="21">
        <v>0</v>
      </c>
      <c r="DA335" s="21">
        <v>0</v>
      </c>
      <c r="DB335" s="21">
        <v>0</v>
      </c>
      <c r="DC335" s="21">
        <v>0</v>
      </c>
      <c r="DD335" s="21">
        <v>0</v>
      </c>
      <c r="DE335" s="21">
        <v>0</v>
      </c>
      <c r="DF335" s="21">
        <v>0</v>
      </c>
      <c r="DG335" s="21">
        <v>0</v>
      </c>
      <c r="DH335" s="21">
        <v>9577260</v>
      </c>
      <c r="DI335" s="110">
        <v>25</v>
      </c>
      <c r="DJ335" s="110">
        <v>60</v>
      </c>
      <c r="DK335" s="110">
        <v>5</v>
      </c>
      <c r="DL335" s="110">
        <v>10</v>
      </c>
      <c r="DM335" s="110">
        <v>0</v>
      </c>
      <c r="DN335" s="21">
        <v>1910255</v>
      </c>
      <c r="DO335" s="21">
        <v>0</v>
      </c>
      <c r="DP335" s="110" t="s">
        <v>1911</v>
      </c>
      <c r="DQ335" s="110" t="s">
        <v>1911</v>
      </c>
      <c r="DR335" s="110" t="s">
        <v>1911</v>
      </c>
      <c r="DS335" s="110" t="s">
        <v>1911</v>
      </c>
      <c r="DT335" s="110" t="s">
        <v>1911</v>
      </c>
      <c r="DU335" s="110" t="s">
        <v>1892</v>
      </c>
      <c r="DV335" s="110" t="s">
        <v>1911</v>
      </c>
      <c r="DW335" s="110" t="s">
        <v>1911</v>
      </c>
      <c r="DX335" s="110" t="s">
        <v>1911</v>
      </c>
      <c r="DY335" s="110" t="s">
        <v>1911</v>
      </c>
      <c r="DZ335" s="110" t="s">
        <v>1911</v>
      </c>
      <c r="EA335" s="110" t="s">
        <v>1911</v>
      </c>
      <c r="EB335" s="110" t="s">
        <v>1892</v>
      </c>
      <c r="EC335" s="110" t="s">
        <v>1892</v>
      </c>
    </row>
    <row r="336" spans="1:133" x14ac:dyDescent="0.3">
      <c r="A336" s="110" t="s">
        <v>162</v>
      </c>
      <c r="B336" s="110">
        <v>2021</v>
      </c>
      <c r="C336" s="110" t="s">
        <v>2899</v>
      </c>
      <c r="D336" s="22">
        <f>INDEX(Concordance!$A$2:$A$556,MATCH('2021 ESSER III'!F336,Concordance!$D$2:$D$556,0))</f>
        <v>108142</v>
      </c>
      <c r="E336" s="110" t="s">
        <v>1153</v>
      </c>
      <c r="F336" s="110" t="s">
        <v>2900</v>
      </c>
      <c r="G336" s="110" t="s">
        <v>2901</v>
      </c>
      <c r="H336" s="110" t="s">
        <v>1892</v>
      </c>
      <c r="I336" s="21">
        <v>0</v>
      </c>
      <c r="J336" s="21">
        <v>0</v>
      </c>
      <c r="K336" s="21">
        <v>0</v>
      </c>
      <c r="L336" s="21">
        <v>0</v>
      </c>
      <c r="M336" s="21">
        <v>0</v>
      </c>
      <c r="N336" s="21">
        <v>0</v>
      </c>
      <c r="O336" s="21">
        <v>0</v>
      </c>
      <c r="P336" s="21">
        <v>0</v>
      </c>
      <c r="Q336" s="21">
        <v>0</v>
      </c>
      <c r="R336" s="21">
        <v>0</v>
      </c>
      <c r="W336" s="21">
        <v>0</v>
      </c>
      <c r="AC336" s="21">
        <v>4810931</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21">
        <v>0</v>
      </c>
      <c r="CU336" s="21">
        <v>0</v>
      </c>
      <c r="CV336" s="21">
        <v>0</v>
      </c>
      <c r="CW336" s="21">
        <v>0</v>
      </c>
      <c r="CX336" s="21">
        <v>0</v>
      </c>
      <c r="CY336" s="21">
        <v>0</v>
      </c>
      <c r="CZ336" s="21">
        <v>0</v>
      </c>
      <c r="DA336" s="21">
        <v>0</v>
      </c>
      <c r="DB336" s="21">
        <v>0</v>
      </c>
      <c r="DC336" s="21">
        <v>0</v>
      </c>
      <c r="DD336" s="21">
        <v>0</v>
      </c>
      <c r="DE336" s="21">
        <v>0</v>
      </c>
      <c r="DF336" s="21">
        <v>0</v>
      </c>
      <c r="DG336" s="21">
        <v>0</v>
      </c>
      <c r="DH336" s="21">
        <v>4810931</v>
      </c>
      <c r="DI336" s="110">
        <v>30</v>
      </c>
      <c r="DJ336" s="110">
        <v>30</v>
      </c>
      <c r="DK336" s="110">
        <v>5</v>
      </c>
      <c r="DL336" s="110">
        <v>25</v>
      </c>
      <c r="DM336" s="110">
        <v>10</v>
      </c>
      <c r="DN336" s="21">
        <v>1005000</v>
      </c>
      <c r="DO336" s="21">
        <v>0</v>
      </c>
      <c r="DP336" s="110" t="s">
        <v>1911</v>
      </c>
      <c r="DQ336" s="110" t="s">
        <v>1892</v>
      </c>
      <c r="DR336" s="110" t="s">
        <v>1911</v>
      </c>
      <c r="DS336" s="110" t="s">
        <v>1892</v>
      </c>
      <c r="DT336" s="110" t="s">
        <v>1911</v>
      </c>
      <c r="DU336" s="110" t="s">
        <v>1892</v>
      </c>
      <c r="DV336" s="110" t="s">
        <v>1911</v>
      </c>
      <c r="DW336" s="110" t="s">
        <v>1911</v>
      </c>
      <c r="DX336" s="110" t="s">
        <v>1911</v>
      </c>
      <c r="DY336" s="110" t="s">
        <v>1911</v>
      </c>
      <c r="DZ336" s="110" t="s">
        <v>1911</v>
      </c>
      <c r="EA336" s="110" t="s">
        <v>1911</v>
      </c>
      <c r="EB336" s="110" t="s">
        <v>1892</v>
      </c>
      <c r="EC336" s="110" t="s">
        <v>1892</v>
      </c>
    </row>
    <row r="337" spans="1:133" x14ac:dyDescent="0.3">
      <c r="A337" s="110" t="s">
        <v>162</v>
      </c>
      <c r="B337" s="110">
        <v>2021</v>
      </c>
      <c r="C337" s="110" t="s">
        <v>2902</v>
      </c>
      <c r="D337" s="22">
        <f>INDEX(Concordance!$A$2:$A$556,MATCH('2021 ESSER III'!F337,Concordance!$D$2:$D$556,0))</f>
        <v>14127</v>
      </c>
      <c r="E337" s="110" t="s">
        <v>1156</v>
      </c>
      <c r="F337" s="110" t="s">
        <v>2903</v>
      </c>
      <c r="G337" s="110" t="s">
        <v>2904</v>
      </c>
      <c r="H337" s="110" t="s">
        <v>1892</v>
      </c>
      <c r="I337" s="21">
        <v>10744.03</v>
      </c>
      <c r="J337" s="21">
        <v>0</v>
      </c>
      <c r="K337" s="21">
        <v>0</v>
      </c>
      <c r="L337" s="21">
        <v>0</v>
      </c>
      <c r="M337" s="21">
        <v>0</v>
      </c>
      <c r="N337" s="21">
        <v>0</v>
      </c>
      <c r="O337" s="21">
        <v>0</v>
      </c>
      <c r="P337" s="21">
        <v>0</v>
      </c>
      <c r="Q337" s="21">
        <v>10744.03</v>
      </c>
      <c r="R337" s="21">
        <v>0</v>
      </c>
      <c r="W337" s="21">
        <v>10744.03</v>
      </c>
      <c r="X337" s="110">
        <v>0</v>
      </c>
      <c r="Y337" s="110">
        <v>0</v>
      </c>
      <c r="Z337" s="110">
        <v>0</v>
      </c>
      <c r="AA337" s="110">
        <v>100</v>
      </c>
      <c r="AB337" s="110">
        <v>0</v>
      </c>
      <c r="AC337" s="21">
        <v>918492</v>
      </c>
      <c r="AD337" s="21">
        <v>0</v>
      </c>
      <c r="AE337" s="21">
        <v>0</v>
      </c>
      <c r="AF337" s="21">
        <v>0</v>
      </c>
      <c r="AG337" s="21">
        <v>0</v>
      </c>
      <c r="AH337" s="21">
        <v>0</v>
      </c>
      <c r="AI337" s="21">
        <v>0</v>
      </c>
      <c r="AJ337" s="21">
        <v>0</v>
      </c>
      <c r="AK337" s="21">
        <v>0</v>
      </c>
      <c r="AL337" s="21">
        <v>0</v>
      </c>
      <c r="AM337" s="21">
        <v>0</v>
      </c>
      <c r="AN337" s="21">
        <v>0</v>
      </c>
      <c r="AO337" s="21">
        <v>0</v>
      </c>
      <c r="AP337" s="21">
        <v>0</v>
      </c>
      <c r="AQ337" s="21">
        <v>0</v>
      </c>
      <c r="AR337" s="21">
        <v>0</v>
      </c>
      <c r="AS337" s="21">
        <v>0</v>
      </c>
      <c r="AT337" s="21">
        <v>0</v>
      </c>
      <c r="AU337" s="21">
        <v>0</v>
      </c>
      <c r="AV337" s="21">
        <v>0</v>
      </c>
      <c r="AW337" s="21">
        <v>0</v>
      </c>
      <c r="AX337" s="21">
        <v>0</v>
      </c>
      <c r="AY337" s="21">
        <v>0</v>
      </c>
      <c r="AZ337" s="21">
        <v>0</v>
      </c>
      <c r="BA337" s="21">
        <v>0</v>
      </c>
      <c r="BB337" s="21">
        <v>0</v>
      </c>
      <c r="BC337" s="21">
        <v>0</v>
      </c>
      <c r="BD337" s="21">
        <v>0</v>
      </c>
      <c r="BE337" s="21">
        <v>0</v>
      </c>
      <c r="BF337" s="21">
        <v>0</v>
      </c>
      <c r="BG337" s="21">
        <v>0</v>
      </c>
      <c r="BH337" s="21">
        <v>0</v>
      </c>
      <c r="BI337" s="21">
        <v>0</v>
      </c>
      <c r="BJ337" s="21">
        <v>0</v>
      </c>
      <c r="BK337" s="21">
        <v>0</v>
      </c>
      <c r="BL337" s="21">
        <v>0</v>
      </c>
      <c r="BM337" s="21">
        <v>0</v>
      </c>
      <c r="BN337" s="21">
        <v>0</v>
      </c>
      <c r="BO337" s="21">
        <v>0</v>
      </c>
      <c r="BP337" s="21">
        <v>0</v>
      </c>
      <c r="BQ337" s="21">
        <v>0</v>
      </c>
      <c r="BR337" s="21">
        <v>0</v>
      </c>
      <c r="BS337" s="21">
        <v>0</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21">
        <v>0</v>
      </c>
      <c r="CN337" s="21">
        <v>0</v>
      </c>
      <c r="CO337" s="21">
        <v>0</v>
      </c>
      <c r="CP337" s="21">
        <v>0</v>
      </c>
      <c r="CQ337" s="21">
        <v>0</v>
      </c>
      <c r="CR337" s="21">
        <v>0</v>
      </c>
      <c r="CS337" s="21">
        <v>0</v>
      </c>
      <c r="CT337" s="21">
        <v>0</v>
      </c>
      <c r="CU337" s="21">
        <v>0</v>
      </c>
      <c r="CV337" s="21">
        <v>0</v>
      </c>
      <c r="CW337" s="21">
        <v>0</v>
      </c>
      <c r="CX337" s="21">
        <v>0</v>
      </c>
      <c r="CY337" s="21">
        <v>0</v>
      </c>
      <c r="CZ337" s="21">
        <v>0</v>
      </c>
      <c r="DA337" s="21">
        <v>0</v>
      </c>
      <c r="DB337" s="21">
        <v>0</v>
      </c>
      <c r="DC337" s="21">
        <v>0</v>
      </c>
      <c r="DD337" s="21">
        <v>0</v>
      </c>
      <c r="DE337" s="21">
        <v>0</v>
      </c>
      <c r="DF337" s="21">
        <v>0</v>
      </c>
      <c r="DG337" s="21">
        <v>0</v>
      </c>
      <c r="DH337" s="21">
        <v>918492</v>
      </c>
      <c r="DI337" s="110">
        <v>0</v>
      </c>
      <c r="DJ337" s="110">
        <v>0</v>
      </c>
      <c r="DK337" s="110">
        <v>0</v>
      </c>
      <c r="DL337" s="110">
        <v>0</v>
      </c>
      <c r="DM337" s="110">
        <v>100</v>
      </c>
      <c r="DN337" s="21">
        <v>230000</v>
      </c>
      <c r="DO337" s="21">
        <v>0</v>
      </c>
      <c r="DP337" s="110" t="s">
        <v>1892</v>
      </c>
      <c r="DQ337" s="110" t="s">
        <v>1892</v>
      </c>
      <c r="DR337" s="110" t="s">
        <v>1911</v>
      </c>
      <c r="DS337" s="110" t="s">
        <v>1892</v>
      </c>
      <c r="DT337" s="110" t="s">
        <v>1911</v>
      </c>
      <c r="DU337" s="110" t="s">
        <v>1911</v>
      </c>
      <c r="DV337" s="110" t="s">
        <v>1911</v>
      </c>
      <c r="DW337" s="110" t="s">
        <v>1911</v>
      </c>
      <c r="DX337" s="110" t="s">
        <v>1911</v>
      </c>
      <c r="DY337" s="110" t="s">
        <v>1911</v>
      </c>
      <c r="DZ337" s="110" t="s">
        <v>1911</v>
      </c>
      <c r="EA337" s="110" t="s">
        <v>1911</v>
      </c>
      <c r="EB337" s="110" t="s">
        <v>1892</v>
      </c>
      <c r="EC337" s="110" t="s">
        <v>1892</v>
      </c>
    </row>
    <row r="338" spans="1:133" x14ac:dyDescent="0.3">
      <c r="A338" s="110" t="s">
        <v>162</v>
      </c>
      <c r="B338" s="110">
        <v>2021</v>
      </c>
      <c r="C338" s="110" t="s">
        <v>2905</v>
      </c>
      <c r="D338" s="22">
        <f>INDEX(Concordance!$A$2:$A$556,MATCH('2021 ESSER III'!F338,Concordance!$D$2:$D$556,0))</f>
        <v>45076</v>
      </c>
      <c r="E338" s="110" t="s">
        <v>1159</v>
      </c>
      <c r="F338" s="110" t="s">
        <v>2906</v>
      </c>
      <c r="G338" s="110" t="s">
        <v>2907</v>
      </c>
      <c r="H338" s="110" t="s">
        <v>1892</v>
      </c>
      <c r="I338" s="21">
        <v>8311.42</v>
      </c>
      <c r="J338" s="21">
        <v>0</v>
      </c>
      <c r="K338" s="21">
        <v>0</v>
      </c>
      <c r="L338" s="21">
        <v>0</v>
      </c>
      <c r="M338" s="21">
        <v>0</v>
      </c>
      <c r="N338" s="21">
        <v>0</v>
      </c>
      <c r="O338" s="21">
        <v>0</v>
      </c>
      <c r="P338" s="21">
        <v>0</v>
      </c>
      <c r="Q338" s="21">
        <v>8311.42</v>
      </c>
      <c r="R338" s="21">
        <v>0</v>
      </c>
      <c r="W338" s="21">
        <v>8311.42</v>
      </c>
      <c r="X338" s="110">
        <v>0</v>
      </c>
      <c r="Y338" s="110">
        <v>0</v>
      </c>
      <c r="Z338" s="110">
        <v>0</v>
      </c>
      <c r="AA338" s="110">
        <v>100</v>
      </c>
      <c r="AB338" s="110">
        <v>0</v>
      </c>
      <c r="AC338" s="21">
        <v>638580</v>
      </c>
      <c r="AD338" s="21">
        <v>0</v>
      </c>
      <c r="AE338" s="21">
        <v>0</v>
      </c>
      <c r="AF338" s="21">
        <v>0</v>
      </c>
      <c r="AG338" s="21">
        <v>0</v>
      </c>
      <c r="AH338" s="21">
        <v>0</v>
      </c>
      <c r="AI338" s="21">
        <v>0</v>
      </c>
      <c r="AJ338" s="21">
        <v>0</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N338" s="21">
        <v>0</v>
      </c>
      <c r="BO338" s="21">
        <v>0</v>
      </c>
      <c r="BP338" s="21">
        <v>0</v>
      </c>
      <c r="BQ338" s="21">
        <v>0</v>
      </c>
      <c r="BR338" s="21">
        <v>0</v>
      </c>
      <c r="BS338" s="21">
        <v>0</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21">
        <v>0</v>
      </c>
      <c r="CN338" s="21">
        <v>0</v>
      </c>
      <c r="CO338" s="21">
        <v>0</v>
      </c>
      <c r="CP338" s="21">
        <v>0</v>
      </c>
      <c r="CQ338" s="21">
        <v>0</v>
      </c>
      <c r="CR338" s="21">
        <v>0</v>
      </c>
      <c r="CS338" s="21">
        <v>0</v>
      </c>
      <c r="CT338" s="21">
        <v>0</v>
      </c>
      <c r="CU338" s="21">
        <v>0</v>
      </c>
      <c r="CV338" s="21">
        <v>0</v>
      </c>
      <c r="CW338" s="21">
        <v>0</v>
      </c>
      <c r="CX338" s="21">
        <v>0</v>
      </c>
      <c r="CY338" s="21">
        <v>0</v>
      </c>
      <c r="CZ338" s="21">
        <v>0</v>
      </c>
      <c r="DA338" s="21">
        <v>0</v>
      </c>
      <c r="DB338" s="21">
        <v>0</v>
      </c>
      <c r="DC338" s="21">
        <v>0</v>
      </c>
      <c r="DD338" s="21">
        <v>0</v>
      </c>
      <c r="DE338" s="21">
        <v>0</v>
      </c>
      <c r="DF338" s="21">
        <v>0</v>
      </c>
      <c r="DG338" s="21">
        <v>0</v>
      </c>
      <c r="DH338" s="21">
        <v>638580</v>
      </c>
      <c r="DI338" s="110">
        <v>0</v>
      </c>
      <c r="DJ338" s="110">
        <v>100</v>
      </c>
      <c r="DK338" s="110">
        <v>0</v>
      </c>
      <c r="DL338" s="110">
        <v>0</v>
      </c>
      <c r="DM338" s="110">
        <v>0</v>
      </c>
      <c r="DN338" s="21">
        <v>125969.8</v>
      </c>
      <c r="DO338" s="21">
        <v>0</v>
      </c>
      <c r="DP338" s="110" t="s">
        <v>1911</v>
      </c>
      <c r="DQ338" s="110" t="s">
        <v>1911</v>
      </c>
      <c r="DR338" s="110" t="s">
        <v>1911</v>
      </c>
      <c r="DS338" s="110" t="s">
        <v>1892</v>
      </c>
      <c r="DT338" s="110" t="s">
        <v>1911</v>
      </c>
      <c r="DU338" s="110" t="s">
        <v>1892</v>
      </c>
      <c r="DV338" s="110" t="s">
        <v>1911</v>
      </c>
      <c r="DW338" s="110" t="s">
        <v>1911</v>
      </c>
      <c r="DX338" s="110" t="s">
        <v>1911</v>
      </c>
      <c r="DY338" s="110" t="s">
        <v>1911</v>
      </c>
      <c r="DZ338" s="110" t="s">
        <v>1911</v>
      </c>
      <c r="EA338" s="110" t="s">
        <v>1911</v>
      </c>
      <c r="EB338" s="110" t="s">
        <v>1892</v>
      </c>
      <c r="EC338" s="110" t="s">
        <v>1892</v>
      </c>
    </row>
    <row r="339" spans="1:133" x14ac:dyDescent="0.3">
      <c r="A339" s="110" t="s">
        <v>162</v>
      </c>
      <c r="B339" s="110">
        <v>2021</v>
      </c>
      <c r="C339" s="110" t="s">
        <v>2908</v>
      </c>
      <c r="D339" s="22">
        <f>INDEX(Concordance!$A$2:$A$556,MATCH('2021 ESSER III'!F339,Concordance!$D$2:$D$556,0))</f>
        <v>36138</v>
      </c>
      <c r="E339" s="110" t="s">
        <v>1162</v>
      </c>
      <c r="F339" s="110" t="s">
        <v>2909</v>
      </c>
      <c r="G339" s="110" t="s">
        <v>2910</v>
      </c>
      <c r="H339" s="110" t="s">
        <v>1892</v>
      </c>
      <c r="I339" s="21">
        <v>9325.01</v>
      </c>
      <c r="J339" s="21">
        <v>0</v>
      </c>
      <c r="K339" s="21">
        <v>0</v>
      </c>
      <c r="L339" s="21">
        <v>0</v>
      </c>
      <c r="M339" s="21">
        <v>0</v>
      </c>
      <c r="N339" s="21">
        <v>0</v>
      </c>
      <c r="O339" s="21">
        <v>0</v>
      </c>
      <c r="P339" s="21">
        <v>0</v>
      </c>
      <c r="Q339" s="21">
        <v>9325.01</v>
      </c>
      <c r="R339" s="21">
        <v>0</v>
      </c>
      <c r="W339" s="21">
        <v>9325.01</v>
      </c>
      <c r="X339" s="110">
        <v>0</v>
      </c>
      <c r="Y339" s="110">
        <v>0</v>
      </c>
      <c r="Z339" s="110">
        <v>0</v>
      </c>
      <c r="AA339" s="110">
        <v>100</v>
      </c>
      <c r="AB339" s="110">
        <v>0</v>
      </c>
      <c r="AC339" s="21">
        <v>466755</v>
      </c>
      <c r="AD339" s="21">
        <v>0</v>
      </c>
      <c r="AE339" s="21">
        <v>0</v>
      </c>
      <c r="AF339" s="21">
        <v>0</v>
      </c>
      <c r="AG339" s="21">
        <v>0</v>
      </c>
      <c r="AH339" s="21">
        <v>0</v>
      </c>
      <c r="AI339" s="21">
        <v>0</v>
      </c>
      <c r="AJ339" s="21">
        <v>0</v>
      </c>
      <c r="AK339" s="21">
        <v>0</v>
      </c>
      <c r="AL339" s="21">
        <v>0</v>
      </c>
      <c r="AM339" s="21">
        <v>0</v>
      </c>
      <c r="AN339" s="21">
        <v>0</v>
      </c>
      <c r="AO339" s="21">
        <v>0</v>
      </c>
      <c r="AP339" s="21">
        <v>0</v>
      </c>
      <c r="AQ339" s="21">
        <v>0</v>
      </c>
      <c r="AR339" s="21">
        <v>0</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1">
        <v>0</v>
      </c>
      <c r="BJ339" s="21">
        <v>0</v>
      </c>
      <c r="BK339" s="21">
        <v>0</v>
      </c>
      <c r="BL339" s="21">
        <v>0</v>
      </c>
      <c r="BM339" s="21">
        <v>0</v>
      </c>
      <c r="BN339" s="21">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21">
        <v>0</v>
      </c>
      <c r="CU339" s="21">
        <v>0</v>
      </c>
      <c r="CV339" s="21">
        <v>0</v>
      </c>
      <c r="CW339" s="21">
        <v>0</v>
      </c>
      <c r="CX339" s="21">
        <v>0</v>
      </c>
      <c r="CY339" s="21">
        <v>0</v>
      </c>
      <c r="CZ339" s="21">
        <v>0</v>
      </c>
      <c r="DA339" s="21">
        <v>0</v>
      </c>
      <c r="DB339" s="21">
        <v>0</v>
      </c>
      <c r="DC339" s="21">
        <v>0</v>
      </c>
      <c r="DD339" s="21">
        <v>0</v>
      </c>
      <c r="DE339" s="21">
        <v>0</v>
      </c>
      <c r="DF339" s="21">
        <v>0</v>
      </c>
      <c r="DG339" s="21">
        <v>0</v>
      </c>
      <c r="DH339" s="21">
        <v>466755</v>
      </c>
      <c r="DI339" s="110">
        <v>0</v>
      </c>
      <c r="DJ339" s="110">
        <v>100</v>
      </c>
      <c r="DK339" s="110">
        <v>0</v>
      </c>
      <c r="DL339" s="110">
        <v>0</v>
      </c>
      <c r="DM339" s="110">
        <v>0</v>
      </c>
      <c r="DN339" s="21">
        <v>92075</v>
      </c>
      <c r="DO339" s="21">
        <v>0</v>
      </c>
      <c r="DP339" s="110" t="s">
        <v>1911</v>
      </c>
      <c r="DQ339" s="110" t="s">
        <v>1911</v>
      </c>
      <c r="DR339" s="110" t="s">
        <v>1911</v>
      </c>
      <c r="DS339" s="110" t="s">
        <v>1892</v>
      </c>
      <c r="DT339" s="110" t="s">
        <v>1911</v>
      </c>
      <c r="DU339" s="110" t="s">
        <v>1892</v>
      </c>
      <c r="DV339" s="110" t="s">
        <v>1911</v>
      </c>
      <c r="DW339" s="110" t="s">
        <v>1911</v>
      </c>
      <c r="DX339" s="110" t="s">
        <v>1911</v>
      </c>
      <c r="DY339" s="110" t="s">
        <v>1911</v>
      </c>
      <c r="DZ339" s="110" t="s">
        <v>1911</v>
      </c>
      <c r="EA339" s="110" t="s">
        <v>1911</v>
      </c>
      <c r="EB339" s="110" t="s">
        <v>1892</v>
      </c>
      <c r="EC339" s="110" t="s">
        <v>1892</v>
      </c>
    </row>
    <row r="340" spans="1:133" x14ac:dyDescent="0.3">
      <c r="A340" s="110" t="s">
        <v>162</v>
      </c>
      <c r="B340" s="110">
        <v>2021</v>
      </c>
      <c r="C340" s="110" t="s">
        <v>2911</v>
      </c>
      <c r="D340" s="22">
        <f>INDEX(Concordance!$A$2:$A$556,MATCH('2021 ESSER III'!F340,Concordance!$D$2:$D$556,0))</f>
        <v>72074</v>
      </c>
      <c r="E340" s="110" t="s">
        <v>1165</v>
      </c>
      <c r="F340" s="110" t="s">
        <v>2912</v>
      </c>
      <c r="G340" s="110" t="s">
        <v>2913</v>
      </c>
      <c r="H340" s="110" t="s">
        <v>1892</v>
      </c>
      <c r="I340" s="21">
        <v>0</v>
      </c>
      <c r="J340" s="21">
        <v>0</v>
      </c>
      <c r="K340" s="21">
        <v>0</v>
      </c>
      <c r="L340" s="21">
        <v>0</v>
      </c>
      <c r="M340" s="21">
        <v>0</v>
      </c>
      <c r="N340" s="21">
        <v>0</v>
      </c>
      <c r="O340" s="21">
        <v>0</v>
      </c>
      <c r="P340" s="21">
        <v>0</v>
      </c>
      <c r="Q340" s="21">
        <v>0</v>
      </c>
      <c r="R340" s="21">
        <v>0</v>
      </c>
      <c r="W340" s="21">
        <v>0</v>
      </c>
      <c r="AC340" s="21">
        <v>6762692</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21">
        <v>0</v>
      </c>
      <c r="CU340" s="21">
        <v>0</v>
      </c>
      <c r="CV340" s="21">
        <v>0</v>
      </c>
      <c r="CW340" s="21">
        <v>0</v>
      </c>
      <c r="CX340" s="21">
        <v>0</v>
      </c>
      <c r="CY340" s="21">
        <v>0</v>
      </c>
      <c r="CZ340" s="21">
        <v>0</v>
      </c>
      <c r="DA340" s="21">
        <v>0</v>
      </c>
      <c r="DB340" s="21">
        <v>0</v>
      </c>
      <c r="DC340" s="21">
        <v>0</v>
      </c>
      <c r="DD340" s="21">
        <v>0</v>
      </c>
      <c r="DE340" s="21">
        <v>0</v>
      </c>
      <c r="DF340" s="21">
        <v>0</v>
      </c>
      <c r="DG340" s="21">
        <v>0</v>
      </c>
      <c r="DH340" s="21">
        <v>6762692</v>
      </c>
      <c r="DI340" s="110">
        <v>51</v>
      </c>
      <c r="DJ340" s="110">
        <v>48.9</v>
      </c>
      <c r="DK340" s="110">
        <v>0.1</v>
      </c>
      <c r="DL340" s="110">
        <v>0</v>
      </c>
      <c r="DM340" s="110">
        <v>0</v>
      </c>
      <c r="DN340" s="21">
        <v>1435000</v>
      </c>
      <c r="DO340" s="21">
        <v>0</v>
      </c>
      <c r="DP340" s="110" t="s">
        <v>1911</v>
      </c>
      <c r="DQ340" s="110" t="s">
        <v>1892</v>
      </c>
      <c r="DR340" s="110" t="s">
        <v>1892</v>
      </c>
      <c r="DS340" s="110" t="s">
        <v>1892</v>
      </c>
      <c r="DT340" s="110" t="s">
        <v>1911</v>
      </c>
      <c r="DU340" s="110" t="s">
        <v>1892</v>
      </c>
      <c r="DV340" s="110" t="s">
        <v>1911</v>
      </c>
      <c r="DW340" s="110" t="s">
        <v>1911</v>
      </c>
      <c r="DX340" s="110" t="s">
        <v>1911</v>
      </c>
      <c r="DY340" s="110" t="s">
        <v>1911</v>
      </c>
      <c r="DZ340" s="110" t="s">
        <v>1911</v>
      </c>
      <c r="EA340" s="110" t="s">
        <v>1911</v>
      </c>
      <c r="EB340" s="110" t="s">
        <v>1892</v>
      </c>
      <c r="EC340" s="110" t="s">
        <v>1892</v>
      </c>
    </row>
    <row r="341" spans="1:133" x14ac:dyDescent="0.3">
      <c r="A341" s="110" t="s">
        <v>162</v>
      </c>
      <c r="B341" s="110">
        <v>2021</v>
      </c>
      <c r="C341" s="110" t="s">
        <v>2914</v>
      </c>
      <c r="D341" s="22">
        <f>INDEX(Concordance!$A$2:$A$556,MATCH('2021 ESSER III'!F341,Concordance!$D$2:$D$556,0))</f>
        <v>13057</v>
      </c>
      <c r="E341" s="110" t="s">
        <v>1168</v>
      </c>
      <c r="F341" s="110" t="s">
        <v>2915</v>
      </c>
      <c r="G341" s="110" t="s">
        <v>2916</v>
      </c>
      <c r="H341" s="110" t="s">
        <v>1892</v>
      </c>
      <c r="I341" s="21">
        <v>1419.02</v>
      </c>
      <c r="J341" s="21">
        <v>0</v>
      </c>
      <c r="K341" s="21">
        <v>0</v>
      </c>
      <c r="L341" s="21">
        <v>0</v>
      </c>
      <c r="M341" s="21">
        <v>0</v>
      </c>
      <c r="N341" s="21">
        <v>0</v>
      </c>
      <c r="O341" s="21">
        <v>0</v>
      </c>
      <c r="P341" s="21">
        <v>0</v>
      </c>
      <c r="Q341" s="21">
        <v>1419.02</v>
      </c>
      <c r="R341" s="21">
        <v>0</v>
      </c>
      <c r="W341" s="21">
        <v>1419.02</v>
      </c>
      <c r="X341" s="110">
        <v>0</v>
      </c>
      <c r="Y341" s="110">
        <v>0</v>
      </c>
      <c r="Z341" s="110">
        <v>0</v>
      </c>
      <c r="AA341" s="110">
        <v>100</v>
      </c>
      <c r="AB341" s="110">
        <v>0</v>
      </c>
      <c r="AC341" s="21">
        <v>5614</v>
      </c>
      <c r="AD341" s="21">
        <v>0</v>
      </c>
      <c r="AE341" s="21">
        <v>0</v>
      </c>
      <c r="AF341" s="21">
        <v>0</v>
      </c>
      <c r="AG341" s="21">
        <v>0</v>
      </c>
      <c r="AH341" s="21">
        <v>0</v>
      </c>
      <c r="AI341" s="21">
        <v>0</v>
      </c>
      <c r="AJ341" s="21">
        <v>0</v>
      </c>
      <c r="AK341" s="21">
        <v>0</v>
      </c>
      <c r="AL341" s="21">
        <v>0</v>
      </c>
      <c r="AM341" s="21">
        <v>0</v>
      </c>
      <c r="AN341" s="21">
        <v>0</v>
      </c>
      <c r="AO341" s="21">
        <v>0</v>
      </c>
      <c r="AP341" s="21">
        <v>0</v>
      </c>
      <c r="AQ341" s="21">
        <v>0</v>
      </c>
      <c r="AR341" s="21">
        <v>0</v>
      </c>
      <c r="AS341" s="21">
        <v>0</v>
      </c>
      <c r="AT341" s="21">
        <v>0</v>
      </c>
      <c r="AU341" s="21">
        <v>0</v>
      </c>
      <c r="AV341" s="21">
        <v>0</v>
      </c>
      <c r="AW341" s="21">
        <v>0</v>
      </c>
      <c r="AX341" s="21">
        <v>0</v>
      </c>
      <c r="AY341" s="21">
        <v>0</v>
      </c>
      <c r="AZ341" s="21">
        <v>0</v>
      </c>
      <c r="BA341" s="21">
        <v>0</v>
      </c>
      <c r="BB341" s="21">
        <v>0</v>
      </c>
      <c r="BC341" s="21">
        <v>0</v>
      </c>
      <c r="BD341" s="21">
        <v>0</v>
      </c>
      <c r="BE341" s="21">
        <v>0</v>
      </c>
      <c r="BF341" s="21">
        <v>0</v>
      </c>
      <c r="BG341" s="21">
        <v>0</v>
      </c>
      <c r="BH341" s="21">
        <v>0</v>
      </c>
      <c r="BI341" s="21">
        <v>0</v>
      </c>
      <c r="BJ341" s="21">
        <v>0</v>
      </c>
      <c r="BK341" s="21">
        <v>0</v>
      </c>
      <c r="BL341" s="21">
        <v>0</v>
      </c>
      <c r="BM341" s="21">
        <v>0</v>
      </c>
      <c r="BN341" s="21">
        <v>0</v>
      </c>
      <c r="BO341" s="21">
        <v>0</v>
      </c>
      <c r="BP341" s="21">
        <v>0</v>
      </c>
      <c r="BQ341" s="21">
        <v>0</v>
      </c>
      <c r="BR341" s="21">
        <v>0</v>
      </c>
      <c r="BS341" s="21">
        <v>0</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21">
        <v>0</v>
      </c>
      <c r="CN341" s="21">
        <v>0</v>
      </c>
      <c r="CO341" s="21">
        <v>0</v>
      </c>
      <c r="CP341" s="21">
        <v>0</v>
      </c>
      <c r="CQ341" s="21">
        <v>0</v>
      </c>
      <c r="CR341" s="21">
        <v>0</v>
      </c>
      <c r="CS341" s="21">
        <v>0</v>
      </c>
      <c r="CT341" s="21">
        <v>0</v>
      </c>
      <c r="CU341" s="21">
        <v>0</v>
      </c>
      <c r="CV341" s="21">
        <v>0</v>
      </c>
      <c r="CW341" s="21">
        <v>0</v>
      </c>
      <c r="CX341" s="21">
        <v>0</v>
      </c>
      <c r="CY341" s="21">
        <v>0</v>
      </c>
      <c r="CZ341" s="21">
        <v>0</v>
      </c>
      <c r="DA341" s="21">
        <v>0</v>
      </c>
      <c r="DB341" s="21">
        <v>0</v>
      </c>
      <c r="DC341" s="21">
        <v>0</v>
      </c>
      <c r="DD341" s="21">
        <v>0</v>
      </c>
      <c r="DE341" s="21">
        <v>0</v>
      </c>
      <c r="DF341" s="21">
        <v>0</v>
      </c>
      <c r="DG341" s="21">
        <v>0</v>
      </c>
      <c r="DH341" s="21">
        <v>5614</v>
      </c>
      <c r="DI341" s="110">
        <v>0</v>
      </c>
      <c r="DJ341" s="110">
        <v>50</v>
      </c>
      <c r="DK341" s="110">
        <v>50</v>
      </c>
      <c r="DL341" s="110">
        <v>0</v>
      </c>
      <c r="DM341" s="110">
        <v>0</v>
      </c>
      <c r="DN341" s="21">
        <v>4000</v>
      </c>
      <c r="DO341" s="21">
        <v>0</v>
      </c>
      <c r="DP341" s="110" t="s">
        <v>1911</v>
      </c>
      <c r="DQ341" s="110" t="s">
        <v>1911</v>
      </c>
      <c r="DR341" s="110" t="s">
        <v>1911</v>
      </c>
      <c r="DS341" s="110" t="s">
        <v>1911</v>
      </c>
      <c r="DT341" s="110" t="s">
        <v>1911</v>
      </c>
      <c r="DU341" s="110" t="s">
        <v>1911</v>
      </c>
      <c r="DV341" s="110" t="s">
        <v>1911</v>
      </c>
      <c r="DW341" s="110" t="s">
        <v>1911</v>
      </c>
      <c r="DX341" s="110" t="s">
        <v>1911</v>
      </c>
      <c r="DY341" s="110" t="s">
        <v>1911</v>
      </c>
      <c r="DZ341" s="110" t="s">
        <v>1911</v>
      </c>
      <c r="EA341" s="110" t="s">
        <v>1911</v>
      </c>
      <c r="EB341" s="110" t="s">
        <v>1892</v>
      </c>
      <c r="EC341" s="110" t="s">
        <v>1892</v>
      </c>
    </row>
    <row r="342" spans="1:133" x14ac:dyDescent="0.3">
      <c r="A342" s="110" t="s">
        <v>162</v>
      </c>
      <c r="B342" s="110">
        <v>2021</v>
      </c>
      <c r="C342" s="110" t="s">
        <v>2917</v>
      </c>
      <c r="D342" s="22">
        <f>INDEX(Concordance!$A$2:$A$556,MATCH('2021 ESSER III'!F342,Concordance!$D$2:$D$556,0))</f>
        <v>81095</v>
      </c>
      <c r="E342" s="110" t="s">
        <v>1171</v>
      </c>
      <c r="F342" s="110" t="s">
        <v>2918</v>
      </c>
      <c r="G342" s="110" t="s">
        <v>2919</v>
      </c>
      <c r="H342" s="110" t="s">
        <v>1892</v>
      </c>
      <c r="I342" s="21">
        <v>7297.83</v>
      </c>
      <c r="J342" s="21">
        <v>0</v>
      </c>
      <c r="K342" s="21">
        <v>0</v>
      </c>
      <c r="L342" s="21">
        <v>0</v>
      </c>
      <c r="M342" s="21">
        <v>0</v>
      </c>
      <c r="N342" s="21">
        <v>0</v>
      </c>
      <c r="O342" s="21">
        <v>0</v>
      </c>
      <c r="P342" s="21">
        <v>0</v>
      </c>
      <c r="Q342" s="21">
        <v>7297.83</v>
      </c>
      <c r="R342" s="21">
        <v>0</v>
      </c>
      <c r="W342" s="21">
        <v>7297.83</v>
      </c>
      <c r="X342" s="110">
        <v>0</v>
      </c>
      <c r="Y342" s="110">
        <v>0</v>
      </c>
      <c r="Z342" s="110">
        <v>0</v>
      </c>
      <c r="AA342" s="110">
        <v>100</v>
      </c>
      <c r="AB342" s="110">
        <v>0</v>
      </c>
      <c r="AC342" s="21">
        <v>761490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21">
        <v>0</v>
      </c>
      <c r="AS342" s="21">
        <v>0</v>
      </c>
      <c r="AT342" s="21">
        <v>0</v>
      </c>
      <c r="AU342" s="21">
        <v>0</v>
      </c>
      <c r="AV342" s="21">
        <v>0</v>
      </c>
      <c r="AW342" s="21">
        <v>0</v>
      </c>
      <c r="AX342" s="21">
        <v>0</v>
      </c>
      <c r="AY342" s="21">
        <v>0</v>
      </c>
      <c r="AZ342" s="21">
        <v>0</v>
      </c>
      <c r="BA342" s="21">
        <v>0</v>
      </c>
      <c r="BB342" s="21">
        <v>0</v>
      </c>
      <c r="BC342" s="21">
        <v>0</v>
      </c>
      <c r="BD342" s="21">
        <v>0</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21">
        <v>0</v>
      </c>
      <c r="CN342" s="21">
        <v>0</v>
      </c>
      <c r="CO342" s="21">
        <v>0</v>
      </c>
      <c r="CP342" s="21">
        <v>0</v>
      </c>
      <c r="CQ342" s="21">
        <v>0</v>
      </c>
      <c r="CR342" s="21">
        <v>0</v>
      </c>
      <c r="CS342" s="21">
        <v>0</v>
      </c>
      <c r="CT342" s="21">
        <v>0</v>
      </c>
      <c r="CU342" s="21">
        <v>0</v>
      </c>
      <c r="CV342" s="21">
        <v>0</v>
      </c>
      <c r="CW342" s="21">
        <v>0</v>
      </c>
      <c r="CX342" s="21">
        <v>0</v>
      </c>
      <c r="CY342" s="21">
        <v>0</v>
      </c>
      <c r="CZ342" s="21">
        <v>0</v>
      </c>
      <c r="DA342" s="21">
        <v>0</v>
      </c>
      <c r="DB342" s="21">
        <v>0</v>
      </c>
      <c r="DC342" s="21">
        <v>0</v>
      </c>
      <c r="DD342" s="21">
        <v>0</v>
      </c>
      <c r="DE342" s="21">
        <v>0</v>
      </c>
      <c r="DF342" s="21">
        <v>0</v>
      </c>
      <c r="DG342" s="21">
        <v>0</v>
      </c>
      <c r="DH342" s="21">
        <v>761490</v>
      </c>
      <c r="DI342" s="110">
        <v>0</v>
      </c>
      <c r="DJ342" s="110">
        <v>20</v>
      </c>
      <c r="DK342" s="110">
        <v>0</v>
      </c>
      <c r="DL342" s="110">
        <v>80</v>
      </c>
      <c r="DM342" s="110">
        <v>0</v>
      </c>
      <c r="DN342" s="21">
        <v>167060</v>
      </c>
      <c r="DO342" s="21">
        <v>0</v>
      </c>
      <c r="DP342" s="110" t="s">
        <v>1911</v>
      </c>
      <c r="DQ342" s="110" t="s">
        <v>1892</v>
      </c>
      <c r="DR342" s="110" t="s">
        <v>1911</v>
      </c>
      <c r="DS342" s="110" t="s">
        <v>1911</v>
      </c>
      <c r="DT342" s="110" t="s">
        <v>1911</v>
      </c>
      <c r="DU342" s="110" t="s">
        <v>1911</v>
      </c>
      <c r="DV342" s="110" t="s">
        <v>1911</v>
      </c>
      <c r="DW342" s="110" t="s">
        <v>1911</v>
      </c>
      <c r="DX342" s="110" t="s">
        <v>1911</v>
      </c>
      <c r="DY342" s="110" t="s">
        <v>1911</v>
      </c>
      <c r="DZ342" s="110" t="s">
        <v>1911</v>
      </c>
      <c r="EA342" s="110" t="s">
        <v>1911</v>
      </c>
      <c r="EB342" s="110" t="s">
        <v>1892</v>
      </c>
      <c r="EC342" s="110" t="s">
        <v>1892</v>
      </c>
    </row>
    <row r="343" spans="1:133" x14ac:dyDescent="0.3">
      <c r="A343" s="110" t="s">
        <v>162</v>
      </c>
      <c r="B343" s="110">
        <v>2021</v>
      </c>
      <c r="C343" s="110" t="s">
        <v>2920</v>
      </c>
      <c r="D343" s="22">
        <f>INDEX(Concordance!$A$2:$A$556,MATCH('2021 ESSER III'!F343,Concordance!$D$2:$D$556,0))</f>
        <v>105125</v>
      </c>
      <c r="E343" s="110" t="s">
        <v>1174</v>
      </c>
      <c r="F343" s="110" t="s">
        <v>2921</v>
      </c>
      <c r="G343" s="110" t="s">
        <v>2922</v>
      </c>
      <c r="H343" s="110" t="s">
        <v>1892</v>
      </c>
      <c r="I343" s="21">
        <v>0</v>
      </c>
      <c r="J343" s="21">
        <v>0</v>
      </c>
      <c r="K343" s="21">
        <v>0</v>
      </c>
      <c r="L343" s="21">
        <v>0</v>
      </c>
      <c r="M343" s="21">
        <v>0</v>
      </c>
      <c r="N343" s="21">
        <v>0</v>
      </c>
      <c r="O343" s="21">
        <v>0</v>
      </c>
      <c r="P343" s="21">
        <v>0</v>
      </c>
      <c r="Q343" s="21">
        <v>0</v>
      </c>
      <c r="R343" s="21">
        <v>0</v>
      </c>
      <c r="W343" s="21">
        <v>0</v>
      </c>
      <c r="AC343" s="21">
        <v>335727</v>
      </c>
      <c r="AD343" s="21">
        <v>0</v>
      </c>
      <c r="AE343" s="21">
        <v>0</v>
      </c>
      <c r="AF343" s="21">
        <v>0</v>
      </c>
      <c r="AG343" s="21">
        <v>0</v>
      </c>
      <c r="AH343" s="21">
        <v>0</v>
      </c>
      <c r="AI343" s="21">
        <v>0</v>
      </c>
      <c r="AJ343" s="21">
        <v>0</v>
      </c>
      <c r="AK343" s="21">
        <v>0</v>
      </c>
      <c r="AL343" s="21">
        <v>0</v>
      </c>
      <c r="AM343" s="21">
        <v>0</v>
      </c>
      <c r="AN343" s="21">
        <v>0</v>
      </c>
      <c r="AO343" s="21">
        <v>0</v>
      </c>
      <c r="AP343" s="21">
        <v>0</v>
      </c>
      <c r="AQ343" s="21">
        <v>0</v>
      </c>
      <c r="AR343" s="21">
        <v>0</v>
      </c>
      <c r="AS343" s="21">
        <v>0</v>
      </c>
      <c r="AT343" s="21">
        <v>0</v>
      </c>
      <c r="AU343" s="21">
        <v>0</v>
      </c>
      <c r="AV343" s="21">
        <v>0</v>
      </c>
      <c r="AW343" s="21">
        <v>0</v>
      </c>
      <c r="AX343" s="21">
        <v>0</v>
      </c>
      <c r="AY343" s="21">
        <v>0</v>
      </c>
      <c r="AZ343" s="21">
        <v>0</v>
      </c>
      <c r="BA343" s="21">
        <v>0</v>
      </c>
      <c r="BB343" s="21">
        <v>0</v>
      </c>
      <c r="BC343" s="21">
        <v>0</v>
      </c>
      <c r="BD343" s="21">
        <v>0</v>
      </c>
      <c r="BE343" s="21">
        <v>0</v>
      </c>
      <c r="BF343" s="21">
        <v>0</v>
      </c>
      <c r="BG343" s="21">
        <v>0</v>
      </c>
      <c r="BH343" s="21">
        <v>0</v>
      </c>
      <c r="BI343" s="21">
        <v>0</v>
      </c>
      <c r="BJ343" s="21">
        <v>0</v>
      </c>
      <c r="BK343" s="21">
        <v>0</v>
      </c>
      <c r="BL343" s="21">
        <v>0</v>
      </c>
      <c r="BM343" s="21">
        <v>0</v>
      </c>
      <c r="BN343" s="21">
        <v>0</v>
      </c>
      <c r="BO343" s="21">
        <v>0</v>
      </c>
      <c r="BP343" s="21">
        <v>0</v>
      </c>
      <c r="BQ343" s="21">
        <v>0</v>
      </c>
      <c r="BR343" s="21">
        <v>0</v>
      </c>
      <c r="BS343" s="21">
        <v>0</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21">
        <v>0</v>
      </c>
      <c r="CN343" s="21">
        <v>0</v>
      </c>
      <c r="CO343" s="21">
        <v>0</v>
      </c>
      <c r="CP343" s="21">
        <v>0</v>
      </c>
      <c r="CQ343" s="21">
        <v>0</v>
      </c>
      <c r="CR343" s="21">
        <v>0</v>
      </c>
      <c r="CS343" s="21">
        <v>0</v>
      </c>
      <c r="CT343" s="21">
        <v>0</v>
      </c>
      <c r="CU343" s="21">
        <v>0</v>
      </c>
      <c r="CV343" s="21">
        <v>0</v>
      </c>
      <c r="CW343" s="21">
        <v>0</v>
      </c>
      <c r="CX343" s="21">
        <v>0</v>
      </c>
      <c r="CY343" s="21">
        <v>0</v>
      </c>
      <c r="CZ343" s="21">
        <v>0</v>
      </c>
      <c r="DA343" s="21">
        <v>0</v>
      </c>
      <c r="DB343" s="21">
        <v>0</v>
      </c>
      <c r="DC343" s="21">
        <v>0</v>
      </c>
      <c r="DD343" s="21">
        <v>0</v>
      </c>
      <c r="DE343" s="21">
        <v>0</v>
      </c>
      <c r="DF343" s="21">
        <v>0</v>
      </c>
      <c r="DG343" s="21">
        <v>0</v>
      </c>
      <c r="DH343" s="21">
        <v>335727</v>
      </c>
      <c r="DI343" s="110">
        <v>0</v>
      </c>
      <c r="DJ343" s="110">
        <v>20</v>
      </c>
      <c r="DK343" s="110">
        <v>0</v>
      </c>
      <c r="DL343" s="110">
        <v>80</v>
      </c>
      <c r="DM343" s="110">
        <v>0</v>
      </c>
      <c r="DN343" s="21">
        <v>67145.399999999994</v>
      </c>
      <c r="DO343" s="21">
        <v>0</v>
      </c>
      <c r="DP343" s="110" t="s">
        <v>1911</v>
      </c>
      <c r="DQ343" s="110" t="s">
        <v>1911</v>
      </c>
      <c r="DR343" s="110" t="s">
        <v>1911</v>
      </c>
      <c r="DS343" s="110" t="s">
        <v>1911</v>
      </c>
      <c r="DT343" s="110" t="s">
        <v>1911</v>
      </c>
      <c r="DU343" s="110" t="s">
        <v>1911</v>
      </c>
      <c r="DV343" s="110" t="s">
        <v>1911</v>
      </c>
      <c r="DW343" s="110" t="s">
        <v>1911</v>
      </c>
      <c r="DX343" s="110" t="s">
        <v>1911</v>
      </c>
      <c r="DY343" s="110" t="s">
        <v>1911</v>
      </c>
      <c r="DZ343" s="110" t="s">
        <v>1911</v>
      </c>
      <c r="EA343" s="110" t="s">
        <v>1911</v>
      </c>
      <c r="EB343" s="110" t="s">
        <v>1892</v>
      </c>
      <c r="EC343" s="110" t="s">
        <v>1892</v>
      </c>
    </row>
    <row r="344" spans="1:133" x14ac:dyDescent="0.3">
      <c r="A344" s="110" t="s">
        <v>162</v>
      </c>
      <c r="B344" s="110">
        <v>2021</v>
      </c>
      <c r="C344" s="110" t="s">
        <v>2923</v>
      </c>
      <c r="D344" s="22">
        <f>INDEX(Concordance!$A$2:$A$556,MATCH('2021 ESSER III'!F344,Concordance!$D$2:$D$556,0))</f>
        <v>112099</v>
      </c>
      <c r="E344" s="110" t="s">
        <v>1177</v>
      </c>
      <c r="F344" s="110" t="s">
        <v>2924</v>
      </c>
      <c r="G344" s="110" t="s">
        <v>2925</v>
      </c>
      <c r="H344" s="110" t="s">
        <v>1892</v>
      </c>
      <c r="I344" s="21">
        <v>0</v>
      </c>
      <c r="J344" s="21">
        <v>0</v>
      </c>
      <c r="K344" s="21">
        <v>0</v>
      </c>
      <c r="L344" s="21">
        <v>0</v>
      </c>
      <c r="M344" s="21">
        <v>0</v>
      </c>
      <c r="N344" s="21">
        <v>0</v>
      </c>
      <c r="O344" s="21">
        <v>0</v>
      </c>
      <c r="P344" s="21">
        <v>0</v>
      </c>
      <c r="Q344" s="21">
        <v>0</v>
      </c>
      <c r="R344" s="21">
        <v>0</v>
      </c>
      <c r="W344" s="21">
        <v>0</v>
      </c>
      <c r="AC344" s="21">
        <v>712364</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21">
        <v>0</v>
      </c>
      <c r="CN344" s="21">
        <v>0</v>
      </c>
      <c r="CO344" s="21">
        <v>0</v>
      </c>
      <c r="CP344" s="21">
        <v>0</v>
      </c>
      <c r="CQ344" s="21">
        <v>0</v>
      </c>
      <c r="CR344" s="21">
        <v>0</v>
      </c>
      <c r="CS344" s="21">
        <v>0</v>
      </c>
      <c r="CT344" s="21">
        <v>0</v>
      </c>
      <c r="CU344" s="21">
        <v>0</v>
      </c>
      <c r="CV344" s="21">
        <v>0</v>
      </c>
      <c r="CW344" s="21">
        <v>0</v>
      </c>
      <c r="CX344" s="21">
        <v>0</v>
      </c>
      <c r="CY344" s="21">
        <v>0</v>
      </c>
      <c r="CZ344" s="21">
        <v>0</v>
      </c>
      <c r="DA344" s="21">
        <v>0</v>
      </c>
      <c r="DB344" s="21">
        <v>0</v>
      </c>
      <c r="DC344" s="21">
        <v>0</v>
      </c>
      <c r="DD344" s="21">
        <v>0</v>
      </c>
      <c r="DE344" s="21">
        <v>0</v>
      </c>
      <c r="DF344" s="21">
        <v>0</v>
      </c>
      <c r="DG344" s="21">
        <v>0</v>
      </c>
      <c r="DH344" s="21">
        <v>712364</v>
      </c>
      <c r="DI344" s="110">
        <v>0</v>
      </c>
      <c r="DJ344" s="110">
        <v>20</v>
      </c>
      <c r="DK344" s="110">
        <v>0</v>
      </c>
      <c r="DL344" s="110">
        <v>80</v>
      </c>
      <c r="DM344" s="110">
        <v>0</v>
      </c>
      <c r="DN344" s="21">
        <v>140524.79999999999</v>
      </c>
      <c r="DO344" s="21">
        <v>0</v>
      </c>
      <c r="DP344" s="110" t="s">
        <v>1911</v>
      </c>
      <c r="DQ344" s="110" t="s">
        <v>1911</v>
      </c>
      <c r="DR344" s="110" t="s">
        <v>1911</v>
      </c>
      <c r="DS344" s="110" t="s">
        <v>1892</v>
      </c>
      <c r="DT344" s="110" t="s">
        <v>1911</v>
      </c>
      <c r="DU344" s="110" t="s">
        <v>1892</v>
      </c>
      <c r="DV344" s="110" t="s">
        <v>1911</v>
      </c>
      <c r="DW344" s="110" t="s">
        <v>1911</v>
      </c>
      <c r="DX344" s="110" t="s">
        <v>1911</v>
      </c>
      <c r="DY344" s="110" t="s">
        <v>1911</v>
      </c>
      <c r="DZ344" s="110" t="s">
        <v>1911</v>
      </c>
      <c r="EA344" s="110" t="s">
        <v>1911</v>
      </c>
      <c r="EB344" s="110" t="s">
        <v>1892</v>
      </c>
      <c r="EC344" s="110" t="s">
        <v>1892</v>
      </c>
    </row>
    <row r="345" spans="1:133" x14ac:dyDescent="0.3">
      <c r="A345" s="110" t="s">
        <v>162</v>
      </c>
      <c r="B345" s="110">
        <v>2021</v>
      </c>
      <c r="C345" s="110" t="s">
        <v>2926</v>
      </c>
      <c r="D345" s="22">
        <f>INDEX(Concordance!$A$2:$A$556,MATCH('2021 ESSER III'!F345,Concordance!$D$2:$D$556,0))</f>
        <v>22089</v>
      </c>
      <c r="E345" s="110" t="s">
        <v>1180</v>
      </c>
      <c r="F345" s="110" t="s">
        <v>2927</v>
      </c>
      <c r="G345" s="110" t="s">
        <v>2928</v>
      </c>
      <c r="H345" s="110" t="s">
        <v>1892</v>
      </c>
      <c r="I345" s="21">
        <v>90006.57</v>
      </c>
      <c r="J345" s="21">
        <v>0</v>
      </c>
      <c r="K345" s="21">
        <v>0</v>
      </c>
      <c r="L345" s="21">
        <v>0</v>
      </c>
      <c r="M345" s="21">
        <v>0</v>
      </c>
      <c r="N345" s="21">
        <v>0</v>
      </c>
      <c r="O345" s="21">
        <v>0</v>
      </c>
      <c r="P345" s="21">
        <v>0</v>
      </c>
      <c r="Q345" s="21">
        <v>90006.57</v>
      </c>
      <c r="R345" s="21">
        <v>0</v>
      </c>
      <c r="W345" s="21">
        <v>90006.57</v>
      </c>
      <c r="X345" s="110">
        <v>0</v>
      </c>
      <c r="Y345" s="110">
        <v>0</v>
      </c>
      <c r="Z345" s="110">
        <v>0</v>
      </c>
      <c r="AA345" s="110">
        <v>100</v>
      </c>
      <c r="AB345" s="110">
        <v>0</v>
      </c>
      <c r="AC345" s="21">
        <v>5501724</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21">
        <v>0</v>
      </c>
      <c r="AS345" s="21">
        <v>0</v>
      </c>
      <c r="AT345" s="21">
        <v>0</v>
      </c>
      <c r="AU345" s="21">
        <v>0</v>
      </c>
      <c r="AV345" s="21">
        <v>0</v>
      </c>
      <c r="AW345" s="21">
        <v>0</v>
      </c>
      <c r="AX345" s="21">
        <v>0</v>
      </c>
      <c r="AY345" s="21">
        <v>0</v>
      </c>
      <c r="AZ345" s="21">
        <v>0</v>
      </c>
      <c r="BA345" s="21">
        <v>0</v>
      </c>
      <c r="BB345" s="21">
        <v>0</v>
      </c>
      <c r="BC345" s="21">
        <v>0</v>
      </c>
      <c r="BD345" s="21">
        <v>0</v>
      </c>
      <c r="BE345" s="21">
        <v>0</v>
      </c>
      <c r="BF345" s="21">
        <v>0</v>
      </c>
      <c r="BG345" s="21">
        <v>0</v>
      </c>
      <c r="BH345" s="21">
        <v>0</v>
      </c>
      <c r="BI345" s="21">
        <v>0</v>
      </c>
      <c r="BJ345" s="21">
        <v>0</v>
      </c>
      <c r="BK345" s="21">
        <v>0</v>
      </c>
      <c r="BL345" s="21">
        <v>0</v>
      </c>
      <c r="BM345" s="21">
        <v>0</v>
      </c>
      <c r="BN345" s="21">
        <v>0</v>
      </c>
      <c r="BO345" s="21">
        <v>0</v>
      </c>
      <c r="BP345" s="21">
        <v>0</v>
      </c>
      <c r="BQ345" s="21">
        <v>0</v>
      </c>
      <c r="BR345" s="21">
        <v>0</v>
      </c>
      <c r="BS345" s="21">
        <v>0</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21">
        <v>0</v>
      </c>
      <c r="CN345" s="21">
        <v>0</v>
      </c>
      <c r="CO345" s="21">
        <v>0</v>
      </c>
      <c r="CP345" s="21">
        <v>0</v>
      </c>
      <c r="CQ345" s="21">
        <v>0</v>
      </c>
      <c r="CR345" s="21">
        <v>0</v>
      </c>
      <c r="CS345" s="21">
        <v>0</v>
      </c>
      <c r="CT345" s="21">
        <v>0</v>
      </c>
      <c r="CU345" s="21">
        <v>0</v>
      </c>
      <c r="CV345" s="21">
        <v>0</v>
      </c>
      <c r="CW345" s="21">
        <v>0</v>
      </c>
      <c r="CX345" s="21">
        <v>0</v>
      </c>
      <c r="CY345" s="21">
        <v>0</v>
      </c>
      <c r="CZ345" s="21">
        <v>0</v>
      </c>
      <c r="DA345" s="21">
        <v>0</v>
      </c>
      <c r="DB345" s="21">
        <v>0</v>
      </c>
      <c r="DC345" s="21">
        <v>0</v>
      </c>
      <c r="DD345" s="21">
        <v>0</v>
      </c>
      <c r="DE345" s="21">
        <v>0</v>
      </c>
      <c r="DF345" s="21">
        <v>0</v>
      </c>
      <c r="DG345" s="21">
        <v>0</v>
      </c>
      <c r="DH345" s="21">
        <v>5501724</v>
      </c>
      <c r="DI345" s="110">
        <v>0.5</v>
      </c>
      <c r="DJ345" s="110">
        <v>23</v>
      </c>
      <c r="DK345" s="110">
        <v>12.5</v>
      </c>
      <c r="DL345" s="110">
        <v>64</v>
      </c>
      <c r="DM345" s="110">
        <v>0</v>
      </c>
      <c r="DN345" s="21">
        <v>1255171.96</v>
      </c>
      <c r="DO345" s="21">
        <v>0</v>
      </c>
      <c r="DP345" s="110" t="s">
        <v>1911</v>
      </c>
      <c r="DQ345" s="110" t="s">
        <v>1911</v>
      </c>
      <c r="DR345" s="110" t="s">
        <v>1911</v>
      </c>
      <c r="DS345" s="110" t="s">
        <v>1911</v>
      </c>
      <c r="DT345" s="110" t="s">
        <v>1911</v>
      </c>
      <c r="DU345" s="110" t="s">
        <v>1892</v>
      </c>
      <c r="DV345" s="110" t="s">
        <v>1911</v>
      </c>
      <c r="DW345" s="110" t="s">
        <v>1911</v>
      </c>
      <c r="DX345" s="110" t="s">
        <v>1911</v>
      </c>
      <c r="DY345" s="110" t="s">
        <v>1911</v>
      </c>
      <c r="DZ345" s="110" t="s">
        <v>1911</v>
      </c>
      <c r="EA345" s="110" t="s">
        <v>1911</v>
      </c>
      <c r="EB345" s="110" t="s">
        <v>1892</v>
      </c>
      <c r="EC345" s="110" t="s">
        <v>1892</v>
      </c>
    </row>
    <row r="346" spans="1:133" x14ac:dyDescent="0.3">
      <c r="A346" s="110" t="s">
        <v>162</v>
      </c>
      <c r="B346" s="110">
        <v>2021</v>
      </c>
      <c r="C346" s="110" t="s">
        <v>2929</v>
      </c>
      <c r="D346" s="22">
        <f>INDEX(Concordance!$A$2:$A$556,MATCH('2021 ESSER III'!F346,Concordance!$D$2:$D$556,0))</f>
        <v>74187</v>
      </c>
      <c r="E346" s="110" t="s">
        <v>1183</v>
      </c>
      <c r="F346" s="110" t="s">
        <v>2930</v>
      </c>
      <c r="G346" s="110" t="s">
        <v>2931</v>
      </c>
      <c r="H346" s="110" t="s">
        <v>1892</v>
      </c>
      <c r="I346" s="21">
        <v>4257.07</v>
      </c>
      <c r="J346" s="21">
        <v>0</v>
      </c>
      <c r="K346" s="21">
        <v>0</v>
      </c>
      <c r="L346" s="21">
        <v>0</v>
      </c>
      <c r="M346" s="21">
        <v>0</v>
      </c>
      <c r="N346" s="21">
        <v>0</v>
      </c>
      <c r="O346" s="21">
        <v>0</v>
      </c>
      <c r="P346" s="21">
        <v>0</v>
      </c>
      <c r="Q346" s="21">
        <v>4257.07</v>
      </c>
      <c r="R346" s="21">
        <v>0</v>
      </c>
      <c r="W346" s="21">
        <v>4257.07</v>
      </c>
      <c r="X346" s="110">
        <v>0</v>
      </c>
      <c r="Y346" s="110">
        <v>0</v>
      </c>
      <c r="Z346" s="110">
        <v>0</v>
      </c>
      <c r="AA346" s="110">
        <v>100</v>
      </c>
      <c r="AB346" s="110">
        <v>0</v>
      </c>
      <c r="AC346" s="21">
        <v>419127</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21">
        <v>0</v>
      </c>
      <c r="CL346" s="21">
        <v>0</v>
      </c>
      <c r="CM346" s="21">
        <v>0</v>
      </c>
      <c r="CN346" s="21">
        <v>0</v>
      </c>
      <c r="CO346" s="21">
        <v>0</v>
      </c>
      <c r="CP346" s="21">
        <v>0</v>
      </c>
      <c r="CQ346" s="21">
        <v>0</v>
      </c>
      <c r="CR346" s="21">
        <v>0</v>
      </c>
      <c r="CS346" s="21">
        <v>0</v>
      </c>
      <c r="CT346" s="21">
        <v>0</v>
      </c>
      <c r="CU346" s="21">
        <v>0</v>
      </c>
      <c r="CV346" s="21">
        <v>0</v>
      </c>
      <c r="CW346" s="21">
        <v>0</v>
      </c>
      <c r="CX346" s="21">
        <v>0</v>
      </c>
      <c r="CY346" s="21">
        <v>0</v>
      </c>
      <c r="CZ346" s="21">
        <v>0</v>
      </c>
      <c r="DA346" s="21">
        <v>0</v>
      </c>
      <c r="DB346" s="21">
        <v>0</v>
      </c>
      <c r="DC346" s="21">
        <v>0</v>
      </c>
      <c r="DD346" s="21">
        <v>0</v>
      </c>
      <c r="DE346" s="21">
        <v>0</v>
      </c>
      <c r="DF346" s="21">
        <v>0</v>
      </c>
      <c r="DG346" s="21">
        <v>0</v>
      </c>
      <c r="DH346" s="21">
        <v>419127</v>
      </c>
      <c r="DI346" s="110">
        <v>25</v>
      </c>
      <c r="DJ346" s="110">
        <v>35</v>
      </c>
      <c r="DK346" s="110">
        <v>0</v>
      </c>
      <c r="DL346" s="110">
        <v>0</v>
      </c>
      <c r="DM346" s="110">
        <v>40</v>
      </c>
      <c r="DN346" s="21">
        <v>85000</v>
      </c>
      <c r="DO346" s="21">
        <v>0</v>
      </c>
      <c r="DP346" s="110" t="s">
        <v>1911</v>
      </c>
      <c r="DQ346" s="110" t="s">
        <v>1911</v>
      </c>
      <c r="DR346" s="110" t="s">
        <v>1911</v>
      </c>
      <c r="DS346" s="110" t="s">
        <v>1911</v>
      </c>
      <c r="DT346" s="110" t="s">
        <v>1911</v>
      </c>
      <c r="DU346" s="110" t="s">
        <v>1911</v>
      </c>
      <c r="DV346" s="110" t="s">
        <v>1911</v>
      </c>
      <c r="DW346" s="110" t="s">
        <v>1911</v>
      </c>
      <c r="DX346" s="110" t="s">
        <v>1911</v>
      </c>
      <c r="DY346" s="110" t="s">
        <v>1911</v>
      </c>
      <c r="DZ346" s="110" t="s">
        <v>1911</v>
      </c>
      <c r="EA346" s="110" t="s">
        <v>1911</v>
      </c>
      <c r="EB346" s="110" t="s">
        <v>1892</v>
      </c>
      <c r="EC346" s="110" t="s">
        <v>1892</v>
      </c>
    </row>
    <row r="347" spans="1:133" x14ac:dyDescent="0.3">
      <c r="A347" s="110" t="s">
        <v>162</v>
      </c>
      <c r="B347" s="110">
        <v>2021</v>
      </c>
      <c r="C347" s="110" t="s">
        <v>2932</v>
      </c>
      <c r="D347" s="22">
        <f>INDEX(Concordance!$A$2:$A$556,MATCH('2021 ESSER III'!F347,Concordance!$D$2:$D$556,0))</f>
        <v>17126</v>
      </c>
      <c r="E347" s="110" t="s">
        <v>1186</v>
      </c>
      <c r="F347" s="110" t="s">
        <v>2933</v>
      </c>
      <c r="G347" s="110" t="s">
        <v>2934</v>
      </c>
      <c r="H347" s="110" t="s">
        <v>1892</v>
      </c>
      <c r="I347" s="21">
        <v>4865.22</v>
      </c>
      <c r="J347" s="21">
        <v>0</v>
      </c>
      <c r="K347" s="21">
        <v>0</v>
      </c>
      <c r="L347" s="21">
        <v>0</v>
      </c>
      <c r="M347" s="21">
        <v>0</v>
      </c>
      <c r="N347" s="21">
        <v>0</v>
      </c>
      <c r="O347" s="21">
        <v>0</v>
      </c>
      <c r="P347" s="21">
        <v>0</v>
      </c>
      <c r="Q347" s="21">
        <v>4865.22</v>
      </c>
      <c r="R347" s="21">
        <v>0</v>
      </c>
      <c r="W347" s="21">
        <v>4865.22</v>
      </c>
      <c r="X347" s="110">
        <v>0</v>
      </c>
      <c r="Y347" s="110">
        <v>0</v>
      </c>
      <c r="Z347" s="110">
        <v>0</v>
      </c>
      <c r="AA347" s="110">
        <v>100</v>
      </c>
      <c r="AB347" s="110">
        <v>0</v>
      </c>
      <c r="AC347" s="21">
        <v>316691</v>
      </c>
      <c r="AD347" s="21">
        <v>0</v>
      </c>
      <c r="AE347" s="21">
        <v>0</v>
      </c>
      <c r="AF347" s="21">
        <v>0</v>
      </c>
      <c r="AG347" s="21">
        <v>0</v>
      </c>
      <c r="AH347" s="21">
        <v>0</v>
      </c>
      <c r="AI347" s="21">
        <v>0</v>
      </c>
      <c r="AJ347" s="21">
        <v>0</v>
      </c>
      <c r="AK347" s="21">
        <v>0</v>
      </c>
      <c r="AL347" s="21">
        <v>0</v>
      </c>
      <c r="AM347" s="21">
        <v>0</v>
      </c>
      <c r="AN347" s="21">
        <v>0</v>
      </c>
      <c r="AO347" s="21">
        <v>0</v>
      </c>
      <c r="AP347" s="21">
        <v>0</v>
      </c>
      <c r="AQ347" s="21">
        <v>0</v>
      </c>
      <c r="AR347" s="21">
        <v>0</v>
      </c>
      <c r="AS347" s="21">
        <v>0</v>
      </c>
      <c r="AT347" s="21">
        <v>0</v>
      </c>
      <c r="AU347" s="21">
        <v>0</v>
      </c>
      <c r="AV347" s="21">
        <v>0</v>
      </c>
      <c r="AW347" s="21">
        <v>0</v>
      </c>
      <c r="AX347" s="21">
        <v>0</v>
      </c>
      <c r="AY347" s="21">
        <v>0</v>
      </c>
      <c r="AZ347" s="21">
        <v>0</v>
      </c>
      <c r="BA347" s="21">
        <v>0</v>
      </c>
      <c r="BB347" s="21">
        <v>0</v>
      </c>
      <c r="BC347" s="21">
        <v>0</v>
      </c>
      <c r="BD347" s="21">
        <v>0</v>
      </c>
      <c r="BE347" s="21">
        <v>0</v>
      </c>
      <c r="BF347" s="21">
        <v>0</v>
      </c>
      <c r="BG347" s="21">
        <v>0</v>
      </c>
      <c r="BH347" s="21">
        <v>0</v>
      </c>
      <c r="BI347" s="21">
        <v>0</v>
      </c>
      <c r="BJ347" s="21">
        <v>0</v>
      </c>
      <c r="BK347" s="21">
        <v>0</v>
      </c>
      <c r="BL347" s="21">
        <v>0</v>
      </c>
      <c r="BM347" s="21">
        <v>0</v>
      </c>
      <c r="BN347" s="21">
        <v>0</v>
      </c>
      <c r="BO347" s="21">
        <v>0</v>
      </c>
      <c r="BP347" s="21">
        <v>0</v>
      </c>
      <c r="BQ347" s="21">
        <v>0</v>
      </c>
      <c r="BR347" s="21">
        <v>0</v>
      </c>
      <c r="BS347" s="21">
        <v>0</v>
      </c>
      <c r="BT347" s="21">
        <v>0</v>
      </c>
      <c r="BU347" s="21">
        <v>0</v>
      </c>
      <c r="BV347" s="21">
        <v>0</v>
      </c>
      <c r="BW347" s="21">
        <v>0</v>
      </c>
      <c r="BX347" s="21">
        <v>0</v>
      </c>
      <c r="BY347" s="21">
        <v>0</v>
      </c>
      <c r="BZ347" s="21">
        <v>0</v>
      </c>
      <c r="CA347" s="21">
        <v>0</v>
      </c>
      <c r="CB347" s="21">
        <v>0</v>
      </c>
      <c r="CC347" s="21">
        <v>0</v>
      </c>
      <c r="CD347" s="21">
        <v>0</v>
      </c>
      <c r="CE347" s="21">
        <v>0</v>
      </c>
      <c r="CF347" s="21">
        <v>0</v>
      </c>
      <c r="CG347" s="21">
        <v>0</v>
      </c>
      <c r="CH347" s="21">
        <v>0</v>
      </c>
      <c r="CI347" s="21">
        <v>0</v>
      </c>
      <c r="CJ347" s="21">
        <v>0</v>
      </c>
      <c r="CK347" s="21">
        <v>0</v>
      </c>
      <c r="CL347" s="21">
        <v>0</v>
      </c>
      <c r="CM347" s="21">
        <v>0</v>
      </c>
      <c r="CN347" s="21">
        <v>0</v>
      </c>
      <c r="CO347" s="21">
        <v>0</v>
      </c>
      <c r="CP347" s="21">
        <v>0</v>
      </c>
      <c r="CQ347" s="21">
        <v>0</v>
      </c>
      <c r="CR347" s="21">
        <v>0</v>
      </c>
      <c r="CS347" s="21">
        <v>0</v>
      </c>
      <c r="CT347" s="21">
        <v>0</v>
      </c>
      <c r="CU347" s="21">
        <v>0</v>
      </c>
      <c r="CV347" s="21">
        <v>0</v>
      </c>
      <c r="CW347" s="21">
        <v>0</v>
      </c>
      <c r="CX347" s="21">
        <v>0</v>
      </c>
      <c r="CY347" s="21">
        <v>0</v>
      </c>
      <c r="CZ347" s="21">
        <v>0</v>
      </c>
      <c r="DA347" s="21">
        <v>0</v>
      </c>
      <c r="DB347" s="21">
        <v>0</v>
      </c>
      <c r="DC347" s="21">
        <v>0</v>
      </c>
      <c r="DD347" s="21">
        <v>0</v>
      </c>
      <c r="DE347" s="21">
        <v>0</v>
      </c>
      <c r="DF347" s="21">
        <v>0</v>
      </c>
      <c r="DG347" s="21">
        <v>0</v>
      </c>
      <c r="DH347" s="21">
        <v>316691</v>
      </c>
      <c r="DI347" s="110">
        <v>17</v>
      </c>
      <c r="DJ347" s="110">
        <v>71</v>
      </c>
      <c r="DK347" s="110">
        <v>0</v>
      </c>
      <c r="DL347" s="110">
        <v>12</v>
      </c>
      <c r="DM347" s="110">
        <v>0</v>
      </c>
      <c r="DN347" s="21">
        <v>65972</v>
      </c>
      <c r="DO347" s="21">
        <v>0</v>
      </c>
      <c r="DP347" s="110" t="s">
        <v>1911</v>
      </c>
      <c r="DQ347" s="110" t="s">
        <v>1892</v>
      </c>
      <c r="DR347" s="110" t="s">
        <v>1911</v>
      </c>
      <c r="DS347" s="110" t="s">
        <v>1911</v>
      </c>
      <c r="DT347" s="110" t="s">
        <v>1911</v>
      </c>
      <c r="DU347" s="110" t="s">
        <v>1892</v>
      </c>
      <c r="DV347" s="110" t="s">
        <v>1911</v>
      </c>
      <c r="DW347" s="110" t="s">
        <v>1911</v>
      </c>
      <c r="DX347" s="110" t="s">
        <v>1911</v>
      </c>
      <c r="DY347" s="110" t="s">
        <v>1911</v>
      </c>
      <c r="DZ347" s="110" t="s">
        <v>1911</v>
      </c>
      <c r="EA347" s="110" t="s">
        <v>1911</v>
      </c>
      <c r="EB347" s="110" t="s">
        <v>1892</v>
      </c>
      <c r="EC347" s="110" t="s">
        <v>1892</v>
      </c>
    </row>
    <row r="348" spans="1:133" x14ac:dyDescent="0.3">
      <c r="A348" s="110" t="s">
        <v>162</v>
      </c>
      <c r="B348" s="110">
        <v>2021</v>
      </c>
      <c r="C348" s="110" t="s">
        <v>2935</v>
      </c>
      <c r="D348" s="22">
        <f>INDEX(Concordance!$A$2:$A$556,MATCH('2021 ESSER III'!F348,Concordance!$D$2:$D$556,0))</f>
        <v>96109</v>
      </c>
      <c r="E348" s="110" t="s">
        <v>1189</v>
      </c>
      <c r="F348" s="110" t="s">
        <v>2936</v>
      </c>
      <c r="G348" s="110" t="s">
        <v>2937</v>
      </c>
      <c r="H348" s="110" t="s">
        <v>1892</v>
      </c>
      <c r="I348" s="21">
        <v>0</v>
      </c>
      <c r="J348" s="21">
        <v>0</v>
      </c>
      <c r="K348" s="21">
        <v>0</v>
      </c>
      <c r="L348" s="21">
        <v>0</v>
      </c>
      <c r="M348" s="21">
        <v>0</v>
      </c>
      <c r="N348" s="21">
        <v>0</v>
      </c>
      <c r="O348" s="21">
        <v>0</v>
      </c>
      <c r="P348" s="21">
        <v>0</v>
      </c>
      <c r="Q348" s="21">
        <v>0</v>
      </c>
      <c r="R348" s="21">
        <v>0</v>
      </c>
      <c r="W348" s="21">
        <v>0</v>
      </c>
      <c r="AC348" s="21">
        <v>31334446</v>
      </c>
      <c r="AD348" s="21">
        <v>0</v>
      </c>
      <c r="AE348" s="21">
        <v>0</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N348" s="21">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21">
        <v>0</v>
      </c>
      <c r="CG348" s="21">
        <v>0</v>
      </c>
      <c r="CH348" s="21">
        <v>0</v>
      </c>
      <c r="CI348" s="21">
        <v>0</v>
      </c>
      <c r="CJ348" s="21">
        <v>0</v>
      </c>
      <c r="CK348" s="21">
        <v>0</v>
      </c>
      <c r="CL348" s="21">
        <v>0</v>
      </c>
      <c r="CM348" s="21">
        <v>0</v>
      </c>
      <c r="CN348" s="21">
        <v>0</v>
      </c>
      <c r="CO348" s="21">
        <v>0</v>
      </c>
      <c r="CP348" s="21">
        <v>0</v>
      </c>
      <c r="CQ348" s="21">
        <v>0</v>
      </c>
      <c r="CR348" s="21">
        <v>0</v>
      </c>
      <c r="CS348" s="21">
        <v>0</v>
      </c>
      <c r="CT348" s="21">
        <v>0</v>
      </c>
      <c r="CU348" s="21">
        <v>0</v>
      </c>
      <c r="CV348" s="21">
        <v>0</v>
      </c>
      <c r="CW348" s="21">
        <v>0</v>
      </c>
      <c r="CX348" s="21">
        <v>0</v>
      </c>
      <c r="CY348" s="21">
        <v>0</v>
      </c>
      <c r="CZ348" s="21">
        <v>0</v>
      </c>
      <c r="DA348" s="21">
        <v>0</v>
      </c>
      <c r="DB348" s="21">
        <v>0</v>
      </c>
      <c r="DC348" s="21">
        <v>0</v>
      </c>
      <c r="DD348" s="21">
        <v>0</v>
      </c>
      <c r="DE348" s="21">
        <v>0</v>
      </c>
      <c r="DF348" s="21">
        <v>0</v>
      </c>
      <c r="DG348" s="21">
        <v>0</v>
      </c>
      <c r="DH348" s="21">
        <v>31334446</v>
      </c>
      <c r="DI348" s="110">
        <v>50</v>
      </c>
      <c r="DJ348" s="110">
        <v>40</v>
      </c>
      <c r="DK348" s="110">
        <v>4.99</v>
      </c>
      <c r="DL348" s="110">
        <v>0.01</v>
      </c>
      <c r="DM348" s="110">
        <v>5</v>
      </c>
      <c r="DN348" s="21">
        <v>18442000</v>
      </c>
      <c r="DO348" s="21">
        <v>0</v>
      </c>
      <c r="DP348" s="110" t="s">
        <v>1911</v>
      </c>
      <c r="DQ348" s="110" t="s">
        <v>1892</v>
      </c>
      <c r="DR348" s="110" t="s">
        <v>1892</v>
      </c>
      <c r="DS348" s="110" t="s">
        <v>1892</v>
      </c>
      <c r="DT348" s="110" t="s">
        <v>1911</v>
      </c>
      <c r="DU348" s="110" t="s">
        <v>1892</v>
      </c>
      <c r="DV348" s="110" t="s">
        <v>1911</v>
      </c>
      <c r="DW348" s="110" t="s">
        <v>1911</v>
      </c>
      <c r="DX348" s="110" t="s">
        <v>1911</v>
      </c>
      <c r="DY348" s="110" t="s">
        <v>1911</v>
      </c>
      <c r="DZ348" s="110" t="s">
        <v>1911</v>
      </c>
      <c r="EA348" s="110" t="s">
        <v>1911</v>
      </c>
      <c r="EB348" s="110" t="s">
        <v>1892</v>
      </c>
      <c r="EC348" s="110" t="s">
        <v>1892</v>
      </c>
    </row>
    <row r="349" spans="1:133" x14ac:dyDescent="0.3">
      <c r="A349" s="110" t="s">
        <v>162</v>
      </c>
      <c r="B349" s="110">
        <v>2021</v>
      </c>
      <c r="C349" s="110" t="s">
        <v>2938</v>
      </c>
      <c r="D349" s="22">
        <f>INDEX(Concordance!$A$2:$A$556,MATCH('2021 ESSER III'!F349,Concordance!$D$2:$D$556,0))</f>
        <v>2089</v>
      </c>
      <c r="E349" s="110" t="s">
        <v>1192</v>
      </c>
      <c r="F349" s="110" t="s">
        <v>2939</v>
      </c>
      <c r="G349" s="110" t="s">
        <v>2940</v>
      </c>
      <c r="H349" s="110" t="s">
        <v>1892</v>
      </c>
      <c r="I349" s="21">
        <v>7703.27</v>
      </c>
      <c r="J349" s="21">
        <v>0</v>
      </c>
      <c r="K349" s="21">
        <v>0</v>
      </c>
      <c r="L349" s="21">
        <v>0</v>
      </c>
      <c r="M349" s="21">
        <v>0</v>
      </c>
      <c r="N349" s="21">
        <v>0</v>
      </c>
      <c r="O349" s="21">
        <v>0</v>
      </c>
      <c r="P349" s="21">
        <v>0</v>
      </c>
      <c r="Q349" s="21">
        <v>7703.27</v>
      </c>
      <c r="R349" s="21">
        <v>0</v>
      </c>
      <c r="W349" s="21">
        <v>7703.27</v>
      </c>
      <c r="X349" s="110">
        <v>0</v>
      </c>
      <c r="Y349" s="110">
        <v>0</v>
      </c>
      <c r="Z349" s="110">
        <v>0</v>
      </c>
      <c r="AA349" s="110">
        <v>100</v>
      </c>
      <c r="AB349" s="110">
        <v>0</v>
      </c>
      <c r="AC349" s="21">
        <v>562920</v>
      </c>
      <c r="AD349" s="21">
        <v>0</v>
      </c>
      <c r="AE349" s="21">
        <v>0</v>
      </c>
      <c r="AF349" s="21">
        <v>0</v>
      </c>
      <c r="AG349" s="21">
        <v>0</v>
      </c>
      <c r="AH349" s="21">
        <v>0</v>
      </c>
      <c r="AI349" s="21">
        <v>0</v>
      </c>
      <c r="AJ349" s="21">
        <v>0</v>
      </c>
      <c r="AK349" s="21">
        <v>0</v>
      </c>
      <c r="AL349" s="21">
        <v>0</v>
      </c>
      <c r="AM349" s="21">
        <v>0</v>
      </c>
      <c r="AN349" s="21">
        <v>0</v>
      </c>
      <c r="AO349" s="21">
        <v>0</v>
      </c>
      <c r="AP349" s="21">
        <v>0</v>
      </c>
      <c r="AQ349" s="21">
        <v>0</v>
      </c>
      <c r="AR349" s="21">
        <v>0</v>
      </c>
      <c r="AS349" s="21">
        <v>0</v>
      </c>
      <c r="AT349" s="21">
        <v>0</v>
      </c>
      <c r="AU349" s="21">
        <v>0</v>
      </c>
      <c r="AV349" s="21">
        <v>0</v>
      </c>
      <c r="AW349" s="21">
        <v>0</v>
      </c>
      <c r="AX349" s="21">
        <v>0</v>
      </c>
      <c r="AY349" s="21">
        <v>0</v>
      </c>
      <c r="AZ349" s="21">
        <v>0</v>
      </c>
      <c r="BA349" s="21">
        <v>0</v>
      </c>
      <c r="BB349" s="21">
        <v>0</v>
      </c>
      <c r="BC349" s="21">
        <v>0</v>
      </c>
      <c r="BD349" s="21">
        <v>0</v>
      </c>
      <c r="BE349" s="21">
        <v>0</v>
      </c>
      <c r="BF349" s="21">
        <v>0</v>
      </c>
      <c r="BG349" s="21">
        <v>0</v>
      </c>
      <c r="BH349" s="21">
        <v>0</v>
      </c>
      <c r="BI349" s="21">
        <v>0</v>
      </c>
      <c r="BJ349" s="21">
        <v>0</v>
      </c>
      <c r="BK349" s="21">
        <v>0</v>
      </c>
      <c r="BL349" s="21">
        <v>0</v>
      </c>
      <c r="BM349" s="21">
        <v>0</v>
      </c>
      <c r="BN349" s="21">
        <v>0</v>
      </c>
      <c r="BO349" s="21">
        <v>0</v>
      </c>
      <c r="BP349" s="21">
        <v>0</v>
      </c>
      <c r="BQ349" s="21">
        <v>0</v>
      </c>
      <c r="BR349" s="21">
        <v>0</v>
      </c>
      <c r="BS349" s="21">
        <v>0</v>
      </c>
      <c r="BT349" s="21">
        <v>0</v>
      </c>
      <c r="BU349" s="21">
        <v>0</v>
      </c>
      <c r="BV349" s="21">
        <v>0</v>
      </c>
      <c r="BW349" s="21">
        <v>0</v>
      </c>
      <c r="BX349" s="21">
        <v>0</v>
      </c>
      <c r="BY349" s="21">
        <v>0</v>
      </c>
      <c r="BZ349" s="21">
        <v>0</v>
      </c>
      <c r="CA349" s="21">
        <v>0</v>
      </c>
      <c r="CB349" s="21">
        <v>0</v>
      </c>
      <c r="CC349" s="21">
        <v>0</v>
      </c>
      <c r="CD349" s="21">
        <v>0</v>
      </c>
      <c r="CE349" s="21">
        <v>0</v>
      </c>
      <c r="CF349" s="21">
        <v>0</v>
      </c>
      <c r="CG349" s="21">
        <v>0</v>
      </c>
      <c r="CH349" s="21">
        <v>0</v>
      </c>
      <c r="CI349" s="21">
        <v>0</v>
      </c>
      <c r="CJ349" s="21">
        <v>0</v>
      </c>
      <c r="CK349" s="21">
        <v>0</v>
      </c>
      <c r="CL349" s="21">
        <v>0</v>
      </c>
      <c r="CM349" s="21">
        <v>0</v>
      </c>
      <c r="CN349" s="21">
        <v>0</v>
      </c>
      <c r="CO349" s="21">
        <v>0</v>
      </c>
      <c r="CP349" s="21">
        <v>0</v>
      </c>
      <c r="CQ349" s="21">
        <v>0</v>
      </c>
      <c r="CR349" s="21">
        <v>0</v>
      </c>
      <c r="CS349" s="21">
        <v>0</v>
      </c>
      <c r="CT349" s="21">
        <v>0</v>
      </c>
      <c r="CU349" s="21">
        <v>0</v>
      </c>
      <c r="CV349" s="21">
        <v>0</v>
      </c>
      <c r="CW349" s="21">
        <v>0</v>
      </c>
      <c r="CX349" s="21">
        <v>0</v>
      </c>
      <c r="CY349" s="21">
        <v>0</v>
      </c>
      <c r="CZ349" s="21">
        <v>0</v>
      </c>
      <c r="DA349" s="21">
        <v>0</v>
      </c>
      <c r="DB349" s="21">
        <v>0</v>
      </c>
      <c r="DC349" s="21">
        <v>0</v>
      </c>
      <c r="DD349" s="21">
        <v>0</v>
      </c>
      <c r="DE349" s="21">
        <v>0</v>
      </c>
      <c r="DF349" s="21">
        <v>0</v>
      </c>
      <c r="DG349" s="21">
        <v>0</v>
      </c>
      <c r="DH349" s="21">
        <v>562920</v>
      </c>
      <c r="DI349" s="110">
        <v>0</v>
      </c>
      <c r="DJ349" s="110">
        <v>100</v>
      </c>
      <c r="DK349" s="110">
        <v>0</v>
      </c>
      <c r="DL349" s="110">
        <v>0</v>
      </c>
      <c r="DM349" s="110">
        <v>0</v>
      </c>
      <c r="DN349" s="21">
        <v>122000</v>
      </c>
      <c r="DO349" s="21">
        <v>0</v>
      </c>
      <c r="DP349" s="110" t="s">
        <v>1911</v>
      </c>
      <c r="DQ349" s="110" t="s">
        <v>1911</v>
      </c>
      <c r="DR349" s="110" t="s">
        <v>1911</v>
      </c>
      <c r="DS349" s="110" t="s">
        <v>1892</v>
      </c>
      <c r="DT349" s="110" t="s">
        <v>1911</v>
      </c>
      <c r="DU349" s="110" t="s">
        <v>1911</v>
      </c>
      <c r="DV349" s="110" t="s">
        <v>1911</v>
      </c>
      <c r="DW349" s="110" t="s">
        <v>1911</v>
      </c>
      <c r="DX349" s="110" t="s">
        <v>1911</v>
      </c>
      <c r="DY349" s="110" t="s">
        <v>1911</v>
      </c>
      <c r="DZ349" s="110" t="s">
        <v>1911</v>
      </c>
      <c r="EA349" s="110" t="s">
        <v>1911</v>
      </c>
      <c r="EB349" s="110" t="s">
        <v>1892</v>
      </c>
      <c r="EC349" s="110" t="s">
        <v>1892</v>
      </c>
    </row>
    <row r="350" spans="1:133" x14ac:dyDescent="0.3">
      <c r="A350" s="110" t="s">
        <v>162</v>
      </c>
      <c r="B350" s="110">
        <v>2021</v>
      </c>
      <c r="C350" s="110" t="s">
        <v>2941</v>
      </c>
      <c r="D350" s="22">
        <f>INDEX(Concordance!$A$2:$A$556,MATCH('2021 ESSER III'!F350,Concordance!$D$2:$D$556,0))</f>
        <v>14126</v>
      </c>
      <c r="E350" s="110" t="s">
        <v>1195</v>
      </c>
      <c r="F350" s="110" t="s">
        <v>2942</v>
      </c>
      <c r="G350" s="110" t="s">
        <v>2943</v>
      </c>
      <c r="H350" s="110" t="s">
        <v>1892</v>
      </c>
      <c r="I350" s="21">
        <v>0</v>
      </c>
      <c r="J350" s="21">
        <v>0</v>
      </c>
      <c r="K350" s="21">
        <v>0</v>
      </c>
      <c r="L350" s="21">
        <v>0</v>
      </c>
      <c r="M350" s="21">
        <v>0</v>
      </c>
      <c r="N350" s="21">
        <v>0</v>
      </c>
      <c r="O350" s="21">
        <v>0</v>
      </c>
      <c r="P350" s="21">
        <v>0</v>
      </c>
      <c r="Q350" s="21">
        <v>0</v>
      </c>
      <c r="R350" s="21">
        <v>0</v>
      </c>
      <c r="W350" s="21">
        <v>0</v>
      </c>
      <c r="AC350" s="21">
        <v>2170964</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0</v>
      </c>
      <c r="BL350" s="21">
        <v>0</v>
      </c>
      <c r="BM350" s="21">
        <v>0</v>
      </c>
      <c r="BN350" s="21">
        <v>0</v>
      </c>
      <c r="BO350" s="21">
        <v>0</v>
      </c>
      <c r="BP350" s="21">
        <v>0</v>
      </c>
      <c r="BQ350" s="21">
        <v>0</v>
      </c>
      <c r="BR350" s="21">
        <v>0</v>
      </c>
      <c r="BS350" s="21">
        <v>0</v>
      </c>
      <c r="BT350" s="21">
        <v>0</v>
      </c>
      <c r="BU350" s="21">
        <v>0</v>
      </c>
      <c r="BV350" s="21">
        <v>0</v>
      </c>
      <c r="BW350" s="21">
        <v>0</v>
      </c>
      <c r="BX350" s="21">
        <v>0</v>
      </c>
      <c r="BY350" s="21">
        <v>0</v>
      </c>
      <c r="BZ350" s="21">
        <v>0</v>
      </c>
      <c r="CA350" s="21">
        <v>0</v>
      </c>
      <c r="CB350" s="21">
        <v>0</v>
      </c>
      <c r="CC350" s="21">
        <v>0</v>
      </c>
      <c r="CD350" s="21">
        <v>0</v>
      </c>
      <c r="CE350" s="21">
        <v>0</v>
      </c>
      <c r="CF350" s="21">
        <v>0</v>
      </c>
      <c r="CG350" s="21">
        <v>0</v>
      </c>
      <c r="CH350" s="21">
        <v>0</v>
      </c>
      <c r="CI350" s="21">
        <v>0</v>
      </c>
      <c r="CJ350" s="21">
        <v>0</v>
      </c>
      <c r="CK350" s="21">
        <v>0</v>
      </c>
      <c r="CL350" s="21">
        <v>0</v>
      </c>
      <c r="CM350" s="21">
        <v>0</v>
      </c>
      <c r="CN350" s="21">
        <v>0</v>
      </c>
      <c r="CO350" s="21">
        <v>0</v>
      </c>
      <c r="CP350" s="21">
        <v>0</v>
      </c>
      <c r="CQ350" s="21">
        <v>0</v>
      </c>
      <c r="CR350" s="21">
        <v>0</v>
      </c>
      <c r="CS350" s="21">
        <v>0</v>
      </c>
      <c r="CT350" s="21">
        <v>0</v>
      </c>
      <c r="CU350" s="21">
        <v>0</v>
      </c>
      <c r="CV350" s="21">
        <v>0</v>
      </c>
      <c r="CW350" s="21">
        <v>0</v>
      </c>
      <c r="CX350" s="21">
        <v>0</v>
      </c>
      <c r="CY350" s="21">
        <v>0</v>
      </c>
      <c r="CZ350" s="21">
        <v>0</v>
      </c>
      <c r="DA350" s="21">
        <v>0</v>
      </c>
      <c r="DB350" s="21">
        <v>0</v>
      </c>
      <c r="DC350" s="21">
        <v>0</v>
      </c>
      <c r="DD350" s="21">
        <v>0</v>
      </c>
      <c r="DE350" s="21">
        <v>0</v>
      </c>
      <c r="DF350" s="21">
        <v>0</v>
      </c>
      <c r="DG350" s="21">
        <v>0</v>
      </c>
      <c r="DH350" s="21">
        <v>2170964</v>
      </c>
      <c r="DI350" s="110">
        <v>2</v>
      </c>
      <c r="DJ350" s="110">
        <v>88</v>
      </c>
      <c r="DK350" s="110">
        <v>10</v>
      </c>
      <c r="DL350" s="110">
        <v>0</v>
      </c>
      <c r="DM350" s="110">
        <v>0</v>
      </c>
      <c r="DN350" s="21">
        <v>517000</v>
      </c>
      <c r="DO350" s="21">
        <v>0</v>
      </c>
      <c r="DP350" s="110" t="s">
        <v>1911</v>
      </c>
      <c r="DQ350" s="110" t="s">
        <v>1911</v>
      </c>
      <c r="DR350" s="110" t="s">
        <v>1911</v>
      </c>
      <c r="DS350" s="110" t="s">
        <v>1911</v>
      </c>
      <c r="DT350" s="110" t="s">
        <v>1911</v>
      </c>
      <c r="DU350" s="110" t="s">
        <v>1892</v>
      </c>
      <c r="DV350" s="110" t="s">
        <v>1911</v>
      </c>
      <c r="DW350" s="110" t="s">
        <v>1911</v>
      </c>
      <c r="DX350" s="110" t="s">
        <v>1911</v>
      </c>
      <c r="DY350" s="110" t="s">
        <v>1911</v>
      </c>
      <c r="DZ350" s="110" t="s">
        <v>1911</v>
      </c>
      <c r="EA350" s="110" t="s">
        <v>1911</v>
      </c>
      <c r="EB350" s="110" t="s">
        <v>1892</v>
      </c>
      <c r="EC350" s="110" t="s">
        <v>1892</v>
      </c>
    </row>
    <row r="351" spans="1:133" x14ac:dyDescent="0.3">
      <c r="A351" s="110" t="s">
        <v>162</v>
      </c>
      <c r="B351" s="110">
        <v>2021</v>
      </c>
      <c r="C351" s="110" t="s">
        <v>2944</v>
      </c>
      <c r="D351" s="22">
        <f>INDEX(Concordance!$A$2:$A$556,MATCH('2021 ESSER III'!F351,Concordance!$D$2:$D$556,0))</f>
        <v>31118</v>
      </c>
      <c r="E351" s="110" t="s">
        <v>1198</v>
      </c>
      <c r="F351" s="110" t="s">
        <v>2945</v>
      </c>
      <c r="G351" s="110" t="s">
        <v>2946</v>
      </c>
      <c r="H351" s="110" t="s">
        <v>1892</v>
      </c>
      <c r="I351" s="21">
        <v>0</v>
      </c>
      <c r="J351" s="21">
        <v>0</v>
      </c>
      <c r="K351" s="21">
        <v>0</v>
      </c>
      <c r="L351" s="21">
        <v>0</v>
      </c>
      <c r="M351" s="21">
        <v>0</v>
      </c>
      <c r="N351" s="21">
        <v>0</v>
      </c>
      <c r="O351" s="21">
        <v>0</v>
      </c>
      <c r="P351" s="21">
        <v>0</v>
      </c>
      <c r="Q351" s="21">
        <v>0</v>
      </c>
      <c r="R351" s="21">
        <v>0</v>
      </c>
      <c r="W351" s="21">
        <v>0</v>
      </c>
      <c r="AC351" s="21">
        <v>938156</v>
      </c>
      <c r="AD351" s="21">
        <v>0</v>
      </c>
      <c r="AE351" s="21">
        <v>0</v>
      </c>
      <c r="AF351" s="21">
        <v>0</v>
      </c>
      <c r="AG351" s="21">
        <v>0</v>
      </c>
      <c r="AH351" s="21">
        <v>0</v>
      </c>
      <c r="AI351" s="21">
        <v>0</v>
      </c>
      <c r="AJ351" s="21">
        <v>0</v>
      </c>
      <c r="AK351" s="21">
        <v>0</v>
      </c>
      <c r="AL351" s="21">
        <v>0</v>
      </c>
      <c r="AM351" s="21">
        <v>0</v>
      </c>
      <c r="AN351" s="21">
        <v>0</v>
      </c>
      <c r="AO351" s="21">
        <v>0</v>
      </c>
      <c r="AP351" s="21">
        <v>0</v>
      </c>
      <c r="AQ351" s="21">
        <v>0</v>
      </c>
      <c r="AR351" s="21">
        <v>0</v>
      </c>
      <c r="AS351" s="21">
        <v>0</v>
      </c>
      <c r="AT351" s="21">
        <v>0</v>
      </c>
      <c r="AU351" s="21">
        <v>0</v>
      </c>
      <c r="AV351" s="21">
        <v>0</v>
      </c>
      <c r="AW351" s="21">
        <v>0</v>
      </c>
      <c r="AX351" s="21">
        <v>0</v>
      </c>
      <c r="AY351" s="21">
        <v>0</v>
      </c>
      <c r="AZ351" s="21">
        <v>0</v>
      </c>
      <c r="BA351" s="21">
        <v>0</v>
      </c>
      <c r="BB351" s="21">
        <v>0</v>
      </c>
      <c r="BC351" s="21">
        <v>0</v>
      </c>
      <c r="BD351" s="21">
        <v>0</v>
      </c>
      <c r="BE351" s="21">
        <v>0</v>
      </c>
      <c r="BF351" s="21">
        <v>0</v>
      </c>
      <c r="BG351" s="21">
        <v>0</v>
      </c>
      <c r="BH351" s="21">
        <v>0</v>
      </c>
      <c r="BI351" s="21">
        <v>0</v>
      </c>
      <c r="BJ351" s="21">
        <v>0</v>
      </c>
      <c r="BK351" s="21">
        <v>0</v>
      </c>
      <c r="BL351" s="21">
        <v>0</v>
      </c>
      <c r="BM351" s="21">
        <v>0</v>
      </c>
      <c r="BN351" s="21">
        <v>0</v>
      </c>
      <c r="BO351" s="21">
        <v>0</v>
      </c>
      <c r="BP351" s="21">
        <v>0</v>
      </c>
      <c r="BQ351" s="21">
        <v>0</v>
      </c>
      <c r="BR351" s="21">
        <v>0</v>
      </c>
      <c r="BS351" s="21">
        <v>0</v>
      </c>
      <c r="BT351" s="21">
        <v>0</v>
      </c>
      <c r="BU351" s="21">
        <v>0</v>
      </c>
      <c r="BV351" s="21">
        <v>0</v>
      </c>
      <c r="BW351" s="21">
        <v>0</v>
      </c>
      <c r="BX351" s="21">
        <v>0</v>
      </c>
      <c r="BY351" s="21">
        <v>0</v>
      </c>
      <c r="BZ351" s="21">
        <v>0</v>
      </c>
      <c r="CA351" s="21">
        <v>0</v>
      </c>
      <c r="CB351" s="21">
        <v>0</v>
      </c>
      <c r="CC351" s="21">
        <v>0</v>
      </c>
      <c r="CD351" s="21">
        <v>0</v>
      </c>
      <c r="CE351" s="21">
        <v>0</v>
      </c>
      <c r="CF351" s="21">
        <v>0</v>
      </c>
      <c r="CG351" s="21">
        <v>0</v>
      </c>
      <c r="CH351" s="21">
        <v>0</v>
      </c>
      <c r="CI351" s="21">
        <v>0</v>
      </c>
      <c r="CJ351" s="21">
        <v>0</v>
      </c>
      <c r="CK351" s="21">
        <v>0</v>
      </c>
      <c r="CL351" s="21">
        <v>0</v>
      </c>
      <c r="CM351" s="21">
        <v>0</v>
      </c>
      <c r="CN351" s="21">
        <v>0</v>
      </c>
      <c r="CO351" s="21">
        <v>0</v>
      </c>
      <c r="CP351" s="21">
        <v>0</v>
      </c>
      <c r="CQ351" s="21">
        <v>0</v>
      </c>
      <c r="CR351" s="21">
        <v>0</v>
      </c>
      <c r="CS351" s="21">
        <v>0</v>
      </c>
      <c r="CT351" s="21">
        <v>0</v>
      </c>
      <c r="CU351" s="21">
        <v>0</v>
      </c>
      <c r="CV351" s="21">
        <v>0</v>
      </c>
      <c r="CW351" s="21">
        <v>0</v>
      </c>
      <c r="CX351" s="21">
        <v>0</v>
      </c>
      <c r="CY351" s="21">
        <v>0</v>
      </c>
      <c r="CZ351" s="21">
        <v>0</v>
      </c>
      <c r="DA351" s="21">
        <v>0</v>
      </c>
      <c r="DB351" s="21">
        <v>0</v>
      </c>
      <c r="DC351" s="21">
        <v>0</v>
      </c>
      <c r="DD351" s="21">
        <v>0</v>
      </c>
      <c r="DE351" s="21">
        <v>0</v>
      </c>
      <c r="DF351" s="21">
        <v>0</v>
      </c>
      <c r="DG351" s="21">
        <v>0</v>
      </c>
      <c r="DH351" s="21">
        <v>938156</v>
      </c>
      <c r="DI351" s="110">
        <v>40</v>
      </c>
      <c r="DJ351" s="110">
        <v>30</v>
      </c>
      <c r="DK351" s="110">
        <v>10</v>
      </c>
      <c r="DL351" s="110">
        <v>10</v>
      </c>
      <c r="DM351" s="110">
        <v>10</v>
      </c>
      <c r="DN351" s="21">
        <v>140000</v>
      </c>
      <c r="DO351" s="21">
        <v>0</v>
      </c>
      <c r="DP351" s="110" t="s">
        <v>1892</v>
      </c>
      <c r="DQ351" s="110" t="s">
        <v>1911</v>
      </c>
      <c r="DR351" s="110" t="s">
        <v>1911</v>
      </c>
      <c r="DS351" s="110" t="s">
        <v>1892</v>
      </c>
      <c r="DT351" s="110" t="s">
        <v>1911</v>
      </c>
      <c r="DU351" s="110" t="s">
        <v>1911</v>
      </c>
      <c r="DV351" s="110" t="s">
        <v>1911</v>
      </c>
      <c r="DW351" s="110" t="s">
        <v>1911</v>
      </c>
      <c r="DX351" s="110" t="s">
        <v>1911</v>
      </c>
      <c r="DY351" s="110" t="s">
        <v>1911</v>
      </c>
      <c r="DZ351" s="110" t="s">
        <v>1911</v>
      </c>
      <c r="EA351" s="110" t="s">
        <v>1911</v>
      </c>
      <c r="EB351" s="110" t="s">
        <v>1892</v>
      </c>
      <c r="EC351" s="110" t="s">
        <v>1892</v>
      </c>
    </row>
    <row r="352" spans="1:133" x14ac:dyDescent="0.3">
      <c r="A352" s="110" t="s">
        <v>162</v>
      </c>
      <c r="B352" s="110">
        <v>2021</v>
      </c>
      <c r="C352" s="110" t="s">
        <v>2947</v>
      </c>
      <c r="D352" s="22">
        <f>INDEX(Concordance!$A$2:$A$556,MATCH('2021 ESSER III'!F352,Concordance!$D$2:$D$556,0))</f>
        <v>41003</v>
      </c>
      <c r="E352" s="110" t="s">
        <v>1201</v>
      </c>
      <c r="F352" s="110" t="s">
        <v>2948</v>
      </c>
      <c r="G352" s="110" t="s">
        <v>2949</v>
      </c>
      <c r="H352" s="110" t="s">
        <v>1892</v>
      </c>
      <c r="I352" s="21">
        <v>0</v>
      </c>
      <c r="J352" s="21">
        <v>0</v>
      </c>
      <c r="K352" s="21">
        <v>0</v>
      </c>
      <c r="L352" s="21">
        <v>0</v>
      </c>
      <c r="M352" s="21">
        <v>0</v>
      </c>
      <c r="N352" s="21">
        <v>0</v>
      </c>
      <c r="O352" s="21">
        <v>0</v>
      </c>
      <c r="P352" s="21">
        <v>0</v>
      </c>
      <c r="Q352" s="21">
        <v>0</v>
      </c>
      <c r="R352" s="21">
        <v>0</v>
      </c>
      <c r="W352" s="21">
        <v>0</v>
      </c>
      <c r="AC352" s="21">
        <v>439382</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21">
        <v>0</v>
      </c>
      <c r="CJ352" s="21">
        <v>0</v>
      </c>
      <c r="CK352" s="21">
        <v>0</v>
      </c>
      <c r="CL352" s="21">
        <v>0</v>
      </c>
      <c r="CM352" s="21">
        <v>0</v>
      </c>
      <c r="CN352" s="21">
        <v>0</v>
      </c>
      <c r="CO352" s="21">
        <v>0</v>
      </c>
      <c r="CP352" s="21">
        <v>0</v>
      </c>
      <c r="CQ352" s="21">
        <v>0</v>
      </c>
      <c r="CR352" s="21">
        <v>0</v>
      </c>
      <c r="CS352" s="21">
        <v>0</v>
      </c>
      <c r="CT352" s="21">
        <v>0</v>
      </c>
      <c r="CU352" s="21">
        <v>0</v>
      </c>
      <c r="CV352" s="21">
        <v>0</v>
      </c>
      <c r="CW352" s="21">
        <v>0</v>
      </c>
      <c r="CX352" s="21">
        <v>0</v>
      </c>
      <c r="CY352" s="21">
        <v>0</v>
      </c>
      <c r="CZ352" s="21">
        <v>0</v>
      </c>
      <c r="DA352" s="21">
        <v>0</v>
      </c>
      <c r="DB352" s="21">
        <v>0</v>
      </c>
      <c r="DC352" s="21">
        <v>0</v>
      </c>
      <c r="DD352" s="21">
        <v>0</v>
      </c>
      <c r="DE352" s="21">
        <v>0</v>
      </c>
      <c r="DF352" s="21">
        <v>0</v>
      </c>
      <c r="DG352" s="21">
        <v>0</v>
      </c>
      <c r="DH352" s="21">
        <v>439382</v>
      </c>
      <c r="DI352" s="110">
        <v>0</v>
      </c>
      <c r="DJ352" s="110">
        <v>100</v>
      </c>
      <c r="DK352" s="110">
        <v>0</v>
      </c>
      <c r="DL352" s="110">
        <v>0</v>
      </c>
      <c r="DM352" s="110">
        <v>0</v>
      </c>
      <c r="DN352" s="21">
        <v>90000</v>
      </c>
      <c r="DO352" s="21">
        <v>0</v>
      </c>
      <c r="DP352" s="110" t="s">
        <v>1911</v>
      </c>
      <c r="DQ352" s="110" t="s">
        <v>1911</v>
      </c>
      <c r="DR352" s="110" t="s">
        <v>1911</v>
      </c>
      <c r="DS352" s="110" t="s">
        <v>1892</v>
      </c>
      <c r="DT352" s="110" t="s">
        <v>1911</v>
      </c>
      <c r="DU352" s="110" t="s">
        <v>1911</v>
      </c>
      <c r="DV352" s="110" t="s">
        <v>1911</v>
      </c>
      <c r="DW352" s="110" t="s">
        <v>1911</v>
      </c>
      <c r="DX352" s="110" t="s">
        <v>1911</v>
      </c>
      <c r="DY352" s="110" t="s">
        <v>1911</v>
      </c>
      <c r="DZ352" s="110" t="s">
        <v>1911</v>
      </c>
      <c r="EA352" s="110" t="s">
        <v>1911</v>
      </c>
      <c r="EB352" s="110" t="s">
        <v>1892</v>
      </c>
      <c r="EC352" s="110" t="s">
        <v>1892</v>
      </c>
    </row>
    <row r="353" spans="1:133" x14ac:dyDescent="0.3">
      <c r="A353" s="110" t="s">
        <v>162</v>
      </c>
      <c r="B353" s="110">
        <v>2021</v>
      </c>
      <c r="C353" s="110" t="s">
        <v>2950</v>
      </c>
      <c r="D353" s="22">
        <f>INDEX(Concordance!$A$2:$A$556,MATCH('2021 ESSER III'!F353,Concordance!$D$2:$D$556,0))</f>
        <v>24093</v>
      </c>
      <c r="E353" s="110" t="s">
        <v>1204</v>
      </c>
      <c r="F353" s="110" t="s">
        <v>2951</v>
      </c>
      <c r="G353" s="110" t="s">
        <v>2952</v>
      </c>
      <c r="H353" s="110" t="s">
        <v>1892</v>
      </c>
      <c r="I353" s="21">
        <v>0</v>
      </c>
      <c r="J353" s="21">
        <v>0</v>
      </c>
      <c r="K353" s="21">
        <v>0</v>
      </c>
      <c r="L353" s="21">
        <v>0</v>
      </c>
      <c r="M353" s="21">
        <v>0</v>
      </c>
      <c r="N353" s="21">
        <v>0</v>
      </c>
      <c r="O353" s="21">
        <v>0</v>
      </c>
      <c r="P353" s="21">
        <v>0</v>
      </c>
      <c r="Q353" s="21">
        <v>0</v>
      </c>
      <c r="R353" s="21">
        <v>0</v>
      </c>
      <c r="W353" s="21">
        <v>0</v>
      </c>
      <c r="AC353" s="21">
        <v>21076705</v>
      </c>
      <c r="AD353" s="21">
        <v>0</v>
      </c>
      <c r="AE353" s="21">
        <v>0</v>
      </c>
      <c r="AF353" s="21">
        <v>0</v>
      </c>
      <c r="AG353" s="21">
        <v>0</v>
      </c>
      <c r="AH353" s="21">
        <v>0</v>
      </c>
      <c r="AI353" s="21">
        <v>0</v>
      </c>
      <c r="AJ353" s="21">
        <v>0</v>
      </c>
      <c r="AK353" s="21">
        <v>0</v>
      </c>
      <c r="AL353" s="21">
        <v>0</v>
      </c>
      <c r="AM353" s="21">
        <v>0</v>
      </c>
      <c r="AN353" s="21">
        <v>0</v>
      </c>
      <c r="AO353" s="21">
        <v>0</v>
      </c>
      <c r="AP353" s="21">
        <v>0</v>
      </c>
      <c r="AQ353" s="21">
        <v>0</v>
      </c>
      <c r="AR353" s="21">
        <v>0</v>
      </c>
      <c r="AS353" s="21">
        <v>0</v>
      </c>
      <c r="AT353" s="21">
        <v>0</v>
      </c>
      <c r="AU353" s="21">
        <v>0</v>
      </c>
      <c r="AV353" s="21">
        <v>0</v>
      </c>
      <c r="AW353" s="21">
        <v>0</v>
      </c>
      <c r="AX353" s="21">
        <v>0</v>
      </c>
      <c r="AY353" s="21">
        <v>0</v>
      </c>
      <c r="AZ353" s="21">
        <v>0</v>
      </c>
      <c r="BA353" s="21">
        <v>0</v>
      </c>
      <c r="BB353" s="21">
        <v>0</v>
      </c>
      <c r="BC353" s="21">
        <v>0</v>
      </c>
      <c r="BD353" s="21">
        <v>0</v>
      </c>
      <c r="BE353" s="21">
        <v>0</v>
      </c>
      <c r="BF353" s="21">
        <v>0</v>
      </c>
      <c r="BG353" s="21">
        <v>0</v>
      </c>
      <c r="BH353" s="21">
        <v>0</v>
      </c>
      <c r="BI353" s="21">
        <v>0</v>
      </c>
      <c r="BJ353" s="21">
        <v>0</v>
      </c>
      <c r="BK353" s="21">
        <v>0</v>
      </c>
      <c r="BL353" s="21">
        <v>0</v>
      </c>
      <c r="BM353" s="21">
        <v>0</v>
      </c>
      <c r="BN353" s="21">
        <v>0</v>
      </c>
      <c r="BO353" s="21">
        <v>0</v>
      </c>
      <c r="BP353" s="21">
        <v>0</v>
      </c>
      <c r="BQ353" s="21">
        <v>0</v>
      </c>
      <c r="BR353" s="21">
        <v>0</v>
      </c>
      <c r="BS353" s="21">
        <v>0</v>
      </c>
      <c r="BT353" s="21">
        <v>0</v>
      </c>
      <c r="BU353" s="21">
        <v>0</v>
      </c>
      <c r="BV353" s="21">
        <v>0</v>
      </c>
      <c r="BW353" s="21">
        <v>0</v>
      </c>
      <c r="BX353" s="21">
        <v>0</v>
      </c>
      <c r="BY353" s="21">
        <v>0</v>
      </c>
      <c r="BZ353" s="21">
        <v>0</v>
      </c>
      <c r="CA353" s="21">
        <v>0</v>
      </c>
      <c r="CB353" s="21">
        <v>0</v>
      </c>
      <c r="CC353" s="21">
        <v>0</v>
      </c>
      <c r="CD353" s="21">
        <v>0</v>
      </c>
      <c r="CE353" s="21">
        <v>0</v>
      </c>
      <c r="CF353" s="21">
        <v>0</v>
      </c>
      <c r="CG353" s="21">
        <v>0</v>
      </c>
      <c r="CH353" s="21">
        <v>0</v>
      </c>
      <c r="CI353" s="21">
        <v>0</v>
      </c>
      <c r="CJ353" s="21">
        <v>0</v>
      </c>
      <c r="CK353" s="21">
        <v>0</v>
      </c>
      <c r="CL353" s="21">
        <v>0</v>
      </c>
      <c r="CM353" s="21">
        <v>0</v>
      </c>
      <c r="CN353" s="21">
        <v>0</v>
      </c>
      <c r="CO353" s="21">
        <v>0</v>
      </c>
      <c r="CP353" s="21">
        <v>0</v>
      </c>
      <c r="CQ353" s="21">
        <v>0</v>
      </c>
      <c r="CR353" s="21">
        <v>0</v>
      </c>
      <c r="CS353" s="21">
        <v>0</v>
      </c>
      <c r="CT353" s="21">
        <v>0</v>
      </c>
      <c r="CU353" s="21">
        <v>0</v>
      </c>
      <c r="CV353" s="21">
        <v>0</v>
      </c>
      <c r="CW353" s="21">
        <v>0</v>
      </c>
      <c r="CX353" s="21">
        <v>0</v>
      </c>
      <c r="CY353" s="21">
        <v>0</v>
      </c>
      <c r="CZ353" s="21">
        <v>0</v>
      </c>
      <c r="DA353" s="21">
        <v>0</v>
      </c>
      <c r="DB353" s="21">
        <v>0</v>
      </c>
      <c r="DC353" s="21">
        <v>0</v>
      </c>
      <c r="DD353" s="21">
        <v>0</v>
      </c>
      <c r="DE353" s="21">
        <v>0</v>
      </c>
      <c r="DF353" s="21">
        <v>0</v>
      </c>
      <c r="DG353" s="21">
        <v>0</v>
      </c>
      <c r="DH353" s="21">
        <v>21076705</v>
      </c>
      <c r="DI353" s="110">
        <v>10</v>
      </c>
      <c r="DJ353" s="110">
        <v>20</v>
      </c>
      <c r="DK353" s="110">
        <v>10</v>
      </c>
      <c r="DL353" s="110">
        <v>40</v>
      </c>
      <c r="DM353" s="110">
        <v>20</v>
      </c>
      <c r="DN353" s="21">
        <v>4215341</v>
      </c>
      <c r="DO353" s="21">
        <v>0</v>
      </c>
      <c r="DP353" s="110" t="s">
        <v>1892</v>
      </c>
      <c r="DQ353" s="110" t="s">
        <v>1892</v>
      </c>
      <c r="DR353" s="110" t="s">
        <v>1911</v>
      </c>
      <c r="DS353" s="110" t="s">
        <v>1892</v>
      </c>
      <c r="DT353" s="110" t="s">
        <v>1911</v>
      </c>
      <c r="DU353" s="110" t="s">
        <v>1892</v>
      </c>
      <c r="DV353" s="110" t="s">
        <v>1911</v>
      </c>
      <c r="DW353" s="110" t="s">
        <v>1911</v>
      </c>
      <c r="DX353" s="110" t="s">
        <v>1911</v>
      </c>
      <c r="DY353" s="110" t="s">
        <v>1911</v>
      </c>
      <c r="DZ353" s="110" t="s">
        <v>1911</v>
      </c>
      <c r="EA353" s="110" t="s">
        <v>1911</v>
      </c>
      <c r="EB353" s="110" t="s">
        <v>1892</v>
      </c>
      <c r="EC353" s="110" t="s">
        <v>1892</v>
      </c>
    </row>
    <row r="354" spans="1:133" x14ac:dyDescent="0.3">
      <c r="A354" s="110" t="s">
        <v>162</v>
      </c>
      <c r="B354" s="110">
        <v>2021</v>
      </c>
      <c r="C354" s="110" t="s">
        <v>2953</v>
      </c>
      <c r="D354" s="22">
        <f>INDEX(Concordance!$A$2:$A$556,MATCH('2021 ESSER III'!F354,Concordance!$D$2:$D$556,0))</f>
        <v>65096</v>
      </c>
      <c r="E354" s="110" t="s">
        <v>1207</v>
      </c>
      <c r="F354" s="110" t="s">
        <v>2954</v>
      </c>
      <c r="G354" s="110" t="s">
        <v>2955</v>
      </c>
      <c r="H354" s="110" t="s">
        <v>1892</v>
      </c>
      <c r="I354" s="21">
        <v>0</v>
      </c>
      <c r="J354" s="21">
        <v>0</v>
      </c>
      <c r="K354" s="21">
        <v>0</v>
      </c>
      <c r="L354" s="21">
        <v>0</v>
      </c>
      <c r="M354" s="21">
        <v>0</v>
      </c>
      <c r="N354" s="21">
        <v>0</v>
      </c>
      <c r="O354" s="21">
        <v>0</v>
      </c>
      <c r="P354" s="21">
        <v>0</v>
      </c>
      <c r="Q354" s="21">
        <v>0</v>
      </c>
      <c r="R354" s="21">
        <v>0</v>
      </c>
      <c r="W354" s="21">
        <v>0</v>
      </c>
      <c r="AC354" s="21">
        <v>275494</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0</v>
      </c>
      <c r="CF354" s="21">
        <v>0</v>
      </c>
      <c r="CG354" s="21">
        <v>0</v>
      </c>
      <c r="CH354" s="21">
        <v>0</v>
      </c>
      <c r="CI354" s="21">
        <v>0</v>
      </c>
      <c r="CJ354" s="21">
        <v>0</v>
      </c>
      <c r="CK354" s="21">
        <v>0</v>
      </c>
      <c r="CL354" s="21">
        <v>0</v>
      </c>
      <c r="CM354" s="21">
        <v>0</v>
      </c>
      <c r="CN354" s="21">
        <v>0</v>
      </c>
      <c r="CO354" s="21">
        <v>0</v>
      </c>
      <c r="CP354" s="21">
        <v>0</v>
      </c>
      <c r="CQ354" s="21">
        <v>0</v>
      </c>
      <c r="CR354" s="21">
        <v>0</v>
      </c>
      <c r="CS354" s="21">
        <v>0</v>
      </c>
      <c r="CT354" s="21">
        <v>0</v>
      </c>
      <c r="CU354" s="21">
        <v>0</v>
      </c>
      <c r="CV354" s="21">
        <v>0</v>
      </c>
      <c r="CW354" s="21">
        <v>0</v>
      </c>
      <c r="CX354" s="21">
        <v>0</v>
      </c>
      <c r="CY354" s="21">
        <v>0</v>
      </c>
      <c r="CZ354" s="21">
        <v>0</v>
      </c>
      <c r="DA354" s="21">
        <v>0</v>
      </c>
      <c r="DB354" s="21">
        <v>0</v>
      </c>
      <c r="DC354" s="21">
        <v>0</v>
      </c>
      <c r="DD354" s="21">
        <v>0</v>
      </c>
      <c r="DE354" s="21">
        <v>0</v>
      </c>
      <c r="DF354" s="21">
        <v>0</v>
      </c>
      <c r="DG354" s="21">
        <v>0</v>
      </c>
      <c r="DH354" s="21">
        <v>275494</v>
      </c>
      <c r="DI354" s="110">
        <v>0</v>
      </c>
      <c r="DJ354" s="110">
        <v>0</v>
      </c>
      <c r="DK354" s="110">
        <v>0</v>
      </c>
      <c r="DL354" s="110">
        <v>0</v>
      </c>
      <c r="DM354" s="110">
        <v>100</v>
      </c>
      <c r="DN354" s="21">
        <v>65208</v>
      </c>
      <c r="DO354" s="21">
        <v>0</v>
      </c>
      <c r="DP354" s="110" t="s">
        <v>1892</v>
      </c>
      <c r="DQ354" s="110" t="s">
        <v>1892</v>
      </c>
      <c r="DR354" s="110" t="s">
        <v>1892</v>
      </c>
      <c r="DS354" s="110" t="s">
        <v>1911</v>
      </c>
      <c r="DT354" s="110" t="s">
        <v>1911</v>
      </c>
      <c r="DU354" s="110" t="s">
        <v>1892</v>
      </c>
      <c r="DV354" s="110" t="s">
        <v>1911</v>
      </c>
      <c r="DW354" s="110" t="s">
        <v>1911</v>
      </c>
      <c r="DX354" s="110" t="s">
        <v>1911</v>
      </c>
      <c r="DY354" s="110" t="s">
        <v>1911</v>
      </c>
      <c r="DZ354" s="110" t="s">
        <v>1911</v>
      </c>
      <c r="EA354" s="110" t="s">
        <v>1911</v>
      </c>
      <c r="EB354" s="110" t="s">
        <v>1892</v>
      </c>
      <c r="EC354" s="110" t="s">
        <v>1892</v>
      </c>
    </row>
    <row r="355" spans="1:133" x14ac:dyDescent="0.3">
      <c r="A355" s="110" t="s">
        <v>162</v>
      </c>
      <c r="B355" s="110">
        <v>2021</v>
      </c>
      <c r="C355" s="110" t="s">
        <v>2956</v>
      </c>
      <c r="D355" s="22">
        <f>INDEX(Concordance!$A$2:$A$556,MATCH('2021 ESSER III'!F355,Concordance!$D$2:$D$556,0))</f>
        <v>74197</v>
      </c>
      <c r="E355" s="110" t="s">
        <v>1210</v>
      </c>
      <c r="F355" s="110" t="s">
        <v>2957</v>
      </c>
      <c r="G355" s="110" t="s">
        <v>2958</v>
      </c>
      <c r="H355" s="110" t="s">
        <v>1892</v>
      </c>
      <c r="I355" s="21">
        <v>5270.66</v>
      </c>
      <c r="J355" s="21">
        <v>0</v>
      </c>
      <c r="K355" s="21">
        <v>0</v>
      </c>
      <c r="L355" s="21">
        <v>0</v>
      </c>
      <c r="M355" s="21">
        <v>0</v>
      </c>
      <c r="N355" s="21">
        <v>0</v>
      </c>
      <c r="O355" s="21">
        <v>0</v>
      </c>
      <c r="P355" s="21">
        <v>0</v>
      </c>
      <c r="Q355" s="21">
        <v>5270.66</v>
      </c>
      <c r="R355" s="21">
        <v>0</v>
      </c>
      <c r="W355" s="21">
        <v>5270.66</v>
      </c>
      <c r="X355" s="110">
        <v>0</v>
      </c>
      <c r="Y355" s="110">
        <v>0</v>
      </c>
      <c r="Z355" s="110">
        <v>0</v>
      </c>
      <c r="AA355" s="110">
        <v>100</v>
      </c>
      <c r="AB355" s="110">
        <v>0</v>
      </c>
      <c r="AC355" s="21">
        <v>223372</v>
      </c>
      <c r="AD355" s="21">
        <v>0</v>
      </c>
      <c r="AE355" s="21">
        <v>0</v>
      </c>
      <c r="AF355" s="21">
        <v>0</v>
      </c>
      <c r="AG355" s="21">
        <v>0</v>
      </c>
      <c r="AH355" s="21">
        <v>0</v>
      </c>
      <c r="AI355" s="21">
        <v>0</v>
      </c>
      <c r="AJ355" s="21">
        <v>0</v>
      </c>
      <c r="AK355" s="21">
        <v>0</v>
      </c>
      <c r="AL355" s="21">
        <v>0</v>
      </c>
      <c r="AM355" s="21">
        <v>0</v>
      </c>
      <c r="AN355" s="21">
        <v>0</v>
      </c>
      <c r="AO355" s="21">
        <v>0</v>
      </c>
      <c r="AP355" s="21">
        <v>0</v>
      </c>
      <c r="AQ355" s="21">
        <v>0</v>
      </c>
      <c r="AR355" s="21">
        <v>0</v>
      </c>
      <c r="AS355" s="21">
        <v>0</v>
      </c>
      <c r="AT355" s="21">
        <v>0</v>
      </c>
      <c r="AU355" s="21">
        <v>0</v>
      </c>
      <c r="AV355" s="21">
        <v>0</v>
      </c>
      <c r="AW355" s="21">
        <v>0</v>
      </c>
      <c r="AX355" s="21">
        <v>0</v>
      </c>
      <c r="AY355" s="21">
        <v>0</v>
      </c>
      <c r="AZ355" s="21">
        <v>0</v>
      </c>
      <c r="BA355" s="21">
        <v>0</v>
      </c>
      <c r="BB355" s="21">
        <v>0</v>
      </c>
      <c r="BC355" s="21">
        <v>0</v>
      </c>
      <c r="BD355" s="21">
        <v>0</v>
      </c>
      <c r="BE355" s="21">
        <v>0</v>
      </c>
      <c r="BF355" s="21">
        <v>0</v>
      </c>
      <c r="BG355" s="21">
        <v>0</v>
      </c>
      <c r="BH355" s="21">
        <v>0</v>
      </c>
      <c r="BI355" s="21">
        <v>0</v>
      </c>
      <c r="BJ355" s="21">
        <v>0</v>
      </c>
      <c r="BK355" s="21">
        <v>0</v>
      </c>
      <c r="BL355" s="21">
        <v>0</v>
      </c>
      <c r="BM355" s="21">
        <v>0</v>
      </c>
      <c r="BN355" s="21">
        <v>0</v>
      </c>
      <c r="BO355" s="21">
        <v>0</v>
      </c>
      <c r="BP355" s="21">
        <v>0</v>
      </c>
      <c r="BQ355" s="21">
        <v>0</v>
      </c>
      <c r="BR355" s="21">
        <v>0</v>
      </c>
      <c r="BS355" s="21">
        <v>0</v>
      </c>
      <c r="BT355" s="21">
        <v>0</v>
      </c>
      <c r="BU355" s="21">
        <v>0</v>
      </c>
      <c r="BV355" s="21">
        <v>0</v>
      </c>
      <c r="BW355" s="21">
        <v>0</v>
      </c>
      <c r="BX355" s="21">
        <v>0</v>
      </c>
      <c r="BY355" s="21">
        <v>0</v>
      </c>
      <c r="BZ355" s="21">
        <v>0</v>
      </c>
      <c r="CA355" s="21">
        <v>0</v>
      </c>
      <c r="CB355" s="21">
        <v>0</v>
      </c>
      <c r="CC355" s="21">
        <v>0</v>
      </c>
      <c r="CD355" s="21">
        <v>0</v>
      </c>
      <c r="CE355" s="21">
        <v>0</v>
      </c>
      <c r="CF355" s="21">
        <v>0</v>
      </c>
      <c r="CG355" s="21">
        <v>0</v>
      </c>
      <c r="CH355" s="21">
        <v>0</v>
      </c>
      <c r="CI355" s="21">
        <v>0</v>
      </c>
      <c r="CJ355" s="21">
        <v>0</v>
      </c>
      <c r="CK355" s="21">
        <v>0</v>
      </c>
      <c r="CL355" s="21">
        <v>0</v>
      </c>
      <c r="CM355" s="21">
        <v>0</v>
      </c>
      <c r="CN355" s="21">
        <v>0</v>
      </c>
      <c r="CO355" s="21">
        <v>0</v>
      </c>
      <c r="CP355" s="21">
        <v>0</v>
      </c>
      <c r="CQ355" s="21">
        <v>0</v>
      </c>
      <c r="CR355" s="21">
        <v>0</v>
      </c>
      <c r="CS355" s="21">
        <v>0</v>
      </c>
      <c r="CT355" s="21">
        <v>0</v>
      </c>
      <c r="CU355" s="21">
        <v>0</v>
      </c>
      <c r="CV355" s="21">
        <v>0</v>
      </c>
      <c r="CW355" s="21">
        <v>0</v>
      </c>
      <c r="CX355" s="21">
        <v>0</v>
      </c>
      <c r="CY355" s="21">
        <v>0</v>
      </c>
      <c r="CZ355" s="21">
        <v>0</v>
      </c>
      <c r="DA355" s="21">
        <v>0</v>
      </c>
      <c r="DB355" s="21">
        <v>0</v>
      </c>
      <c r="DC355" s="21">
        <v>0</v>
      </c>
      <c r="DD355" s="21">
        <v>0</v>
      </c>
      <c r="DE355" s="21">
        <v>0</v>
      </c>
      <c r="DF355" s="21">
        <v>0</v>
      </c>
      <c r="DG355" s="21">
        <v>0</v>
      </c>
      <c r="DH355" s="21">
        <v>223372</v>
      </c>
      <c r="DI355" s="110">
        <v>38</v>
      </c>
      <c r="DJ355" s="110">
        <v>20</v>
      </c>
      <c r="DK355" s="110">
        <v>0</v>
      </c>
      <c r="DL355" s="110">
        <v>42</v>
      </c>
      <c r="DM355" s="110">
        <v>0</v>
      </c>
      <c r="DN355" s="21">
        <v>47117.599999999999</v>
      </c>
      <c r="DO355" s="21">
        <v>0</v>
      </c>
      <c r="DP355" s="110" t="s">
        <v>1911</v>
      </c>
      <c r="DQ355" s="110" t="s">
        <v>1911</v>
      </c>
      <c r="DR355" s="110" t="s">
        <v>1911</v>
      </c>
      <c r="DS355" s="110" t="s">
        <v>1892</v>
      </c>
      <c r="DT355" s="110" t="s">
        <v>1911</v>
      </c>
      <c r="DU355" s="110" t="s">
        <v>1911</v>
      </c>
      <c r="DV355" s="110" t="s">
        <v>1911</v>
      </c>
      <c r="DW355" s="110" t="s">
        <v>1911</v>
      </c>
      <c r="DX355" s="110" t="s">
        <v>1911</v>
      </c>
      <c r="DY355" s="110" t="s">
        <v>1911</v>
      </c>
      <c r="DZ355" s="110" t="s">
        <v>1911</v>
      </c>
      <c r="EA355" s="110" t="s">
        <v>1911</v>
      </c>
      <c r="EB355" s="110" t="s">
        <v>1892</v>
      </c>
      <c r="EC355" s="110" t="s">
        <v>1892</v>
      </c>
    </row>
    <row r="356" spans="1:133" x14ac:dyDescent="0.3">
      <c r="A356" s="110" t="s">
        <v>162</v>
      </c>
      <c r="B356" s="110">
        <v>2021</v>
      </c>
      <c r="C356" s="110" t="s">
        <v>2959</v>
      </c>
      <c r="D356" s="22">
        <f>INDEX(Concordance!$A$2:$A$556,MATCH('2021 ESSER III'!F356,Concordance!$D$2:$D$556,0))</f>
        <v>78001</v>
      </c>
      <c r="E356" s="110" t="s">
        <v>1213</v>
      </c>
      <c r="F356" s="110" t="s">
        <v>2960</v>
      </c>
      <c r="G356" s="110" t="s">
        <v>2961</v>
      </c>
      <c r="H356" s="110" t="s">
        <v>1892</v>
      </c>
      <c r="I356" s="21">
        <v>0</v>
      </c>
      <c r="J356" s="21">
        <v>0</v>
      </c>
      <c r="K356" s="21">
        <v>0</v>
      </c>
      <c r="L356" s="21">
        <v>0</v>
      </c>
      <c r="M356" s="21">
        <v>0</v>
      </c>
      <c r="N356" s="21">
        <v>0</v>
      </c>
      <c r="O356" s="21">
        <v>0</v>
      </c>
      <c r="P356" s="21">
        <v>0</v>
      </c>
      <c r="Q356" s="21">
        <v>0</v>
      </c>
      <c r="R356" s="21">
        <v>0</v>
      </c>
      <c r="W356" s="21">
        <v>0</v>
      </c>
      <c r="AC356" s="21">
        <v>1410261</v>
      </c>
      <c r="AD356" s="21">
        <v>0</v>
      </c>
      <c r="AE356" s="21">
        <v>0</v>
      </c>
      <c r="AF356" s="21">
        <v>0</v>
      </c>
      <c r="AG356" s="21">
        <v>0</v>
      </c>
      <c r="AH356" s="21">
        <v>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N356" s="21">
        <v>0</v>
      </c>
      <c r="BO356" s="21">
        <v>0</v>
      </c>
      <c r="BP356" s="21">
        <v>0</v>
      </c>
      <c r="BQ356" s="21">
        <v>0</v>
      </c>
      <c r="BR356" s="21">
        <v>0</v>
      </c>
      <c r="BS356" s="21">
        <v>0</v>
      </c>
      <c r="BT356" s="21">
        <v>0</v>
      </c>
      <c r="BU356" s="21">
        <v>0</v>
      </c>
      <c r="BV356" s="21">
        <v>0</v>
      </c>
      <c r="BW356" s="21">
        <v>0</v>
      </c>
      <c r="BX356" s="21">
        <v>0</v>
      </c>
      <c r="BY356" s="21">
        <v>0</v>
      </c>
      <c r="BZ356" s="21">
        <v>0</v>
      </c>
      <c r="CA356" s="21">
        <v>0</v>
      </c>
      <c r="CB356" s="21">
        <v>0</v>
      </c>
      <c r="CC356" s="21">
        <v>0</v>
      </c>
      <c r="CD356" s="21">
        <v>0</v>
      </c>
      <c r="CE356" s="21">
        <v>0</v>
      </c>
      <c r="CF356" s="21">
        <v>0</v>
      </c>
      <c r="CG356" s="21">
        <v>0</v>
      </c>
      <c r="CH356" s="21">
        <v>0</v>
      </c>
      <c r="CI356" s="21">
        <v>0</v>
      </c>
      <c r="CJ356" s="21">
        <v>0</v>
      </c>
      <c r="CK356" s="21">
        <v>0</v>
      </c>
      <c r="CL356" s="21">
        <v>0</v>
      </c>
      <c r="CM356" s="21">
        <v>0</v>
      </c>
      <c r="CN356" s="21">
        <v>0</v>
      </c>
      <c r="CO356" s="21">
        <v>0</v>
      </c>
      <c r="CP356" s="21">
        <v>0</v>
      </c>
      <c r="CQ356" s="21">
        <v>0</v>
      </c>
      <c r="CR356" s="21">
        <v>0</v>
      </c>
      <c r="CS356" s="21">
        <v>0</v>
      </c>
      <c r="CT356" s="21">
        <v>0</v>
      </c>
      <c r="CU356" s="21">
        <v>0</v>
      </c>
      <c r="CV356" s="21">
        <v>0</v>
      </c>
      <c r="CW356" s="21">
        <v>0</v>
      </c>
      <c r="CX356" s="21">
        <v>0</v>
      </c>
      <c r="CY356" s="21">
        <v>0</v>
      </c>
      <c r="CZ356" s="21">
        <v>0</v>
      </c>
      <c r="DA356" s="21">
        <v>0</v>
      </c>
      <c r="DB356" s="21">
        <v>0</v>
      </c>
      <c r="DC356" s="21">
        <v>0</v>
      </c>
      <c r="DD356" s="21">
        <v>0</v>
      </c>
      <c r="DE356" s="21">
        <v>0</v>
      </c>
      <c r="DF356" s="21">
        <v>0</v>
      </c>
      <c r="DG356" s="21">
        <v>0</v>
      </c>
      <c r="DH356" s="21">
        <v>1410261</v>
      </c>
      <c r="DI356" s="110">
        <v>36</v>
      </c>
      <c r="DJ356" s="110">
        <v>20</v>
      </c>
      <c r="DK356" s="110">
        <v>25</v>
      </c>
      <c r="DL356" s="110">
        <v>19</v>
      </c>
      <c r="DM356" s="110">
        <v>0</v>
      </c>
      <c r="DN356" s="21">
        <v>282052.2</v>
      </c>
      <c r="DO356" s="21">
        <v>0</v>
      </c>
      <c r="DP356" s="110" t="s">
        <v>1892</v>
      </c>
      <c r="DQ356" s="110" t="s">
        <v>1911</v>
      </c>
      <c r="DR356" s="110" t="s">
        <v>1911</v>
      </c>
      <c r="DS356" s="110" t="s">
        <v>1892</v>
      </c>
      <c r="DT356" s="110" t="s">
        <v>1911</v>
      </c>
      <c r="DU356" s="110" t="s">
        <v>1892</v>
      </c>
      <c r="DV356" s="110" t="s">
        <v>1911</v>
      </c>
      <c r="DW356" s="110" t="s">
        <v>1911</v>
      </c>
      <c r="DX356" s="110" t="s">
        <v>1911</v>
      </c>
      <c r="DY356" s="110" t="s">
        <v>1911</v>
      </c>
      <c r="DZ356" s="110" t="s">
        <v>1911</v>
      </c>
      <c r="EA356" s="110" t="s">
        <v>1911</v>
      </c>
      <c r="EB356" s="110" t="s">
        <v>1892</v>
      </c>
      <c r="EC356" s="110" t="s">
        <v>1892</v>
      </c>
    </row>
    <row r="357" spans="1:133" x14ac:dyDescent="0.3">
      <c r="A357" s="110" t="s">
        <v>162</v>
      </c>
      <c r="B357" s="110">
        <v>2021</v>
      </c>
      <c r="C357" s="110" t="s">
        <v>2962</v>
      </c>
      <c r="D357" s="22">
        <f>INDEX(Concordance!$A$2:$A$556,MATCH('2021 ESSER III'!F357,Concordance!$D$2:$D$556,0))</f>
        <v>83001</v>
      </c>
      <c r="E357" s="110" t="s">
        <v>1216</v>
      </c>
      <c r="F357" s="110" t="s">
        <v>2963</v>
      </c>
      <c r="G357" s="110" t="s">
        <v>2964</v>
      </c>
      <c r="H357" s="110" t="s">
        <v>1892</v>
      </c>
      <c r="I357" s="21">
        <v>10744.03</v>
      </c>
      <c r="J357" s="21">
        <v>0</v>
      </c>
      <c r="K357" s="21">
        <v>0</v>
      </c>
      <c r="L357" s="21">
        <v>0</v>
      </c>
      <c r="M357" s="21">
        <v>0</v>
      </c>
      <c r="N357" s="21">
        <v>0</v>
      </c>
      <c r="O357" s="21">
        <v>0</v>
      </c>
      <c r="P357" s="21">
        <v>0</v>
      </c>
      <c r="Q357" s="21">
        <v>10744.03</v>
      </c>
      <c r="R357" s="21">
        <v>0</v>
      </c>
      <c r="W357" s="21">
        <v>10744.03</v>
      </c>
      <c r="X357" s="110">
        <v>0</v>
      </c>
      <c r="Y357" s="110">
        <v>0</v>
      </c>
      <c r="Z357" s="110">
        <v>0</v>
      </c>
      <c r="AA357" s="110">
        <v>100</v>
      </c>
      <c r="AB357" s="110">
        <v>0</v>
      </c>
      <c r="AC357" s="21">
        <v>427548</v>
      </c>
      <c r="AD357" s="21">
        <v>0</v>
      </c>
      <c r="AE357" s="21">
        <v>0</v>
      </c>
      <c r="AF357" s="21">
        <v>0</v>
      </c>
      <c r="AG357" s="21">
        <v>0</v>
      </c>
      <c r="AH357" s="21">
        <v>0</v>
      </c>
      <c r="AI357" s="21">
        <v>0</v>
      </c>
      <c r="AJ357" s="21">
        <v>0</v>
      </c>
      <c r="AK357" s="21">
        <v>0</v>
      </c>
      <c r="AL357" s="21">
        <v>0</v>
      </c>
      <c r="AM357" s="21">
        <v>0</v>
      </c>
      <c r="AN357" s="21">
        <v>0</v>
      </c>
      <c r="AO357" s="21">
        <v>0</v>
      </c>
      <c r="AP357" s="21">
        <v>0</v>
      </c>
      <c r="AQ357" s="21">
        <v>0</v>
      </c>
      <c r="AR357" s="21">
        <v>0</v>
      </c>
      <c r="AS357" s="21">
        <v>0</v>
      </c>
      <c r="AT357" s="21">
        <v>0</v>
      </c>
      <c r="AU357" s="21">
        <v>0</v>
      </c>
      <c r="AV357" s="21">
        <v>0</v>
      </c>
      <c r="AW357" s="21">
        <v>0</v>
      </c>
      <c r="AX357" s="21">
        <v>0</v>
      </c>
      <c r="AY357" s="21">
        <v>0</v>
      </c>
      <c r="AZ357" s="21">
        <v>0</v>
      </c>
      <c r="BA357" s="21">
        <v>0</v>
      </c>
      <c r="BB357" s="21">
        <v>0</v>
      </c>
      <c r="BC357" s="21">
        <v>0</v>
      </c>
      <c r="BD357" s="21">
        <v>0</v>
      </c>
      <c r="BE357" s="21">
        <v>0</v>
      </c>
      <c r="BF357" s="21">
        <v>0</v>
      </c>
      <c r="BG357" s="21">
        <v>0</v>
      </c>
      <c r="BH357" s="21">
        <v>0</v>
      </c>
      <c r="BI357" s="21">
        <v>0</v>
      </c>
      <c r="BJ357" s="21">
        <v>0</v>
      </c>
      <c r="BK357" s="21">
        <v>0</v>
      </c>
      <c r="BL357" s="21">
        <v>0</v>
      </c>
      <c r="BM357" s="21">
        <v>0</v>
      </c>
      <c r="BN357" s="21">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21">
        <v>0</v>
      </c>
      <c r="CK357" s="21">
        <v>0</v>
      </c>
      <c r="CL357" s="21">
        <v>0</v>
      </c>
      <c r="CM357" s="21">
        <v>0</v>
      </c>
      <c r="CN357" s="21">
        <v>0</v>
      </c>
      <c r="CO357" s="21">
        <v>0</v>
      </c>
      <c r="CP357" s="21">
        <v>0</v>
      </c>
      <c r="CQ357" s="21">
        <v>0</v>
      </c>
      <c r="CR357" s="21">
        <v>0</v>
      </c>
      <c r="CS357" s="21">
        <v>0</v>
      </c>
      <c r="CT357" s="21">
        <v>0</v>
      </c>
      <c r="CU357" s="21">
        <v>0</v>
      </c>
      <c r="CV357" s="21">
        <v>0</v>
      </c>
      <c r="CW357" s="21">
        <v>0</v>
      </c>
      <c r="CX357" s="21">
        <v>0</v>
      </c>
      <c r="CY357" s="21">
        <v>0</v>
      </c>
      <c r="CZ357" s="21">
        <v>0</v>
      </c>
      <c r="DA357" s="21">
        <v>0</v>
      </c>
      <c r="DB357" s="21">
        <v>0</v>
      </c>
      <c r="DC357" s="21">
        <v>0</v>
      </c>
      <c r="DD357" s="21">
        <v>0</v>
      </c>
      <c r="DE357" s="21">
        <v>0</v>
      </c>
      <c r="DF357" s="21">
        <v>0</v>
      </c>
      <c r="DG357" s="21">
        <v>0</v>
      </c>
      <c r="DH357" s="21">
        <v>427548</v>
      </c>
      <c r="DI357" s="110">
        <v>0</v>
      </c>
      <c r="DJ357" s="110">
        <v>20</v>
      </c>
      <c r="DK357" s="110">
        <v>0</v>
      </c>
      <c r="DL357" s="110">
        <v>80</v>
      </c>
      <c r="DM357" s="110">
        <v>0</v>
      </c>
      <c r="DN357" s="21">
        <v>152883</v>
      </c>
      <c r="DO357" s="21">
        <v>0</v>
      </c>
      <c r="DP357" s="110" t="s">
        <v>1911</v>
      </c>
      <c r="DQ357" s="110" t="s">
        <v>1911</v>
      </c>
      <c r="DR357" s="110" t="s">
        <v>1911</v>
      </c>
      <c r="DS357" s="110" t="s">
        <v>1892</v>
      </c>
      <c r="DT357" s="110" t="s">
        <v>1911</v>
      </c>
      <c r="DU357" s="110" t="s">
        <v>1911</v>
      </c>
      <c r="DV357" s="110" t="s">
        <v>1911</v>
      </c>
      <c r="DW357" s="110" t="s">
        <v>1911</v>
      </c>
      <c r="DX357" s="110" t="s">
        <v>1911</v>
      </c>
      <c r="DY357" s="110" t="s">
        <v>1911</v>
      </c>
      <c r="DZ357" s="110" t="s">
        <v>1911</v>
      </c>
      <c r="EA357" s="110" t="s">
        <v>1911</v>
      </c>
      <c r="EB357" s="110" t="s">
        <v>1892</v>
      </c>
      <c r="EC357" s="110" t="s">
        <v>1892</v>
      </c>
    </row>
    <row r="358" spans="1:133" x14ac:dyDescent="0.3">
      <c r="A358" s="110" t="s">
        <v>162</v>
      </c>
      <c r="B358" s="110">
        <v>2021</v>
      </c>
      <c r="C358" s="110" t="s">
        <v>2965</v>
      </c>
      <c r="D358" s="22">
        <f>INDEX(Concordance!$A$2:$A$556,MATCH('2021 ESSER III'!F358,Concordance!$D$2:$D$556,0))</f>
        <v>102081</v>
      </c>
      <c r="E358" s="110" t="s">
        <v>1219</v>
      </c>
      <c r="F358" s="110" t="s">
        <v>2966</v>
      </c>
      <c r="G358" s="110" t="s">
        <v>2967</v>
      </c>
      <c r="H358" s="110" t="s">
        <v>1892</v>
      </c>
      <c r="I358" s="21">
        <v>6892.4</v>
      </c>
      <c r="J358" s="21">
        <v>0</v>
      </c>
      <c r="K358" s="21">
        <v>0</v>
      </c>
      <c r="L358" s="21">
        <v>0</v>
      </c>
      <c r="M358" s="21">
        <v>0</v>
      </c>
      <c r="N358" s="21">
        <v>0</v>
      </c>
      <c r="O358" s="21">
        <v>0</v>
      </c>
      <c r="P358" s="21">
        <v>0</v>
      </c>
      <c r="Q358" s="21">
        <v>6892.4</v>
      </c>
      <c r="R358" s="21">
        <v>0</v>
      </c>
      <c r="W358" s="21">
        <v>6892.4</v>
      </c>
      <c r="X358" s="110">
        <v>0</v>
      </c>
      <c r="Y358" s="110">
        <v>0</v>
      </c>
      <c r="Z358" s="110">
        <v>0</v>
      </c>
      <c r="AA358" s="110">
        <v>100</v>
      </c>
      <c r="AB358" s="110">
        <v>0</v>
      </c>
      <c r="AC358" s="21">
        <v>505070</v>
      </c>
      <c r="AD358" s="21">
        <v>0</v>
      </c>
      <c r="AE358" s="21">
        <v>0</v>
      </c>
      <c r="AF358" s="21">
        <v>0</v>
      </c>
      <c r="AG358" s="21">
        <v>0</v>
      </c>
      <c r="AH358" s="21">
        <v>0</v>
      </c>
      <c r="AI358" s="21">
        <v>0</v>
      </c>
      <c r="AJ358" s="21">
        <v>0</v>
      </c>
      <c r="AK358" s="21">
        <v>0</v>
      </c>
      <c r="AL358" s="21">
        <v>0</v>
      </c>
      <c r="AM358" s="21">
        <v>0</v>
      </c>
      <c r="AN358" s="21">
        <v>0</v>
      </c>
      <c r="AO358" s="21">
        <v>0</v>
      </c>
      <c r="AP358" s="21">
        <v>0</v>
      </c>
      <c r="AQ358" s="21">
        <v>0</v>
      </c>
      <c r="AR358" s="21">
        <v>0</v>
      </c>
      <c r="AS358" s="21">
        <v>0</v>
      </c>
      <c r="AT358" s="21">
        <v>0</v>
      </c>
      <c r="AU358" s="21">
        <v>0</v>
      </c>
      <c r="AV358" s="21">
        <v>0</v>
      </c>
      <c r="AW358" s="21">
        <v>0</v>
      </c>
      <c r="AX358" s="21">
        <v>0</v>
      </c>
      <c r="AY358" s="21">
        <v>0</v>
      </c>
      <c r="AZ358" s="21">
        <v>0</v>
      </c>
      <c r="BA358" s="21">
        <v>0</v>
      </c>
      <c r="BB358" s="21">
        <v>0</v>
      </c>
      <c r="BC358" s="21">
        <v>0</v>
      </c>
      <c r="BD358" s="21">
        <v>0</v>
      </c>
      <c r="BE358" s="21">
        <v>0</v>
      </c>
      <c r="BF358" s="21">
        <v>0</v>
      </c>
      <c r="BG358" s="21">
        <v>0</v>
      </c>
      <c r="BH358" s="21">
        <v>0</v>
      </c>
      <c r="BI358" s="21">
        <v>0</v>
      </c>
      <c r="BJ358" s="21">
        <v>0</v>
      </c>
      <c r="BK358" s="21">
        <v>0</v>
      </c>
      <c r="BL358" s="21">
        <v>0</v>
      </c>
      <c r="BM358" s="21">
        <v>0</v>
      </c>
      <c r="BN358" s="21">
        <v>0</v>
      </c>
      <c r="BO358" s="21">
        <v>0</v>
      </c>
      <c r="BP358" s="21">
        <v>0</v>
      </c>
      <c r="BQ358" s="21">
        <v>0</v>
      </c>
      <c r="BR358" s="21">
        <v>0</v>
      </c>
      <c r="BS358" s="21">
        <v>0</v>
      </c>
      <c r="BT358" s="21">
        <v>0</v>
      </c>
      <c r="BU358" s="21">
        <v>0</v>
      </c>
      <c r="BV358" s="21">
        <v>0</v>
      </c>
      <c r="BW358" s="21">
        <v>0</v>
      </c>
      <c r="BX358" s="21">
        <v>0</v>
      </c>
      <c r="BY358" s="21">
        <v>0</v>
      </c>
      <c r="BZ358" s="21">
        <v>0</v>
      </c>
      <c r="CA358" s="21">
        <v>0</v>
      </c>
      <c r="CB358" s="21">
        <v>0</v>
      </c>
      <c r="CC358" s="21">
        <v>0</v>
      </c>
      <c r="CD358" s="21">
        <v>0</v>
      </c>
      <c r="CE358" s="21">
        <v>0</v>
      </c>
      <c r="CF358" s="21">
        <v>0</v>
      </c>
      <c r="CG358" s="21">
        <v>0</v>
      </c>
      <c r="CH358" s="21">
        <v>0</v>
      </c>
      <c r="CI358" s="21">
        <v>0</v>
      </c>
      <c r="CJ358" s="21">
        <v>0</v>
      </c>
      <c r="CK358" s="21">
        <v>0</v>
      </c>
      <c r="CL358" s="21">
        <v>0</v>
      </c>
      <c r="CM358" s="21">
        <v>0</v>
      </c>
      <c r="CN358" s="21">
        <v>0</v>
      </c>
      <c r="CO358" s="21">
        <v>0</v>
      </c>
      <c r="CP358" s="21">
        <v>0</v>
      </c>
      <c r="CQ358" s="21">
        <v>0</v>
      </c>
      <c r="CR358" s="21">
        <v>0</v>
      </c>
      <c r="CS358" s="21">
        <v>0</v>
      </c>
      <c r="CT358" s="21">
        <v>0</v>
      </c>
      <c r="CU358" s="21">
        <v>0</v>
      </c>
      <c r="CV358" s="21">
        <v>0</v>
      </c>
      <c r="CW358" s="21">
        <v>0</v>
      </c>
      <c r="CX358" s="21">
        <v>0</v>
      </c>
      <c r="CY358" s="21">
        <v>0</v>
      </c>
      <c r="CZ358" s="21">
        <v>0</v>
      </c>
      <c r="DA358" s="21">
        <v>0</v>
      </c>
      <c r="DB358" s="21">
        <v>0</v>
      </c>
      <c r="DC358" s="21">
        <v>0</v>
      </c>
      <c r="DD358" s="21">
        <v>0</v>
      </c>
      <c r="DE358" s="21">
        <v>0</v>
      </c>
      <c r="DF358" s="21">
        <v>0</v>
      </c>
      <c r="DG358" s="21">
        <v>0</v>
      </c>
      <c r="DH358" s="21">
        <v>505070</v>
      </c>
      <c r="DI358" s="110">
        <v>0</v>
      </c>
      <c r="DJ358" s="110">
        <v>20</v>
      </c>
      <c r="DK358" s="110">
        <v>0</v>
      </c>
      <c r="DL358" s="110">
        <v>80</v>
      </c>
      <c r="DM358" s="110">
        <v>0</v>
      </c>
      <c r="DN358" s="21">
        <v>101014</v>
      </c>
      <c r="DO358" s="21">
        <v>0</v>
      </c>
      <c r="DP358" s="110" t="s">
        <v>1911</v>
      </c>
      <c r="DQ358" s="110" t="s">
        <v>1911</v>
      </c>
      <c r="DR358" s="110" t="s">
        <v>1911</v>
      </c>
      <c r="DS358" s="110" t="s">
        <v>1892</v>
      </c>
      <c r="DT358" s="110" t="s">
        <v>1911</v>
      </c>
      <c r="DU358" s="110" t="s">
        <v>1911</v>
      </c>
      <c r="DV358" s="110" t="s">
        <v>1911</v>
      </c>
      <c r="DW358" s="110" t="s">
        <v>1911</v>
      </c>
      <c r="DX358" s="110" t="s">
        <v>1911</v>
      </c>
      <c r="DY358" s="110" t="s">
        <v>1911</v>
      </c>
      <c r="DZ358" s="110" t="s">
        <v>1911</v>
      </c>
      <c r="EA358" s="110" t="s">
        <v>1911</v>
      </c>
      <c r="EB358" s="110" t="s">
        <v>1892</v>
      </c>
      <c r="EC358" s="110" t="s">
        <v>1892</v>
      </c>
    </row>
    <row r="359" spans="1:133" x14ac:dyDescent="0.3">
      <c r="A359" s="110" t="s">
        <v>162</v>
      </c>
      <c r="B359" s="110">
        <v>2021</v>
      </c>
      <c r="C359" s="110" t="s">
        <v>2968</v>
      </c>
      <c r="D359" s="22">
        <f>INDEX(Concordance!$A$2:$A$556,MATCH('2021 ESSER III'!F359,Concordance!$D$2:$D$556,0))</f>
        <v>115913</v>
      </c>
      <c r="E359" s="110" t="s">
        <v>1372</v>
      </c>
      <c r="F359" s="110" t="s">
        <v>2969</v>
      </c>
      <c r="G359" s="110" t="s">
        <v>2970</v>
      </c>
      <c r="H359" s="110" t="s">
        <v>1892</v>
      </c>
      <c r="I359" s="21">
        <v>0</v>
      </c>
      <c r="J359" s="21">
        <v>0</v>
      </c>
      <c r="K359" s="21">
        <v>0</v>
      </c>
      <c r="L359" s="21">
        <v>0</v>
      </c>
      <c r="M359" s="21">
        <v>0</v>
      </c>
      <c r="N359" s="21">
        <v>0</v>
      </c>
      <c r="O359" s="21">
        <v>0</v>
      </c>
      <c r="P359" s="21">
        <v>0</v>
      </c>
      <c r="Q359" s="21">
        <v>0</v>
      </c>
      <c r="R359" s="21">
        <v>0</v>
      </c>
      <c r="W359" s="21">
        <v>0</v>
      </c>
      <c r="AC359" s="21">
        <v>2513206</v>
      </c>
      <c r="AD359" s="21">
        <v>0</v>
      </c>
      <c r="AE359" s="21">
        <v>0</v>
      </c>
      <c r="AF359" s="21">
        <v>0</v>
      </c>
      <c r="AG359" s="21">
        <v>0</v>
      </c>
      <c r="AH359" s="21">
        <v>0</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L359" s="21">
        <v>0</v>
      </c>
      <c r="BM359" s="21">
        <v>0</v>
      </c>
      <c r="BN359" s="21">
        <v>0</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21">
        <v>0</v>
      </c>
      <c r="CN359" s="21">
        <v>0</v>
      </c>
      <c r="CO359" s="21">
        <v>0</v>
      </c>
      <c r="CP359" s="21">
        <v>0</v>
      </c>
      <c r="CQ359" s="21">
        <v>0</v>
      </c>
      <c r="CR359" s="21">
        <v>0</v>
      </c>
      <c r="CS359" s="21">
        <v>0</v>
      </c>
      <c r="CT359" s="21">
        <v>0</v>
      </c>
      <c r="CU359" s="21">
        <v>0</v>
      </c>
      <c r="CV359" s="21">
        <v>0</v>
      </c>
      <c r="CW359" s="21">
        <v>0</v>
      </c>
      <c r="CX359" s="21">
        <v>0</v>
      </c>
      <c r="CY359" s="21">
        <v>0</v>
      </c>
      <c r="CZ359" s="21">
        <v>0</v>
      </c>
      <c r="DA359" s="21">
        <v>0</v>
      </c>
      <c r="DB359" s="21">
        <v>0</v>
      </c>
      <c r="DC359" s="21">
        <v>0</v>
      </c>
      <c r="DD359" s="21">
        <v>0</v>
      </c>
      <c r="DE359" s="21">
        <v>0</v>
      </c>
      <c r="DF359" s="21">
        <v>0</v>
      </c>
      <c r="DG359" s="21">
        <v>0</v>
      </c>
      <c r="DH359" s="21">
        <v>2513206</v>
      </c>
      <c r="DI359" s="110">
        <v>0</v>
      </c>
      <c r="DJ359" s="110">
        <v>100</v>
      </c>
      <c r="DK359" s="110">
        <v>0</v>
      </c>
      <c r="DL359" s="110">
        <v>0</v>
      </c>
      <c r="DM359" s="110">
        <v>0</v>
      </c>
      <c r="DN359" s="21">
        <v>2478844</v>
      </c>
      <c r="DO359" s="21">
        <v>0</v>
      </c>
      <c r="DP359" s="110" t="s">
        <v>1911</v>
      </c>
      <c r="DQ359" s="110" t="s">
        <v>1911</v>
      </c>
      <c r="DR359" s="110" t="s">
        <v>1911</v>
      </c>
      <c r="DS359" s="110" t="s">
        <v>1911</v>
      </c>
      <c r="DT359" s="110" t="s">
        <v>1911</v>
      </c>
      <c r="DU359" s="110" t="s">
        <v>1911</v>
      </c>
      <c r="DV359" s="110" t="s">
        <v>1911</v>
      </c>
      <c r="DW359" s="110" t="s">
        <v>1911</v>
      </c>
      <c r="DX359" s="110" t="s">
        <v>1911</v>
      </c>
      <c r="DY359" s="110" t="s">
        <v>1911</v>
      </c>
      <c r="DZ359" s="110" t="s">
        <v>1911</v>
      </c>
      <c r="EA359" s="110" t="s">
        <v>1911</v>
      </c>
      <c r="EB359" s="110" t="s">
        <v>1892</v>
      </c>
      <c r="EC359" s="110" t="s">
        <v>1892</v>
      </c>
    </row>
    <row r="360" spans="1:133" x14ac:dyDescent="0.3">
      <c r="A360" s="110" t="s">
        <v>162</v>
      </c>
      <c r="B360" s="110">
        <v>2021</v>
      </c>
      <c r="C360" s="110" t="s">
        <v>2971</v>
      </c>
      <c r="D360" s="22">
        <f>INDEX(Concordance!$A$2:$A$556,MATCH('2021 ESSER III'!F360,Concordance!$D$2:$D$556,0))</f>
        <v>94083</v>
      </c>
      <c r="E360" s="110" t="s">
        <v>1222</v>
      </c>
      <c r="F360" s="110" t="s">
        <v>2972</v>
      </c>
      <c r="G360" s="110" t="s">
        <v>2973</v>
      </c>
      <c r="H360" s="110" t="s">
        <v>1892</v>
      </c>
      <c r="I360" s="21">
        <v>0</v>
      </c>
      <c r="J360" s="21">
        <v>0</v>
      </c>
      <c r="K360" s="21">
        <v>0</v>
      </c>
      <c r="L360" s="21">
        <v>0</v>
      </c>
      <c r="M360" s="21">
        <v>0</v>
      </c>
      <c r="N360" s="21">
        <v>0</v>
      </c>
      <c r="O360" s="21">
        <v>0</v>
      </c>
      <c r="P360" s="21">
        <v>0</v>
      </c>
      <c r="Q360" s="21">
        <v>0</v>
      </c>
      <c r="R360" s="21">
        <v>0</v>
      </c>
      <c r="W360" s="21">
        <v>0</v>
      </c>
      <c r="AC360" s="21">
        <v>6873224</v>
      </c>
      <c r="AD360" s="21">
        <v>0</v>
      </c>
      <c r="AE360" s="21">
        <v>0</v>
      </c>
      <c r="AF360" s="21">
        <v>0</v>
      </c>
      <c r="AG360" s="21">
        <v>0</v>
      </c>
      <c r="AH360" s="21">
        <v>0</v>
      </c>
      <c r="AI360" s="21">
        <v>0</v>
      </c>
      <c r="AJ360" s="21">
        <v>0</v>
      </c>
      <c r="AK360" s="21">
        <v>0</v>
      </c>
      <c r="AL360" s="21">
        <v>0</v>
      </c>
      <c r="AM360" s="21">
        <v>0</v>
      </c>
      <c r="AN360" s="21">
        <v>0</v>
      </c>
      <c r="AO360" s="21">
        <v>0</v>
      </c>
      <c r="AP360" s="21">
        <v>0</v>
      </c>
      <c r="AQ360" s="21">
        <v>0</v>
      </c>
      <c r="AR360" s="21">
        <v>0</v>
      </c>
      <c r="AS360" s="21">
        <v>0</v>
      </c>
      <c r="AT360" s="21">
        <v>0</v>
      </c>
      <c r="AU360" s="21">
        <v>0</v>
      </c>
      <c r="AV360" s="21">
        <v>0</v>
      </c>
      <c r="AW360" s="21">
        <v>0</v>
      </c>
      <c r="AX360" s="21">
        <v>0</v>
      </c>
      <c r="AY360" s="21">
        <v>0</v>
      </c>
      <c r="AZ360" s="21">
        <v>0</v>
      </c>
      <c r="BA360" s="21">
        <v>0</v>
      </c>
      <c r="BB360" s="21">
        <v>0</v>
      </c>
      <c r="BC360" s="21">
        <v>0</v>
      </c>
      <c r="BD360" s="21">
        <v>0</v>
      </c>
      <c r="BE360" s="21">
        <v>0</v>
      </c>
      <c r="BF360" s="21">
        <v>0</v>
      </c>
      <c r="BG360" s="21">
        <v>0</v>
      </c>
      <c r="BH360" s="21">
        <v>0</v>
      </c>
      <c r="BI360" s="21">
        <v>0</v>
      </c>
      <c r="BJ360" s="21">
        <v>0</v>
      </c>
      <c r="BK360" s="21">
        <v>0</v>
      </c>
      <c r="BL360" s="21">
        <v>0</v>
      </c>
      <c r="BM360" s="21">
        <v>0</v>
      </c>
      <c r="BN360" s="21">
        <v>0</v>
      </c>
      <c r="BO360" s="21">
        <v>0</v>
      </c>
      <c r="BP360" s="21">
        <v>0</v>
      </c>
      <c r="BQ360" s="21">
        <v>0</v>
      </c>
      <c r="BR360" s="21">
        <v>0</v>
      </c>
      <c r="BS360" s="21">
        <v>0</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21">
        <v>0</v>
      </c>
      <c r="CN360" s="21">
        <v>0</v>
      </c>
      <c r="CO360" s="21">
        <v>0</v>
      </c>
      <c r="CP360" s="21">
        <v>0</v>
      </c>
      <c r="CQ360" s="21">
        <v>0</v>
      </c>
      <c r="CR360" s="21">
        <v>0</v>
      </c>
      <c r="CS360" s="21">
        <v>0</v>
      </c>
      <c r="CT360" s="21">
        <v>0</v>
      </c>
      <c r="CU360" s="21">
        <v>0</v>
      </c>
      <c r="CV360" s="21">
        <v>0</v>
      </c>
      <c r="CW360" s="21">
        <v>0</v>
      </c>
      <c r="CX360" s="21">
        <v>0</v>
      </c>
      <c r="CY360" s="21">
        <v>0</v>
      </c>
      <c r="CZ360" s="21">
        <v>0</v>
      </c>
      <c r="DA360" s="21">
        <v>0</v>
      </c>
      <c r="DB360" s="21">
        <v>0</v>
      </c>
      <c r="DC360" s="21">
        <v>0</v>
      </c>
      <c r="DD360" s="21">
        <v>0</v>
      </c>
      <c r="DE360" s="21">
        <v>0</v>
      </c>
      <c r="DF360" s="21">
        <v>0</v>
      </c>
      <c r="DG360" s="21">
        <v>0</v>
      </c>
      <c r="DH360" s="21">
        <v>6873224</v>
      </c>
      <c r="DI360" s="110">
        <v>0</v>
      </c>
      <c r="DJ360" s="110">
        <v>97</v>
      </c>
      <c r="DK360" s="110">
        <v>3</v>
      </c>
      <c r="DL360" s="110">
        <v>0</v>
      </c>
      <c r="DM360" s="110">
        <v>0</v>
      </c>
      <c r="DN360" s="21">
        <v>1375865</v>
      </c>
      <c r="DO360" s="21">
        <v>0</v>
      </c>
      <c r="DP360" s="110" t="s">
        <v>1911</v>
      </c>
      <c r="DQ360" s="110" t="s">
        <v>1911</v>
      </c>
      <c r="DR360" s="110" t="s">
        <v>1911</v>
      </c>
      <c r="DS360" s="110" t="s">
        <v>1892</v>
      </c>
      <c r="DT360" s="110" t="s">
        <v>1911</v>
      </c>
      <c r="DU360" s="110" t="s">
        <v>1892</v>
      </c>
      <c r="DV360" s="110" t="s">
        <v>1911</v>
      </c>
      <c r="DW360" s="110" t="s">
        <v>1911</v>
      </c>
      <c r="DX360" s="110" t="s">
        <v>1911</v>
      </c>
      <c r="DY360" s="110" t="s">
        <v>1911</v>
      </c>
      <c r="DZ360" s="110" t="s">
        <v>1911</v>
      </c>
      <c r="EA360" s="110" t="s">
        <v>1911</v>
      </c>
      <c r="EB360" s="110" t="s">
        <v>1892</v>
      </c>
      <c r="EC360" s="110" t="s">
        <v>1892</v>
      </c>
    </row>
    <row r="361" spans="1:133" x14ac:dyDescent="0.3">
      <c r="A361" s="110" t="s">
        <v>162</v>
      </c>
      <c r="B361" s="110">
        <v>2021</v>
      </c>
      <c r="C361" s="110" t="s">
        <v>2974</v>
      </c>
      <c r="D361" s="22">
        <f>INDEX(Concordance!$A$2:$A$556,MATCH('2021 ESSER III'!F361,Concordance!$D$2:$D$556,0))</f>
        <v>33094</v>
      </c>
      <c r="E361" s="110" t="s">
        <v>1225</v>
      </c>
      <c r="F361" s="110" t="s">
        <v>2975</v>
      </c>
      <c r="G361" s="110" t="s">
        <v>2976</v>
      </c>
      <c r="H361" s="110" t="s">
        <v>1892</v>
      </c>
      <c r="I361" s="21">
        <v>0</v>
      </c>
      <c r="J361" s="21">
        <v>0</v>
      </c>
      <c r="K361" s="21">
        <v>0</v>
      </c>
      <c r="L361" s="21">
        <v>0</v>
      </c>
      <c r="M361" s="21">
        <v>0</v>
      </c>
      <c r="N361" s="21">
        <v>0</v>
      </c>
      <c r="O361" s="21">
        <v>0</v>
      </c>
      <c r="P361" s="21">
        <v>0</v>
      </c>
      <c r="Q361" s="21">
        <v>0</v>
      </c>
      <c r="R361" s="21">
        <v>0</v>
      </c>
      <c r="W361" s="21">
        <v>0</v>
      </c>
      <c r="AC361" s="21">
        <v>938769</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21">
        <v>0</v>
      </c>
      <c r="CN361" s="21">
        <v>0</v>
      </c>
      <c r="CO361" s="21">
        <v>0</v>
      </c>
      <c r="CP361" s="21">
        <v>0</v>
      </c>
      <c r="CQ361" s="21">
        <v>0</v>
      </c>
      <c r="CR361" s="21">
        <v>0</v>
      </c>
      <c r="CS361" s="21">
        <v>0</v>
      </c>
      <c r="CT361" s="21">
        <v>0</v>
      </c>
      <c r="CU361" s="21">
        <v>0</v>
      </c>
      <c r="CV361" s="21">
        <v>0</v>
      </c>
      <c r="CW361" s="21">
        <v>0</v>
      </c>
      <c r="CX361" s="21">
        <v>0</v>
      </c>
      <c r="CY361" s="21">
        <v>0</v>
      </c>
      <c r="CZ361" s="21">
        <v>0</v>
      </c>
      <c r="DA361" s="21">
        <v>0</v>
      </c>
      <c r="DB361" s="21">
        <v>0</v>
      </c>
      <c r="DC361" s="21">
        <v>0</v>
      </c>
      <c r="DD361" s="21">
        <v>0</v>
      </c>
      <c r="DE361" s="21">
        <v>0</v>
      </c>
      <c r="DF361" s="21">
        <v>0</v>
      </c>
      <c r="DG361" s="21">
        <v>0</v>
      </c>
      <c r="DH361" s="21">
        <v>938769</v>
      </c>
      <c r="DI361" s="110">
        <v>0</v>
      </c>
      <c r="DJ361" s="110">
        <v>100</v>
      </c>
      <c r="DK361" s="110">
        <v>0</v>
      </c>
      <c r="DL361" s="110">
        <v>0</v>
      </c>
      <c r="DM361" s="110">
        <v>0</v>
      </c>
      <c r="DN361" s="21">
        <v>199090.5</v>
      </c>
      <c r="DO361" s="21">
        <v>0</v>
      </c>
      <c r="DP361" s="110" t="s">
        <v>1911</v>
      </c>
      <c r="DQ361" s="110" t="s">
        <v>1911</v>
      </c>
      <c r="DR361" s="110" t="s">
        <v>1911</v>
      </c>
      <c r="DS361" s="110" t="s">
        <v>1892</v>
      </c>
      <c r="DT361" s="110" t="s">
        <v>1911</v>
      </c>
      <c r="DU361" s="110" t="s">
        <v>1911</v>
      </c>
      <c r="DV361" s="110" t="s">
        <v>1911</v>
      </c>
      <c r="DW361" s="110" t="s">
        <v>1911</v>
      </c>
      <c r="DX361" s="110" t="s">
        <v>1911</v>
      </c>
      <c r="DY361" s="110" t="s">
        <v>1911</v>
      </c>
      <c r="DZ361" s="110" t="s">
        <v>1911</v>
      </c>
      <c r="EA361" s="110" t="s">
        <v>1911</v>
      </c>
      <c r="EB361" s="110" t="s">
        <v>1892</v>
      </c>
      <c r="EC361" s="110" t="s">
        <v>1911</v>
      </c>
    </row>
    <row r="362" spans="1:133" x14ac:dyDescent="0.3">
      <c r="A362" s="110" t="s">
        <v>162</v>
      </c>
      <c r="B362" s="110">
        <v>2021</v>
      </c>
      <c r="C362" s="110" t="s">
        <v>2977</v>
      </c>
      <c r="D362" s="22">
        <f>INDEX(Concordance!$A$2:$A$556,MATCH('2021 ESSER III'!F362,Concordance!$D$2:$D$556,0))</f>
        <v>74194</v>
      </c>
      <c r="E362" s="110" t="s">
        <v>1228</v>
      </c>
      <c r="F362" s="110" t="s">
        <v>2978</v>
      </c>
      <c r="G362" s="110" t="s">
        <v>2979</v>
      </c>
      <c r="H362" s="110" t="s">
        <v>1892</v>
      </c>
      <c r="I362" s="21">
        <v>4865.22</v>
      </c>
      <c r="J362" s="21">
        <v>0</v>
      </c>
      <c r="K362" s="21">
        <v>0</v>
      </c>
      <c r="L362" s="21">
        <v>0</v>
      </c>
      <c r="M362" s="21">
        <v>0</v>
      </c>
      <c r="N362" s="21">
        <v>0</v>
      </c>
      <c r="O362" s="21">
        <v>0</v>
      </c>
      <c r="P362" s="21">
        <v>0</v>
      </c>
      <c r="Q362" s="21">
        <v>4865.22</v>
      </c>
      <c r="R362" s="21">
        <v>0</v>
      </c>
      <c r="W362" s="21">
        <v>4865.22</v>
      </c>
      <c r="X362" s="110">
        <v>0</v>
      </c>
      <c r="Y362" s="110">
        <v>0</v>
      </c>
      <c r="Z362" s="110">
        <v>0</v>
      </c>
      <c r="AA362" s="110">
        <v>100</v>
      </c>
      <c r="AB362" s="110">
        <v>0</v>
      </c>
      <c r="AC362" s="21">
        <v>284437</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0</v>
      </c>
      <c r="AY362" s="21">
        <v>0</v>
      </c>
      <c r="AZ362" s="21">
        <v>0</v>
      </c>
      <c r="BA362" s="21">
        <v>0</v>
      </c>
      <c r="BB362" s="21">
        <v>0</v>
      </c>
      <c r="BC362" s="21">
        <v>0</v>
      </c>
      <c r="BD362" s="21">
        <v>0</v>
      </c>
      <c r="BE362" s="21">
        <v>0</v>
      </c>
      <c r="BF362" s="21">
        <v>0</v>
      </c>
      <c r="BG362" s="21">
        <v>0</v>
      </c>
      <c r="BH362" s="21">
        <v>0</v>
      </c>
      <c r="BI362" s="21">
        <v>0</v>
      </c>
      <c r="BJ362" s="21">
        <v>0</v>
      </c>
      <c r="BK362" s="21">
        <v>0</v>
      </c>
      <c r="BL362" s="21">
        <v>0</v>
      </c>
      <c r="BM362" s="21">
        <v>0</v>
      </c>
      <c r="BN362" s="21">
        <v>0</v>
      </c>
      <c r="BO362" s="21">
        <v>0</v>
      </c>
      <c r="BP362" s="21">
        <v>0</v>
      </c>
      <c r="BQ362" s="21">
        <v>0</v>
      </c>
      <c r="BR362" s="21">
        <v>0</v>
      </c>
      <c r="BS362" s="21">
        <v>0</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21">
        <v>0</v>
      </c>
      <c r="CN362" s="21">
        <v>0</v>
      </c>
      <c r="CO362" s="21">
        <v>0</v>
      </c>
      <c r="CP362" s="21">
        <v>0</v>
      </c>
      <c r="CQ362" s="21">
        <v>0</v>
      </c>
      <c r="CR362" s="21">
        <v>0</v>
      </c>
      <c r="CS362" s="21">
        <v>0</v>
      </c>
      <c r="CT362" s="21">
        <v>0</v>
      </c>
      <c r="CU362" s="21">
        <v>0</v>
      </c>
      <c r="CV362" s="21">
        <v>0</v>
      </c>
      <c r="CW362" s="21">
        <v>0</v>
      </c>
      <c r="CX362" s="21">
        <v>0</v>
      </c>
      <c r="CY362" s="21">
        <v>0</v>
      </c>
      <c r="CZ362" s="21">
        <v>0</v>
      </c>
      <c r="DA362" s="21">
        <v>0</v>
      </c>
      <c r="DB362" s="21">
        <v>0</v>
      </c>
      <c r="DC362" s="21">
        <v>0</v>
      </c>
      <c r="DD362" s="21">
        <v>0</v>
      </c>
      <c r="DE362" s="21">
        <v>0</v>
      </c>
      <c r="DF362" s="21">
        <v>0</v>
      </c>
      <c r="DG362" s="21">
        <v>0</v>
      </c>
      <c r="DH362" s="21">
        <v>284437</v>
      </c>
      <c r="DI362" s="110">
        <v>50</v>
      </c>
      <c r="DJ362" s="110">
        <v>20</v>
      </c>
      <c r="DK362" s="110">
        <v>10</v>
      </c>
      <c r="DL362" s="110">
        <v>20</v>
      </c>
      <c r="DM362" s="110">
        <v>0</v>
      </c>
      <c r="DN362" s="21">
        <v>56900</v>
      </c>
      <c r="DO362" s="21">
        <v>0</v>
      </c>
      <c r="DP362" s="110" t="s">
        <v>1892</v>
      </c>
      <c r="DQ362" s="110" t="s">
        <v>1911</v>
      </c>
      <c r="DR362" s="110" t="s">
        <v>1892</v>
      </c>
      <c r="DS362" s="110" t="s">
        <v>1911</v>
      </c>
      <c r="DT362" s="110" t="s">
        <v>1911</v>
      </c>
      <c r="DU362" s="110" t="s">
        <v>1892</v>
      </c>
      <c r="DV362" s="110" t="s">
        <v>1911</v>
      </c>
      <c r="DW362" s="110" t="s">
        <v>1911</v>
      </c>
      <c r="DX362" s="110" t="s">
        <v>1911</v>
      </c>
      <c r="DY362" s="110" t="s">
        <v>1911</v>
      </c>
      <c r="DZ362" s="110" t="s">
        <v>1911</v>
      </c>
      <c r="EA362" s="110" t="s">
        <v>1911</v>
      </c>
      <c r="EB362" s="110" t="s">
        <v>1892</v>
      </c>
      <c r="EC362" s="110" t="s">
        <v>1892</v>
      </c>
    </row>
    <row r="363" spans="1:133" x14ac:dyDescent="0.3">
      <c r="A363" s="110" t="s">
        <v>162</v>
      </c>
      <c r="B363" s="110">
        <v>2021</v>
      </c>
      <c r="C363" s="110" t="s">
        <v>2980</v>
      </c>
      <c r="D363" s="22">
        <f>INDEX(Concordance!$A$2:$A$556,MATCH('2021 ESSER III'!F363,Concordance!$D$2:$D$556,0))</f>
        <v>88072</v>
      </c>
      <c r="E363" s="110" t="s">
        <v>1231</v>
      </c>
      <c r="F363" s="110" t="s">
        <v>2981</v>
      </c>
      <c r="G363" s="110" t="s">
        <v>2982</v>
      </c>
      <c r="H363" s="110" t="s">
        <v>1892</v>
      </c>
      <c r="I363" s="21">
        <v>7297.83</v>
      </c>
      <c r="J363" s="21">
        <v>0</v>
      </c>
      <c r="K363" s="21">
        <v>0</v>
      </c>
      <c r="L363" s="21">
        <v>0</v>
      </c>
      <c r="M363" s="21">
        <v>0</v>
      </c>
      <c r="N363" s="21">
        <v>0</v>
      </c>
      <c r="O363" s="21">
        <v>0</v>
      </c>
      <c r="P363" s="21">
        <v>0</v>
      </c>
      <c r="Q363" s="21">
        <v>7297.83</v>
      </c>
      <c r="R363" s="21">
        <v>0</v>
      </c>
      <c r="W363" s="21">
        <v>7297.83</v>
      </c>
      <c r="X363" s="110">
        <v>0</v>
      </c>
      <c r="Y363" s="110">
        <v>0</v>
      </c>
      <c r="Z363" s="110">
        <v>0</v>
      </c>
      <c r="AA363" s="110">
        <v>100</v>
      </c>
      <c r="AB363" s="110">
        <v>0</v>
      </c>
      <c r="AC363" s="21">
        <v>679936</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21">
        <v>0</v>
      </c>
      <c r="CN363" s="21">
        <v>0</v>
      </c>
      <c r="CO363" s="21">
        <v>0</v>
      </c>
      <c r="CP363" s="21">
        <v>0</v>
      </c>
      <c r="CQ363" s="21">
        <v>0</v>
      </c>
      <c r="CR363" s="21">
        <v>0</v>
      </c>
      <c r="CS363" s="21">
        <v>0</v>
      </c>
      <c r="CT363" s="21">
        <v>0</v>
      </c>
      <c r="CU363" s="21">
        <v>0</v>
      </c>
      <c r="CV363" s="21">
        <v>0</v>
      </c>
      <c r="CW363" s="21">
        <v>0</v>
      </c>
      <c r="CX363" s="21">
        <v>0</v>
      </c>
      <c r="CY363" s="21">
        <v>0</v>
      </c>
      <c r="CZ363" s="21">
        <v>0</v>
      </c>
      <c r="DA363" s="21">
        <v>0</v>
      </c>
      <c r="DB363" s="21">
        <v>0</v>
      </c>
      <c r="DC363" s="21">
        <v>0</v>
      </c>
      <c r="DD363" s="21">
        <v>0</v>
      </c>
      <c r="DE363" s="21">
        <v>0</v>
      </c>
      <c r="DF363" s="21">
        <v>0</v>
      </c>
      <c r="DG363" s="21">
        <v>0</v>
      </c>
      <c r="DH363" s="21">
        <v>679936</v>
      </c>
      <c r="DI363" s="110">
        <v>0</v>
      </c>
      <c r="DJ363" s="110">
        <v>20</v>
      </c>
      <c r="DK363" s="110">
        <v>0</v>
      </c>
      <c r="DL363" s="110">
        <v>80</v>
      </c>
      <c r="DM363" s="110">
        <v>0</v>
      </c>
      <c r="DN363" s="21">
        <v>134127</v>
      </c>
      <c r="DO363" s="21">
        <v>0</v>
      </c>
      <c r="DP363" s="110" t="s">
        <v>1892</v>
      </c>
      <c r="DQ363" s="110" t="s">
        <v>1892</v>
      </c>
      <c r="DR363" s="110" t="s">
        <v>1911</v>
      </c>
      <c r="DS363" s="110" t="s">
        <v>1892</v>
      </c>
      <c r="DT363" s="110" t="s">
        <v>1911</v>
      </c>
      <c r="DU363" s="110" t="s">
        <v>1892</v>
      </c>
      <c r="DV363" s="110" t="s">
        <v>1911</v>
      </c>
      <c r="DW363" s="110" t="s">
        <v>1911</v>
      </c>
      <c r="DX363" s="110" t="s">
        <v>1911</v>
      </c>
      <c r="DY363" s="110" t="s">
        <v>1911</v>
      </c>
      <c r="DZ363" s="110" t="s">
        <v>1911</v>
      </c>
      <c r="EA363" s="110" t="s">
        <v>1911</v>
      </c>
      <c r="EB363" s="110" t="s">
        <v>1892</v>
      </c>
      <c r="EC363" s="110" t="s">
        <v>1892</v>
      </c>
    </row>
    <row r="364" spans="1:133" x14ac:dyDescent="0.3">
      <c r="A364" s="110" t="s">
        <v>162</v>
      </c>
      <c r="B364" s="110">
        <v>2021</v>
      </c>
      <c r="C364" s="110" t="s">
        <v>2983</v>
      </c>
      <c r="D364" s="22">
        <f>INDEX(Concordance!$A$2:$A$556,MATCH('2021 ESSER III'!F364,Concordance!$D$2:$D$556,0))</f>
        <v>108147</v>
      </c>
      <c r="E364" s="110" t="s">
        <v>1234</v>
      </c>
      <c r="F364" s="110" t="s">
        <v>2984</v>
      </c>
      <c r="G364" s="110" t="s">
        <v>2985</v>
      </c>
      <c r="H364" s="110" t="s">
        <v>1892</v>
      </c>
      <c r="I364" s="21">
        <v>0</v>
      </c>
      <c r="J364" s="21">
        <v>0</v>
      </c>
      <c r="K364" s="21">
        <v>0</v>
      </c>
      <c r="L364" s="21">
        <v>0</v>
      </c>
      <c r="M364" s="21">
        <v>0</v>
      </c>
      <c r="N364" s="21">
        <v>0</v>
      </c>
      <c r="O364" s="21">
        <v>0</v>
      </c>
      <c r="P364" s="21">
        <v>0</v>
      </c>
      <c r="Q364" s="21">
        <v>0</v>
      </c>
      <c r="R364" s="21">
        <v>0</v>
      </c>
      <c r="W364" s="21">
        <v>0</v>
      </c>
      <c r="AC364" s="21">
        <v>1108959</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N364" s="21">
        <v>0</v>
      </c>
      <c r="BO364" s="21">
        <v>0</v>
      </c>
      <c r="BP364" s="21">
        <v>0</v>
      </c>
      <c r="BQ364" s="21">
        <v>0</v>
      </c>
      <c r="BR364" s="21">
        <v>0</v>
      </c>
      <c r="BS364" s="21">
        <v>0</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21">
        <v>0</v>
      </c>
      <c r="CN364" s="21">
        <v>0</v>
      </c>
      <c r="CO364" s="21">
        <v>0</v>
      </c>
      <c r="CP364" s="21">
        <v>0</v>
      </c>
      <c r="CQ364" s="21">
        <v>0</v>
      </c>
      <c r="CR364" s="21">
        <v>0</v>
      </c>
      <c r="CS364" s="21">
        <v>0</v>
      </c>
      <c r="CT364" s="21">
        <v>0</v>
      </c>
      <c r="CU364" s="21">
        <v>0</v>
      </c>
      <c r="CV364" s="21">
        <v>0</v>
      </c>
      <c r="CW364" s="21">
        <v>0</v>
      </c>
      <c r="CX364" s="21">
        <v>0</v>
      </c>
      <c r="CY364" s="21">
        <v>0</v>
      </c>
      <c r="CZ364" s="21">
        <v>0</v>
      </c>
      <c r="DA364" s="21">
        <v>0</v>
      </c>
      <c r="DB364" s="21">
        <v>0</v>
      </c>
      <c r="DC364" s="21">
        <v>0</v>
      </c>
      <c r="DD364" s="21">
        <v>0</v>
      </c>
      <c r="DE364" s="21">
        <v>0</v>
      </c>
      <c r="DF364" s="21">
        <v>0</v>
      </c>
      <c r="DG364" s="21">
        <v>0</v>
      </c>
      <c r="DH364" s="21">
        <v>1108959</v>
      </c>
      <c r="DI364" s="110">
        <v>0</v>
      </c>
      <c r="DJ364" s="110">
        <v>22</v>
      </c>
      <c r="DK364" s="110">
        <v>1</v>
      </c>
      <c r="DL364" s="110">
        <v>77</v>
      </c>
      <c r="DM364" s="110">
        <v>0</v>
      </c>
      <c r="DN364" s="21">
        <v>224000</v>
      </c>
      <c r="DO364" s="21">
        <v>0</v>
      </c>
      <c r="DP364" s="110" t="s">
        <v>1892</v>
      </c>
      <c r="DQ364" s="110" t="s">
        <v>1892</v>
      </c>
      <c r="DR364" s="110" t="s">
        <v>1911</v>
      </c>
      <c r="DS364" s="110" t="s">
        <v>1892</v>
      </c>
      <c r="DT364" s="110" t="s">
        <v>1911</v>
      </c>
      <c r="DU364" s="110" t="s">
        <v>1892</v>
      </c>
      <c r="DV364" s="110" t="s">
        <v>1911</v>
      </c>
      <c r="DW364" s="110" t="s">
        <v>1911</v>
      </c>
      <c r="DX364" s="110" t="s">
        <v>1911</v>
      </c>
      <c r="DY364" s="110" t="s">
        <v>1911</v>
      </c>
      <c r="DZ364" s="110" t="s">
        <v>1911</v>
      </c>
      <c r="EA364" s="110" t="s">
        <v>1911</v>
      </c>
      <c r="EB364" s="110" t="s">
        <v>1892</v>
      </c>
      <c r="EC364" s="110" t="s">
        <v>1892</v>
      </c>
    </row>
    <row r="365" spans="1:133" x14ac:dyDescent="0.3">
      <c r="A365" s="110" t="s">
        <v>162</v>
      </c>
      <c r="B365" s="110">
        <v>2021</v>
      </c>
      <c r="C365" s="110" t="s">
        <v>2986</v>
      </c>
      <c r="D365" s="22">
        <f>INDEX(Concordance!$A$2:$A$556,MATCH('2021 ESSER III'!F365,Concordance!$D$2:$D$556,0))</f>
        <v>50001</v>
      </c>
      <c r="E365" s="110" t="s">
        <v>1237</v>
      </c>
      <c r="F365" s="110" t="s">
        <v>2987</v>
      </c>
      <c r="G365" s="110" t="s">
        <v>2988</v>
      </c>
      <c r="H365" s="110" t="s">
        <v>1892</v>
      </c>
      <c r="I365" s="21">
        <v>92236.46</v>
      </c>
      <c r="J365" s="21">
        <v>0</v>
      </c>
      <c r="K365" s="21">
        <v>0</v>
      </c>
      <c r="L365" s="21">
        <v>0</v>
      </c>
      <c r="M365" s="21">
        <v>0</v>
      </c>
      <c r="N365" s="21">
        <v>0</v>
      </c>
      <c r="O365" s="21">
        <v>0</v>
      </c>
      <c r="P365" s="21">
        <v>0</v>
      </c>
      <c r="Q365" s="21">
        <v>92236.46</v>
      </c>
      <c r="R365" s="21">
        <v>0</v>
      </c>
      <c r="W365" s="21">
        <v>92236.46</v>
      </c>
      <c r="X365" s="110">
        <v>0</v>
      </c>
      <c r="Y365" s="110">
        <v>0</v>
      </c>
      <c r="Z365" s="110">
        <v>0</v>
      </c>
      <c r="AA365" s="110">
        <v>100</v>
      </c>
      <c r="AB365" s="110">
        <v>0</v>
      </c>
      <c r="AC365" s="21">
        <v>8057307</v>
      </c>
      <c r="AD365" s="21">
        <v>0</v>
      </c>
      <c r="AE365" s="21">
        <v>0</v>
      </c>
      <c r="AF365" s="21">
        <v>0</v>
      </c>
      <c r="AG365" s="21">
        <v>0</v>
      </c>
      <c r="AH365" s="21">
        <v>0</v>
      </c>
      <c r="AI365" s="21">
        <v>0</v>
      </c>
      <c r="AJ365" s="21">
        <v>0</v>
      </c>
      <c r="AK365" s="21">
        <v>0</v>
      </c>
      <c r="AL365" s="21">
        <v>0</v>
      </c>
      <c r="AM365" s="21">
        <v>0</v>
      </c>
      <c r="AN365" s="21">
        <v>0</v>
      </c>
      <c r="AO365" s="21">
        <v>0</v>
      </c>
      <c r="AP365" s="21">
        <v>0</v>
      </c>
      <c r="AQ365" s="21">
        <v>0</v>
      </c>
      <c r="AR365" s="21">
        <v>0</v>
      </c>
      <c r="AS365" s="21">
        <v>0</v>
      </c>
      <c r="AT365" s="21">
        <v>0</v>
      </c>
      <c r="AU365" s="21">
        <v>0</v>
      </c>
      <c r="AV365" s="21">
        <v>0</v>
      </c>
      <c r="AW365" s="21">
        <v>0</v>
      </c>
      <c r="AX365" s="21">
        <v>0</v>
      </c>
      <c r="AY365" s="21">
        <v>0</v>
      </c>
      <c r="AZ365" s="21">
        <v>0</v>
      </c>
      <c r="BA365" s="21">
        <v>0</v>
      </c>
      <c r="BB365" s="21">
        <v>0</v>
      </c>
      <c r="BC365" s="21">
        <v>0</v>
      </c>
      <c r="BD365" s="21">
        <v>0</v>
      </c>
      <c r="BE365" s="21">
        <v>0</v>
      </c>
      <c r="BF365" s="21">
        <v>0</v>
      </c>
      <c r="BG365" s="21">
        <v>0</v>
      </c>
      <c r="BH365" s="21">
        <v>0</v>
      </c>
      <c r="BI365" s="21">
        <v>0</v>
      </c>
      <c r="BJ365" s="21">
        <v>0</v>
      </c>
      <c r="BK365" s="21">
        <v>0</v>
      </c>
      <c r="BL365" s="21">
        <v>0</v>
      </c>
      <c r="BM365" s="21">
        <v>0</v>
      </c>
      <c r="BN365" s="21">
        <v>0</v>
      </c>
      <c r="BO365" s="21">
        <v>0</v>
      </c>
      <c r="BP365" s="21">
        <v>0</v>
      </c>
      <c r="BQ365" s="21">
        <v>0</v>
      </c>
      <c r="BR365" s="21">
        <v>0</v>
      </c>
      <c r="BS365" s="21">
        <v>0</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21">
        <v>0</v>
      </c>
      <c r="CU365" s="21">
        <v>0</v>
      </c>
      <c r="CV365" s="21">
        <v>0</v>
      </c>
      <c r="CW365" s="21">
        <v>0</v>
      </c>
      <c r="CX365" s="21">
        <v>0</v>
      </c>
      <c r="CY365" s="21">
        <v>0</v>
      </c>
      <c r="CZ365" s="21">
        <v>0</v>
      </c>
      <c r="DA365" s="21">
        <v>0</v>
      </c>
      <c r="DB365" s="21">
        <v>0</v>
      </c>
      <c r="DC365" s="21">
        <v>0</v>
      </c>
      <c r="DD365" s="21">
        <v>0</v>
      </c>
      <c r="DE365" s="21">
        <v>0</v>
      </c>
      <c r="DF365" s="21">
        <v>0</v>
      </c>
      <c r="DG365" s="21">
        <v>0</v>
      </c>
      <c r="DH365" s="21">
        <v>8057307</v>
      </c>
      <c r="DI365" s="110">
        <v>0</v>
      </c>
      <c r="DJ365" s="110">
        <v>31.03</v>
      </c>
      <c r="DK365" s="110">
        <v>0</v>
      </c>
      <c r="DL365" s="110">
        <v>68.97</v>
      </c>
      <c r="DM365" s="110">
        <v>0</v>
      </c>
      <c r="DN365" s="21">
        <v>4000000</v>
      </c>
      <c r="DO365" s="21">
        <v>0</v>
      </c>
      <c r="DP365" s="110" t="s">
        <v>1911</v>
      </c>
      <c r="DQ365" s="110" t="s">
        <v>1911</v>
      </c>
      <c r="DR365" s="110" t="s">
        <v>1911</v>
      </c>
      <c r="DS365" s="110" t="s">
        <v>1892</v>
      </c>
      <c r="DT365" s="110" t="s">
        <v>1911</v>
      </c>
      <c r="DU365" s="110" t="s">
        <v>1892</v>
      </c>
      <c r="DV365" s="110" t="s">
        <v>1911</v>
      </c>
      <c r="DW365" s="110" t="s">
        <v>1911</v>
      </c>
      <c r="DX365" s="110" t="s">
        <v>1911</v>
      </c>
      <c r="DY365" s="110" t="s">
        <v>1911</v>
      </c>
      <c r="DZ365" s="110" t="s">
        <v>1911</v>
      </c>
      <c r="EA365" s="110" t="s">
        <v>1911</v>
      </c>
      <c r="EB365" s="110" t="s">
        <v>1892</v>
      </c>
      <c r="EC365" s="110" t="s">
        <v>1892</v>
      </c>
    </row>
    <row r="366" spans="1:133" x14ac:dyDescent="0.3">
      <c r="A366" s="110" t="s">
        <v>162</v>
      </c>
      <c r="B366" s="110">
        <v>2021</v>
      </c>
      <c r="C366" s="110" t="s">
        <v>2989</v>
      </c>
      <c r="D366" s="22">
        <f>INDEX(Concordance!$A$2:$A$556,MATCH('2021 ESSER III'!F366,Concordance!$D$2:$D$556,0))</f>
        <v>21148</v>
      </c>
      <c r="E366" s="110" t="s">
        <v>1240</v>
      </c>
      <c r="F366" s="110" t="s">
        <v>2990</v>
      </c>
      <c r="G366" s="110" t="s">
        <v>2991</v>
      </c>
      <c r="H366" s="110" t="s">
        <v>1892</v>
      </c>
      <c r="I366" s="21">
        <v>0</v>
      </c>
      <c r="J366" s="21">
        <v>0</v>
      </c>
      <c r="K366" s="21">
        <v>0</v>
      </c>
      <c r="L366" s="21">
        <v>0</v>
      </c>
      <c r="M366" s="21">
        <v>0</v>
      </c>
      <c r="N366" s="21">
        <v>0</v>
      </c>
      <c r="O366" s="21">
        <v>0</v>
      </c>
      <c r="P366" s="21">
        <v>0</v>
      </c>
      <c r="Q366" s="21">
        <v>0</v>
      </c>
      <c r="R366" s="21">
        <v>0</v>
      </c>
      <c r="W366" s="21">
        <v>0</v>
      </c>
      <c r="AC366" s="21">
        <v>305902</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21">
        <v>0</v>
      </c>
      <c r="AS366" s="21">
        <v>0</v>
      </c>
      <c r="AT366" s="21">
        <v>0</v>
      </c>
      <c r="AU366" s="21">
        <v>0</v>
      </c>
      <c r="AV366" s="21">
        <v>0</v>
      </c>
      <c r="AW366" s="21">
        <v>0</v>
      </c>
      <c r="AX366" s="21">
        <v>0</v>
      </c>
      <c r="AY366" s="21">
        <v>0</v>
      </c>
      <c r="AZ366" s="21">
        <v>0</v>
      </c>
      <c r="BA366" s="21">
        <v>0</v>
      </c>
      <c r="BB366" s="21">
        <v>0</v>
      </c>
      <c r="BC366" s="21">
        <v>0</v>
      </c>
      <c r="BD366" s="21">
        <v>0</v>
      </c>
      <c r="BE366" s="21">
        <v>0</v>
      </c>
      <c r="BF366" s="21">
        <v>0</v>
      </c>
      <c r="BG366" s="21">
        <v>0</v>
      </c>
      <c r="BH366" s="21">
        <v>0</v>
      </c>
      <c r="BI366" s="21">
        <v>0</v>
      </c>
      <c r="BJ366" s="21">
        <v>0</v>
      </c>
      <c r="BK366" s="21">
        <v>0</v>
      </c>
      <c r="BL366" s="21">
        <v>0</v>
      </c>
      <c r="BM366" s="21">
        <v>0</v>
      </c>
      <c r="BN366" s="21">
        <v>0</v>
      </c>
      <c r="BO366" s="21">
        <v>0</v>
      </c>
      <c r="BP366" s="21">
        <v>0</v>
      </c>
      <c r="BQ366" s="21">
        <v>0</v>
      </c>
      <c r="BR366" s="21">
        <v>0</v>
      </c>
      <c r="BS366" s="21">
        <v>0</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21">
        <v>0</v>
      </c>
      <c r="CN366" s="21">
        <v>0</v>
      </c>
      <c r="CO366" s="21">
        <v>0</v>
      </c>
      <c r="CP366" s="21">
        <v>0</v>
      </c>
      <c r="CQ366" s="21">
        <v>0</v>
      </c>
      <c r="CR366" s="21">
        <v>0</v>
      </c>
      <c r="CS366" s="21">
        <v>0</v>
      </c>
      <c r="CT366" s="21">
        <v>0</v>
      </c>
      <c r="CU366" s="21">
        <v>0</v>
      </c>
      <c r="CV366" s="21">
        <v>0</v>
      </c>
      <c r="CW366" s="21">
        <v>0</v>
      </c>
      <c r="CX366" s="21">
        <v>0</v>
      </c>
      <c r="CY366" s="21">
        <v>0</v>
      </c>
      <c r="CZ366" s="21">
        <v>0</v>
      </c>
      <c r="DA366" s="21">
        <v>0</v>
      </c>
      <c r="DB366" s="21">
        <v>0</v>
      </c>
      <c r="DC366" s="21">
        <v>0</v>
      </c>
      <c r="DD366" s="21">
        <v>0</v>
      </c>
      <c r="DE366" s="21">
        <v>0</v>
      </c>
      <c r="DF366" s="21">
        <v>0</v>
      </c>
      <c r="DG366" s="21">
        <v>0</v>
      </c>
      <c r="DH366" s="21">
        <v>305902</v>
      </c>
      <c r="DI366" s="110">
        <v>20</v>
      </c>
      <c r="DJ366" s="110">
        <v>20</v>
      </c>
      <c r="DK366" s="110">
        <v>10</v>
      </c>
      <c r="DL366" s="110">
        <v>50</v>
      </c>
      <c r="DM366" s="110">
        <v>0</v>
      </c>
      <c r="DN366" s="21">
        <v>87000</v>
      </c>
      <c r="DO366" s="21">
        <v>0</v>
      </c>
      <c r="DP366" s="110" t="s">
        <v>1911</v>
      </c>
      <c r="DQ366" s="110" t="s">
        <v>1911</v>
      </c>
      <c r="DR366" s="110" t="s">
        <v>1911</v>
      </c>
      <c r="DS366" s="110" t="s">
        <v>1911</v>
      </c>
      <c r="DT366" s="110" t="s">
        <v>1911</v>
      </c>
      <c r="DU366" s="110" t="s">
        <v>1892</v>
      </c>
      <c r="DV366" s="110" t="s">
        <v>1911</v>
      </c>
      <c r="DW366" s="110" t="s">
        <v>1911</v>
      </c>
      <c r="DX366" s="110" t="s">
        <v>1911</v>
      </c>
      <c r="DY366" s="110" t="s">
        <v>1911</v>
      </c>
      <c r="DZ366" s="110" t="s">
        <v>1911</v>
      </c>
      <c r="EA366" s="110" t="s">
        <v>1911</v>
      </c>
      <c r="EB366" s="110" t="s">
        <v>1892</v>
      </c>
      <c r="EC366" s="110" t="s">
        <v>1892</v>
      </c>
    </row>
    <row r="367" spans="1:133" x14ac:dyDescent="0.3">
      <c r="A367" s="110" t="s">
        <v>162</v>
      </c>
      <c r="B367" s="110">
        <v>2021</v>
      </c>
      <c r="C367" s="110" t="s">
        <v>2992</v>
      </c>
      <c r="D367" s="22">
        <f>INDEX(Concordance!$A$2:$A$556,MATCH('2021 ESSER III'!F367,Concordance!$D$2:$D$556,0))</f>
        <v>114112</v>
      </c>
      <c r="E367" s="110" t="s">
        <v>1243</v>
      </c>
      <c r="F367" s="110" t="s">
        <v>2993</v>
      </c>
      <c r="G367" s="110" t="s">
        <v>2994</v>
      </c>
      <c r="H367" s="110" t="s">
        <v>1892</v>
      </c>
      <c r="I367" s="21">
        <v>0</v>
      </c>
      <c r="J367" s="21">
        <v>0</v>
      </c>
      <c r="K367" s="21">
        <v>0</v>
      </c>
      <c r="L367" s="21">
        <v>0</v>
      </c>
      <c r="M367" s="21">
        <v>0</v>
      </c>
      <c r="N367" s="21">
        <v>0</v>
      </c>
      <c r="O367" s="21">
        <v>0</v>
      </c>
      <c r="P367" s="21">
        <v>0</v>
      </c>
      <c r="Q367" s="21">
        <v>0</v>
      </c>
      <c r="R367" s="21">
        <v>0</v>
      </c>
      <c r="W367" s="21">
        <v>0</v>
      </c>
      <c r="AC367" s="21">
        <v>1655135</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21">
        <v>0</v>
      </c>
      <c r="CL367" s="21">
        <v>0</v>
      </c>
      <c r="CM367" s="21">
        <v>0</v>
      </c>
      <c r="CN367" s="21">
        <v>0</v>
      </c>
      <c r="CO367" s="21">
        <v>0</v>
      </c>
      <c r="CP367" s="21">
        <v>0</v>
      </c>
      <c r="CQ367" s="21">
        <v>0</v>
      </c>
      <c r="CR367" s="21">
        <v>0</v>
      </c>
      <c r="CS367" s="21">
        <v>0</v>
      </c>
      <c r="CT367" s="21">
        <v>0</v>
      </c>
      <c r="CU367" s="21">
        <v>0</v>
      </c>
      <c r="CV367" s="21">
        <v>0</v>
      </c>
      <c r="CW367" s="21">
        <v>0</v>
      </c>
      <c r="CX367" s="21">
        <v>0</v>
      </c>
      <c r="CY367" s="21">
        <v>0</v>
      </c>
      <c r="CZ367" s="21">
        <v>0</v>
      </c>
      <c r="DA367" s="21">
        <v>0</v>
      </c>
      <c r="DB367" s="21">
        <v>0</v>
      </c>
      <c r="DC367" s="21">
        <v>0</v>
      </c>
      <c r="DD367" s="21">
        <v>0</v>
      </c>
      <c r="DE367" s="21">
        <v>0</v>
      </c>
      <c r="DF367" s="21">
        <v>0</v>
      </c>
      <c r="DG367" s="21">
        <v>0</v>
      </c>
      <c r="DH367" s="21">
        <v>1655135</v>
      </c>
      <c r="DI367" s="110">
        <v>5</v>
      </c>
      <c r="DJ367" s="110">
        <v>20</v>
      </c>
      <c r="DK367" s="110">
        <v>5</v>
      </c>
      <c r="DL367" s="110">
        <v>20</v>
      </c>
      <c r="DM367" s="110">
        <v>50</v>
      </c>
      <c r="DN367" s="21">
        <v>351000</v>
      </c>
      <c r="DO367" s="21">
        <v>0</v>
      </c>
      <c r="DP367" s="110" t="s">
        <v>1892</v>
      </c>
      <c r="DQ367" s="110" t="s">
        <v>1911</v>
      </c>
      <c r="DR367" s="110" t="s">
        <v>1911</v>
      </c>
      <c r="DS367" s="110" t="s">
        <v>1892</v>
      </c>
      <c r="DT367" s="110" t="s">
        <v>1911</v>
      </c>
      <c r="DU367" s="110" t="s">
        <v>1892</v>
      </c>
      <c r="DV367" s="110" t="s">
        <v>1911</v>
      </c>
      <c r="DW367" s="110" t="s">
        <v>1911</v>
      </c>
      <c r="DX367" s="110" t="s">
        <v>1911</v>
      </c>
      <c r="DY367" s="110" t="s">
        <v>1911</v>
      </c>
      <c r="DZ367" s="110" t="s">
        <v>1911</v>
      </c>
      <c r="EA367" s="110" t="s">
        <v>1911</v>
      </c>
      <c r="EB367" s="110" t="s">
        <v>1892</v>
      </c>
      <c r="EC367" s="110" t="s">
        <v>1892</v>
      </c>
    </row>
    <row r="368" spans="1:133" x14ac:dyDescent="0.3">
      <c r="A368" s="110" t="s">
        <v>162</v>
      </c>
      <c r="B368" s="110">
        <v>2021</v>
      </c>
      <c r="C368" s="110" t="s">
        <v>2995</v>
      </c>
      <c r="D368" s="22">
        <f>INDEX(Concordance!$A$2:$A$556,MATCH('2021 ESSER III'!F368,Concordance!$D$2:$D$556,0))</f>
        <v>48070</v>
      </c>
      <c r="E368" s="110" t="s">
        <v>1246</v>
      </c>
      <c r="F368" s="110" t="s">
        <v>2996</v>
      </c>
      <c r="G368" s="110" t="s">
        <v>2997</v>
      </c>
      <c r="H368" s="110" t="s">
        <v>1892</v>
      </c>
      <c r="I368" s="21">
        <v>29799.47</v>
      </c>
      <c r="J368" s="21">
        <v>0</v>
      </c>
      <c r="K368" s="21">
        <v>0</v>
      </c>
      <c r="L368" s="21">
        <v>0</v>
      </c>
      <c r="M368" s="21">
        <v>0</v>
      </c>
      <c r="N368" s="21">
        <v>0</v>
      </c>
      <c r="O368" s="21">
        <v>0</v>
      </c>
      <c r="P368" s="21">
        <v>0</v>
      </c>
      <c r="Q368" s="21">
        <v>29799.47</v>
      </c>
      <c r="R368" s="21">
        <v>0</v>
      </c>
      <c r="W368" s="21">
        <v>29799.47</v>
      </c>
      <c r="X368" s="110">
        <v>0</v>
      </c>
      <c r="Y368" s="110">
        <v>0</v>
      </c>
      <c r="Z368" s="110">
        <v>0</v>
      </c>
      <c r="AA368" s="110">
        <v>100</v>
      </c>
      <c r="AB368" s="110">
        <v>0</v>
      </c>
      <c r="AC368" s="21">
        <v>2453843</v>
      </c>
      <c r="AD368" s="21">
        <v>0</v>
      </c>
      <c r="AE368" s="21">
        <v>0</v>
      </c>
      <c r="AF368" s="21">
        <v>0</v>
      </c>
      <c r="AG368" s="21">
        <v>0</v>
      </c>
      <c r="AH368" s="21">
        <v>0</v>
      </c>
      <c r="AI368" s="21">
        <v>0</v>
      </c>
      <c r="AJ368" s="21">
        <v>0</v>
      </c>
      <c r="AK368" s="21">
        <v>0</v>
      </c>
      <c r="AL368" s="21">
        <v>0</v>
      </c>
      <c r="AM368" s="21">
        <v>0</v>
      </c>
      <c r="AN368" s="21">
        <v>0</v>
      </c>
      <c r="AO368" s="21">
        <v>0</v>
      </c>
      <c r="AP368" s="21">
        <v>0</v>
      </c>
      <c r="AQ368" s="21">
        <v>0</v>
      </c>
      <c r="AR368" s="21">
        <v>0</v>
      </c>
      <c r="AS368" s="21">
        <v>0</v>
      </c>
      <c r="AT368" s="21">
        <v>0</v>
      </c>
      <c r="AU368" s="21">
        <v>0</v>
      </c>
      <c r="AV368" s="21">
        <v>0</v>
      </c>
      <c r="AW368" s="21">
        <v>0</v>
      </c>
      <c r="AX368" s="21">
        <v>0</v>
      </c>
      <c r="AY368" s="21">
        <v>0</v>
      </c>
      <c r="AZ368" s="21">
        <v>0</v>
      </c>
      <c r="BA368" s="21">
        <v>0</v>
      </c>
      <c r="BB368" s="21">
        <v>0</v>
      </c>
      <c r="BC368" s="21">
        <v>0</v>
      </c>
      <c r="BD368" s="21">
        <v>0</v>
      </c>
      <c r="BE368" s="21">
        <v>0</v>
      </c>
      <c r="BF368" s="21">
        <v>0</v>
      </c>
      <c r="BG368" s="21">
        <v>0</v>
      </c>
      <c r="BH368" s="21">
        <v>0</v>
      </c>
      <c r="BI368" s="21">
        <v>0</v>
      </c>
      <c r="BJ368" s="21">
        <v>0</v>
      </c>
      <c r="BK368" s="21">
        <v>0</v>
      </c>
      <c r="BL368" s="21">
        <v>0</v>
      </c>
      <c r="BM368" s="21">
        <v>0</v>
      </c>
      <c r="BN368" s="21">
        <v>0</v>
      </c>
      <c r="BO368" s="21">
        <v>0</v>
      </c>
      <c r="BP368" s="21">
        <v>0</v>
      </c>
      <c r="BQ368" s="21">
        <v>0</v>
      </c>
      <c r="BR368" s="21">
        <v>0</v>
      </c>
      <c r="BS368" s="21">
        <v>0</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21">
        <v>0</v>
      </c>
      <c r="CN368" s="21">
        <v>0</v>
      </c>
      <c r="CO368" s="21">
        <v>0</v>
      </c>
      <c r="CP368" s="21">
        <v>0</v>
      </c>
      <c r="CQ368" s="21">
        <v>0</v>
      </c>
      <c r="CR368" s="21">
        <v>0</v>
      </c>
      <c r="CS368" s="21">
        <v>0</v>
      </c>
      <c r="CT368" s="21">
        <v>0</v>
      </c>
      <c r="CU368" s="21">
        <v>0</v>
      </c>
      <c r="CV368" s="21">
        <v>0</v>
      </c>
      <c r="CW368" s="21">
        <v>0</v>
      </c>
      <c r="CX368" s="21">
        <v>0</v>
      </c>
      <c r="CY368" s="21">
        <v>0</v>
      </c>
      <c r="CZ368" s="21">
        <v>0</v>
      </c>
      <c r="DA368" s="21">
        <v>0</v>
      </c>
      <c r="DB368" s="21">
        <v>0</v>
      </c>
      <c r="DC368" s="21">
        <v>0</v>
      </c>
      <c r="DD368" s="21">
        <v>0</v>
      </c>
      <c r="DE368" s="21">
        <v>0</v>
      </c>
      <c r="DF368" s="21">
        <v>0</v>
      </c>
      <c r="DG368" s="21">
        <v>0</v>
      </c>
      <c r="DH368" s="21">
        <v>2453843</v>
      </c>
      <c r="DI368" s="110">
        <v>0</v>
      </c>
      <c r="DJ368" s="110">
        <v>0</v>
      </c>
      <c r="DK368" s="110">
        <v>0</v>
      </c>
      <c r="DL368" s="110">
        <v>0</v>
      </c>
      <c r="DM368" s="110">
        <v>100</v>
      </c>
      <c r="DN368" s="21">
        <v>490769</v>
      </c>
      <c r="DO368" s="21">
        <v>0</v>
      </c>
      <c r="DP368" s="110" t="s">
        <v>1892</v>
      </c>
      <c r="DQ368" s="110" t="s">
        <v>1892</v>
      </c>
      <c r="DR368" s="110" t="s">
        <v>1911</v>
      </c>
      <c r="DS368" s="110" t="s">
        <v>1911</v>
      </c>
      <c r="DT368" s="110" t="s">
        <v>1911</v>
      </c>
      <c r="DU368" s="110" t="s">
        <v>1892</v>
      </c>
      <c r="DV368" s="110" t="s">
        <v>1911</v>
      </c>
      <c r="DW368" s="110" t="s">
        <v>1911</v>
      </c>
      <c r="DX368" s="110" t="s">
        <v>1911</v>
      </c>
      <c r="DY368" s="110" t="s">
        <v>1911</v>
      </c>
      <c r="DZ368" s="110" t="s">
        <v>1911</v>
      </c>
      <c r="EA368" s="110" t="s">
        <v>1911</v>
      </c>
      <c r="EB368" s="110" t="s">
        <v>1892</v>
      </c>
      <c r="EC368" s="110" t="s">
        <v>1892</v>
      </c>
    </row>
    <row r="369" spans="1:133" x14ac:dyDescent="0.3">
      <c r="A369" s="110" t="s">
        <v>162</v>
      </c>
      <c r="B369" s="110">
        <v>2021</v>
      </c>
      <c r="C369" s="110" t="s">
        <v>2998</v>
      </c>
      <c r="D369" s="22">
        <f>INDEX(Concordance!$A$2:$A$556,MATCH('2021 ESSER III'!F369,Concordance!$D$2:$D$556,0))</f>
        <v>33091</v>
      </c>
      <c r="E369" s="110" t="s">
        <v>1249</v>
      </c>
      <c r="F369" s="110" t="s">
        <v>2999</v>
      </c>
      <c r="G369" s="110" t="s">
        <v>3000</v>
      </c>
      <c r="H369" s="110" t="s">
        <v>1892</v>
      </c>
      <c r="I369" s="21">
        <v>0</v>
      </c>
      <c r="J369" s="21">
        <v>0</v>
      </c>
      <c r="K369" s="21">
        <v>0</v>
      </c>
      <c r="L369" s="21">
        <v>0</v>
      </c>
      <c r="M369" s="21">
        <v>0</v>
      </c>
      <c r="N369" s="21">
        <v>0</v>
      </c>
      <c r="O369" s="21">
        <v>0</v>
      </c>
      <c r="P369" s="21">
        <v>0</v>
      </c>
      <c r="Q369" s="21">
        <v>0</v>
      </c>
      <c r="R369" s="21">
        <v>0</v>
      </c>
      <c r="W369" s="21">
        <v>0</v>
      </c>
      <c r="AC369" s="21">
        <v>637604</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21">
        <v>0</v>
      </c>
      <c r="CU369" s="21">
        <v>0</v>
      </c>
      <c r="CV369" s="21">
        <v>0</v>
      </c>
      <c r="CW369" s="21">
        <v>0</v>
      </c>
      <c r="CX369" s="21">
        <v>0</v>
      </c>
      <c r="CY369" s="21">
        <v>0</v>
      </c>
      <c r="CZ369" s="21">
        <v>0</v>
      </c>
      <c r="DA369" s="21">
        <v>0</v>
      </c>
      <c r="DB369" s="21">
        <v>0</v>
      </c>
      <c r="DC369" s="21">
        <v>0</v>
      </c>
      <c r="DD369" s="21">
        <v>0</v>
      </c>
      <c r="DE369" s="21">
        <v>0</v>
      </c>
      <c r="DF369" s="21">
        <v>0</v>
      </c>
      <c r="DG369" s="21">
        <v>0</v>
      </c>
      <c r="DH369" s="21">
        <v>637604</v>
      </c>
      <c r="DI369" s="110">
        <v>10</v>
      </c>
      <c r="DJ369" s="110">
        <v>20</v>
      </c>
      <c r="DK369" s="110">
        <v>10</v>
      </c>
      <c r="DL369" s="110">
        <v>60</v>
      </c>
      <c r="DM369" s="110">
        <v>0</v>
      </c>
      <c r="DN369" s="21">
        <v>157521</v>
      </c>
      <c r="DO369" s="21">
        <v>0</v>
      </c>
      <c r="DP369" s="110" t="s">
        <v>1911</v>
      </c>
      <c r="DQ369" s="110" t="s">
        <v>1911</v>
      </c>
      <c r="DR369" s="110" t="s">
        <v>1892</v>
      </c>
      <c r="DS369" s="110" t="s">
        <v>1911</v>
      </c>
      <c r="DT369" s="110" t="s">
        <v>1911</v>
      </c>
      <c r="DU369" s="110" t="s">
        <v>1911</v>
      </c>
      <c r="DV369" s="110" t="s">
        <v>1911</v>
      </c>
      <c r="DW369" s="110" t="s">
        <v>1911</v>
      </c>
      <c r="DX369" s="110" t="s">
        <v>1911</v>
      </c>
      <c r="DY369" s="110" t="s">
        <v>1911</v>
      </c>
      <c r="DZ369" s="110" t="s">
        <v>1911</v>
      </c>
      <c r="EA369" s="110" t="s">
        <v>1911</v>
      </c>
      <c r="EB369" s="110" t="s">
        <v>1892</v>
      </c>
      <c r="EC369" s="110" t="s">
        <v>1892</v>
      </c>
    </row>
    <row r="370" spans="1:133" x14ac:dyDescent="0.3">
      <c r="A370" s="110" t="s">
        <v>162</v>
      </c>
      <c r="B370" s="110">
        <v>2021</v>
      </c>
      <c r="C370" s="110" t="s">
        <v>3001</v>
      </c>
      <c r="D370" s="22">
        <f>INDEX(Concordance!$A$2:$A$556,MATCH('2021 ESSER III'!F370,Concordance!$D$2:$D$556,0))</f>
        <v>16094</v>
      </c>
      <c r="E370" s="110" t="s">
        <v>1252</v>
      </c>
      <c r="F370" s="110" t="s">
        <v>3002</v>
      </c>
      <c r="G370" s="110" t="s">
        <v>3003</v>
      </c>
      <c r="H370" s="110" t="s">
        <v>1892</v>
      </c>
      <c r="I370" s="21">
        <v>6081.53</v>
      </c>
      <c r="J370" s="21">
        <v>0</v>
      </c>
      <c r="K370" s="21">
        <v>0</v>
      </c>
      <c r="L370" s="21">
        <v>0</v>
      </c>
      <c r="M370" s="21">
        <v>0</v>
      </c>
      <c r="N370" s="21">
        <v>0</v>
      </c>
      <c r="O370" s="21">
        <v>0</v>
      </c>
      <c r="P370" s="21">
        <v>0</v>
      </c>
      <c r="Q370" s="21">
        <v>6081.53</v>
      </c>
      <c r="R370" s="21">
        <v>0</v>
      </c>
      <c r="W370" s="21">
        <v>6081.53</v>
      </c>
      <c r="X370" s="110">
        <v>0</v>
      </c>
      <c r="Y370" s="110">
        <v>0</v>
      </c>
      <c r="Z370" s="110">
        <v>0</v>
      </c>
      <c r="AA370" s="110">
        <v>100</v>
      </c>
      <c r="AB370" s="110">
        <v>0</v>
      </c>
      <c r="AC370" s="21">
        <v>470137</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21">
        <v>0</v>
      </c>
      <c r="AS370" s="21">
        <v>0</v>
      </c>
      <c r="AT370" s="21">
        <v>0</v>
      </c>
      <c r="AU370" s="21">
        <v>0</v>
      </c>
      <c r="AV370" s="21">
        <v>0</v>
      </c>
      <c r="AW370" s="21">
        <v>0</v>
      </c>
      <c r="AX370" s="21">
        <v>0</v>
      </c>
      <c r="AY370" s="21">
        <v>0</v>
      </c>
      <c r="AZ370" s="21">
        <v>0</v>
      </c>
      <c r="BA370" s="21">
        <v>0</v>
      </c>
      <c r="BB370" s="21">
        <v>0</v>
      </c>
      <c r="BC370" s="21">
        <v>0</v>
      </c>
      <c r="BD370" s="21">
        <v>0</v>
      </c>
      <c r="BE370" s="21">
        <v>0</v>
      </c>
      <c r="BF370" s="21">
        <v>0</v>
      </c>
      <c r="BG370" s="21">
        <v>0</v>
      </c>
      <c r="BH370" s="21">
        <v>0</v>
      </c>
      <c r="BI370" s="21">
        <v>0</v>
      </c>
      <c r="BJ370" s="21">
        <v>0</v>
      </c>
      <c r="BK370" s="21">
        <v>0</v>
      </c>
      <c r="BL370" s="21">
        <v>0</v>
      </c>
      <c r="BM370" s="21">
        <v>0</v>
      </c>
      <c r="BN370" s="21">
        <v>0</v>
      </c>
      <c r="BO370" s="21">
        <v>0</v>
      </c>
      <c r="BP370" s="21">
        <v>0</v>
      </c>
      <c r="BQ370" s="21">
        <v>0</v>
      </c>
      <c r="BR370" s="21">
        <v>0</v>
      </c>
      <c r="BS370" s="21">
        <v>0</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21">
        <v>0</v>
      </c>
      <c r="CN370" s="21">
        <v>0</v>
      </c>
      <c r="CO370" s="21">
        <v>0</v>
      </c>
      <c r="CP370" s="21">
        <v>0</v>
      </c>
      <c r="CQ370" s="21">
        <v>0</v>
      </c>
      <c r="CR370" s="21">
        <v>0</v>
      </c>
      <c r="CS370" s="21">
        <v>0</v>
      </c>
      <c r="CT370" s="21">
        <v>0</v>
      </c>
      <c r="CU370" s="21">
        <v>0</v>
      </c>
      <c r="CV370" s="21">
        <v>0</v>
      </c>
      <c r="CW370" s="21">
        <v>0</v>
      </c>
      <c r="CX370" s="21">
        <v>0</v>
      </c>
      <c r="CY370" s="21">
        <v>0</v>
      </c>
      <c r="CZ370" s="21">
        <v>0</v>
      </c>
      <c r="DA370" s="21">
        <v>0</v>
      </c>
      <c r="DB370" s="21">
        <v>0</v>
      </c>
      <c r="DC370" s="21">
        <v>0</v>
      </c>
      <c r="DD370" s="21">
        <v>0</v>
      </c>
      <c r="DE370" s="21">
        <v>0</v>
      </c>
      <c r="DF370" s="21">
        <v>0</v>
      </c>
      <c r="DG370" s="21">
        <v>0</v>
      </c>
      <c r="DH370" s="21">
        <v>470137</v>
      </c>
      <c r="DI370" s="110">
        <v>0</v>
      </c>
      <c r="DJ370" s="110">
        <v>0</v>
      </c>
      <c r="DK370" s="110">
        <v>20</v>
      </c>
      <c r="DL370" s="110">
        <v>80</v>
      </c>
      <c r="DM370" s="110">
        <v>0</v>
      </c>
      <c r="DN370" s="21">
        <v>153000</v>
      </c>
      <c r="DO370" s="21">
        <v>0</v>
      </c>
      <c r="DP370" s="110" t="s">
        <v>1911</v>
      </c>
      <c r="DQ370" s="110" t="s">
        <v>1911</v>
      </c>
      <c r="DR370" s="110" t="s">
        <v>1911</v>
      </c>
      <c r="DS370" s="110" t="s">
        <v>1892</v>
      </c>
      <c r="DT370" s="110" t="s">
        <v>1911</v>
      </c>
      <c r="DU370" s="110" t="s">
        <v>1892</v>
      </c>
      <c r="DV370" s="110" t="s">
        <v>1911</v>
      </c>
      <c r="DW370" s="110" t="s">
        <v>1911</v>
      </c>
      <c r="DX370" s="110" t="s">
        <v>1911</v>
      </c>
      <c r="DY370" s="110" t="s">
        <v>1911</v>
      </c>
      <c r="DZ370" s="110" t="s">
        <v>1911</v>
      </c>
      <c r="EA370" s="110" t="s">
        <v>1911</v>
      </c>
      <c r="EB370" s="110" t="s">
        <v>1892</v>
      </c>
      <c r="EC370" s="110" t="s">
        <v>1892</v>
      </c>
    </row>
    <row r="371" spans="1:133" x14ac:dyDescent="0.3">
      <c r="A371" s="110" t="s">
        <v>162</v>
      </c>
      <c r="B371" s="110">
        <v>2021</v>
      </c>
      <c r="C371" s="110" t="s">
        <v>3004</v>
      </c>
      <c r="D371" s="22">
        <f>INDEX(Concordance!$A$2:$A$556,MATCH('2021 ESSER III'!F371,Concordance!$D$2:$D$556,0))</f>
        <v>54041</v>
      </c>
      <c r="E371" s="110" t="s">
        <v>1255</v>
      </c>
      <c r="F371" s="110" t="s">
        <v>3005</v>
      </c>
      <c r="G371" s="110" t="s">
        <v>3006</v>
      </c>
      <c r="H371" s="110" t="s">
        <v>1892</v>
      </c>
      <c r="I371" s="21">
        <v>29394.04</v>
      </c>
      <c r="J371" s="21">
        <v>0</v>
      </c>
      <c r="K371" s="21">
        <v>0</v>
      </c>
      <c r="L371" s="21">
        <v>0</v>
      </c>
      <c r="M371" s="21">
        <v>0</v>
      </c>
      <c r="N371" s="21">
        <v>0</v>
      </c>
      <c r="O371" s="21">
        <v>0</v>
      </c>
      <c r="P371" s="21">
        <v>0</v>
      </c>
      <c r="Q371" s="21">
        <v>29394.04</v>
      </c>
      <c r="R371" s="21">
        <v>0</v>
      </c>
      <c r="W371" s="21">
        <v>29394.04</v>
      </c>
      <c r="X371" s="110">
        <v>0</v>
      </c>
      <c r="Y371" s="110">
        <v>0</v>
      </c>
      <c r="Z371" s="110">
        <v>0</v>
      </c>
      <c r="AA371" s="110">
        <v>100</v>
      </c>
      <c r="AB371" s="110">
        <v>0</v>
      </c>
      <c r="AC371" s="21">
        <v>2976942</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0</v>
      </c>
      <c r="AX371" s="21">
        <v>0</v>
      </c>
      <c r="AY371" s="21">
        <v>0</v>
      </c>
      <c r="AZ371" s="21">
        <v>0</v>
      </c>
      <c r="BA371" s="21">
        <v>0</v>
      </c>
      <c r="BB371" s="21">
        <v>0</v>
      </c>
      <c r="BC371" s="21">
        <v>0</v>
      </c>
      <c r="BD371" s="21">
        <v>0</v>
      </c>
      <c r="BE371" s="21">
        <v>0</v>
      </c>
      <c r="BF371" s="21">
        <v>0</v>
      </c>
      <c r="BG371" s="21">
        <v>0</v>
      </c>
      <c r="BH371" s="21">
        <v>0</v>
      </c>
      <c r="BI371" s="21">
        <v>0</v>
      </c>
      <c r="BJ371" s="21">
        <v>0</v>
      </c>
      <c r="BK371" s="21">
        <v>0</v>
      </c>
      <c r="BL371" s="21">
        <v>0</v>
      </c>
      <c r="BM371" s="21">
        <v>0</v>
      </c>
      <c r="BN371" s="21">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21">
        <v>0</v>
      </c>
      <c r="CG371" s="21">
        <v>0</v>
      </c>
      <c r="CH371" s="21">
        <v>0</v>
      </c>
      <c r="CI371" s="21">
        <v>0</v>
      </c>
      <c r="CJ371" s="21">
        <v>0</v>
      </c>
      <c r="CK371" s="21">
        <v>0</v>
      </c>
      <c r="CL371" s="21">
        <v>0</v>
      </c>
      <c r="CM371" s="21">
        <v>0</v>
      </c>
      <c r="CN371" s="21">
        <v>0</v>
      </c>
      <c r="CO371" s="21">
        <v>0</v>
      </c>
      <c r="CP371" s="21">
        <v>0</v>
      </c>
      <c r="CQ371" s="21">
        <v>0</v>
      </c>
      <c r="CR371" s="21">
        <v>0</v>
      </c>
      <c r="CS371" s="21">
        <v>0</v>
      </c>
      <c r="CT371" s="21">
        <v>0</v>
      </c>
      <c r="CU371" s="21">
        <v>0</v>
      </c>
      <c r="CV371" s="21">
        <v>0</v>
      </c>
      <c r="CW371" s="21">
        <v>0</v>
      </c>
      <c r="CX371" s="21">
        <v>0</v>
      </c>
      <c r="CY371" s="21">
        <v>0</v>
      </c>
      <c r="CZ371" s="21">
        <v>0</v>
      </c>
      <c r="DA371" s="21">
        <v>0</v>
      </c>
      <c r="DB371" s="21">
        <v>0</v>
      </c>
      <c r="DC371" s="21">
        <v>0</v>
      </c>
      <c r="DD371" s="21">
        <v>0</v>
      </c>
      <c r="DE371" s="21">
        <v>0</v>
      </c>
      <c r="DF371" s="21">
        <v>0</v>
      </c>
      <c r="DG371" s="21">
        <v>0</v>
      </c>
      <c r="DH371" s="21">
        <v>2976942</v>
      </c>
      <c r="DI371" s="110">
        <v>6</v>
      </c>
      <c r="DJ371" s="110">
        <v>58</v>
      </c>
      <c r="DK371" s="110">
        <v>7</v>
      </c>
      <c r="DL371" s="110">
        <v>20</v>
      </c>
      <c r="DM371" s="110">
        <v>9</v>
      </c>
      <c r="DN371" s="21">
        <v>1217825</v>
      </c>
      <c r="DO371" s="21">
        <v>0</v>
      </c>
      <c r="DP371" s="110" t="s">
        <v>1892</v>
      </c>
      <c r="DQ371" s="110" t="s">
        <v>1911</v>
      </c>
      <c r="DR371" s="110" t="s">
        <v>1911</v>
      </c>
      <c r="DS371" s="110" t="s">
        <v>1892</v>
      </c>
      <c r="DT371" s="110" t="s">
        <v>1911</v>
      </c>
      <c r="DU371" s="110" t="s">
        <v>1911</v>
      </c>
      <c r="DV371" s="110" t="s">
        <v>1911</v>
      </c>
      <c r="DW371" s="110" t="s">
        <v>1911</v>
      </c>
      <c r="DX371" s="110" t="s">
        <v>1911</v>
      </c>
      <c r="DY371" s="110" t="s">
        <v>1911</v>
      </c>
      <c r="DZ371" s="110" t="s">
        <v>1911</v>
      </c>
      <c r="EA371" s="110" t="s">
        <v>1911</v>
      </c>
      <c r="EB371" s="110" t="s">
        <v>1892</v>
      </c>
      <c r="EC371" s="110" t="s">
        <v>1892</v>
      </c>
    </row>
    <row r="372" spans="1:133" x14ac:dyDescent="0.3">
      <c r="A372" s="110" t="s">
        <v>162</v>
      </c>
      <c r="B372" s="110">
        <v>2021</v>
      </c>
      <c r="C372" s="110" t="s">
        <v>3007</v>
      </c>
      <c r="D372" s="22">
        <f>INDEX(Concordance!$A$2:$A$556,MATCH('2021 ESSER III'!F372,Concordance!$D$2:$D$556,0))</f>
        <v>100065</v>
      </c>
      <c r="E372" s="110" t="s">
        <v>1507</v>
      </c>
      <c r="F372" s="110" t="s">
        <v>3008</v>
      </c>
      <c r="G372" s="110" t="s">
        <v>3009</v>
      </c>
      <c r="H372" s="110" t="s">
        <v>1892</v>
      </c>
      <c r="I372" s="21">
        <v>5270.66</v>
      </c>
      <c r="J372" s="21">
        <v>0</v>
      </c>
      <c r="K372" s="21">
        <v>0</v>
      </c>
      <c r="L372" s="21">
        <v>0</v>
      </c>
      <c r="M372" s="21">
        <v>0</v>
      </c>
      <c r="N372" s="21">
        <v>0</v>
      </c>
      <c r="O372" s="21">
        <v>0</v>
      </c>
      <c r="P372" s="21">
        <v>0</v>
      </c>
      <c r="Q372" s="21">
        <v>5270.66</v>
      </c>
      <c r="R372" s="21">
        <v>0</v>
      </c>
      <c r="W372" s="21">
        <v>5270.66</v>
      </c>
      <c r="X372" s="110">
        <v>0</v>
      </c>
      <c r="Y372" s="110">
        <v>0</v>
      </c>
      <c r="Z372" s="110">
        <v>0</v>
      </c>
      <c r="AA372" s="110">
        <v>100</v>
      </c>
      <c r="AB372" s="110">
        <v>0</v>
      </c>
      <c r="AC372" s="21">
        <v>393547</v>
      </c>
      <c r="AD372" s="21">
        <v>0</v>
      </c>
      <c r="AE372" s="21">
        <v>0</v>
      </c>
      <c r="AF372" s="21">
        <v>0</v>
      </c>
      <c r="AG372" s="21">
        <v>0</v>
      </c>
      <c r="AH372" s="21">
        <v>0</v>
      </c>
      <c r="AI372" s="21">
        <v>0</v>
      </c>
      <c r="AJ372" s="21">
        <v>0</v>
      </c>
      <c r="AK372" s="21">
        <v>0</v>
      </c>
      <c r="AL372" s="21">
        <v>0</v>
      </c>
      <c r="AM372" s="21">
        <v>0</v>
      </c>
      <c r="AN372" s="21">
        <v>0</v>
      </c>
      <c r="AO372" s="21">
        <v>0</v>
      </c>
      <c r="AP372" s="21">
        <v>0</v>
      </c>
      <c r="AQ372" s="21">
        <v>0</v>
      </c>
      <c r="AR372" s="21">
        <v>0</v>
      </c>
      <c r="AS372" s="21">
        <v>0</v>
      </c>
      <c r="AT372" s="21">
        <v>0</v>
      </c>
      <c r="AU372" s="21">
        <v>0</v>
      </c>
      <c r="AV372" s="21">
        <v>0</v>
      </c>
      <c r="AW372" s="21">
        <v>0</v>
      </c>
      <c r="AX372" s="21">
        <v>0</v>
      </c>
      <c r="AY372" s="21">
        <v>0</v>
      </c>
      <c r="AZ372" s="21">
        <v>0</v>
      </c>
      <c r="BA372" s="21">
        <v>0</v>
      </c>
      <c r="BB372" s="21">
        <v>0</v>
      </c>
      <c r="BC372" s="21">
        <v>0</v>
      </c>
      <c r="BD372" s="21">
        <v>0</v>
      </c>
      <c r="BE372" s="21">
        <v>0</v>
      </c>
      <c r="BF372" s="21">
        <v>0</v>
      </c>
      <c r="BG372" s="21">
        <v>0</v>
      </c>
      <c r="BH372" s="21">
        <v>0</v>
      </c>
      <c r="BI372" s="21">
        <v>0</v>
      </c>
      <c r="BJ372" s="21">
        <v>0</v>
      </c>
      <c r="BK372" s="21">
        <v>0</v>
      </c>
      <c r="BL372" s="21">
        <v>0</v>
      </c>
      <c r="BM372" s="21">
        <v>0</v>
      </c>
      <c r="BN372" s="21">
        <v>0</v>
      </c>
      <c r="BO372" s="21">
        <v>0</v>
      </c>
      <c r="BP372" s="21">
        <v>0</v>
      </c>
      <c r="BQ372" s="21">
        <v>0</v>
      </c>
      <c r="BR372" s="21">
        <v>0</v>
      </c>
      <c r="BS372" s="21">
        <v>0</v>
      </c>
      <c r="BT372" s="21">
        <v>0</v>
      </c>
      <c r="BU372" s="21">
        <v>0</v>
      </c>
      <c r="BV372" s="21">
        <v>0</v>
      </c>
      <c r="BW372" s="21">
        <v>0</v>
      </c>
      <c r="BX372" s="21">
        <v>0</v>
      </c>
      <c r="BY372" s="21">
        <v>0</v>
      </c>
      <c r="BZ372" s="21">
        <v>0</v>
      </c>
      <c r="CA372" s="21">
        <v>0</v>
      </c>
      <c r="CB372" s="21">
        <v>0</v>
      </c>
      <c r="CC372" s="21">
        <v>0</v>
      </c>
      <c r="CD372" s="21">
        <v>0</v>
      </c>
      <c r="CE372" s="21">
        <v>0</v>
      </c>
      <c r="CF372" s="21">
        <v>0</v>
      </c>
      <c r="CG372" s="21">
        <v>0</v>
      </c>
      <c r="CH372" s="21">
        <v>0</v>
      </c>
      <c r="CI372" s="21">
        <v>0</v>
      </c>
      <c r="CJ372" s="21">
        <v>0</v>
      </c>
      <c r="CK372" s="21">
        <v>0</v>
      </c>
      <c r="CL372" s="21">
        <v>0</v>
      </c>
      <c r="CM372" s="21">
        <v>0</v>
      </c>
      <c r="CN372" s="21">
        <v>0</v>
      </c>
      <c r="CO372" s="21">
        <v>0</v>
      </c>
      <c r="CP372" s="21">
        <v>0</v>
      </c>
      <c r="CQ372" s="21">
        <v>0</v>
      </c>
      <c r="CR372" s="21">
        <v>0</v>
      </c>
      <c r="CS372" s="21">
        <v>0</v>
      </c>
      <c r="CT372" s="21">
        <v>0</v>
      </c>
      <c r="CU372" s="21">
        <v>0</v>
      </c>
      <c r="CV372" s="21">
        <v>0</v>
      </c>
      <c r="CW372" s="21">
        <v>0</v>
      </c>
      <c r="CX372" s="21">
        <v>0</v>
      </c>
      <c r="CY372" s="21">
        <v>0</v>
      </c>
      <c r="CZ372" s="21">
        <v>0</v>
      </c>
      <c r="DA372" s="21">
        <v>0</v>
      </c>
      <c r="DB372" s="21">
        <v>0</v>
      </c>
      <c r="DC372" s="21">
        <v>0</v>
      </c>
      <c r="DD372" s="21">
        <v>0</v>
      </c>
      <c r="DE372" s="21">
        <v>0</v>
      </c>
      <c r="DF372" s="21">
        <v>0</v>
      </c>
      <c r="DG372" s="21">
        <v>0</v>
      </c>
      <c r="DH372" s="21">
        <v>393547</v>
      </c>
      <c r="DI372" s="110">
        <v>0</v>
      </c>
      <c r="DJ372" s="110">
        <v>20</v>
      </c>
      <c r="DK372" s="110">
        <v>0</v>
      </c>
      <c r="DL372" s="110">
        <v>80</v>
      </c>
      <c r="DM372" s="110">
        <v>0</v>
      </c>
      <c r="DN372" s="21">
        <v>78709.399999999994</v>
      </c>
      <c r="DO372" s="21">
        <v>0</v>
      </c>
      <c r="DP372" s="110" t="s">
        <v>1911</v>
      </c>
      <c r="DQ372" s="110" t="s">
        <v>1911</v>
      </c>
      <c r="DR372" s="110" t="s">
        <v>1911</v>
      </c>
      <c r="DS372" s="110" t="s">
        <v>1892</v>
      </c>
      <c r="DT372" s="110" t="s">
        <v>1911</v>
      </c>
      <c r="DU372" s="110" t="s">
        <v>1911</v>
      </c>
      <c r="DV372" s="110" t="s">
        <v>1911</v>
      </c>
      <c r="DW372" s="110" t="s">
        <v>1911</v>
      </c>
      <c r="DX372" s="110" t="s">
        <v>1911</v>
      </c>
      <c r="DY372" s="110" t="s">
        <v>1911</v>
      </c>
      <c r="DZ372" s="110" t="s">
        <v>1911</v>
      </c>
      <c r="EA372" s="110" t="s">
        <v>1911</v>
      </c>
      <c r="EB372" s="110" t="s">
        <v>1892</v>
      </c>
      <c r="EC372" s="110" t="s">
        <v>1911</v>
      </c>
    </row>
    <row r="373" spans="1:133" x14ac:dyDescent="0.3">
      <c r="A373" s="110" t="s">
        <v>162</v>
      </c>
      <c r="B373" s="110">
        <v>2021</v>
      </c>
      <c r="C373" s="110" t="s">
        <v>3010</v>
      </c>
      <c r="D373" s="22">
        <f>INDEX(Concordance!$A$2:$A$556,MATCH('2021 ESSER III'!F373,Concordance!$D$2:$D$556,0))</f>
        <v>92091</v>
      </c>
      <c r="E373" s="110" t="s">
        <v>1258</v>
      </c>
      <c r="F373" s="110" t="s">
        <v>3011</v>
      </c>
      <c r="G373" s="110" t="s">
        <v>3012</v>
      </c>
      <c r="H373" s="110" t="s">
        <v>1892</v>
      </c>
      <c r="I373" s="21">
        <v>30204.91</v>
      </c>
      <c r="J373" s="21">
        <v>0</v>
      </c>
      <c r="K373" s="21">
        <v>0</v>
      </c>
      <c r="L373" s="21">
        <v>0</v>
      </c>
      <c r="M373" s="21">
        <v>0</v>
      </c>
      <c r="N373" s="21">
        <v>0</v>
      </c>
      <c r="O373" s="21">
        <v>0</v>
      </c>
      <c r="P373" s="21">
        <v>0</v>
      </c>
      <c r="Q373" s="21">
        <v>30204.91</v>
      </c>
      <c r="R373" s="21">
        <v>0</v>
      </c>
      <c r="W373" s="21">
        <v>30204.91</v>
      </c>
      <c r="X373" s="110">
        <v>0</v>
      </c>
      <c r="Y373" s="110">
        <v>0</v>
      </c>
      <c r="Z373" s="110">
        <v>0</v>
      </c>
      <c r="AA373" s="110">
        <v>100</v>
      </c>
      <c r="AB373" s="110">
        <v>0</v>
      </c>
      <c r="AC373" s="21">
        <v>1549544</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21">
        <v>0</v>
      </c>
      <c r="CJ373" s="21">
        <v>0</v>
      </c>
      <c r="CK373" s="21">
        <v>0</v>
      </c>
      <c r="CL373" s="21">
        <v>0</v>
      </c>
      <c r="CM373" s="21">
        <v>0</v>
      </c>
      <c r="CN373" s="21">
        <v>0</v>
      </c>
      <c r="CO373" s="21">
        <v>0</v>
      </c>
      <c r="CP373" s="21">
        <v>0</v>
      </c>
      <c r="CQ373" s="21">
        <v>0</v>
      </c>
      <c r="CR373" s="21">
        <v>0</v>
      </c>
      <c r="CS373" s="21">
        <v>0</v>
      </c>
      <c r="CT373" s="21">
        <v>0</v>
      </c>
      <c r="CU373" s="21">
        <v>0</v>
      </c>
      <c r="CV373" s="21">
        <v>0</v>
      </c>
      <c r="CW373" s="21">
        <v>0</v>
      </c>
      <c r="CX373" s="21">
        <v>0</v>
      </c>
      <c r="CY373" s="21">
        <v>0</v>
      </c>
      <c r="CZ373" s="21">
        <v>0</v>
      </c>
      <c r="DA373" s="21">
        <v>0</v>
      </c>
      <c r="DB373" s="21">
        <v>0</v>
      </c>
      <c r="DC373" s="21">
        <v>0</v>
      </c>
      <c r="DD373" s="21">
        <v>0</v>
      </c>
      <c r="DE373" s="21">
        <v>0</v>
      </c>
      <c r="DF373" s="21">
        <v>0</v>
      </c>
      <c r="DG373" s="21">
        <v>0</v>
      </c>
      <c r="DH373" s="21">
        <v>1549544</v>
      </c>
      <c r="DI373" s="110">
        <v>11</v>
      </c>
      <c r="DJ373" s="110">
        <v>89</v>
      </c>
      <c r="DK373" s="110">
        <v>0</v>
      </c>
      <c r="DL373" s="110">
        <v>0</v>
      </c>
      <c r="DM373" s="110">
        <v>0</v>
      </c>
      <c r="DN373" s="21">
        <v>465000</v>
      </c>
      <c r="DO373" s="21">
        <v>0</v>
      </c>
      <c r="DP373" s="110" t="s">
        <v>1892</v>
      </c>
      <c r="DQ373" s="110" t="s">
        <v>1911</v>
      </c>
      <c r="DR373" s="110" t="s">
        <v>1911</v>
      </c>
      <c r="DS373" s="110" t="s">
        <v>1911</v>
      </c>
      <c r="DT373" s="110" t="s">
        <v>1911</v>
      </c>
      <c r="DU373" s="110" t="s">
        <v>1892</v>
      </c>
      <c r="DV373" s="110" t="s">
        <v>1911</v>
      </c>
      <c r="DW373" s="110" t="s">
        <v>1911</v>
      </c>
      <c r="DX373" s="110" t="s">
        <v>1911</v>
      </c>
      <c r="DY373" s="110" t="s">
        <v>1911</v>
      </c>
      <c r="DZ373" s="110" t="s">
        <v>1911</v>
      </c>
      <c r="EA373" s="110" t="s">
        <v>1911</v>
      </c>
      <c r="EB373" s="110" t="s">
        <v>1892</v>
      </c>
      <c r="EC373" s="110" t="s">
        <v>1892</v>
      </c>
    </row>
    <row r="374" spans="1:133" x14ac:dyDescent="0.3">
      <c r="A374" s="110" t="s">
        <v>162</v>
      </c>
      <c r="B374" s="110">
        <v>2021</v>
      </c>
      <c r="C374" s="110" t="s">
        <v>3013</v>
      </c>
      <c r="D374" s="22">
        <f>INDEX(Concordance!$A$2:$A$556,MATCH('2021 ESSER III'!F374,Concordance!$D$2:$D$556,0))</f>
        <v>97118</v>
      </c>
      <c r="E374" s="110" t="s">
        <v>1261</v>
      </c>
      <c r="F374" s="110" t="s">
        <v>3014</v>
      </c>
      <c r="G374" s="110" t="s">
        <v>3015</v>
      </c>
      <c r="H374" s="110" t="s">
        <v>1892</v>
      </c>
      <c r="I374" s="21">
        <v>0</v>
      </c>
      <c r="J374" s="21">
        <v>0</v>
      </c>
      <c r="K374" s="21">
        <v>0</v>
      </c>
      <c r="L374" s="21">
        <v>0</v>
      </c>
      <c r="M374" s="21">
        <v>0</v>
      </c>
      <c r="N374" s="21">
        <v>0</v>
      </c>
      <c r="O374" s="21">
        <v>0</v>
      </c>
      <c r="P374" s="21">
        <v>0</v>
      </c>
      <c r="Q374" s="21">
        <v>0</v>
      </c>
      <c r="R374" s="21">
        <v>0</v>
      </c>
      <c r="W374" s="21">
        <v>0</v>
      </c>
      <c r="AC374" s="21">
        <v>92222</v>
      </c>
      <c r="AD374" s="21">
        <v>0</v>
      </c>
      <c r="AE374" s="21">
        <v>0</v>
      </c>
      <c r="AF374" s="21">
        <v>0</v>
      </c>
      <c r="AG374" s="21">
        <v>0</v>
      </c>
      <c r="AH374" s="21">
        <v>0</v>
      </c>
      <c r="AI374" s="21">
        <v>0</v>
      </c>
      <c r="AJ374" s="21">
        <v>0</v>
      </c>
      <c r="AK374" s="21">
        <v>0</v>
      </c>
      <c r="AL374" s="21">
        <v>0</v>
      </c>
      <c r="AM374" s="21">
        <v>0</v>
      </c>
      <c r="AN374" s="21">
        <v>0</v>
      </c>
      <c r="AO374" s="21">
        <v>0</v>
      </c>
      <c r="AP374" s="21">
        <v>0</v>
      </c>
      <c r="AQ374" s="21">
        <v>0</v>
      </c>
      <c r="AR374" s="21">
        <v>0</v>
      </c>
      <c r="AS374" s="21">
        <v>0</v>
      </c>
      <c r="AT374" s="21">
        <v>0</v>
      </c>
      <c r="AU374" s="21">
        <v>0</v>
      </c>
      <c r="AV374" s="21">
        <v>0</v>
      </c>
      <c r="AW374" s="21">
        <v>0</v>
      </c>
      <c r="AX374" s="21">
        <v>0</v>
      </c>
      <c r="AY374" s="21">
        <v>0</v>
      </c>
      <c r="AZ374" s="21">
        <v>0</v>
      </c>
      <c r="BA374" s="21">
        <v>0</v>
      </c>
      <c r="BB374" s="21">
        <v>0</v>
      </c>
      <c r="BC374" s="21">
        <v>0</v>
      </c>
      <c r="BD374" s="21">
        <v>0</v>
      </c>
      <c r="BE374" s="21">
        <v>0</v>
      </c>
      <c r="BF374" s="21">
        <v>0</v>
      </c>
      <c r="BG374" s="21">
        <v>0</v>
      </c>
      <c r="BH374" s="21">
        <v>0</v>
      </c>
      <c r="BI374" s="21">
        <v>0</v>
      </c>
      <c r="BJ374" s="21">
        <v>0</v>
      </c>
      <c r="BK374" s="21">
        <v>0</v>
      </c>
      <c r="BL374" s="21">
        <v>0</v>
      </c>
      <c r="BM374" s="21">
        <v>0</v>
      </c>
      <c r="BN374" s="21">
        <v>0</v>
      </c>
      <c r="BO374" s="21">
        <v>0</v>
      </c>
      <c r="BP374" s="21">
        <v>0</v>
      </c>
      <c r="BQ374" s="21">
        <v>0</v>
      </c>
      <c r="BR374" s="21">
        <v>0</v>
      </c>
      <c r="BS374" s="21">
        <v>0</v>
      </c>
      <c r="BT374" s="21">
        <v>0</v>
      </c>
      <c r="BU374" s="21">
        <v>0</v>
      </c>
      <c r="BV374" s="21">
        <v>0</v>
      </c>
      <c r="BW374" s="21">
        <v>0</v>
      </c>
      <c r="BX374" s="21">
        <v>0</v>
      </c>
      <c r="BY374" s="21">
        <v>0</v>
      </c>
      <c r="BZ374" s="21">
        <v>0</v>
      </c>
      <c r="CA374" s="21">
        <v>0</v>
      </c>
      <c r="CB374" s="21">
        <v>0</v>
      </c>
      <c r="CC374" s="21">
        <v>0</v>
      </c>
      <c r="CD374" s="21">
        <v>0</v>
      </c>
      <c r="CE374" s="21">
        <v>0</v>
      </c>
      <c r="CF374" s="21">
        <v>0</v>
      </c>
      <c r="CG374" s="21">
        <v>0</v>
      </c>
      <c r="CH374" s="21">
        <v>0</v>
      </c>
      <c r="CI374" s="21">
        <v>0</v>
      </c>
      <c r="CJ374" s="21">
        <v>0</v>
      </c>
      <c r="CK374" s="21">
        <v>0</v>
      </c>
      <c r="CL374" s="21">
        <v>0</v>
      </c>
      <c r="CM374" s="21">
        <v>0</v>
      </c>
      <c r="CN374" s="21">
        <v>0</v>
      </c>
      <c r="CO374" s="21">
        <v>0</v>
      </c>
      <c r="CP374" s="21">
        <v>0</v>
      </c>
      <c r="CQ374" s="21">
        <v>0</v>
      </c>
      <c r="CR374" s="21">
        <v>0</v>
      </c>
      <c r="CS374" s="21">
        <v>0</v>
      </c>
      <c r="CT374" s="21">
        <v>0</v>
      </c>
      <c r="CU374" s="21">
        <v>0</v>
      </c>
      <c r="CV374" s="21">
        <v>0</v>
      </c>
      <c r="CW374" s="21">
        <v>0</v>
      </c>
      <c r="CX374" s="21">
        <v>0</v>
      </c>
      <c r="CY374" s="21">
        <v>0</v>
      </c>
      <c r="CZ374" s="21">
        <v>0</v>
      </c>
      <c r="DA374" s="21">
        <v>0</v>
      </c>
      <c r="DB374" s="21">
        <v>0</v>
      </c>
      <c r="DC374" s="21">
        <v>0</v>
      </c>
      <c r="DD374" s="21">
        <v>0</v>
      </c>
      <c r="DE374" s="21">
        <v>0</v>
      </c>
      <c r="DF374" s="21">
        <v>0</v>
      </c>
      <c r="DG374" s="21">
        <v>0</v>
      </c>
      <c r="DH374" s="21">
        <v>92222</v>
      </c>
      <c r="DI374" s="110">
        <v>0</v>
      </c>
      <c r="DJ374" s="110">
        <v>20</v>
      </c>
      <c r="DK374" s="110">
        <v>0</v>
      </c>
      <c r="DL374" s="110">
        <v>80</v>
      </c>
      <c r="DM374" s="110">
        <v>0</v>
      </c>
      <c r="DN374" s="21">
        <v>19000</v>
      </c>
      <c r="DO374" s="21">
        <v>0</v>
      </c>
      <c r="DP374" s="110" t="s">
        <v>1892</v>
      </c>
      <c r="DQ374" s="110" t="s">
        <v>1911</v>
      </c>
      <c r="DR374" s="110" t="s">
        <v>1911</v>
      </c>
      <c r="DS374" s="110" t="s">
        <v>1911</v>
      </c>
      <c r="DT374" s="110" t="s">
        <v>1911</v>
      </c>
      <c r="DU374" s="110" t="s">
        <v>1911</v>
      </c>
      <c r="DV374" s="110" t="s">
        <v>1911</v>
      </c>
      <c r="DW374" s="110" t="s">
        <v>1911</v>
      </c>
      <c r="DX374" s="110" t="s">
        <v>1911</v>
      </c>
      <c r="DY374" s="110" t="s">
        <v>1911</v>
      </c>
      <c r="DZ374" s="110" t="s">
        <v>1911</v>
      </c>
      <c r="EA374" s="110" t="s">
        <v>1911</v>
      </c>
      <c r="EB374" s="110" t="s">
        <v>1892</v>
      </c>
      <c r="EC374" s="110" t="s">
        <v>1892</v>
      </c>
    </row>
    <row r="375" spans="1:133" x14ac:dyDescent="0.3">
      <c r="A375" s="110" t="s">
        <v>162</v>
      </c>
      <c r="B375" s="110">
        <v>2021</v>
      </c>
      <c r="C375" s="110" t="s">
        <v>3016</v>
      </c>
      <c r="D375" s="22">
        <f>INDEX(Concordance!$A$2:$A$556,MATCH('2021 ESSER III'!F375,Concordance!$D$2:$D$556,0))</f>
        <v>75086</v>
      </c>
      <c r="E375" s="110" t="s">
        <v>1264</v>
      </c>
      <c r="F375" s="110" t="s">
        <v>3017</v>
      </c>
      <c r="G375" s="110" t="s">
        <v>3018</v>
      </c>
      <c r="H375" s="110" t="s">
        <v>1892</v>
      </c>
      <c r="I375" s="21">
        <v>0</v>
      </c>
      <c r="J375" s="21">
        <v>0</v>
      </c>
      <c r="K375" s="21">
        <v>0</v>
      </c>
      <c r="L375" s="21">
        <v>0</v>
      </c>
      <c r="M375" s="21">
        <v>0</v>
      </c>
      <c r="N375" s="21">
        <v>0</v>
      </c>
      <c r="O375" s="21">
        <v>0</v>
      </c>
      <c r="P375" s="21">
        <v>0</v>
      </c>
      <c r="Q375" s="21">
        <v>0</v>
      </c>
      <c r="R375" s="21">
        <v>0</v>
      </c>
      <c r="W375" s="21">
        <v>0</v>
      </c>
      <c r="AC375" s="21">
        <v>692533</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N375" s="21">
        <v>0</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21">
        <v>0</v>
      </c>
      <c r="CG375" s="21">
        <v>0</v>
      </c>
      <c r="CH375" s="21">
        <v>0</v>
      </c>
      <c r="CI375" s="21">
        <v>0</v>
      </c>
      <c r="CJ375" s="21">
        <v>0</v>
      </c>
      <c r="CK375" s="21">
        <v>0</v>
      </c>
      <c r="CL375" s="21">
        <v>0</v>
      </c>
      <c r="CM375" s="21">
        <v>0</v>
      </c>
      <c r="CN375" s="21">
        <v>0</v>
      </c>
      <c r="CO375" s="21">
        <v>0</v>
      </c>
      <c r="CP375" s="21">
        <v>0</v>
      </c>
      <c r="CQ375" s="21">
        <v>0</v>
      </c>
      <c r="CR375" s="21">
        <v>0</v>
      </c>
      <c r="CS375" s="21">
        <v>0</v>
      </c>
      <c r="CT375" s="21">
        <v>0</v>
      </c>
      <c r="CU375" s="21">
        <v>0</v>
      </c>
      <c r="CV375" s="21">
        <v>0</v>
      </c>
      <c r="CW375" s="21">
        <v>0</v>
      </c>
      <c r="CX375" s="21">
        <v>0</v>
      </c>
      <c r="CY375" s="21">
        <v>0</v>
      </c>
      <c r="CZ375" s="21">
        <v>0</v>
      </c>
      <c r="DA375" s="21">
        <v>0</v>
      </c>
      <c r="DB375" s="21">
        <v>0</v>
      </c>
      <c r="DC375" s="21">
        <v>0</v>
      </c>
      <c r="DD375" s="21">
        <v>0</v>
      </c>
      <c r="DE375" s="21">
        <v>0</v>
      </c>
      <c r="DF375" s="21">
        <v>0</v>
      </c>
      <c r="DG375" s="21">
        <v>0</v>
      </c>
      <c r="DH375" s="21">
        <v>692533</v>
      </c>
      <c r="DI375" s="110">
        <v>1</v>
      </c>
      <c r="DJ375" s="110">
        <v>96</v>
      </c>
      <c r="DK375" s="110">
        <v>1</v>
      </c>
      <c r="DL375" s="110">
        <v>1</v>
      </c>
      <c r="DM375" s="110">
        <v>1</v>
      </c>
      <c r="DN375" s="21">
        <v>152510</v>
      </c>
      <c r="DO375" s="21">
        <v>0</v>
      </c>
      <c r="DP375" s="110" t="s">
        <v>1911</v>
      </c>
      <c r="DQ375" s="110" t="s">
        <v>1911</v>
      </c>
      <c r="DR375" s="110" t="s">
        <v>1911</v>
      </c>
      <c r="DS375" s="110" t="s">
        <v>1911</v>
      </c>
      <c r="DT375" s="110" t="s">
        <v>1911</v>
      </c>
      <c r="DU375" s="110" t="s">
        <v>1911</v>
      </c>
      <c r="DV375" s="110" t="s">
        <v>1911</v>
      </c>
      <c r="DW375" s="110" t="s">
        <v>1911</v>
      </c>
      <c r="DX375" s="110" t="s">
        <v>1911</v>
      </c>
      <c r="DY375" s="110" t="s">
        <v>1911</v>
      </c>
      <c r="DZ375" s="110" t="s">
        <v>1911</v>
      </c>
      <c r="EA375" s="110" t="s">
        <v>1911</v>
      </c>
      <c r="EB375" s="110" t="s">
        <v>1892</v>
      </c>
      <c r="EC375" s="110" t="s">
        <v>1892</v>
      </c>
    </row>
    <row r="376" spans="1:133" x14ac:dyDescent="0.3">
      <c r="A376" s="110" t="s">
        <v>162</v>
      </c>
      <c r="B376" s="110">
        <v>2021</v>
      </c>
      <c r="C376" s="110" t="s">
        <v>3019</v>
      </c>
      <c r="D376" s="22">
        <f>INDEX(Concordance!$A$2:$A$556,MATCH('2021 ESSER III'!F376,Concordance!$D$2:$D$556,0))</f>
        <v>89087</v>
      </c>
      <c r="E376" s="110" t="s">
        <v>1267</v>
      </c>
      <c r="F376" s="110" t="s">
        <v>3020</v>
      </c>
      <c r="G376" s="110" t="s">
        <v>3021</v>
      </c>
      <c r="H376" s="110" t="s">
        <v>1892</v>
      </c>
      <c r="I376" s="21">
        <v>5878.81</v>
      </c>
      <c r="J376" s="21">
        <v>0</v>
      </c>
      <c r="K376" s="21">
        <v>0</v>
      </c>
      <c r="L376" s="21">
        <v>0</v>
      </c>
      <c r="M376" s="21">
        <v>0</v>
      </c>
      <c r="N376" s="21">
        <v>0</v>
      </c>
      <c r="O376" s="21">
        <v>0</v>
      </c>
      <c r="P376" s="21">
        <v>0</v>
      </c>
      <c r="Q376" s="21">
        <v>5878.81</v>
      </c>
      <c r="R376" s="21">
        <v>0</v>
      </c>
      <c r="W376" s="21">
        <v>5878.81</v>
      </c>
      <c r="X376" s="110">
        <v>0</v>
      </c>
      <c r="Y376" s="110">
        <v>0</v>
      </c>
      <c r="Z376" s="110">
        <v>0</v>
      </c>
      <c r="AA376" s="110">
        <v>100</v>
      </c>
      <c r="AB376" s="110">
        <v>0</v>
      </c>
      <c r="AC376" s="21">
        <v>324545</v>
      </c>
      <c r="AD376" s="21">
        <v>0</v>
      </c>
      <c r="AE376" s="21">
        <v>0</v>
      </c>
      <c r="AF376" s="21">
        <v>0</v>
      </c>
      <c r="AG376" s="21">
        <v>0</v>
      </c>
      <c r="AH376" s="21">
        <v>0</v>
      </c>
      <c r="AI376" s="21">
        <v>0</v>
      </c>
      <c r="AJ376" s="21">
        <v>0</v>
      </c>
      <c r="AK376" s="21">
        <v>0</v>
      </c>
      <c r="AL376" s="21">
        <v>0</v>
      </c>
      <c r="AM376" s="21">
        <v>0</v>
      </c>
      <c r="AN376" s="21">
        <v>0</v>
      </c>
      <c r="AO376" s="21">
        <v>0</v>
      </c>
      <c r="AP376" s="21">
        <v>0</v>
      </c>
      <c r="AQ376" s="21">
        <v>0</v>
      </c>
      <c r="AR376" s="21">
        <v>0</v>
      </c>
      <c r="AS376" s="21">
        <v>0</v>
      </c>
      <c r="AT376" s="21">
        <v>0</v>
      </c>
      <c r="AU376" s="21">
        <v>0</v>
      </c>
      <c r="AV376" s="21">
        <v>0</v>
      </c>
      <c r="AW376" s="21">
        <v>0</v>
      </c>
      <c r="AX376" s="21">
        <v>0</v>
      </c>
      <c r="AY376" s="21">
        <v>0</v>
      </c>
      <c r="AZ376" s="21">
        <v>0</v>
      </c>
      <c r="BA376" s="21">
        <v>0</v>
      </c>
      <c r="BB376" s="21">
        <v>0</v>
      </c>
      <c r="BC376" s="21">
        <v>0</v>
      </c>
      <c r="BD376" s="21">
        <v>0</v>
      </c>
      <c r="BE376" s="21">
        <v>0</v>
      </c>
      <c r="BF376" s="21">
        <v>0</v>
      </c>
      <c r="BG376" s="21">
        <v>0</v>
      </c>
      <c r="BH376" s="21">
        <v>0</v>
      </c>
      <c r="BI376" s="21">
        <v>0</v>
      </c>
      <c r="BJ376" s="21">
        <v>0</v>
      </c>
      <c r="BK376" s="21">
        <v>0</v>
      </c>
      <c r="BL376" s="21">
        <v>0</v>
      </c>
      <c r="BM376" s="21">
        <v>0</v>
      </c>
      <c r="BN376" s="21">
        <v>0</v>
      </c>
      <c r="BO376" s="21">
        <v>0</v>
      </c>
      <c r="BP376" s="21">
        <v>0</v>
      </c>
      <c r="BQ376" s="21">
        <v>0</v>
      </c>
      <c r="BR376" s="21">
        <v>0</v>
      </c>
      <c r="BS376" s="21">
        <v>0</v>
      </c>
      <c r="BT376" s="21">
        <v>0</v>
      </c>
      <c r="BU376" s="21">
        <v>0</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21">
        <v>0</v>
      </c>
      <c r="CN376" s="21">
        <v>0</v>
      </c>
      <c r="CO376" s="21">
        <v>0</v>
      </c>
      <c r="CP376" s="21">
        <v>0</v>
      </c>
      <c r="CQ376" s="21">
        <v>0</v>
      </c>
      <c r="CR376" s="21">
        <v>0</v>
      </c>
      <c r="CS376" s="21">
        <v>0</v>
      </c>
      <c r="CT376" s="21">
        <v>0</v>
      </c>
      <c r="CU376" s="21">
        <v>0</v>
      </c>
      <c r="CV376" s="21">
        <v>0</v>
      </c>
      <c r="CW376" s="21">
        <v>0</v>
      </c>
      <c r="CX376" s="21">
        <v>0</v>
      </c>
      <c r="CY376" s="21">
        <v>0</v>
      </c>
      <c r="CZ376" s="21">
        <v>0</v>
      </c>
      <c r="DA376" s="21">
        <v>0</v>
      </c>
      <c r="DB376" s="21">
        <v>0</v>
      </c>
      <c r="DC376" s="21">
        <v>0</v>
      </c>
      <c r="DD376" s="21">
        <v>0</v>
      </c>
      <c r="DE376" s="21">
        <v>0</v>
      </c>
      <c r="DF376" s="21">
        <v>0</v>
      </c>
      <c r="DG376" s="21">
        <v>0</v>
      </c>
      <c r="DH376" s="21">
        <v>324545</v>
      </c>
      <c r="DI376" s="110">
        <v>0</v>
      </c>
      <c r="DJ376" s="110">
        <v>94.6</v>
      </c>
      <c r="DK376" s="110">
        <v>0</v>
      </c>
      <c r="DL376" s="110">
        <v>0</v>
      </c>
      <c r="DM376" s="110">
        <v>5.4</v>
      </c>
      <c r="DN376" s="21">
        <v>67000</v>
      </c>
      <c r="DO376" s="21">
        <v>0</v>
      </c>
      <c r="DP376" s="110" t="s">
        <v>1911</v>
      </c>
      <c r="DQ376" s="110" t="s">
        <v>1892</v>
      </c>
      <c r="DR376" s="110" t="s">
        <v>1911</v>
      </c>
      <c r="DS376" s="110" t="s">
        <v>1911</v>
      </c>
      <c r="DT376" s="110" t="s">
        <v>1911</v>
      </c>
      <c r="DU376" s="110" t="s">
        <v>1892</v>
      </c>
      <c r="DV376" s="110" t="s">
        <v>1911</v>
      </c>
      <c r="DW376" s="110" t="s">
        <v>1911</v>
      </c>
      <c r="DX376" s="110" t="s">
        <v>1911</v>
      </c>
      <c r="DY376" s="110" t="s">
        <v>1911</v>
      </c>
      <c r="DZ376" s="110" t="s">
        <v>1911</v>
      </c>
      <c r="EA376" s="110" t="s">
        <v>1911</v>
      </c>
      <c r="EB376" s="110" t="s">
        <v>1892</v>
      </c>
      <c r="EC376" s="110" t="s">
        <v>1892</v>
      </c>
    </row>
    <row r="377" spans="1:133" x14ac:dyDescent="0.3">
      <c r="A377" s="110" t="s">
        <v>162</v>
      </c>
      <c r="B377" s="110">
        <v>2021</v>
      </c>
      <c r="C377" s="110" t="s">
        <v>3022</v>
      </c>
      <c r="D377" s="22">
        <f>INDEX(Concordance!$A$2:$A$556,MATCH('2021 ESSER III'!F377,Concordance!$D$2:$D$556,0))</f>
        <v>76081</v>
      </c>
      <c r="E377" s="110" t="s">
        <v>1276</v>
      </c>
      <c r="F377" s="110" t="s">
        <v>3023</v>
      </c>
      <c r="G377" s="110" t="s">
        <v>3024</v>
      </c>
      <c r="H377" s="110" t="s">
        <v>1892</v>
      </c>
      <c r="I377" s="21">
        <v>0</v>
      </c>
      <c r="J377" s="21">
        <v>0</v>
      </c>
      <c r="K377" s="21">
        <v>0</v>
      </c>
      <c r="L377" s="21">
        <v>0</v>
      </c>
      <c r="M377" s="21">
        <v>0</v>
      </c>
      <c r="N377" s="21">
        <v>0</v>
      </c>
      <c r="O377" s="21">
        <v>0</v>
      </c>
      <c r="P377" s="21">
        <v>0</v>
      </c>
      <c r="Q377" s="21">
        <v>0</v>
      </c>
      <c r="R377" s="21">
        <v>0</v>
      </c>
      <c r="W377" s="21">
        <v>0</v>
      </c>
      <c r="AC377" s="21">
        <v>448552</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21">
        <v>0</v>
      </c>
      <c r="CK377" s="21">
        <v>0</v>
      </c>
      <c r="CL377" s="21">
        <v>0</v>
      </c>
      <c r="CM377" s="21">
        <v>0</v>
      </c>
      <c r="CN377" s="21">
        <v>0</v>
      </c>
      <c r="CO377" s="21">
        <v>0</v>
      </c>
      <c r="CP377" s="21">
        <v>0</v>
      </c>
      <c r="CQ377" s="21">
        <v>0</v>
      </c>
      <c r="CR377" s="21">
        <v>0</v>
      </c>
      <c r="CS377" s="21">
        <v>0</v>
      </c>
      <c r="CT377" s="21">
        <v>0</v>
      </c>
      <c r="CU377" s="21">
        <v>0</v>
      </c>
      <c r="CV377" s="21">
        <v>0</v>
      </c>
      <c r="CW377" s="21">
        <v>0</v>
      </c>
      <c r="CX377" s="21">
        <v>0</v>
      </c>
      <c r="CY377" s="21">
        <v>0</v>
      </c>
      <c r="CZ377" s="21">
        <v>0</v>
      </c>
      <c r="DA377" s="21">
        <v>0</v>
      </c>
      <c r="DB377" s="21">
        <v>0</v>
      </c>
      <c r="DC377" s="21">
        <v>0</v>
      </c>
      <c r="DD377" s="21">
        <v>0</v>
      </c>
      <c r="DE377" s="21">
        <v>0</v>
      </c>
      <c r="DF377" s="21">
        <v>0</v>
      </c>
      <c r="DG377" s="21">
        <v>0</v>
      </c>
      <c r="DH377" s="21">
        <v>448552</v>
      </c>
      <c r="DI377" s="110">
        <v>0</v>
      </c>
      <c r="DJ377" s="110">
        <v>21</v>
      </c>
      <c r="DK377" s="110">
        <v>0</v>
      </c>
      <c r="DL377" s="110">
        <v>79</v>
      </c>
      <c r="DM377" s="110">
        <v>0</v>
      </c>
      <c r="DN377" s="21">
        <v>94000</v>
      </c>
      <c r="DO377" s="21">
        <v>0</v>
      </c>
      <c r="DP377" s="110" t="s">
        <v>1892</v>
      </c>
      <c r="DQ377" s="110" t="s">
        <v>1892</v>
      </c>
      <c r="DR377" s="110" t="s">
        <v>1911</v>
      </c>
      <c r="DS377" s="110" t="s">
        <v>1911</v>
      </c>
      <c r="DT377" s="110" t="s">
        <v>1911</v>
      </c>
      <c r="DU377" s="110" t="s">
        <v>1892</v>
      </c>
      <c r="DV377" s="110" t="s">
        <v>1911</v>
      </c>
      <c r="DW377" s="110" t="s">
        <v>1911</v>
      </c>
      <c r="DX377" s="110" t="s">
        <v>1911</v>
      </c>
      <c r="DY377" s="110" t="s">
        <v>1911</v>
      </c>
      <c r="DZ377" s="110" t="s">
        <v>1911</v>
      </c>
      <c r="EA377" s="110" t="s">
        <v>1911</v>
      </c>
      <c r="EB377" s="110" t="s">
        <v>1892</v>
      </c>
      <c r="EC377" s="110" t="s">
        <v>1892</v>
      </c>
    </row>
    <row r="378" spans="1:133" x14ac:dyDescent="0.3">
      <c r="A378" s="110" t="s">
        <v>162</v>
      </c>
      <c r="B378" s="110">
        <v>2021</v>
      </c>
      <c r="C378" s="110" t="s">
        <v>3025</v>
      </c>
      <c r="D378" s="22">
        <f>INDEX(Concordance!$A$2:$A$556,MATCH('2021 ESSER III'!F378,Concordance!$D$2:$D$556,0))</f>
        <v>76082</v>
      </c>
      <c r="E378" s="110" t="s">
        <v>1273</v>
      </c>
      <c r="F378" s="110" t="s">
        <v>3026</v>
      </c>
      <c r="G378" s="110" t="s">
        <v>3027</v>
      </c>
      <c r="H378" s="110" t="s">
        <v>1892</v>
      </c>
      <c r="I378" s="21">
        <v>10135.879999999999</v>
      </c>
      <c r="J378" s="21">
        <v>0</v>
      </c>
      <c r="K378" s="21">
        <v>0</v>
      </c>
      <c r="L378" s="21">
        <v>0</v>
      </c>
      <c r="M378" s="21">
        <v>0</v>
      </c>
      <c r="N378" s="21">
        <v>0</v>
      </c>
      <c r="O378" s="21">
        <v>0</v>
      </c>
      <c r="P378" s="21">
        <v>0</v>
      </c>
      <c r="Q378" s="21">
        <v>10135.879999999999</v>
      </c>
      <c r="R378" s="21">
        <v>0</v>
      </c>
      <c r="W378" s="21">
        <v>10135.879999999999</v>
      </c>
      <c r="X378" s="110">
        <v>0</v>
      </c>
      <c r="Y378" s="110">
        <v>0</v>
      </c>
      <c r="Z378" s="110">
        <v>0</v>
      </c>
      <c r="AA378" s="110">
        <v>100</v>
      </c>
      <c r="AB378" s="110">
        <v>0</v>
      </c>
      <c r="AC378" s="21">
        <v>700281</v>
      </c>
      <c r="AD378" s="21">
        <v>0</v>
      </c>
      <c r="AE378" s="21">
        <v>0</v>
      </c>
      <c r="AF378" s="21">
        <v>0</v>
      </c>
      <c r="AG378" s="21">
        <v>0</v>
      </c>
      <c r="AH378" s="21">
        <v>0</v>
      </c>
      <c r="AI378" s="21">
        <v>0</v>
      </c>
      <c r="AJ378" s="21">
        <v>0</v>
      </c>
      <c r="AK378" s="21">
        <v>0</v>
      </c>
      <c r="AL378" s="21">
        <v>0</v>
      </c>
      <c r="AM378" s="21">
        <v>0</v>
      </c>
      <c r="AN378" s="21">
        <v>0</v>
      </c>
      <c r="AO378" s="21">
        <v>0</v>
      </c>
      <c r="AP378" s="21">
        <v>0</v>
      </c>
      <c r="AQ378" s="21">
        <v>0</v>
      </c>
      <c r="AR378" s="21">
        <v>0</v>
      </c>
      <c r="AS378" s="21">
        <v>0</v>
      </c>
      <c r="AT378" s="21">
        <v>0</v>
      </c>
      <c r="AU378" s="21">
        <v>0</v>
      </c>
      <c r="AV378" s="21">
        <v>0</v>
      </c>
      <c r="AW378" s="21">
        <v>0</v>
      </c>
      <c r="AX378" s="21">
        <v>0</v>
      </c>
      <c r="AY378" s="21">
        <v>0</v>
      </c>
      <c r="AZ378" s="21">
        <v>0</v>
      </c>
      <c r="BA378" s="21">
        <v>0</v>
      </c>
      <c r="BB378" s="21">
        <v>0</v>
      </c>
      <c r="BC378" s="21">
        <v>0</v>
      </c>
      <c r="BD378" s="21">
        <v>0</v>
      </c>
      <c r="BE378" s="21">
        <v>0</v>
      </c>
      <c r="BF378" s="21">
        <v>0</v>
      </c>
      <c r="BG378" s="21">
        <v>0</v>
      </c>
      <c r="BH378" s="21">
        <v>0</v>
      </c>
      <c r="BI378" s="21">
        <v>0</v>
      </c>
      <c r="BJ378" s="21">
        <v>0</v>
      </c>
      <c r="BK378" s="21">
        <v>0</v>
      </c>
      <c r="BL378" s="21">
        <v>0</v>
      </c>
      <c r="BM378" s="21">
        <v>0</v>
      </c>
      <c r="BN378" s="21">
        <v>0</v>
      </c>
      <c r="BO378" s="21">
        <v>0</v>
      </c>
      <c r="BP378" s="21">
        <v>0</v>
      </c>
      <c r="BQ378" s="21">
        <v>0</v>
      </c>
      <c r="BR378" s="21">
        <v>0</v>
      </c>
      <c r="BS378" s="21">
        <v>0</v>
      </c>
      <c r="BT378" s="21">
        <v>0</v>
      </c>
      <c r="BU378" s="21">
        <v>0</v>
      </c>
      <c r="BV378" s="21">
        <v>0</v>
      </c>
      <c r="BW378" s="21">
        <v>0</v>
      </c>
      <c r="BX378" s="21">
        <v>0</v>
      </c>
      <c r="BY378" s="21">
        <v>0</v>
      </c>
      <c r="BZ378" s="21">
        <v>0</v>
      </c>
      <c r="CA378" s="21">
        <v>0</v>
      </c>
      <c r="CB378" s="21">
        <v>0</v>
      </c>
      <c r="CC378" s="21">
        <v>0</v>
      </c>
      <c r="CD378" s="21">
        <v>0</v>
      </c>
      <c r="CE378" s="21">
        <v>0</v>
      </c>
      <c r="CF378" s="21">
        <v>0</v>
      </c>
      <c r="CG378" s="21">
        <v>0</v>
      </c>
      <c r="CH378" s="21">
        <v>0</v>
      </c>
      <c r="CI378" s="21">
        <v>0</v>
      </c>
      <c r="CJ378" s="21">
        <v>0</v>
      </c>
      <c r="CK378" s="21">
        <v>0</v>
      </c>
      <c r="CL378" s="21">
        <v>0</v>
      </c>
      <c r="CM378" s="21">
        <v>0</v>
      </c>
      <c r="CN378" s="21">
        <v>0</v>
      </c>
      <c r="CO378" s="21">
        <v>0</v>
      </c>
      <c r="CP378" s="21">
        <v>0</v>
      </c>
      <c r="CQ378" s="21">
        <v>0</v>
      </c>
      <c r="CR378" s="21">
        <v>0</v>
      </c>
      <c r="CS378" s="21">
        <v>0</v>
      </c>
      <c r="CT378" s="21">
        <v>0</v>
      </c>
      <c r="CU378" s="21">
        <v>0</v>
      </c>
      <c r="CV378" s="21">
        <v>0</v>
      </c>
      <c r="CW378" s="21">
        <v>0</v>
      </c>
      <c r="CX378" s="21">
        <v>0</v>
      </c>
      <c r="CY378" s="21">
        <v>0</v>
      </c>
      <c r="CZ378" s="21">
        <v>0</v>
      </c>
      <c r="DA378" s="21">
        <v>0</v>
      </c>
      <c r="DB378" s="21">
        <v>0</v>
      </c>
      <c r="DC378" s="21">
        <v>0</v>
      </c>
      <c r="DD378" s="21">
        <v>0</v>
      </c>
      <c r="DE378" s="21">
        <v>0</v>
      </c>
      <c r="DF378" s="21">
        <v>0</v>
      </c>
      <c r="DG378" s="21">
        <v>0</v>
      </c>
      <c r="DH378" s="21">
        <v>700281</v>
      </c>
      <c r="DI378" s="110">
        <v>0</v>
      </c>
      <c r="DJ378" s="110">
        <v>100</v>
      </c>
      <c r="DK378" s="110">
        <v>0</v>
      </c>
      <c r="DL378" s="110">
        <v>0</v>
      </c>
      <c r="DM378" s="110">
        <v>0</v>
      </c>
      <c r="DN378" s="21">
        <v>140056.20000000001</v>
      </c>
      <c r="DO378" s="21">
        <v>0</v>
      </c>
      <c r="DP378" s="110" t="s">
        <v>1911</v>
      </c>
      <c r="DQ378" s="110" t="s">
        <v>1911</v>
      </c>
      <c r="DR378" s="110" t="s">
        <v>1911</v>
      </c>
      <c r="DS378" s="110" t="s">
        <v>1892</v>
      </c>
      <c r="DT378" s="110" t="s">
        <v>1911</v>
      </c>
      <c r="DU378" s="110" t="s">
        <v>1911</v>
      </c>
      <c r="DV378" s="110" t="s">
        <v>1911</v>
      </c>
      <c r="DW378" s="110" t="s">
        <v>1911</v>
      </c>
      <c r="DX378" s="110" t="s">
        <v>1911</v>
      </c>
      <c r="DY378" s="110" t="s">
        <v>1911</v>
      </c>
      <c r="DZ378" s="110" t="s">
        <v>1911</v>
      </c>
      <c r="EA378" s="110" t="s">
        <v>1911</v>
      </c>
      <c r="EB378" s="110" t="s">
        <v>1892</v>
      </c>
      <c r="EC378" s="110" t="s">
        <v>1892</v>
      </c>
    </row>
    <row r="379" spans="1:133" x14ac:dyDescent="0.3">
      <c r="A379" s="110" t="s">
        <v>162</v>
      </c>
      <c r="B379" s="110">
        <v>2021</v>
      </c>
      <c r="C379" s="110" t="s">
        <v>3028</v>
      </c>
      <c r="D379" s="22">
        <f>INDEX(Concordance!$A$2:$A$556,MATCH('2021 ESSER III'!F379,Concordance!$D$2:$D$556,0))</f>
        <v>76083</v>
      </c>
      <c r="E379" s="110" t="s">
        <v>1270</v>
      </c>
      <c r="F379" s="110" t="s">
        <v>3029</v>
      </c>
      <c r="G379" s="110" t="s">
        <v>3030</v>
      </c>
      <c r="H379" s="110" t="s">
        <v>1892</v>
      </c>
      <c r="I379" s="21">
        <v>12771.2</v>
      </c>
      <c r="J379" s="21">
        <v>0</v>
      </c>
      <c r="K379" s="21">
        <v>0</v>
      </c>
      <c r="L379" s="21">
        <v>0</v>
      </c>
      <c r="M379" s="21">
        <v>0</v>
      </c>
      <c r="N379" s="21">
        <v>0</v>
      </c>
      <c r="O379" s="21">
        <v>0</v>
      </c>
      <c r="P379" s="21">
        <v>0</v>
      </c>
      <c r="Q379" s="21">
        <v>12771.2</v>
      </c>
      <c r="R379" s="21">
        <v>0</v>
      </c>
      <c r="W379" s="21">
        <v>12771.2</v>
      </c>
      <c r="X379" s="110">
        <v>0</v>
      </c>
      <c r="Y379" s="110">
        <v>0</v>
      </c>
      <c r="Z379" s="110">
        <v>0</v>
      </c>
      <c r="AA379" s="110">
        <v>100</v>
      </c>
      <c r="AB379" s="110">
        <v>0</v>
      </c>
      <c r="AC379" s="21">
        <v>557888</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21">
        <v>0</v>
      </c>
      <c r="CN379" s="21">
        <v>0</v>
      </c>
      <c r="CO379" s="21">
        <v>0</v>
      </c>
      <c r="CP379" s="21">
        <v>0</v>
      </c>
      <c r="CQ379" s="21">
        <v>0</v>
      </c>
      <c r="CR379" s="21">
        <v>0</v>
      </c>
      <c r="CS379" s="21">
        <v>0</v>
      </c>
      <c r="CT379" s="21">
        <v>0</v>
      </c>
      <c r="CU379" s="21">
        <v>0</v>
      </c>
      <c r="CV379" s="21">
        <v>0</v>
      </c>
      <c r="CW379" s="21">
        <v>0</v>
      </c>
      <c r="CX379" s="21">
        <v>0</v>
      </c>
      <c r="CY379" s="21">
        <v>0</v>
      </c>
      <c r="CZ379" s="21">
        <v>0</v>
      </c>
      <c r="DA379" s="21">
        <v>0</v>
      </c>
      <c r="DB379" s="21">
        <v>0</v>
      </c>
      <c r="DC379" s="21">
        <v>0</v>
      </c>
      <c r="DD379" s="21">
        <v>0</v>
      </c>
      <c r="DE379" s="21">
        <v>0</v>
      </c>
      <c r="DF379" s="21">
        <v>0</v>
      </c>
      <c r="DG379" s="21">
        <v>0</v>
      </c>
      <c r="DH379" s="21">
        <v>557888</v>
      </c>
      <c r="DI379" s="110">
        <v>0</v>
      </c>
      <c r="DJ379" s="110">
        <v>0</v>
      </c>
      <c r="DK379" s="110">
        <v>0</v>
      </c>
      <c r="DL379" s="110">
        <v>0</v>
      </c>
      <c r="DM379" s="110">
        <v>100</v>
      </c>
      <c r="DN379" s="21">
        <v>160064</v>
      </c>
      <c r="DO379" s="21">
        <v>0</v>
      </c>
      <c r="DP379" s="110" t="s">
        <v>1892</v>
      </c>
      <c r="DQ379" s="110" t="s">
        <v>1911</v>
      </c>
      <c r="DR379" s="110" t="s">
        <v>1911</v>
      </c>
      <c r="DS379" s="110" t="s">
        <v>1892</v>
      </c>
      <c r="DT379" s="110" t="s">
        <v>1911</v>
      </c>
      <c r="DU379" s="110" t="s">
        <v>1892</v>
      </c>
      <c r="DV379" s="110" t="s">
        <v>1911</v>
      </c>
      <c r="DW379" s="110" t="s">
        <v>1911</v>
      </c>
      <c r="DX379" s="110" t="s">
        <v>1911</v>
      </c>
      <c r="DY379" s="110" t="s">
        <v>1911</v>
      </c>
      <c r="DZ379" s="110" t="s">
        <v>1911</v>
      </c>
      <c r="EA379" s="110" t="s">
        <v>1911</v>
      </c>
      <c r="EB379" s="110" t="s">
        <v>1892</v>
      </c>
      <c r="EC379" s="110" t="s">
        <v>1892</v>
      </c>
    </row>
    <row r="380" spans="1:133" x14ac:dyDescent="0.3">
      <c r="A380" s="110" t="s">
        <v>162</v>
      </c>
      <c r="B380" s="110">
        <v>2021</v>
      </c>
      <c r="C380" s="110" t="s">
        <v>3031</v>
      </c>
      <c r="D380" s="22">
        <f>INDEX(Concordance!$A$2:$A$556,MATCH('2021 ESSER III'!F380,Concordance!$D$2:$D$556,0))</f>
        <v>32054</v>
      </c>
      <c r="E380" s="110" t="s">
        <v>1279</v>
      </c>
      <c r="F380" s="110" t="s">
        <v>3032</v>
      </c>
      <c r="G380" s="110" t="s">
        <v>3033</v>
      </c>
      <c r="H380" s="110" t="s">
        <v>1892</v>
      </c>
      <c r="I380" s="21">
        <v>0</v>
      </c>
      <c r="J380" s="21">
        <v>0</v>
      </c>
      <c r="K380" s="21">
        <v>0</v>
      </c>
      <c r="L380" s="21">
        <v>0</v>
      </c>
      <c r="M380" s="21">
        <v>0</v>
      </c>
      <c r="N380" s="21">
        <v>0</v>
      </c>
      <c r="O380" s="21">
        <v>0</v>
      </c>
      <c r="P380" s="21">
        <v>0</v>
      </c>
      <c r="Q380" s="21">
        <v>0</v>
      </c>
      <c r="R380" s="21">
        <v>0</v>
      </c>
      <c r="W380" s="21">
        <v>0</v>
      </c>
      <c r="AC380" s="21">
        <v>185072</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21">
        <v>0</v>
      </c>
      <c r="AS380" s="21">
        <v>0</v>
      </c>
      <c r="AT380" s="21">
        <v>0</v>
      </c>
      <c r="AU380" s="21">
        <v>0</v>
      </c>
      <c r="AV380" s="21">
        <v>0</v>
      </c>
      <c r="AW380" s="21">
        <v>0</v>
      </c>
      <c r="AX380" s="21">
        <v>0</v>
      </c>
      <c r="AY380" s="21">
        <v>0</v>
      </c>
      <c r="AZ380" s="21">
        <v>0</v>
      </c>
      <c r="BA380" s="21">
        <v>0</v>
      </c>
      <c r="BB380" s="21">
        <v>0</v>
      </c>
      <c r="BC380" s="21">
        <v>0</v>
      </c>
      <c r="BD380" s="21">
        <v>0</v>
      </c>
      <c r="BE380" s="21">
        <v>0</v>
      </c>
      <c r="BF380" s="21">
        <v>0</v>
      </c>
      <c r="BG380" s="21">
        <v>0</v>
      </c>
      <c r="BH380" s="21">
        <v>0</v>
      </c>
      <c r="BI380" s="21">
        <v>0</v>
      </c>
      <c r="BJ380" s="21">
        <v>0</v>
      </c>
      <c r="BK380" s="21">
        <v>0</v>
      </c>
      <c r="BL380" s="21">
        <v>0</v>
      </c>
      <c r="BM380" s="21">
        <v>0</v>
      </c>
      <c r="BN380" s="21">
        <v>0</v>
      </c>
      <c r="BO380" s="21">
        <v>0</v>
      </c>
      <c r="BP380" s="21">
        <v>0</v>
      </c>
      <c r="BQ380" s="21">
        <v>0</v>
      </c>
      <c r="BR380" s="21">
        <v>0</v>
      </c>
      <c r="BS380" s="21">
        <v>0</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21">
        <v>0</v>
      </c>
      <c r="CN380" s="21">
        <v>0</v>
      </c>
      <c r="CO380" s="21">
        <v>0</v>
      </c>
      <c r="CP380" s="21">
        <v>0</v>
      </c>
      <c r="CQ380" s="21">
        <v>0</v>
      </c>
      <c r="CR380" s="21">
        <v>0</v>
      </c>
      <c r="CS380" s="21">
        <v>0</v>
      </c>
      <c r="CT380" s="21">
        <v>0</v>
      </c>
      <c r="CU380" s="21">
        <v>0</v>
      </c>
      <c r="CV380" s="21">
        <v>0</v>
      </c>
      <c r="CW380" s="21">
        <v>0</v>
      </c>
      <c r="CX380" s="21">
        <v>0</v>
      </c>
      <c r="CY380" s="21">
        <v>0</v>
      </c>
      <c r="CZ380" s="21">
        <v>0</v>
      </c>
      <c r="DA380" s="21">
        <v>0</v>
      </c>
      <c r="DB380" s="21">
        <v>0</v>
      </c>
      <c r="DC380" s="21">
        <v>0</v>
      </c>
      <c r="DD380" s="21">
        <v>0</v>
      </c>
      <c r="DE380" s="21">
        <v>0</v>
      </c>
      <c r="DF380" s="21">
        <v>0</v>
      </c>
      <c r="DG380" s="21">
        <v>0</v>
      </c>
      <c r="DH380" s="21">
        <v>185072</v>
      </c>
      <c r="DI380" s="110">
        <v>0</v>
      </c>
      <c r="DJ380" s="110">
        <v>69</v>
      </c>
      <c r="DK380" s="110">
        <v>0</v>
      </c>
      <c r="DL380" s="110">
        <v>31</v>
      </c>
      <c r="DM380" s="110">
        <v>0</v>
      </c>
      <c r="DN380" s="21">
        <v>152061.6</v>
      </c>
      <c r="DO380" s="21">
        <v>0</v>
      </c>
      <c r="DP380" s="110" t="s">
        <v>1911</v>
      </c>
      <c r="DQ380" s="110" t="s">
        <v>1892</v>
      </c>
      <c r="DR380" s="110" t="s">
        <v>1911</v>
      </c>
      <c r="DS380" s="110" t="s">
        <v>1911</v>
      </c>
      <c r="DT380" s="110" t="s">
        <v>1911</v>
      </c>
      <c r="DU380" s="110" t="s">
        <v>1911</v>
      </c>
      <c r="DV380" s="110" t="s">
        <v>1911</v>
      </c>
      <c r="DW380" s="110" t="s">
        <v>1911</v>
      </c>
      <c r="DX380" s="110" t="s">
        <v>1911</v>
      </c>
      <c r="DY380" s="110" t="s">
        <v>1911</v>
      </c>
      <c r="DZ380" s="110" t="s">
        <v>1911</v>
      </c>
      <c r="EA380" s="110" t="s">
        <v>1911</v>
      </c>
      <c r="EB380" s="110" t="s">
        <v>1892</v>
      </c>
      <c r="EC380" s="110" t="s">
        <v>1892</v>
      </c>
    </row>
    <row r="381" spans="1:133" x14ac:dyDescent="0.3">
      <c r="A381" s="110" t="s">
        <v>162</v>
      </c>
      <c r="B381" s="110">
        <v>2021</v>
      </c>
      <c r="C381" s="110" t="s">
        <v>3034</v>
      </c>
      <c r="D381" s="22">
        <f>INDEX(Concordance!$A$2:$A$556,MATCH('2021 ESSER III'!F381,Concordance!$D$2:$D$556,0))</f>
        <v>93124</v>
      </c>
      <c r="E381" s="110" t="s">
        <v>1282</v>
      </c>
      <c r="F381" s="110" t="s">
        <v>3035</v>
      </c>
      <c r="G381" s="110" t="s">
        <v>3036</v>
      </c>
      <c r="H381" s="110" t="s">
        <v>1892</v>
      </c>
      <c r="I381" s="21">
        <v>0</v>
      </c>
      <c r="J381" s="21">
        <v>0</v>
      </c>
      <c r="K381" s="21">
        <v>0</v>
      </c>
      <c r="L381" s="21">
        <v>0</v>
      </c>
      <c r="M381" s="21">
        <v>0</v>
      </c>
      <c r="N381" s="21">
        <v>0</v>
      </c>
      <c r="O381" s="21">
        <v>0</v>
      </c>
      <c r="P381" s="21">
        <v>0</v>
      </c>
      <c r="Q381" s="21">
        <v>0</v>
      </c>
      <c r="R381" s="21">
        <v>0</v>
      </c>
      <c r="W381" s="21">
        <v>0</v>
      </c>
      <c r="AC381" s="21">
        <v>1822488</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21">
        <v>0</v>
      </c>
      <c r="CK381" s="21">
        <v>0</v>
      </c>
      <c r="CL381" s="21">
        <v>0</v>
      </c>
      <c r="CM381" s="21">
        <v>0</v>
      </c>
      <c r="CN381" s="21">
        <v>0</v>
      </c>
      <c r="CO381" s="21">
        <v>0</v>
      </c>
      <c r="CP381" s="21">
        <v>0</v>
      </c>
      <c r="CQ381" s="21">
        <v>0</v>
      </c>
      <c r="CR381" s="21">
        <v>0</v>
      </c>
      <c r="CS381" s="21">
        <v>0</v>
      </c>
      <c r="CT381" s="21">
        <v>0</v>
      </c>
      <c r="CU381" s="21">
        <v>0</v>
      </c>
      <c r="CV381" s="21">
        <v>0</v>
      </c>
      <c r="CW381" s="21">
        <v>0</v>
      </c>
      <c r="CX381" s="21">
        <v>0</v>
      </c>
      <c r="CY381" s="21">
        <v>0</v>
      </c>
      <c r="CZ381" s="21">
        <v>0</v>
      </c>
      <c r="DA381" s="21">
        <v>0</v>
      </c>
      <c r="DB381" s="21">
        <v>0</v>
      </c>
      <c r="DC381" s="21">
        <v>0</v>
      </c>
      <c r="DD381" s="21">
        <v>0</v>
      </c>
      <c r="DE381" s="21">
        <v>0</v>
      </c>
      <c r="DF381" s="21">
        <v>0</v>
      </c>
      <c r="DG381" s="21">
        <v>0</v>
      </c>
      <c r="DH381" s="21">
        <v>1822488</v>
      </c>
      <c r="DI381" s="110">
        <v>0.02</v>
      </c>
      <c r="DJ381" s="110">
        <v>21.31</v>
      </c>
      <c r="DK381" s="110">
        <v>0</v>
      </c>
      <c r="DL381" s="110">
        <v>78.67</v>
      </c>
      <c r="DM381" s="110">
        <v>0</v>
      </c>
      <c r="DN381" s="21">
        <v>366562</v>
      </c>
      <c r="DO381" s="21">
        <v>0</v>
      </c>
      <c r="DP381" s="110" t="s">
        <v>1911</v>
      </c>
      <c r="DQ381" s="110" t="s">
        <v>1911</v>
      </c>
      <c r="DR381" s="110" t="s">
        <v>1911</v>
      </c>
      <c r="DS381" s="110" t="s">
        <v>1892</v>
      </c>
      <c r="DT381" s="110" t="s">
        <v>1911</v>
      </c>
      <c r="DU381" s="110" t="s">
        <v>1911</v>
      </c>
      <c r="DV381" s="110" t="s">
        <v>1911</v>
      </c>
      <c r="DW381" s="110" t="s">
        <v>1911</v>
      </c>
      <c r="DX381" s="110" t="s">
        <v>1911</v>
      </c>
      <c r="DY381" s="110" t="s">
        <v>1911</v>
      </c>
      <c r="DZ381" s="110" t="s">
        <v>1911</v>
      </c>
      <c r="EA381" s="110" t="s">
        <v>1911</v>
      </c>
      <c r="EB381" s="110" t="s">
        <v>1892</v>
      </c>
      <c r="EC381" s="110" t="s">
        <v>1892</v>
      </c>
    </row>
    <row r="382" spans="1:133" x14ac:dyDescent="0.3">
      <c r="A382" s="110" t="s">
        <v>162</v>
      </c>
      <c r="B382" s="110">
        <v>2021</v>
      </c>
      <c r="C382" s="110" t="s">
        <v>3037</v>
      </c>
      <c r="D382" s="22">
        <f>INDEX(Concordance!$A$2:$A$556,MATCH('2021 ESSER III'!F382,Concordance!$D$2:$D$556,0))</f>
        <v>27058</v>
      </c>
      <c r="E382" s="110" t="s">
        <v>1285</v>
      </c>
      <c r="F382" s="110" t="s">
        <v>3038</v>
      </c>
      <c r="G382" s="110" t="s">
        <v>3039</v>
      </c>
      <c r="H382" s="110" t="s">
        <v>1892</v>
      </c>
      <c r="I382" s="21">
        <v>0</v>
      </c>
      <c r="J382" s="21">
        <v>0</v>
      </c>
      <c r="K382" s="21">
        <v>0</v>
      </c>
      <c r="L382" s="21">
        <v>0</v>
      </c>
      <c r="M382" s="21">
        <v>0</v>
      </c>
      <c r="N382" s="21">
        <v>0</v>
      </c>
      <c r="O382" s="21">
        <v>0</v>
      </c>
      <c r="P382" s="21">
        <v>0</v>
      </c>
      <c r="Q382" s="21">
        <v>0</v>
      </c>
      <c r="R382" s="21">
        <v>0</v>
      </c>
      <c r="W382" s="21">
        <v>0</v>
      </c>
      <c r="AC382" s="21">
        <v>508951</v>
      </c>
      <c r="AD382" s="21">
        <v>0</v>
      </c>
      <c r="AE382" s="21">
        <v>0</v>
      </c>
      <c r="AF382" s="21">
        <v>0</v>
      </c>
      <c r="AG382" s="21">
        <v>0</v>
      </c>
      <c r="AH382" s="21">
        <v>0</v>
      </c>
      <c r="AI382" s="21">
        <v>0</v>
      </c>
      <c r="AJ382" s="21">
        <v>0</v>
      </c>
      <c r="AK382" s="21">
        <v>0</v>
      </c>
      <c r="AL382" s="21">
        <v>0</v>
      </c>
      <c r="AM382" s="21">
        <v>0</v>
      </c>
      <c r="AN382" s="21">
        <v>0</v>
      </c>
      <c r="AO382" s="21">
        <v>0</v>
      </c>
      <c r="AP382" s="21">
        <v>0</v>
      </c>
      <c r="AQ382" s="21">
        <v>0</v>
      </c>
      <c r="AR382" s="21">
        <v>0</v>
      </c>
      <c r="AS382" s="21">
        <v>0</v>
      </c>
      <c r="AT382" s="21">
        <v>0</v>
      </c>
      <c r="AU382" s="21">
        <v>0</v>
      </c>
      <c r="AV382" s="21">
        <v>0</v>
      </c>
      <c r="AW382" s="21">
        <v>0</v>
      </c>
      <c r="AX382" s="21">
        <v>0</v>
      </c>
      <c r="AY382" s="21">
        <v>0</v>
      </c>
      <c r="AZ382" s="21">
        <v>0</v>
      </c>
      <c r="BA382" s="21">
        <v>0</v>
      </c>
      <c r="BB382" s="21">
        <v>0</v>
      </c>
      <c r="BC382" s="21">
        <v>0</v>
      </c>
      <c r="BD382" s="21">
        <v>0</v>
      </c>
      <c r="BE382" s="21">
        <v>0</v>
      </c>
      <c r="BF382" s="21">
        <v>0</v>
      </c>
      <c r="BG382" s="21">
        <v>0</v>
      </c>
      <c r="BH382" s="21">
        <v>0</v>
      </c>
      <c r="BI382" s="21">
        <v>0</v>
      </c>
      <c r="BJ382" s="21">
        <v>0</v>
      </c>
      <c r="BK382" s="21">
        <v>0</v>
      </c>
      <c r="BL382" s="21">
        <v>0</v>
      </c>
      <c r="BM382" s="21">
        <v>0</v>
      </c>
      <c r="BN382" s="21">
        <v>0</v>
      </c>
      <c r="BO382" s="21">
        <v>0</v>
      </c>
      <c r="BP382" s="21">
        <v>0</v>
      </c>
      <c r="BQ382" s="21">
        <v>0</v>
      </c>
      <c r="BR382" s="21">
        <v>0</v>
      </c>
      <c r="BS382" s="21">
        <v>0</v>
      </c>
      <c r="BT382" s="21">
        <v>0</v>
      </c>
      <c r="BU382" s="21">
        <v>0</v>
      </c>
      <c r="BV382" s="21">
        <v>0</v>
      </c>
      <c r="BW382" s="21">
        <v>0</v>
      </c>
      <c r="BX382" s="21">
        <v>0</v>
      </c>
      <c r="BY382" s="21">
        <v>0</v>
      </c>
      <c r="BZ382" s="21">
        <v>0</v>
      </c>
      <c r="CA382" s="21">
        <v>0</v>
      </c>
      <c r="CB382" s="21">
        <v>0</v>
      </c>
      <c r="CC382" s="21">
        <v>0</v>
      </c>
      <c r="CD382" s="21">
        <v>0</v>
      </c>
      <c r="CE382" s="21">
        <v>0</v>
      </c>
      <c r="CF382" s="21">
        <v>0</v>
      </c>
      <c r="CG382" s="21">
        <v>0</v>
      </c>
      <c r="CH382" s="21">
        <v>0</v>
      </c>
      <c r="CI382" s="21">
        <v>0</v>
      </c>
      <c r="CJ382" s="21">
        <v>0</v>
      </c>
      <c r="CK382" s="21">
        <v>0</v>
      </c>
      <c r="CL382" s="21">
        <v>0</v>
      </c>
      <c r="CM382" s="21">
        <v>0</v>
      </c>
      <c r="CN382" s="21">
        <v>0</v>
      </c>
      <c r="CO382" s="21">
        <v>0</v>
      </c>
      <c r="CP382" s="21">
        <v>0</v>
      </c>
      <c r="CQ382" s="21">
        <v>0</v>
      </c>
      <c r="CR382" s="21">
        <v>0</v>
      </c>
      <c r="CS382" s="21">
        <v>0</v>
      </c>
      <c r="CT382" s="21">
        <v>0</v>
      </c>
      <c r="CU382" s="21">
        <v>0</v>
      </c>
      <c r="CV382" s="21">
        <v>0</v>
      </c>
      <c r="CW382" s="21">
        <v>0</v>
      </c>
      <c r="CX382" s="21">
        <v>0</v>
      </c>
      <c r="CY382" s="21">
        <v>0</v>
      </c>
      <c r="CZ382" s="21">
        <v>0</v>
      </c>
      <c r="DA382" s="21">
        <v>0</v>
      </c>
      <c r="DB382" s="21">
        <v>0</v>
      </c>
      <c r="DC382" s="21">
        <v>0</v>
      </c>
      <c r="DD382" s="21">
        <v>0</v>
      </c>
      <c r="DE382" s="21">
        <v>0</v>
      </c>
      <c r="DF382" s="21">
        <v>0</v>
      </c>
      <c r="DG382" s="21">
        <v>0</v>
      </c>
      <c r="DH382" s="21">
        <v>508951</v>
      </c>
      <c r="DI382" s="110">
        <v>0</v>
      </c>
      <c r="DJ382" s="110">
        <v>0</v>
      </c>
      <c r="DK382" s="110">
        <v>0</v>
      </c>
      <c r="DL382" s="110">
        <v>0</v>
      </c>
      <c r="DM382" s="110">
        <v>100</v>
      </c>
      <c r="DN382" s="21">
        <v>325500</v>
      </c>
      <c r="DO382" s="21">
        <v>0</v>
      </c>
      <c r="DP382" s="110" t="s">
        <v>1911</v>
      </c>
      <c r="DQ382" s="110" t="s">
        <v>1911</v>
      </c>
      <c r="DR382" s="110" t="s">
        <v>1911</v>
      </c>
      <c r="DS382" s="110" t="s">
        <v>1892</v>
      </c>
      <c r="DT382" s="110" t="s">
        <v>1911</v>
      </c>
      <c r="DU382" s="110" t="s">
        <v>1892</v>
      </c>
      <c r="DV382" s="110" t="s">
        <v>1911</v>
      </c>
      <c r="DW382" s="110" t="s">
        <v>1911</v>
      </c>
      <c r="DX382" s="110" t="s">
        <v>1911</v>
      </c>
      <c r="DY382" s="110" t="s">
        <v>1911</v>
      </c>
      <c r="DZ382" s="110" t="s">
        <v>1911</v>
      </c>
      <c r="EA382" s="110" t="s">
        <v>1911</v>
      </c>
      <c r="EB382" s="110" t="s">
        <v>1892</v>
      </c>
      <c r="EC382" s="110" t="s">
        <v>1892</v>
      </c>
    </row>
    <row r="383" spans="1:133" x14ac:dyDescent="0.3">
      <c r="A383" s="110" t="s">
        <v>162</v>
      </c>
      <c r="B383" s="110">
        <v>2021</v>
      </c>
      <c r="C383" s="110" t="s">
        <v>3040</v>
      </c>
      <c r="D383" s="22">
        <f>INDEX(Concordance!$A$2:$A$556,MATCH('2021 ESSER III'!F383,Concordance!$D$2:$D$556,0))</f>
        <v>22093</v>
      </c>
      <c r="E383" s="110" t="s">
        <v>1288</v>
      </c>
      <c r="F383" s="110" t="s">
        <v>3041</v>
      </c>
      <c r="G383" s="110" t="s">
        <v>3042</v>
      </c>
      <c r="H383" s="110" t="s">
        <v>1892</v>
      </c>
      <c r="I383" s="21">
        <v>90614.720000000001</v>
      </c>
      <c r="J383" s="21">
        <v>0</v>
      </c>
      <c r="K383" s="21">
        <v>0</v>
      </c>
      <c r="L383" s="21">
        <v>0</v>
      </c>
      <c r="M383" s="21">
        <v>0</v>
      </c>
      <c r="N383" s="21">
        <v>0</v>
      </c>
      <c r="O383" s="21">
        <v>0</v>
      </c>
      <c r="P383" s="21">
        <v>0</v>
      </c>
      <c r="Q383" s="21">
        <v>90614.720000000001</v>
      </c>
      <c r="R383" s="21">
        <v>0</v>
      </c>
      <c r="W383" s="21">
        <v>90614.720000000001</v>
      </c>
      <c r="X383" s="110">
        <v>0</v>
      </c>
      <c r="Y383" s="110">
        <v>0</v>
      </c>
      <c r="Z383" s="110">
        <v>0</v>
      </c>
      <c r="AA383" s="110">
        <v>100</v>
      </c>
      <c r="AB383" s="110">
        <v>0</v>
      </c>
      <c r="AC383" s="21">
        <v>5067986</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0</v>
      </c>
      <c r="CU383" s="21">
        <v>0</v>
      </c>
      <c r="CV383" s="21">
        <v>0</v>
      </c>
      <c r="CW383" s="21">
        <v>0</v>
      </c>
      <c r="CX383" s="21">
        <v>0</v>
      </c>
      <c r="CY383" s="21">
        <v>0</v>
      </c>
      <c r="CZ383" s="21">
        <v>0</v>
      </c>
      <c r="DA383" s="21">
        <v>0</v>
      </c>
      <c r="DB383" s="21">
        <v>0</v>
      </c>
      <c r="DC383" s="21">
        <v>0</v>
      </c>
      <c r="DD383" s="21">
        <v>0</v>
      </c>
      <c r="DE383" s="21">
        <v>0</v>
      </c>
      <c r="DF383" s="21">
        <v>0</v>
      </c>
      <c r="DG383" s="21">
        <v>0</v>
      </c>
      <c r="DH383" s="21">
        <v>5067986</v>
      </c>
      <c r="DI383" s="110">
        <v>0</v>
      </c>
      <c r="DJ383" s="110">
        <v>88.82</v>
      </c>
      <c r="DK383" s="110">
        <v>11.18</v>
      </c>
      <c r="DL383" s="110">
        <v>0</v>
      </c>
      <c r="DM383" s="110">
        <v>0</v>
      </c>
      <c r="DN383" s="21">
        <v>4998695</v>
      </c>
      <c r="DO383" s="21">
        <v>0</v>
      </c>
      <c r="DP383" s="110" t="s">
        <v>1911</v>
      </c>
      <c r="DQ383" s="110" t="s">
        <v>1892</v>
      </c>
      <c r="DR383" s="110" t="s">
        <v>1911</v>
      </c>
      <c r="DS383" s="110" t="s">
        <v>1892</v>
      </c>
      <c r="DT383" s="110" t="s">
        <v>1911</v>
      </c>
      <c r="DU383" s="110" t="s">
        <v>1892</v>
      </c>
      <c r="DV383" s="110" t="s">
        <v>1911</v>
      </c>
      <c r="DW383" s="110" t="s">
        <v>1911</v>
      </c>
      <c r="DX383" s="110" t="s">
        <v>1911</v>
      </c>
      <c r="DY383" s="110" t="s">
        <v>1911</v>
      </c>
      <c r="DZ383" s="110" t="s">
        <v>1911</v>
      </c>
      <c r="EA383" s="110" t="s">
        <v>1911</v>
      </c>
      <c r="EB383" s="110" t="s">
        <v>1892</v>
      </c>
      <c r="EC383" s="110" t="s">
        <v>1911</v>
      </c>
    </row>
    <row r="384" spans="1:133" x14ac:dyDescent="0.3">
      <c r="A384" s="110" t="s">
        <v>162</v>
      </c>
      <c r="B384" s="110">
        <v>2021</v>
      </c>
      <c r="C384" s="110" t="s">
        <v>3043</v>
      </c>
      <c r="D384" s="22">
        <f>INDEX(Concordance!$A$2:$A$556,MATCH('2021 ESSER III'!F384,Concordance!$D$2:$D$556,0))</f>
        <v>64074</v>
      </c>
      <c r="E384" s="110" t="s">
        <v>3044</v>
      </c>
      <c r="F384" s="110" t="s">
        <v>3045</v>
      </c>
      <c r="G384" s="110" t="s">
        <v>3046</v>
      </c>
      <c r="H384" s="110" t="s">
        <v>1892</v>
      </c>
      <c r="I384" s="21">
        <v>19460.88</v>
      </c>
      <c r="J384" s="21">
        <v>0</v>
      </c>
      <c r="K384" s="21">
        <v>0</v>
      </c>
      <c r="L384" s="21">
        <v>0</v>
      </c>
      <c r="M384" s="21">
        <v>0</v>
      </c>
      <c r="N384" s="21">
        <v>0</v>
      </c>
      <c r="O384" s="21">
        <v>0</v>
      </c>
      <c r="P384" s="21">
        <v>0</v>
      </c>
      <c r="Q384" s="21">
        <v>19460.88</v>
      </c>
      <c r="R384" s="21">
        <v>0</v>
      </c>
      <c r="W384" s="21">
        <v>19460.88</v>
      </c>
      <c r="X384" s="110">
        <v>0</v>
      </c>
      <c r="Y384" s="110">
        <v>0</v>
      </c>
      <c r="Z384" s="110">
        <v>0</v>
      </c>
      <c r="AA384" s="110">
        <v>100</v>
      </c>
      <c r="AB384" s="110">
        <v>0</v>
      </c>
      <c r="AC384" s="21">
        <v>1341274</v>
      </c>
      <c r="AD384" s="21">
        <v>0</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21">
        <v>0</v>
      </c>
      <c r="AY384" s="21">
        <v>0</v>
      </c>
      <c r="AZ384" s="21">
        <v>0</v>
      </c>
      <c r="BA384" s="21">
        <v>0</v>
      </c>
      <c r="BB384" s="21">
        <v>0</v>
      </c>
      <c r="BC384" s="21">
        <v>0</v>
      </c>
      <c r="BD384" s="21">
        <v>0</v>
      </c>
      <c r="BE384" s="21">
        <v>0</v>
      </c>
      <c r="BF384" s="21">
        <v>0</v>
      </c>
      <c r="BG384" s="21">
        <v>0</v>
      </c>
      <c r="BH384" s="21">
        <v>0</v>
      </c>
      <c r="BI384" s="21">
        <v>0</v>
      </c>
      <c r="BJ384" s="21">
        <v>0</v>
      </c>
      <c r="BK384" s="21">
        <v>0</v>
      </c>
      <c r="BL384" s="21">
        <v>0</v>
      </c>
      <c r="BM384" s="21">
        <v>0</v>
      </c>
      <c r="BN384" s="21">
        <v>0</v>
      </c>
      <c r="BO384" s="21">
        <v>0</v>
      </c>
      <c r="BP384" s="21">
        <v>0</v>
      </c>
      <c r="BQ384" s="21">
        <v>0</v>
      </c>
      <c r="BR384" s="21">
        <v>0</v>
      </c>
      <c r="BS384" s="21">
        <v>0</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21">
        <v>0</v>
      </c>
      <c r="CN384" s="21">
        <v>0</v>
      </c>
      <c r="CO384" s="21">
        <v>0</v>
      </c>
      <c r="CP384" s="21">
        <v>0</v>
      </c>
      <c r="CQ384" s="21">
        <v>0</v>
      </c>
      <c r="CR384" s="21">
        <v>0</v>
      </c>
      <c r="CS384" s="21">
        <v>0</v>
      </c>
      <c r="CT384" s="21">
        <v>0</v>
      </c>
      <c r="CU384" s="21">
        <v>0</v>
      </c>
      <c r="CV384" s="21">
        <v>0</v>
      </c>
      <c r="CW384" s="21">
        <v>0</v>
      </c>
      <c r="CX384" s="21">
        <v>0</v>
      </c>
      <c r="CY384" s="21">
        <v>0</v>
      </c>
      <c r="CZ384" s="21">
        <v>0</v>
      </c>
      <c r="DA384" s="21">
        <v>0</v>
      </c>
      <c r="DB384" s="21">
        <v>0</v>
      </c>
      <c r="DC384" s="21">
        <v>0</v>
      </c>
      <c r="DD384" s="21">
        <v>0</v>
      </c>
      <c r="DE384" s="21">
        <v>0</v>
      </c>
      <c r="DF384" s="21">
        <v>0</v>
      </c>
      <c r="DG384" s="21">
        <v>0</v>
      </c>
      <c r="DH384" s="21">
        <v>1341274</v>
      </c>
      <c r="DI384" s="110">
        <v>0</v>
      </c>
      <c r="DJ384" s="110">
        <v>20.12</v>
      </c>
      <c r="DK384" s="110">
        <v>0.03</v>
      </c>
      <c r="DL384" s="110">
        <v>79.849999999999994</v>
      </c>
      <c r="DM384" s="110">
        <v>0</v>
      </c>
      <c r="DN384" s="21">
        <v>270180</v>
      </c>
      <c r="DO384" s="21">
        <v>0</v>
      </c>
      <c r="DP384" s="110" t="s">
        <v>1911</v>
      </c>
      <c r="DQ384" s="110" t="s">
        <v>1911</v>
      </c>
      <c r="DR384" s="110" t="s">
        <v>1911</v>
      </c>
      <c r="DS384" s="110" t="s">
        <v>1911</v>
      </c>
      <c r="DT384" s="110" t="s">
        <v>1911</v>
      </c>
      <c r="DU384" s="110" t="s">
        <v>1892</v>
      </c>
      <c r="DV384" s="110" t="s">
        <v>1911</v>
      </c>
      <c r="DW384" s="110" t="s">
        <v>1911</v>
      </c>
      <c r="DX384" s="110" t="s">
        <v>1911</v>
      </c>
      <c r="DY384" s="110" t="s">
        <v>1911</v>
      </c>
      <c r="DZ384" s="110" t="s">
        <v>1911</v>
      </c>
      <c r="EA384" s="110" t="s">
        <v>1911</v>
      </c>
      <c r="EB384" s="110" t="s">
        <v>1892</v>
      </c>
      <c r="EC384" s="110" t="s">
        <v>1892</v>
      </c>
    </row>
    <row r="385" spans="1:133" x14ac:dyDescent="0.3">
      <c r="A385" s="110" t="s">
        <v>162</v>
      </c>
      <c r="B385" s="110">
        <v>2021</v>
      </c>
      <c r="C385" s="110" t="s">
        <v>3047</v>
      </c>
      <c r="D385" s="22">
        <f>INDEX(Concordance!$A$2:$A$556,MATCH('2021 ESSER III'!F385,Concordance!$D$2:$D$556,0))</f>
        <v>69109</v>
      </c>
      <c r="E385" s="110" t="s">
        <v>1294</v>
      </c>
      <c r="F385" s="110" t="s">
        <v>3048</v>
      </c>
      <c r="G385" s="110" t="s">
        <v>3049</v>
      </c>
      <c r="H385" s="110" t="s">
        <v>1892</v>
      </c>
      <c r="I385" s="21">
        <v>0</v>
      </c>
      <c r="J385" s="21">
        <v>0</v>
      </c>
      <c r="K385" s="21">
        <v>0</v>
      </c>
      <c r="L385" s="21">
        <v>0</v>
      </c>
      <c r="M385" s="21">
        <v>0</v>
      </c>
      <c r="N385" s="21">
        <v>0</v>
      </c>
      <c r="O385" s="21">
        <v>0</v>
      </c>
      <c r="P385" s="21">
        <v>0</v>
      </c>
      <c r="Q385" s="21">
        <v>0</v>
      </c>
      <c r="R385" s="21">
        <v>0</v>
      </c>
      <c r="W385" s="21">
        <v>0</v>
      </c>
      <c r="AC385" s="21">
        <v>1013370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0</v>
      </c>
      <c r="AV385" s="21">
        <v>0</v>
      </c>
      <c r="AW385" s="21">
        <v>0</v>
      </c>
      <c r="AX385" s="21">
        <v>0</v>
      </c>
      <c r="AY385" s="21">
        <v>0</v>
      </c>
      <c r="AZ385" s="21">
        <v>0</v>
      </c>
      <c r="BA385" s="21">
        <v>0</v>
      </c>
      <c r="BB385" s="21">
        <v>0</v>
      </c>
      <c r="BC385" s="21">
        <v>0</v>
      </c>
      <c r="BD385" s="21">
        <v>0</v>
      </c>
      <c r="BE385" s="21">
        <v>0</v>
      </c>
      <c r="BF385" s="21">
        <v>0</v>
      </c>
      <c r="BG385" s="21">
        <v>0</v>
      </c>
      <c r="BH385" s="21">
        <v>0</v>
      </c>
      <c r="BI385" s="21">
        <v>0</v>
      </c>
      <c r="BJ385" s="21">
        <v>0</v>
      </c>
      <c r="BK385" s="21">
        <v>0</v>
      </c>
      <c r="BL385" s="21">
        <v>0</v>
      </c>
      <c r="BM385" s="21">
        <v>0</v>
      </c>
      <c r="BN385" s="21">
        <v>0</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0</v>
      </c>
      <c r="CU385" s="21">
        <v>0</v>
      </c>
      <c r="CV385" s="21">
        <v>0</v>
      </c>
      <c r="CW385" s="21">
        <v>0</v>
      </c>
      <c r="CX385" s="21">
        <v>0</v>
      </c>
      <c r="CY385" s="21">
        <v>0</v>
      </c>
      <c r="CZ385" s="21">
        <v>0</v>
      </c>
      <c r="DA385" s="21">
        <v>0</v>
      </c>
      <c r="DB385" s="21">
        <v>0</v>
      </c>
      <c r="DC385" s="21">
        <v>0</v>
      </c>
      <c r="DD385" s="21">
        <v>0</v>
      </c>
      <c r="DE385" s="21">
        <v>0</v>
      </c>
      <c r="DF385" s="21">
        <v>0</v>
      </c>
      <c r="DG385" s="21">
        <v>0</v>
      </c>
      <c r="DH385" s="21">
        <v>1013370</v>
      </c>
      <c r="DI385" s="110">
        <v>0</v>
      </c>
      <c r="DJ385" s="110">
        <v>20</v>
      </c>
      <c r="DK385" s="110">
        <v>0</v>
      </c>
      <c r="DL385" s="110">
        <v>0</v>
      </c>
      <c r="DM385" s="110">
        <v>80</v>
      </c>
      <c r="DN385" s="21">
        <v>201000</v>
      </c>
      <c r="DO385" s="21">
        <v>0</v>
      </c>
      <c r="DP385" s="110" t="s">
        <v>1892</v>
      </c>
      <c r="DQ385" s="110" t="s">
        <v>1911</v>
      </c>
      <c r="DR385" s="110" t="s">
        <v>1892</v>
      </c>
      <c r="DS385" s="110" t="s">
        <v>1892</v>
      </c>
      <c r="DT385" s="110" t="s">
        <v>1911</v>
      </c>
      <c r="DU385" s="110" t="s">
        <v>1892</v>
      </c>
      <c r="DV385" s="110" t="s">
        <v>1911</v>
      </c>
      <c r="DW385" s="110" t="s">
        <v>1911</v>
      </c>
      <c r="DX385" s="110" t="s">
        <v>1911</v>
      </c>
      <c r="DY385" s="110" t="s">
        <v>1911</v>
      </c>
      <c r="DZ385" s="110" t="s">
        <v>1911</v>
      </c>
      <c r="EA385" s="110" t="s">
        <v>1911</v>
      </c>
      <c r="EB385" s="110" t="s">
        <v>1892</v>
      </c>
      <c r="EC385" s="110" t="s">
        <v>1892</v>
      </c>
    </row>
    <row r="386" spans="1:133" x14ac:dyDescent="0.3">
      <c r="A386" s="110" t="s">
        <v>162</v>
      </c>
      <c r="B386" s="110">
        <v>2021</v>
      </c>
      <c r="C386" s="110" t="s">
        <v>3050</v>
      </c>
      <c r="D386" s="22">
        <f>INDEX(Concordance!$A$2:$A$556,MATCH('2021 ESSER III'!F386,Concordance!$D$2:$D$556,0))</f>
        <v>83005</v>
      </c>
      <c r="E386" s="110" t="s">
        <v>1297</v>
      </c>
      <c r="F386" s="110" t="s">
        <v>3051</v>
      </c>
      <c r="G386" s="110" t="s">
        <v>3052</v>
      </c>
      <c r="H386" s="110" t="s">
        <v>1892</v>
      </c>
      <c r="I386" s="21">
        <v>179607.71</v>
      </c>
      <c r="J386" s="21">
        <v>0</v>
      </c>
      <c r="K386" s="21">
        <v>0</v>
      </c>
      <c r="L386" s="21">
        <v>0</v>
      </c>
      <c r="M386" s="21">
        <v>0</v>
      </c>
      <c r="N386" s="21">
        <v>0</v>
      </c>
      <c r="O386" s="21">
        <v>0</v>
      </c>
      <c r="P386" s="21">
        <v>0</v>
      </c>
      <c r="Q386" s="21">
        <v>179607.71</v>
      </c>
      <c r="R386" s="21">
        <v>0</v>
      </c>
      <c r="W386" s="21">
        <v>179607.71</v>
      </c>
      <c r="X386" s="110">
        <v>0</v>
      </c>
      <c r="Y386" s="110">
        <v>0</v>
      </c>
      <c r="Z386" s="110">
        <v>0</v>
      </c>
      <c r="AA386" s="110">
        <v>100</v>
      </c>
      <c r="AB386" s="110">
        <v>0</v>
      </c>
      <c r="AC386" s="21">
        <v>6643331</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1">
        <v>0</v>
      </c>
      <c r="CU386" s="21">
        <v>0</v>
      </c>
      <c r="CV386" s="21">
        <v>0</v>
      </c>
      <c r="CW386" s="21">
        <v>0</v>
      </c>
      <c r="CX386" s="21">
        <v>0</v>
      </c>
      <c r="CY386" s="21">
        <v>0</v>
      </c>
      <c r="CZ386" s="21">
        <v>0</v>
      </c>
      <c r="DA386" s="21">
        <v>0</v>
      </c>
      <c r="DB386" s="21">
        <v>0</v>
      </c>
      <c r="DC386" s="21">
        <v>0</v>
      </c>
      <c r="DD386" s="21">
        <v>0</v>
      </c>
      <c r="DE386" s="21">
        <v>0</v>
      </c>
      <c r="DF386" s="21">
        <v>0</v>
      </c>
      <c r="DG386" s="21">
        <v>0</v>
      </c>
      <c r="DH386" s="21">
        <v>6643331</v>
      </c>
      <c r="DI386" s="110">
        <v>2</v>
      </c>
      <c r="DJ386" s="110">
        <v>72</v>
      </c>
      <c r="DK386" s="110">
        <v>24</v>
      </c>
      <c r="DL386" s="110">
        <v>2</v>
      </c>
      <c r="DM386" s="110">
        <v>0</v>
      </c>
      <c r="DN386" s="21">
        <v>6199542.0599999996</v>
      </c>
      <c r="DO386" s="21">
        <v>0</v>
      </c>
      <c r="DP386" s="110" t="s">
        <v>1892</v>
      </c>
      <c r="DQ386" s="110" t="s">
        <v>1911</v>
      </c>
      <c r="DR386" s="110" t="s">
        <v>1911</v>
      </c>
      <c r="DS386" s="110" t="s">
        <v>1911</v>
      </c>
      <c r="DT386" s="110" t="s">
        <v>1911</v>
      </c>
      <c r="DU386" s="110" t="s">
        <v>1892</v>
      </c>
      <c r="DV386" s="110" t="s">
        <v>1911</v>
      </c>
      <c r="DW386" s="110" t="s">
        <v>1911</v>
      </c>
      <c r="DX386" s="110" t="s">
        <v>1911</v>
      </c>
      <c r="DY386" s="110" t="s">
        <v>1911</v>
      </c>
      <c r="DZ386" s="110" t="s">
        <v>1911</v>
      </c>
      <c r="EA386" s="110" t="s">
        <v>1911</v>
      </c>
      <c r="EB386" s="110" t="s">
        <v>1892</v>
      </c>
      <c r="EC386" s="110" t="s">
        <v>1892</v>
      </c>
    </row>
    <row r="387" spans="1:133" x14ac:dyDescent="0.3">
      <c r="A387" s="110" t="s">
        <v>162</v>
      </c>
      <c r="B387" s="110">
        <v>2021</v>
      </c>
      <c r="C387" s="110" t="s">
        <v>3053</v>
      </c>
      <c r="D387" s="22">
        <f>INDEX(Concordance!$A$2:$A$556,MATCH('2021 ESSER III'!F387,Concordance!$D$2:$D$556,0))</f>
        <v>96095</v>
      </c>
      <c r="E387" s="110" t="s">
        <v>1300</v>
      </c>
      <c r="F387" s="110" t="s">
        <v>3054</v>
      </c>
      <c r="G387" s="110" t="s">
        <v>3055</v>
      </c>
      <c r="H387" s="110" t="s">
        <v>1892</v>
      </c>
      <c r="I387" s="21">
        <v>249342.53</v>
      </c>
      <c r="J387" s="21">
        <v>0</v>
      </c>
      <c r="K387" s="21">
        <v>0</v>
      </c>
      <c r="L387" s="21">
        <v>0</v>
      </c>
      <c r="M387" s="21">
        <v>0</v>
      </c>
      <c r="N387" s="21">
        <v>0</v>
      </c>
      <c r="O387" s="21">
        <v>0</v>
      </c>
      <c r="P387" s="21">
        <v>0</v>
      </c>
      <c r="Q387" s="21">
        <v>249342.53</v>
      </c>
      <c r="R387" s="21">
        <v>0</v>
      </c>
      <c r="W387" s="21">
        <v>249342.53</v>
      </c>
      <c r="X387" s="110">
        <v>0</v>
      </c>
      <c r="Y387" s="110">
        <v>0</v>
      </c>
      <c r="Z387" s="110">
        <v>0</v>
      </c>
      <c r="AA387" s="110">
        <v>100</v>
      </c>
      <c r="AB387" s="110">
        <v>0</v>
      </c>
      <c r="AC387" s="21">
        <v>12062592</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21">
        <v>0</v>
      </c>
      <c r="AS387" s="21">
        <v>0</v>
      </c>
      <c r="AT387" s="21">
        <v>0</v>
      </c>
      <c r="AU387" s="21">
        <v>0</v>
      </c>
      <c r="AV387" s="21">
        <v>0</v>
      </c>
      <c r="AW387" s="21">
        <v>0</v>
      </c>
      <c r="AX387" s="21">
        <v>0</v>
      </c>
      <c r="AY387" s="21">
        <v>0</v>
      </c>
      <c r="AZ387" s="21">
        <v>0</v>
      </c>
      <c r="BA387" s="21">
        <v>0</v>
      </c>
      <c r="BB387" s="21">
        <v>0</v>
      </c>
      <c r="BC387" s="21">
        <v>0</v>
      </c>
      <c r="BD387" s="21">
        <v>0</v>
      </c>
      <c r="BE387" s="21">
        <v>0</v>
      </c>
      <c r="BF387" s="21">
        <v>0</v>
      </c>
      <c r="BG387" s="21">
        <v>0</v>
      </c>
      <c r="BH387" s="21">
        <v>0</v>
      </c>
      <c r="BI387" s="21">
        <v>0</v>
      </c>
      <c r="BJ387" s="21">
        <v>0</v>
      </c>
      <c r="BK387" s="21">
        <v>0</v>
      </c>
      <c r="BL387" s="21">
        <v>0</v>
      </c>
      <c r="BM387" s="21">
        <v>0</v>
      </c>
      <c r="BN387" s="21">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21">
        <v>0</v>
      </c>
      <c r="CU387" s="21">
        <v>0</v>
      </c>
      <c r="CV387" s="21">
        <v>0</v>
      </c>
      <c r="CW387" s="21">
        <v>0</v>
      </c>
      <c r="CX387" s="21">
        <v>0</v>
      </c>
      <c r="CY387" s="21">
        <v>0</v>
      </c>
      <c r="CZ387" s="21">
        <v>0</v>
      </c>
      <c r="DA387" s="21">
        <v>0</v>
      </c>
      <c r="DB387" s="21">
        <v>0</v>
      </c>
      <c r="DC387" s="21">
        <v>0</v>
      </c>
      <c r="DD387" s="21">
        <v>0</v>
      </c>
      <c r="DE387" s="21">
        <v>0</v>
      </c>
      <c r="DF387" s="21">
        <v>0</v>
      </c>
      <c r="DG387" s="21">
        <v>0</v>
      </c>
      <c r="DH387" s="21">
        <v>12062592</v>
      </c>
      <c r="DI387" s="110">
        <v>15.66</v>
      </c>
      <c r="DJ387" s="110">
        <v>53.3</v>
      </c>
      <c r="DK387" s="110">
        <v>31.04</v>
      </c>
      <c r="DL387" s="110">
        <v>0</v>
      </c>
      <c r="DM387" s="110">
        <v>0</v>
      </c>
      <c r="DN387" s="21">
        <v>6044000</v>
      </c>
      <c r="DO387" s="21">
        <v>0</v>
      </c>
      <c r="DP387" s="110" t="s">
        <v>1892</v>
      </c>
      <c r="DQ387" s="110" t="s">
        <v>1911</v>
      </c>
      <c r="DR387" s="110" t="s">
        <v>1911</v>
      </c>
      <c r="DS387" s="110" t="s">
        <v>1911</v>
      </c>
      <c r="DT387" s="110" t="s">
        <v>1911</v>
      </c>
      <c r="DU387" s="110" t="s">
        <v>1892</v>
      </c>
      <c r="DV387" s="110" t="s">
        <v>1911</v>
      </c>
      <c r="DW387" s="110" t="s">
        <v>1911</v>
      </c>
      <c r="DX387" s="110" t="s">
        <v>1911</v>
      </c>
      <c r="DY387" s="110" t="s">
        <v>1911</v>
      </c>
      <c r="DZ387" s="110" t="s">
        <v>1911</v>
      </c>
      <c r="EA387" s="110" t="s">
        <v>1911</v>
      </c>
      <c r="EB387" s="110" t="s">
        <v>1892</v>
      </c>
      <c r="EC387" s="110" t="s">
        <v>1892</v>
      </c>
    </row>
    <row r="388" spans="1:133" x14ac:dyDescent="0.3">
      <c r="A388" s="110" t="s">
        <v>162</v>
      </c>
      <c r="B388" s="110">
        <v>2021</v>
      </c>
      <c r="C388" s="110" t="s">
        <v>3056</v>
      </c>
      <c r="D388" s="22">
        <f>INDEX(Concordance!$A$2:$A$556,MATCH('2021 ESSER III'!F388,Concordance!$D$2:$D$556,0))</f>
        <v>31116</v>
      </c>
      <c r="E388" s="110" t="s">
        <v>1303</v>
      </c>
      <c r="F388" s="110" t="s">
        <v>3057</v>
      </c>
      <c r="G388" s="110" t="s">
        <v>3058</v>
      </c>
      <c r="H388" s="110" t="s">
        <v>1892</v>
      </c>
      <c r="I388" s="21">
        <v>0</v>
      </c>
      <c r="J388" s="21">
        <v>0</v>
      </c>
      <c r="K388" s="21">
        <v>0</v>
      </c>
      <c r="L388" s="21">
        <v>0</v>
      </c>
      <c r="M388" s="21">
        <v>0</v>
      </c>
      <c r="N388" s="21">
        <v>0</v>
      </c>
      <c r="O388" s="21">
        <v>0</v>
      </c>
      <c r="P388" s="21">
        <v>0</v>
      </c>
      <c r="Q388" s="21">
        <v>0</v>
      </c>
      <c r="R388" s="21">
        <v>0</v>
      </c>
      <c r="W388" s="21">
        <v>0</v>
      </c>
      <c r="AC388" s="21">
        <v>378150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21">
        <v>0</v>
      </c>
      <c r="CN388" s="21">
        <v>0</v>
      </c>
      <c r="CO388" s="21">
        <v>0</v>
      </c>
      <c r="CP388" s="21">
        <v>0</v>
      </c>
      <c r="CQ388" s="21">
        <v>0</v>
      </c>
      <c r="CR388" s="21">
        <v>0</v>
      </c>
      <c r="CS388" s="21">
        <v>0</v>
      </c>
      <c r="CT388" s="21">
        <v>0</v>
      </c>
      <c r="CU388" s="21">
        <v>0</v>
      </c>
      <c r="CV388" s="21">
        <v>0</v>
      </c>
      <c r="CW388" s="21">
        <v>0</v>
      </c>
      <c r="CX388" s="21">
        <v>0</v>
      </c>
      <c r="CY388" s="21">
        <v>0</v>
      </c>
      <c r="CZ388" s="21">
        <v>0</v>
      </c>
      <c r="DA388" s="21">
        <v>0</v>
      </c>
      <c r="DB388" s="21">
        <v>0</v>
      </c>
      <c r="DC388" s="21">
        <v>0</v>
      </c>
      <c r="DD388" s="21">
        <v>0</v>
      </c>
      <c r="DE388" s="21">
        <v>0</v>
      </c>
      <c r="DF388" s="21">
        <v>0</v>
      </c>
      <c r="DG388" s="21">
        <v>0</v>
      </c>
      <c r="DH388" s="21">
        <v>378150</v>
      </c>
      <c r="DI388" s="110">
        <v>0</v>
      </c>
      <c r="DJ388" s="110">
        <v>20</v>
      </c>
      <c r="DK388" s="110">
        <v>0</v>
      </c>
      <c r="DL388" s="110">
        <v>80</v>
      </c>
      <c r="DM388" s="110">
        <v>0</v>
      </c>
      <c r="DN388" s="21">
        <v>78000</v>
      </c>
      <c r="DO388" s="21">
        <v>0</v>
      </c>
      <c r="DP388" s="110" t="s">
        <v>1892</v>
      </c>
      <c r="DQ388" s="110" t="s">
        <v>1911</v>
      </c>
      <c r="DR388" s="110" t="s">
        <v>1911</v>
      </c>
      <c r="DS388" s="110" t="s">
        <v>1911</v>
      </c>
      <c r="DT388" s="110" t="s">
        <v>1911</v>
      </c>
      <c r="DU388" s="110" t="s">
        <v>1911</v>
      </c>
      <c r="DV388" s="110" t="s">
        <v>1911</v>
      </c>
      <c r="DW388" s="110" t="s">
        <v>1911</v>
      </c>
      <c r="DX388" s="110" t="s">
        <v>1911</v>
      </c>
      <c r="DY388" s="110" t="s">
        <v>1911</v>
      </c>
      <c r="DZ388" s="110" t="s">
        <v>1911</v>
      </c>
      <c r="EA388" s="110" t="s">
        <v>1911</v>
      </c>
      <c r="EB388" s="110" t="s">
        <v>1892</v>
      </c>
      <c r="EC388" s="110" t="s">
        <v>1911</v>
      </c>
    </row>
    <row r="389" spans="1:133" x14ac:dyDescent="0.3">
      <c r="A389" s="110" t="s">
        <v>162</v>
      </c>
      <c r="B389" s="110">
        <v>2021</v>
      </c>
      <c r="C389" s="110" t="s">
        <v>3059</v>
      </c>
      <c r="D389" s="22">
        <f>INDEX(Concordance!$A$2:$A$556,MATCH('2021 ESSER III'!F389,Concordance!$D$2:$D$556,0))</f>
        <v>96090</v>
      </c>
      <c r="E389" s="110" t="s">
        <v>1306</v>
      </c>
      <c r="F389" s="110" t="s">
        <v>3060</v>
      </c>
      <c r="G389" s="110" t="s">
        <v>3061</v>
      </c>
      <c r="H389" s="110" t="s">
        <v>1892</v>
      </c>
      <c r="I389" s="21">
        <v>93047.33</v>
      </c>
      <c r="J389" s="21">
        <v>0</v>
      </c>
      <c r="K389" s="21">
        <v>0</v>
      </c>
      <c r="L389" s="21">
        <v>0</v>
      </c>
      <c r="M389" s="21">
        <v>0</v>
      </c>
      <c r="N389" s="21">
        <v>0</v>
      </c>
      <c r="O389" s="21">
        <v>0</v>
      </c>
      <c r="P389" s="21">
        <v>0</v>
      </c>
      <c r="Q389" s="21">
        <v>93047.33</v>
      </c>
      <c r="R389" s="21">
        <v>0</v>
      </c>
      <c r="W389" s="21">
        <v>93047.33</v>
      </c>
      <c r="X389" s="110">
        <v>0</v>
      </c>
      <c r="Y389" s="110">
        <v>0</v>
      </c>
      <c r="Z389" s="110">
        <v>0</v>
      </c>
      <c r="AA389" s="110">
        <v>100</v>
      </c>
      <c r="AB389" s="110">
        <v>0</v>
      </c>
      <c r="AC389" s="21">
        <v>7245011</v>
      </c>
      <c r="AD389" s="21">
        <v>0</v>
      </c>
      <c r="AE389" s="21">
        <v>0</v>
      </c>
      <c r="AF389" s="21">
        <v>0</v>
      </c>
      <c r="AG389" s="21">
        <v>0</v>
      </c>
      <c r="AH389" s="21">
        <v>0</v>
      </c>
      <c r="AI389" s="21">
        <v>0</v>
      </c>
      <c r="AJ389" s="21">
        <v>0</v>
      </c>
      <c r="AK389" s="21">
        <v>0</v>
      </c>
      <c r="AL389" s="21">
        <v>0</v>
      </c>
      <c r="AM389" s="21">
        <v>0</v>
      </c>
      <c r="AN389" s="21">
        <v>0</v>
      </c>
      <c r="AO389" s="21">
        <v>0</v>
      </c>
      <c r="AP389" s="21">
        <v>0</v>
      </c>
      <c r="AQ389" s="21">
        <v>0</v>
      </c>
      <c r="AR389" s="21">
        <v>0</v>
      </c>
      <c r="AS389" s="21">
        <v>0</v>
      </c>
      <c r="AT389" s="21">
        <v>0</v>
      </c>
      <c r="AU389" s="21">
        <v>0</v>
      </c>
      <c r="AV389" s="21">
        <v>0</v>
      </c>
      <c r="AW389" s="21">
        <v>0</v>
      </c>
      <c r="AX389" s="21">
        <v>0</v>
      </c>
      <c r="AY389" s="21">
        <v>0</v>
      </c>
      <c r="AZ389" s="21">
        <v>0</v>
      </c>
      <c r="BA389" s="21">
        <v>0</v>
      </c>
      <c r="BB389" s="21">
        <v>0</v>
      </c>
      <c r="BC389" s="21">
        <v>0</v>
      </c>
      <c r="BD389" s="21">
        <v>0</v>
      </c>
      <c r="BE389" s="21">
        <v>0</v>
      </c>
      <c r="BF389" s="21">
        <v>0</v>
      </c>
      <c r="BG389" s="21">
        <v>0</v>
      </c>
      <c r="BH389" s="21">
        <v>0</v>
      </c>
      <c r="BI389" s="21">
        <v>0</v>
      </c>
      <c r="BJ389" s="21">
        <v>0</v>
      </c>
      <c r="BK389" s="21">
        <v>0</v>
      </c>
      <c r="BL389" s="21">
        <v>0</v>
      </c>
      <c r="BM389" s="21">
        <v>0</v>
      </c>
      <c r="BN389" s="21">
        <v>0</v>
      </c>
      <c r="BO389" s="21">
        <v>0</v>
      </c>
      <c r="BP389" s="21">
        <v>0</v>
      </c>
      <c r="BQ389" s="21">
        <v>0</v>
      </c>
      <c r="BR389" s="21">
        <v>0</v>
      </c>
      <c r="BS389" s="21">
        <v>0</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21">
        <v>0</v>
      </c>
      <c r="CN389" s="21">
        <v>0</v>
      </c>
      <c r="CO389" s="21">
        <v>0</v>
      </c>
      <c r="CP389" s="21">
        <v>0</v>
      </c>
      <c r="CQ389" s="21">
        <v>0</v>
      </c>
      <c r="CR389" s="21">
        <v>0</v>
      </c>
      <c r="CS389" s="21">
        <v>0</v>
      </c>
      <c r="CT389" s="21">
        <v>0</v>
      </c>
      <c r="CU389" s="21">
        <v>0</v>
      </c>
      <c r="CV389" s="21">
        <v>0</v>
      </c>
      <c r="CW389" s="21">
        <v>0</v>
      </c>
      <c r="CX389" s="21">
        <v>0</v>
      </c>
      <c r="CY389" s="21">
        <v>0</v>
      </c>
      <c r="CZ389" s="21">
        <v>0</v>
      </c>
      <c r="DA389" s="21">
        <v>0</v>
      </c>
      <c r="DB389" s="21">
        <v>0</v>
      </c>
      <c r="DC389" s="21">
        <v>0</v>
      </c>
      <c r="DD389" s="21">
        <v>0</v>
      </c>
      <c r="DE389" s="21">
        <v>0</v>
      </c>
      <c r="DF389" s="21">
        <v>0</v>
      </c>
      <c r="DG389" s="21">
        <v>0</v>
      </c>
      <c r="DH389" s="21">
        <v>7245011</v>
      </c>
      <c r="DI389" s="110">
        <v>9</v>
      </c>
      <c r="DJ389" s="110">
        <v>64.64</v>
      </c>
      <c r="DK389" s="110">
        <v>10.53</v>
      </c>
      <c r="DL389" s="110">
        <v>15.83</v>
      </c>
      <c r="DM389" s="110">
        <v>0</v>
      </c>
      <c r="DN389" s="21">
        <v>2587400</v>
      </c>
      <c r="DO389" s="21">
        <v>0</v>
      </c>
      <c r="DP389" s="110" t="s">
        <v>1892</v>
      </c>
      <c r="DQ389" s="110" t="s">
        <v>1911</v>
      </c>
      <c r="DR389" s="110" t="s">
        <v>1911</v>
      </c>
      <c r="DS389" s="110" t="s">
        <v>1892</v>
      </c>
      <c r="DT389" s="110" t="s">
        <v>1911</v>
      </c>
      <c r="DU389" s="110" t="s">
        <v>1892</v>
      </c>
      <c r="DV389" s="110" t="s">
        <v>1911</v>
      </c>
      <c r="DW389" s="110" t="s">
        <v>1911</v>
      </c>
      <c r="DX389" s="110" t="s">
        <v>1911</v>
      </c>
      <c r="DY389" s="110" t="s">
        <v>1911</v>
      </c>
      <c r="DZ389" s="110" t="s">
        <v>1911</v>
      </c>
      <c r="EA389" s="110" t="s">
        <v>1911</v>
      </c>
      <c r="EB389" s="110" t="s">
        <v>1892</v>
      </c>
      <c r="EC389" s="110" t="s">
        <v>1892</v>
      </c>
    </row>
    <row r="390" spans="1:133" x14ac:dyDescent="0.3">
      <c r="A390" s="110" t="s">
        <v>162</v>
      </c>
      <c r="B390" s="110">
        <v>2021</v>
      </c>
      <c r="C390" s="110" t="s">
        <v>3062</v>
      </c>
      <c r="D390" s="22">
        <f>INDEX(Concordance!$A$2:$A$556,MATCH('2021 ESSER III'!F390,Concordance!$D$2:$D$556,0))</f>
        <v>78003</v>
      </c>
      <c r="E390" s="110" t="s">
        <v>1309</v>
      </c>
      <c r="F390" s="110" t="s">
        <v>3063</v>
      </c>
      <c r="G390" s="110" t="s">
        <v>3064</v>
      </c>
      <c r="H390" s="110" t="s">
        <v>1892</v>
      </c>
      <c r="I390" s="21">
        <v>0</v>
      </c>
      <c r="J390" s="21">
        <v>0</v>
      </c>
      <c r="K390" s="21">
        <v>0</v>
      </c>
      <c r="L390" s="21">
        <v>0</v>
      </c>
      <c r="M390" s="21">
        <v>0</v>
      </c>
      <c r="N390" s="21">
        <v>0</v>
      </c>
      <c r="O390" s="21">
        <v>0</v>
      </c>
      <c r="P390" s="21">
        <v>0</v>
      </c>
      <c r="Q390" s="21">
        <v>0</v>
      </c>
      <c r="R390" s="21">
        <v>0</v>
      </c>
      <c r="W390" s="21">
        <v>0</v>
      </c>
      <c r="AC390" s="21">
        <v>356413</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1">
        <v>0</v>
      </c>
      <c r="CK390" s="21">
        <v>0</v>
      </c>
      <c r="CL390" s="21">
        <v>0</v>
      </c>
      <c r="CM390" s="21">
        <v>0</v>
      </c>
      <c r="CN390" s="21">
        <v>0</v>
      </c>
      <c r="CO390" s="21">
        <v>0</v>
      </c>
      <c r="CP390" s="21">
        <v>0</v>
      </c>
      <c r="CQ390" s="21">
        <v>0</v>
      </c>
      <c r="CR390" s="21">
        <v>0</v>
      </c>
      <c r="CS390" s="21">
        <v>0</v>
      </c>
      <c r="CT390" s="21">
        <v>0</v>
      </c>
      <c r="CU390" s="21">
        <v>0</v>
      </c>
      <c r="CV390" s="21">
        <v>0</v>
      </c>
      <c r="CW390" s="21">
        <v>0</v>
      </c>
      <c r="CX390" s="21">
        <v>0</v>
      </c>
      <c r="CY390" s="21">
        <v>0</v>
      </c>
      <c r="CZ390" s="21">
        <v>0</v>
      </c>
      <c r="DA390" s="21">
        <v>0</v>
      </c>
      <c r="DB390" s="21">
        <v>0</v>
      </c>
      <c r="DC390" s="21">
        <v>0</v>
      </c>
      <c r="DD390" s="21">
        <v>0</v>
      </c>
      <c r="DE390" s="21">
        <v>0</v>
      </c>
      <c r="DF390" s="21">
        <v>0</v>
      </c>
      <c r="DG390" s="21">
        <v>0</v>
      </c>
      <c r="DH390" s="21">
        <v>356413</v>
      </c>
      <c r="DI390" s="110">
        <v>31</v>
      </c>
      <c r="DJ390" s="110">
        <v>69</v>
      </c>
      <c r="DK390" s="110">
        <v>0</v>
      </c>
      <c r="DL390" s="110">
        <v>0</v>
      </c>
      <c r="DM390" s="110">
        <v>0</v>
      </c>
      <c r="DN390" s="21">
        <v>110000</v>
      </c>
      <c r="DO390" s="21">
        <v>0</v>
      </c>
      <c r="DP390" s="110" t="s">
        <v>1911</v>
      </c>
      <c r="DQ390" s="110" t="s">
        <v>1911</v>
      </c>
      <c r="DR390" s="110" t="s">
        <v>1911</v>
      </c>
      <c r="DS390" s="110" t="s">
        <v>1892</v>
      </c>
      <c r="DT390" s="110" t="s">
        <v>1911</v>
      </c>
      <c r="DU390" s="110" t="s">
        <v>1911</v>
      </c>
      <c r="DV390" s="110" t="s">
        <v>1911</v>
      </c>
      <c r="DW390" s="110" t="s">
        <v>1911</v>
      </c>
      <c r="DX390" s="110" t="s">
        <v>1911</v>
      </c>
      <c r="DY390" s="110" t="s">
        <v>1911</v>
      </c>
      <c r="DZ390" s="110" t="s">
        <v>1911</v>
      </c>
      <c r="EA390" s="110" t="s">
        <v>1911</v>
      </c>
      <c r="EB390" s="110" t="s">
        <v>1892</v>
      </c>
      <c r="EC390" s="110" t="s">
        <v>1892</v>
      </c>
    </row>
    <row r="391" spans="1:133" x14ac:dyDescent="0.3">
      <c r="A391" s="110" t="s">
        <v>162</v>
      </c>
      <c r="B391" s="110">
        <v>2021</v>
      </c>
      <c r="C391" s="110" t="s">
        <v>3065</v>
      </c>
      <c r="D391" s="22">
        <f>INDEX(Concordance!$A$2:$A$556,MATCH('2021 ESSER III'!F391,Concordance!$D$2:$D$556,0))</f>
        <v>79077</v>
      </c>
      <c r="E391" s="110" t="s">
        <v>1312</v>
      </c>
      <c r="F391" s="110" t="s">
        <v>3066</v>
      </c>
      <c r="G391" s="110" t="s">
        <v>3067</v>
      </c>
      <c r="H391" s="110" t="s">
        <v>1892</v>
      </c>
      <c r="I391" s="21">
        <v>34461.980000000003</v>
      </c>
      <c r="J391" s="21">
        <v>0</v>
      </c>
      <c r="K391" s="21">
        <v>0</v>
      </c>
      <c r="L391" s="21">
        <v>0</v>
      </c>
      <c r="M391" s="21">
        <v>0</v>
      </c>
      <c r="N391" s="21">
        <v>0</v>
      </c>
      <c r="O391" s="21">
        <v>0</v>
      </c>
      <c r="P391" s="21">
        <v>0</v>
      </c>
      <c r="Q391" s="21">
        <v>34461.980000000003</v>
      </c>
      <c r="R391" s="21">
        <v>0</v>
      </c>
      <c r="W391" s="21">
        <v>34461.980000000003</v>
      </c>
      <c r="X391" s="110">
        <v>0</v>
      </c>
      <c r="Y391" s="110">
        <v>0</v>
      </c>
      <c r="Z391" s="110">
        <v>0</v>
      </c>
      <c r="AA391" s="110">
        <v>100</v>
      </c>
      <c r="AB391" s="110">
        <v>0</v>
      </c>
      <c r="AC391" s="21">
        <v>2874097</v>
      </c>
      <c r="AD391" s="21">
        <v>0</v>
      </c>
      <c r="AE391" s="21">
        <v>0</v>
      </c>
      <c r="AF391" s="21">
        <v>0</v>
      </c>
      <c r="AG391" s="21">
        <v>0</v>
      </c>
      <c r="AH391" s="21">
        <v>0</v>
      </c>
      <c r="AI391" s="21">
        <v>0</v>
      </c>
      <c r="AJ391" s="21">
        <v>0</v>
      </c>
      <c r="AK391" s="21">
        <v>0</v>
      </c>
      <c r="AL391" s="21">
        <v>0</v>
      </c>
      <c r="AM391" s="21">
        <v>0</v>
      </c>
      <c r="AN391" s="21">
        <v>0</v>
      </c>
      <c r="AO391" s="21">
        <v>0</v>
      </c>
      <c r="AP391" s="21">
        <v>0</v>
      </c>
      <c r="AQ391" s="21">
        <v>0</v>
      </c>
      <c r="AR391" s="21">
        <v>0</v>
      </c>
      <c r="AS391" s="21">
        <v>0</v>
      </c>
      <c r="AT391" s="21">
        <v>0</v>
      </c>
      <c r="AU391" s="21">
        <v>0</v>
      </c>
      <c r="AV391" s="21">
        <v>0</v>
      </c>
      <c r="AW391" s="21">
        <v>0</v>
      </c>
      <c r="AX391" s="21">
        <v>0</v>
      </c>
      <c r="AY391" s="21">
        <v>0</v>
      </c>
      <c r="AZ391" s="21">
        <v>0</v>
      </c>
      <c r="BA391" s="21">
        <v>0</v>
      </c>
      <c r="BB391" s="21">
        <v>0</v>
      </c>
      <c r="BC391" s="21">
        <v>0</v>
      </c>
      <c r="BD391" s="21">
        <v>0</v>
      </c>
      <c r="BE391" s="21">
        <v>0</v>
      </c>
      <c r="BF391" s="21">
        <v>0</v>
      </c>
      <c r="BG391" s="21">
        <v>0</v>
      </c>
      <c r="BH391" s="21">
        <v>0</v>
      </c>
      <c r="BI391" s="21">
        <v>0</v>
      </c>
      <c r="BJ391" s="21">
        <v>0</v>
      </c>
      <c r="BK391" s="21">
        <v>0</v>
      </c>
      <c r="BL391" s="21">
        <v>0</v>
      </c>
      <c r="BM391" s="21">
        <v>0</v>
      </c>
      <c r="BN391" s="21">
        <v>0</v>
      </c>
      <c r="BO391" s="21">
        <v>0</v>
      </c>
      <c r="BP391" s="21">
        <v>0</v>
      </c>
      <c r="BQ391" s="21">
        <v>0</v>
      </c>
      <c r="BR391" s="21">
        <v>0</v>
      </c>
      <c r="BS391" s="21">
        <v>0</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21">
        <v>0</v>
      </c>
      <c r="CN391" s="21">
        <v>0</v>
      </c>
      <c r="CO391" s="21">
        <v>0</v>
      </c>
      <c r="CP391" s="21">
        <v>0</v>
      </c>
      <c r="CQ391" s="21">
        <v>0</v>
      </c>
      <c r="CR391" s="21">
        <v>0</v>
      </c>
      <c r="CS391" s="21">
        <v>0</v>
      </c>
      <c r="CT391" s="21">
        <v>0</v>
      </c>
      <c r="CU391" s="21">
        <v>0</v>
      </c>
      <c r="CV391" s="21">
        <v>0</v>
      </c>
      <c r="CW391" s="21">
        <v>0</v>
      </c>
      <c r="CX391" s="21">
        <v>0</v>
      </c>
      <c r="CY391" s="21">
        <v>0</v>
      </c>
      <c r="CZ391" s="21">
        <v>0</v>
      </c>
      <c r="DA391" s="21">
        <v>0</v>
      </c>
      <c r="DB391" s="21">
        <v>0</v>
      </c>
      <c r="DC391" s="21">
        <v>0</v>
      </c>
      <c r="DD391" s="21">
        <v>0</v>
      </c>
      <c r="DE391" s="21">
        <v>0</v>
      </c>
      <c r="DF391" s="21">
        <v>0</v>
      </c>
      <c r="DG391" s="21">
        <v>0</v>
      </c>
      <c r="DH391" s="21">
        <v>2874097</v>
      </c>
      <c r="DI391" s="110">
        <v>4</v>
      </c>
      <c r="DJ391" s="110">
        <v>75</v>
      </c>
      <c r="DK391" s="110">
        <v>20</v>
      </c>
      <c r="DL391" s="110">
        <v>1</v>
      </c>
      <c r="DM391" s="110">
        <v>0</v>
      </c>
      <c r="DN391" s="21">
        <v>1275000</v>
      </c>
      <c r="DO391" s="21">
        <v>0</v>
      </c>
      <c r="DP391" s="110" t="s">
        <v>1892</v>
      </c>
      <c r="DQ391" s="110" t="s">
        <v>1911</v>
      </c>
      <c r="DR391" s="110" t="s">
        <v>1911</v>
      </c>
      <c r="DS391" s="110" t="s">
        <v>1892</v>
      </c>
      <c r="DT391" s="110" t="s">
        <v>1911</v>
      </c>
      <c r="DU391" s="110" t="s">
        <v>1892</v>
      </c>
      <c r="DV391" s="110" t="s">
        <v>1911</v>
      </c>
      <c r="DW391" s="110" t="s">
        <v>1911</v>
      </c>
      <c r="DX391" s="110" t="s">
        <v>1911</v>
      </c>
      <c r="DY391" s="110" t="s">
        <v>1911</v>
      </c>
      <c r="DZ391" s="110" t="s">
        <v>1911</v>
      </c>
      <c r="EA391" s="110" t="s">
        <v>1911</v>
      </c>
      <c r="EB391" s="110" t="s">
        <v>1892</v>
      </c>
      <c r="EC391" s="110" t="s">
        <v>1892</v>
      </c>
    </row>
    <row r="392" spans="1:133" x14ac:dyDescent="0.3">
      <c r="A392" s="110" t="s">
        <v>162</v>
      </c>
      <c r="B392" s="110">
        <v>2021</v>
      </c>
      <c r="C392" s="110" t="s">
        <v>3068</v>
      </c>
      <c r="D392" s="22">
        <f>INDEX(Concordance!$A$2:$A$556,MATCH('2021 ESSER III'!F392,Concordance!$D$2:$D$556,0))</f>
        <v>80116</v>
      </c>
      <c r="E392" s="110" t="s">
        <v>1318</v>
      </c>
      <c r="F392" s="110" t="s">
        <v>3069</v>
      </c>
      <c r="G392" s="110" t="s">
        <v>3070</v>
      </c>
      <c r="H392" s="110" t="s">
        <v>1892</v>
      </c>
      <c r="I392" s="21">
        <v>0</v>
      </c>
      <c r="J392" s="21">
        <v>0</v>
      </c>
      <c r="K392" s="21">
        <v>0</v>
      </c>
      <c r="L392" s="21">
        <v>0</v>
      </c>
      <c r="M392" s="21">
        <v>0</v>
      </c>
      <c r="N392" s="21">
        <v>0</v>
      </c>
      <c r="O392" s="21">
        <v>0</v>
      </c>
      <c r="P392" s="21">
        <v>0</v>
      </c>
      <c r="Q392" s="21">
        <v>0</v>
      </c>
      <c r="R392" s="21">
        <v>0</v>
      </c>
      <c r="W392" s="21">
        <v>0</v>
      </c>
      <c r="AC392" s="21">
        <v>560226</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21">
        <v>0</v>
      </c>
      <c r="CN392" s="21">
        <v>0</v>
      </c>
      <c r="CO392" s="21">
        <v>0</v>
      </c>
      <c r="CP392" s="21">
        <v>0</v>
      </c>
      <c r="CQ392" s="21">
        <v>0</v>
      </c>
      <c r="CR392" s="21">
        <v>0</v>
      </c>
      <c r="CS392" s="21">
        <v>0</v>
      </c>
      <c r="CT392" s="21">
        <v>0</v>
      </c>
      <c r="CU392" s="21">
        <v>0</v>
      </c>
      <c r="CV392" s="21">
        <v>0</v>
      </c>
      <c r="CW392" s="21">
        <v>0</v>
      </c>
      <c r="CX392" s="21">
        <v>0</v>
      </c>
      <c r="CY392" s="21">
        <v>0</v>
      </c>
      <c r="CZ392" s="21">
        <v>0</v>
      </c>
      <c r="DA392" s="21">
        <v>0</v>
      </c>
      <c r="DB392" s="21">
        <v>0</v>
      </c>
      <c r="DC392" s="21">
        <v>0</v>
      </c>
      <c r="DD392" s="21">
        <v>0</v>
      </c>
      <c r="DE392" s="21">
        <v>0</v>
      </c>
      <c r="DF392" s="21">
        <v>0</v>
      </c>
      <c r="DG392" s="21">
        <v>0</v>
      </c>
      <c r="DH392" s="21">
        <v>560226</v>
      </c>
      <c r="DI392" s="110">
        <v>3</v>
      </c>
      <c r="DJ392" s="110">
        <v>25</v>
      </c>
      <c r="DK392" s="110">
        <v>0</v>
      </c>
      <c r="DL392" s="110">
        <v>72</v>
      </c>
      <c r="DM392" s="110">
        <v>0</v>
      </c>
      <c r="DN392" s="21">
        <v>210000</v>
      </c>
      <c r="DO392" s="21">
        <v>0</v>
      </c>
      <c r="DP392" s="110" t="s">
        <v>1911</v>
      </c>
      <c r="DQ392" s="110" t="s">
        <v>1911</v>
      </c>
      <c r="DR392" s="110" t="s">
        <v>1911</v>
      </c>
      <c r="DS392" s="110" t="s">
        <v>1892</v>
      </c>
      <c r="DT392" s="110" t="s">
        <v>1911</v>
      </c>
      <c r="DU392" s="110" t="s">
        <v>1911</v>
      </c>
      <c r="DV392" s="110" t="s">
        <v>1911</v>
      </c>
      <c r="DW392" s="110" t="s">
        <v>1911</v>
      </c>
      <c r="DX392" s="110" t="s">
        <v>1911</v>
      </c>
      <c r="DY392" s="110" t="s">
        <v>1911</v>
      </c>
      <c r="DZ392" s="110" t="s">
        <v>1911</v>
      </c>
      <c r="EA392" s="110" t="s">
        <v>1911</v>
      </c>
      <c r="EB392" s="110" t="s">
        <v>1892</v>
      </c>
      <c r="EC392" s="110" t="s">
        <v>1892</v>
      </c>
    </row>
    <row r="393" spans="1:133" x14ac:dyDescent="0.3">
      <c r="A393" s="110" t="s">
        <v>162</v>
      </c>
      <c r="B393" s="110">
        <v>2021</v>
      </c>
      <c r="C393" s="110" t="s">
        <v>3071</v>
      </c>
      <c r="D393" s="22">
        <f>INDEX(Concordance!$A$2:$A$556,MATCH('2021 ESSER III'!F393,Concordance!$D$2:$D$556,0))</f>
        <v>80122</v>
      </c>
      <c r="E393" s="110" t="s">
        <v>1315</v>
      </c>
      <c r="F393" s="110" t="s">
        <v>3072</v>
      </c>
      <c r="G393" s="110" t="s">
        <v>3073</v>
      </c>
      <c r="H393" s="110" t="s">
        <v>1892</v>
      </c>
      <c r="I393" s="21">
        <v>0</v>
      </c>
      <c r="J393" s="21">
        <v>0</v>
      </c>
      <c r="K393" s="21">
        <v>0</v>
      </c>
      <c r="L393" s="21">
        <v>0</v>
      </c>
      <c r="M393" s="21">
        <v>0</v>
      </c>
      <c r="N393" s="21">
        <v>0</v>
      </c>
      <c r="O393" s="21">
        <v>0</v>
      </c>
      <c r="P393" s="21">
        <v>0</v>
      </c>
      <c r="Q393" s="21">
        <v>0</v>
      </c>
      <c r="R393" s="21">
        <v>0</v>
      </c>
      <c r="W393" s="21">
        <v>0</v>
      </c>
      <c r="AC393" s="21">
        <v>379451</v>
      </c>
      <c r="AD393" s="21">
        <v>0</v>
      </c>
      <c r="AE393" s="21">
        <v>0</v>
      </c>
      <c r="AF393" s="21">
        <v>0</v>
      </c>
      <c r="AG393" s="21">
        <v>0</v>
      </c>
      <c r="AH393" s="21">
        <v>0</v>
      </c>
      <c r="AI393" s="21">
        <v>0</v>
      </c>
      <c r="AJ393" s="21">
        <v>0</v>
      </c>
      <c r="AK393" s="21">
        <v>0</v>
      </c>
      <c r="AL393" s="21">
        <v>0</v>
      </c>
      <c r="AM393" s="21">
        <v>0</v>
      </c>
      <c r="AN393" s="21">
        <v>0</v>
      </c>
      <c r="AO393" s="21">
        <v>0</v>
      </c>
      <c r="AP393" s="21">
        <v>0</v>
      </c>
      <c r="AQ393" s="21">
        <v>0</v>
      </c>
      <c r="AR393" s="21">
        <v>0</v>
      </c>
      <c r="AS393" s="21">
        <v>0</v>
      </c>
      <c r="AT393" s="21">
        <v>0</v>
      </c>
      <c r="AU393" s="21">
        <v>0</v>
      </c>
      <c r="AV393" s="21">
        <v>0</v>
      </c>
      <c r="AW393" s="21">
        <v>0</v>
      </c>
      <c r="AX393" s="21">
        <v>0</v>
      </c>
      <c r="AY393" s="21">
        <v>0</v>
      </c>
      <c r="AZ393" s="21">
        <v>0</v>
      </c>
      <c r="BA393" s="21">
        <v>0</v>
      </c>
      <c r="BB393" s="21">
        <v>0</v>
      </c>
      <c r="BC393" s="21">
        <v>0</v>
      </c>
      <c r="BD393" s="21">
        <v>0</v>
      </c>
      <c r="BE393" s="21">
        <v>0</v>
      </c>
      <c r="BF393" s="21">
        <v>0</v>
      </c>
      <c r="BG393" s="21">
        <v>0</v>
      </c>
      <c r="BH393" s="21">
        <v>0</v>
      </c>
      <c r="BI393" s="21">
        <v>0</v>
      </c>
      <c r="BJ393" s="21">
        <v>0</v>
      </c>
      <c r="BK393" s="21">
        <v>0</v>
      </c>
      <c r="BL393" s="21">
        <v>0</v>
      </c>
      <c r="BM393" s="21">
        <v>0</v>
      </c>
      <c r="BN393" s="21">
        <v>0</v>
      </c>
      <c r="BO393" s="21">
        <v>0</v>
      </c>
      <c r="BP393" s="21">
        <v>0</v>
      </c>
      <c r="BQ393" s="21">
        <v>0</v>
      </c>
      <c r="BR393" s="21">
        <v>0</v>
      </c>
      <c r="BS393" s="21">
        <v>0</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21">
        <v>0</v>
      </c>
      <c r="CN393" s="21">
        <v>0</v>
      </c>
      <c r="CO393" s="21">
        <v>0</v>
      </c>
      <c r="CP393" s="21">
        <v>0</v>
      </c>
      <c r="CQ393" s="21">
        <v>0</v>
      </c>
      <c r="CR393" s="21">
        <v>0</v>
      </c>
      <c r="CS393" s="21">
        <v>0</v>
      </c>
      <c r="CT393" s="21">
        <v>0</v>
      </c>
      <c r="CU393" s="21">
        <v>0</v>
      </c>
      <c r="CV393" s="21">
        <v>0</v>
      </c>
      <c r="CW393" s="21">
        <v>0</v>
      </c>
      <c r="CX393" s="21">
        <v>0</v>
      </c>
      <c r="CY393" s="21">
        <v>0</v>
      </c>
      <c r="CZ393" s="21">
        <v>0</v>
      </c>
      <c r="DA393" s="21">
        <v>0</v>
      </c>
      <c r="DB393" s="21">
        <v>0</v>
      </c>
      <c r="DC393" s="21">
        <v>0</v>
      </c>
      <c r="DD393" s="21">
        <v>0</v>
      </c>
      <c r="DE393" s="21">
        <v>0</v>
      </c>
      <c r="DF393" s="21">
        <v>0</v>
      </c>
      <c r="DG393" s="21">
        <v>0</v>
      </c>
      <c r="DH393" s="21">
        <v>379451</v>
      </c>
      <c r="DI393" s="110">
        <v>70</v>
      </c>
      <c r="DJ393" s="110">
        <v>28</v>
      </c>
      <c r="DK393" s="110">
        <v>0</v>
      </c>
      <c r="DL393" s="110">
        <v>0</v>
      </c>
      <c r="DM393" s="110">
        <v>2</v>
      </c>
      <c r="DN393" s="21">
        <v>114650</v>
      </c>
      <c r="DO393" s="21">
        <v>0</v>
      </c>
      <c r="DP393" s="110" t="s">
        <v>1911</v>
      </c>
      <c r="DQ393" s="110" t="s">
        <v>1892</v>
      </c>
      <c r="DR393" s="110" t="s">
        <v>1892</v>
      </c>
      <c r="DS393" s="110" t="s">
        <v>1892</v>
      </c>
      <c r="DT393" s="110" t="s">
        <v>1911</v>
      </c>
      <c r="DU393" s="110" t="s">
        <v>1911</v>
      </c>
      <c r="DV393" s="110" t="s">
        <v>1911</v>
      </c>
      <c r="DW393" s="110" t="s">
        <v>1911</v>
      </c>
      <c r="DX393" s="110" t="s">
        <v>1911</v>
      </c>
      <c r="DY393" s="110" t="s">
        <v>1911</v>
      </c>
      <c r="DZ393" s="110" t="s">
        <v>1911</v>
      </c>
      <c r="EA393" s="110" t="s">
        <v>1911</v>
      </c>
      <c r="EB393" s="110" t="s">
        <v>1892</v>
      </c>
      <c r="EC393" s="110" t="s">
        <v>1892</v>
      </c>
    </row>
    <row r="394" spans="1:133" x14ac:dyDescent="0.3">
      <c r="A394" s="110" t="s">
        <v>162</v>
      </c>
      <c r="B394" s="110">
        <v>2021</v>
      </c>
      <c r="C394" s="110" t="s">
        <v>3074</v>
      </c>
      <c r="D394" s="22">
        <f>INDEX(Concordance!$A$2:$A$556,MATCH('2021 ESSER III'!F394,Concordance!$D$2:$D$556,0))</f>
        <v>81097</v>
      </c>
      <c r="E394" s="110" t="s">
        <v>1321</v>
      </c>
      <c r="F394" s="110" t="s">
        <v>3075</v>
      </c>
      <c r="G394" s="110" t="s">
        <v>3076</v>
      </c>
      <c r="H394" s="110" t="s">
        <v>1892</v>
      </c>
      <c r="I394" s="21">
        <v>3446.2</v>
      </c>
      <c r="J394" s="21">
        <v>0</v>
      </c>
      <c r="K394" s="21">
        <v>0</v>
      </c>
      <c r="L394" s="21">
        <v>0</v>
      </c>
      <c r="M394" s="21">
        <v>0</v>
      </c>
      <c r="N394" s="21">
        <v>0</v>
      </c>
      <c r="O394" s="21">
        <v>0</v>
      </c>
      <c r="P394" s="21">
        <v>0</v>
      </c>
      <c r="Q394" s="21">
        <v>3446.2</v>
      </c>
      <c r="R394" s="21">
        <v>0</v>
      </c>
      <c r="W394" s="21">
        <v>3446.2</v>
      </c>
      <c r="X394" s="110">
        <v>0</v>
      </c>
      <c r="Y394" s="110">
        <v>0</v>
      </c>
      <c r="Z394" s="110">
        <v>0</v>
      </c>
      <c r="AA394" s="110">
        <v>100</v>
      </c>
      <c r="AB394" s="110">
        <v>0</v>
      </c>
      <c r="AC394" s="21">
        <v>681638</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0</v>
      </c>
      <c r="BL394" s="21">
        <v>0</v>
      </c>
      <c r="BM394" s="21">
        <v>0</v>
      </c>
      <c r="BN394" s="21">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21">
        <v>0</v>
      </c>
      <c r="CJ394" s="21">
        <v>0</v>
      </c>
      <c r="CK394" s="21">
        <v>0</v>
      </c>
      <c r="CL394" s="21">
        <v>0</v>
      </c>
      <c r="CM394" s="21">
        <v>0</v>
      </c>
      <c r="CN394" s="21">
        <v>0</v>
      </c>
      <c r="CO394" s="21">
        <v>0</v>
      </c>
      <c r="CP394" s="21">
        <v>0</v>
      </c>
      <c r="CQ394" s="21">
        <v>0</v>
      </c>
      <c r="CR394" s="21">
        <v>0</v>
      </c>
      <c r="CS394" s="21">
        <v>0</v>
      </c>
      <c r="CT394" s="21">
        <v>0</v>
      </c>
      <c r="CU394" s="21">
        <v>0</v>
      </c>
      <c r="CV394" s="21">
        <v>0</v>
      </c>
      <c r="CW394" s="21">
        <v>0</v>
      </c>
      <c r="CX394" s="21">
        <v>0</v>
      </c>
      <c r="CY394" s="21">
        <v>0</v>
      </c>
      <c r="CZ394" s="21">
        <v>0</v>
      </c>
      <c r="DA394" s="21">
        <v>0</v>
      </c>
      <c r="DB394" s="21">
        <v>0</v>
      </c>
      <c r="DC394" s="21">
        <v>0</v>
      </c>
      <c r="DD394" s="21">
        <v>0</v>
      </c>
      <c r="DE394" s="21">
        <v>0</v>
      </c>
      <c r="DF394" s="21">
        <v>0</v>
      </c>
      <c r="DG394" s="21">
        <v>0</v>
      </c>
      <c r="DH394" s="21">
        <v>681638</v>
      </c>
      <c r="DI394" s="110">
        <v>2</v>
      </c>
      <c r="DJ394" s="110">
        <v>96</v>
      </c>
      <c r="DK394" s="110">
        <v>0</v>
      </c>
      <c r="DL394" s="110">
        <v>2</v>
      </c>
      <c r="DM394" s="110">
        <v>0</v>
      </c>
      <c r="DN394" s="21">
        <v>30000</v>
      </c>
      <c r="DO394" s="21">
        <v>0</v>
      </c>
      <c r="DP394" s="110" t="s">
        <v>1911</v>
      </c>
      <c r="DQ394" s="110" t="s">
        <v>1911</v>
      </c>
      <c r="DR394" s="110" t="s">
        <v>1911</v>
      </c>
      <c r="DS394" s="110" t="s">
        <v>1892</v>
      </c>
      <c r="DT394" s="110" t="s">
        <v>1911</v>
      </c>
      <c r="DU394" s="110" t="s">
        <v>1911</v>
      </c>
      <c r="DV394" s="110" t="s">
        <v>1911</v>
      </c>
      <c r="DW394" s="110" t="s">
        <v>1911</v>
      </c>
      <c r="DX394" s="110" t="s">
        <v>1911</v>
      </c>
      <c r="DY394" s="110" t="s">
        <v>1911</v>
      </c>
      <c r="DZ394" s="110" t="s">
        <v>1911</v>
      </c>
      <c r="EA394" s="110" t="s">
        <v>1911</v>
      </c>
      <c r="EB394" s="110" t="s">
        <v>1892</v>
      </c>
      <c r="EC394" s="110" t="s">
        <v>1892</v>
      </c>
    </row>
    <row r="395" spans="1:133" x14ac:dyDescent="0.3">
      <c r="A395" s="110" t="s">
        <v>162</v>
      </c>
      <c r="B395" s="110">
        <v>2021</v>
      </c>
      <c r="C395" s="110" t="s">
        <v>3077</v>
      </c>
      <c r="D395" s="22">
        <f>INDEX(Concordance!$A$2:$A$556,MATCH('2021 ESSER III'!F395,Concordance!$D$2:$D$556,0))</f>
        <v>55105</v>
      </c>
      <c r="E395" s="110" t="s">
        <v>1324</v>
      </c>
      <c r="F395" s="110" t="s">
        <v>3078</v>
      </c>
      <c r="G395" s="110" t="s">
        <v>3079</v>
      </c>
      <c r="H395" s="110" t="s">
        <v>1892</v>
      </c>
      <c r="I395" s="21">
        <v>0</v>
      </c>
      <c r="J395" s="21">
        <v>0</v>
      </c>
      <c r="K395" s="21">
        <v>0</v>
      </c>
      <c r="L395" s="21">
        <v>0</v>
      </c>
      <c r="M395" s="21">
        <v>0</v>
      </c>
      <c r="N395" s="21">
        <v>0</v>
      </c>
      <c r="O395" s="21">
        <v>0</v>
      </c>
      <c r="P395" s="21">
        <v>0</v>
      </c>
      <c r="Q395" s="21">
        <v>0</v>
      </c>
      <c r="R395" s="21">
        <v>0</v>
      </c>
      <c r="W395" s="21">
        <v>0</v>
      </c>
      <c r="AC395" s="21">
        <v>1894751</v>
      </c>
      <c r="AD395" s="21">
        <v>0</v>
      </c>
      <c r="AE395" s="21">
        <v>0</v>
      </c>
      <c r="AF395" s="21">
        <v>0</v>
      </c>
      <c r="AG395" s="21">
        <v>0</v>
      </c>
      <c r="AH395" s="21">
        <v>0</v>
      </c>
      <c r="AI395" s="21">
        <v>0</v>
      </c>
      <c r="AJ395" s="21">
        <v>0</v>
      </c>
      <c r="AK395" s="21">
        <v>0</v>
      </c>
      <c r="AL395" s="21">
        <v>0</v>
      </c>
      <c r="AM395" s="21">
        <v>0</v>
      </c>
      <c r="AN395" s="21">
        <v>0</v>
      </c>
      <c r="AO395" s="21">
        <v>0</v>
      </c>
      <c r="AP395" s="21">
        <v>0</v>
      </c>
      <c r="AQ395" s="21">
        <v>0</v>
      </c>
      <c r="AR395" s="21">
        <v>0</v>
      </c>
      <c r="AS395" s="21">
        <v>0</v>
      </c>
      <c r="AT395" s="21">
        <v>0</v>
      </c>
      <c r="AU395" s="21">
        <v>0</v>
      </c>
      <c r="AV395" s="21">
        <v>0</v>
      </c>
      <c r="AW395" s="21">
        <v>0</v>
      </c>
      <c r="AX395" s="21">
        <v>0</v>
      </c>
      <c r="AY395" s="21">
        <v>0</v>
      </c>
      <c r="AZ395" s="21">
        <v>0</v>
      </c>
      <c r="BA395" s="21">
        <v>0</v>
      </c>
      <c r="BB395" s="21">
        <v>0</v>
      </c>
      <c r="BC395" s="21">
        <v>0</v>
      </c>
      <c r="BD395" s="21">
        <v>0</v>
      </c>
      <c r="BE395" s="21">
        <v>0</v>
      </c>
      <c r="BF395" s="21">
        <v>0</v>
      </c>
      <c r="BG395" s="21">
        <v>0</v>
      </c>
      <c r="BH395" s="21">
        <v>0</v>
      </c>
      <c r="BI395" s="21">
        <v>0</v>
      </c>
      <c r="BJ395" s="21">
        <v>0</v>
      </c>
      <c r="BK395" s="21">
        <v>0</v>
      </c>
      <c r="BL395" s="21">
        <v>0</v>
      </c>
      <c r="BM395" s="21">
        <v>0</v>
      </c>
      <c r="BN395" s="21">
        <v>0</v>
      </c>
      <c r="BO395" s="21">
        <v>0</v>
      </c>
      <c r="BP395" s="21">
        <v>0</v>
      </c>
      <c r="BQ395" s="21">
        <v>0</v>
      </c>
      <c r="BR395" s="21">
        <v>0</v>
      </c>
      <c r="BS395" s="21">
        <v>0</v>
      </c>
      <c r="BT395" s="21">
        <v>0</v>
      </c>
      <c r="BU395" s="21">
        <v>0</v>
      </c>
      <c r="BV395" s="21">
        <v>0</v>
      </c>
      <c r="BW395" s="21">
        <v>0</v>
      </c>
      <c r="BX395" s="21">
        <v>0</v>
      </c>
      <c r="BY395" s="21">
        <v>0</v>
      </c>
      <c r="BZ395" s="21">
        <v>0</v>
      </c>
      <c r="CA395" s="21">
        <v>0</v>
      </c>
      <c r="CB395" s="21">
        <v>0</v>
      </c>
      <c r="CC395" s="21">
        <v>0</v>
      </c>
      <c r="CD395" s="21">
        <v>0</v>
      </c>
      <c r="CE395" s="21">
        <v>0</v>
      </c>
      <c r="CF395" s="21">
        <v>0</v>
      </c>
      <c r="CG395" s="21">
        <v>0</v>
      </c>
      <c r="CH395" s="21">
        <v>0</v>
      </c>
      <c r="CI395" s="21">
        <v>0</v>
      </c>
      <c r="CJ395" s="21">
        <v>0</v>
      </c>
      <c r="CK395" s="21">
        <v>0</v>
      </c>
      <c r="CL395" s="21">
        <v>0</v>
      </c>
      <c r="CM395" s="21">
        <v>0</v>
      </c>
      <c r="CN395" s="21">
        <v>0</v>
      </c>
      <c r="CO395" s="21">
        <v>0</v>
      </c>
      <c r="CP395" s="21">
        <v>0</v>
      </c>
      <c r="CQ395" s="21">
        <v>0</v>
      </c>
      <c r="CR395" s="21">
        <v>0</v>
      </c>
      <c r="CS395" s="21">
        <v>0</v>
      </c>
      <c r="CT395" s="21">
        <v>0</v>
      </c>
      <c r="CU395" s="21">
        <v>0</v>
      </c>
      <c r="CV395" s="21">
        <v>0</v>
      </c>
      <c r="CW395" s="21">
        <v>0</v>
      </c>
      <c r="CX395" s="21">
        <v>0</v>
      </c>
      <c r="CY395" s="21">
        <v>0</v>
      </c>
      <c r="CZ395" s="21">
        <v>0</v>
      </c>
      <c r="DA395" s="21">
        <v>0</v>
      </c>
      <c r="DB395" s="21">
        <v>0</v>
      </c>
      <c r="DC395" s="21">
        <v>0</v>
      </c>
      <c r="DD395" s="21">
        <v>0</v>
      </c>
      <c r="DE395" s="21">
        <v>0</v>
      </c>
      <c r="DF395" s="21">
        <v>0</v>
      </c>
      <c r="DG395" s="21">
        <v>0</v>
      </c>
      <c r="DH395" s="21">
        <v>1894751</v>
      </c>
      <c r="DI395" s="110">
        <v>0</v>
      </c>
      <c r="DJ395" s="110">
        <v>20</v>
      </c>
      <c r="DK395" s="110">
        <v>0</v>
      </c>
      <c r="DL395" s="110">
        <v>80</v>
      </c>
      <c r="DM395" s="110">
        <v>0</v>
      </c>
      <c r="DN395" s="21">
        <v>400000</v>
      </c>
      <c r="DO395" s="21">
        <v>0</v>
      </c>
      <c r="DP395" s="110" t="s">
        <v>1892</v>
      </c>
      <c r="DQ395" s="110" t="s">
        <v>1911</v>
      </c>
      <c r="DR395" s="110" t="s">
        <v>1911</v>
      </c>
      <c r="DS395" s="110" t="s">
        <v>1892</v>
      </c>
      <c r="DT395" s="110" t="s">
        <v>1911</v>
      </c>
      <c r="DU395" s="110" t="s">
        <v>1911</v>
      </c>
      <c r="DV395" s="110" t="s">
        <v>1911</v>
      </c>
      <c r="DW395" s="110" t="s">
        <v>1911</v>
      </c>
      <c r="DX395" s="110" t="s">
        <v>1911</v>
      </c>
      <c r="DY395" s="110" t="s">
        <v>1911</v>
      </c>
      <c r="DZ395" s="110" t="s">
        <v>1911</v>
      </c>
      <c r="EA395" s="110" t="s">
        <v>1911</v>
      </c>
      <c r="EB395" s="110" t="s">
        <v>1892</v>
      </c>
      <c r="EC395" s="110" t="s">
        <v>1892</v>
      </c>
    </row>
    <row r="396" spans="1:133" x14ac:dyDescent="0.3">
      <c r="A396" s="110" t="s">
        <v>162</v>
      </c>
      <c r="B396" s="110">
        <v>2021</v>
      </c>
      <c r="C396" s="110" t="s">
        <v>3080</v>
      </c>
      <c r="D396" s="22">
        <f>INDEX(Concordance!$A$2:$A$556,MATCH('2021 ESSER III'!F396,Concordance!$D$2:$D$556,0))</f>
        <v>82101</v>
      </c>
      <c r="E396" s="110" t="s">
        <v>1327</v>
      </c>
      <c r="F396" s="110" t="s">
        <v>3081</v>
      </c>
      <c r="G396" s="110" t="s">
        <v>3082</v>
      </c>
      <c r="H396" s="110" t="s">
        <v>1892</v>
      </c>
      <c r="I396" s="21">
        <v>9122.2900000000009</v>
      </c>
      <c r="J396" s="21">
        <v>0</v>
      </c>
      <c r="K396" s="21">
        <v>0</v>
      </c>
      <c r="L396" s="21">
        <v>0</v>
      </c>
      <c r="M396" s="21">
        <v>0</v>
      </c>
      <c r="N396" s="21">
        <v>0</v>
      </c>
      <c r="O396" s="21">
        <v>0</v>
      </c>
      <c r="P396" s="21">
        <v>0</v>
      </c>
      <c r="Q396" s="21">
        <v>9122.2900000000009</v>
      </c>
      <c r="R396" s="21">
        <v>0</v>
      </c>
      <c r="W396" s="21">
        <v>9122.2900000000009</v>
      </c>
      <c r="X396" s="110">
        <v>0</v>
      </c>
      <c r="Y396" s="110">
        <v>0</v>
      </c>
      <c r="Z396" s="110">
        <v>0</v>
      </c>
      <c r="AA396" s="110">
        <v>100</v>
      </c>
      <c r="AB396" s="110">
        <v>0</v>
      </c>
      <c r="AC396" s="21">
        <v>815088</v>
      </c>
      <c r="AD396" s="21">
        <v>0</v>
      </c>
      <c r="AE396" s="21">
        <v>0</v>
      </c>
      <c r="AF396" s="21">
        <v>0</v>
      </c>
      <c r="AG396" s="21">
        <v>0</v>
      </c>
      <c r="AH396" s="21">
        <v>0</v>
      </c>
      <c r="AI396" s="21">
        <v>0</v>
      </c>
      <c r="AJ396" s="21">
        <v>0</v>
      </c>
      <c r="AK396" s="21">
        <v>0</v>
      </c>
      <c r="AL396" s="21">
        <v>0</v>
      </c>
      <c r="AM396" s="21">
        <v>0</v>
      </c>
      <c r="AN396" s="21">
        <v>0</v>
      </c>
      <c r="AO396" s="21">
        <v>0</v>
      </c>
      <c r="AP396" s="21">
        <v>0</v>
      </c>
      <c r="AQ396" s="21">
        <v>0</v>
      </c>
      <c r="AR396" s="21">
        <v>0</v>
      </c>
      <c r="AS396" s="21">
        <v>0</v>
      </c>
      <c r="AT396" s="21">
        <v>0</v>
      </c>
      <c r="AU396" s="21">
        <v>0</v>
      </c>
      <c r="AV396" s="21">
        <v>0</v>
      </c>
      <c r="AW396" s="21">
        <v>0</v>
      </c>
      <c r="AX396" s="21">
        <v>0</v>
      </c>
      <c r="AY396" s="21">
        <v>0</v>
      </c>
      <c r="AZ396" s="21">
        <v>0</v>
      </c>
      <c r="BA396" s="21">
        <v>0</v>
      </c>
      <c r="BB396" s="21">
        <v>0</v>
      </c>
      <c r="BC396" s="21">
        <v>0</v>
      </c>
      <c r="BD396" s="21">
        <v>0</v>
      </c>
      <c r="BE396" s="21">
        <v>0</v>
      </c>
      <c r="BF396" s="21">
        <v>0</v>
      </c>
      <c r="BG396" s="21">
        <v>0</v>
      </c>
      <c r="BH396" s="21">
        <v>0</v>
      </c>
      <c r="BI396" s="21">
        <v>0</v>
      </c>
      <c r="BJ396" s="21">
        <v>0</v>
      </c>
      <c r="BK396" s="21">
        <v>0</v>
      </c>
      <c r="BL396" s="21">
        <v>0</v>
      </c>
      <c r="BM396" s="21">
        <v>0</v>
      </c>
      <c r="BN396" s="21">
        <v>0</v>
      </c>
      <c r="BO396" s="21">
        <v>0</v>
      </c>
      <c r="BP396" s="21">
        <v>0</v>
      </c>
      <c r="BQ396" s="21">
        <v>0</v>
      </c>
      <c r="BR396" s="21">
        <v>0</v>
      </c>
      <c r="BS396" s="21">
        <v>0</v>
      </c>
      <c r="BT396" s="21">
        <v>0</v>
      </c>
      <c r="BU396" s="21">
        <v>0</v>
      </c>
      <c r="BV396" s="21">
        <v>0</v>
      </c>
      <c r="BW396" s="21">
        <v>0</v>
      </c>
      <c r="BX396" s="21">
        <v>0</v>
      </c>
      <c r="BY396" s="21">
        <v>0</v>
      </c>
      <c r="BZ396" s="21">
        <v>0</v>
      </c>
      <c r="CA396" s="21">
        <v>0</v>
      </c>
      <c r="CB396" s="21">
        <v>0</v>
      </c>
      <c r="CC396" s="21">
        <v>0</v>
      </c>
      <c r="CD396" s="21">
        <v>0</v>
      </c>
      <c r="CE396" s="21">
        <v>0</v>
      </c>
      <c r="CF396" s="21">
        <v>0</v>
      </c>
      <c r="CG396" s="21">
        <v>0</v>
      </c>
      <c r="CH396" s="21">
        <v>0</v>
      </c>
      <c r="CI396" s="21">
        <v>0</v>
      </c>
      <c r="CJ396" s="21">
        <v>0</v>
      </c>
      <c r="CK396" s="21">
        <v>0</v>
      </c>
      <c r="CL396" s="21">
        <v>0</v>
      </c>
      <c r="CM396" s="21">
        <v>0</v>
      </c>
      <c r="CN396" s="21">
        <v>0</v>
      </c>
      <c r="CO396" s="21">
        <v>0</v>
      </c>
      <c r="CP396" s="21">
        <v>0</v>
      </c>
      <c r="CQ396" s="21">
        <v>0</v>
      </c>
      <c r="CR396" s="21">
        <v>0</v>
      </c>
      <c r="CS396" s="21">
        <v>0</v>
      </c>
      <c r="CT396" s="21">
        <v>0</v>
      </c>
      <c r="CU396" s="21">
        <v>0</v>
      </c>
      <c r="CV396" s="21">
        <v>0</v>
      </c>
      <c r="CW396" s="21">
        <v>0</v>
      </c>
      <c r="CX396" s="21">
        <v>0</v>
      </c>
      <c r="CY396" s="21">
        <v>0</v>
      </c>
      <c r="CZ396" s="21">
        <v>0</v>
      </c>
      <c r="DA396" s="21">
        <v>0</v>
      </c>
      <c r="DB396" s="21">
        <v>0</v>
      </c>
      <c r="DC396" s="21">
        <v>0</v>
      </c>
      <c r="DD396" s="21">
        <v>0</v>
      </c>
      <c r="DE396" s="21">
        <v>0</v>
      </c>
      <c r="DF396" s="21">
        <v>0</v>
      </c>
      <c r="DG396" s="21">
        <v>0</v>
      </c>
      <c r="DH396" s="21">
        <v>815088</v>
      </c>
      <c r="DI396" s="110">
        <v>0</v>
      </c>
      <c r="DJ396" s="110">
        <v>100</v>
      </c>
      <c r="DK396" s="110">
        <v>0</v>
      </c>
      <c r="DL396" s="110">
        <v>0</v>
      </c>
      <c r="DM396" s="110">
        <v>0</v>
      </c>
      <c r="DN396" s="21">
        <v>617830</v>
      </c>
      <c r="DO396" s="21">
        <v>0</v>
      </c>
      <c r="DP396" s="110" t="s">
        <v>1911</v>
      </c>
      <c r="DQ396" s="110" t="s">
        <v>1911</v>
      </c>
      <c r="DR396" s="110" t="s">
        <v>1911</v>
      </c>
      <c r="DS396" s="110" t="s">
        <v>1911</v>
      </c>
      <c r="DT396" s="110" t="s">
        <v>1911</v>
      </c>
      <c r="DU396" s="110" t="s">
        <v>1892</v>
      </c>
      <c r="DV396" s="110" t="s">
        <v>1911</v>
      </c>
      <c r="DW396" s="110" t="s">
        <v>1911</v>
      </c>
      <c r="DX396" s="110" t="s">
        <v>1911</v>
      </c>
      <c r="DY396" s="110" t="s">
        <v>1911</v>
      </c>
      <c r="DZ396" s="110" t="s">
        <v>1911</v>
      </c>
      <c r="EA396" s="110" t="s">
        <v>1911</v>
      </c>
      <c r="EB396" s="110" t="s">
        <v>1892</v>
      </c>
      <c r="EC396" s="110" t="s">
        <v>1892</v>
      </c>
    </row>
    <row r="397" spans="1:133" x14ac:dyDescent="0.3">
      <c r="A397" s="110" t="s">
        <v>162</v>
      </c>
      <c r="B397" s="110">
        <v>2021</v>
      </c>
      <c r="C397" s="110" t="s">
        <v>3083</v>
      </c>
      <c r="D397" s="22">
        <f>INDEX(Concordance!$A$2:$A$556,MATCH('2021 ESSER III'!F397,Concordance!$D$2:$D$556,0))</f>
        <v>27059</v>
      </c>
      <c r="E397" s="110" t="s">
        <v>1330</v>
      </c>
      <c r="F397" s="110" t="s">
        <v>3084</v>
      </c>
      <c r="G397" s="110" t="s">
        <v>3085</v>
      </c>
      <c r="H397" s="110" t="s">
        <v>1892</v>
      </c>
      <c r="I397" s="21">
        <v>5473.37</v>
      </c>
      <c r="J397" s="21">
        <v>0</v>
      </c>
      <c r="K397" s="21">
        <v>0</v>
      </c>
      <c r="L397" s="21">
        <v>0</v>
      </c>
      <c r="M397" s="21">
        <v>0</v>
      </c>
      <c r="N397" s="21">
        <v>0</v>
      </c>
      <c r="O397" s="21">
        <v>0</v>
      </c>
      <c r="P397" s="21">
        <v>0</v>
      </c>
      <c r="Q397" s="21">
        <v>5473.37</v>
      </c>
      <c r="R397" s="21">
        <v>0</v>
      </c>
      <c r="W397" s="21">
        <v>5473.37</v>
      </c>
      <c r="X397" s="110">
        <v>0</v>
      </c>
      <c r="Y397" s="110">
        <v>0</v>
      </c>
      <c r="Z397" s="110">
        <v>0</v>
      </c>
      <c r="AA397" s="110">
        <v>100</v>
      </c>
      <c r="AB397" s="110">
        <v>0</v>
      </c>
      <c r="AC397" s="21">
        <v>439162</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21">
        <v>0</v>
      </c>
      <c r="AS397" s="21">
        <v>0</v>
      </c>
      <c r="AT397" s="21">
        <v>0</v>
      </c>
      <c r="AU397" s="21">
        <v>0</v>
      </c>
      <c r="AV397" s="21">
        <v>0</v>
      </c>
      <c r="AW397" s="21">
        <v>0</v>
      </c>
      <c r="AX397" s="21">
        <v>0</v>
      </c>
      <c r="AY397" s="21">
        <v>0</v>
      </c>
      <c r="AZ397" s="21">
        <v>0</v>
      </c>
      <c r="BA397" s="21">
        <v>0</v>
      </c>
      <c r="BB397" s="21">
        <v>0</v>
      </c>
      <c r="BC397" s="21">
        <v>0</v>
      </c>
      <c r="BD397" s="21">
        <v>0</v>
      </c>
      <c r="BE397" s="21">
        <v>0</v>
      </c>
      <c r="BF397" s="21">
        <v>0</v>
      </c>
      <c r="BG397" s="21">
        <v>0</v>
      </c>
      <c r="BH397" s="21">
        <v>0</v>
      </c>
      <c r="BI397" s="21">
        <v>0</v>
      </c>
      <c r="BJ397" s="21">
        <v>0</v>
      </c>
      <c r="BK397" s="21">
        <v>0</v>
      </c>
      <c r="BL397" s="21">
        <v>0</v>
      </c>
      <c r="BM397" s="21">
        <v>0</v>
      </c>
      <c r="BN397" s="21">
        <v>0</v>
      </c>
      <c r="BO397" s="21">
        <v>0</v>
      </c>
      <c r="BP397" s="21">
        <v>0</v>
      </c>
      <c r="BQ397" s="21">
        <v>0</v>
      </c>
      <c r="BR397" s="21">
        <v>0</v>
      </c>
      <c r="BS397" s="21">
        <v>0</v>
      </c>
      <c r="BT397" s="21">
        <v>0</v>
      </c>
      <c r="BU397" s="21">
        <v>0</v>
      </c>
      <c r="BV397" s="21">
        <v>0</v>
      </c>
      <c r="BW397" s="21">
        <v>0</v>
      </c>
      <c r="BX397" s="21">
        <v>0</v>
      </c>
      <c r="BY397" s="21">
        <v>0</v>
      </c>
      <c r="BZ397" s="21">
        <v>0</v>
      </c>
      <c r="CA397" s="21">
        <v>0</v>
      </c>
      <c r="CB397" s="21">
        <v>0</v>
      </c>
      <c r="CC397" s="21">
        <v>0</v>
      </c>
      <c r="CD397" s="21">
        <v>0</v>
      </c>
      <c r="CE397" s="21">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21">
        <v>0</v>
      </c>
      <c r="CU397" s="21">
        <v>0</v>
      </c>
      <c r="CV397" s="21">
        <v>0</v>
      </c>
      <c r="CW397" s="21">
        <v>0</v>
      </c>
      <c r="CX397" s="21">
        <v>0</v>
      </c>
      <c r="CY397" s="21">
        <v>0</v>
      </c>
      <c r="CZ397" s="21">
        <v>0</v>
      </c>
      <c r="DA397" s="21">
        <v>0</v>
      </c>
      <c r="DB397" s="21">
        <v>0</v>
      </c>
      <c r="DC397" s="21">
        <v>0</v>
      </c>
      <c r="DD397" s="21">
        <v>0</v>
      </c>
      <c r="DE397" s="21">
        <v>0</v>
      </c>
      <c r="DF397" s="21">
        <v>0</v>
      </c>
      <c r="DG397" s="21">
        <v>0</v>
      </c>
      <c r="DH397" s="21">
        <v>439162</v>
      </c>
      <c r="DI397" s="110">
        <v>36</v>
      </c>
      <c r="DJ397" s="110">
        <v>44</v>
      </c>
      <c r="DK397" s="110">
        <v>2</v>
      </c>
      <c r="DL397" s="110">
        <v>18</v>
      </c>
      <c r="DM397" s="110">
        <v>0</v>
      </c>
      <c r="DN397" s="21">
        <v>165956</v>
      </c>
      <c r="DO397" s="21">
        <v>0</v>
      </c>
      <c r="DP397" s="110" t="s">
        <v>1911</v>
      </c>
      <c r="DQ397" s="110" t="s">
        <v>1911</v>
      </c>
      <c r="DR397" s="110" t="s">
        <v>1911</v>
      </c>
      <c r="DS397" s="110" t="s">
        <v>1911</v>
      </c>
      <c r="DT397" s="110" t="s">
        <v>1911</v>
      </c>
      <c r="DU397" s="110" t="s">
        <v>1892</v>
      </c>
      <c r="DV397" s="110" t="s">
        <v>1911</v>
      </c>
      <c r="DW397" s="110" t="s">
        <v>1911</v>
      </c>
      <c r="DX397" s="110" t="s">
        <v>1911</v>
      </c>
      <c r="DY397" s="110" t="s">
        <v>1911</v>
      </c>
      <c r="DZ397" s="110" t="s">
        <v>1911</v>
      </c>
      <c r="EA397" s="110" t="s">
        <v>1911</v>
      </c>
      <c r="EB397" s="110" t="s">
        <v>1892</v>
      </c>
      <c r="EC397" s="110" t="s">
        <v>1892</v>
      </c>
    </row>
    <row r="398" spans="1:133" x14ac:dyDescent="0.3">
      <c r="A398" s="110" t="s">
        <v>162</v>
      </c>
      <c r="B398" s="110">
        <v>2021</v>
      </c>
      <c r="C398" s="110" t="s">
        <v>3086</v>
      </c>
      <c r="D398" s="22">
        <f>INDEX(Concordance!$A$2:$A$556,MATCH('2021 ESSER III'!F398,Concordance!$D$2:$D$556,0))</f>
        <v>34122</v>
      </c>
      <c r="E398" s="110" t="s">
        <v>1333</v>
      </c>
      <c r="F398" s="110" t="s">
        <v>3087</v>
      </c>
      <c r="G398" s="110" t="s">
        <v>3088</v>
      </c>
      <c r="H398" s="110" t="s">
        <v>1892</v>
      </c>
      <c r="I398" s="21">
        <v>0</v>
      </c>
      <c r="J398" s="21">
        <v>0</v>
      </c>
      <c r="K398" s="21">
        <v>0</v>
      </c>
      <c r="L398" s="21">
        <v>0</v>
      </c>
      <c r="M398" s="21">
        <v>0</v>
      </c>
      <c r="N398" s="21">
        <v>0</v>
      </c>
      <c r="O398" s="21">
        <v>0</v>
      </c>
      <c r="P398" s="21">
        <v>0</v>
      </c>
      <c r="Q398" s="21">
        <v>0</v>
      </c>
      <c r="R398" s="21">
        <v>0</v>
      </c>
      <c r="W398" s="21">
        <v>0</v>
      </c>
      <c r="AC398" s="21">
        <v>477499</v>
      </c>
      <c r="AD398" s="21">
        <v>0</v>
      </c>
      <c r="AE398" s="21">
        <v>0</v>
      </c>
      <c r="AF398" s="21">
        <v>0</v>
      </c>
      <c r="AG398" s="21">
        <v>0</v>
      </c>
      <c r="AH398" s="21">
        <v>0</v>
      </c>
      <c r="AI398" s="21">
        <v>0</v>
      </c>
      <c r="AJ398" s="21">
        <v>0</v>
      </c>
      <c r="AK398" s="21">
        <v>0</v>
      </c>
      <c r="AL398" s="21">
        <v>0</v>
      </c>
      <c r="AM398" s="21">
        <v>0</v>
      </c>
      <c r="AN398" s="21">
        <v>0</v>
      </c>
      <c r="AO398" s="21">
        <v>0</v>
      </c>
      <c r="AP398" s="21">
        <v>0</v>
      </c>
      <c r="AQ398" s="21">
        <v>0</v>
      </c>
      <c r="AR398" s="21">
        <v>0</v>
      </c>
      <c r="AS398" s="21">
        <v>0</v>
      </c>
      <c r="AT398" s="21">
        <v>0</v>
      </c>
      <c r="AU398" s="21">
        <v>0</v>
      </c>
      <c r="AV398" s="21">
        <v>0</v>
      </c>
      <c r="AW398" s="21">
        <v>0</v>
      </c>
      <c r="AX398" s="21">
        <v>0</v>
      </c>
      <c r="AY398" s="21">
        <v>0</v>
      </c>
      <c r="AZ398" s="21">
        <v>0</v>
      </c>
      <c r="BA398" s="21">
        <v>0</v>
      </c>
      <c r="BB398" s="21">
        <v>0</v>
      </c>
      <c r="BC398" s="21">
        <v>0</v>
      </c>
      <c r="BD398" s="21">
        <v>0</v>
      </c>
      <c r="BE398" s="21">
        <v>0</v>
      </c>
      <c r="BF398" s="21">
        <v>0</v>
      </c>
      <c r="BG398" s="21">
        <v>0</v>
      </c>
      <c r="BH398" s="21">
        <v>0</v>
      </c>
      <c r="BI398" s="21">
        <v>0</v>
      </c>
      <c r="BJ398" s="21">
        <v>0</v>
      </c>
      <c r="BK398" s="21">
        <v>0</v>
      </c>
      <c r="BL398" s="21">
        <v>0</v>
      </c>
      <c r="BM398" s="21">
        <v>0</v>
      </c>
      <c r="BN398" s="21">
        <v>0</v>
      </c>
      <c r="BO398" s="21">
        <v>0</v>
      </c>
      <c r="BP398" s="21">
        <v>0</v>
      </c>
      <c r="BQ398" s="21">
        <v>0</v>
      </c>
      <c r="BR398" s="21">
        <v>0</v>
      </c>
      <c r="BS398" s="21">
        <v>0</v>
      </c>
      <c r="BT398" s="21">
        <v>0</v>
      </c>
      <c r="BU398" s="21">
        <v>0</v>
      </c>
      <c r="BV398" s="21">
        <v>0</v>
      </c>
      <c r="BW398" s="21">
        <v>0</v>
      </c>
      <c r="BX398" s="21">
        <v>0</v>
      </c>
      <c r="BY398" s="21">
        <v>0</v>
      </c>
      <c r="BZ398" s="21">
        <v>0</v>
      </c>
      <c r="CA398" s="21">
        <v>0</v>
      </c>
      <c r="CB398" s="21">
        <v>0</v>
      </c>
      <c r="CC398" s="21">
        <v>0</v>
      </c>
      <c r="CD398" s="21">
        <v>0</v>
      </c>
      <c r="CE398" s="21">
        <v>0</v>
      </c>
      <c r="CF398" s="21">
        <v>0</v>
      </c>
      <c r="CG398" s="21">
        <v>0</v>
      </c>
      <c r="CH398" s="21">
        <v>0</v>
      </c>
      <c r="CI398" s="21">
        <v>0</v>
      </c>
      <c r="CJ398" s="21">
        <v>0</v>
      </c>
      <c r="CK398" s="21">
        <v>0</v>
      </c>
      <c r="CL398" s="21">
        <v>0</v>
      </c>
      <c r="CM398" s="21">
        <v>0</v>
      </c>
      <c r="CN398" s="21">
        <v>0</v>
      </c>
      <c r="CO398" s="21">
        <v>0</v>
      </c>
      <c r="CP398" s="21">
        <v>0</v>
      </c>
      <c r="CQ398" s="21">
        <v>0</v>
      </c>
      <c r="CR398" s="21">
        <v>0</v>
      </c>
      <c r="CS398" s="21">
        <v>0</v>
      </c>
      <c r="CT398" s="21">
        <v>0</v>
      </c>
      <c r="CU398" s="21">
        <v>0</v>
      </c>
      <c r="CV398" s="21">
        <v>0</v>
      </c>
      <c r="CW398" s="21">
        <v>0</v>
      </c>
      <c r="CX398" s="21">
        <v>0</v>
      </c>
      <c r="CY398" s="21">
        <v>0</v>
      </c>
      <c r="CZ398" s="21">
        <v>0</v>
      </c>
      <c r="DA398" s="21">
        <v>0</v>
      </c>
      <c r="DB398" s="21">
        <v>0</v>
      </c>
      <c r="DC398" s="21">
        <v>0</v>
      </c>
      <c r="DD398" s="21">
        <v>0</v>
      </c>
      <c r="DE398" s="21">
        <v>0</v>
      </c>
      <c r="DF398" s="21">
        <v>0</v>
      </c>
      <c r="DG398" s="21">
        <v>0</v>
      </c>
      <c r="DH398" s="21">
        <v>477499</v>
      </c>
      <c r="DI398" s="110">
        <v>25</v>
      </c>
      <c r="DJ398" s="110">
        <v>25</v>
      </c>
      <c r="DK398" s="110">
        <v>0</v>
      </c>
      <c r="DL398" s="110">
        <v>25</v>
      </c>
      <c r="DM398" s="110">
        <v>25</v>
      </c>
      <c r="DN398" s="21">
        <v>40000</v>
      </c>
      <c r="DO398" s="21">
        <v>0</v>
      </c>
      <c r="DP398" s="110" t="s">
        <v>1892</v>
      </c>
      <c r="DQ398" s="110" t="s">
        <v>1911</v>
      </c>
      <c r="DR398" s="110" t="s">
        <v>1911</v>
      </c>
      <c r="DS398" s="110" t="s">
        <v>1892</v>
      </c>
      <c r="DT398" s="110" t="s">
        <v>1911</v>
      </c>
      <c r="DU398" s="110" t="s">
        <v>1911</v>
      </c>
      <c r="DV398" s="110" t="s">
        <v>1911</v>
      </c>
      <c r="DW398" s="110" t="s">
        <v>1911</v>
      </c>
      <c r="DX398" s="110" t="s">
        <v>1911</v>
      </c>
      <c r="DY398" s="110" t="s">
        <v>1911</v>
      </c>
      <c r="DZ398" s="110" t="s">
        <v>1911</v>
      </c>
      <c r="EA398" s="110" t="s">
        <v>1911</v>
      </c>
      <c r="EB398" s="110" t="s">
        <v>1892</v>
      </c>
      <c r="EC398" s="110" t="s">
        <v>1892</v>
      </c>
    </row>
    <row r="399" spans="1:133" x14ac:dyDescent="0.3">
      <c r="A399" s="110" t="s">
        <v>162</v>
      </c>
      <c r="B399" s="110">
        <v>2021</v>
      </c>
      <c r="C399" s="110" t="s">
        <v>3089</v>
      </c>
      <c r="D399" s="22">
        <f>INDEX(Concordance!$A$2:$A$556,MATCH('2021 ESSER III'!F399,Concordance!$D$2:$D$556,0))</f>
        <v>107156</v>
      </c>
      <c r="E399" s="110" t="s">
        <v>1336</v>
      </c>
      <c r="F399" s="110" t="s">
        <v>3090</v>
      </c>
      <c r="G399" s="110" t="s">
        <v>3091</v>
      </c>
      <c r="H399" s="110" t="s">
        <v>1892</v>
      </c>
      <c r="I399" s="21">
        <v>0</v>
      </c>
      <c r="J399" s="21">
        <v>0</v>
      </c>
      <c r="K399" s="21">
        <v>0</v>
      </c>
      <c r="L399" s="21">
        <v>0</v>
      </c>
      <c r="M399" s="21">
        <v>0</v>
      </c>
      <c r="N399" s="21">
        <v>0</v>
      </c>
      <c r="O399" s="21">
        <v>0</v>
      </c>
      <c r="P399" s="21">
        <v>0</v>
      </c>
      <c r="Q399" s="21">
        <v>0</v>
      </c>
      <c r="R399" s="21">
        <v>0</v>
      </c>
      <c r="W399" s="21">
        <v>0</v>
      </c>
      <c r="AC399" s="21">
        <v>1423260</v>
      </c>
      <c r="AD399" s="21">
        <v>0</v>
      </c>
      <c r="AE399" s="21">
        <v>0</v>
      </c>
      <c r="AF399" s="21">
        <v>0</v>
      </c>
      <c r="AG399" s="21">
        <v>0</v>
      </c>
      <c r="AH399" s="21">
        <v>0</v>
      </c>
      <c r="AI399" s="21">
        <v>0</v>
      </c>
      <c r="AJ399" s="21">
        <v>0</v>
      </c>
      <c r="AK399" s="21">
        <v>0</v>
      </c>
      <c r="AL399" s="21">
        <v>0</v>
      </c>
      <c r="AM399" s="21">
        <v>0</v>
      </c>
      <c r="AN399" s="21">
        <v>0</v>
      </c>
      <c r="AO399" s="21">
        <v>0</v>
      </c>
      <c r="AP399" s="21">
        <v>0</v>
      </c>
      <c r="AQ399" s="21">
        <v>0</v>
      </c>
      <c r="AR399" s="21">
        <v>0</v>
      </c>
      <c r="AS399" s="21">
        <v>0</v>
      </c>
      <c r="AT399" s="21">
        <v>0</v>
      </c>
      <c r="AU399" s="21">
        <v>0</v>
      </c>
      <c r="AV399" s="21">
        <v>0</v>
      </c>
      <c r="AW399" s="21">
        <v>0</v>
      </c>
      <c r="AX399" s="21">
        <v>0</v>
      </c>
      <c r="AY399" s="21">
        <v>0</v>
      </c>
      <c r="AZ399" s="21">
        <v>0</v>
      </c>
      <c r="BA399" s="21">
        <v>0</v>
      </c>
      <c r="BB399" s="21">
        <v>0</v>
      </c>
      <c r="BC399" s="21">
        <v>0</v>
      </c>
      <c r="BD399" s="21">
        <v>0</v>
      </c>
      <c r="BE399" s="21">
        <v>0</v>
      </c>
      <c r="BF399" s="21">
        <v>0</v>
      </c>
      <c r="BG399" s="21">
        <v>0</v>
      </c>
      <c r="BH399" s="21">
        <v>0</v>
      </c>
      <c r="BI399" s="21">
        <v>0</v>
      </c>
      <c r="BJ399" s="21">
        <v>0</v>
      </c>
      <c r="BK399" s="21">
        <v>0</v>
      </c>
      <c r="BL399" s="21">
        <v>0</v>
      </c>
      <c r="BM399" s="21">
        <v>0</v>
      </c>
      <c r="BN399" s="21">
        <v>0</v>
      </c>
      <c r="BO399" s="21">
        <v>0</v>
      </c>
      <c r="BP399" s="21">
        <v>0</v>
      </c>
      <c r="BQ399" s="21">
        <v>0</v>
      </c>
      <c r="BR399" s="21">
        <v>0</v>
      </c>
      <c r="BS399" s="21">
        <v>0</v>
      </c>
      <c r="BT399" s="21">
        <v>0</v>
      </c>
      <c r="BU399" s="21">
        <v>0</v>
      </c>
      <c r="BV399" s="21">
        <v>0</v>
      </c>
      <c r="BW399" s="21">
        <v>0</v>
      </c>
      <c r="BX399" s="21">
        <v>0</v>
      </c>
      <c r="BY399" s="21">
        <v>0</v>
      </c>
      <c r="BZ399" s="21">
        <v>0</v>
      </c>
      <c r="CA399" s="21">
        <v>0</v>
      </c>
      <c r="CB399" s="21">
        <v>0</v>
      </c>
      <c r="CC399" s="21">
        <v>0</v>
      </c>
      <c r="CD399" s="21">
        <v>0</v>
      </c>
      <c r="CE399" s="21">
        <v>0</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0</v>
      </c>
      <c r="CU399" s="21">
        <v>0</v>
      </c>
      <c r="CV399" s="21">
        <v>0</v>
      </c>
      <c r="CW399" s="21">
        <v>0</v>
      </c>
      <c r="CX399" s="21">
        <v>0</v>
      </c>
      <c r="CY399" s="21">
        <v>0</v>
      </c>
      <c r="CZ399" s="21">
        <v>0</v>
      </c>
      <c r="DA399" s="21">
        <v>0</v>
      </c>
      <c r="DB399" s="21">
        <v>0</v>
      </c>
      <c r="DC399" s="21">
        <v>0</v>
      </c>
      <c r="DD399" s="21">
        <v>0</v>
      </c>
      <c r="DE399" s="21">
        <v>0</v>
      </c>
      <c r="DF399" s="21">
        <v>0</v>
      </c>
      <c r="DG399" s="21">
        <v>0</v>
      </c>
      <c r="DH399" s="21">
        <v>1423260</v>
      </c>
      <c r="DI399" s="110">
        <v>4</v>
      </c>
      <c r="DJ399" s="110">
        <v>77.94</v>
      </c>
      <c r="DK399" s="110">
        <v>0.06</v>
      </c>
      <c r="DL399" s="110">
        <v>18</v>
      </c>
      <c r="DM399" s="110">
        <v>0</v>
      </c>
      <c r="DN399" s="21">
        <v>321967.63</v>
      </c>
      <c r="DO399" s="21">
        <v>0</v>
      </c>
      <c r="DP399" s="110" t="s">
        <v>1911</v>
      </c>
      <c r="DQ399" s="110" t="s">
        <v>1892</v>
      </c>
      <c r="DR399" s="110" t="s">
        <v>1911</v>
      </c>
      <c r="DS399" s="110" t="s">
        <v>1911</v>
      </c>
      <c r="DT399" s="110" t="s">
        <v>1911</v>
      </c>
      <c r="DU399" s="110" t="s">
        <v>1892</v>
      </c>
      <c r="DV399" s="110" t="s">
        <v>1911</v>
      </c>
      <c r="DW399" s="110" t="s">
        <v>1911</v>
      </c>
      <c r="DX399" s="110" t="s">
        <v>1911</v>
      </c>
      <c r="DY399" s="110" t="s">
        <v>1911</v>
      </c>
      <c r="DZ399" s="110" t="s">
        <v>1911</v>
      </c>
      <c r="EA399" s="110" t="s">
        <v>1911</v>
      </c>
      <c r="EB399" s="110" t="s">
        <v>1892</v>
      </c>
      <c r="EC399" s="110" t="s">
        <v>1892</v>
      </c>
    </row>
    <row r="400" spans="1:133" x14ac:dyDescent="0.3">
      <c r="A400" s="110" t="s">
        <v>162</v>
      </c>
      <c r="B400" s="110">
        <v>2021</v>
      </c>
      <c r="C400" s="110" t="s">
        <v>3092</v>
      </c>
      <c r="D400" s="22">
        <f>INDEX(Concordance!$A$2:$A$556,MATCH('2021 ESSER III'!F400,Concordance!$D$2:$D$556,0))</f>
        <v>83003</v>
      </c>
      <c r="E400" s="110" t="s">
        <v>1339</v>
      </c>
      <c r="F400" s="110" t="s">
        <v>3093</v>
      </c>
      <c r="G400" s="110" t="s">
        <v>3094</v>
      </c>
      <c r="H400" s="110" t="s">
        <v>1892</v>
      </c>
      <c r="I400" s="21">
        <v>62436.99</v>
      </c>
      <c r="J400" s="21">
        <v>0</v>
      </c>
      <c r="K400" s="21">
        <v>0</v>
      </c>
      <c r="L400" s="21">
        <v>0</v>
      </c>
      <c r="M400" s="21">
        <v>0</v>
      </c>
      <c r="N400" s="21">
        <v>0</v>
      </c>
      <c r="O400" s="21">
        <v>0</v>
      </c>
      <c r="P400" s="21">
        <v>0</v>
      </c>
      <c r="Q400" s="21">
        <v>62436.99</v>
      </c>
      <c r="R400" s="21">
        <v>0</v>
      </c>
      <c r="W400" s="21">
        <v>62436.99</v>
      </c>
      <c r="X400" s="110">
        <v>0</v>
      </c>
      <c r="Y400" s="110">
        <v>0</v>
      </c>
      <c r="Z400" s="110">
        <v>0</v>
      </c>
      <c r="AA400" s="110">
        <v>100</v>
      </c>
      <c r="AB400" s="110">
        <v>0</v>
      </c>
      <c r="AC400" s="21">
        <v>2173544</v>
      </c>
      <c r="AD400" s="21">
        <v>0</v>
      </c>
      <c r="AE400" s="21">
        <v>0</v>
      </c>
      <c r="AF400" s="21">
        <v>0</v>
      </c>
      <c r="AG400" s="21">
        <v>0</v>
      </c>
      <c r="AH400" s="21">
        <v>0</v>
      </c>
      <c r="AI400" s="21">
        <v>0</v>
      </c>
      <c r="AJ400" s="21">
        <v>0</v>
      </c>
      <c r="AK400" s="21">
        <v>0</v>
      </c>
      <c r="AL400" s="21">
        <v>0</v>
      </c>
      <c r="AM400" s="21">
        <v>0</v>
      </c>
      <c r="AN400" s="21">
        <v>0</v>
      </c>
      <c r="AO400" s="21">
        <v>0</v>
      </c>
      <c r="AP400" s="21">
        <v>0</v>
      </c>
      <c r="AQ400" s="21">
        <v>0</v>
      </c>
      <c r="AR400" s="21">
        <v>0</v>
      </c>
      <c r="AS400" s="21">
        <v>0</v>
      </c>
      <c r="AT400" s="21">
        <v>0</v>
      </c>
      <c r="AU400" s="21">
        <v>0</v>
      </c>
      <c r="AV400" s="21">
        <v>0</v>
      </c>
      <c r="AW400" s="21">
        <v>0</v>
      </c>
      <c r="AX400" s="21">
        <v>0</v>
      </c>
      <c r="AY400" s="21">
        <v>0</v>
      </c>
      <c r="AZ400" s="21">
        <v>0</v>
      </c>
      <c r="BA400" s="21">
        <v>0</v>
      </c>
      <c r="BB400" s="21">
        <v>0</v>
      </c>
      <c r="BC400" s="21">
        <v>0</v>
      </c>
      <c r="BD400" s="21">
        <v>0</v>
      </c>
      <c r="BE400" s="21">
        <v>0</v>
      </c>
      <c r="BF400" s="21">
        <v>0</v>
      </c>
      <c r="BG400" s="21">
        <v>0</v>
      </c>
      <c r="BH400" s="21">
        <v>0</v>
      </c>
      <c r="BI400" s="21">
        <v>0</v>
      </c>
      <c r="BJ400" s="21">
        <v>0</v>
      </c>
      <c r="BK400" s="21">
        <v>0</v>
      </c>
      <c r="BL400" s="21">
        <v>0</v>
      </c>
      <c r="BM400" s="21">
        <v>0</v>
      </c>
      <c r="BN400" s="21">
        <v>0</v>
      </c>
      <c r="BO400" s="21">
        <v>0</v>
      </c>
      <c r="BP400" s="21">
        <v>0</v>
      </c>
      <c r="BQ400" s="21">
        <v>0</v>
      </c>
      <c r="BR400" s="21">
        <v>0</v>
      </c>
      <c r="BS400" s="21">
        <v>0</v>
      </c>
      <c r="BT400" s="21">
        <v>0</v>
      </c>
      <c r="BU400" s="21">
        <v>0</v>
      </c>
      <c r="BV400" s="21">
        <v>0</v>
      </c>
      <c r="BW400" s="21">
        <v>0</v>
      </c>
      <c r="BX400" s="21">
        <v>0</v>
      </c>
      <c r="BY400" s="21">
        <v>0</v>
      </c>
      <c r="BZ400" s="21">
        <v>0</v>
      </c>
      <c r="CA400" s="21">
        <v>0</v>
      </c>
      <c r="CB400" s="21">
        <v>0</v>
      </c>
      <c r="CC400" s="21">
        <v>0</v>
      </c>
      <c r="CD400" s="21">
        <v>0</v>
      </c>
      <c r="CE400" s="21">
        <v>0</v>
      </c>
      <c r="CF400" s="21">
        <v>0</v>
      </c>
      <c r="CG400" s="21">
        <v>0</v>
      </c>
      <c r="CH400" s="21">
        <v>0</v>
      </c>
      <c r="CI400" s="21">
        <v>0</v>
      </c>
      <c r="CJ400" s="21">
        <v>0</v>
      </c>
      <c r="CK400" s="21">
        <v>0</v>
      </c>
      <c r="CL400" s="21">
        <v>0</v>
      </c>
      <c r="CM400" s="21">
        <v>0</v>
      </c>
      <c r="CN400" s="21">
        <v>0</v>
      </c>
      <c r="CO400" s="21">
        <v>0</v>
      </c>
      <c r="CP400" s="21">
        <v>0</v>
      </c>
      <c r="CQ400" s="21">
        <v>0</v>
      </c>
      <c r="CR400" s="21">
        <v>0</v>
      </c>
      <c r="CS400" s="21">
        <v>0</v>
      </c>
      <c r="CT400" s="21">
        <v>0</v>
      </c>
      <c r="CU400" s="21">
        <v>0</v>
      </c>
      <c r="CV400" s="21">
        <v>0</v>
      </c>
      <c r="CW400" s="21">
        <v>0</v>
      </c>
      <c r="CX400" s="21">
        <v>0</v>
      </c>
      <c r="CY400" s="21">
        <v>0</v>
      </c>
      <c r="CZ400" s="21">
        <v>0</v>
      </c>
      <c r="DA400" s="21">
        <v>0</v>
      </c>
      <c r="DB400" s="21">
        <v>0</v>
      </c>
      <c r="DC400" s="21">
        <v>0</v>
      </c>
      <c r="DD400" s="21">
        <v>0</v>
      </c>
      <c r="DE400" s="21">
        <v>0</v>
      </c>
      <c r="DF400" s="21">
        <v>0</v>
      </c>
      <c r="DG400" s="21">
        <v>0</v>
      </c>
      <c r="DH400" s="21">
        <v>2173544</v>
      </c>
      <c r="DI400" s="110">
        <v>0</v>
      </c>
      <c r="DJ400" s="110">
        <v>0</v>
      </c>
      <c r="DK400" s="110">
        <v>0</v>
      </c>
      <c r="DL400" s="110">
        <v>0</v>
      </c>
      <c r="DM400" s="110">
        <v>100</v>
      </c>
      <c r="DN400" s="21">
        <v>472000</v>
      </c>
      <c r="DO400" s="21">
        <v>0</v>
      </c>
      <c r="DP400" s="110" t="s">
        <v>1892</v>
      </c>
      <c r="DQ400" s="110" t="s">
        <v>1892</v>
      </c>
      <c r="DR400" s="110" t="s">
        <v>1911</v>
      </c>
      <c r="DS400" s="110" t="s">
        <v>1911</v>
      </c>
      <c r="DT400" s="110" t="s">
        <v>1911</v>
      </c>
      <c r="DU400" s="110" t="s">
        <v>1892</v>
      </c>
      <c r="DV400" s="110" t="s">
        <v>1911</v>
      </c>
      <c r="DW400" s="110" t="s">
        <v>1911</v>
      </c>
      <c r="DX400" s="110" t="s">
        <v>1911</v>
      </c>
      <c r="DY400" s="110" t="s">
        <v>1911</v>
      </c>
      <c r="DZ400" s="110" t="s">
        <v>1911</v>
      </c>
      <c r="EA400" s="110" t="s">
        <v>1911</v>
      </c>
      <c r="EB400" s="110" t="s">
        <v>1892</v>
      </c>
      <c r="EC400" s="110" t="s">
        <v>1892</v>
      </c>
    </row>
    <row r="401" spans="1:133" x14ac:dyDescent="0.3">
      <c r="A401" s="110" t="s">
        <v>162</v>
      </c>
      <c r="B401" s="110">
        <v>2021</v>
      </c>
      <c r="C401" s="110" t="s">
        <v>3095</v>
      </c>
      <c r="D401" s="22">
        <f>INDEX(Concordance!$A$2:$A$556,MATCH('2021 ESSER III'!F401,Concordance!$D$2:$D$556,0))</f>
        <v>19148</v>
      </c>
      <c r="E401" s="110" t="s">
        <v>1342</v>
      </c>
      <c r="F401" s="110" t="s">
        <v>3096</v>
      </c>
      <c r="G401" s="110" t="s">
        <v>3097</v>
      </c>
      <c r="H401" s="110" t="s">
        <v>1892</v>
      </c>
      <c r="I401" s="21">
        <v>30407.63</v>
      </c>
      <c r="J401" s="21">
        <v>0</v>
      </c>
      <c r="K401" s="21">
        <v>0</v>
      </c>
      <c r="L401" s="21">
        <v>0</v>
      </c>
      <c r="M401" s="21">
        <v>0</v>
      </c>
      <c r="N401" s="21">
        <v>0</v>
      </c>
      <c r="O401" s="21">
        <v>0</v>
      </c>
      <c r="P401" s="21">
        <v>0</v>
      </c>
      <c r="Q401" s="21">
        <v>30407.63</v>
      </c>
      <c r="R401" s="21">
        <v>0</v>
      </c>
      <c r="W401" s="21">
        <v>30407.63</v>
      </c>
      <c r="X401" s="110">
        <v>0</v>
      </c>
      <c r="Y401" s="110">
        <v>0</v>
      </c>
      <c r="Z401" s="110">
        <v>0</v>
      </c>
      <c r="AA401" s="110">
        <v>100</v>
      </c>
      <c r="AB401" s="110">
        <v>0</v>
      </c>
      <c r="AC401" s="21">
        <v>1237264</v>
      </c>
      <c r="AD401" s="21">
        <v>0</v>
      </c>
      <c r="AE401" s="21">
        <v>0</v>
      </c>
      <c r="AF401" s="21">
        <v>0</v>
      </c>
      <c r="AG401" s="21">
        <v>0</v>
      </c>
      <c r="AH401" s="21">
        <v>0</v>
      </c>
      <c r="AI401" s="21">
        <v>0</v>
      </c>
      <c r="AJ401" s="21">
        <v>0</v>
      </c>
      <c r="AK401" s="21">
        <v>0</v>
      </c>
      <c r="AL401" s="21">
        <v>0</v>
      </c>
      <c r="AM401" s="21">
        <v>0</v>
      </c>
      <c r="AN401" s="21">
        <v>0</v>
      </c>
      <c r="AO401" s="21">
        <v>0</v>
      </c>
      <c r="AP401" s="21">
        <v>0</v>
      </c>
      <c r="AQ401" s="21">
        <v>0</v>
      </c>
      <c r="AR401" s="21">
        <v>0</v>
      </c>
      <c r="AS401" s="21">
        <v>0</v>
      </c>
      <c r="AT401" s="21">
        <v>0</v>
      </c>
      <c r="AU401" s="21">
        <v>0</v>
      </c>
      <c r="AV401" s="21">
        <v>0</v>
      </c>
      <c r="AW401" s="21">
        <v>0</v>
      </c>
      <c r="AX401" s="21">
        <v>0</v>
      </c>
      <c r="AY401" s="21">
        <v>0</v>
      </c>
      <c r="AZ401" s="21">
        <v>0</v>
      </c>
      <c r="BA401" s="21">
        <v>0</v>
      </c>
      <c r="BB401" s="21">
        <v>0</v>
      </c>
      <c r="BC401" s="21">
        <v>0</v>
      </c>
      <c r="BD401" s="21">
        <v>0</v>
      </c>
      <c r="BE401" s="21">
        <v>0</v>
      </c>
      <c r="BF401" s="21">
        <v>0</v>
      </c>
      <c r="BG401" s="21">
        <v>0</v>
      </c>
      <c r="BH401" s="21">
        <v>0</v>
      </c>
      <c r="BI401" s="21">
        <v>0</v>
      </c>
      <c r="BJ401" s="21">
        <v>0</v>
      </c>
      <c r="BK401" s="21">
        <v>0</v>
      </c>
      <c r="BL401" s="21">
        <v>0</v>
      </c>
      <c r="BM401" s="21">
        <v>0</v>
      </c>
      <c r="BN401" s="21">
        <v>0</v>
      </c>
      <c r="BO401" s="21">
        <v>0</v>
      </c>
      <c r="BP401" s="21">
        <v>0</v>
      </c>
      <c r="BQ401" s="21">
        <v>0</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21">
        <v>0</v>
      </c>
      <c r="CU401" s="21">
        <v>0</v>
      </c>
      <c r="CV401" s="21">
        <v>0</v>
      </c>
      <c r="CW401" s="21">
        <v>0</v>
      </c>
      <c r="CX401" s="21">
        <v>0</v>
      </c>
      <c r="CY401" s="21">
        <v>0</v>
      </c>
      <c r="CZ401" s="21">
        <v>0</v>
      </c>
      <c r="DA401" s="21">
        <v>0</v>
      </c>
      <c r="DB401" s="21">
        <v>0</v>
      </c>
      <c r="DC401" s="21">
        <v>0</v>
      </c>
      <c r="DD401" s="21">
        <v>0</v>
      </c>
      <c r="DE401" s="21">
        <v>0</v>
      </c>
      <c r="DF401" s="21">
        <v>0</v>
      </c>
      <c r="DG401" s="21">
        <v>0</v>
      </c>
      <c r="DH401" s="21">
        <v>1237264</v>
      </c>
      <c r="DI401" s="110">
        <v>0</v>
      </c>
      <c r="DJ401" s="110">
        <v>69</v>
      </c>
      <c r="DK401" s="110">
        <v>0</v>
      </c>
      <c r="DL401" s="110">
        <v>31</v>
      </c>
      <c r="DM401" s="110">
        <v>0</v>
      </c>
      <c r="DN401" s="21">
        <v>618082</v>
      </c>
      <c r="DO401" s="21">
        <v>0</v>
      </c>
      <c r="DP401" s="110" t="s">
        <v>1892</v>
      </c>
      <c r="DQ401" s="110" t="s">
        <v>1911</v>
      </c>
      <c r="DR401" s="110" t="s">
        <v>1911</v>
      </c>
      <c r="DS401" s="110" t="s">
        <v>1892</v>
      </c>
      <c r="DT401" s="110" t="s">
        <v>1911</v>
      </c>
      <c r="DU401" s="110" t="s">
        <v>1911</v>
      </c>
      <c r="DV401" s="110" t="s">
        <v>1911</v>
      </c>
      <c r="DW401" s="110" t="s">
        <v>1911</v>
      </c>
      <c r="DX401" s="110" t="s">
        <v>1911</v>
      </c>
      <c r="DY401" s="110" t="s">
        <v>1911</v>
      </c>
      <c r="DZ401" s="110" t="s">
        <v>1911</v>
      </c>
      <c r="EA401" s="110" t="s">
        <v>1911</v>
      </c>
      <c r="EB401" s="110" t="s">
        <v>1892</v>
      </c>
      <c r="EC401" s="110" t="s">
        <v>1892</v>
      </c>
    </row>
    <row r="402" spans="1:133" x14ac:dyDescent="0.3">
      <c r="A402" s="110" t="s">
        <v>162</v>
      </c>
      <c r="B402" s="110">
        <v>2021</v>
      </c>
      <c r="C402" s="110" t="s">
        <v>3098</v>
      </c>
      <c r="D402" s="22">
        <f>INDEX(Concordance!$A$2:$A$556,MATCH('2021 ESSER III'!F402,Concordance!$D$2:$D$556,0))</f>
        <v>84006</v>
      </c>
      <c r="E402" s="110" t="s">
        <v>1345</v>
      </c>
      <c r="F402" s="110" t="s">
        <v>3099</v>
      </c>
      <c r="G402" s="110" t="s">
        <v>3100</v>
      </c>
      <c r="H402" s="110" t="s">
        <v>1892</v>
      </c>
      <c r="I402" s="21">
        <v>0</v>
      </c>
      <c r="J402" s="21">
        <v>0</v>
      </c>
      <c r="K402" s="21">
        <v>0</v>
      </c>
      <c r="L402" s="21">
        <v>0</v>
      </c>
      <c r="M402" s="21">
        <v>0</v>
      </c>
      <c r="N402" s="21">
        <v>0</v>
      </c>
      <c r="O402" s="21">
        <v>0</v>
      </c>
      <c r="P402" s="21">
        <v>0</v>
      </c>
      <c r="Q402" s="21">
        <v>0</v>
      </c>
      <c r="R402" s="21">
        <v>0</v>
      </c>
      <c r="W402" s="21">
        <v>0</v>
      </c>
      <c r="AC402" s="21">
        <v>3102357</v>
      </c>
      <c r="AD402" s="21">
        <v>0</v>
      </c>
      <c r="AE402" s="21">
        <v>0</v>
      </c>
      <c r="AF402" s="21">
        <v>0</v>
      </c>
      <c r="AG402" s="21">
        <v>0</v>
      </c>
      <c r="AH402" s="21">
        <v>0</v>
      </c>
      <c r="AI402" s="21">
        <v>0</v>
      </c>
      <c r="AJ402" s="21">
        <v>0</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21">
        <v>0</v>
      </c>
      <c r="CK402" s="21">
        <v>0</v>
      </c>
      <c r="CL402" s="21">
        <v>0</v>
      </c>
      <c r="CM402" s="21">
        <v>0</v>
      </c>
      <c r="CN402" s="21">
        <v>0</v>
      </c>
      <c r="CO402" s="21">
        <v>0</v>
      </c>
      <c r="CP402" s="21">
        <v>0</v>
      </c>
      <c r="CQ402" s="21">
        <v>0</v>
      </c>
      <c r="CR402" s="21">
        <v>0</v>
      </c>
      <c r="CS402" s="21">
        <v>0</v>
      </c>
      <c r="CT402" s="21">
        <v>0</v>
      </c>
      <c r="CU402" s="21">
        <v>0</v>
      </c>
      <c r="CV402" s="21">
        <v>0</v>
      </c>
      <c r="CW402" s="21">
        <v>0</v>
      </c>
      <c r="CX402" s="21">
        <v>0</v>
      </c>
      <c r="CY402" s="21">
        <v>0</v>
      </c>
      <c r="CZ402" s="21">
        <v>0</v>
      </c>
      <c r="DA402" s="21">
        <v>0</v>
      </c>
      <c r="DB402" s="21">
        <v>0</v>
      </c>
      <c r="DC402" s="21">
        <v>0</v>
      </c>
      <c r="DD402" s="21">
        <v>0</v>
      </c>
      <c r="DE402" s="21">
        <v>0</v>
      </c>
      <c r="DF402" s="21">
        <v>0</v>
      </c>
      <c r="DG402" s="21">
        <v>0</v>
      </c>
      <c r="DH402" s="21">
        <v>3102357</v>
      </c>
      <c r="DI402" s="110">
        <v>0</v>
      </c>
      <c r="DJ402" s="110">
        <v>0</v>
      </c>
      <c r="DK402" s="110">
        <v>0</v>
      </c>
      <c r="DL402" s="110">
        <v>0</v>
      </c>
      <c r="DM402" s="110">
        <v>100</v>
      </c>
      <c r="DN402" s="21">
        <v>653000</v>
      </c>
      <c r="DO402" s="21">
        <v>0</v>
      </c>
      <c r="DP402" s="110" t="s">
        <v>1892</v>
      </c>
      <c r="DQ402" s="110" t="s">
        <v>1892</v>
      </c>
      <c r="DR402" s="110" t="s">
        <v>1911</v>
      </c>
      <c r="DS402" s="110" t="s">
        <v>1911</v>
      </c>
      <c r="DT402" s="110" t="s">
        <v>1911</v>
      </c>
      <c r="DU402" s="110" t="s">
        <v>1911</v>
      </c>
      <c r="DV402" s="110" t="s">
        <v>1911</v>
      </c>
      <c r="DW402" s="110" t="s">
        <v>1911</v>
      </c>
      <c r="DX402" s="110" t="s">
        <v>1911</v>
      </c>
      <c r="DY402" s="110" t="s">
        <v>1911</v>
      </c>
      <c r="DZ402" s="110" t="s">
        <v>1911</v>
      </c>
      <c r="EA402" s="110" t="s">
        <v>1911</v>
      </c>
      <c r="EB402" s="110" t="s">
        <v>1892</v>
      </c>
      <c r="EC402" s="110" t="s">
        <v>1892</v>
      </c>
    </row>
    <row r="403" spans="1:133" x14ac:dyDescent="0.3">
      <c r="A403" s="110" t="s">
        <v>162</v>
      </c>
      <c r="B403" s="110">
        <v>2021</v>
      </c>
      <c r="C403" s="110" t="s">
        <v>3101</v>
      </c>
      <c r="D403" s="22">
        <f>INDEX(Concordance!$A$2:$A$556,MATCH('2021 ESSER III'!F403,Concordance!$D$2:$D$556,0))</f>
        <v>40103</v>
      </c>
      <c r="E403" s="110" t="s">
        <v>1348</v>
      </c>
      <c r="F403" s="110" t="s">
        <v>3102</v>
      </c>
      <c r="G403" s="110" t="s">
        <v>3103</v>
      </c>
      <c r="H403" s="110" t="s">
        <v>1892</v>
      </c>
      <c r="I403" s="21">
        <v>0</v>
      </c>
      <c r="J403" s="21">
        <v>0</v>
      </c>
      <c r="K403" s="21">
        <v>0</v>
      </c>
      <c r="L403" s="21">
        <v>0</v>
      </c>
      <c r="M403" s="21">
        <v>0</v>
      </c>
      <c r="N403" s="21">
        <v>0</v>
      </c>
      <c r="O403" s="21">
        <v>0</v>
      </c>
      <c r="P403" s="21">
        <v>0</v>
      </c>
      <c r="Q403" s="21">
        <v>0</v>
      </c>
      <c r="R403" s="21">
        <v>0</v>
      </c>
      <c r="W403" s="21">
        <v>0</v>
      </c>
      <c r="AC403" s="21">
        <v>108603</v>
      </c>
      <c r="AD403" s="21">
        <v>0</v>
      </c>
      <c r="AE403" s="21">
        <v>0</v>
      </c>
      <c r="AF403" s="21">
        <v>0</v>
      </c>
      <c r="AG403" s="21">
        <v>0</v>
      </c>
      <c r="AH403" s="21">
        <v>0</v>
      </c>
      <c r="AI403" s="21">
        <v>0</v>
      </c>
      <c r="AJ403" s="21">
        <v>0</v>
      </c>
      <c r="AK403" s="21">
        <v>0</v>
      </c>
      <c r="AL403" s="21">
        <v>0</v>
      </c>
      <c r="AM403" s="21">
        <v>0</v>
      </c>
      <c r="AN403" s="21">
        <v>0</v>
      </c>
      <c r="AO403" s="21">
        <v>0</v>
      </c>
      <c r="AP403" s="21">
        <v>0</v>
      </c>
      <c r="AQ403" s="21">
        <v>0</v>
      </c>
      <c r="AR403" s="21">
        <v>0</v>
      </c>
      <c r="AS403" s="21">
        <v>0</v>
      </c>
      <c r="AT403" s="21">
        <v>0</v>
      </c>
      <c r="AU403" s="21">
        <v>0</v>
      </c>
      <c r="AV403" s="21">
        <v>0</v>
      </c>
      <c r="AW403" s="21">
        <v>0</v>
      </c>
      <c r="AX403" s="21">
        <v>0</v>
      </c>
      <c r="AY403" s="21">
        <v>0</v>
      </c>
      <c r="AZ403" s="21">
        <v>0</v>
      </c>
      <c r="BA403" s="21">
        <v>0</v>
      </c>
      <c r="BB403" s="21">
        <v>0</v>
      </c>
      <c r="BC403" s="21">
        <v>0</v>
      </c>
      <c r="BD403" s="21">
        <v>0</v>
      </c>
      <c r="BE403" s="21">
        <v>0</v>
      </c>
      <c r="BF403" s="21">
        <v>0</v>
      </c>
      <c r="BG403" s="21">
        <v>0</v>
      </c>
      <c r="BH403" s="21">
        <v>0</v>
      </c>
      <c r="BI403" s="21">
        <v>0</v>
      </c>
      <c r="BJ403" s="21">
        <v>0</v>
      </c>
      <c r="BK403" s="21">
        <v>0</v>
      </c>
      <c r="BL403" s="21">
        <v>0</v>
      </c>
      <c r="BM403" s="21">
        <v>0</v>
      </c>
      <c r="BN403" s="21">
        <v>0</v>
      </c>
      <c r="BO403" s="21">
        <v>0</v>
      </c>
      <c r="BP403" s="21">
        <v>0</v>
      </c>
      <c r="BQ403" s="21">
        <v>0</v>
      </c>
      <c r="BR403" s="21">
        <v>0</v>
      </c>
      <c r="BS403" s="21">
        <v>0</v>
      </c>
      <c r="BT403" s="21">
        <v>0</v>
      </c>
      <c r="BU403" s="21">
        <v>0</v>
      </c>
      <c r="BV403" s="21">
        <v>0</v>
      </c>
      <c r="BW403" s="21">
        <v>0</v>
      </c>
      <c r="BX403" s="21">
        <v>0</v>
      </c>
      <c r="BY403" s="21">
        <v>0</v>
      </c>
      <c r="BZ403" s="21">
        <v>0</v>
      </c>
      <c r="CA403" s="21">
        <v>0</v>
      </c>
      <c r="CB403" s="21">
        <v>0</v>
      </c>
      <c r="CC403" s="21">
        <v>0</v>
      </c>
      <c r="CD403" s="21">
        <v>0</v>
      </c>
      <c r="CE403" s="21">
        <v>0</v>
      </c>
      <c r="CF403" s="21">
        <v>0</v>
      </c>
      <c r="CG403" s="21">
        <v>0</v>
      </c>
      <c r="CH403" s="21">
        <v>0</v>
      </c>
      <c r="CI403" s="21">
        <v>0</v>
      </c>
      <c r="CJ403" s="21">
        <v>0</v>
      </c>
      <c r="CK403" s="21">
        <v>0</v>
      </c>
      <c r="CL403" s="21">
        <v>0</v>
      </c>
      <c r="CM403" s="21">
        <v>0</v>
      </c>
      <c r="CN403" s="21">
        <v>0</v>
      </c>
      <c r="CO403" s="21">
        <v>0</v>
      </c>
      <c r="CP403" s="21">
        <v>0</v>
      </c>
      <c r="CQ403" s="21">
        <v>0</v>
      </c>
      <c r="CR403" s="21">
        <v>0</v>
      </c>
      <c r="CS403" s="21">
        <v>0</v>
      </c>
      <c r="CT403" s="21">
        <v>0</v>
      </c>
      <c r="CU403" s="21">
        <v>0</v>
      </c>
      <c r="CV403" s="21">
        <v>0</v>
      </c>
      <c r="CW403" s="21">
        <v>0</v>
      </c>
      <c r="CX403" s="21">
        <v>0</v>
      </c>
      <c r="CY403" s="21">
        <v>0</v>
      </c>
      <c r="CZ403" s="21">
        <v>0</v>
      </c>
      <c r="DA403" s="21">
        <v>0</v>
      </c>
      <c r="DB403" s="21">
        <v>0</v>
      </c>
      <c r="DC403" s="21">
        <v>0</v>
      </c>
      <c r="DD403" s="21">
        <v>0</v>
      </c>
      <c r="DE403" s="21">
        <v>0</v>
      </c>
      <c r="DF403" s="21">
        <v>0</v>
      </c>
      <c r="DG403" s="21">
        <v>0</v>
      </c>
      <c r="DH403" s="21">
        <v>108603</v>
      </c>
      <c r="DI403" s="110">
        <v>0</v>
      </c>
      <c r="DJ403" s="110">
        <v>20</v>
      </c>
      <c r="DK403" s="110">
        <v>0</v>
      </c>
      <c r="DL403" s="110">
        <v>80</v>
      </c>
      <c r="DM403" s="110">
        <v>0</v>
      </c>
      <c r="DN403" s="21">
        <v>22908.6</v>
      </c>
      <c r="DO403" s="21">
        <v>0</v>
      </c>
      <c r="DP403" s="110" t="s">
        <v>1892</v>
      </c>
      <c r="DQ403" s="110" t="s">
        <v>1911</v>
      </c>
      <c r="DR403" s="110" t="s">
        <v>1911</v>
      </c>
      <c r="DS403" s="110" t="s">
        <v>1911</v>
      </c>
      <c r="DT403" s="110" t="s">
        <v>1911</v>
      </c>
      <c r="DU403" s="110" t="s">
        <v>1892</v>
      </c>
      <c r="DV403" s="110" t="s">
        <v>1911</v>
      </c>
      <c r="DW403" s="110" t="s">
        <v>1911</v>
      </c>
      <c r="DX403" s="110" t="s">
        <v>1911</v>
      </c>
      <c r="DY403" s="110" t="s">
        <v>1911</v>
      </c>
      <c r="DZ403" s="110" t="s">
        <v>1911</v>
      </c>
      <c r="EA403" s="110" t="s">
        <v>1911</v>
      </c>
      <c r="EB403" s="110" t="s">
        <v>1892</v>
      </c>
      <c r="EC403" s="110" t="s">
        <v>1892</v>
      </c>
    </row>
    <row r="404" spans="1:133" x14ac:dyDescent="0.3">
      <c r="A404" s="110" t="s">
        <v>162</v>
      </c>
      <c r="B404" s="110">
        <v>2021</v>
      </c>
      <c r="C404" s="110" t="s">
        <v>3104</v>
      </c>
      <c r="D404" s="22">
        <f>INDEX(Concordance!$A$2:$A$556,MATCH('2021 ESSER III'!F404,Concordance!$D$2:$D$556,0))</f>
        <v>13059</v>
      </c>
      <c r="E404" s="110" t="s">
        <v>1354</v>
      </c>
      <c r="F404" s="110" t="s">
        <v>3105</v>
      </c>
      <c r="G404" s="110" t="s">
        <v>3106</v>
      </c>
      <c r="H404" s="110" t="s">
        <v>1892</v>
      </c>
      <c r="I404" s="21">
        <v>0</v>
      </c>
      <c r="J404" s="21">
        <v>0</v>
      </c>
      <c r="K404" s="21">
        <v>0</v>
      </c>
      <c r="L404" s="21">
        <v>0</v>
      </c>
      <c r="M404" s="21">
        <v>0</v>
      </c>
      <c r="N404" s="21">
        <v>0</v>
      </c>
      <c r="O404" s="21">
        <v>0</v>
      </c>
      <c r="P404" s="21">
        <v>0</v>
      </c>
      <c r="Q404" s="21">
        <v>0</v>
      </c>
      <c r="R404" s="21">
        <v>0</v>
      </c>
      <c r="W404" s="21">
        <v>0</v>
      </c>
      <c r="AC404" s="21">
        <v>383559</v>
      </c>
      <c r="AD404" s="21">
        <v>0</v>
      </c>
      <c r="AE404" s="21">
        <v>0</v>
      </c>
      <c r="AF404" s="21">
        <v>0</v>
      </c>
      <c r="AG404" s="21">
        <v>0</v>
      </c>
      <c r="AH404" s="21">
        <v>0</v>
      </c>
      <c r="AI404" s="21">
        <v>0</v>
      </c>
      <c r="AJ404" s="21">
        <v>0</v>
      </c>
      <c r="AK404" s="21">
        <v>0</v>
      </c>
      <c r="AL404" s="21">
        <v>0</v>
      </c>
      <c r="AM404" s="21">
        <v>0</v>
      </c>
      <c r="AN404" s="21">
        <v>0</v>
      </c>
      <c r="AO404" s="21">
        <v>0</v>
      </c>
      <c r="AP404" s="21">
        <v>0</v>
      </c>
      <c r="AQ404" s="21">
        <v>0</v>
      </c>
      <c r="AR404" s="21">
        <v>0</v>
      </c>
      <c r="AS404" s="21">
        <v>0</v>
      </c>
      <c r="AT404" s="21">
        <v>0</v>
      </c>
      <c r="AU404" s="21">
        <v>0</v>
      </c>
      <c r="AV404" s="21">
        <v>0</v>
      </c>
      <c r="AW404" s="21">
        <v>0</v>
      </c>
      <c r="AX404" s="21">
        <v>0</v>
      </c>
      <c r="AY404" s="21">
        <v>0</v>
      </c>
      <c r="AZ404" s="21">
        <v>0</v>
      </c>
      <c r="BA404" s="21">
        <v>0</v>
      </c>
      <c r="BB404" s="21">
        <v>0</v>
      </c>
      <c r="BC404" s="21">
        <v>0</v>
      </c>
      <c r="BD404" s="21">
        <v>0</v>
      </c>
      <c r="BE404" s="21">
        <v>0</v>
      </c>
      <c r="BF404" s="21">
        <v>0</v>
      </c>
      <c r="BG404" s="21">
        <v>0</v>
      </c>
      <c r="BH404" s="21">
        <v>0</v>
      </c>
      <c r="BI404" s="21">
        <v>0</v>
      </c>
      <c r="BJ404" s="21">
        <v>0</v>
      </c>
      <c r="BK404" s="21">
        <v>0</v>
      </c>
      <c r="BL404" s="21">
        <v>0</v>
      </c>
      <c r="BM404" s="21">
        <v>0</v>
      </c>
      <c r="BN404" s="21">
        <v>0</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21">
        <v>0</v>
      </c>
      <c r="CK404" s="21">
        <v>0</v>
      </c>
      <c r="CL404" s="21">
        <v>0</v>
      </c>
      <c r="CM404" s="21">
        <v>0</v>
      </c>
      <c r="CN404" s="21">
        <v>0</v>
      </c>
      <c r="CO404" s="21">
        <v>0</v>
      </c>
      <c r="CP404" s="21">
        <v>0</v>
      </c>
      <c r="CQ404" s="21">
        <v>0</v>
      </c>
      <c r="CR404" s="21">
        <v>0</v>
      </c>
      <c r="CS404" s="21">
        <v>0</v>
      </c>
      <c r="CT404" s="21">
        <v>0</v>
      </c>
      <c r="CU404" s="21">
        <v>0</v>
      </c>
      <c r="CV404" s="21">
        <v>0</v>
      </c>
      <c r="CW404" s="21">
        <v>0</v>
      </c>
      <c r="CX404" s="21">
        <v>0</v>
      </c>
      <c r="CY404" s="21">
        <v>0</v>
      </c>
      <c r="CZ404" s="21">
        <v>0</v>
      </c>
      <c r="DA404" s="21">
        <v>0</v>
      </c>
      <c r="DB404" s="21">
        <v>0</v>
      </c>
      <c r="DC404" s="21">
        <v>0</v>
      </c>
      <c r="DD404" s="21">
        <v>0</v>
      </c>
      <c r="DE404" s="21">
        <v>0</v>
      </c>
      <c r="DF404" s="21">
        <v>0</v>
      </c>
      <c r="DG404" s="21">
        <v>0</v>
      </c>
      <c r="DH404" s="21">
        <v>383559</v>
      </c>
      <c r="DI404" s="110">
        <v>0</v>
      </c>
      <c r="DJ404" s="110">
        <v>80</v>
      </c>
      <c r="DK404" s="110">
        <v>20</v>
      </c>
      <c r="DL404" s="110">
        <v>0</v>
      </c>
      <c r="DM404" s="110">
        <v>0</v>
      </c>
      <c r="DN404" s="21">
        <v>80907</v>
      </c>
      <c r="DO404" s="21">
        <v>0</v>
      </c>
      <c r="DP404" s="110" t="s">
        <v>1911</v>
      </c>
      <c r="DQ404" s="110" t="s">
        <v>1911</v>
      </c>
      <c r="DR404" s="110" t="s">
        <v>1911</v>
      </c>
      <c r="DS404" s="110" t="s">
        <v>1911</v>
      </c>
      <c r="DT404" s="110" t="s">
        <v>1911</v>
      </c>
      <c r="DU404" s="110" t="s">
        <v>1892</v>
      </c>
      <c r="DV404" s="110" t="s">
        <v>1911</v>
      </c>
      <c r="DW404" s="110" t="s">
        <v>1911</v>
      </c>
      <c r="DX404" s="110" t="s">
        <v>1911</v>
      </c>
      <c r="DY404" s="110" t="s">
        <v>1911</v>
      </c>
      <c r="DZ404" s="110" t="s">
        <v>1911</v>
      </c>
      <c r="EA404" s="110" t="s">
        <v>1911</v>
      </c>
      <c r="EB404" s="110" t="s">
        <v>1892</v>
      </c>
      <c r="EC404" s="110" t="s">
        <v>1892</v>
      </c>
    </row>
    <row r="405" spans="1:133" x14ac:dyDescent="0.3">
      <c r="A405" s="110" t="s">
        <v>162</v>
      </c>
      <c r="B405" s="110">
        <v>2021</v>
      </c>
      <c r="C405" s="110" t="s">
        <v>3107</v>
      </c>
      <c r="D405" s="22">
        <f>INDEX(Concordance!$A$2:$A$556,MATCH('2021 ESSER III'!F405,Concordance!$D$2:$D$556,0))</f>
        <v>12109</v>
      </c>
      <c r="E405" s="110" t="s">
        <v>1357</v>
      </c>
      <c r="F405" s="110" t="s">
        <v>3108</v>
      </c>
      <c r="G405" s="110" t="s">
        <v>3109</v>
      </c>
      <c r="H405" s="110" t="s">
        <v>1892</v>
      </c>
      <c r="I405" s="21">
        <v>0</v>
      </c>
      <c r="J405" s="21">
        <v>0</v>
      </c>
      <c r="K405" s="21">
        <v>0</v>
      </c>
      <c r="L405" s="21">
        <v>0</v>
      </c>
      <c r="M405" s="21">
        <v>0</v>
      </c>
      <c r="N405" s="21">
        <v>0</v>
      </c>
      <c r="O405" s="21">
        <v>0</v>
      </c>
      <c r="P405" s="21">
        <v>0</v>
      </c>
      <c r="Q405" s="21">
        <v>0</v>
      </c>
      <c r="R405" s="21">
        <v>0</v>
      </c>
      <c r="W405" s="21">
        <v>0</v>
      </c>
      <c r="AC405" s="21">
        <v>15702583</v>
      </c>
      <c r="AD405" s="21">
        <v>0</v>
      </c>
      <c r="AE405" s="21">
        <v>0</v>
      </c>
      <c r="AF405" s="21">
        <v>0</v>
      </c>
      <c r="AG405" s="21">
        <v>0</v>
      </c>
      <c r="AH405" s="21">
        <v>0</v>
      </c>
      <c r="AI405" s="21">
        <v>0</v>
      </c>
      <c r="AJ405" s="21">
        <v>0</v>
      </c>
      <c r="AK405" s="21">
        <v>0</v>
      </c>
      <c r="AL405" s="21">
        <v>0</v>
      </c>
      <c r="AM405" s="21">
        <v>0</v>
      </c>
      <c r="AN405" s="21">
        <v>0</v>
      </c>
      <c r="AO405" s="21">
        <v>0</v>
      </c>
      <c r="AP405" s="21">
        <v>0</v>
      </c>
      <c r="AQ405" s="21">
        <v>0</v>
      </c>
      <c r="AR405" s="21">
        <v>0</v>
      </c>
      <c r="AS405" s="21">
        <v>0</v>
      </c>
      <c r="AT405" s="21">
        <v>0</v>
      </c>
      <c r="AU405" s="21">
        <v>0</v>
      </c>
      <c r="AV405" s="21">
        <v>0</v>
      </c>
      <c r="AW405" s="21">
        <v>0</v>
      </c>
      <c r="AX405" s="21">
        <v>0</v>
      </c>
      <c r="AY405" s="21">
        <v>0</v>
      </c>
      <c r="AZ405" s="21">
        <v>0</v>
      </c>
      <c r="BA405" s="21">
        <v>0</v>
      </c>
      <c r="BB405" s="21">
        <v>0</v>
      </c>
      <c r="BC405" s="21">
        <v>0</v>
      </c>
      <c r="BD405" s="21">
        <v>0</v>
      </c>
      <c r="BE405" s="21">
        <v>0</v>
      </c>
      <c r="BF405" s="21">
        <v>0</v>
      </c>
      <c r="BG405" s="21">
        <v>0</v>
      </c>
      <c r="BH405" s="21">
        <v>0</v>
      </c>
      <c r="BI405" s="21">
        <v>0</v>
      </c>
      <c r="BJ405" s="21">
        <v>0</v>
      </c>
      <c r="BK405" s="21">
        <v>0</v>
      </c>
      <c r="BL405" s="21">
        <v>0</v>
      </c>
      <c r="BM405" s="21">
        <v>0</v>
      </c>
      <c r="BN405" s="21">
        <v>0</v>
      </c>
      <c r="BO405" s="21">
        <v>0</v>
      </c>
      <c r="BP405" s="21">
        <v>0</v>
      </c>
      <c r="BQ405" s="21">
        <v>0</v>
      </c>
      <c r="BR405" s="21">
        <v>0</v>
      </c>
      <c r="BS405" s="21">
        <v>0</v>
      </c>
      <c r="BT405" s="21">
        <v>0</v>
      </c>
      <c r="BU405" s="21">
        <v>0</v>
      </c>
      <c r="BV405" s="21">
        <v>0</v>
      </c>
      <c r="BW405" s="21">
        <v>0</v>
      </c>
      <c r="BX405" s="21">
        <v>0</v>
      </c>
      <c r="BY405" s="21">
        <v>0</v>
      </c>
      <c r="BZ405" s="21">
        <v>0</v>
      </c>
      <c r="CA405" s="21">
        <v>0</v>
      </c>
      <c r="CB405" s="21">
        <v>0</v>
      </c>
      <c r="CC405" s="21">
        <v>0</v>
      </c>
      <c r="CD405" s="21">
        <v>0</v>
      </c>
      <c r="CE405" s="21">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21">
        <v>0</v>
      </c>
      <c r="CU405" s="21">
        <v>0</v>
      </c>
      <c r="CV405" s="21">
        <v>0</v>
      </c>
      <c r="CW405" s="21">
        <v>0</v>
      </c>
      <c r="CX405" s="21">
        <v>0</v>
      </c>
      <c r="CY405" s="21">
        <v>0</v>
      </c>
      <c r="CZ405" s="21">
        <v>0</v>
      </c>
      <c r="DA405" s="21">
        <v>0</v>
      </c>
      <c r="DB405" s="21">
        <v>0</v>
      </c>
      <c r="DC405" s="21">
        <v>0</v>
      </c>
      <c r="DD405" s="21">
        <v>0</v>
      </c>
      <c r="DE405" s="21">
        <v>0</v>
      </c>
      <c r="DF405" s="21">
        <v>0</v>
      </c>
      <c r="DG405" s="21">
        <v>0</v>
      </c>
      <c r="DH405" s="21">
        <v>15702583</v>
      </c>
      <c r="DI405" s="110">
        <v>23</v>
      </c>
      <c r="DJ405" s="110">
        <v>58.06</v>
      </c>
      <c r="DK405" s="110">
        <v>2.5</v>
      </c>
      <c r="DL405" s="110">
        <v>15.04</v>
      </c>
      <c r="DM405" s="110">
        <v>1.4</v>
      </c>
      <c r="DN405" s="21">
        <v>3762320</v>
      </c>
      <c r="DO405" s="21">
        <v>0</v>
      </c>
      <c r="DP405" s="110" t="s">
        <v>1892</v>
      </c>
      <c r="DQ405" s="110" t="s">
        <v>1892</v>
      </c>
      <c r="DR405" s="110" t="s">
        <v>1892</v>
      </c>
      <c r="DS405" s="110" t="s">
        <v>1892</v>
      </c>
      <c r="DT405" s="110" t="s">
        <v>1911</v>
      </c>
      <c r="DU405" s="110" t="s">
        <v>1892</v>
      </c>
      <c r="DV405" s="110" t="s">
        <v>1911</v>
      </c>
      <c r="DW405" s="110" t="s">
        <v>1911</v>
      </c>
      <c r="DX405" s="110" t="s">
        <v>1911</v>
      </c>
      <c r="DY405" s="110" t="s">
        <v>1911</v>
      </c>
      <c r="DZ405" s="110" t="s">
        <v>1911</v>
      </c>
      <c r="EA405" s="110" t="s">
        <v>1911</v>
      </c>
      <c r="EB405" s="110" t="s">
        <v>1892</v>
      </c>
      <c r="EC405" s="110" t="s">
        <v>1892</v>
      </c>
    </row>
    <row r="406" spans="1:133" x14ac:dyDescent="0.3">
      <c r="A406" s="110" t="s">
        <v>162</v>
      </c>
      <c r="B406" s="110">
        <v>2021</v>
      </c>
      <c r="C406" s="110" t="s">
        <v>3110</v>
      </c>
      <c r="D406" s="22">
        <f>INDEX(Concordance!$A$2:$A$556,MATCH('2021 ESSER III'!F406,Concordance!$D$2:$D$556,0))</f>
        <v>72068</v>
      </c>
      <c r="E406" s="110" t="s">
        <v>1360</v>
      </c>
      <c r="F406" s="110" t="s">
        <v>3111</v>
      </c>
      <c r="G406" s="110" t="s">
        <v>3112</v>
      </c>
      <c r="H406" s="110" t="s">
        <v>1892</v>
      </c>
      <c r="I406" s="21">
        <v>0</v>
      </c>
      <c r="J406" s="21">
        <v>0</v>
      </c>
      <c r="K406" s="21">
        <v>0</v>
      </c>
      <c r="L406" s="21">
        <v>0</v>
      </c>
      <c r="M406" s="21">
        <v>0</v>
      </c>
      <c r="N406" s="21">
        <v>0</v>
      </c>
      <c r="O406" s="21">
        <v>0</v>
      </c>
      <c r="P406" s="21">
        <v>0</v>
      </c>
      <c r="Q406" s="21">
        <v>0</v>
      </c>
      <c r="R406" s="21">
        <v>0</v>
      </c>
      <c r="W406" s="21">
        <v>0</v>
      </c>
      <c r="AC406" s="21">
        <v>2915499</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21">
        <v>0</v>
      </c>
      <c r="CK406" s="21">
        <v>0</v>
      </c>
      <c r="CL406" s="21">
        <v>0</v>
      </c>
      <c r="CM406" s="21">
        <v>0</v>
      </c>
      <c r="CN406" s="21">
        <v>0</v>
      </c>
      <c r="CO406" s="21">
        <v>0</v>
      </c>
      <c r="CP406" s="21">
        <v>0</v>
      </c>
      <c r="CQ406" s="21">
        <v>0</v>
      </c>
      <c r="CR406" s="21">
        <v>0</v>
      </c>
      <c r="CS406" s="21">
        <v>0</v>
      </c>
      <c r="CT406" s="21">
        <v>0</v>
      </c>
      <c r="CU406" s="21">
        <v>0</v>
      </c>
      <c r="CV406" s="21">
        <v>0</v>
      </c>
      <c r="CW406" s="21">
        <v>0</v>
      </c>
      <c r="CX406" s="21">
        <v>0</v>
      </c>
      <c r="CY406" s="21">
        <v>0</v>
      </c>
      <c r="CZ406" s="21">
        <v>0</v>
      </c>
      <c r="DA406" s="21">
        <v>0</v>
      </c>
      <c r="DB406" s="21">
        <v>0</v>
      </c>
      <c r="DC406" s="21">
        <v>0</v>
      </c>
      <c r="DD406" s="21">
        <v>0</v>
      </c>
      <c r="DE406" s="21">
        <v>0</v>
      </c>
      <c r="DF406" s="21">
        <v>0</v>
      </c>
      <c r="DG406" s="21">
        <v>0</v>
      </c>
      <c r="DH406" s="21">
        <v>2915499</v>
      </c>
      <c r="DI406" s="110">
        <v>40.200000000000003</v>
      </c>
      <c r="DJ406" s="110">
        <v>21.7</v>
      </c>
      <c r="DK406" s="110">
        <v>0.5</v>
      </c>
      <c r="DL406" s="110">
        <v>37.6</v>
      </c>
      <c r="DM406" s="110">
        <v>0</v>
      </c>
      <c r="DN406" s="21">
        <v>631150</v>
      </c>
      <c r="DO406" s="21">
        <v>0</v>
      </c>
      <c r="DP406" s="110" t="s">
        <v>1911</v>
      </c>
      <c r="DQ406" s="110" t="s">
        <v>1911</v>
      </c>
      <c r="DR406" s="110" t="s">
        <v>1911</v>
      </c>
      <c r="DS406" s="110" t="s">
        <v>1892</v>
      </c>
      <c r="DT406" s="110" t="s">
        <v>1911</v>
      </c>
      <c r="DU406" s="110" t="s">
        <v>1892</v>
      </c>
      <c r="DV406" s="110" t="s">
        <v>1911</v>
      </c>
      <c r="DW406" s="110" t="s">
        <v>1911</v>
      </c>
      <c r="DX406" s="110" t="s">
        <v>1911</v>
      </c>
      <c r="DY406" s="110" t="s">
        <v>1911</v>
      </c>
      <c r="DZ406" s="110" t="s">
        <v>1911</v>
      </c>
      <c r="EA406" s="110" t="s">
        <v>1911</v>
      </c>
      <c r="EB406" s="110" t="s">
        <v>1892</v>
      </c>
      <c r="EC406" s="110" t="s">
        <v>1892</v>
      </c>
    </row>
    <row r="407" spans="1:133" x14ac:dyDescent="0.3">
      <c r="A407" s="110" t="s">
        <v>162</v>
      </c>
      <c r="B407" s="110">
        <v>2021</v>
      </c>
      <c r="C407" s="110" t="s">
        <v>3113</v>
      </c>
      <c r="D407" s="22">
        <f>INDEX(Concordance!$A$2:$A$556,MATCH('2021 ESSER III'!F407,Concordance!$D$2:$D$556,0))</f>
        <v>110029</v>
      </c>
      <c r="E407" s="110" t="s">
        <v>1363</v>
      </c>
      <c r="F407" s="110" t="s">
        <v>3114</v>
      </c>
      <c r="G407" s="110" t="s">
        <v>3115</v>
      </c>
      <c r="H407" s="110" t="s">
        <v>1892</v>
      </c>
      <c r="I407" s="21">
        <v>0</v>
      </c>
      <c r="J407" s="21">
        <v>0</v>
      </c>
      <c r="K407" s="21">
        <v>0</v>
      </c>
      <c r="L407" s="21">
        <v>0</v>
      </c>
      <c r="M407" s="21">
        <v>0</v>
      </c>
      <c r="N407" s="21">
        <v>0</v>
      </c>
      <c r="O407" s="21">
        <v>0</v>
      </c>
      <c r="P407" s="21">
        <v>0</v>
      </c>
      <c r="Q407" s="21">
        <v>0</v>
      </c>
      <c r="R407" s="21">
        <v>0</v>
      </c>
      <c r="W407" s="21">
        <v>0</v>
      </c>
      <c r="AC407" s="21">
        <v>5264468</v>
      </c>
      <c r="AD407" s="21">
        <v>0</v>
      </c>
      <c r="AE407" s="21">
        <v>0</v>
      </c>
      <c r="AF407" s="21">
        <v>0</v>
      </c>
      <c r="AG407" s="21">
        <v>0</v>
      </c>
      <c r="AH407" s="21">
        <v>0</v>
      </c>
      <c r="AI407" s="21">
        <v>0</v>
      </c>
      <c r="AJ407" s="21">
        <v>0</v>
      </c>
      <c r="AK407" s="21">
        <v>0</v>
      </c>
      <c r="AL407" s="21">
        <v>0</v>
      </c>
      <c r="AM407" s="21">
        <v>0</v>
      </c>
      <c r="AN407" s="21">
        <v>0</v>
      </c>
      <c r="AO407" s="21">
        <v>0</v>
      </c>
      <c r="AP407" s="21">
        <v>0</v>
      </c>
      <c r="AQ407" s="21">
        <v>0</v>
      </c>
      <c r="AR407" s="21">
        <v>0</v>
      </c>
      <c r="AS407" s="21">
        <v>0</v>
      </c>
      <c r="AT407" s="21">
        <v>0</v>
      </c>
      <c r="AU407" s="21">
        <v>0</v>
      </c>
      <c r="AV407" s="21">
        <v>0</v>
      </c>
      <c r="AW407" s="21">
        <v>0</v>
      </c>
      <c r="AX407" s="21">
        <v>0</v>
      </c>
      <c r="AY407" s="21">
        <v>0</v>
      </c>
      <c r="AZ407" s="21">
        <v>0</v>
      </c>
      <c r="BA407" s="21">
        <v>0</v>
      </c>
      <c r="BB407" s="21">
        <v>0</v>
      </c>
      <c r="BC407" s="21">
        <v>0</v>
      </c>
      <c r="BD407" s="21">
        <v>0</v>
      </c>
      <c r="BE407" s="21">
        <v>0</v>
      </c>
      <c r="BF407" s="21">
        <v>0</v>
      </c>
      <c r="BG407" s="21">
        <v>0</v>
      </c>
      <c r="BH407" s="21">
        <v>0</v>
      </c>
      <c r="BI407" s="21">
        <v>0</v>
      </c>
      <c r="BJ407" s="21">
        <v>0</v>
      </c>
      <c r="BK407" s="21">
        <v>0</v>
      </c>
      <c r="BL407" s="21">
        <v>0</v>
      </c>
      <c r="BM407" s="21">
        <v>0</v>
      </c>
      <c r="BN407" s="21">
        <v>0</v>
      </c>
      <c r="BO407" s="21">
        <v>0</v>
      </c>
      <c r="BP407" s="21">
        <v>0</v>
      </c>
      <c r="BQ407" s="21">
        <v>0</v>
      </c>
      <c r="BR407" s="21">
        <v>0</v>
      </c>
      <c r="BS407" s="21">
        <v>0</v>
      </c>
      <c r="BT407" s="21">
        <v>0</v>
      </c>
      <c r="BU407" s="21">
        <v>0</v>
      </c>
      <c r="BV407" s="21">
        <v>0</v>
      </c>
      <c r="BW407" s="21">
        <v>0</v>
      </c>
      <c r="BX407" s="21">
        <v>0</v>
      </c>
      <c r="BY407" s="21">
        <v>0</v>
      </c>
      <c r="BZ407" s="21">
        <v>0</v>
      </c>
      <c r="CA407" s="21">
        <v>0</v>
      </c>
      <c r="CB407" s="21">
        <v>0</v>
      </c>
      <c r="CC407" s="21">
        <v>0</v>
      </c>
      <c r="CD407" s="21">
        <v>0</v>
      </c>
      <c r="CE407" s="21">
        <v>0</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0</v>
      </c>
      <c r="CU407" s="21">
        <v>0</v>
      </c>
      <c r="CV407" s="21">
        <v>0</v>
      </c>
      <c r="CW407" s="21">
        <v>0</v>
      </c>
      <c r="CX407" s="21">
        <v>0</v>
      </c>
      <c r="CY407" s="21">
        <v>0</v>
      </c>
      <c r="CZ407" s="21">
        <v>0</v>
      </c>
      <c r="DA407" s="21">
        <v>0</v>
      </c>
      <c r="DB407" s="21">
        <v>0</v>
      </c>
      <c r="DC407" s="21">
        <v>0</v>
      </c>
      <c r="DD407" s="21">
        <v>0</v>
      </c>
      <c r="DE407" s="21">
        <v>0</v>
      </c>
      <c r="DF407" s="21">
        <v>0</v>
      </c>
      <c r="DG407" s="21">
        <v>0</v>
      </c>
      <c r="DH407" s="21">
        <v>5264468</v>
      </c>
      <c r="DI407" s="110">
        <v>30</v>
      </c>
      <c r="DJ407" s="110">
        <v>30</v>
      </c>
      <c r="DK407" s="110">
        <v>30</v>
      </c>
      <c r="DL407" s="110">
        <v>10</v>
      </c>
      <c r="DM407" s="110">
        <v>0</v>
      </c>
      <c r="DN407" s="21">
        <v>1052893.6000000001</v>
      </c>
      <c r="DO407" s="21">
        <v>0</v>
      </c>
      <c r="DP407" s="110" t="s">
        <v>1892</v>
      </c>
      <c r="DQ407" s="110" t="s">
        <v>1911</v>
      </c>
      <c r="DR407" s="110" t="s">
        <v>1911</v>
      </c>
      <c r="DS407" s="110" t="s">
        <v>1892</v>
      </c>
      <c r="DT407" s="110" t="s">
        <v>1911</v>
      </c>
      <c r="DU407" s="110" t="s">
        <v>1892</v>
      </c>
      <c r="DV407" s="110" t="s">
        <v>1911</v>
      </c>
      <c r="DW407" s="110" t="s">
        <v>1911</v>
      </c>
      <c r="DX407" s="110" t="s">
        <v>1911</v>
      </c>
      <c r="DY407" s="110" t="s">
        <v>1911</v>
      </c>
      <c r="DZ407" s="110" t="s">
        <v>1911</v>
      </c>
      <c r="EA407" s="110" t="s">
        <v>1911</v>
      </c>
      <c r="EB407" s="110" t="s">
        <v>1892</v>
      </c>
      <c r="EC407" s="110" t="s">
        <v>1892</v>
      </c>
    </row>
    <row r="408" spans="1:133" x14ac:dyDescent="0.3">
      <c r="A408" s="110" t="s">
        <v>162</v>
      </c>
      <c r="B408" s="110">
        <v>2021</v>
      </c>
      <c r="C408" s="110" t="s">
        <v>3116</v>
      </c>
      <c r="D408" s="22">
        <f>INDEX(Concordance!$A$2:$A$556,MATCH('2021 ESSER III'!F408,Concordance!$D$2:$D$556,0))</f>
        <v>27057</v>
      </c>
      <c r="E408" s="110" t="s">
        <v>1366</v>
      </c>
      <c r="F408" s="110" t="s">
        <v>3117</v>
      </c>
      <c r="G408" s="110" t="s">
        <v>3118</v>
      </c>
      <c r="H408" s="110" t="s">
        <v>1892</v>
      </c>
      <c r="I408" s="21">
        <v>0</v>
      </c>
      <c r="J408" s="21">
        <v>0</v>
      </c>
      <c r="K408" s="21">
        <v>0</v>
      </c>
      <c r="L408" s="21">
        <v>0</v>
      </c>
      <c r="M408" s="21">
        <v>0</v>
      </c>
      <c r="N408" s="21">
        <v>0</v>
      </c>
      <c r="O408" s="21">
        <v>0</v>
      </c>
      <c r="P408" s="21">
        <v>0</v>
      </c>
      <c r="Q408" s="21">
        <v>0</v>
      </c>
      <c r="R408" s="21">
        <v>0</v>
      </c>
      <c r="W408" s="21">
        <v>0</v>
      </c>
      <c r="AC408" s="21">
        <v>531619</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21">
        <v>0</v>
      </c>
      <c r="AS408" s="21">
        <v>0</v>
      </c>
      <c r="AT408" s="21">
        <v>0</v>
      </c>
      <c r="AU408" s="21">
        <v>0</v>
      </c>
      <c r="AV408" s="21">
        <v>0</v>
      </c>
      <c r="AW408" s="21">
        <v>0</v>
      </c>
      <c r="AX408" s="21">
        <v>0</v>
      </c>
      <c r="AY408" s="21">
        <v>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21">
        <v>0</v>
      </c>
      <c r="CU408" s="21">
        <v>0</v>
      </c>
      <c r="CV408" s="21">
        <v>0</v>
      </c>
      <c r="CW408" s="21">
        <v>0</v>
      </c>
      <c r="CX408" s="21">
        <v>0</v>
      </c>
      <c r="CY408" s="21">
        <v>0</v>
      </c>
      <c r="CZ408" s="21">
        <v>0</v>
      </c>
      <c r="DA408" s="21">
        <v>0</v>
      </c>
      <c r="DB408" s="21">
        <v>0</v>
      </c>
      <c r="DC408" s="21">
        <v>0</v>
      </c>
      <c r="DD408" s="21">
        <v>0</v>
      </c>
      <c r="DE408" s="21">
        <v>0</v>
      </c>
      <c r="DF408" s="21">
        <v>0</v>
      </c>
      <c r="DG408" s="21">
        <v>0</v>
      </c>
      <c r="DH408" s="21">
        <v>531619</v>
      </c>
      <c r="DI408" s="110">
        <v>0</v>
      </c>
      <c r="DJ408" s="110">
        <v>22</v>
      </c>
      <c r="DK408" s="110">
        <v>0</v>
      </c>
      <c r="DL408" s="110">
        <v>78</v>
      </c>
      <c r="DM408" s="110">
        <v>0</v>
      </c>
      <c r="DN408" s="21">
        <v>117034.15</v>
      </c>
      <c r="DO408" s="21">
        <v>0</v>
      </c>
      <c r="DP408" s="110" t="s">
        <v>1911</v>
      </c>
      <c r="DQ408" s="110" t="s">
        <v>1911</v>
      </c>
      <c r="DR408" s="110" t="s">
        <v>1911</v>
      </c>
      <c r="DS408" s="110" t="s">
        <v>1892</v>
      </c>
      <c r="DT408" s="110" t="s">
        <v>1911</v>
      </c>
      <c r="DU408" s="110" t="s">
        <v>1911</v>
      </c>
      <c r="DV408" s="110" t="s">
        <v>1911</v>
      </c>
      <c r="DW408" s="110" t="s">
        <v>1911</v>
      </c>
      <c r="DX408" s="110" t="s">
        <v>1911</v>
      </c>
      <c r="DY408" s="110" t="s">
        <v>1911</v>
      </c>
      <c r="DZ408" s="110" t="s">
        <v>1911</v>
      </c>
      <c r="EA408" s="110" t="s">
        <v>1911</v>
      </c>
      <c r="EB408" s="110" t="s">
        <v>1892</v>
      </c>
      <c r="EC408" s="110" t="s">
        <v>1892</v>
      </c>
    </row>
    <row r="409" spans="1:133" x14ac:dyDescent="0.3">
      <c r="A409" s="110" t="s">
        <v>162</v>
      </c>
      <c r="B409" s="110">
        <v>2021</v>
      </c>
      <c r="C409" s="110" t="s">
        <v>3119</v>
      </c>
      <c r="D409" s="22">
        <f>INDEX(Concordance!$A$2:$A$556,MATCH('2021 ESSER III'!F409,Concordance!$D$2:$D$556,0))</f>
        <v>115903</v>
      </c>
      <c r="E409" s="110" t="s">
        <v>1624</v>
      </c>
      <c r="F409" s="110" t="s">
        <v>3120</v>
      </c>
      <c r="G409" s="110" t="s">
        <v>3121</v>
      </c>
      <c r="H409" s="110" t="s">
        <v>1892</v>
      </c>
      <c r="I409" s="21">
        <v>0</v>
      </c>
      <c r="J409" s="21">
        <v>0</v>
      </c>
      <c r="K409" s="21">
        <v>0</v>
      </c>
      <c r="L409" s="21">
        <v>0</v>
      </c>
      <c r="M409" s="21">
        <v>0</v>
      </c>
      <c r="N409" s="21">
        <v>0</v>
      </c>
      <c r="O409" s="21">
        <v>0</v>
      </c>
      <c r="P409" s="21">
        <v>0</v>
      </c>
      <c r="Q409" s="21">
        <v>0</v>
      </c>
      <c r="R409" s="21">
        <v>0</v>
      </c>
      <c r="W409" s="21">
        <v>0</v>
      </c>
      <c r="AC409" s="21">
        <v>3421446</v>
      </c>
      <c r="AD409" s="21">
        <v>0</v>
      </c>
      <c r="AE409" s="21">
        <v>0</v>
      </c>
      <c r="AF409" s="21">
        <v>0</v>
      </c>
      <c r="AG409" s="21">
        <v>0</v>
      </c>
      <c r="AH409" s="21">
        <v>0</v>
      </c>
      <c r="AI409" s="21">
        <v>0</v>
      </c>
      <c r="AJ409" s="21">
        <v>0</v>
      </c>
      <c r="AK409" s="21">
        <v>0</v>
      </c>
      <c r="AL409" s="21">
        <v>0</v>
      </c>
      <c r="AM409" s="21">
        <v>0</v>
      </c>
      <c r="AN409" s="21">
        <v>0</v>
      </c>
      <c r="AO409" s="21">
        <v>0</v>
      </c>
      <c r="AP409" s="21">
        <v>0</v>
      </c>
      <c r="AQ409" s="21">
        <v>0</v>
      </c>
      <c r="AR409" s="21">
        <v>0</v>
      </c>
      <c r="AS409" s="21">
        <v>0</v>
      </c>
      <c r="AT409" s="21">
        <v>0</v>
      </c>
      <c r="AU409" s="21">
        <v>0</v>
      </c>
      <c r="AV409" s="21">
        <v>0</v>
      </c>
      <c r="AW409" s="21">
        <v>0</v>
      </c>
      <c r="AX409" s="21">
        <v>0</v>
      </c>
      <c r="AY409" s="21">
        <v>0</v>
      </c>
      <c r="AZ409" s="21">
        <v>0</v>
      </c>
      <c r="BA409" s="21">
        <v>0</v>
      </c>
      <c r="BB409" s="21">
        <v>0</v>
      </c>
      <c r="BC409" s="21">
        <v>0</v>
      </c>
      <c r="BD409" s="21">
        <v>0</v>
      </c>
      <c r="BE409" s="21">
        <v>0</v>
      </c>
      <c r="BF409" s="21">
        <v>0</v>
      </c>
      <c r="BG409" s="21">
        <v>0</v>
      </c>
      <c r="BH409" s="21">
        <v>0</v>
      </c>
      <c r="BI409" s="21">
        <v>0</v>
      </c>
      <c r="BJ409" s="21">
        <v>0</v>
      </c>
      <c r="BK409" s="21">
        <v>0</v>
      </c>
      <c r="BL409" s="21">
        <v>0</v>
      </c>
      <c r="BM409" s="21">
        <v>0</v>
      </c>
      <c r="BN409" s="21">
        <v>0</v>
      </c>
      <c r="BO409" s="21">
        <v>0</v>
      </c>
      <c r="BP409" s="21">
        <v>0</v>
      </c>
      <c r="BQ409" s="21">
        <v>0</v>
      </c>
      <c r="BR409" s="21">
        <v>0</v>
      </c>
      <c r="BS409" s="21">
        <v>0</v>
      </c>
      <c r="BT409" s="21">
        <v>0</v>
      </c>
      <c r="BU409" s="21">
        <v>0</v>
      </c>
      <c r="BV409" s="21">
        <v>0</v>
      </c>
      <c r="BW409" s="21">
        <v>0</v>
      </c>
      <c r="BX409" s="21">
        <v>0</v>
      </c>
      <c r="BY409" s="21">
        <v>0</v>
      </c>
      <c r="BZ409" s="21">
        <v>0</v>
      </c>
      <c r="CA409" s="21">
        <v>0</v>
      </c>
      <c r="CB409" s="21">
        <v>0</v>
      </c>
      <c r="CC409" s="21">
        <v>0</v>
      </c>
      <c r="CD409" s="21">
        <v>0</v>
      </c>
      <c r="CE409" s="21">
        <v>0</v>
      </c>
      <c r="CF409" s="21">
        <v>0</v>
      </c>
      <c r="CG409" s="21">
        <v>0</v>
      </c>
      <c r="CH409" s="21">
        <v>0</v>
      </c>
      <c r="CI409" s="21">
        <v>0</v>
      </c>
      <c r="CJ409" s="21">
        <v>0</v>
      </c>
      <c r="CK409" s="21">
        <v>0</v>
      </c>
      <c r="CL409" s="21">
        <v>0</v>
      </c>
      <c r="CM409" s="21">
        <v>0</v>
      </c>
      <c r="CN409" s="21">
        <v>0</v>
      </c>
      <c r="CO409" s="21">
        <v>0</v>
      </c>
      <c r="CP409" s="21">
        <v>0</v>
      </c>
      <c r="CQ409" s="21">
        <v>0</v>
      </c>
      <c r="CR409" s="21">
        <v>0</v>
      </c>
      <c r="CS409" s="21">
        <v>0</v>
      </c>
      <c r="CT409" s="21">
        <v>0</v>
      </c>
      <c r="CU409" s="21">
        <v>0</v>
      </c>
      <c r="CV409" s="21">
        <v>0</v>
      </c>
      <c r="CW409" s="21">
        <v>0</v>
      </c>
      <c r="CX409" s="21">
        <v>0</v>
      </c>
      <c r="CY409" s="21">
        <v>0</v>
      </c>
      <c r="CZ409" s="21">
        <v>0</v>
      </c>
      <c r="DA409" s="21">
        <v>0</v>
      </c>
      <c r="DB409" s="21">
        <v>0</v>
      </c>
      <c r="DC409" s="21">
        <v>0</v>
      </c>
      <c r="DD409" s="21">
        <v>0</v>
      </c>
      <c r="DE409" s="21">
        <v>0</v>
      </c>
      <c r="DF409" s="21">
        <v>0</v>
      </c>
      <c r="DG409" s="21">
        <v>0</v>
      </c>
      <c r="DH409" s="21">
        <v>3421446</v>
      </c>
      <c r="DI409" s="110">
        <v>5</v>
      </c>
      <c r="DJ409" s="110">
        <v>25</v>
      </c>
      <c r="DK409" s="110">
        <v>0</v>
      </c>
      <c r="DL409" s="110">
        <v>70</v>
      </c>
      <c r="DM409" s="110">
        <v>0</v>
      </c>
      <c r="DN409" s="21">
        <v>1961000</v>
      </c>
      <c r="DO409" s="21">
        <v>0</v>
      </c>
      <c r="DP409" s="110" t="s">
        <v>1892</v>
      </c>
      <c r="DQ409" s="110" t="s">
        <v>1911</v>
      </c>
      <c r="DR409" s="110" t="s">
        <v>1911</v>
      </c>
      <c r="DS409" s="110" t="s">
        <v>1892</v>
      </c>
      <c r="DT409" s="110" t="s">
        <v>1911</v>
      </c>
      <c r="DU409" s="110" t="s">
        <v>1892</v>
      </c>
      <c r="DV409" s="110" t="s">
        <v>1911</v>
      </c>
      <c r="DW409" s="110" t="s">
        <v>1911</v>
      </c>
      <c r="DX409" s="110" t="s">
        <v>1911</v>
      </c>
      <c r="DY409" s="110" t="s">
        <v>1911</v>
      </c>
      <c r="DZ409" s="110" t="s">
        <v>1911</v>
      </c>
      <c r="EA409" s="110" t="s">
        <v>1911</v>
      </c>
      <c r="EB409" s="110" t="s">
        <v>1892</v>
      </c>
      <c r="EC409" s="110" t="s">
        <v>1892</v>
      </c>
    </row>
    <row r="410" spans="1:133" x14ac:dyDescent="0.3">
      <c r="A410" s="110" t="s">
        <v>162</v>
      </c>
      <c r="B410" s="110">
        <v>2021</v>
      </c>
      <c r="C410" s="110" t="s">
        <v>3122</v>
      </c>
      <c r="D410" s="22">
        <f>INDEX(Concordance!$A$2:$A$556,MATCH('2021 ESSER III'!F410,Concordance!$D$2:$D$556,0))</f>
        <v>65098</v>
      </c>
      <c r="E410" s="110" t="s">
        <v>1369</v>
      </c>
      <c r="F410" s="110" t="s">
        <v>3123</v>
      </c>
      <c r="G410" s="110" t="s">
        <v>3124</v>
      </c>
      <c r="H410" s="110" t="s">
        <v>1892</v>
      </c>
      <c r="I410" s="21">
        <v>0</v>
      </c>
      <c r="J410" s="21">
        <v>0</v>
      </c>
      <c r="K410" s="21">
        <v>0</v>
      </c>
      <c r="L410" s="21">
        <v>0</v>
      </c>
      <c r="M410" s="21">
        <v>0</v>
      </c>
      <c r="N410" s="21">
        <v>0</v>
      </c>
      <c r="O410" s="21">
        <v>0</v>
      </c>
      <c r="P410" s="21">
        <v>0</v>
      </c>
      <c r="Q410" s="21">
        <v>0</v>
      </c>
      <c r="R410" s="21">
        <v>0</v>
      </c>
      <c r="W410" s="21">
        <v>0</v>
      </c>
      <c r="AC410" s="21">
        <v>781631</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21">
        <v>0</v>
      </c>
      <c r="CK410" s="21">
        <v>0</v>
      </c>
      <c r="CL410" s="21">
        <v>0</v>
      </c>
      <c r="CM410" s="21">
        <v>0</v>
      </c>
      <c r="CN410" s="21">
        <v>0</v>
      </c>
      <c r="CO410" s="21">
        <v>0</v>
      </c>
      <c r="CP410" s="21">
        <v>0</v>
      </c>
      <c r="CQ410" s="21">
        <v>0</v>
      </c>
      <c r="CR410" s="21">
        <v>0</v>
      </c>
      <c r="CS410" s="21">
        <v>0</v>
      </c>
      <c r="CT410" s="21">
        <v>0</v>
      </c>
      <c r="CU410" s="21">
        <v>0</v>
      </c>
      <c r="CV410" s="21">
        <v>0</v>
      </c>
      <c r="CW410" s="21">
        <v>0</v>
      </c>
      <c r="CX410" s="21">
        <v>0</v>
      </c>
      <c r="CY410" s="21">
        <v>0</v>
      </c>
      <c r="CZ410" s="21">
        <v>0</v>
      </c>
      <c r="DA410" s="21">
        <v>0</v>
      </c>
      <c r="DB410" s="21">
        <v>0</v>
      </c>
      <c r="DC410" s="21">
        <v>0</v>
      </c>
      <c r="DD410" s="21">
        <v>0</v>
      </c>
      <c r="DE410" s="21">
        <v>0</v>
      </c>
      <c r="DF410" s="21">
        <v>0</v>
      </c>
      <c r="DG410" s="21">
        <v>0</v>
      </c>
      <c r="DH410" s="21">
        <v>781631</v>
      </c>
      <c r="DI410" s="110">
        <v>0</v>
      </c>
      <c r="DJ410" s="110">
        <v>80</v>
      </c>
      <c r="DK410" s="110">
        <v>20</v>
      </c>
      <c r="DL410" s="110">
        <v>0</v>
      </c>
      <c r="DM410" s="110">
        <v>0</v>
      </c>
      <c r="DN410" s="21">
        <v>156326.20000000001</v>
      </c>
      <c r="DO410" s="21">
        <v>0</v>
      </c>
      <c r="DP410" s="110" t="s">
        <v>1911</v>
      </c>
      <c r="DQ410" s="110" t="s">
        <v>1911</v>
      </c>
      <c r="DR410" s="110" t="s">
        <v>1911</v>
      </c>
      <c r="DS410" s="110" t="s">
        <v>1892</v>
      </c>
      <c r="DT410" s="110" t="s">
        <v>1911</v>
      </c>
      <c r="DU410" s="110" t="s">
        <v>1892</v>
      </c>
      <c r="DV410" s="110" t="s">
        <v>1911</v>
      </c>
      <c r="DW410" s="110" t="s">
        <v>1911</v>
      </c>
      <c r="DX410" s="110" t="s">
        <v>1911</v>
      </c>
      <c r="DY410" s="110" t="s">
        <v>1911</v>
      </c>
      <c r="DZ410" s="110" t="s">
        <v>1911</v>
      </c>
      <c r="EA410" s="110" t="s">
        <v>1911</v>
      </c>
      <c r="EB410" s="110" t="s">
        <v>1892</v>
      </c>
      <c r="EC410" s="110" t="s">
        <v>1892</v>
      </c>
    </row>
    <row r="411" spans="1:133" x14ac:dyDescent="0.3">
      <c r="A411" s="110" t="s">
        <v>162</v>
      </c>
      <c r="B411" s="110">
        <v>2021</v>
      </c>
      <c r="C411" s="110" t="s">
        <v>3125</v>
      </c>
      <c r="D411" s="22">
        <f>INDEX(Concordance!$A$2:$A$556,MATCH('2021 ESSER III'!F411,Concordance!$D$2:$D$556,0))</f>
        <v>5124</v>
      </c>
      <c r="E411" s="110" t="s">
        <v>1375</v>
      </c>
      <c r="F411" s="110" t="s">
        <v>3126</v>
      </c>
      <c r="G411" s="110" t="s">
        <v>3127</v>
      </c>
      <c r="H411" s="110" t="s">
        <v>1892</v>
      </c>
      <c r="I411" s="21">
        <v>0</v>
      </c>
      <c r="J411" s="21">
        <v>0</v>
      </c>
      <c r="K411" s="21">
        <v>0</v>
      </c>
      <c r="L411" s="21">
        <v>0</v>
      </c>
      <c r="M411" s="21">
        <v>0</v>
      </c>
      <c r="N411" s="21">
        <v>0</v>
      </c>
      <c r="O411" s="21">
        <v>0</v>
      </c>
      <c r="P411" s="21">
        <v>0</v>
      </c>
      <c r="Q411" s="21">
        <v>0</v>
      </c>
      <c r="R411" s="21">
        <v>0</v>
      </c>
      <c r="W411" s="21">
        <v>0</v>
      </c>
      <c r="AC411" s="21">
        <v>1787178</v>
      </c>
      <c r="AD411" s="21">
        <v>0</v>
      </c>
      <c r="AE411" s="21">
        <v>0</v>
      </c>
      <c r="AF411" s="21">
        <v>0</v>
      </c>
      <c r="AG411" s="21">
        <v>0</v>
      </c>
      <c r="AH411" s="21">
        <v>0</v>
      </c>
      <c r="AI411" s="21">
        <v>0</v>
      </c>
      <c r="AJ411" s="21">
        <v>0</v>
      </c>
      <c r="AK411" s="21">
        <v>0</v>
      </c>
      <c r="AL411" s="21">
        <v>0</v>
      </c>
      <c r="AM411" s="21">
        <v>0</v>
      </c>
      <c r="AN411" s="21">
        <v>0</v>
      </c>
      <c r="AO411" s="21">
        <v>0</v>
      </c>
      <c r="AP411" s="21">
        <v>0</v>
      </c>
      <c r="AQ411" s="21">
        <v>0</v>
      </c>
      <c r="AR411" s="21">
        <v>0</v>
      </c>
      <c r="AS411" s="21">
        <v>0</v>
      </c>
      <c r="AT411" s="21">
        <v>0</v>
      </c>
      <c r="AU411" s="21">
        <v>0</v>
      </c>
      <c r="AV411" s="21">
        <v>0</v>
      </c>
      <c r="AW411" s="21">
        <v>0</v>
      </c>
      <c r="AX411" s="21">
        <v>0</v>
      </c>
      <c r="AY411" s="21">
        <v>0</v>
      </c>
      <c r="AZ411" s="21">
        <v>0</v>
      </c>
      <c r="BA411" s="21">
        <v>0</v>
      </c>
      <c r="BB411" s="21">
        <v>0</v>
      </c>
      <c r="BC411" s="21">
        <v>0</v>
      </c>
      <c r="BD411" s="21">
        <v>0</v>
      </c>
      <c r="BE411" s="21">
        <v>0</v>
      </c>
      <c r="BF411" s="21">
        <v>0</v>
      </c>
      <c r="BG411" s="21">
        <v>0</v>
      </c>
      <c r="BH411" s="21">
        <v>0</v>
      </c>
      <c r="BI411" s="21">
        <v>0</v>
      </c>
      <c r="BJ411" s="21">
        <v>0</v>
      </c>
      <c r="BK411" s="21">
        <v>0</v>
      </c>
      <c r="BL411" s="21">
        <v>0</v>
      </c>
      <c r="BM411" s="21">
        <v>0</v>
      </c>
      <c r="BN411" s="21">
        <v>0</v>
      </c>
      <c r="BO411" s="21">
        <v>0</v>
      </c>
      <c r="BP411" s="21">
        <v>0</v>
      </c>
      <c r="BQ411" s="21">
        <v>0</v>
      </c>
      <c r="BR411" s="21">
        <v>0</v>
      </c>
      <c r="BS411" s="21">
        <v>0</v>
      </c>
      <c r="BT411" s="21">
        <v>0</v>
      </c>
      <c r="BU411" s="21">
        <v>0</v>
      </c>
      <c r="BV411" s="21">
        <v>0</v>
      </c>
      <c r="BW411" s="21">
        <v>0</v>
      </c>
      <c r="BX411" s="21">
        <v>0</v>
      </c>
      <c r="BY411" s="21">
        <v>0</v>
      </c>
      <c r="BZ411" s="21">
        <v>0</v>
      </c>
      <c r="CA411" s="21">
        <v>0</v>
      </c>
      <c r="CB411" s="21">
        <v>0</v>
      </c>
      <c r="CC411" s="21">
        <v>0</v>
      </c>
      <c r="CD411" s="21">
        <v>0</v>
      </c>
      <c r="CE411" s="21">
        <v>0</v>
      </c>
      <c r="CF411" s="21">
        <v>0</v>
      </c>
      <c r="CG411" s="21">
        <v>0</v>
      </c>
      <c r="CH411" s="21">
        <v>0</v>
      </c>
      <c r="CI411" s="21">
        <v>0</v>
      </c>
      <c r="CJ411" s="21">
        <v>0</v>
      </c>
      <c r="CK411" s="21">
        <v>0</v>
      </c>
      <c r="CL411" s="21">
        <v>0</v>
      </c>
      <c r="CM411" s="21">
        <v>0</v>
      </c>
      <c r="CN411" s="21">
        <v>0</v>
      </c>
      <c r="CO411" s="21">
        <v>0</v>
      </c>
      <c r="CP411" s="21">
        <v>0</v>
      </c>
      <c r="CQ411" s="21">
        <v>0</v>
      </c>
      <c r="CR411" s="21">
        <v>0</v>
      </c>
      <c r="CS411" s="21">
        <v>0</v>
      </c>
      <c r="CT411" s="21">
        <v>0</v>
      </c>
      <c r="CU411" s="21">
        <v>0</v>
      </c>
      <c r="CV411" s="21">
        <v>0</v>
      </c>
      <c r="CW411" s="21">
        <v>0</v>
      </c>
      <c r="CX411" s="21">
        <v>0</v>
      </c>
      <c r="CY411" s="21">
        <v>0</v>
      </c>
      <c r="CZ411" s="21">
        <v>0</v>
      </c>
      <c r="DA411" s="21">
        <v>0</v>
      </c>
      <c r="DB411" s="21">
        <v>0</v>
      </c>
      <c r="DC411" s="21">
        <v>0</v>
      </c>
      <c r="DD411" s="21">
        <v>0</v>
      </c>
      <c r="DE411" s="21">
        <v>0</v>
      </c>
      <c r="DF411" s="21">
        <v>0</v>
      </c>
      <c r="DG411" s="21">
        <v>0</v>
      </c>
      <c r="DH411" s="21">
        <v>1787178</v>
      </c>
      <c r="DI411" s="110">
        <v>2</v>
      </c>
      <c r="DJ411" s="110">
        <v>26</v>
      </c>
      <c r="DK411" s="110">
        <v>2</v>
      </c>
      <c r="DL411" s="110">
        <v>70</v>
      </c>
      <c r="DM411" s="110">
        <v>0</v>
      </c>
      <c r="DN411" s="21">
        <v>519000</v>
      </c>
      <c r="DO411" s="21">
        <v>0</v>
      </c>
      <c r="DP411" s="110" t="s">
        <v>1892</v>
      </c>
      <c r="DQ411" s="110" t="s">
        <v>1911</v>
      </c>
      <c r="DR411" s="110" t="s">
        <v>1911</v>
      </c>
      <c r="DS411" s="110" t="s">
        <v>1892</v>
      </c>
      <c r="DT411" s="110" t="s">
        <v>1911</v>
      </c>
      <c r="DU411" s="110" t="s">
        <v>1892</v>
      </c>
      <c r="DV411" s="110" t="s">
        <v>1911</v>
      </c>
      <c r="DW411" s="110" t="s">
        <v>1911</v>
      </c>
      <c r="DX411" s="110" t="s">
        <v>1911</v>
      </c>
      <c r="DY411" s="110" t="s">
        <v>1911</v>
      </c>
      <c r="DZ411" s="110" t="s">
        <v>1911</v>
      </c>
      <c r="EA411" s="110" t="s">
        <v>1911</v>
      </c>
      <c r="EB411" s="110" t="s">
        <v>1892</v>
      </c>
      <c r="EC411" s="110" t="s">
        <v>1892</v>
      </c>
    </row>
    <row r="412" spans="1:133" x14ac:dyDescent="0.3">
      <c r="A412" s="110" t="s">
        <v>162</v>
      </c>
      <c r="B412" s="110">
        <v>2021</v>
      </c>
      <c r="C412" s="110" t="s">
        <v>3128</v>
      </c>
      <c r="D412" s="22">
        <f>INDEX(Concordance!$A$2:$A$556,MATCH('2021 ESSER III'!F412,Concordance!$D$2:$D$556,0))</f>
        <v>86100</v>
      </c>
      <c r="E412" s="110" t="s">
        <v>1378</v>
      </c>
      <c r="F412" s="110" t="s">
        <v>3129</v>
      </c>
      <c r="G412" s="110" t="s">
        <v>3130</v>
      </c>
      <c r="H412" s="110" t="s">
        <v>1892</v>
      </c>
      <c r="I412" s="21">
        <v>0</v>
      </c>
      <c r="J412" s="21">
        <v>0</v>
      </c>
      <c r="K412" s="21">
        <v>0</v>
      </c>
      <c r="L412" s="21">
        <v>0</v>
      </c>
      <c r="M412" s="21">
        <v>0</v>
      </c>
      <c r="N412" s="21">
        <v>0</v>
      </c>
      <c r="O412" s="21">
        <v>0</v>
      </c>
      <c r="P412" s="21">
        <v>0</v>
      </c>
      <c r="Q412" s="21">
        <v>0</v>
      </c>
      <c r="R412" s="21">
        <v>0</v>
      </c>
      <c r="W412" s="21">
        <v>0</v>
      </c>
      <c r="AC412" s="21">
        <v>1770699</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v>0</v>
      </c>
      <c r="CJ412" s="21">
        <v>0</v>
      </c>
      <c r="CK412" s="21">
        <v>0</v>
      </c>
      <c r="CL412" s="21">
        <v>0</v>
      </c>
      <c r="CM412" s="21">
        <v>0</v>
      </c>
      <c r="CN412" s="21">
        <v>0</v>
      </c>
      <c r="CO412" s="21">
        <v>0</v>
      </c>
      <c r="CP412" s="21">
        <v>0</v>
      </c>
      <c r="CQ412" s="21">
        <v>0</v>
      </c>
      <c r="CR412" s="21">
        <v>0</v>
      </c>
      <c r="CS412" s="21">
        <v>0</v>
      </c>
      <c r="CT412" s="21">
        <v>0</v>
      </c>
      <c r="CU412" s="21">
        <v>0</v>
      </c>
      <c r="CV412" s="21">
        <v>0</v>
      </c>
      <c r="CW412" s="21">
        <v>0</v>
      </c>
      <c r="CX412" s="21">
        <v>0</v>
      </c>
      <c r="CY412" s="21">
        <v>0</v>
      </c>
      <c r="CZ412" s="21">
        <v>0</v>
      </c>
      <c r="DA412" s="21">
        <v>0</v>
      </c>
      <c r="DB412" s="21">
        <v>0</v>
      </c>
      <c r="DC412" s="21">
        <v>0</v>
      </c>
      <c r="DD412" s="21">
        <v>0</v>
      </c>
      <c r="DE412" s="21">
        <v>0</v>
      </c>
      <c r="DF412" s="21">
        <v>0</v>
      </c>
      <c r="DG412" s="21">
        <v>0</v>
      </c>
      <c r="DH412" s="21">
        <v>1770699</v>
      </c>
      <c r="DI412" s="110">
        <v>0</v>
      </c>
      <c r="DJ412" s="110">
        <v>0</v>
      </c>
      <c r="DK412" s="110">
        <v>0</v>
      </c>
      <c r="DL412" s="110">
        <v>0</v>
      </c>
      <c r="DM412" s="110">
        <v>100</v>
      </c>
      <c r="DN412" s="21">
        <v>373507.8</v>
      </c>
      <c r="DO412" s="21">
        <v>0</v>
      </c>
      <c r="DP412" s="110" t="s">
        <v>1911</v>
      </c>
      <c r="DQ412" s="110" t="s">
        <v>1911</v>
      </c>
      <c r="DR412" s="110" t="s">
        <v>1911</v>
      </c>
      <c r="DS412" s="110" t="s">
        <v>1892</v>
      </c>
      <c r="DT412" s="110" t="s">
        <v>1911</v>
      </c>
      <c r="DU412" s="110" t="s">
        <v>1911</v>
      </c>
      <c r="DV412" s="110" t="s">
        <v>1911</v>
      </c>
      <c r="DW412" s="110" t="s">
        <v>1911</v>
      </c>
      <c r="DX412" s="110" t="s">
        <v>1911</v>
      </c>
      <c r="DY412" s="110" t="s">
        <v>1911</v>
      </c>
      <c r="DZ412" s="110" t="s">
        <v>1911</v>
      </c>
      <c r="EA412" s="110" t="s">
        <v>1911</v>
      </c>
      <c r="EB412" s="110" t="s">
        <v>1892</v>
      </c>
      <c r="EC412" s="110" t="s">
        <v>1892</v>
      </c>
    </row>
    <row r="413" spans="1:133" x14ac:dyDescent="0.3">
      <c r="A413" s="110" t="s">
        <v>162</v>
      </c>
      <c r="B413" s="110">
        <v>2021</v>
      </c>
      <c r="C413" s="110" t="s">
        <v>3131</v>
      </c>
      <c r="D413" s="22">
        <f>INDEX(Concordance!$A$2:$A$556,MATCH('2021 ESSER III'!F413,Concordance!$D$2:$D$556,0))</f>
        <v>103130</v>
      </c>
      <c r="E413" s="110" t="s">
        <v>1381</v>
      </c>
      <c r="F413" s="110" t="s">
        <v>3132</v>
      </c>
      <c r="G413" s="110" t="s">
        <v>3133</v>
      </c>
      <c r="H413" s="110" t="s">
        <v>1892</v>
      </c>
      <c r="I413" s="21">
        <v>0</v>
      </c>
      <c r="J413" s="21">
        <v>0</v>
      </c>
      <c r="K413" s="21">
        <v>0</v>
      </c>
      <c r="L413" s="21">
        <v>0</v>
      </c>
      <c r="M413" s="21">
        <v>0</v>
      </c>
      <c r="N413" s="21">
        <v>0</v>
      </c>
      <c r="O413" s="21">
        <v>0</v>
      </c>
      <c r="P413" s="21">
        <v>0</v>
      </c>
      <c r="Q413" s="21">
        <v>0</v>
      </c>
      <c r="R413" s="21">
        <v>0</v>
      </c>
      <c r="W413" s="21">
        <v>0</v>
      </c>
      <c r="AC413" s="21">
        <v>1707144</v>
      </c>
      <c r="AD413" s="21">
        <v>0</v>
      </c>
      <c r="AE413" s="21">
        <v>0</v>
      </c>
      <c r="AF413" s="21">
        <v>0</v>
      </c>
      <c r="AG413" s="21">
        <v>0</v>
      </c>
      <c r="AH413" s="21">
        <v>0</v>
      </c>
      <c r="AI413" s="21">
        <v>0</v>
      </c>
      <c r="AJ413" s="21">
        <v>0</v>
      </c>
      <c r="AK413" s="21">
        <v>0</v>
      </c>
      <c r="AL413" s="21">
        <v>0</v>
      </c>
      <c r="AM413" s="21">
        <v>0</v>
      </c>
      <c r="AN413" s="21">
        <v>0</v>
      </c>
      <c r="AO413" s="21">
        <v>0</v>
      </c>
      <c r="AP413" s="21">
        <v>0</v>
      </c>
      <c r="AQ413" s="21">
        <v>0</v>
      </c>
      <c r="AR413" s="21">
        <v>0</v>
      </c>
      <c r="AS413" s="21">
        <v>0</v>
      </c>
      <c r="AT413" s="21">
        <v>0</v>
      </c>
      <c r="AU413" s="21">
        <v>0</v>
      </c>
      <c r="AV413" s="21">
        <v>0</v>
      </c>
      <c r="AW413" s="21">
        <v>0</v>
      </c>
      <c r="AX413" s="21">
        <v>0</v>
      </c>
      <c r="AY413" s="21">
        <v>0</v>
      </c>
      <c r="AZ413" s="21">
        <v>0</v>
      </c>
      <c r="BA413" s="21">
        <v>0</v>
      </c>
      <c r="BB413" s="21">
        <v>0</v>
      </c>
      <c r="BC413" s="21">
        <v>0</v>
      </c>
      <c r="BD413" s="21">
        <v>0</v>
      </c>
      <c r="BE413" s="21">
        <v>0</v>
      </c>
      <c r="BF413" s="21">
        <v>0</v>
      </c>
      <c r="BG413" s="21">
        <v>0</v>
      </c>
      <c r="BH413" s="21">
        <v>0</v>
      </c>
      <c r="BI413" s="21">
        <v>0</v>
      </c>
      <c r="BJ413" s="21">
        <v>0</v>
      </c>
      <c r="BK413" s="21">
        <v>0</v>
      </c>
      <c r="BL413" s="21">
        <v>0</v>
      </c>
      <c r="BM413" s="21">
        <v>0</v>
      </c>
      <c r="BN413" s="21">
        <v>0</v>
      </c>
      <c r="BO413" s="21">
        <v>0</v>
      </c>
      <c r="BP413" s="21">
        <v>0</v>
      </c>
      <c r="BQ413" s="21">
        <v>0</v>
      </c>
      <c r="BR413" s="21">
        <v>0</v>
      </c>
      <c r="BS413" s="21">
        <v>0</v>
      </c>
      <c r="BT413" s="21">
        <v>0</v>
      </c>
      <c r="BU413" s="21">
        <v>0</v>
      </c>
      <c r="BV413" s="21">
        <v>0</v>
      </c>
      <c r="BW413" s="21">
        <v>0</v>
      </c>
      <c r="BX413" s="21">
        <v>0</v>
      </c>
      <c r="BY413" s="21">
        <v>0</v>
      </c>
      <c r="BZ413" s="21">
        <v>0</v>
      </c>
      <c r="CA413" s="21">
        <v>0</v>
      </c>
      <c r="CB413" s="21">
        <v>0</v>
      </c>
      <c r="CC413" s="21">
        <v>0</v>
      </c>
      <c r="CD413" s="21">
        <v>0</v>
      </c>
      <c r="CE413" s="21">
        <v>0</v>
      </c>
      <c r="CF413" s="21">
        <v>0</v>
      </c>
      <c r="CG413" s="21">
        <v>0</v>
      </c>
      <c r="CH413" s="21">
        <v>0</v>
      </c>
      <c r="CI413" s="21">
        <v>0</v>
      </c>
      <c r="CJ413" s="21">
        <v>0</v>
      </c>
      <c r="CK413" s="21">
        <v>0</v>
      </c>
      <c r="CL413" s="21">
        <v>0</v>
      </c>
      <c r="CM413" s="21">
        <v>0</v>
      </c>
      <c r="CN413" s="21">
        <v>0</v>
      </c>
      <c r="CO413" s="21">
        <v>0</v>
      </c>
      <c r="CP413" s="21">
        <v>0</v>
      </c>
      <c r="CQ413" s="21">
        <v>0</v>
      </c>
      <c r="CR413" s="21">
        <v>0</v>
      </c>
      <c r="CS413" s="21">
        <v>0</v>
      </c>
      <c r="CT413" s="21">
        <v>0</v>
      </c>
      <c r="CU413" s="21">
        <v>0</v>
      </c>
      <c r="CV413" s="21">
        <v>0</v>
      </c>
      <c r="CW413" s="21">
        <v>0</v>
      </c>
      <c r="CX413" s="21">
        <v>0</v>
      </c>
      <c r="CY413" s="21">
        <v>0</v>
      </c>
      <c r="CZ413" s="21">
        <v>0</v>
      </c>
      <c r="DA413" s="21">
        <v>0</v>
      </c>
      <c r="DB413" s="21">
        <v>0</v>
      </c>
      <c r="DC413" s="21">
        <v>0</v>
      </c>
      <c r="DD413" s="21">
        <v>0</v>
      </c>
      <c r="DE413" s="21">
        <v>0</v>
      </c>
      <c r="DF413" s="21">
        <v>0</v>
      </c>
      <c r="DG413" s="21">
        <v>0</v>
      </c>
      <c r="DH413" s="21">
        <v>1707144</v>
      </c>
      <c r="DI413" s="110">
        <v>20</v>
      </c>
      <c r="DJ413" s="110">
        <v>20</v>
      </c>
      <c r="DK413" s="110">
        <v>10</v>
      </c>
      <c r="DL413" s="110">
        <v>50</v>
      </c>
      <c r="DM413" s="110">
        <v>0</v>
      </c>
      <c r="DN413" s="21">
        <v>341428.8</v>
      </c>
      <c r="DO413" s="21">
        <v>0</v>
      </c>
      <c r="DP413" s="110" t="s">
        <v>1911</v>
      </c>
      <c r="DQ413" s="110" t="s">
        <v>1911</v>
      </c>
      <c r="DR413" s="110" t="s">
        <v>1911</v>
      </c>
      <c r="DS413" s="110" t="s">
        <v>1892</v>
      </c>
      <c r="DT413" s="110" t="s">
        <v>1911</v>
      </c>
      <c r="DU413" s="110" t="s">
        <v>1892</v>
      </c>
      <c r="DV413" s="110" t="s">
        <v>1911</v>
      </c>
      <c r="DW413" s="110" t="s">
        <v>1911</v>
      </c>
      <c r="DX413" s="110" t="s">
        <v>1911</v>
      </c>
      <c r="DY413" s="110" t="s">
        <v>1911</v>
      </c>
      <c r="DZ413" s="110" t="s">
        <v>1911</v>
      </c>
      <c r="EA413" s="110" t="s">
        <v>1911</v>
      </c>
      <c r="EB413" s="110" t="s">
        <v>1892</v>
      </c>
      <c r="EC413" s="110" t="s">
        <v>1892</v>
      </c>
    </row>
    <row r="414" spans="1:133" x14ac:dyDescent="0.3">
      <c r="A414" s="110" t="s">
        <v>162</v>
      </c>
      <c r="B414" s="110">
        <v>2021</v>
      </c>
      <c r="C414" s="110" t="s">
        <v>3134</v>
      </c>
      <c r="D414" s="22">
        <f>INDEX(Concordance!$A$2:$A$556,MATCH('2021 ESSER III'!F414,Concordance!$D$2:$D$556,0))</f>
        <v>87083</v>
      </c>
      <c r="E414" s="110" t="s">
        <v>1389</v>
      </c>
      <c r="F414" s="110" t="s">
        <v>3135</v>
      </c>
      <c r="G414" s="110" t="s">
        <v>3136</v>
      </c>
      <c r="H414" s="110" t="s">
        <v>1892</v>
      </c>
      <c r="I414" s="21">
        <v>12365.77</v>
      </c>
      <c r="J414" s="21">
        <v>0</v>
      </c>
      <c r="K414" s="21">
        <v>0</v>
      </c>
      <c r="L414" s="21">
        <v>0</v>
      </c>
      <c r="M414" s="21">
        <v>0</v>
      </c>
      <c r="N414" s="21">
        <v>0</v>
      </c>
      <c r="O414" s="21">
        <v>0</v>
      </c>
      <c r="P414" s="21">
        <v>0</v>
      </c>
      <c r="Q414" s="21">
        <v>12365.77</v>
      </c>
      <c r="R414" s="21">
        <v>0</v>
      </c>
      <c r="W414" s="21">
        <v>12365.77</v>
      </c>
      <c r="X414" s="110">
        <v>0</v>
      </c>
      <c r="Y414" s="110">
        <v>0</v>
      </c>
      <c r="Z414" s="110">
        <v>0</v>
      </c>
      <c r="AA414" s="110">
        <v>100</v>
      </c>
      <c r="AB414" s="110">
        <v>0</v>
      </c>
      <c r="AC414" s="21">
        <v>1126006</v>
      </c>
      <c r="AD414" s="21">
        <v>0</v>
      </c>
      <c r="AE414" s="21">
        <v>0</v>
      </c>
      <c r="AF414" s="21">
        <v>0</v>
      </c>
      <c r="AG414" s="21">
        <v>0</v>
      </c>
      <c r="AH414" s="21">
        <v>0</v>
      </c>
      <c r="AI414" s="21">
        <v>0</v>
      </c>
      <c r="AJ414" s="21">
        <v>0</v>
      </c>
      <c r="AK414" s="21">
        <v>0</v>
      </c>
      <c r="AL414" s="21">
        <v>0</v>
      </c>
      <c r="AM414" s="21">
        <v>0</v>
      </c>
      <c r="AN414" s="21">
        <v>0</v>
      </c>
      <c r="AO414" s="21">
        <v>0</v>
      </c>
      <c r="AP414" s="21">
        <v>0</v>
      </c>
      <c r="AQ414" s="21">
        <v>0</v>
      </c>
      <c r="AR414" s="21">
        <v>0</v>
      </c>
      <c r="AS414" s="21">
        <v>0</v>
      </c>
      <c r="AT414" s="21">
        <v>0</v>
      </c>
      <c r="AU414" s="21">
        <v>0</v>
      </c>
      <c r="AV414" s="21">
        <v>0</v>
      </c>
      <c r="AW414" s="21">
        <v>0</v>
      </c>
      <c r="AX414" s="21">
        <v>0</v>
      </c>
      <c r="AY414" s="21">
        <v>0</v>
      </c>
      <c r="AZ414" s="21">
        <v>0</v>
      </c>
      <c r="BA414" s="21">
        <v>0</v>
      </c>
      <c r="BB414" s="21">
        <v>0</v>
      </c>
      <c r="BC414" s="21">
        <v>0</v>
      </c>
      <c r="BD414" s="21">
        <v>0</v>
      </c>
      <c r="BE414" s="21">
        <v>0</v>
      </c>
      <c r="BF414" s="21">
        <v>0</v>
      </c>
      <c r="BG414" s="21">
        <v>0</v>
      </c>
      <c r="BH414" s="21">
        <v>0</v>
      </c>
      <c r="BI414" s="21">
        <v>0</v>
      </c>
      <c r="BJ414" s="21">
        <v>0</v>
      </c>
      <c r="BK414" s="21">
        <v>0</v>
      </c>
      <c r="BL414" s="21">
        <v>0</v>
      </c>
      <c r="BM414" s="21">
        <v>0</v>
      </c>
      <c r="BN414" s="21">
        <v>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21">
        <v>0</v>
      </c>
      <c r="CJ414" s="21">
        <v>0</v>
      </c>
      <c r="CK414" s="21">
        <v>0</v>
      </c>
      <c r="CL414" s="21">
        <v>0</v>
      </c>
      <c r="CM414" s="21">
        <v>0</v>
      </c>
      <c r="CN414" s="21">
        <v>0</v>
      </c>
      <c r="CO414" s="21">
        <v>0</v>
      </c>
      <c r="CP414" s="21">
        <v>0</v>
      </c>
      <c r="CQ414" s="21">
        <v>0</v>
      </c>
      <c r="CR414" s="21">
        <v>0</v>
      </c>
      <c r="CS414" s="21">
        <v>0</v>
      </c>
      <c r="CT414" s="21">
        <v>0</v>
      </c>
      <c r="CU414" s="21">
        <v>0</v>
      </c>
      <c r="CV414" s="21">
        <v>0</v>
      </c>
      <c r="CW414" s="21">
        <v>0</v>
      </c>
      <c r="CX414" s="21">
        <v>0</v>
      </c>
      <c r="CY414" s="21">
        <v>0</v>
      </c>
      <c r="CZ414" s="21">
        <v>0</v>
      </c>
      <c r="DA414" s="21">
        <v>0</v>
      </c>
      <c r="DB414" s="21">
        <v>0</v>
      </c>
      <c r="DC414" s="21">
        <v>0</v>
      </c>
      <c r="DD414" s="21">
        <v>0</v>
      </c>
      <c r="DE414" s="21">
        <v>0</v>
      </c>
      <c r="DF414" s="21">
        <v>0</v>
      </c>
      <c r="DG414" s="21">
        <v>0</v>
      </c>
      <c r="DH414" s="21">
        <v>1126006</v>
      </c>
      <c r="DI414" s="110">
        <v>38.97</v>
      </c>
      <c r="DJ414" s="110">
        <v>30.87</v>
      </c>
      <c r="DK414" s="110">
        <v>0</v>
      </c>
      <c r="DL414" s="110">
        <v>30.16</v>
      </c>
      <c r="DM414" s="110">
        <v>0</v>
      </c>
      <c r="DN414" s="21">
        <v>329491.26</v>
      </c>
      <c r="DO414" s="21">
        <v>0</v>
      </c>
      <c r="DP414" s="110" t="s">
        <v>1911</v>
      </c>
      <c r="DQ414" s="110" t="s">
        <v>1911</v>
      </c>
      <c r="DR414" s="110" t="s">
        <v>1911</v>
      </c>
      <c r="DS414" s="110" t="s">
        <v>1892</v>
      </c>
      <c r="DT414" s="110" t="s">
        <v>1911</v>
      </c>
      <c r="DU414" s="110" t="s">
        <v>1911</v>
      </c>
      <c r="DV414" s="110" t="s">
        <v>1911</v>
      </c>
      <c r="DW414" s="110" t="s">
        <v>1911</v>
      </c>
      <c r="DX414" s="110" t="s">
        <v>1911</v>
      </c>
      <c r="DY414" s="110" t="s">
        <v>1911</v>
      </c>
      <c r="DZ414" s="110" t="s">
        <v>1911</v>
      </c>
      <c r="EA414" s="110" t="s">
        <v>1911</v>
      </c>
      <c r="EB414" s="110" t="s">
        <v>1892</v>
      </c>
      <c r="EC414" s="110" t="s">
        <v>1892</v>
      </c>
    </row>
    <row r="415" spans="1:133" x14ac:dyDescent="0.3">
      <c r="A415" s="110" t="s">
        <v>162</v>
      </c>
      <c r="B415" s="110">
        <v>2021</v>
      </c>
      <c r="C415" s="110" t="s">
        <v>3137</v>
      </c>
      <c r="D415" s="22">
        <f>INDEX(Concordance!$A$2:$A$556,MATCH('2021 ESSER III'!F415,Concordance!$D$2:$D$556,0))</f>
        <v>107158</v>
      </c>
      <c r="E415" s="110" t="s">
        <v>1392</v>
      </c>
      <c r="F415" s="110" t="s">
        <v>3138</v>
      </c>
      <c r="G415" s="110" t="s">
        <v>3139</v>
      </c>
      <c r="H415" s="110" t="s">
        <v>1892</v>
      </c>
      <c r="I415" s="21">
        <v>0</v>
      </c>
      <c r="J415" s="21">
        <v>0</v>
      </c>
      <c r="K415" s="21">
        <v>0</v>
      </c>
      <c r="L415" s="21">
        <v>0</v>
      </c>
      <c r="M415" s="21">
        <v>0</v>
      </c>
      <c r="N415" s="21">
        <v>0</v>
      </c>
      <c r="O415" s="21">
        <v>0</v>
      </c>
      <c r="P415" s="21">
        <v>0</v>
      </c>
      <c r="Q415" s="21">
        <v>0</v>
      </c>
      <c r="R415" s="21">
        <v>0</v>
      </c>
      <c r="W415" s="21">
        <v>0</v>
      </c>
      <c r="AC415" s="21">
        <v>1150103</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21">
        <v>0</v>
      </c>
      <c r="AS415" s="21">
        <v>0</v>
      </c>
      <c r="AT415" s="21">
        <v>0</v>
      </c>
      <c r="AU415" s="21">
        <v>0</v>
      </c>
      <c r="AV415" s="21">
        <v>0</v>
      </c>
      <c r="AW415" s="21">
        <v>0</v>
      </c>
      <c r="AX415" s="21">
        <v>0</v>
      </c>
      <c r="AY415" s="21">
        <v>0</v>
      </c>
      <c r="AZ415" s="21">
        <v>0</v>
      </c>
      <c r="BA415" s="21">
        <v>0</v>
      </c>
      <c r="BB415" s="21">
        <v>0</v>
      </c>
      <c r="BC415" s="21">
        <v>0</v>
      </c>
      <c r="BD415" s="21">
        <v>0</v>
      </c>
      <c r="BE415" s="21">
        <v>0</v>
      </c>
      <c r="BF415" s="21">
        <v>0</v>
      </c>
      <c r="BG415" s="21">
        <v>0</v>
      </c>
      <c r="BH415" s="21">
        <v>0</v>
      </c>
      <c r="BI415" s="21">
        <v>0</v>
      </c>
      <c r="BJ415" s="21">
        <v>0</v>
      </c>
      <c r="BK415" s="21">
        <v>0</v>
      </c>
      <c r="BL415" s="21">
        <v>0</v>
      </c>
      <c r="BM415" s="21">
        <v>0</v>
      </c>
      <c r="BN415" s="21">
        <v>0</v>
      </c>
      <c r="BO415" s="21">
        <v>0</v>
      </c>
      <c r="BP415" s="21">
        <v>0</v>
      </c>
      <c r="BQ415" s="21">
        <v>0</v>
      </c>
      <c r="BR415" s="21">
        <v>0</v>
      </c>
      <c r="BS415" s="21">
        <v>0</v>
      </c>
      <c r="BT415" s="21">
        <v>0</v>
      </c>
      <c r="BU415" s="21">
        <v>0</v>
      </c>
      <c r="BV415" s="21">
        <v>0</v>
      </c>
      <c r="BW415" s="21">
        <v>0</v>
      </c>
      <c r="BX415" s="21">
        <v>0</v>
      </c>
      <c r="BY415" s="21">
        <v>0</v>
      </c>
      <c r="BZ415" s="21">
        <v>0</v>
      </c>
      <c r="CA415" s="21">
        <v>0</v>
      </c>
      <c r="CB415" s="21">
        <v>0</v>
      </c>
      <c r="CC415" s="21">
        <v>0</v>
      </c>
      <c r="CD415" s="21">
        <v>0</v>
      </c>
      <c r="CE415" s="21">
        <v>0</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0</v>
      </c>
      <c r="CU415" s="21">
        <v>0</v>
      </c>
      <c r="CV415" s="21">
        <v>0</v>
      </c>
      <c r="CW415" s="21">
        <v>0</v>
      </c>
      <c r="CX415" s="21">
        <v>0</v>
      </c>
      <c r="CY415" s="21">
        <v>0</v>
      </c>
      <c r="CZ415" s="21">
        <v>0</v>
      </c>
      <c r="DA415" s="21">
        <v>0</v>
      </c>
      <c r="DB415" s="21">
        <v>0</v>
      </c>
      <c r="DC415" s="21">
        <v>0</v>
      </c>
      <c r="DD415" s="21">
        <v>0</v>
      </c>
      <c r="DE415" s="21">
        <v>0</v>
      </c>
      <c r="DF415" s="21">
        <v>0</v>
      </c>
      <c r="DG415" s="21">
        <v>0</v>
      </c>
      <c r="DH415" s="21">
        <v>1150103</v>
      </c>
      <c r="DI415" s="110">
        <v>0</v>
      </c>
      <c r="DJ415" s="110">
        <v>20</v>
      </c>
      <c r="DK415" s="110">
        <v>0</v>
      </c>
      <c r="DL415" s="110">
        <v>80</v>
      </c>
      <c r="DM415" s="110">
        <v>0</v>
      </c>
      <c r="DN415" s="21">
        <v>237535</v>
      </c>
      <c r="DO415" s="21">
        <v>0</v>
      </c>
      <c r="DP415" s="110" t="s">
        <v>1892</v>
      </c>
      <c r="DQ415" s="110" t="s">
        <v>1911</v>
      </c>
      <c r="DR415" s="110" t="s">
        <v>1911</v>
      </c>
      <c r="DS415" s="110" t="s">
        <v>1892</v>
      </c>
      <c r="DT415" s="110" t="s">
        <v>1911</v>
      </c>
      <c r="DU415" s="110" t="s">
        <v>1911</v>
      </c>
      <c r="DV415" s="110" t="s">
        <v>1911</v>
      </c>
      <c r="DW415" s="110" t="s">
        <v>1911</v>
      </c>
      <c r="DX415" s="110" t="s">
        <v>1911</v>
      </c>
      <c r="DY415" s="110" t="s">
        <v>1911</v>
      </c>
      <c r="DZ415" s="110" t="s">
        <v>1911</v>
      </c>
      <c r="EA415" s="110" t="s">
        <v>1911</v>
      </c>
      <c r="EB415" s="110" t="s">
        <v>1892</v>
      </c>
      <c r="EC415" s="110" t="s">
        <v>1892</v>
      </c>
    </row>
    <row r="416" spans="1:133" x14ac:dyDescent="0.3">
      <c r="A416" s="110" t="s">
        <v>162</v>
      </c>
      <c r="B416" s="110">
        <v>2021</v>
      </c>
      <c r="C416" s="110" t="s">
        <v>3140</v>
      </c>
      <c r="D416" s="22">
        <f>INDEX(Concordance!$A$2:$A$556,MATCH('2021 ESSER III'!F416,Concordance!$D$2:$D$556,0))</f>
        <v>19142</v>
      </c>
      <c r="E416" s="110" t="s">
        <v>1395</v>
      </c>
      <c r="F416" s="110" t="s">
        <v>3141</v>
      </c>
      <c r="G416" s="110" t="s">
        <v>3142</v>
      </c>
      <c r="H416" s="110" t="s">
        <v>1892</v>
      </c>
      <c r="I416" s="21">
        <v>90209.29</v>
      </c>
      <c r="J416" s="21">
        <v>0</v>
      </c>
      <c r="K416" s="21">
        <v>0</v>
      </c>
      <c r="L416" s="21">
        <v>0</v>
      </c>
      <c r="M416" s="21">
        <v>0</v>
      </c>
      <c r="N416" s="21">
        <v>0</v>
      </c>
      <c r="O416" s="21">
        <v>0</v>
      </c>
      <c r="P416" s="21">
        <v>0</v>
      </c>
      <c r="Q416" s="21">
        <v>90209.29</v>
      </c>
      <c r="R416" s="21">
        <v>0</v>
      </c>
      <c r="W416" s="21">
        <v>90209.29</v>
      </c>
      <c r="X416" s="110">
        <v>0</v>
      </c>
      <c r="Y416" s="110">
        <v>0</v>
      </c>
      <c r="Z416" s="110">
        <v>0</v>
      </c>
      <c r="AA416" s="110">
        <v>100</v>
      </c>
      <c r="AB416" s="110">
        <v>0</v>
      </c>
      <c r="AC416" s="21">
        <v>3532008</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0</v>
      </c>
      <c r="BK416" s="21">
        <v>0</v>
      </c>
      <c r="BL416" s="21">
        <v>0</v>
      </c>
      <c r="BM416" s="21">
        <v>0</v>
      </c>
      <c r="BN416" s="21">
        <v>0</v>
      </c>
      <c r="BO416" s="21">
        <v>0</v>
      </c>
      <c r="BP416" s="21">
        <v>0</v>
      </c>
      <c r="BQ416" s="21">
        <v>0</v>
      </c>
      <c r="BR416" s="21">
        <v>0</v>
      </c>
      <c r="BS416" s="21">
        <v>0</v>
      </c>
      <c r="BT416" s="21">
        <v>0</v>
      </c>
      <c r="BU416" s="21">
        <v>0</v>
      </c>
      <c r="BV416" s="21">
        <v>0</v>
      </c>
      <c r="BW416" s="21">
        <v>0</v>
      </c>
      <c r="BX416" s="21">
        <v>0</v>
      </c>
      <c r="BY416" s="21">
        <v>0</v>
      </c>
      <c r="BZ416" s="21">
        <v>0</v>
      </c>
      <c r="CA416" s="21">
        <v>0</v>
      </c>
      <c r="CB416" s="21">
        <v>0</v>
      </c>
      <c r="CC416" s="21">
        <v>0</v>
      </c>
      <c r="CD416" s="21">
        <v>0</v>
      </c>
      <c r="CE416" s="21">
        <v>0</v>
      </c>
      <c r="CF416" s="21">
        <v>0</v>
      </c>
      <c r="CG416" s="21">
        <v>0</v>
      </c>
      <c r="CH416" s="21">
        <v>0</v>
      </c>
      <c r="CI416" s="21">
        <v>0</v>
      </c>
      <c r="CJ416" s="21">
        <v>0</v>
      </c>
      <c r="CK416" s="21">
        <v>0</v>
      </c>
      <c r="CL416" s="21">
        <v>0</v>
      </c>
      <c r="CM416" s="21">
        <v>0</v>
      </c>
      <c r="CN416" s="21">
        <v>0</v>
      </c>
      <c r="CO416" s="21">
        <v>0</v>
      </c>
      <c r="CP416" s="21">
        <v>0</v>
      </c>
      <c r="CQ416" s="21">
        <v>0</v>
      </c>
      <c r="CR416" s="21">
        <v>0</v>
      </c>
      <c r="CS416" s="21">
        <v>0</v>
      </c>
      <c r="CT416" s="21">
        <v>0</v>
      </c>
      <c r="CU416" s="21">
        <v>0</v>
      </c>
      <c r="CV416" s="21">
        <v>0</v>
      </c>
      <c r="CW416" s="21">
        <v>0</v>
      </c>
      <c r="CX416" s="21">
        <v>0</v>
      </c>
      <c r="CY416" s="21">
        <v>0</v>
      </c>
      <c r="CZ416" s="21">
        <v>0</v>
      </c>
      <c r="DA416" s="21">
        <v>0</v>
      </c>
      <c r="DB416" s="21">
        <v>0</v>
      </c>
      <c r="DC416" s="21">
        <v>0</v>
      </c>
      <c r="DD416" s="21">
        <v>0</v>
      </c>
      <c r="DE416" s="21">
        <v>0</v>
      </c>
      <c r="DF416" s="21">
        <v>0</v>
      </c>
      <c r="DG416" s="21">
        <v>0</v>
      </c>
      <c r="DH416" s="21">
        <v>3532008</v>
      </c>
      <c r="DI416" s="110">
        <v>0</v>
      </c>
      <c r="DJ416" s="110">
        <v>68.2</v>
      </c>
      <c r="DK416" s="110">
        <v>31.8</v>
      </c>
      <c r="DL416" s="110">
        <v>0</v>
      </c>
      <c r="DM416" s="110">
        <v>0</v>
      </c>
      <c r="DN416" s="21">
        <v>1983121</v>
      </c>
      <c r="DO416" s="21">
        <v>0</v>
      </c>
      <c r="DP416" s="110" t="s">
        <v>1892</v>
      </c>
      <c r="DQ416" s="110" t="s">
        <v>1911</v>
      </c>
      <c r="DR416" s="110" t="s">
        <v>1911</v>
      </c>
      <c r="DS416" s="110" t="s">
        <v>1911</v>
      </c>
      <c r="DT416" s="110" t="s">
        <v>1911</v>
      </c>
      <c r="DU416" s="110" t="s">
        <v>1892</v>
      </c>
      <c r="DV416" s="110" t="s">
        <v>1911</v>
      </c>
      <c r="DW416" s="110" t="s">
        <v>1911</v>
      </c>
      <c r="DX416" s="110" t="s">
        <v>1911</v>
      </c>
      <c r="DY416" s="110" t="s">
        <v>1911</v>
      </c>
      <c r="DZ416" s="110" t="s">
        <v>1911</v>
      </c>
      <c r="EA416" s="110" t="s">
        <v>1911</v>
      </c>
      <c r="EB416" s="110" t="s">
        <v>1892</v>
      </c>
      <c r="EC416" s="110" t="s">
        <v>1892</v>
      </c>
    </row>
    <row r="417" spans="1:133" x14ac:dyDescent="0.3">
      <c r="A417" s="110" t="s">
        <v>162</v>
      </c>
      <c r="B417" s="110">
        <v>2021</v>
      </c>
      <c r="C417" s="110" t="s">
        <v>3143</v>
      </c>
      <c r="D417" s="22">
        <f>INDEX(Concordance!$A$2:$A$556,MATCH('2021 ESSER III'!F417,Concordance!$D$2:$D$556,0))</f>
        <v>48073</v>
      </c>
      <c r="E417" s="110" t="s">
        <v>450</v>
      </c>
      <c r="F417" s="110" t="s">
        <v>3144</v>
      </c>
      <c r="G417" s="110" t="s">
        <v>3145</v>
      </c>
      <c r="H417" s="110" t="s">
        <v>1892</v>
      </c>
      <c r="I417" s="21">
        <v>0</v>
      </c>
      <c r="J417" s="21">
        <v>0</v>
      </c>
      <c r="K417" s="21">
        <v>0</v>
      </c>
      <c r="L417" s="21">
        <v>0</v>
      </c>
      <c r="M417" s="21">
        <v>0</v>
      </c>
      <c r="N417" s="21">
        <v>0</v>
      </c>
      <c r="O417" s="21">
        <v>0</v>
      </c>
      <c r="P417" s="21">
        <v>0</v>
      </c>
      <c r="Q417" s="21">
        <v>0</v>
      </c>
      <c r="R417" s="21">
        <v>0</v>
      </c>
      <c r="W417" s="21">
        <v>0</v>
      </c>
      <c r="AC417" s="21">
        <v>18689058</v>
      </c>
      <c r="AD417" s="21">
        <v>0</v>
      </c>
      <c r="AE417" s="21">
        <v>0</v>
      </c>
      <c r="AF417" s="21">
        <v>0</v>
      </c>
      <c r="AG417" s="21">
        <v>0</v>
      </c>
      <c r="AH417" s="21">
        <v>0</v>
      </c>
      <c r="AI417" s="21">
        <v>0</v>
      </c>
      <c r="AJ417" s="21">
        <v>0</v>
      </c>
      <c r="AK417" s="21">
        <v>0</v>
      </c>
      <c r="AL417" s="21">
        <v>0</v>
      </c>
      <c r="AM417" s="21">
        <v>0</v>
      </c>
      <c r="AN417" s="21">
        <v>0</v>
      </c>
      <c r="AO417" s="21">
        <v>0</v>
      </c>
      <c r="AP417" s="21">
        <v>0</v>
      </c>
      <c r="AQ417" s="21">
        <v>0</v>
      </c>
      <c r="AR417" s="21">
        <v>0</v>
      </c>
      <c r="AS417" s="21">
        <v>0</v>
      </c>
      <c r="AT417" s="21">
        <v>0</v>
      </c>
      <c r="AU417" s="21">
        <v>0</v>
      </c>
      <c r="AV417" s="21">
        <v>0</v>
      </c>
      <c r="AW417" s="21">
        <v>0</v>
      </c>
      <c r="AX417" s="21">
        <v>0</v>
      </c>
      <c r="AY417" s="21">
        <v>0</v>
      </c>
      <c r="AZ417" s="21">
        <v>0</v>
      </c>
      <c r="BA417" s="21">
        <v>0</v>
      </c>
      <c r="BB417" s="21">
        <v>0</v>
      </c>
      <c r="BC417" s="21">
        <v>0</v>
      </c>
      <c r="BD417" s="21">
        <v>0</v>
      </c>
      <c r="BE417" s="21">
        <v>0</v>
      </c>
      <c r="BF417" s="21">
        <v>0</v>
      </c>
      <c r="BG417" s="21">
        <v>0</v>
      </c>
      <c r="BH417" s="21">
        <v>0</v>
      </c>
      <c r="BI417" s="21">
        <v>0</v>
      </c>
      <c r="BJ417" s="21">
        <v>0</v>
      </c>
      <c r="BK417" s="21">
        <v>0</v>
      </c>
      <c r="BL417" s="21">
        <v>0</v>
      </c>
      <c r="BM417" s="21">
        <v>0</v>
      </c>
      <c r="BN417" s="21">
        <v>0</v>
      </c>
      <c r="BO417" s="21">
        <v>0</v>
      </c>
      <c r="BP417" s="21">
        <v>0</v>
      </c>
      <c r="BQ417" s="21">
        <v>0</v>
      </c>
      <c r="BR417" s="21">
        <v>0</v>
      </c>
      <c r="BS417" s="21">
        <v>0</v>
      </c>
      <c r="BT417" s="21">
        <v>0</v>
      </c>
      <c r="BU417" s="21">
        <v>0</v>
      </c>
      <c r="BV417" s="21">
        <v>0</v>
      </c>
      <c r="BW417" s="21">
        <v>0</v>
      </c>
      <c r="BX417" s="21">
        <v>0</v>
      </c>
      <c r="BY417" s="21">
        <v>0</v>
      </c>
      <c r="BZ417" s="21">
        <v>0</v>
      </c>
      <c r="CA417" s="21">
        <v>0</v>
      </c>
      <c r="CB417" s="21">
        <v>0</v>
      </c>
      <c r="CC417" s="21">
        <v>0</v>
      </c>
      <c r="CD417" s="21">
        <v>0</v>
      </c>
      <c r="CE417" s="21">
        <v>0</v>
      </c>
      <c r="CF417" s="21">
        <v>0</v>
      </c>
      <c r="CG417" s="21">
        <v>0</v>
      </c>
      <c r="CH417" s="21">
        <v>0</v>
      </c>
      <c r="CI417" s="21">
        <v>0</v>
      </c>
      <c r="CJ417" s="21">
        <v>0</v>
      </c>
      <c r="CK417" s="21">
        <v>0</v>
      </c>
      <c r="CL417" s="21">
        <v>0</v>
      </c>
      <c r="CM417" s="21">
        <v>0</v>
      </c>
      <c r="CN417" s="21">
        <v>0</v>
      </c>
      <c r="CO417" s="21">
        <v>0</v>
      </c>
      <c r="CP417" s="21">
        <v>0</v>
      </c>
      <c r="CQ417" s="21">
        <v>0</v>
      </c>
      <c r="CR417" s="21">
        <v>0</v>
      </c>
      <c r="CS417" s="21">
        <v>0</v>
      </c>
      <c r="CT417" s="21">
        <v>0</v>
      </c>
      <c r="CU417" s="21">
        <v>0</v>
      </c>
      <c r="CV417" s="21">
        <v>0</v>
      </c>
      <c r="CW417" s="21">
        <v>0</v>
      </c>
      <c r="CX417" s="21">
        <v>0</v>
      </c>
      <c r="CY417" s="21">
        <v>0</v>
      </c>
      <c r="CZ417" s="21">
        <v>0</v>
      </c>
      <c r="DA417" s="21">
        <v>0</v>
      </c>
      <c r="DB417" s="21">
        <v>0</v>
      </c>
      <c r="DC417" s="21">
        <v>0</v>
      </c>
      <c r="DD417" s="21">
        <v>0</v>
      </c>
      <c r="DE417" s="21">
        <v>0</v>
      </c>
      <c r="DF417" s="21">
        <v>0</v>
      </c>
      <c r="DG417" s="21">
        <v>0</v>
      </c>
      <c r="DH417" s="21">
        <v>18689058</v>
      </c>
      <c r="DI417" s="110">
        <v>0</v>
      </c>
      <c r="DJ417" s="110">
        <v>20</v>
      </c>
      <c r="DK417" s="110">
        <v>0</v>
      </c>
      <c r="DL417" s="110">
        <v>0</v>
      </c>
      <c r="DM417" s="110">
        <v>80</v>
      </c>
      <c r="DN417" s="21">
        <v>3830000</v>
      </c>
      <c r="DO417" s="21">
        <v>0</v>
      </c>
      <c r="DP417" s="110" t="s">
        <v>1911</v>
      </c>
      <c r="DQ417" s="110" t="s">
        <v>1911</v>
      </c>
      <c r="DR417" s="110" t="s">
        <v>1911</v>
      </c>
      <c r="DS417" s="110" t="s">
        <v>1892</v>
      </c>
      <c r="DT417" s="110" t="s">
        <v>1911</v>
      </c>
      <c r="DU417" s="110" t="s">
        <v>1892</v>
      </c>
      <c r="DV417" s="110" t="s">
        <v>1911</v>
      </c>
      <c r="DW417" s="110" t="s">
        <v>1911</v>
      </c>
      <c r="DX417" s="110" t="s">
        <v>1911</v>
      </c>
      <c r="DY417" s="110" t="s">
        <v>1911</v>
      </c>
      <c r="DZ417" s="110" t="s">
        <v>1911</v>
      </c>
      <c r="EA417" s="110" t="s">
        <v>1911</v>
      </c>
      <c r="EB417" s="110" t="s">
        <v>1892</v>
      </c>
      <c r="EC417" s="110" t="s">
        <v>1892</v>
      </c>
    </row>
    <row r="418" spans="1:133" x14ac:dyDescent="0.3">
      <c r="A418" s="110" t="s">
        <v>162</v>
      </c>
      <c r="B418" s="110">
        <v>2021</v>
      </c>
      <c r="C418" s="110" t="s">
        <v>3146</v>
      </c>
      <c r="D418" s="22">
        <f>INDEX(Concordance!$A$2:$A$556,MATCH('2021 ESSER III'!F418,Concordance!$D$2:$D$556,0))</f>
        <v>104044</v>
      </c>
      <c r="E418" s="110" t="s">
        <v>3147</v>
      </c>
      <c r="F418" s="110" t="s">
        <v>3148</v>
      </c>
      <c r="G418" s="110" t="s">
        <v>3149</v>
      </c>
      <c r="H418" s="110" t="s">
        <v>1892</v>
      </c>
      <c r="I418" s="21">
        <v>0</v>
      </c>
      <c r="J418" s="21">
        <v>0</v>
      </c>
      <c r="K418" s="21">
        <v>0</v>
      </c>
      <c r="L418" s="21">
        <v>0</v>
      </c>
      <c r="M418" s="21">
        <v>0</v>
      </c>
      <c r="N418" s="21">
        <v>0</v>
      </c>
      <c r="O418" s="21">
        <v>0</v>
      </c>
      <c r="P418" s="21">
        <v>0</v>
      </c>
      <c r="Q418" s="21">
        <v>0</v>
      </c>
      <c r="R418" s="21">
        <v>0</v>
      </c>
      <c r="W418" s="21">
        <v>0</v>
      </c>
      <c r="AC418" s="21">
        <v>3531055</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0</v>
      </c>
      <c r="CU418" s="21">
        <v>0</v>
      </c>
      <c r="CV418" s="21">
        <v>0</v>
      </c>
      <c r="CW418" s="21">
        <v>0</v>
      </c>
      <c r="CX418" s="21">
        <v>0</v>
      </c>
      <c r="CY418" s="21">
        <v>0</v>
      </c>
      <c r="CZ418" s="21">
        <v>0</v>
      </c>
      <c r="DA418" s="21">
        <v>0</v>
      </c>
      <c r="DB418" s="21">
        <v>0</v>
      </c>
      <c r="DC418" s="21">
        <v>0</v>
      </c>
      <c r="DD418" s="21">
        <v>0</v>
      </c>
      <c r="DE418" s="21">
        <v>0</v>
      </c>
      <c r="DF418" s="21">
        <v>0</v>
      </c>
      <c r="DG418" s="21">
        <v>0</v>
      </c>
      <c r="DH418" s="21">
        <v>3531055</v>
      </c>
      <c r="DI418" s="110">
        <v>5</v>
      </c>
      <c r="DJ418" s="110">
        <v>60</v>
      </c>
      <c r="DK418" s="110">
        <v>35</v>
      </c>
      <c r="DL418" s="110">
        <v>0</v>
      </c>
      <c r="DM418" s="110">
        <v>0</v>
      </c>
      <c r="DN418" s="21">
        <v>1200000</v>
      </c>
      <c r="DO418" s="21">
        <v>0</v>
      </c>
      <c r="DP418" s="110" t="s">
        <v>1911</v>
      </c>
      <c r="DQ418" s="110" t="s">
        <v>1911</v>
      </c>
      <c r="DR418" s="110" t="s">
        <v>1911</v>
      </c>
      <c r="DS418" s="110" t="s">
        <v>1911</v>
      </c>
      <c r="DT418" s="110" t="s">
        <v>1911</v>
      </c>
      <c r="DU418" s="110" t="s">
        <v>1892</v>
      </c>
      <c r="DV418" s="110" t="s">
        <v>1911</v>
      </c>
      <c r="DW418" s="110" t="s">
        <v>1911</v>
      </c>
      <c r="DX418" s="110" t="s">
        <v>1911</v>
      </c>
      <c r="DY418" s="110" t="s">
        <v>1911</v>
      </c>
      <c r="DZ418" s="110" t="s">
        <v>1911</v>
      </c>
      <c r="EA418" s="110" t="s">
        <v>1911</v>
      </c>
      <c r="EB418" s="110" t="s">
        <v>1892</v>
      </c>
      <c r="EC418" s="110" t="s">
        <v>1892</v>
      </c>
    </row>
    <row r="419" spans="1:133" x14ac:dyDescent="0.3">
      <c r="A419" s="110" t="s">
        <v>162</v>
      </c>
      <c r="B419" s="110">
        <v>2021</v>
      </c>
      <c r="C419" s="110" t="s">
        <v>3150</v>
      </c>
      <c r="D419" s="22">
        <f>INDEX(Concordance!$A$2:$A$556,MATCH('2021 ESSER III'!F419,Concordance!$D$2:$D$556,0))</f>
        <v>88073</v>
      </c>
      <c r="E419" s="110" t="s">
        <v>1400</v>
      </c>
      <c r="F419" s="110" t="s">
        <v>3151</v>
      </c>
      <c r="G419" s="110" t="s">
        <v>3152</v>
      </c>
      <c r="H419" s="110" t="s">
        <v>1892</v>
      </c>
      <c r="I419" s="21">
        <v>3243.48</v>
      </c>
      <c r="J419" s="21">
        <v>0</v>
      </c>
      <c r="K419" s="21">
        <v>0</v>
      </c>
      <c r="L419" s="21">
        <v>0</v>
      </c>
      <c r="M419" s="21">
        <v>0</v>
      </c>
      <c r="N419" s="21">
        <v>0</v>
      </c>
      <c r="O419" s="21">
        <v>0</v>
      </c>
      <c r="P419" s="21">
        <v>0</v>
      </c>
      <c r="Q419" s="21">
        <v>3243.48</v>
      </c>
      <c r="R419" s="21">
        <v>0</v>
      </c>
      <c r="W419" s="21">
        <v>3243.48</v>
      </c>
      <c r="X419" s="110">
        <v>0</v>
      </c>
      <c r="Y419" s="110">
        <v>0</v>
      </c>
      <c r="Z419" s="110">
        <v>0</v>
      </c>
      <c r="AA419" s="110">
        <v>100</v>
      </c>
      <c r="AB419" s="110">
        <v>0</v>
      </c>
      <c r="AC419" s="21">
        <v>345071</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21">
        <v>0</v>
      </c>
      <c r="AS419" s="21">
        <v>0</v>
      </c>
      <c r="AT419" s="21">
        <v>0</v>
      </c>
      <c r="AU419" s="21">
        <v>0</v>
      </c>
      <c r="AV419" s="21">
        <v>0</v>
      </c>
      <c r="AW419" s="21">
        <v>0</v>
      </c>
      <c r="AX419" s="21">
        <v>0</v>
      </c>
      <c r="AY419" s="21">
        <v>0</v>
      </c>
      <c r="AZ419" s="21">
        <v>0</v>
      </c>
      <c r="BA419" s="21">
        <v>0</v>
      </c>
      <c r="BB419" s="21">
        <v>0</v>
      </c>
      <c r="BC419" s="21">
        <v>0</v>
      </c>
      <c r="BD419" s="21">
        <v>0</v>
      </c>
      <c r="BE419" s="21">
        <v>0</v>
      </c>
      <c r="BF419" s="21">
        <v>0</v>
      </c>
      <c r="BG419" s="21">
        <v>0</v>
      </c>
      <c r="BH419" s="21">
        <v>0</v>
      </c>
      <c r="BI419" s="21">
        <v>0</v>
      </c>
      <c r="BJ419" s="21">
        <v>0</v>
      </c>
      <c r="BK419" s="21">
        <v>0</v>
      </c>
      <c r="BL419" s="21">
        <v>0</v>
      </c>
      <c r="BM419" s="21">
        <v>0</v>
      </c>
      <c r="BN419" s="21">
        <v>0</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21">
        <v>0</v>
      </c>
      <c r="CU419" s="21">
        <v>0</v>
      </c>
      <c r="CV419" s="21">
        <v>0</v>
      </c>
      <c r="CW419" s="21">
        <v>0</v>
      </c>
      <c r="CX419" s="21">
        <v>0</v>
      </c>
      <c r="CY419" s="21">
        <v>0</v>
      </c>
      <c r="CZ419" s="21">
        <v>0</v>
      </c>
      <c r="DA419" s="21">
        <v>0</v>
      </c>
      <c r="DB419" s="21">
        <v>0</v>
      </c>
      <c r="DC419" s="21">
        <v>0</v>
      </c>
      <c r="DD419" s="21">
        <v>0</v>
      </c>
      <c r="DE419" s="21">
        <v>0</v>
      </c>
      <c r="DF419" s="21">
        <v>0</v>
      </c>
      <c r="DG419" s="21">
        <v>0</v>
      </c>
      <c r="DH419" s="21">
        <v>345071</v>
      </c>
      <c r="DI419" s="110">
        <v>0</v>
      </c>
      <c r="DJ419" s="110">
        <v>20</v>
      </c>
      <c r="DK419" s="110">
        <v>10</v>
      </c>
      <c r="DL419" s="110">
        <v>30</v>
      </c>
      <c r="DM419" s="110">
        <v>40</v>
      </c>
      <c r="DN419" s="21">
        <v>74065.600000000006</v>
      </c>
      <c r="DO419" s="21">
        <v>0</v>
      </c>
      <c r="DP419" s="110" t="s">
        <v>1892</v>
      </c>
      <c r="DQ419" s="110" t="s">
        <v>1911</v>
      </c>
      <c r="DR419" s="110" t="s">
        <v>1911</v>
      </c>
      <c r="DS419" s="110" t="s">
        <v>1892</v>
      </c>
      <c r="DT419" s="110" t="s">
        <v>1911</v>
      </c>
      <c r="DU419" s="110" t="s">
        <v>1892</v>
      </c>
      <c r="DV419" s="110" t="s">
        <v>1911</v>
      </c>
      <c r="DW419" s="110" t="s">
        <v>1911</v>
      </c>
      <c r="DX419" s="110" t="s">
        <v>1911</v>
      </c>
      <c r="DY419" s="110" t="s">
        <v>1911</v>
      </c>
      <c r="DZ419" s="110" t="s">
        <v>1911</v>
      </c>
      <c r="EA419" s="110" t="s">
        <v>1911</v>
      </c>
      <c r="EB419" s="110" t="s">
        <v>1892</v>
      </c>
      <c r="EC419" s="110" t="s">
        <v>1892</v>
      </c>
    </row>
    <row r="420" spans="1:133" x14ac:dyDescent="0.3">
      <c r="A420" s="110" t="s">
        <v>162</v>
      </c>
      <c r="B420" s="110">
        <v>2021</v>
      </c>
      <c r="C420" s="110" t="s">
        <v>3153</v>
      </c>
      <c r="D420" s="22">
        <f>INDEX(Concordance!$A$2:$A$556,MATCH('2021 ESSER III'!F420,Concordance!$D$2:$D$556,0))</f>
        <v>39134</v>
      </c>
      <c r="E420" s="110" t="s">
        <v>1412</v>
      </c>
      <c r="F420" s="110" t="s">
        <v>3154</v>
      </c>
      <c r="G420" s="110" t="s">
        <v>3155</v>
      </c>
      <c r="H420" s="110" t="s">
        <v>1892</v>
      </c>
      <c r="I420" s="21">
        <v>70951.13</v>
      </c>
      <c r="J420" s="21">
        <v>0</v>
      </c>
      <c r="K420" s="21">
        <v>0</v>
      </c>
      <c r="L420" s="21">
        <v>0</v>
      </c>
      <c r="M420" s="21">
        <v>0</v>
      </c>
      <c r="N420" s="21">
        <v>0</v>
      </c>
      <c r="O420" s="21">
        <v>0</v>
      </c>
      <c r="P420" s="21">
        <v>0</v>
      </c>
      <c r="Q420" s="21">
        <v>70951.13</v>
      </c>
      <c r="R420" s="21">
        <v>0</v>
      </c>
      <c r="W420" s="21">
        <v>70951.13</v>
      </c>
      <c r="X420" s="110">
        <v>0</v>
      </c>
      <c r="Y420" s="110">
        <v>0</v>
      </c>
      <c r="Z420" s="110">
        <v>0</v>
      </c>
      <c r="AA420" s="110">
        <v>100</v>
      </c>
      <c r="AB420" s="110">
        <v>0</v>
      </c>
      <c r="AC420" s="21">
        <v>5947650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0</v>
      </c>
      <c r="CH420" s="21">
        <v>0</v>
      </c>
      <c r="CI420" s="21">
        <v>0</v>
      </c>
      <c r="CJ420" s="21">
        <v>0</v>
      </c>
      <c r="CK420" s="21">
        <v>0</v>
      </c>
      <c r="CL420" s="21">
        <v>0</v>
      </c>
      <c r="CM420" s="21">
        <v>0</v>
      </c>
      <c r="CN420" s="21">
        <v>0</v>
      </c>
      <c r="CO420" s="21">
        <v>0</v>
      </c>
      <c r="CP420" s="21">
        <v>0</v>
      </c>
      <c r="CQ420" s="21">
        <v>0</v>
      </c>
      <c r="CR420" s="21">
        <v>0</v>
      </c>
      <c r="CS420" s="21">
        <v>0</v>
      </c>
      <c r="CT420" s="21">
        <v>0</v>
      </c>
      <c r="CU420" s="21">
        <v>0</v>
      </c>
      <c r="CV420" s="21">
        <v>0</v>
      </c>
      <c r="CW420" s="21">
        <v>0</v>
      </c>
      <c r="CX420" s="21">
        <v>0</v>
      </c>
      <c r="CY420" s="21">
        <v>0</v>
      </c>
      <c r="CZ420" s="21">
        <v>0</v>
      </c>
      <c r="DA420" s="21">
        <v>0</v>
      </c>
      <c r="DB420" s="21">
        <v>0</v>
      </c>
      <c r="DC420" s="21">
        <v>0</v>
      </c>
      <c r="DD420" s="21">
        <v>0</v>
      </c>
      <c r="DE420" s="21">
        <v>0</v>
      </c>
      <c r="DF420" s="21">
        <v>0</v>
      </c>
      <c r="DG420" s="21">
        <v>0</v>
      </c>
      <c r="DH420" s="21">
        <v>5947650</v>
      </c>
      <c r="DI420" s="110">
        <v>0</v>
      </c>
      <c r="DJ420" s="110">
        <v>20</v>
      </c>
      <c r="DK420" s="110">
        <v>20</v>
      </c>
      <c r="DL420" s="110">
        <v>0</v>
      </c>
      <c r="DM420" s="110">
        <v>60</v>
      </c>
      <c r="DN420" s="21">
        <v>1190000</v>
      </c>
      <c r="DO420" s="21">
        <v>0</v>
      </c>
      <c r="DP420" s="110" t="s">
        <v>1911</v>
      </c>
      <c r="DQ420" s="110" t="s">
        <v>1911</v>
      </c>
      <c r="DR420" s="110" t="s">
        <v>1911</v>
      </c>
      <c r="DS420" s="110" t="s">
        <v>1911</v>
      </c>
      <c r="DT420" s="110" t="s">
        <v>1911</v>
      </c>
      <c r="DU420" s="110" t="s">
        <v>1892</v>
      </c>
      <c r="DV420" s="110" t="s">
        <v>1911</v>
      </c>
      <c r="DW420" s="110" t="s">
        <v>1911</v>
      </c>
      <c r="DX420" s="110" t="s">
        <v>1911</v>
      </c>
      <c r="DY420" s="110" t="s">
        <v>1911</v>
      </c>
      <c r="DZ420" s="110" t="s">
        <v>1911</v>
      </c>
      <c r="EA420" s="110" t="s">
        <v>1911</v>
      </c>
      <c r="EB420" s="110" t="s">
        <v>1892</v>
      </c>
      <c r="EC420" s="110" t="s">
        <v>1892</v>
      </c>
    </row>
    <row r="421" spans="1:133" x14ac:dyDescent="0.3">
      <c r="A421" s="110" t="s">
        <v>162</v>
      </c>
      <c r="B421" s="110">
        <v>2021</v>
      </c>
      <c r="C421" s="110" t="s">
        <v>3156</v>
      </c>
      <c r="D421" s="22">
        <f>INDEX(Concordance!$A$2:$A$556,MATCH('2021 ESSER III'!F421,Concordance!$D$2:$D$556,0))</f>
        <v>7124</v>
      </c>
      <c r="E421" s="110" t="s">
        <v>1415</v>
      </c>
      <c r="F421" s="110" t="s">
        <v>3157</v>
      </c>
      <c r="G421" s="110" t="s">
        <v>3158</v>
      </c>
      <c r="H421" s="110" t="s">
        <v>1892</v>
      </c>
      <c r="I421" s="21">
        <v>0</v>
      </c>
      <c r="J421" s="21">
        <v>0</v>
      </c>
      <c r="K421" s="21">
        <v>0</v>
      </c>
      <c r="L421" s="21">
        <v>0</v>
      </c>
      <c r="M421" s="21">
        <v>0</v>
      </c>
      <c r="N421" s="21">
        <v>0</v>
      </c>
      <c r="O421" s="21">
        <v>0</v>
      </c>
      <c r="P421" s="21">
        <v>0</v>
      </c>
      <c r="Q421" s="21">
        <v>0</v>
      </c>
      <c r="R421" s="21">
        <v>0</v>
      </c>
      <c r="W421" s="21">
        <v>0</v>
      </c>
      <c r="AC421" s="21">
        <v>627223</v>
      </c>
      <c r="AD421" s="21">
        <v>0</v>
      </c>
      <c r="AE421" s="21">
        <v>0</v>
      </c>
      <c r="AF421" s="21">
        <v>0</v>
      </c>
      <c r="AG421" s="21">
        <v>0</v>
      </c>
      <c r="AH421" s="21">
        <v>0</v>
      </c>
      <c r="AI421" s="21">
        <v>0</v>
      </c>
      <c r="AJ421" s="21">
        <v>0</v>
      </c>
      <c r="AK421" s="21">
        <v>0</v>
      </c>
      <c r="AL421" s="21">
        <v>0</v>
      </c>
      <c r="AM421" s="21">
        <v>0</v>
      </c>
      <c r="AN421" s="21">
        <v>0</v>
      </c>
      <c r="AO421" s="21">
        <v>0</v>
      </c>
      <c r="AP421" s="21">
        <v>0</v>
      </c>
      <c r="AQ421" s="21">
        <v>0</v>
      </c>
      <c r="AR421" s="21">
        <v>0</v>
      </c>
      <c r="AS421" s="21">
        <v>0</v>
      </c>
      <c r="AT421" s="21">
        <v>0</v>
      </c>
      <c r="AU421" s="21">
        <v>0</v>
      </c>
      <c r="AV421" s="21">
        <v>0</v>
      </c>
      <c r="AW421" s="21">
        <v>0</v>
      </c>
      <c r="AX421" s="21">
        <v>0</v>
      </c>
      <c r="AY421" s="21">
        <v>0</v>
      </c>
      <c r="AZ421" s="21">
        <v>0</v>
      </c>
      <c r="BA421" s="21">
        <v>0</v>
      </c>
      <c r="BB421" s="21">
        <v>0</v>
      </c>
      <c r="BC421" s="21">
        <v>0</v>
      </c>
      <c r="BD421" s="21">
        <v>0</v>
      </c>
      <c r="BE421" s="21">
        <v>0</v>
      </c>
      <c r="BF421" s="21">
        <v>0</v>
      </c>
      <c r="BG421" s="21">
        <v>0</v>
      </c>
      <c r="BH421" s="21">
        <v>0</v>
      </c>
      <c r="BI421" s="21">
        <v>0</v>
      </c>
      <c r="BJ421" s="21">
        <v>0</v>
      </c>
      <c r="BK421" s="21">
        <v>0</v>
      </c>
      <c r="BL421" s="21">
        <v>0</v>
      </c>
      <c r="BM421" s="21">
        <v>0</v>
      </c>
      <c r="BN421" s="21">
        <v>0</v>
      </c>
      <c r="BO421" s="21">
        <v>0</v>
      </c>
      <c r="BP421" s="21">
        <v>0</v>
      </c>
      <c r="BQ421" s="21">
        <v>0</v>
      </c>
      <c r="BR421" s="21">
        <v>0</v>
      </c>
      <c r="BS421" s="21">
        <v>0</v>
      </c>
      <c r="BT421" s="21">
        <v>0</v>
      </c>
      <c r="BU421" s="21">
        <v>0</v>
      </c>
      <c r="BV421" s="21">
        <v>0</v>
      </c>
      <c r="BW421" s="21">
        <v>0</v>
      </c>
      <c r="BX421" s="21">
        <v>0</v>
      </c>
      <c r="BY421" s="21">
        <v>0</v>
      </c>
      <c r="BZ421" s="21">
        <v>0</v>
      </c>
      <c r="CA421" s="21">
        <v>0</v>
      </c>
      <c r="CB421" s="21">
        <v>0</v>
      </c>
      <c r="CC421" s="21">
        <v>0</v>
      </c>
      <c r="CD421" s="21">
        <v>0</v>
      </c>
      <c r="CE421" s="21">
        <v>0</v>
      </c>
      <c r="CF421" s="21">
        <v>0</v>
      </c>
      <c r="CG421" s="21">
        <v>0</v>
      </c>
      <c r="CH421" s="21">
        <v>0</v>
      </c>
      <c r="CI421" s="21">
        <v>0</v>
      </c>
      <c r="CJ421" s="21">
        <v>0</v>
      </c>
      <c r="CK421" s="21">
        <v>0</v>
      </c>
      <c r="CL421" s="21">
        <v>0</v>
      </c>
      <c r="CM421" s="21">
        <v>0</v>
      </c>
      <c r="CN421" s="21">
        <v>0</v>
      </c>
      <c r="CO421" s="21">
        <v>0</v>
      </c>
      <c r="CP421" s="21">
        <v>0</v>
      </c>
      <c r="CQ421" s="21">
        <v>0</v>
      </c>
      <c r="CR421" s="21">
        <v>0</v>
      </c>
      <c r="CS421" s="21">
        <v>0</v>
      </c>
      <c r="CT421" s="21">
        <v>0</v>
      </c>
      <c r="CU421" s="21">
        <v>0</v>
      </c>
      <c r="CV421" s="21">
        <v>0</v>
      </c>
      <c r="CW421" s="21">
        <v>0</v>
      </c>
      <c r="CX421" s="21">
        <v>0</v>
      </c>
      <c r="CY421" s="21">
        <v>0</v>
      </c>
      <c r="CZ421" s="21">
        <v>0</v>
      </c>
      <c r="DA421" s="21">
        <v>0</v>
      </c>
      <c r="DB421" s="21">
        <v>0</v>
      </c>
      <c r="DC421" s="21">
        <v>0</v>
      </c>
      <c r="DD421" s="21">
        <v>0</v>
      </c>
      <c r="DE421" s="21">
        <v>0</v>
      </c>
      <c r="DF421" s="21">
        <v>0</v>
      </c>
      <c r="DG421" s="21">
        <v>0</v>
      </c>
      <c r="DH421" s="21">
        <v>627223</v>
      </c>
      <c r="DI421" s="110">
        <v>0</v>
      </c>
      <c r="DJ421" s="110">
        <v>20</v>
      </c>
      <c r="DK421" s="110">
        <v>0</v>
      </c>
      <c r="DL421" s="110">
        <v>80</v>
      </c>
      <c r="DM421" s="110">
        <v>0</v>
      </c>
      <c r="DN421" s="21">
        <v>125444.6</v>
      </c>
      <c r="DO421" s="21">
        <v>0</v>
      </c>
      <c r="DP421" s="110" t="s">
        <v>1911</v>
      </c>
      <c r="DQ421" s="110" t="s">
        <v>1911</v>
      </c>
      <c r="DR421" s="110" t="s">
        <v>1911</v>
      </c>
      <c r="DS421" s="110" t="s">
        <v>1892</v>
      </c>
      <c r="DT421" s="110" t="s">
        <v>1911</v>
      </c>
      <c r="DU421" s="110" t="s">
        <v>1911</v>
      </c>
      <c r="DV421" s="110" t="s">
        <v>1911</v>
      </c>
      <c r="DW421" s="110" t="s">
        <v>1911</v>
      </c>
      <c r="DX421" s="110" t="s">
        <v>1911</v>
      </c>
      <c r="DY421" s="110" t="s">
        <v>1911</v>
      </c>
      <c r="DZ421" s="110" t="s">
        <v>1911</v>
      </c>
      <c r="EA421" s="110" t="s">
        <v>1911</v>
      </c>
      <c r="EB421" s="110" t="s">
        <v>1892</v>
      </c>
      <c r="EC421" s="110" t="s">
        <v>1892</v>
      </c>
    </row>
    <row r="422" spans="1:133" x14ac:dyDescent="0.3">
      <c r="A422" s="110" t="s">
        <v>162</v>
      </c>
      <c r="B422" s="110">
        <v>2021</v>
      </c>
      <c r="C422" s="110" t="s">
        <v>3159</v>
      </c>
      <c r="D422" s="22">
        <f>INDEX(Concordance!$A$2:$A$556,MATCH('2021 ESSER III'!F422,Concordance!$D$2:$D$556,0))</f>
        <v>46132</v>
      </c>
      <c r="E422" s="110" t="s">
        <v>3160</v>
      </c>
      <c r="F422" s="110" t="s">
        <v>3161</v>
      </c>
      <c r="G422" s="110" t="s">
        <v>3162</v>
      </c>
      <c r="H422" s="110" t="s">
        <v>1892</v>
      </c>
      <c r="I422" s="21">
        <v>0</v>
      </c>
      <c r="J422" s="21">
        <v>0</v>
      </c>
      <c r="K422" s="21">
        <v>0</v>
      </c>
      <c r="L422" s="21">
        <v>0</v>
      </c>
      <c r="M422" s="21">
        <v>0</v>
      </c>
      <c r="N422" s="21">
        <v>0</v>
      </c>
      <c r="O422" s="21">
        <v>0</v>
      </c>
      <c r="P422" s="21">
        <v>0</v>
      </c>
      <c r="Q422" s="21">
        <v>0</v>
      </c>
      <c r="R422" s="21">
        <v>0</v>
      </c>
      <c r="W422" s="21">
        <v>0</v>
      </c>
      <c r="AC422" s="21">
        <v>1886217</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0</v>
      </c>
      <c r="BN422" s="21">
        <v>0</v>
      </c>
      <c r="BO422" s="21">
        <v>0</v>
      </c>
      <c r="BP422" s="21">
        <v>0</v>
      </c>
      <c r="BQ422" s="21">
        <v>0</v>
      </c>
      <c r="BR422" s="21">
        <v>0</v>
      </c>
      <c r="BS422" s="21">
        <v>0</v>
      </c>
      <c r="BT422" s="21">
        <v>0</v>
      </c>
      <c r="BU422" s="21">
        <v>0</v>
      </c>
      <c r="BV422" s="21">
        <v>0</v>
      </c>
      <c r="BW422" s="21">
        <v>0</v>
      </c>
      <c r="BX422" s="21">
        <v>0</v>
      </c>
      <c r="BY422" s="21">
        <v>0</v>
      </c>
      <c r="BZ422" s="21">
        <v>0</v>
      </c>
      <c r="CA422" s="21">
        <v>0</v>
      </c>
      <c r="CB422" s="21">
        <v>0</v>
      </c>
      <c r="CC422" s="21">
        <v>0</v>
      </c>
      <c r="CD422" s="21">
        <v>0</v>
      </c>
      <c r="CE422" s="21">
        <v>0</v>
      </c>
      <c r="CF422" s="21">
        <v>0</v>
      </c>
      <c r="CG422" s="21">
        <v>0</v>
      </c>
      <c r="CH422" s="21">
        <v>0</v>
      </c>
      <c r="CI422" s="21">
        <v>0</v>
      </c>
      <c r="CJ422" s="21">
        <v>0</v>
      </c>
      <c r="CK422" s="21">
        <v>0</v>
      </c>
      <c r="CL422" s="21">
        <v>0</v>
      </c>
      <c r="CM422" s="21">
        <v>0</v>
      </c>
      <c r="CN422" s="21">
        <v>0</v>
      </c>
      <c r="CO422" s="21">
        <v>0</v>
      </c>
      <c r="CP422" s="21">
        <v>0</v>
      </c>
      <c r="CQ422" s="21">
        <v>0</v>
      </c>
      <c r="CR422" s="21">
        <v>0</v>
      </c>
      <c r="CS422" s="21">
        <v>0</v>
      </c>
      <c r="CT422" s="21">
        <v>0</v>
      </c>
      <c r="CU422" s="21">
        <v>0</v>
      </c>
      <c r="CV422" s="21">
        <v>0</v>
      </c>
      <c r="CW422" s="21">
        <v>0</v>
      </c>
      <c r="CX422" s="21">
        <v>0</v>
      </c>
      <c r="CY422" s="21">
        <v>0</v>
      </c>
      <c r="CZ422" s="21">
        <v>0</v>
      </c>
      <c r="DA422" s="21">
        <v>0</v>
      </c>
      <c r="DB422" s="21">
        <v>0</v>
      </c>
      <c r="DC422" s="21">
        <v>0</v>
      </c>
      <c r="DD422" s="21">
        <v>0</v>
      </c>
      <c r="DE422" s="21">
        <v>0</v>
      </c>
      <c r="DF422" s="21">
        <v>0</v>
      </c>
      <c r="DG422" s="21">
        <v>0</v>
      </c>
      <c r="DH422" s="21">
        <v>1886217</v>
      </c>
      <c r="DI422" s="110">
        <v>68</v>
      </c>
      <c r="DJ422" s="110">
        <v>20</v>
      </c>
      <c r="DK422" s="110">
        <v>0</v>
      </c>
      <c r="DL422" s="110">
        <v>12</v>
      </c>
      <c r="DM422" s="110">
        <v>0</v>
      </c>
      <c r="DN422" s="21">
        <v>405769</v>
      </c>
      <c r="DO422" s="21">
        <v>0</v>
      </c>
      <c r="DP422" s="110" t="s">
        <v>1911</v>
      </c>
      <c r="DQ422" s="110" t="s">
        <v>1911</v>
      </c>
      <c r="DR422" s="110" t="s">
        <v>1911</v>
      </c>
      <c r="DS422" s="110" t="s">
        <v>1892</v>
      </c>
      <c r="DT422" s="110" t="s">
        <v>1911</v>
      </c>
      <c r="DU422" s="110" t="s">
        <v>1892</v>
      </c>
      <c r="DV422" s="110" t="s">
        <v>1911</v>
      </c>
      <c r="DW422" s="110" t="s">
        <v>1911</v>
      </c>
      <c r="DX422" s="110" t="s">
        <v>1911</v>
      </c>
      <c r="DY422" s="110" t="s">
        <v>1911</v>
      </c>
      <c r="DZ422" s="110" t="s">
        <v>1911</v>
      </c>
      <c r="EA422" s="110" t="s">
        <v>1911</v>
      </c>
      <c r="EB422" s="110" t="s">
        <v>1892</v>
      </c>
      <c r="EC422" s="110" t="s">
        <v>1892</v>
      </c>
    </row>
    <row r="423" spans="1:133" x14ac:dyDescent="0.3">
      <c r="A423" s="110" t="s">
        <v>162</v>
      </c>
      <c r="B423" s="110">
        <v>2021</v>
      </c>
      <c r="C423" s="110" t="s">
        <v>3163</v>
      </c>
      <c r="D423" s="22">
        <f>INDEX(Concordance!$A$2:$A$556,MATCH('2021 ESSER III'!F423,Concordance!$D$2:$D$556,0))</f>
        <v>103127</v>
      </c>
      <c r="E423" s="110" t="s">
        <v>1420</v>
      </c>
      <c r="F423" s="110" t="s">
        <v>3164</v>
      </c>
      <c r="G423" s="110" t="s">
        <v>3165</v>
      </c>
      <c r="H423" s="110" t="s">
        <v>1892</v>
      </c>
      <c r="I423" s="21">
        <v>0</v>
      </c>
      <c r="J423" s="21">
        <v>0</v>
      </c>
      <c r="K423" s="21">
        <v>0</v>
      </c>
      <c r="L423" s="21">
        <v>0</v>
      </c>
      <c r="M423" s="21">
        <v>0</v>
      </c>
      <c r="N423" s="21">
        <v>0</v>
      </c>
      <c r="O423" s="21">
        <v>0</v>
      </c>
      <c r="P423" s="21">
        <v>0</v>
      </c>
      <c r="Q423" s="21">
        <v>0</v>
      </c>
      <c r="R423" s="21">
        <v>0</v>
      </c>
      <c r="W423" s="21">
        <v>0</v>
      </c>
      <c r="AC423" s="21">
        <v>931135</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21">
        <v>0</v>
      </c>
      <c r="CK423" s="21">
        <v>0</v>
      </c>
      <c r="CL423" s="21">
        <v>0</v>
      </c>
      <c r="CM423" s="21">
        <v>0</v>
      </c>
      <c r="CN423" s="21">
        <v>0</v>
      </c>
      <c r="CO423" s="21">
        <v>0</v>
      </c>
      <c r="CP423" s="21">
        <v>0</v>
      </c>
      <c r="CQ423" s="21">
        <v>0</v>
      </c>
      <c r="CR423" s="21">
        <v>0</v>
      </c>
      <c r="CS423" s="21">
        <v>0</v>
      </c>
      <c r="CT423" s="21">
        <v>0</v>
      </c>
      <c r="CU423" s="21">
        <v>0</v>
      </c>
      <c r="CV423" s="21">
        <v>0</v>
      </c>
      <c r="CW423" s="21">
        <v>0</v>
      </c>
      <c r="CX423" s="21">
        <v>0</v>
      </c>
      <c r="CY423" s="21">
        <v>0</v>
      </c>
      <c r="CZ423" s="21">
        <v>0</v>
      </c>
      <c r="DA423" s="21">
        <v>0</v>
      </c>
      <c r="DB423" s="21">
        <v>0</v>
      </c>
      <c r="DC423" s="21">
        <v>0</v>
      </c>
      <c r="DD423" s="21">
        <v>0</v>
      </c>
      <c r="DE423" s="21">
        <v>0</v>
      </c>
      <c r="DF423" s="21">
        <v>0</v>
      </c>
      <c r="DG423" s="21">
        <v>0</v>
      </c>
      <c r="DH423" s="21">
        <v>931135</v>
      </c>
      <c r="DI423" s="110">
        <v>0</v>
      </c>
      <c r="DJ423" s="110">
        <v>20</v>
      </c>
      <c r="DK423" s="110">
        <v>0</v>
      </c>
      <c r="DL423" s="110">
        <v>0</v>
      </c>
      <c r="DM423" s="110">
        <v>80</v>
      </c>
      <c r="DN423" s="21">
        <v>206830.96</v>
      </c>
      <c r="DO423" s="21">
        <v>0</v>
      </c>
      <c r="DP423" s="110" t="s">
        <v>1911</v>
      </c>
      <c r="DQ423" s="110" t="s">
        <v>1911</v>
      </c>
      <c r="DR423" s="110" t="s">
        <v>1911</v>
      </c>
      <c r="DS423" s="110" t="s">
        <v>1911</v>
      </c>
      <c r="DT423" s="110" t="s">
        <v>1911</v>
      </c>
      <c r="DU423" s="110" t="s">
        <v>1911</v>
      </c>
      <c r="DV423" s="110" t="s">
        <v>1911</v>
      </c>
      <c r="DW423" s="110" t="s">
        <v>1911</v>
      </c>
      <c r="DX423" s="110" t="s">
        <v>1911</v>
      </c>
      <c r="DY423" s="110" t="s">
        <v>1911</v>
      </c>
      <c r="DZ423" s="110" t="s">
        <v>1911</v>
      </c>
      <c r="EA423" s="110" t="s">
        <v>1911</v>
      </c>
      <c r="EB423" s="110" t="s">
        <v>1892</v>
      </c>
      <c r="EC423" s="110" t="s">
        <v>1892</v>
      </c>
    </row>
    <row r="424" spans="1:133" x14ac:dyDescent="0.3">
      <c r="A424" s="110" t="s">
        <v>162</v>
      </c>
      <c r="B424" s="110">
        <v>2021</v>
      </c>
      <c r="C424" s="110" t="s">
        <v>3166</v>
      </c>
      <c r="D424" s="22">
        <f>INDEX(Concordance!$A$2:$A$556,MATCH('2021 ESSER III'!F424,Concordance!$D$2:$D$556,0))</f>
        <v>85044</v>
      </c>
      <c r="E424" s="110" t="s">
        <v>1423</v>
      </c>
      <c r="F424" s="110" t="s">
        <v>3167</v>
      </c>
      <c r="G424" s="110" t="s">
        <v>3168</v>
      </c>
      <c r="H424" s="110" t="s">
        <v>1892</v>
      </c>
      <c r="I424" s="21">
        <v>0</v>
      </c>
      <c r="J424" s="21">
        <v>0</v>
      </c>
      <c r="K424" s="21">
        <v>0</v>
      </c>
      <c r="L424" s="21">
        <v>0</v>
      </c>
      <c r="M424" s="21">
        <v>0</v>
      </c>
      <c r="N424" s="21">
        <v>0</v>
      </c>
      <c r="O424" s="21">
        <v>0</v>
      </c>
      <c r="P424" s="21">
        <v>0</v>
      </c>
      <c r="Q424" s="21">
        <v>0</v>
      </c>
      <c r="R424" s="21">
        <v>0</v>
      </c>
      <c r="W424" s="21">
        <v>0</v>
      </c>
      <c r="AC424" s="21">
        <v>1084945</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21">
        <v>0</v>
      </c>
      <c r="AS424" s="21">
        <v>0</v>
      </c>
      <c r="AT424" s="21">
        <v>0</v>
      </c>
      <c r="AU424" s="21">
        <v>0</v>
      </c>
      <c r="AV424" s="21">
        <v>0</v>
      </c>
      <c r="AW424" s="21">
        <v>0</v>
      </c>
      <c r="AX424" s="21">
        <v>0</v>
      </c>
      <c r="AY424" s="21">
        <v>0</v>
      </c>
      <c r="AZ424" s="21">
        <v>0</v>
      </c>
      <c r="BA424" s="21">
        <v>0</v>
      </c>
      <c r="BB424" s="21">
        <v>0</v>
      </c>
      <c r="BC424" s="21">
        <v>0</v>
      </c>
      <c r="BD424" s="21">
        <v>0</v>
      </c>
      <c r="BE424" s="21">
        <v>0</v>
      </c>
      <c r="BF424" s="21">
        <v>0</v>
      </c>
      <c r="BG424" s="21">
        <v>0</v>
      </c>
      <c r="BH424" s="21">
        <v>0</v>
      </c>
      <c r="BI424" s="21">
        <v>0</v>
      </c>
      <c r="BJ424" s="21">
        <v>0</v>
      </c>
      <c r="BK424" s="21">
        <v>0</v>
      </c>
      <c r="BL424" s="21">
        <v>0</v>
      </c>
      <c r="BM424" s="21">
        <v>0</v>
      </c>
      <c r="BN424" s="21">
        <v>0</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21">
        <v>0</v>
      </c>
      <c r="CU424" s="21">
        <v>0</v>
      </c>
      <c r="CV424" s="21">
        <v>0</v>
      </c>
      <c r="CW424" s="21">
        <v>0</v>
      </c>
      <c r="CX424" s="21">
        <v>0</v>
      </c>
      <c r="CY424" s="21">
        <v>0</v>
      </c>
      <c r="CZ424" s="21">
        <v>0</v>
      </c>
      <c r="DA424" s="21">
        <v>0</v>
      </c>
      <c r="DB424" s="21">
        <v>0</v>
      </c>
      <c r="DC424" s="21">
        <v>0</v>
      </c>
      <c r="DD424" s="21">
        <v>0</v>
      </c>
      <c r="DE424" s="21">
        <v>0</v>
      </c>
      <c r="DF424" s="21">
        <v>0</v>
      </c>
      <c r="DG424" s="21">
        <v>0</v>
      </c>
      <c r="DH424" s="21">
        <v>1084945</v>
      </c>
      <c r="DI424" s="110">
        <v>0</v>
      </c>
      <c r="DJ424" s="110">
        <v>20</v>
      </c>
      <c r="DK424" s="110">
        <v>0</v>
      </c>
      <c r="DL424" s="110">
        <v>80</v>
      </c>
      <c r="DM424" s="110">
        <v>0</v>
      </c>
      <c r="DN424" s="21">
        <v>232000</v>
      </c>
      <c r="DO424" s="21">
        <v>0</v>
      </c>
      <c r="DP424" s="110" t="s">
        <v>1911</v>
      </c>
      <c r="DQ424" s="110" t="s">
        <v>1911</v>
      </c>
      <c r="DR424" s="110" t="s">
        <v>1911</v>
      </c>
      <c r="DS424" s="110" t="s">
        <v>1892</v>
      </c>
      <c r="DT424" s="110" t="s">
        <v>1911</v>
      </c>
      <c r="DU424" s="110" t="s">
        <v>1911</v>
      </c>
      <c r="DV424" s="110" t="s">
        <v>1911</v>
      </c>
      <c r="DW424" s="110" t="s">
        <v>1911</v>
      </c>
      <c r="DX424" s="110" t="s">
        <v>1911</v>
      </c>
      <c r="DY424" s="110" t="s">
        <v>1911</v>
      </c>
      <c r="DZ424" s="110" t="s">
        <v>1911</v>
      </c>
      <c r="EA424" s="110" t="s">
        <v>1911</v>
      </c>
      <c r="EB424" s="110" t="s">
        <v>1892</v>
      </c>
      <c r="EC424" s="110" t="s">
        <v>1911</v>
      </c>
    </row>
    <row r="425" spans="1:133" x14ac:dyDescent="0.3">
      <c r="A425" s="110" t="s">
        <v>162</v>
      </c>
      <c r="B425" s="110">
        <v>2021</v>
      </c>
      <c r="C425" s="110" t="s">
        <v>3169</v>
      </c>
      <c r="D425" s="22">
        <f>INDEX(Concordance!$A$2:$A$556,MATCH('2021 ESSER III'!F425,Concordance!$D$2:$D$556,0))</f>
        <v>89089</v>
      </c>
      <c r="E425" s="110" t="s">
        <v>1426</v>
      </c>
      <c r="F425" s="110" t="s">
        <v>3170</v>
      </c>
      <c r="G425" s="110" t="s">
        <v>3171</v>
      </c>
      <c r="H425" s="110" t="s">
        <v>1892</v>
      </c>
      <c r="I425" s="21">
        <v>23312.51</v>
      </c>
      <c r="J425" s="21">
        <v>0</v>
      </c>
      <c r="K425" s="21">
        <v>0</v>
      </c>
      <c r="L425" s="21">
        <v>0</v>
      </c>
      <c r="M425" s="21">
        <v>0</v>
      </c>
      <c r="N425" s="21">
        <v>0</v>
      </c>
      <c r="O425" s="21">
        <v>0</v>
      </c>
      <c r="P425" s="21">
        <v>0</v>
      </c>
      <c r="Q425" s="21">
        <v>23312.51</v>
      </c>
      <c r="R425" s="21">
        <v>0</v>
      </c>
      <c r="W425" s="21">
        <v>23312.51</v>
      </c>
      <c r="X425" s="110">
        <v>0</v>
      </c>
      <c r="Y425" s="110">
        <v>0</v>
      </c>
      <c r="Z425" s="110">
        <v>0</v>
      </c>
      <c r="AA425" s="110">
        <v>100</v>
      </c>
      <c r="AB425" s="110">
        <v>0</v>
      </c>
      <c r="AC425" s="21">
        <v>1993677</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21">
        <v>0</v>
      </c>
      <c r="CK425" s="21">
        <v>0</v>
      </c>
      <c r="CL425" s="21">
        <v>0</v>
      </c>
      <c r="CM425" s="21">
        <v>0</v>
      </c>
      <c r="CN425" s="21">
        <v>0</v>
      </c>
      <c r="CO425" s="21">
        <v>0</v>
      </c>
      <c r="CP425" s="21">
        <v>0</v>
      </c>
      <c r="CQ425" s="21">
        <v>0</v>
      </c>
      <c r="CR425" s="21">
        <v>0</v>
      </c>
      <c r="CS425" s="21">
        <v>0</v>
      </c>
      <c r="CT425" s="21">
        <v>0</v>
      </c>
      <c r="CU425" s="21">
        <v>0</v>
      </c>
      <c r="CV425" s="21">
        <v>0</v>
      </c>
      <c r="CW425" s="21">
        <v>0</v>
      </c>
      <c r="CX425" s="21">
        <v>0</v>
      </c>
      <c r="CY425" s="21">
        <v>0</v>
      </c>
      <c r="CZ425" s="21">
        <v>0</v>
      </c>
      <c r="DA425" s="21">
        <v>0</v>
      </c>
      <c r="DB425" s="21">
        <v>0</v>
      </c>
      <c r="DC425" s="21">
        <v>0</v>
      </c>
      <c r="DD425" s="21">
        <v>0</v>
      </c>
      <c r="DE425" s="21">
        <v>0</v>
      </c>
      <c r="DF425" s="21">
        <v>0</v>
      </c>
      <c r="DG425" s="21">
        <v>0</v>
      </c>
      <c r="DH425" s="21">
        <v>1993677</v>
      </c>
      <c r="DI425" s="110">
        <v>30</v>
      </c>
      <c r="DJ425" s="110">
        <v>60</v>
      </c>
      <c r="DK425" s="110">
        <v>10</v>
      </c>
      <c r="DL425" s="110">
        <v>0</v>
      </c>
      <c r="DM425" s="110">
        <v>0</v>
      </c>
      <c r="DN425" s="21">
        <v>1210807.69</v>
      </c>
      <c r="DO425" s="21">
        <v>0</v>
      </c>
      <c r="DP425" s="110" t="s">
        <v>1892</v>
      </c>
      <c r="DQ425" s="110" t="s">
        <v>1911</v>
      </c>
      <c r="DR425" s="110" t="s">
        <v>1911</v>
      </c>
      <c r="DS425" s="110" t="s">
        <v>1911</v>
      </c>
      <c r="DT425" s="110" t="s">
        <v>1911</v>
      </c>
      <c r="DU425" s="110" t="s">
        <v>1892</v>
      </c>
      <c r="DV425" s="110" t="s">
        <v>1911</v>
      </c>
      <c r="DW425" s="110" t="s">
        <v>1911</v>
      </c>
      <c r="DX425" s="110" t="s">
        <v>1911</v>
      </c>
      <c r="DY425" s="110" t="s">
        <v>1911</v>
      </c>
      <c r="DZ425" s="110" t="s">
        <v>1911</v>
      </c>
      <c r="EA425" s="110" t="s">
        <v>1911</v>
      </c>
      <c r="EB425" s="110" t="s">
        <v>1892</v>
      </c>
      <c r="EC425" s="110" t="s">
        <v>1892</v>
      </c>
    </row>
    <row r="426" spans="1:133" x14ac:dyDescent="0.3">
      <c r="A426" s="110" t="s">
        <v>162</v>
      </c>
      <c r="B426" s="110">
        <v>2021</v>
      </c>
      <c r="C426" s="110" t="s">
        <v>3172</v>
      </c>
      <c r="D426" s="22">
        <f>INDEX(Concordance!$A$2:$A$556,MATCH('2021 ESSER III'!F426,Concordance!$D$2:$D$556,0))</f>
        <v>110030</v>
      </c>
      <c r="E426" s="110" t="s">
        <v>1429</v>
      </c>
      <c r="F426" s="110" t="s">
        <v>3173</v>
      </c>
      <c r="G426" s="110" t="s">
        <v>3174</v>
      </c>
      <c r="H426" s="110" t="s">
        <v>1892</v>
      </c>
      <c r="I426" s="21">
        <v>0</v>
      </c>
      <c r="J426" s="21">
        <v>0</v>
      </c>
      <c r="K426" s="21">
        <v>0</v>
      </c>
      <c r="L426" s="21">
        <v>0</v>
      </c>
      <c r="M426" s="21">
        <v>0</v>
      </c>
      <c r="N426" s="21">
        <v>0</v>
      </c>
      <c r="O426" s="21">
        <v>0</v>
      </c>
      <c r="P426" s="21">
        <v>0</v>
      </c>
      <c r="Q426" s="21">
        <v>0</v>
      </c>
      <c r="R426" s="21">
        <v>0</v>
      </c>
      <c r="W426" s="21">
        <v>0</v>
      </c>
      <c r="AC426" s="21">
        <v>1051147</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21">
        <v>0</v>
      </c>
      <c r="AS426" s="21">
        <v>0</v>
      </c>
      <c r="AT426" s="21">
        <v>0</v>
      </c>
      <c r="AU426" s="21">
        <v>0</v>
      </c>
      <c r="AV426" s="21">
        <v>0</v>
      </c>
      <c r="AW426" s="21">
        <v>0</v>
      </c>
      <c r="AX426" s="21">
        <v>0</v>
      </c>
      <c r="AY426" s="21">
        <v>0</v>
      </c>
      <c r="AZ426" s="21">
        <v>0</v>
      </c>
      <c r="BA426" s="21">
        <v>0</v>
      </c>
      <c r="BB426" s="21">
        <v>0</v>
      </c>
      <c r="BC426" s="21">
        <v>0</v>
      </c>
      <c r="BD426" s="21">
        <v>0</v>
      </c>
      <c r="BE426" s="21">
        <v>0</v>
      </c>
      <c r="BF426" s="21">
        <v>0</v>
      </c>
      <c r="BG426" s="21">
        <v>0</v>
      </c>
      <c r="BH426" s="21">
        <v>0</v>
      </c>
      <c r="BI426" s="21">
        <v>0</v>
      </c>
      <c r="BJ426" s="21">
        <v>0</v>
      </c>
      <c r="BK426" s="21">
        <v>0</v>
      </c>
      <c r="BL426" s="21">
        <v>0</v>
      </c>
      <c r="BM426" s="21">
        <v>0</v>
      </c>
      <c r="BN426" s="21">
        <v>0</v>
      </c>
      <c r="BO426" s="21">
        <v>0</v>
      </c>
      <c r="BP426" s="21">
        <v>0</v>
      </c>
      <c r="BQ426" s="21">
        <v>0</v>
      </c>
      <c r="BR426" s="21">
        <v>0</v>
      </c>
      <c r="BS426" s="21">
        <v>0</v>
      </c>
      <c r="BT426" s="21">
        <v>0</v>
      </c>
      <c r="BU426" s="21">
        <v>0</v>
      </c>
      <c r="BV426" s="21">
        <v>0</v>
      </c>
      <c r="BW426" s="21">
        <v>0</v>
      </c>
      <c r="BX426" s="21">
        <v>0</v>
      </c>
      <c r="BY426" s="21">
        <v>0</v>
      </c>
      <c r="BZ426" s="21">
        <v>0</v>
      </c>
      <c r="CA426" s="21">
        <v>0</v>
      </c>
      <c r="CB426" s="21">
        <v>0</v>
      </c>
      <c r="CC426" s="21">
        <v>0</v>
      </c>
      <c r="CD426" s="21">
        <v>0</v>
      </c>
      <c r="CE426" s="21">
        <v>0</v>
      </c>
      <c r="CF426" s="21">
        <v>0</v>
      </c>
      <c r="CG426" s="21">
        <v>0</v>
      </c>
      <c r="CH426" s="21">
        <v>0</v>
      </c>
      <c r="CI426" s="21">
        <v>0</v>
      </c>
      <c r="CJ426" s="21">
        <v>0</v>
      </c>
      <c r="CK426" s="21">
        <v>0</v>
      </c>
      <c r="CL426" s="21">
        <v>0</v>
      </c>
      <c r="CM426" s="21">
        <v>0</v>
      </c>
      <c r="CN426" s="21">
        <v>0</v>
      </c>
      <c r="CO426" s="21">
        <v>0</v>
      </c>
      <c r="CP426" s="21">
        <v>0</v>
      </c>
      <c r="CQ426" s="21">
        <v>0</v>
      </c>
      <c r="CR426" s="21">
        <v>0</v>
      </c>
      <c r="CS426" s="21">
        <v>0</v>
      </c>
      <c r="CT426" s="21">
        <v>0</v>
      </c>
      <c r="CU426" s="21">
        <v>0</v>
      </c>
      <c r="CV426" s="21">
        <v>0</v>
      </c>
      <c r="CW426" s="21">
        <v>0</v>
      </c>
      <c r="CX426" s="21">
        <v>0</v>
      </c>
      <c r="CY426" s="21">
        <v>0</v>
      </c>
      <c r="CZ426" s="21">
        <v>0</v>
      </c>
      <c r="DA426" s="21">
        <v>0</v>
      </c>
      <c r="DB426" s="21">
        <v>0</v>
      </c>
      <c r="DC426" s="21">
        <v>0</v>
      </c>
      <c r="DD426" s="21">
        <v>0</v>
      </c>
      <c r="DE426" s="21">
        <v>0</v>
      </c>
      <c r="DF426" s="21">
        <v>0</v>
      </c>
      <c r="DG426" s="21">
        <v>0</v>
      </c>
      <c r="DH426" s="21">
        <v>1051147</v>
      </c>
      <c r="DI426" s="110">
        <v>0</v>
      </c>
      <c r="DJ426" s="110">
        <v>100</v>
      </c>
      <c r="DK426" s="110">
        <v>0</v>
      </c>
      <c r="DL426" s="110">
        <v>0</v>
      </c>
      <c r="DM426" s="110">
        <v>0</v>
      </c>
      <c r="DN426" s="21">
        <v>212355.20000000001</v>
      </c>
      <c r="DO426" s="21">
        <v>0</v>
      </c>
      <c r="DP426" s="110" t="s">
        <v>1892</v>
      </c>
      <c r="DQ426" s="110" t="s">
        <v>1911</v>
      </c>
      <c r="DR426" s="110" t="s">
        <v>1911</v>
      </c>
      <c r="DS426" s="110" t="s">
        <v>1892</v>
      </c>
      <c r="DT426" s="110" t="s">
        <v>1911</v>
      </c>
      <c r="DU426" s="110" t="s">
        <v>1892</v>
      </c>
      <c r="DV426" s="110" t="s">
        <v>1911</v>
      </c>
      <c r="DW426" s="110" t="s">
        <v>1911</v>
      </c>
      <c r="DX426" s="110" t="s">
        <v>1911</v>
      </c>
      <c r="DY426" s="110" t="s">
        <v>1911</v>
      </c>
      <c r="DZ426" s="110" t="s">
        <v>1911</v>
      </c>
      <c r="EA426" s="110" t="s">
        <v>1911</v>
      </c>
      <c r="EB426" s="110" t="s">
        <v>1892</v>
      </c>
      <c r="EC426" s="110" t="s">
        <v>1892</v>
      </c>
    </row>
    <row r="427" spans="1:133" x14ac:dyDescent="0.3">
      <c r="A427" s="110" t="s">
        <v>162</v>
      </c>
      <c r="B427" s="110">
        <v>2021</v>
      </c>
      <c r="C427" s="110" t="s">
        <v>3175</v>
      </c>
      <c r="D427" s="22">
        <f>INDEX(Concordance!$A$2:$A$556,MATCH('2021 ESSER III'!F427,Concordance!$D$2:$D$556,0))</f>
        <v>41005</v>
      </c>
      <c r="E427" s="110" t="s">
        <v>1432</v>
      </c>
      <c r="F427" s="110" t="s">
        <v>3176</v>
      </c>
      <c r="G427" s="110" t="s">
        <v>3177</v>
      </c>
      <c r="H427" s="110" t="s">
        <v>1892</v>
      </c>
      <c r="I427" s="21">
        <v>0</v>
      </c>
      <c r="J427" s="21">
        <v>0</v>
      </c>
      <c r="K427" s="21">
        <v>0</v>
      </c>
      <c r="L427" s="21">
        <v>0</v>
      </c>
      <c r="M427" s="21">
        <v>0</v>
      </c>
      <c r="N427" s="21">
        <v>0</v>
      </c>
      <c r="O427" s="21">
        <v>0</v>
      </c>
      <c r="P427" s="21">
        <v>0</v>
      </c>
      <c r="Q427" s="21">
        <v>0</v>
      </c>
      <c r="R427" s="21">
        <v>0</v>
      </c>
      <c r="W427" s="21">
        <v>0</v>
      </c>
      <c r="AC427" s="21">
        <v>319891</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1">
        <v>0</v>
      </c>
      <c r="CU427" s="21">
        <v>0</v>
      </c>
      <c r="CV427" s="21">
        <v>0</v>
      </c>
      <c r="CW427" s="21">
        <v>0</v>
      </c>
      <c r="CX427" s="21">
        <v>0</v>
      </c>
      <c r="CY427" s="21">
        <v>0</v>
      </c>
      <c r="CZ427" s="21">
        <v>0</v>
      </c>
      <c r="DA427" s="21">
        <v>0</v>
      </c>
      <c r="DB427" s="21">
        <v>0</v>
      </c>
      <c r="DC427" s="21">
        <v>0</v>
      </c>
      <c r="DD427" s="21">
        <v>0</v>
      </c>
      <c r="DE427" s="21">
        <v>0</v>
      </c>
      <c r="DF427" s="21">
        <v>0</v>
      </c>
      <c r="DG427" s="21">
        <v>0</v>
      </c>
      <c r="DH427" s="21">
        <v>319891</v>
      </c>
      <c r="DI427" s="110">
        <v>70</v>
      </c>
      <c r="DJ427" s="110">
        <v>20</v>
      </c>
      <c r="DK427" s="110">
        <v>0</v>
      </c>
      <c r="DL427" s="110">
        <v>10</v>
      </c>
      <c r="DM427" s="110">
        <v>0</v>
      </c>
      <c r="DN427" s="21">
        <v>63978.2</v>
      </c>
      <c r="DO427" s="21">
        <v>0</v>
      </c>
      <c r="DP427" s="110" t="s">
        <v>1911</v>
      </c>
      <c r="DQ427" s="110" t="s">
        <v>1892</v>
      </c>
      <c r="DR427" s="110" t="s">
        <v>1911</v>
      </c>
      <c r="DS427" s="110" t="s">
        <v>1911</v>
      </c>
      <c r="DT427" s="110" t="s">
        <v>1911</v>
      </c>
      <c r="DU427" s="110" t="s">
        <v>1911</v>
      </c>
      <c r="DV427" s="110" t="s">
        <v>1911</v>
      </c>
      <c r="DW427" s="110" t="s">
        <v>1911</v>
      </c>
      <c r="DX427" s="110" t="s">
        <v>1911</v>
      </c>
      <c r="DY427" s="110" t="s">
        <v>1911</v>
      </c>
      <c r="DZ427" s="110" t="s">
        <v>1911</v>
      </c>
      <c r="EA427" s="110" t="s">
        <v>1911</v>
      </c>
      <c r="EB427" s="110" t="s">
        <v>1892</v>
      </c>
      <c r="EC427" s="110" t="s">
        <v>1892</v>
      </c>
    </row>
    <row r="428" spans="1:133" x14ac:dyDescent="0.3">
      <c r="A428" s="110" t="s">
        <v>162</v>
      </c>
      <c r="B428" s="110">
        <v>2021</v>
      </c>
      <c r="C428" s="110" t="s">
        <v>3178</v>
      </c>
      <c r="D428" s="22">
        <f>INDEX(Concordance!$A$2:$A$556,MATCH('2021 ESSER III'!F428,Concordance!$D$2:$D$556,0))</f>
        <v>91095</v>
      </c>
      <c r="E428" s="110" t="s">
        <v>1435</v>
      </c>
      <c r="F428" s="110" t="s">
        <v>3179</v>
      </c>
      <c r="G428" s="110" t="s">
        <v>3180</v>
      </c>
      <c r="H428" s="110" t="s">
        <v>1892</v>
      </c>
      <c r="I428" s="21">
        <v>0</v>
      </c>
      <c r="J428" s="21">
        <v>0</v>
      </c>
      <c r="K428" s="21">
        <v>0</v>
      </c>
      <c r="L428" s="21">
        <v>0</v>
      </c>
      <c r="M428" s="21">
        <v>0</v>
      </c>
      <c r="N428" s="21">
        <v>0</v>
      </c>
      <c r="O428" s="21">
        <v>0</v>
      </c>
      <c r="P428" s="21">
        <v>0</v>
      </c>
      <c r="Q428" s="21">
        <v>0</v>
      </c>
      <c r="R428" s="21">
        <v>0</v>
      </c>
      <c r="W428" s="21">
        <v>0</v>
      </c>
      <c r="AC428" s="21">
        <v>404608</v>
      </c>
      <c r="AD428" s="21">
        <v>0</v>
      </c>
      <c r="AE428" s="21">
        <v>0</v>
      </c>
      <c r="AF428" s="21">
        <v>0</v>
      </c>
      <c r="AG428" s="21">
        <v>0</v>
      </c>
      <c r="AH428" s="21">
        <v>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0</v>
      </c>
      <c r="AX428" s="21">
        <v>0</v>
      </c>
      <c r="AY428" s="21">
        <v>0</v>
      </c>
      <c r="AZ428" s="21">
        <v>0</v>
      </c>
      <c r="BA428" s="21">
        <v>0</v>
      </c>
      <c r="BB428" s="21">
        <v>0</v>
      </c>
      <c r="BC428" s="21">
        <v>0</v>
      </c>
      <c r="BD428" s="21">
        <v>0</v>
      </c>
      <c r="BE428" s="21">
        <v>0</v>
      </c>
      <c r="BF428" s="21">
        <v>0</v>
      </c>
      <c r="BG428" s="21">
        <v>0</v>
      </c>
      <c r="BH428" s="21">
        <v>0</v>
      </c>
      <c r="BI428" s="21">
        <v>0</v>
      </c>
      <c r="BJ428" s="21">
        <v>0</v>
      </c>
      <c r="BK428" s="21">
        <v>0</v>
      </c>
      <c r="BL428" s="21">
        <v>0</v>
      </c>
      <c r="BM428" s="21">
        <v>0</v>
      </c>
      <c r="BN428" s="21">
        <v>0</v>
      </c>
      <c r="BO428" s="21">
        <v>0</v>
      </c>
      <c r="BP428" s="21">
        <v>0</v>
      </c>
      <c r="BQ428" s="21">
        <v>0</v>
      </c>
      <c r="BR428" s="21">
        <v>0</v>
      </c>
      <c r="BS428" s="21">
        <v>0</v>
      </c>
      <c r="BT428" s="21">
        <v>0</v>
      </c>
      <c r="BU428" s="21">
        <v>0</v>
      </c>
      <c r="BV428" s="21">
        <v>0</v>
      </c>
      <c r="BW428" s="21">
        <v>0</v>
      </c>
      <c r="BX428" s="21">
        <v>0</v>
      </c>
      <c r="BY428" s="21">
        <v>0</v>
      </c>
      <c r="BZ428" s="21">
        <v>0</v>
      </c>
      <c r="CA428" s="21">
        <v>0</v>
      </c>
      <c r="CB428" s="21">
        <v>0</v>
      </c>
      <c r="CC428" s="21">
        <v>0</v>
      </c>
      <c r="CD428" s="21">
        <v>0</v>
      </c>
      <c r="CE428" s="21">
        <v>0</v>
      </c>
      <c r="CF428" s="21">
        <v>0</v>
      </c>
      <c r="CG428" s="21">
        <v>0</v>
      </c>
      <c r="CH428" s="21">
        <v>0</v>
      </c>
      <c r="CI428" s="21">
        <v>0</v>
      </c>
      <c r="CJ428" s="21">
        <v>0</v>
      </c>
      <c r="CK428" s="21">
        <v>0</v>
      </c>
      <c r="CL428" s="21">
        <v>0</v>
      </c>
      <c r="CM428" s="21">
        <v>0</v>
      </c>
      <c r="CN428" s="21">
        <v>0</v>
      </c>
      <c r="CO428" s="21">
        <v>0</v>
      </c>
      <c r="CP428" s="21">
        <v>0</v>
      </c>
      <c r="CQ428" s="21">
        <v>0</v>
      </c>
      <c r="CR428" s="21">
        <v>0</v>
      </c>
      <c r="CS428" s="21">
        <v>0</v>
      </c>
      <c r="CT428" s="21">
        <v>0</v>
      </c>
      <c r="CU428" s="21">
        <v>0</v>
      </c>
      <c r="CV428" s="21">
        <v>0</v>
      </c>
      <c r="CW428" s="21">
        <v>0</v>
      </c>
      <c r="CX428" s="21">
        <v>0</v>
      </c>
      <c r="CY428" s="21">
        <v>0</v>
      </c>
      <c r="CZ428" s="21">
        <v>0</v>
      </c>
      <c r="DA428" s="21">
        <v>0</v>
      </c>
      <c r="DB428" s="21">
        <v>0</v>
      </c>
      <c r="DC428" s="21">
        <v>0</v>
      </c>
      <c r="DD428" s="21">
        <v>0</v>
      </c>
      <c r="DE428" s="21">
        <v>0</v>
      </c>
      <c r="DF428" s="21">
        <v>0</v>
      </c>
      <c r="DG428" s="21">
        <v>0</v>
      </c>
      <c r="DH428" s="21">
        <v>404608</v>
      </c>
      <c r="DI428" s="110">
        <v>20</v>
      </c>
      <c r="DJ428" s="110">
        <v>20</v>
      </c>
      <c r="DK428" s="110">
        <v>10</v>
      </c>
      <c r="DL428" s="110">
        <v>50</v>
      </c>
      <c r="DM428" s="110">
        <v>0</v>
      </c>
      <c r="DN428" s="21">
        <v>117500</v>
      </c>
      <c r="DO428" s="21">
        <v>0</v>
      </c>
      <c r="DP428" s="110" t="s">
        <v>1911</v>
      </c>
      <c r="DQ428" s="110" t="s">
        <v>1911</v>
      </c>
      <c r="DR428" s="110" t="s">
        <v>1911</v>
      </c>
      <c r="DS428" s="110" t="s">
        <v>1892</v>
      </c>
      <c r="DT428" s="110" t="s">
        <v>1911</v>
      </c>
      <c r="DU428" s="110" t="s">
        <v>1911</v>
      </c>
      <c r="DV428" s="110" t="s">
        <v>1911</v>
      </c>
      <c r="DW428" s="110" t="s">
        <v>1911</v>
      </c>
      <c r="DX428" s="110" t="s">
        <v>1911</v>
      </c>
      <c r="DY428" s="110" t="s">
        <v>1911</v>
      </c>
      <c r="DZ428" s="110" t="s">
        <v>1911</v>
      </c>
      <c r="EA428" s="110" t="s">
        <v>1911</v>
      </c>
      <c r="EB428" s="110" t="s">
        <v>1892</v>
      </c>
      <c r="EC428" s="110" t="s">
        <v>1892</v>
      </c>
    </row>
    <row r="429" spans="1:133" x14ac:dyDescent="0.3">
      <c r="A429" s="110" t="s">
        <v>162</v>
      </c>
      <c r="B429" s="110">
        <v>2021</v>
      </c>
      <c r="C429" s="110" t="s">
        <v>3181</v>
      </c>
      <c r="D429" s="22">
        <f>INDEX(Concordance!$A$2:$A$556,MATCH('2021 ESSER III'!F429,Concordance!$D$2:$D$556,0))</f>
        <v>91093</v>
      </c>
      <c r="E429" s="110" t="s">
        <v>1403</v>
      </c>
      <c r="F429" s="110" t="s">
        <v>3182</v>
      </c>
      <c r="G429" s="110" t="s">
        <v>3183</v>
      </c>
      <c r="H429" s="110" t="s">
        <v>1892</v>
      </c>
      <c r="I429" s="21">
        <v>0</v>
      </c>
      <c r="J429" s="21">
        <v>0</v>
      </c>
      <c r="K429" s="21">
        <v>0</v>
      </c>
      <c r="L429" s="21">
        <v>0</v>
      </c>
      <c r="M429" s="21">
        <v>0</v>
      </c>
      <c r="N429" s="21">
        <v>0</v>
      </c>
      <c r="O429" s="21">
        <v>0</v>
      </c>
      <c r="P429" s="21">
        <v>0</v>
      </c>
      <c r="Q429" s="21">
        <v>0</v>
      </c>
      <c r="R429" s="21">
        <v>0</v>
      </c>
      <c r="W429" s="21">
        <v>0</v>
      </c>
      <c r="AC429" s="21">
        <v>702324</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21">
        <v>0</v>
      </c>
      <c r="CK429" s="21">
        <v>0</v>
      </c>
      <c r="CL429" s="21">
        <v>0</v>
      </c>
      <c r="CM429" s="21">
        <v>0</v>
      </c>
      <c r="CN429" s="21">
        <v>0</v>
      </c>
      <c r="CO429" s="21">
        <v>0</v>
      </c>
      <c r="CP429" s="21">
        <v>0</v>
      </c>
      <c r="CQ429" s="21">
        <v>0</v>
      </c>
      <c r="CR429" s="21">
        <v>0</v>
      </c>
      <c r="CS429" s="21">
        <v>0</v>
      </c>
      <c r="CT429" s="21">
        <v>0</v>
      </c>
      <c r="CU429" s="21">
        <v>0</v>
      </c>
      <c r="CV429" s="21">
        <v>0</v>
      </c>
      <c r="CW429" s="21">
        <v>0</v>
      </c>
      <c r="CX429" s="21">
        <v>0</v>
      </c>
      <c r="CY429" s="21">
        <v>0</v>
      </c>
      <c r="CZ429" s="21">
        <v>0</v>
      </c>
      <c r="DA429" s="21">
        <v>0</v>
      </c>
      <c r="DB429" s="21">
        <v>0</v>
      </c>
      <c r="DC429" s="21">
        <v>0</v>
      </c>
      <c r="DD429" s="21">
        <v>0</v>
      </c>
      <c r="DE429" s="21">
        <v>0</v>
      </c>
      <c r="DF429" s="21">
        <v>0</v>
      </c>
      <c r="DG429" s="21">
        <v>0</v>
      </c>
      <c r="DH429" s="21">
        <v>702324</v>
      </c>
      <c r="DI429" s="110">
        <v>0</v>
      </c>
      <c r="DJ429" s="110">
        <v>0</v>
      </c>
      <c r="DK429" s="110">
        <v>0</v>
      </c>
      <c r="DL429" s="110">
        <v>0</v>
      </c>
      <c r="DM429" s="110">
        <v>100</v>
      </c>
      <c r="DN429" s="21">
        <v>350000</v>
      </c>
      <c r="DO429" s="21">
        <v>0</v>
      </c>
      <c r="DP429" s="110" t="s">
        <v>1892</v>
      </c>
      <c r="DQ429" s="110" t="s">
        <v>1911</v>
      </c>
      <c r="DR429" s="110" t="s">
        <v>1911</v>
      </c>
      <c r="DS429" s="110" t="s">
        <v>1911</v>
      </c>
      <c r="DT429" s="110" t="s">
        <v>1911</v>
      </c>
      <c r="DU429" s="110" t="s">
        <v>1911</v>
      </c>
      <c r="DV429" s="110" t="s">
        <v>1911</v>
      </c>
      <c r="DW429" s="110" t="s">
        <v>1911</v>
      </c>
      <c r="DX429" s="110" t="s">
        <v>1911</v>
      </c>
      <c r="DY429" s="110" t="s">
        <v>1911</v>
      </c>
      <c r="DZ429" s="110" t="s">
        <v>1911</v>
      </c>
      <c r="EA429" s="110" t="s">
        <v>1911</v>
      </c>
      <c r="EB429" s="110" t="s">
        <v>1892</v>
      </c>
      <c r="EC429" s="110" t="s">
        <v>1892</v>
      </c>
    </row>
    <row r="430" spans="1:133" x14ac:dyDescent="0.3">
      <c r="A430" s="110" t="s">
        <v>162</v>
      </c>
      <c r="B430" s="110">
        <v>2021</v>
      </c>
      <c r="C430" s="110" t="s">
        <v>3184</v>
      </c>
      <c r="D430" s="22">
        <f>INDEX(Concordance!$A$2:$A$556,MATCH('2021 ESSER III'!F430,Concordance!$D$2:$D$556,0))</f>
        <v>72066</v>
      </c>
      <c r="E430" s="110" t="s">
        <v>1438</v>
      </c>
      <c r="F430" s="110" t="s">
        <v>3185</v>
      </c>
      <c r="G430" s="110" t="s">
        <v>3186</v>
      </c>
      <c r="H430" s="110" t="s">
        <v>1892</v>
      </c>
      <c r="I430" s="21">
        <v>0</v>
      </c>
      <c r="J430" s="21">
        <v>0</v>
      </c>
      <c r="K430" s="21">
        <v>0</v>
      </c>
      <c r="L430" s="21">
        <v>0</v>
      </c>
      <c r="M430" s="21">
        <v>0</v>
      </c>
      <c r="N430" s="21">
        <v>0</v>
      </c>
      <c r="O430" s="21">
        <v>0</v>
      </c>
      <c r="P430" s="21">
        <v>0</v>
      </c>
      <c r="Q430" s="21">
        <v>0</v>
      </c>
      <c r="R430" s="21">
        <v>0</v>
      </c>
      <c r="W430" s="21">
        <v>0</v>
      </c>
      <c r="AC430" s="21">
        <v>188704</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0</v>
      </c>
      <c r="BN430" s="21">
        <v>0</v>
      </c>
      <c r="BO430" s="21">
        <v>0</v>
      </c>
      <c r="BP430" s="21">
        <v>0</v>
      </c>
      <c r="BQ430" s="21">
        <v>0</v>
      </c>
      <c r="BR430" s="21">
        <v>0</v>
      </c>
      <c r="BS430" s="21">
        <v>0</v>
      </c>
      <c r="BT430" s="21">
        <v>0</v>
      </c>
      <c r="BU430" s="21">
        <v>0</v>
      </c>
      <c r="BV430" s="21">
        <v>0</v>
      </c>
      <c r="BW430" s="21">
        <v>0</v>
      </c>
      <c r="BX430" s="21">
        <v>0</v>
      </c>
      <c r="BY430" s="21">
        <v>0</v>
      </c>
      <c r="BZ430" s="21">
        <v>0</v>
      </c>
      <c r="CA430" s="21">
        <v>0</v>
      </c>
      <c r="CB430" s="21">
        <v>0</v>
      </c>
      <c r="CC430" s="21">
        <v>0</v>
      </c>
      <c r="CD430" s="21">
        <v>0</v>
      </c>
      <c r="CE430" s="21">
        <v>0</v>
      </c>
      <c r="CF430" s="21">
        <v>0</v>
      </c>
      <c r="CG430" s="21">
        <v>0</v>
      </c>
      <c r="CH430" s="21">
        <v>0</v>
      </c>
      <c r="CI430" s="21">
        <v>0</v>
      </c>
      <c r="CJ430" s="21">
        <v>0</v>
      </c>
      <c r="CK430" s="21">
        <v>0</v>
      </c>
      <c r="CL430" s="21">
        <v>0</v>
      </c>
      <c r="CM430" s="21">
        <v>0</v>
      </c>
      <c r="CN430" s="21">
        <v>0</v>
      </c>
      <c r="CO430" s="21">
        <v>0</v>
      </c>
      <c r="CP430" s="21">
        <v>0</v>
      </c>
      <c r="CQ430" s="21">
        <v>0</v>
      </c>
      <c r="CR430" s="21">
        <v>0</v>
      </c>
      <c r="CS430" s="21">
        <v>0</v>
      </c>
      <c r="CT430" s="21">
        <v>0</v>
      </c>
      <c r="CU430" s="21">
        <v>0</v>
      </c>
      <c r="CV430" s="21">
        <v>0</v>
      </c>
      <c r="CW430" s="21">
        <v>0</v>
      </c>
      <c r="CX430" s="21">
        <v>0</v>
      </c>
      <c r="CY430" s="21">
        <v>0</v>
      </c>
      <c r="CZ430" s="21">
        <v>0</v>
      </c>
      <c r="DA430" s="21">
        <v>0</v>
      </c>
      <c r="DB430" s="21">
        <v>0</v>
      </c>
      <c r="DC430" s="21">
        <v>0</v>
      </c>
      <c r="DD430" s="21">
        <v>0</v>
      </c>
      <c r="DE430" s="21">
        <v>0</v>
      </c>
      <c r="DF430" s="21">
        <v>0</v>
      </c>
      <c r="DG430" s="21">
        <v>0</v>
      </c>
      <c r="DH430" s="21">
        <v>188704</v>
      </c>
      <c r="DI430" s="110">
        <v>2</v>
      </c>
      <c r="DJ430" s="110">
        <v>93</v>
      </c>
      <c r="DK430" s="110">
        <v>5</v>
      </c>
      <c r="DL430" s="110">
        <v>0</v>
      </c>
      <c r="DM430" s="110">
        <v>0</v>
      </c>
      <c r="DN430" s="21">
        <v>39804.800000000003</v>
      </c>
      <c r="DO430" s="21">
        <v>0</v>
      </c>
      <c r="DP430" s="110" t="s">
        <v>1892</v>
      </c>
      <c r="DQ430" s="110" t="s">
        <v>1892</v>
      </c>
      <c r="DR430" s="110" t="s">
        <v>1911</v>
      </c>
      <c r="DS430" s="110" t="s">
        <v>1911</v>
      </c>
      <c r="DT430" s="110" t="s">
        <v>1911</v>
      </c>
      <c r="DU430" s="110" t="s">
        <v>1892</v>
      </c>
      <c r="DV430" s="110" t="s">
        <v>1911</v>
      </c>
      <c r="DW430" s="110" t="s">
        <v>1911</v>
      </c>
      <c r="DX430" s="110" t="s">
        <v>1911</v>
      </c>
      <c r="DY430" s="110" t="s">
        <v>1911</v>
      </c>
      <c r="DZ430" s="110" t="s">
        <v>1911</v>
      </c>
      <c r="EA430" s="110" t="s">
        <v>1911</v>
      </c>
      <c r="EB430" s="110" t="s">
        <v>1892</v>
      </c>
      <c r="EC430" s="110" t="s">
        <v>1892</v>
      </c>
    </row>
    <row r="431" spans="1:133" x14ac:dyDescent="0.3">
      <c r="A431" s="110" t="s">
        <v>162</v>
      </c>
      <c r="B431" s="110">
        <v>2021</v>
      </c>
      <c r="C431" s="110" t="s">
        <v>3187</v>
      </c>
      <c r="D431" s="22">
        <f>INDEX(Concordance!$A$2:$A$556,MATCH('2021 ESSER III'!F431,Concordance!$D$2:$D$556,0))</f>
        <v>96110</v>
      </c>
      <c r="E431" s="110" t="s">
        <v>1441</v>
      </c>
      <c r="F431" s="110" t="s">
        <v>3188</v>
      </c>
      <c r="G431" s="110" t="s">
        <v>3189</v>
      </c>
      <c r="H431" s="110" t="s">
        <v>1892</v>
      </c>
      <c r="I431" s="21">
        <v>0</v>
      </c>
      <c r="J431" s="21">
        <v>0</v>
      </c>
      <c r="K431" s="21">
        <v>0</v>
      </c>
      <c r="L431" s="21">
        <v>0</v>
      </c>
      <c r="M431" s="21">
        <v>0</v>
      </c>
      <c r="N431" s="21">
        <v>0</v>
      </c>
      <c r="O431" s="21">
        <v>0</v>
      </c>
      <c r="P431" s="21">
        <v>0</v>
      </c>
      <c r="Q431" s="21">
        <v>0</v>
      </c>
      <c r="R431" s="21">
        <v>0</v>
      </c>
      <c r="W431" s="21">
        <v>0</v>
      </c>
      <c r="AC431" s="21">
        <v>15811654</v>
      </c>
      <c r="AD431" s="21">
        <v>0</v>
      </c>
      <c r="AE431" s="21">
        <v>0</v>
      </c>
      <c r="AF431" s="21">
        <v>0</v>
      </c>
      <c r="AG431" s="21">
        <v>0</v>
      </c>
      <c r="AH431" s="21">
        <v>0</v>
      </c>
      <c r="AI431" s="21">
        <v>0</v>
      </c>
      <c r="AJ431" s="21">
        <v>0</v>
      </c>
      <c r="AK431" s="21">
        <v>0</v>
      </c>
      <c r="AL431" s="21">
        <v>0</v>
      </c>
      <c r="AM431" s="21">
        <v>0</v>
      </c>
      <c r="AN431" s="21">
        <v>0</v>
      </c>
      <c r="AO431" s="21">
        <v>0</v>
      </c>
      <c r="AP431" s="21">
        <v>0</v>
      </c>
      <c r="AQ431" s="21">
        <v>0</v>
      </c>
      <c r="AR431" s="21">
        <v>0</v>
      </c>
      <c r="AS431" s="21">
        <v>0</v>
      </c>
      <c r="AT431" s="21">
        <v>0</v>
      </c>
      <c r="AU431" s="21">
        <v>0</v>
      </c>
      <c r="AV431" s="21">
        <v>0</v>
      </c>
      <c r="AW431" s="21">
        <v>0</v>
      </c>
      <c r="AX431" s="21">
        <v>0</v>
      </c>
      <c r="AY431" s="21">
        <v>0</v>
      </c>
      <c r="AZ431" s="21">
        <v>0</v>
      </c>
      <c r="BA431" s="21">
        <v>0</v>
      </c>
      <c r="BB431" s="21">
        <v>0</v>
      </c>
      <c r="BC431" s="21">
        <v>0</v>
      </c>
      <c r="BD431" s="21">
        <v>0</v>
      </c>
      <c r="BE431" s="21">
        <v>0</v>
      </c>
      <c r="BF431" s="21">
        <v>0</v>
      </c>
      <c r="BG431" s="21">
        <v>0</v>
      </c>
      <c r="BH431" s="21">
        <v>0</v>
      </c>
      <c r="BI431" s="21">
        <v>0</v>
      </c>
      <c r="BJ431" s="21">
        <v>0</v>
      </c>
      <c r="BK431" s="21">
        <v>0</v>
      </c>
      <c r="BL431" s="21">
        <v>0</v>
      </c>
      <c r="BM431" s="21">
        <v>0</v>
      </c>
      <c r="BN431" s="21">
        <v>0</v>
      </c>
      <c r="BO431" s="21">
        <v>0</v>
      </c>
      <c r="BP431" s="21">
        <v>0</v>
      </c>
      <c r="BQ431" s="21">
        <v>0</v>
      </c>
      <c r="BR431" s="21">
        <v>0</v>
      </c>
      <c r="BS431" s="21">
        <v>0</v>
      </c>
      <c r="BT431" s="21">
        <v>0</v>
      </c>
      <c r="BU431" s="21">
        <v>0</v>
      </c>
      <c r="BV431" s="21">
        <v>0</v>
      </c>
      <c r="BW431" s="21">
        <v>0</v>
      </c>
      <c r="BX431" s="21">
        <v>0</v>
      </c>
      <c r="BY431" s="21">
        <v>0</v>
      </c>
      <c r="BZ431" s="21">
        <v>0</v>
      </c>
      <c r="CA431" s="21">
        <v>0</v>
      </c>
      <c r="CB431" s="21">
        <v>0</v>
      </c>
      <c r="CC431" s="21">
        <v>0</v>
      </c>
      <c r="CD431" s="21">
        <v>0</v>
      </c>
      <c r="CE431" s="21">
        <v>0</v>
      </c>
      <c r="CF431" s="21">
        <v>0</v>
      </c>
      <c r="CG431" s="21">
        <v>0</v>
      </c>
      <c r="CH431" s="21">
        <v>0</v>
      </c>
      <c r="CI431" s="21">
        <v>0</v>
      </c>
      <c r="CJ431" s="21">
        <v>0</v>
      </c>
      <c r="CK431" s="21">
        <v>0</v>
      </c>
      <c r="CL431" s="21">
        <v>0</v>
      </c>
      <c r="CM431" s="21">
        <v>0</v>
      </c>
      <c r="CN431" s="21">
        <v>0</v>
      </c>
      <c r="CO431" s="21">
        <v>0</v>
      </c>
      <c r="CP431" s="21">
        <v>0</v>
      </c>
      <c r="CQ431" s="21">
        <v>0</v>
      </c>
      <c r="CR431" s="21">
        <v>0</v>
      </c>
      <c r="CS431" s="21">
        <v>0</v>
      </c>
      <c r="CT431" s="21">
        <v>0</v>
      </c>
      <c r="CU431" s="21">
        <v>0</v>
      </c>
      <c r="CV431" s="21">
        <v>0</v>
      </c>
      <c r="CW431" s="21">
        <v>0</v>
      </c>
      <c r="CX431" s="21">
        <v>0</v>
      </c>
      <c r="CY431" s="21">
        <v>0</v>
      </c>
      <c r="CZ431" s="21">
        <v>0</v>
      </c>
      <c r="DA431" s="21">
        <v>0</v>
      </c>
      <c r="DB431" s="21">
        <v>0</v>
      </c>
      <c r="DC431" s="21">
        <v>0</v>
      </c>
      <c r="DD431" s="21">
        <v>0</v>
      </c>
      <c r="DE431" s="21">
        <v>0</v>
      </c>
      <c r="DF431" s="21">
        <v>0</v>
      </c>
      <c r="DG431" s="21">
        <v>0</v>
      </c>
      <c r="DH431" s="21">
        <v>15811654</v>
      </c>
      <c r="DI431" s="110">
        <v>0</v>
      </c>
      <c r="DJ431" s="110">
        <v>25</v>
      </c>
      <c r="DK431" s="110">
        <v>25</v>
      </c>
      <c r="DL431" s="110">
        <v>50</v>
      </c>
      <c r="DM431" s="110">
        <v>0</v>
      </c>
      <c r="DN431" s="21">
        <v>3120000</v>
      </c>
      <c r="DO431" s="21">
        <v>0</v>
      </c>
      <c r="DP431" s="110" t="s">
        <v>1892</v>
      </c>
      <c r="DQ431" s="110" t="s">
        <v>1911</v>
      </c>
      <c r="DR431" s="110" t="s">
        <v>1911</v>
      </c>
      <c r="DS431" s="110" t="s">
        <v>1892</v>
      </c>
      <c r="DT431" s="110" t="s">
        <v>1911</v>
      </c>
      <c r="DU431" s="110" t="s">
        <v>1892</v>
      </c>
      <c r="DV431" s="110" t="s">
        <v>1911</v>
      </c>
      <c r="DW431" s="110" t="s">
        <v>1911</v>
      </c>
      <c r="DX431" s="110" t="s">
        <v>1911</v>
      </c>
      <c r="DY431" s="110" t="s">
        <v>1911</v>
      </c>
      <c r="DZ431" s="110" t="s">
        <v>1911</v>
      </c>
      <c r="EA431" s="110" t="s">
        <v>1911</v>
      </c>
      <c r="EB431" s="110" t="s">
        <v>1892</v>
      </c>
      <c r="EC431" s="110" t="s">
        <v>1892</v>
      </c>
    </row>
    <row r="432" spans="1:133" x14ac:dyDescent="0.3">
      <c r="A432" s="110" t="s">
        <v>162</v>
      </c>
      <c r="B432" s="110">
        <v>2021</v>
      </c>
      <c r="C432" s="110" t="s">
        <v>3190</v>
      </c>
      <c r="D432" s="22">
        <f>INDEX(Concordance!$A$2:$A$556,MATCH('2021 ESSER III'!F432,Concordance!$D$2:$D$556,0))</f>
        <v>96111</v>
      </c>
      <c r="E432" s="110" t="s">
        <v>1444</v>
      </c>
      <c r="F432" s="110" t="s">
        <v>3191</v>
      </c>
      <c r="G432" s="110" t="s">
        <v>3192</v>
      </c>
      <c r="H432" s="110" t="s">
        <v>1892</v>
      </c>
      <c r="I432" s="21">
        <v>0</v>
      </c>
      <c r="J432" s="21">
        <v>0</v>
      </c>
      <c r="K432" s="21">
        <v>0</v>
      </c>
      <c r="L432" s="21">
        <v>0</v>
      </c>
      <c r="M432" s="21">
        <v>0</v>
      </c>
      <c r="N432" s="21">
        <v>0</v>
      </c>
      <c r="O432" s="21">
        <v>0</v>
      </c>
      <c r="P432" s="21">
        <v>0</v>
      </c>
      <c r="Q432" s="21">
        <v>0</v>
      </c>
      <c r="R432" s="21">
        <v>0</v>
      </c>
      <c r="W432" s="21">
        <v>0</v>
      </c>
      <c r="AC432" s="21">
        <v>35262891</v>
      </c>
      <c r="AD432" s="21">
        <v>0</v>
      </c>
      <c r="AE432" s="21">
        <v>0</v>
      </c>
      <c r="AF432" s="21">
        <v>0</v>
      </c>
      <c r="AG432" s="21">
        <v>0</v>
      </c>
      <c r="AH432" s="21">
        <v>0</v>
      </c>
      <c r="AI432" s="21">
        <v>0</v>
      </c>
      <c r="AJ432" s="21">
        <v>0</v>
      </c>
      <c r="AK432" s="21">
        <v>0</v>
      </c>
      <c r="AL432" s="21">
        <v>0</v>
      </c>
      <c r="AM432" s="21">
        <v>0</v>
      </c>
      <c r="AN432" s="21">
        <v>0</v>
      </c>
      <c r="AO432" s="21">
        <v>0</v>
      </c>
      <c r="AP432" s="21">
        <v>0</v>
      </c>
      <c r="AQ432" s="21">
        <v>0</v>
      </c>
      <c r="AR432" s="21">
        <v>0</v>
      </c>
      <c r="AS432" s="21">
        <v>0</v>
      </c>
      <c r="AT432" s="21">
        <v>0</v>
      </c>
      <c r="AU432" s="21">
        <v>0</v>
      </c>
      <c r="AV432" s="21">
        <v>0</v>
      </c>
      <c r="AW432" s="21">
        <v>0</v>
      </c>
      <c r="AX432" s="21">
        <v>0</v>
      </c>
      <c r="AY432" s="21">
        <v>0</v>
      </c>
      <c r="AZ432" s="21">
        <v>0</v>
      </c>
      <c r="BA432" s="21">
        <v>0</v>
      </c>
      <c r="BB432" s="21">
        <v>0</v>
      </c>
      <c r="BC432" s="21">
        <v>0</v>
      </c>
      <c r="BD432" s="21">
        <v>0</v>
      </c>
      <c r="BE432" s="21">
        <v>0</v>
      </c>
      <c r="BF432" s="21">
        <v>0</v>
      </c>
      <c r="BG432" s="21">
        <v>0</v>
      </c>
      <c r="BH432" s="21">
        <v>0</v>
      </c>
      <c r="BI432" s="21">
        <v>0</v>
      </c>
      <c r="BJ432" s="21">
        <v>0</v>
      </c>
      <c r="BK432" s="21">
        <v>0</v>
      </c>
      <c r="BL432" s="21">
        <v>0</v>
      </c>
      <c r="BM432" s="21">
        <v>0</v>
      </c>
      <c r="BN432" s="21">
        <v>0</v>
      </c>
      <c r="BO432" s="21">
        <v>0</v>
      </c>
      <c r="BP432" s="21">
        <v>0</v>
      </c>
      <c r="BQ432" s="21">
        <v>0</v>
      </c>
      <c r="BR432" s="21">
        <v>0</v>
      </c>
      <c r="BS432" s="21">
        <v>0</v>
      </c>
      <c r="BT432" s="21">
        <v>0</v>
      </c>
      <c r="BU432" s="21">
        <v>0</v>
      </c>
      <c r="BV432" s="21">
        <v>0</v>
      </c>
      <c r="BW432" s="21">
        <v>0</v>
      </c>
      <c r="BX432" s="21">
        <v>0</v>
      </c>
      <c r="BY432" s="21">
        <v>0</v>
      </c>
      <c r="BZ432" s="21">
        <v>0</v>
      </c>
      <c r="CA432" s="21">
        <v>0</v>
      </c>
      <c r="CB432" s="21">
        <v>0</v>
      </c>
      <c r="CC432" s="21">
        <v>0</v>
      </c>
      <c r="CD432" s="21">
        <v>0</v>
      </c>
      <c r="CE432" s="21">
        <v>0</v>
      </c>
      <c r="CF432" s="21">
        <v>0</v>
      </c>
      <c r="CG432" s="21">
        <v>0</v>
      </c>
      <c r="CH432" s="21">
        <v>0</v>
      </c>
      <c r="CI432" s="21">
        <v>0</v>
      </c>
      <c r="CJ432" s="21">
        <v>0</v>
      </c>
      <c r="CK432" s="21">
        <v>0</v>
      </c>
      <c r="CL432" s="21">
        <v>0</v>
      </c>
      <c r="CM432" s="21">
        <v>0</v>
      </c>
      <c r="CN432" s="21">
        <v>0</v>
      </c>
      <c r="CO432" s="21">
        <v>0</v>
      </c>
      <c r="CP432" s="21">
        <v>0</v>
      </c>
      <c r="CQ432" s="21">
        <v>0</v>
      </c>
      <c r="CR432" s="21">
        <v>0</v>
      </c>
      <c r="CS432" s="21">
        <v>0</v>
      </c>
      <c r="CT432" s="21">
        <v>0</v>
      </c>
      <c r="CU432" s="21">
        <v>0</v>
      </c>
      <c r="CV432" s="21">
        <v>0</v>
      </c>
      <c r="CW432" s="21">
        <v>0</v>
      </c>
      <c r="CX432" s="21">
        <v>0</v>
      </c>
      <c r="CY432" s="21">
        <v>0</v>
      </c>
      <c r="CZ432" s="21">
        <v>0</v>
      </c>
      <c r="DA432" s="21">
        <v>0</v>
      </c>
      <c r="DB432" s="21">
        <v>0</v>
      </c>
      <c r="DC432" s="21">
        <v>0</v>
      </c>
      <c r="DD432" s="21">
        <v>0</v>
      </c>
      <c r="DE432" s="21">
        <v>0</v>
      </c>
      <c r="DF432" s="21">
        <v>0</v>
      </c>
      <c r="DG432" s="21">
        <v>0</v>
      </c>
      <c r="DH432" s="21">
        <v>35262891</v>
      </c>
      <c r="DI432" s="110">
        <v>20</v>
      </c>
      <c r="DJ432" s="110">
        <v>20</v>
      </c>
      <c r="DK432" s="110">
        <v>20</v>
      </c>
      <c r="DL432" s="110">
        <v>20</v>
      </c>
      <c r="DM432" s="110">
        <v>20</v>
      </c>
      <c r="DN432" s="21">
        <v>10434230</v>
      </c>
      <c r="DO432" s="21">
        <v>0</v>
      </c>
      <c r="DP432" s="110" t="s">
        <v>1892</v>
      </c>
      <c r="DQ432" s="110" t="s">
        <v>1892</v>
      </c>
      <c r="DR432" s="110" t="s">
        <v>1892</v>
      </c>
      <c r="DS432" s="110" t="s">
        <v>1892</v>
      </c>
      <c r="DT432" s="110" t="s">
        <v>1911</v>
      </c>
      <c r="DU432" s="110" t="s">
        <v>1892</v>
      </c>
      <c r="DV432" s="110" t="s">
        <v>1911</v>
      </c>
      <c r="DW432" s="110" t="s">
        <v>1911</v>
      </c>
      <c r="DX432" s="110" t="s">
        <v>1911</v>
      </c>
      <c r="DY432" s="110" t="s">
        <v>1911</v>
      </c>
      <c r="DZ432" s="110" t="s">
        <v>1911</v>
      </c>
      <c r="EA432" s="110" t="s">
        <v>1911</v>
      </c>
      <c r="EB432" s="110" t="s">
        <v>1892</v>
      </c>
      <c r="EC432" s="110" t="s">
        <v>1892</v>
      </c>
    </row>
    <row r="433" spans="1:133" x14ac:dyDescent="0.3">
      <c r="A433" s="110" t="s">
        <v>162</v>
      </c>
      <c r="B433" s="110">
        <v>2021</v>
      </c>
      <c r="C433" s="110" t="s">
        <v>3193</v>
      </c>
      <c r="D433" s="22">
        <f>INDEX(Concordance!$A$2:$A$556,MATCH('2021 ESSER III'!F433,Concordance!$D$2:$D$556,0))</f>
        <v>3032</v>
      </c>
      <c r="E433" s="110" t="s">
        <v>1447</v>
      </c>
      <c r="F433" s="110" t="s">
        <v>3194</v>
      </c>
      <c r="G433" s="110" t="s">
        <v>3195</v>
      </c>
      <c r="H433" s="110" t="s">
        <v>1892</v>
      </c>
      <c r="I433" s="21">
        <v>7703.27</v>
      </c>
      <c r="J433" s="21">
        <v>0</v>
      </c>
      <c r="K433" s="21">
        <v>0</v>
      </c>
      <c r="L433" s="21">
        <v>0</v>
      </c>
      <c r="M433" s="21">
        <v>0</v>
      </c>
      <c r="N433" s="21">
        <v>0</v>
      </c>
      <c r="O433" s="21">
        <v>0</v>
      </c>
      <c r="P433" s="21">
        <v>0</v>
      </c>
      <c r="Q433" s="21">
        <v>7703.27</v>
      </c>
      <c r="R433" s="21">
        <v>0</v>
      </c>
      <c r="W433" s="21">
        <v>7703.27</v>
      </c>
      <c r="X433" s="110">
        <v>0</v>
      </c>
      <c r="Y433" s="110">
        <v>0</v>
      </c>
      <c r="Z433" s="110">
        <v>0</v>
      </c>
      <c r="AA433" s="110">
        <v>100</v>
      </c>
      <c r="AB433" s="110">
        <v>0</v>
      </c>
      <c r="AC433" s="21">
        <v>338262</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21">
        <v>0</v>
      </c>
      <c r="CK433" s="21">
        <v>0</v>
      </c>
      <c r="CL433" s="21">
        <v>0</v>
      </c>
      <c r="CM433" s="21">
        <v>0</v>
      </c>
      <c r="CN433" s="21">
        <v>0</v>
      </c>
      <c r="CO433" s="21">
        <v>0</v>
      </c>
      <c r="CP433" s="21">
        <v>0</v>
      </c>
      <c r="CQ433" s="21">
        <v>0</v>
      </c>
      <c r="CR433" s="21">
        <v>0</v>
      </c>
      <c r="CS433" s="21">
        <v>0</v>
      </c>
      <c r="CT433" s="21">
        <v>0</v>
      </c>
      <c r="CU433" s="21">
        <v>0</v>
      </c>
      <c r="CV433" s="21">
        <v>0</v>
      </c>
      <c r="CW433" s="21">
        <v>0</v>
      </c>
      <c r="CX433" s="21">
        <v>0</v>
      </c>
      <c r="CY433" s="21">
        <v>0</v>
      </c>
      <c r="CZ433" s="21">
        <v>0</v>
      </c>
      <c r="DA433" s="21">
        <v>0</v>
      </c>
      <c r="DB433" s="21">
        <v>0</v>
      </c>
      <c r="DC433" s="21">
        <v>0</v>
      </c>
      <c r="DD433" s="21">
        <v>0</v>
      </c>
      <c r="DE433" s="21">
        <v>0</v>
      </c>
      <c r="DF433" s="21">
        <v>0</v>
      </c>
      <c r="DG433" s="21">
        <v>0</v>
      </c>
      <c r="DH433" s="21">
        <v>338262</v>
      </c>
      <c r="DI433" s="110">
        <v>5</v>
      </c>
      <c r="DJ433" s="110">
        <v>39</v>
      </c>
      <c r="DK433" s="110">
        <v>1</v>
      </c>
      <c r="DL433" s="110">
        <v>55</v>
      </c>
      <c r="DM433" s="110">
        <v>0</v>
      </c>
      <c r="DN433" s="21">
        <v>164000</v>
      </c>
      <c r="DO433" s="21">
        <v>0</v>
      </c>
      <c r="DP433" s="110" t="s">
        <v>1911</v>
      </c>
      <c r="DQ433" s="110" t="s">
        <v>1911</v>
      </c>
      <c r="DR433" s="110" t="s">
        <v>1911</v>
      </c>
      <c r="DS433" s="110" t="s">
        <v>1892</v>
      </c>
      <c r="DT433" s="110" t="s">
        <v>1911</v>
      </c>
      <c r="DU433" s="110" t="s">
        <v>1911</v>
      </c>
      <c r="DV433" s="110" t="s">
        <v>1911</v>
      </c>
      <c r="DW433" s="110" t="s">
        <v>1911</v>
      </c>
      <c r="DX433" s="110" t="s">
        <v>1911</v>
      </c>
      <c r="DY433" s="110" t="s">
        <v>1911</v>
      </c>
      <c r="DZ433" s="110" t="s">
        <v>1911</v>
      </c>
      <c r="EA433" s="110" t="s">
        <v>1911</v>
      </c>
      <c r="EB433" s="110" t="s">
        <v>1892</v>
      </c>
      <c r="EC433" s="110" t="s">
        <v>1892</v>
      </c>
    </row>
    <row r="434" spans="1:133" x14ac:dyDescent="0.3">
      <c r="A434" s="110" t="s">
        <v>162</v>
      </c>
      <c r="B434" s="110">
        <v>2021</v>
      </c>
      <c r="C434" s="110" t="s">
        <v>3196</v>
      </c>
      <c r="D434" s="22">
        <f>INDEX(Concordance!$A$2:$A$556,MATCH('2021 ESSER III'!F434,Concordance!$D$2:$D$556,0))</f>
        <v>96091</v>
      </c>
      <c r="E434" s="110" t="s">
        <v>1450</v>
      </c>
      <c r="F434" s="110" t="s">
        <v>3197</v>
      </c>
      <c r="G434" s="110" t="s">
        <v>3198</v>
      </c>
      <c r="H434" s="110" t="s">
        <v>1892</v>
      </c>
      <c r="I434" s="21">
        <v>299211.03000000003</v>
      </c>
      <c r="J434" s="21">
        <v>0</v>
      </c>
      <c r="K434" s="21">
        <v>0</v>
      </c>
      <c r="L434" s="21">
        <v>0</v>
      </c>
      <c r="M434" s="21">
        <v>0</v>
      </c>
      <c r="N434" s="21">
        <v>0</v>
      </c>
      <c r="O434" s="21">
        <v>0</v>
      </c>
      <c r="P434" s="21">
        <v>0</v>
      </c>
      <c r="Q434" s="21">
        <v>299211.03000000003</v>
      </c>
      <c r="R434" s="21">
        <v>0</v>
      </c>
      <c r="W434" s="21">
        <v>299211.03000000003</v>
      </c>
      <c r="X434" s="110">
        <v>0</v>
      </c>
      <c r="Y434" s="110">
        <v>0</v>
      </c>
      <c r="Z434" s="110">
        <v>0</v>
      </c>
      <c r="AA434" s="110">
        <v>100</v>
      </c>
      <c r="AB434" s="110">
        <v>0</v>
      </c>
      <c r="AC434" s="21">
        <v>7911161</v>
      </c>
      <c r="AD434" s="21">
        <v>0</v>
      </c>
      <c r="AE434" s="21">
        <v>0</v>
      </c>
      <c r="AF434" s="21">
        <v>0</v>
      </c>
      <c r="AG434" s="21">
        <v>0</v>
      </c>
      <c r="AH434" s="21">
        <v>0</v>
      </c>
      <c r="AI434" s="21">
        <v>0</v>
      </c>
      <c r="AJ434" s="21">
        <v>0</v>
      </c>
      <c r="AK434" s="21">
        <v>0</v>
      </c>
      <c r="AL434" s="21">
        <v>0</v>
      </c>
      <c r="AM434" s="21">
        <v>0</v>
      </c>
      <c r="AN434" s="21">
        <v>0</v>
      </c>
      <c r="AO434" s="21">
        <v>0</v>
      </c>
      <c r="AP434" s="21">
        <v>0</v>
      </c>
      <c r="AQ434" s="21">
        <v>0</v>
      </c>
      <c r="AR434" s="21">
        <v>0</v>
      </c>
      <c r="AS434" s="21">
        <v>0</v>
      </c>
      <c r="AT434" s="21">
        <v>0</v>
      </c>
      <c r="AU434" s="21">
        <v>0</v>
      </c>
      <c r="AV434" s="21">
        <v>0</v>
      </c>
      <c r="AW434" s="21">
        <v>0</v>
      </c>
      <c r="AX434" s="21">
        <v>0</v>
      </c>
      <c r="AY434" s="21">
        <v>0</v>
      </c>
      <c r="AZ434" s="21">
        <v>0</v>
      </c>
      <c r="BA434" s="21">
        <v>0</v>
      </c>
      <c r="BB434" s="21">
        <v>0</v>
      </c>
      <c r="BC434" s="21">
        <v>0</v>
      </c>
      <c r="BD434" s="21">
        <v>0</v>
      </c>
      <c r="BE434" s="21">
        <v>0</v>
      </c>
      <c r="BF434" s="21">
        <v>0</v>
      </c>
      <c r="BG434" s="21">
        <v>0</v>
      </c>
      <c r="BH434" s="21">
        <v>0</v>
      </c>
      <c r="BI434" s="21">
        <v>0</v>
      </c>
      <c r="BJ434" s="21">
        <v>0</v>
      </c>
      <c r="BK434" s="21">
        <v>0</v>
      </c>
      <c r="BL434" s="21">
        <v>0</v>
      </c>
      <c r="BM434" s="21">
        <v>0</v>
      </c>
      <c r="BN434" s="21">
        <v>0</v>
      </c>
      <c r="BO434" s="21">
        <v>0</v>
      </c>
      <c r="BP434" s="21">
        <v>0</v>
      </c>
      <c r="BQ434" s="21">
        <v>0</v>
      </c>
      <c r="BR434" s="21">
        <v>0</v>
      </c>
      <c r="BS434" s="21">
        <v>0</v>
      </c>
      <c r="BT434" s="21">
        <v>0</v>
      </c>
      <c r="BU434" s="21">
        <v>0</v>
      </c>
      <c r="BV434" s="21">
        <v>0</v>
      </c>
      <c r="BW434" s="21">
        <v>0</v>
      </c>
      <c r="BX434" s="21">
        <v>0</v>
      </c>
      <c r="BY434" s="21">
        <v>0</v>
      </c>
      <c r="BZ434" s="21">
        <v>0</v>
      </c>
      <c r="CA434" s="21">
        <v>0</v>
      </c>
      <c r="CB434" s="21">
        <v>0</v>
      </c>
      <c r="CC434" s="21">
        <v>0</v>
      </c>
      <c r="CD434" s="21">
        <v>0</v>
      </c>
      <c r="CE434" s="21">
        <v>0</v>
      </c>
      <c r="CF434" s="21">
        <v>0</v>
      </c>
      <c r="CG434" s="21">
        <v>0</v>
      </c>
      <c r="CH434" s="21">
        <v>0</v>
      </c>
      <c r="CI434" s="21">
        <v>0</v>
      </c>
      <c r="CJ434" s="21">
        <v>0</v>
      </c>
      <c r="CK434" s="21">
        <v>0</v>
      </c>
      <c r="CL434" s="21">
        <v>0</v>
      </c>
      <c r="CM434" s="21">
        <v>0</v>
      </c>
      <c r="CN434" s="21">
        <v>0</v>
      </c>
      <c r="CO434" s="21">
        <v>0</v>
      </c>
      <c r="CP434" s="21">
        <v>0</v>
      </c>
      <c r="CQ434" s="21">
        <v>0</v>
      </c>
      <c r="CR434" s="21">
        <v>0</v>
      </c>
      <c r="CS434" s="21">
        <v>0</v>
      </c>
      <c r="CT434" s="21">
        <v>0</v>
      </c>
      <c r="CU434" s="21">
        <v>0</v>
      </c>
      <c r="CV434" s="21">
        <v>0</v>
      </c>
      <c r="CW434" s="21">
        <v>0</v>
      </c>
      <c r="CX434" s="21">
        <v>0</v>
      </c>
      <c r="CY434" s="21">
        <v>0</v>
      </c>
      <c r="CZ434" s="21">
        <v>0</v>
      </c>
      <c r="DA434" s="21">
        <v>0</v>
      </c>
      <c r="DB434" s="21">
        <v>0</v>
      </c>
      <c r="DC434" s="21">
        <v>0</v>
      </c>
      <c r="DD434" s="21">
        <v>0</v>
      </c>
      <c r="DE434" s="21">
        <v>0</v>
      </c>
      <c r="DF434" s="21">
        <v>0</v>
      </c>
      <c r="DG434" s="21">
        <v>0</v>
      </c>
      <c r="DH434" s="21">
        <v>7911161</v>
      </c>
      <c r="DI434" s="110">
        <v>67</v>
      </c>
      <c r="DJ434" s="110">
        <v>20</v>
      </c>
      <c r="DK434" s="110">
        <v>13</v>
      </c>
      <c r="DL434" s="110">
        <v>0</v>
      </c>
      <c r="DM434" s="110">
        <v>0</v>
      </c>
      <c r="DN434" s="21">
        <v>1582232</v>
      </c>
      <c r="DO434" s="21">
        <v>0</v>
      </c>
      <c r="DP434" s="110" t="s">
        <v>1911</v>
      </c>
      <c r="DQ434" s="110" t="s">
        <v>1911</v>
      </c>
      <c r="DR434" s="110" t="s">
        <v>1911</v>
      </c>
      <c r="DS434" s="110" t="s">
        <v>1911</v>
      </c>
      <c r="DT434" s="110" t="s">
        <v>1911</v>
      </c>
      <c r="DU434" s="110" t="s">
        <v>1911</v>
      </c>
      <c r="DV434" s="110" t="s">
        <v>1911</v>
      </c>
      <c r="DW434" s="110" t="s">
        <v>1911</v>
      </c>
      <c r="DX434" s="110" t="s">
        <v>1911</v>
      </c>
      <c r="DY434" s="110" t="s">
        <v>1911</v>
      </c>
      <c r="DZ434" s="110" t="s">
        <v>1911</v>
      </c>
      <c r="EA434" s="110" t="s">
        <v>1911</v>
      </c>
      <c r="EB434" s="110" t="s">
        <v>1892</v>
      </c>
      <c r="EC434" s="110" t="s">
        <v>1892</v>
      </c>
    </row>
    <row r="435" spans="1:133" x14ac:dyDescent="0.3">
      <c r="A435" s="110" t="s">
        <v>162</v>
      </c>
      <c r="B435" s="110">
        <v>2021</v>
      </c>
      <c r="C435" s="110" t="s">
        <v>3199</v>
      </c>
      <c r="D435" s="22">
        <f>INDEX(Concordance!$A$2:$A$556,MATCH('2021 ESSER III'!F435,Concordance!$D$2:$D$556,0))</f>
        <v>81096</v>
      </c>
      <c r="E435" s="110" t="s">
        <v>1453</v>
      </c>
      <c r="F435" s="110" t="s">
        <v>3200</v>
      </c>
      <c r="G435" s="110" t="s">
        <v>3201</v>
      </c>
      <c r="H435" s="110" t="s">
        <v>1892</v>
      </c>
      <c r="I435" s="21">
        <v>0</v>
      </c>
      <c r="J435" s="21">
        <v>0</v>
      </c>
      <c r="K435" s="21">
        <v>0</v>
      </c>
      <c r="L435" s="21">
        <v>0</v>
      </c>
      <c r="M435" s="21">
        <v>0</v>
      </c>
      <c r="N435" s="21">
        <v>0</v>
      </c>
      <c r="O435" s="21">
        <v>0</v>
      </c>
      <c r="P435" s="21">
        <v>0</v>
      </c>
      <c r="Q435" s="21">
        <v>0</v>
      </c>
      <c r="R435" s="21">
        <v>0</v>
      </c>
      <c r="W435" s="21">
        <v>0</v>
      </c>
      <c r="AC435" s="21">
        <v>8654326</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21">
        <v>0</v>
      </c>
      <c r="CK435" s="21">
        <v>0</v>
      </c>
      <c r="CL435" s="21">
        <v>0</v>
      </c>
      <c r="CM435" s="21">
        <v>0</v>
      </c>
      <c r="CN435" s="21">
        <v>0</v>
      </c>
      <c r="CO435" s="21">
        <v>0</v>
      </c>
      <c r="CP435" s="21">
        <v>0</v>
      </c>
      <c r="CQ435" s="21">
        <v>0</v>
      </c>
      <c r="CR435" s="21">
        <v>0</v>
      </c>
      <c r="CS435" s="21">
        <v>0</v>
      </c>
      <c r="CT435" s="21">
        <v>0</v>
      </c>
      <c r="CU435" s="21">
        <v>0</v>
      </c>
      <c r="CV435" s="21">
        <v>0</v>
      </c>
      <c r="CW435" s="21">
        <v>0</v>
      </c>
      <c r="CX435" s="21">
        <v>0</v>
      </c>
      <c r="CY435" s="21">
        <v>0</v>
      </c>
      <c r="CZ435" s="21">
        <v>0</v>
      </c>
      <c r="DA435" s="21">
        <v>0</v>
      </c>
      <c r="DB435" s="21">
        <v>0</v>
      </c>
      <c r="DC435" s="21">
        <v>0</v>
      </c>
      <c r="DD435" s="21">
        <v>0</v>
      </c>
      <c r="DE435" s="21">
        <v>0</v>
      </c>
      <c r="DF435" s="21">
        <v>0</v>
      </c>
      <c r="DG435" s="21">
        <v>0</v>
      </c>
      <c r="DH435" s="21">
        <v>8654326</v>
      </c>
      <c r="DI435" s="110">
        <v>21.95</v>
      </c>
      <c r="DJ435" s="110">
        <v>20</v>
      </c>
      <c r="DK435" s="110">
        <v>0</v>
      </c>
      <c r="DL435" s="110">
        <v>58.05</v>
      </c>
      <c r="DM435" s="110">
        <v>0</v>
      </c>
      <c r="DN435" s="21">
        <v>2106185.2000000002</v>
      </c>
      <c r="DO435" s="21">
        <v>0</v>
      </c>
      <c r="DP435" s="110" t="s">
        <v>1892</v>
      </c>
      <c r="DQ435" s="110" t="s">
        <v>1892</v>
      </c>
      <c r="DR435" s="110" t="s">
        <v>1911</v>
      </c>
      <c r="DS435" s="110" t="s">
        <v>1911</v>
      </c>
      <c r="DT435" s="110" t="s">
        <v>1911</v>
      </c>
      <c r="DU435" s="110" t="s">
        <v>1911</v>
      </c>
      <c r="DV435" s="110" t="s">
        <v>1911</v>
      </c>
      <c r="DW435" s="110" t="s">
        <v>1911</v>
      </c>
      <c r="DX435" s="110" t="s">
        <v>1911</v>
      </c>
      <c r="DY435" s="110" t="s">
        <v>1911</v>
      </c>
      <c r="DZ435" s="110" t="s">
        <v>1911</v>
      </c>
      <c r="EA435" s="110" t="s">
        <v>1911</v>
      </c>
      <c r="EB435" s="110" t="s">
        <v>1892</v>
      </c>
      <c r="EC435" s="110" t="s">
        <v>1892</v>
      </c>
    </row>
    <row r="436" spans="1:133" x14ac:dyDescent="0.3">
      <c r="A436" s="110" t="s">
        <v>162</v>
      </c>
      <c r="B436" s="110">
        <v>2021</v>
      </c>
      <c r="C436" s="110" t="s">
        <v>3202</v>
      </c>
      <c r="D436" s="22">
        <f>INDEX(Concordance!$A$2:$A$556,MATCH('2021 ESSER III'!F436,Concordance!$D$2:$D$556,0))</f>
        <v>93121</v>
      </c>
      <c r="E436" s="110" t="s">
        <v>1456</v>
      </c>
      <c r="F436" s="110" t="s">
        <v>3203</v>
      </c>
      <c r="G436" s="110" t="s">
        <v>3204</v>
      </c>
      <c r="H436" s="110" t="s">
        <v>1892</v>
      </c>
      <c r="I436" s="21">
        <v>0</v>
      </c>
      <c r="J436" s="21">
        <v>0</v>
      </c>
      <c r="K436" s="21">
        <v>0</v>
      </c>
      <c r="L436" s="21">
        <v>0</v>
      </c>
      <c r="M436" s="21">
        <v>0</v>
      </c>
      <c r="N436" s="21">
        <v>0</v>
      </c>
      <c r="O436" s="21">
        <v>0</v>
      </c>
      <c r="P436" s="21">
        <v>0</v>
      </c>
      <c r="Q436" s="21">
        <v>0</v>
      </c>
      <c r="R436" s="21">
        <v>0</v>
      </c>
      <c r="W436" s="21">
        <v>0</v>
      </c>
      <c r="AC436" s="21">
        <v>347053</v>
      </c>
      <c r="AD436" s="21">
        <v>0</v>
      </c>
      <c r="AE436" s="21">
        <v>0</v>
      </c>
      <c r="AF436" s="21">
        <v>0</v>
      </c>
      <c r="AG436" s="21">
        <v>0</v>
      </c>
      <c r="AH436" s="21">
        <v>0</v>
      </c>
      <c r="AI436" s="21">
        <v>0</v>
      </c>
      <c r="AJ436" s="21">
        <v>0</v>
      </c>
      <c r="AK436" s="21">
        <v>0</v>
      </c>
      <c r="AL436" s="21">
        <v>0</v>
      </c>
      <c r="AM436" s="21">
        <v>0</v>
      </c>
      <c r="AN436" s="21">
        <v>0</v>
      </c>
      <c r="AO436" s="21">
        <v>0</v>
      </c>
      <c r="AP436" s="21">
        <v>0</v>
      </c>
      <c r="AQ436" s="21">
        <v>0</v>
      </c>
      <c r="AR436" s="21">
        <v>0</v>
      </c>
      <c r="AS436" s="21">
        <v>0</v>
      </c>
      <c r="AT436" s="21">
        <v>0</v>
      </c>
      <c r="AU436" s="21">
        <v>0</v>
      </c>
      <c r="AV436" s="21">
        <v>0</v>
      </c>
      <c r="AW436" s="21">
        <v>0</v>
      </c>
      <c r="AX436" s="21">
        <v>0</v>
      </c>
      <c r="AY436" s="21">
        <v>0</v>
      </c>
      <c r="AZ436" s="21">
        <v>0</v>
      </c>
      <c r="BA436" s="21">
        <v>0</v>
      </c>
      <c r="BB436" s="21">
        <v>0</v>
      </c>
      <c r="BC436" s="21">
        <v>0</v>
      </c>
      <c r="BD436" s="21">
        <v>0</v>
      </c>
      <c r="BE436" s="21">
        <v>0</v>
      </c>
      <c r="BF436" s="21">
        <v>0</v>
      </c>
      <c r="BG436" s="21">
        <v>0</v>
      </c>
      <c r="BH436" s="21">
        <v>0</v>
      </c>
      <c r="BI436" s="21">
        <v>0</v>
      </c>
      <c r="BJ436" s="21">
        <v>0</v>
      </c>
      <c r="BK436" s="21">
        <v>0</v>
      </c>
      <c r="BL436" s="21">
        <v>0</v>
      </c>
      <c r="BM436" s="21">
        <v>0</v>
      </c>
      <c r="BN436" s="21">
        <v>0</v>
      </c>
      <c r="BO436" s="21">
        <v>0</v>
      </c>
      <c r="BP436" s="21">
        <v>0</v>
      </c>
      <c r="BQ436" s="21">
        <v>0</v>
      </c>
      <c r="BR436" s="21">
        <v>0</v>
      </c>
      <c r="BS436" s="21">
        <v>0</v>
      </c>
      <c r="BT436" s="21">
        <v>0</v>
      </c>
      <c r="BU436" s="21">
        <v>0</v>
      </c>
      <c r="BV436" s="21">
        <v>0</v>
      </c>
      <c r="BW436" s="21">
        <v>0</v>
      </c>
      <c r="BX436" s="21">
        <v>0</v>
      </c>
      <c r="BY436" s="21">
        <v>0</v>
      </c>
      <c r="BZ436" s="21">
        <v>0</v>
      </c>
      <c r="CA436" s="21">
        <v>0</v>
      </c>
      <c r="CB436" s="21">
        <v>0</v>
      </c>
      <c r="CC436" s="21">
        <v>0</v>
      </c>
      <c r="CD436" s="21">
        <v>0</v>
      </c>
      <c r="CE436" s="21">
        <v>0</v>
      </c>
      <c r="CF436" s="21">
        <v>0</v>
      </c>
      <c r="CG436" s="21">
        <v>0</v>
      </c>
      <c r="CH436" s="21">
        <v>0</v>
      </c>
      <c r="CI436" s="21">
        <v>0</v>
      </c>
      <c r="CJ436" s="21">
        <v>0</v>
      </c>
      <c r="CK436" s="21">
        <v>0</v>
      </c>
      <c r="CL436" s="21">
        <v>0</v>
      </c>
      <c r="CM436" s="21">
        <v>0</v>
      </c>
      <c r="CN436" s="21">
        <v>0</v>
      </c>
      <c r="CO436" s="21">
        <v>0</v>
      </c>
      <c r="CP436" s="21">
        <v>0</v>
      </c>
      <c r="CQ436" s="21">
        <v>0</v>
      </c>
      <c r="CR436" s="21">
        <v>0</v>
      </c>
      <c r="CS436" s="21">
        <v>0</v>
      </c>
      <c r="CT436" s="21">
        <v>0</v>
      </c>
      <c r="CU436" s="21">
        <v>0</v>
      </c>
      <c r="CV436" s="21">
        <v>0</v>
      </c>
      <c r="CW436" s="21">
        <v>0</v>
      </c>
      <c r="CX436" s="21">
        <v>0</v>
      </c>
      <c r="CY436" s="21">
        <v>0</v>
      </c>
      <c r="CZ436" s="21">
        <v>0</v>
      </c>
      <c r="DA436" s="21">
        <v>0</v>
      </c>
      <c r="DB436" s="21">
        <v>0</v>
      </c>
      <c r="DC436" s="21">
        <v>0</v>
      </c>
      <c r="DD436" s="21">
        <v>0</v>
      </c>
      <c r="DE436" s="21">
        <v>0</v>
      </c>
      <c r="DF436" s="21">
        <v>0</v>
      </c>
      <c r="DG436" s="21">
        <v>0</v>
      </c>
      <c r="DH436" s="21">
        <v>347053</v>
      </c>
      <c r="DI436" s="110">
        <v>0</v>
      </c>
      <c r="DJ436" s="110">
        <v>96</v>
      </c>
      <c r="DK436" s="110">
        <v>3</v>
      </c>
      <c r="DL436" s="110">
        <v>1</v>
      </c>
      <c r="DM436" s="110">
        <v>0</v>
      </c>
      <c r="DN436" s="21">
        <v>90706</v>
      </c>
      <c r="DO436" s="21">
        <v>0</v>
      </c>
      <c r="DP436" s="110" t="s">
        <v>1892</v>
      </c>
      <c r="DQ436" s="110" t="s">
        <v>1911</v>
      </c>
      <c r="DR436" s="110" t="s">
        <v>1911</v>
      </c>
      <c r="DS436" s="110" t="s">
        <v>1892</v>
      </c>
      <c r="DT436" s="110" t="s">
        <v>1911</v>
      </c>
      <c r="DU436" s="110" t="s">
        <v>1892</v>
      </c>
      <c r="DV436" s="110" t="s">
        <v>1911</v>
      </c>
      <c r="DW436" s="110" t="s">
        <v>1911</v>
      </c>
      <c r="DX436" s="110" t="s">
        <v>1911</v>
      </c>
      <c r="DY436" s="110" t="s">
        <v>1911</v>
      </c>
      <c r="DZ436" s="110" t="s">
        <v>1911</v>
      </c>
      <c r="EA436" s="110" t="s">
        <v>1911</v>
      </c>
      <c r="EB436" s="110" t="s">
        <v>1892</v>
      </c>
      <c r="EC436" s="110" t="s">
        <v>1892</v>
      </c>
    </row>
    <row r="437" spans="1:133" x14ac:dyDescent="0.3">
      <c r="A437" s="110" t="s">
        <v>162</v>
      </c>
      <c r="B437" s="110">
        <v>2021</v>
      </c>
      <c r="C437" s="110" t="s">
        <v>3205</v>
      </c>
      <c r="D437" s="22">
        <f>INDEX(Concordance!$A$2:$A$556,MATCH('2021 ESSER III'!F437,Concordance!$D$2:$D$556,0))</f>
        <v>33090</v>
      </c>
      <c r="E437" s="110" t="s">
        <v>1459</v>
      </c>
      <c r="F437" s="110" t="s">
        <v>3206</v>
      </c>
      <c r="G437" s="110" t="s">
        <v>3207</v>
      </c>
      <c r="H437" s="110" t="s">
        <v>1892</v>
      </c>
      <c r="I437" s="21">
        <v>0</v>
      </c>
      <c r="J437" s="21">
        <v>0</v>
      </c>
      <c r="K437" s="21">
        <v>0</v>
      </c>
      <c r="L437" s="21">
        <v>0</v>
      </c>
      <c r="M437" s="21">
        <v>0</v>
      </c>
      <c r="N437" s="21">
        <v>0</v>
      </c>
      <c r="O437" s="21">
        <v>0</v>
      </c>
      <c r="P437" s="21">
        <v>0</v>
      </c>
      <c r="Q437" s="21">
        <v>0</v>
      </c>
      <c r="R437" s="21">
        <v>0</v>
      </c>
      <c r="W437" s="21">
        <v>0</v>
      </c>
      <c r="AC437" s="21">
        <v>3899013</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21">
        <v>0</v>
      </c>
      <c r="CK437" s="21">
        <v>0</v>
      </c>
      <c r="CL437" s="21">
        <v>0</v>
      </c>
      <c r="CM437" s="21">
        <v>0</v>
      </c>
      <c r="CN437" s="21">
        <v>0</v>
      </c>
      <c r="CO437" s="21">
        <v>0</v>
      </c>
      <c r="CP437" s="21">
        <v>0</v>
      </c>
      <c r="CQ437" s="21">
        <v>0</v>
      </c>
      <c r="CR437" s="21">
        <v>0</v>
      </c>
      <c r="CS437" s="21">
        <v>0</v>
      </c>
      <c r="CT437" s="21">
        <v>0</v>
      </c>
      <c r="CU437" s="21">
        <v>0</v>
      </c>
      <c r="CV437" s="21">
        <v>0</v>
      </c>
      <c r="CW437" s="21">
        <v>0</v>
      </c>
      <c r="CX437" s="21">
        <v>0</v>
      </c>
      <c r="CY437" s="21">
        <v>0</v>
      </c>
      <c r="CZ437" s="21">
        <v>0</v>
      </c>
      <c r="DA437" s="21">
        <v>0</v>
      </c>
      <c r="DB437" s="21">
        <v>0</v>
      </c>
      <c r="DC437" s="21">
        <v>0</v>
      </c>
      <c r="DD437" s="21">
        <v>0</v>
      </c>
      <c r="DE437" s="21">
        <v>0</v>
      </c>
      <c r="DF437" s="21">
        <v>0</v>
      </c>
      <c r="DG437" s="21">
        <v>0</v>
      </c>
      <c r="DH437" s="21">
        <v>3899013</v>
      </c>
      <c r="DI437" s="110">
        <v>0</v>
      </c>
      <c r="DJ437" s="110">
        <v>50</v>
      </c>
      <c r="DK437" s="110">
        <v>0</v>
      </c>
      <c r="DL437" s="110">
        <v>0</v>
      </c>
      <c r="DM437" s="110">
        <v>50</v>
      </c>
      <c r="DN437" s="21">
        <v>790532</v>
      </c>
      <c r="DO437" s="21">
        <v>0</v>
      </c>
      <c r="DP437" s="110" t="s">
        <v>1911</v>
      </c>
      <c r="DQ437" s="110" t="s">
        <v>1892</v>
      </c>
      <c r="DR437" s="110" t="s">
        <v>1911</v>
      </c>
      <c r="DS437" s="110" t="s">
        <v>1911</v>
      </c>
      <c r="DT437" s="110" t="s">
        <v>1911</v>
      </c>
      <c r="DU437" s="110" t="s">
        <v>1892</v>
      </c>
      <c r="DV437" s="110" t="s">
        <v>1911</v>
      </c>
      <c r="DW437" s="110" t="s">
        <v>1911</v>
      </c>
      <c r="DX437" s="110" t="s">
        <v>1911</v>
      </c>
      <c r="DY437" s="110" t="s">
        <v>1911</v>
      </c>
      <c r="DZ437" s="110" t="s">
        <v>1911</v>
      </c>
      <c r="EA437" s="110" t="s">
        <v>1911</v>
      </c>
      <c r="EB437" s="110" t="s">
        <v>1892</v>
      </c>
      <c r="EC437" s="110" t="s">
        <v>1892</v>
      </c>
    </row>
    <row r="438" spans="1:133" x14ac:dyDescent="0.3">
      <c r="A438" s="110" t="s">
        <v>162</v>
      </c>
      <c r="B438" s="110">
        <v>2021</v>
      </c>
      <c r="C438" s="110" t="s">
        <v>3208</v>
      </c>
      <c r="D438" s="22">
        <f>INDEX(Concordance!$A$2:$A$556,MATCH('2021 ESSER III'!F438,Concordance!$D$2:$D$556,0))</f>
        <v>21151</v>
      </c>
      <c r="E438" s="110" t="s">
        <v>1462</v>
      </c>
      <c r="F438" s="110" t="s">
        <v>3209</v>
      </c>
      <c r="G438" s="110" t="s">
        <v>3210</v>
      </c>
      <c r="H438" s="110" t="s">
        <v>1892</v>
      </c>
      <c r="I438" s="21">
        <v>0</v>
      </c>
      <c r="J438" s="21">
        <v>0</v>
      </c>
      <c r="K438" s="21">
        <v>0</v>
      </c>
      <c r="L438" s="21">
        <v>0</v>
      </c>
      <c r="M438" s="21">
        <v>0</v>
      </c>
      <c r="N438" s="21">
        <v>0</v>
      </c>
      <c r="O438" s="21">
        <v>0</v>
      </c>
      <c r="P438" s="21">
        <v>0</v>
      </c>
      <c r="Q438" s="21">
        <v>0</v>
      </c>
      <c r="R438" s="21">
        <v>0</v>
      </c>
      <c r="W438" s="21">
        <v>0</v>
      </c>
      <c r="AC438" s="21">
        <v>953266</v>
      </c>
      <c r="AD438" s="21">
        <v>0</v>
      </c>
      <c r="AE438" s="21">
        <v>0</v>
      </c>
      <c r="AF438" s="21">
        <v>0</v>
      </c>
      <c r="AG438" s="21">
        <v>0</v>
      </c>
      <c r="AH438" s="21">
        <v>0</v>
      </c>
      <c r="AI438" s="21">
        <v>0</v>
      </c>
      <c r="AJ438" s="21">
        <v>0</v>
      </c>
      <c r="AK438" s="21">
        <v>0</v>
      </c>
      <c r="AL438" s="21">
        <v>0</v>
      </c>
      <c r="AM438" s="21">
        <v>0</v>
      </c>
      <c r="AN438" s="21">
        <v>0</v>
      </c>
      <c r="AO438" s="21">
        <v>0</v>
      </c>
      <c r="AP438" s="21">
        <v>0</v>
      </c>
      <c r="AQ438" s="21">
        <v>0</v>
      </c>
      <c r="AR438" s="21">
        <v>0</v>
      </c>
      <c r="AS438" s="21">
        <v>0</v>
      </c>
      <c r="AT438" s="21">
        <v>0</v>
      </c>
      <c r="AU438" s="21">
        <v>0</v>
      </c>
      <c r="AV438" s="21">
        <v>0</v>
      </c>
      <c r="AW438" s="21">
        <v>0</v>
      </c>
      <c r="AX438" s="21">
        <v>0</v>
      </c>
      <c r="AY438" s="21">
        <v>0</v>
      </c>
      <c r="AZ438" s="21">
        <v>0</v>
      </c>
      <c r="BA438" s="21">
        <v>0</v>
      </c>
      <c r="BB438" s="21">
        <v>0</v>
      </c>
      <c r="BC438" s="21">
        <v>0</v>
      </c>
      <c r="BD438" s="21">
        <v>0</v>
      </c>
      <c r="BE438" s="21">
        <v>0</v>
      </c>
      <c r="BF438" s="21">
        <v>0</v>
      </c>
      <c r="BG438" s="21">
        <v>0</v>
      </c>
      <c r="BH438" s="21">
        <v>0</v>
      </c>
      <c r="BI438" s="21">
        <v>0</v>
      </c>
      <c r="BJ438" s="21">
        <v>0</v>
      </c>
      <c r="BK438" s="21">
        <v>0</v>
      </c>
      <c r="BL438" s="21">
        <v>0</v>
      </c>
      <c r="BM438" s="21">
        <v>0</v>
      </c>
      <c r="BN438" s="21">
        <v>0</v>
      </c>
      <c r="BO438" s="21">
        <v>0</v>
      </c>
      <c r="BP438" s="21">
        <v>0</v>
      </c>
      <c r="BQ438" s="21">
        <v>0</v>
      </c>
      <c r="BR438" s="21">
        <v>0</v>
      </c>
      <c r="BS438" s="21">
        <v>0</v>
      </c>
      <c r="BT438" s="21">
        <v>0</v>
      </c>
      <c r="BU438" s="21">
        <v>0</v>
      </c>
      <c r="BV438" s="21">
        <v>0</v>
      </c>
      <c r="BW438" s="21">
        <v>0</v>
      </c>
      <c r="BX438" s="21">
        <v>0</v>
      </c>
      <c r="BY438" s="21">
        <v>0</v>
      </c>
      <c r="BZ438" s="21">
        <v>0</v>
      </c>
      <c r="CA438" s="21">
        <v>0</v>
      </c>
      <c r="CB438" s="21">
        <v>0</v>
      </c>
      <c r="CC438" s="21">
        <v>0</v>
      </c>
      <c r="CD438" s="21">
        <v>0</v>
      </c>
      <c r="CE438" s="21">
        <v>0</v>
      </c>
      <c r="CF438" s="21">
        <v>0</v>
      </c>
      <c r="CG438" s="21">
        <v>0</v>
      </c>
      <c r="CH438" s="21">
        <v>0</v>
      </c>
      <c r="CI438" s="21">
        <v>0</v>
      </c>
      <c r="CJ438" s="21">
        <v>0</v>
      </c>
      <c r="CK438" s="21">
        <v>0</v>
      </c>
      <c r="CL438" s="21">
        <v>0</v>
      </c>
      <c r="CM438" s="21">
        <v>0</v>
      </c>
      <c r="CN438" s="21">
        <v>0</v>
      </c>
      <c r="CO438" s="21">
        <v>0</v>
      </c>
      <c r="CP438" s="21">
        <v>0</v>
      </c>
      <c r="CQ438" s="21">
        <v>0</v>
      </c>
      <c r="CR438" s="21">
        <v>0</v>
      </c>
      <c r="CS438" s="21">
        <v>0</v>
      </c>
      <c r="CT438" s="21">
        <v>0</v>
      </c>
      <c r="CU438" s="21">
        <v>0</v>
      </c>
      <c r="CV438" s="21">
        <v>0</v>
      </c>
      <c r="CW438" s="21">
        <v>0</v>
      </c>
      <c r="CX438" s="21">
        <v>0</v>
      </c>
      <c r="CY438" s="21">
        <v>0</v>
      </c>
      <c r="CZ438" s="21">
        <v>0</v>
      </c>
      <c r="DA438" s="21">
        <v>0</v>
      </c>
      <c r="DB438" s="21">
        <v>0</v>
      </c>
      <c r="DC438" s="21">
        <v>0</v>
      </c>
      <c r="DD438" s="21">
        <v>0</v>
      </c>
      <c r="DE438" s="21">
        <v>0</v>
      </c>
      <c r="DF438" s="21">
        <v>0</v>
      </c>
      <c r="DG438" s="21">
        <v>0</v>
      </c>
      <c r="DH438" s="21">
        <v>953266</v>
      </c>
      <c r="DI438" s="110">
        <v>0</v>
      </c>
      <c r="DJ438" s="110">
        <v>5</v>
      </c>
      <c r="DK438" s="110">
        <v>15</v>
      </c>
      <c r="DL438" s="110">
        <v>80</v>
      </c>
      <c r="DM438" s="110">
        <v>0</v>
      </c>
      <c r="DN438" s="21">
        <v>188046.6</v>
      </c>
      <c r="DO438" s="21">
        <v>0</v>
      </c>
      <c r="DP438" s="110" t="s">
        <v>1892</v>
      </c>
      <c r="DQ438" s="110" t="s">
        <v>1911</v>
      </c>
      <c r="DR438" s="110" t="s">
        <v>1911</v>
      </c>
      <c r="DS438" s="110" t="s">
        <v>1892</v>
      </c>
      <c r="DT438" s="110" t="s">
        <v>1911</v>
      </c>
      <c r="DU438" s="110" t="s">
        <v>1892</v>
      </c>
      <c r="DV438" s="110" t="s">
        <v>1911</v>
      </c>
      <c r="DW438" s="110" t="s">
        <v>1911</v>
      </c>
      <c r="DX438" s="110" t="s">
        <v>1911</v>
      </c>
      <c r="DY438" s="110" t="s">
        <v>1911</v>
      </c>
      <c r="DZ438" s="110" t="s">
        <v>1911</v>
      </c>
      <c r="EA438" s="110" t="s">
        <v>1911</v>
      </c>
      <c r="EB438" s="110" t="s">
        <v>1892</v>
      </c>
      <c r="EC438" s="110" t="s">
        <v>1892</v>
      </c>
    </row>
    <row r="439" spans="1:133" x14ac:dyDescent="0.3">
      <c r="A439" s="110" t="s">
        <v>162</v>
      </c>
      <c r="B439" s="110">
        <v>2021</v>
      </c>
      <c r="C439" s="110" t="s">
        <v>3211</v>
      </c>
      <c r="D439" s="22">
        <f>INDEX(Concordance!$A$2:$A$556,MATCH('2021 ESSER III'!F439,Concordance!$D$2:$D$556,0))</f>
        <v>54042</v>
      </c>
      <c r="E439" s="110" t="s">
        <v>1465</v>
      </c>
      <c r="F439" s="110" t="s">
        <v>3212</v>
      </c>
      <c r="G439" s="110" t="s">
        <v>3213</v>
      </c>
      <c r="H439" s="110" t="s">
        <v>1892</v>
      </c>
      <c r="I439" s="21">
        <v>6284.24</v>
      </c>
      <c r="J439" s="21">
        <v>0</v>
      </c>
      <c r="K439" s="21">
        <v>0</v>
      </c>
      <c r="L439" s="21">
        <v>0</v>
      </c>
      <c r="M439" s="21">
        <v>0</v>
      </c>
      <c r="N439" s="21">
        <v>0</v>
      </c>
      <c r="O439" s="21">
        <v>0</v>
      </c>
      <c r="P439" s="21">
        <v>0</v>
      </c>
      <c r="Q439" s="21">
        <v>6284.24</v>
      </c>
      <c r="R439" s="21">
        <v>0</v>
      </c>
      <c r="W439" s="21">
        <v>6284.24</v>
      </c>
      <c r="X439" s="110">
        <v>0</v>
      </c>
      <c r="Y439" s="110">
        <v>0</v>
      </c>
      <c r="Z439" s="110">
        <v>0</v>
      </c>
      <c r="AA439" s="110">
        <v>100</v>
      </c>
      <c r="AB439" s="110">
        <v>0</v>
      </c>
      <c r="AC439" s="21">
        <v>433359</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0</v>
      </c>
      <c r="CU439" s="21">
        <v>0</v>
      </c>
      <c r="CV439" s="21">
        <v>0</v>
      </c>
      <c r="CW439" s="21">
        <v>0</v>
      </c>
      <c r="CX439" s="21">
        <v>0</v>
      </c>
      <c r="CY439" s="21">
        <v>0</v>
      </c>
      <c r="CZ439" s="21">
        <v>0</v>
      </c>
      <c r="DA439" s="21">
        <v>0</v>
      </c>
      <c r="DB439" s="21">
        <v>0</v>
      </c>
      <c r="DC439" s="21">
        <v>0</v>
      </c>
      <c r="DD439" s="21">
        <v>0</v>
      </c>
      <c r="DE439" s="21">
        <v>0</v>
      </c>
      <c r="DF439" s="21">
        <v>0</v>
      </c>
      <c r="DG439" s="21">
        <v>0</v>
      </c>
      <c r="DH439" s="21">
        <v>433359</v>
      </c>
      <c r="DI439" s="110">
        <v>2</v>
      </c>
      <c r="DJ439" s="110">
        <v>20</v>
      </c>
      <c r="DK439" s="110">
        <v>0</v>
      </c>
      <c r="DL439" s="110">
        <v>60</v>
      </c>
      <c r="DM439" s="110">
        <v>18</v>
      </c>
      <c r="DN439" s="21">
        <v>96200</v>
      </c>
      <c r="DO439" s="21">
        <v>0</v>
      </c>
      <c r="DP439" s="110" t="s">
        <v>1892</v>
      </c>
      <c r="DQ439" s="110" t="s">
        <v>1892</v>
      </c>
      <c r="DR439" s="110" t="s">
        <v>1892</v>
      </c>
      <c r="DS439" s="110" t="s">
        <v>1892</v>
      </c>
      <c r="DT439" s="110" t="s">
        <v>1911</v>
      </c>
      <c r="DU439" s="110" t="s">
        <v>1892</v>
      </c>
      <c r="DV439" s="110" t="s">
        <v>1911</v>
      </c>
      <c r="DW439" s="110" t="s">
        <v>1911</v>
      </c>
      <c r="DX439" s="110" t="s">
        <v>1911</v>
      </c>
      <c r="DY439" s="110" t="s">
        <v>1911</v>
      </c>
      <c r="DZ439" s="110" t="s">
        <v>1911</v>
      </c>
      <c r="EA439" s="110" t="s">
        <v>1911</v>
      </c>
      <c r="EB439" s="110" t="s">
        <v>1892</v>
      </c>
      <c r="EC439" s="110" t="s">
        <v>1892</v>
      </c>
    </row>
    <row r="440" spans="1:133" x14ac:dyDescent="0.3">
      <c r="A440" s="110" t="s">
        <v>162</v>
      </c>
      <c r="B440" s="110">
        <v>2021</v>
      </c>
      <c r="C440" s="110" t="s">
        <v>3214</v>
      </c>
      <c r="D440" s="22">
        <f>INDEX(Concordance!$A$2:$A$556,MATCH('2021 ESSER III'!F440,Concordance!$D$2:$D$556,0))</f>
        <v>49140</v>
      </c>
      <c r="E440" s="110" t="s">
        <v>1468</v>
      </c>
      <c r="F440" s="110" t="s">
        <v>3215</v>
      </c>
      <c r="G440" s="110" t="s">
        <v>3216</v>
      </c>
      <c r="H440" s="110" t="s">
        <v>1892</v>
      </c>
      <c r="I440" s="21">
        <v>0</v>
      </c>
      <c r="J440" s="21">
        <v>0</v>
      </c>
      <c r="K440" s="21">
        <v>0</v>
      </c>
      <c r="L440" s="21">
        <v>0</v>
      </c>
      <c r="M440" s="21">
        <v>0</v>
      </c>
      <c r="N440" s="21">
        <v>0</v>
      </c>
      <c r="O440" s="21">
        <v>0</v>
      </c>
      <c r="P440" s="21">
        <v>0</v>
      </c>
      <c r="Q440" s="21">
        <v>0</v>
      </c>
      <c r="R440" s="21">
        <v>0</v>
      </c>
      <c r="W440" s="21">
        <v>0</v>
      </c>
      <c r="AC440" s="21">
        <v>1755998</v>
      </c>
      <c r="AD440" s="21">
        <v>0</v>
      </c>
      <c r="AE440" s="21">
        <v>0</v>
      </c>
      <c r="AF440" s="21">
        <v>0</v>
      </c>
      <c r="AG440" s="21">
        <v>0</v>
      </c>
      <c r="AH440" s="21">
        <v>0</v>
      </c>
      <c r="AI440" s="21">
        <v>0</v>
      </c>
      <c r="AJ440" s="21">
        <v>0</v>
      </c>
      <c r="AK440" s="21">
        <v>0</v>
      </c>
      <c r="AL440" s="21">
        <v>0</v>
      </c>
      <c r="AM440" s="21">
        <v>0</v>
      </c>
      <c r="AN440" s="21">
        <v>0</v>
      </c>
      <c r="AO440" s="21">
        <v>0</v>
      </c>
      <c r="AP440" s="21">
        <v>0</v>
      </c>
      <c r="AQ440" s="21">
        <v>0</v>
      </c>
      <c r="AR440" s="21">
        <v>0</v>
      </c>
      <c r="AS440" s="21">
        <v>0</v>
      </c>
      <c r="AT440" s="21">
        <v>0</v>
      </c>
      <c r="AU440" s="21">
        <v>0</v>
      </c>
      <c r="AV440" s="21">
        <v>0</v>
      </c>
      <c r="AW440" s="21">
        <v>0</v>
      </c>
      <c r="AX440" s="21">
        <v>0</v>
      </c>
      <c r="AY440" s="21">
        <v>0</v>
      </c>
      <c r="AZ440" s="21">
        <v>0</v>
      </c>
      <c r="BA440" s="21">
        <v>0</v>
      </c>
      <c r="BB440" s="21">
        <v>0</v>
      </c>
      <c r="BC440" s="21">
        <v>0</v>
      </c>
      <c r="BD440" s="21">
        <v>0</v>
      </c>
      <c r="BE440" s="21">
        <v>0</v>
      </c>
      <c r="BF440" s="21">
        <v>0</v>
      </c>
      <c r="BG440" s="21">
        <v>0</v>
      </c>
      <c r="BH440" s="21">
        <v>0</v>
      </c>
      <c r="BI440" s="21">
        <v>0</v>
      </c>
      <c r="BJ440" s="21">
        <v>0</v>
      </c>
      <c r="BK440" s="21">
        <v>0</v>
      </c>
      <c r="BL440" s="21">
        <v>0</v>
      </c>
      <c r="BM440" s="21">
        <v>0</v>
      </c>
      <c r="BN440" s="21">
        <v>0</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21">
        <v>0</v>
      </c>
      <c r="CU440" s="21">
        <v>0</v>
      </c>
      <c r="CV440" s="21">
        <v>0</v>
      </c>
      <c r="CW440" s="21">
        <v>0</v>
      </c>
      <c r="CX440" s="21">
        <v>0</v>
      </c>
      <c r="CY440" s="21">
        <v>0</v>
      </c>
      <c r="CZ440" s="21">
        <v>0</v>
      </c>
      <c r="DA440" s="21">
        <v>0</v>
      </c>
      <c r="DB440" s="21">
        <v>0</v>
      </c>
      <c r="DC440" s="21">
        <v>0</v>
      </c>
      <c r="DD440" s="21">
        <v>0</v>
      </c>
      <c r="DE440" s="21">
        <v>0</v>
      </c>
      <c r="DF440" s="21">
        <v>0</v>
      </c>
      <c r="DG440" s="21">
        <v>0</v>
      </c>
      <c r="DH440" s="21">
        <v>1755998</v>
      </c>
      <c r="DI440" s="110">
        <v>0</v>
      </c>
      <c r="DJ440" s="110">
        <v>95</v>
      </c>
      <c r="DK440" s="110">
        <v>4</v>
      </c>
      <c r="DL440" s="110">
        <v>1</v>
      </c>
      <c r="DM440" s="110">
        <v>0</v>
      </c>
      <c r="DN440" s="21">
        <v>403661</v>
      </c>
      <c r="DO440" s="21">
        <v>0</v>
      </c>
      <c r="DP440" s="110" t="s">
        <v>1911</v>
      </c>
      <c r="DQ440" s="110" t="s">
        <v>1911</v>
      </c>
      <c r="DR440" s="110" t="s">
        <v>1911</v>
      </c>
      <c r="DS440" s="110" t="s">
        <v>1911</v>
      </c>
      <c r="DT440" s="110" t="s">
        <v>1911</v>
      </c>
      <c r="DU440" s="110" t="s">
        <v>1892</v>
      </c>
      <c r="DV440" s="110" t="s">
        <v>1911</v>
      </c>
      <c r="DW440" s="110" t="s">
        <v>1911</v>
      </c>
      <c r="DX440" s="110" t="s">
        <v>1911</v>
      </c>
      <c r="DY440" s="110" t="s">
        <v>1911</v>
      </c>
      <c r="DZ440" s="110" t="s">
        <v>1911</v>
      </c>
      <c r="EA440" s="110" t="s">
        <v>1911</v>
      </c>
      <c r="EB440" s="110" t="s">
        <v>1892</v>
      </c>
      <c r="EC440" s="110" t="s">
        <v>1892</v>
      </c>
    </row>
    <row r="441" spans="1:133" x14ac:dyDescent="0.3">
      <c r="A441" s="110" t="s">
        <v>162</v>
      </c>
      <c r="B441" s="110">
        <v>2021</v>
      </c>
      <c r="C441" s="110" t="s">
        <v>3217</v>
      </c>
      <c r="D441" s="22">
        <f>INDEX(Concordance!$A$2:$A$556,MATCH('2021 ESSER III'!F441,Concordance!$D$2:$D$556,0))</f>
        <v>2097</v>
      </c>
      <c r="E441" s="110" t="s">
        <v>1471</v>
      </c>
      <c r="F441" s="110" t="s">
        <v>3218</v>
      </c>
      <c r="G441" s="110" t="s">
        <v>3219</v>
      </c>
      <c r="H441" s="110" t="s">
        <v>1892</v>
      </c>
      <c r="I441" s="21">
        <v>33853.82</v>
      </c>
      <c r="J441" s="21">
        <v>0</v>
      </c>
      <c r="K441" s="21">
        <v>0</v>
      </c>
      <c r="L441" s="21">
        <v>0</v>
      </c>
      <c r="M441" s="21">
        <v>0</v>
      </c>
      <c r="N441" s="21">
        <v>0</v>
      </c>
      <c r="O441" s="21">
        <v>0</v>
      </c>
      <c r="P441" s="21">
        <v>0</v>
      </c>
      <c r="Q441" s="21">
        <v>33853.82</v>
      </c>
      <c r="R441" s="21">
        <v>0</v>
      </c>
      <c r="W441" s="21">
        <v>33853.82</v>
      </c>
      <c r="X441" s="110">
        <v>0</v>
      </c>
      <c r="Y441" s="110">
        <v>0</v>
      </c>
      <c r="Z441" s="110">
        <v>0</v>
      </c>
      <c r="AA441" s="110">
        <v>100</v>
      </c>
      <c r="AB441" s="110">
        <v>0</v>
      </c>
      <c r="AC441" s="21">
        <v>1927891</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21">
        <v>0</v>
      </c>
      <c r="CK441" s="21">
        <v>0</v>
      </c>
      <c r="CL441" s="21">
        <v>0</v>
      </c>
      <c r="CM441" s="21">
        <v>0</v>
      </c>
      <c r="CN441" s="21">
        <v>0</v>
      </c>
      <c r="CO441" s="21">
        <v>0</v>
      </c>
      <c r="CP441" s="21">
        <v>0</v>
      </c>
      <c r="CQ441" s="21">
        <v>0</v>
      </c>
      <c r="CR441" s="21">
        <v>0</v>
      </c>
      <c r="CS441" s="21">
        <v>0</v>
      </c>
      <c r="CT441" s="21">
        <v>0</v>
      </c>
      <c r="CU441" s="21">
        <v>0</v>
      </c>
      <c r="CV441" s="21">
        <v>0</v>
      </c>
      <c r="CW441" s="21">
        <v>0</v>
      </c>
      <c r="CX441" s="21">
        <v>0</v>
      </c>
      <c r="CY441" s="21">
        <v>0</v>
      </c>
      <c r="CZ441" s="21">
        <v>0</v>
      </c>
      <c r="DA441" s="21">
        <v>0</v>
      </c>
      <c r="DB441" s="21">
        <v>0</v>
      </c>
      <c r="DC441" s="21">
        <v>0</v>
      </c>
      <c r="DD441" s="21">
        <v>0</v>
      </c>
      <c r="DE441" s="21">
        <v>0</v>
      </c>
      <c r="DF441" s="21">
        <v>0</v>
      </c>
      <c r="DG441" s="21">
        <v>0</v>
      </c>
      <c r="DH441" s="21">
        <v>1927891</v>
      </c>
      <c r="DI441" s="110">
        <v>0</v>
      </c>
      <c r="DJ441" s="110">
        <v>20</v>
      </c>
      <c r="DK441" s="110">
        <v>0</v>
      </c>
      <c r="DL441" s="110">
        <v>80</v>
      </c>
      <c r="DM441" s="110">
        <v>0</v>
      </c>
      <c r="DN441" s="21">
        <v>385578.2</v>
      </c>
      <c r="DO441" s="21">
        <v>0</v>
      </c>
      <c r="DP441" s="110" t="s">
        <v>1911</v>
      </c>
      <c r="DQ441" s="110" t="s">
        <v>1911</v>
      </c>
      <c r="DR441" s="110" t="s">
        <v>1911</v>
      </c>
      <c r="DS441" s="110" t="s">
        <v>1892</v>
      </c>
      <c r="DT441" s="110" t="s">
        <v>1911</v>
      </c>
      <c r="DU441" s="110" t="s">
        <v>1911</v>
      </c>
      <c r="DV441" s="110" t="s">
        <v>1911</v>
      </c>
      <c r="DW441" s="110" t="s">
        <v>1911</v>
      </c>
      <c r="DX441" s="110" t="s">
        <v>1911</v>
      </c>
      <c r="DY441" s="110" t="s">
        <v>1911</v>
      </c>
      <c r="DZ441" s="110" t="s">
        <v>1911</v>
      </c>
      <c r="EA441" s="110" t="s">
        <v>1911</v>
      </c>
      <c r="EB441" s="110" t="s">
        <v>1892</v>
      </c>
      <c r="EC441" s="110" t="s">
        <v>1911</v>
      </c>
    </row>
    <row r="442" spans="1:133" x14ac:dyDescent="0.3">
      <c r="A442" s="110" t="s">
        <v>162</v>
      </c>
      <c r="B442" s="110">
        <v>2021</v>
      </c>
      <c r="C442" s="110" t="s">
        <v>3220</v>
      </c>
      <c r="D442" s="22">
        <f>INDEX(Concordance!$A$2:$A$556,MATCH('2021 ESSER III'!F442,Concordance!$D$2:$D$556,0))</f>
        <v>66105</v>
      </c>
      <c r="E442" s="110" t="s">
        <v>1489</v>
      </c>
      <c r="F442" s="110" t="s">
        <v>3221</v>
      </c>
      <c r="G442" s="110" t="s">
        <v>3222</v>
      </c>
      <c r="H442" s="110" t="s">
        <v>1892</v>
      </c>
      <c r="I442" s="21">
        <v>0</v>
      </c>
      <c r="J442" s="21">
        <v>0</v>
      </c>
      <c r="K442" s="21">
        <v>0</v>
      </c>
      <c r="L442" s="21">
        <v>0</v>
      </c>
      <c r="M442" s="21">
        <v>0</v>
      </c>
      <c r="N442" s="21">
        <v>0</v>
      </c>
      <c r="O442" s="21">
        <v>0</v>
      </c>
      <c r="P442" s="21">
        <v>0</v>
      </c>
      <c r="Q442" s="21">
        <v>0</v>
      </c>
      <c r="R442" s="21">
        <v>0</v>
      </c>
      <c r="W442" s="21">
        <v>0</v>
      </c>
      <c r="AC442" s="21">
        <v>4820562</v>
      </c>
      <c r="AD442" s="21">
        <v>0</v>
      </c>
      <c r="AE442" s="21">
        <v>0</v>
      </c>
      <c r="AF442" s="21">
        <v>0</v>
      </c>
      <c r="AG442" s="21">
        <v>0</v>
      </c>
      <c r="AH442" s="21">
        <v>0</v>
      </c>
      <c r="AI442" s="21">
        <v>0</v>
      </c>
      <c r="AJ442" s="21">
        <v>0</v>
      </c>
      <c r="AK442" s="21">
        <v>0</v>
      </c>
      <c r="AL442" s="21">
        <v>0</v>
      </c>
      <c r="AM442" s="21">
        <v>0</v>
      </c>
      <c r="AN442" s="21">
        <v>0</v>
      </c>
      <c r="AO442" s="21">
        <v>0</v>
      </c>
      <c r="AP442" s="21">
        <v>0</v>
      </c>
      <c r="AQ442" s="21">
        <v>0</v>
      </c>
      <c r="AR442" s="21">
        <v>0</v>
      </c>
      <c r="AS442" s="21">
        <v>0</v>
      </c>
      <c r="AT442" s="21">
        <v>0</v>
      </c>
      <c r="AU442" s="21">
        <v>0</v>
      </c>
      <c r="AV442" s="21">
        <v>0</v>
      </c>
      <c r="AW442" s="21">
        <v>0</v>
      </c>
      <c r="AX442" s="21">
        <v>0</v>
      </c>
      <c r="AY442" s="21">
        <v>0</v>
      </c>
      <c r="AZ442" s="21">
        <v>0</v>
      </c>
      <c r="BA442" s="21">
        <v>0</v>
      </c>
      <c r="BB442" s="21">
        <v>0</v>
      </c>
      <c r="BC442" s="21">
        <v>0</v>
      </c>
      <c r="BD442" s="21">
        <v>0</v>
      </c>
      <c r="BE442" s="21">
        <v>0</v>
      </c>
      <c r="BF442" s="21">
        <v>0</v>
      </c>
      <c r="BG442" s="21">
        <v>0</v>
      </c>
      <c r="BH442" s="21">
        <v>0</v>
      </c>
      <c r="BI442" s="21">
        <v>0</v>
      </c>
      <c r="BJ442" s="21">
        <v>0</v>
      </c>
      <c r="BK442" s="21">
        <v>0</v>
      </c>
      <c r="BL442" s="21">
        <v>0</v>
      </c>
      <c r="BM442" s="21">
        <v>0</v>
      </c>
      <c r="BN442" s="21">
        <v>0</v>
      </c>
      <c r="BO442" s="21">
        <v>0</v>
      </c>
      <c r="BP442" s="21">
        <v>0</v>
      </c>
      <c r="BQ442" s="21">
        <v>0</v>
      </c>
      <c r="BR442" s="21">
        <v>0</v>
      </c>
      <c r="BS442" s="21">
        <v>0</v>
      </c>
      <c r="BT442" s="21">
        <v>0</v>
      </c>
      <c r="BU442" s="21">
        <v>0</v>
      </c>
      <c r="BV442" s="21">
        <v>0</v>
      </c>
      <c r="BW442" s="21">
        <v>0</v>
      </c>
      <c r="BX442" s="21">
        <v>0</v>
      </c>
      <c r="BY442" s="21">
        <v>0</v>
      </c>
      <c r="BZ442" s="21">
        <v>0</v>
      </c>
      <c r="CA442" s="21">
        <v>0</v>
      </c>
      <c r="CB442" s="21">
        <v>0</v>
      </c>
      <c r="CC442" s="21">
        <v>0</v>
      </c>
      <c r="CD442" s="21">
        <v>0</v>
      </c>
      <c r="CE442" s="21">
        <v>0</v>
      </c>
      <c r="CF442" s="21">
        <v>0</v>
      </c>
      <c r="CG442" s="21">
        <v>0</v>
      </c>
      <c r="CH442" s="21">
        <v>0</v>
      </c>
      <c r="CI442" s="21">
        <v>0</v>
      </c>
      <c r="CJ442" s="21">
        <v>0</v>
      </c>
      <c r="CK442" s="21">
        <v>0</v>
      </c>
      <c r="CL442" s="21">
        <v>0</v>
      </c>
      <c r="CM442" s="21">
        <v>0</v>
      </c>
      <c r="CN442" s="21">
        <v>0</v>
      </c>
      <c r="CO442" s="21">
        <v>0</v>
      </c>
      <c r="CP442" s="21">
        <v>0</v>
      </c>
      <c r="CQ442" s="21">
        <v>0</v>
      </c>
      <c r="CR442" s="21">
        <v>0</v>
      </c>
      <c r="CS442" s="21">
        <v>0</v>
      </c>
      <c r="CT442" s="21">
        <v>0</v>
      </c>
      <c r="CU442" s="21">
        <v>0</v>
      </c>
      <c r="CV442" s="21">
        <v>0</v>
      </c>
      <c r="CW442" s="21">
        <v>0</v>
      </c>
      <c r="CX442" s="21">
        <v>0</v>
      </c>
      <c r="CY442" s="21">
        <v>0</v>
      </c>
      <c r="CZ442" s="21">
        <v>0</v>
      </c>
      <c r="DA442" s="21">
        <v>0</v>
      </c>
      <c r="DB442" s="21">
        <v>0</v>
      </c>
      <c r="DC442" s="21">
        <v>0</v>
      </c>
      <c r="DD442" s="21">
        <v>0</v>
      </c>
      <c r="DE442" s="21">
        <v>0</v>
      </c>
      <c r="DF442" s="21">
        <v>0</v>
      </c>
      <c r="DG442" s="21">
        <v>0</v>
      </c>
      <c r="DH442" s="21">
        <v>4820562</v>
      </c>
      <c r="DI442" s="110">
        <v>0</v>
      </c>
      <c r="DJ442" s="110">
        <v>0</v>
      </c>
      <c r="DK442" s="110">
        <v>0</v>
      </c>
      <c r="DL442" s="110">
        <v>0</v>
      </c>
      <c r="DM442" s="110">
        <v>100</v>
      </c>
      <c r="DN442" s="21">
        <v>1024355.33</v>
      </c>
      <c r="DO442" s="21">
        <v>0</v>
      </c>
      <c r="DP442" s="110" t="s">
        <v>1911</v>
      </c>
      <c r="DQ442" s="110" t="s">
        <v>1911</v>
      </c>
      <c r="DR442" s="110" t="s">
        <v>1911</v>
      </c>
      <c r="DS442" s="110" t="s">
        <v>1911</v>
      </c>
      <c r="DT442" s="110" t="s">
        <v>1911</v>
      </c>
      <c r="DU442" s="110" t="s">
        <v>1892</v>
      </c>
      <c r="DV442" s="110" t="s">
        <v>1911</v>
      </c>
      <c r="DW442" s="110" t="s">
        <v>1911</v>
      </c>
      <c r="DX442" s="110" t="s">
        <v>1911</v>
      </c>
      <c r="DY442" s="110" t="s">
        <v>1911</v>
      </c>
      <c r="DZ442" s="110" t="s">
        <v>1911</v>
      </c>
      <c r="EA442" s="110" t="s">
        <v>1911</v>
      </c>
      <c r="EB442" s="110" t="s">
        <v>1892</v>
      </c>
      <c r="EC442" s="110" t="s">
        <v>1892</v>
      </c>
    </row>
    <row r="443" spans="1:133" x14ac:dyDescent="0.3">
      <c r="A443" s="110" t="s">
        <v>162</v>
      </c>
      <c r="B443" s="110">
        <v>2021</v>
      </c>
      <c r="C443" s="110" t="s">
        <v>3223</v>
      </c>
      <c r="D443" s="22">
        <f>INDEX(Concordance!$A$2:$A$556,MATCH('2021 ESSER III'!F443,Concordance!$D$2:$D$556,0))</f>
        <v>98080</v>
      </c>
      <c r="E443" s="110" t="s">
        <v>1492</v>
      </c>
      <c r="F443" s="110" t="s">
        <v>3224</v>
      </c>
      <c r="G443" s="110" t="s">
        <v>3225</v>
      </c>
      <c r="H443" s="110" t="s">
        <v>1892</v>
      </c>
      <c r="I443" s="21">
        <v>0</v>
      </c>
      <c r="J443" s="21">
        <v>0</v>
      </c>
      <c r="K443" s="21">
        <v>0</v>
      </c>
      <c r="L443" s="21">
        <v>0</v>
      </c>
      <c r="M443" s="21">
        <v>0</v>
      </c>
      <c r="N443" s="21">
        <v>0</v>
      </c>
      <c r="O443" s="21">
        <v>0</v>
      </c>
      <c r="P443" s="21">
        <v>0</v>
      </c>
      <c r="Q443" s="21">
        <v>0</v>
      </c>
      <c r="R443" s="21">
        <v>0</v>
      </c>
      <c r="W443" s="21">
        <v>0</v>
      </c>
      <c r="AC443" s="21">
        <v>2275920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21">
        <v>0</v>
      </c>
      <c r="CK443" s="21">
        <v>0</v>
      </c>
      <c r="CL443" s="21">
        <v>0</v>
      </c>
      <c r="CM443" s="21">
        <v>0</v>
      </c>
      <c r="CN443" s="21">
        <v>0</v>
      </c>
      <c r="CO443" s="21">
        <v>0</v>
      </c>
      <c r="CP443" s="21">
        <v>0</v>
      </c>
      <c r="CQ443" s="21">
        <v>0</v>
      </c>
      <c r="CR443" s="21">
        <v>0</v>
      </c>
      <c r="CS443" s="21">
        <v>0</v>
      </c>
      <c r="CT443" s="21">
        <v>0</v>
      </c>
      <c r="CU443" s="21">
        <v>0</v>
      </c>
      <c r="CV443" s="21">
        <v>0</v>
      </c>
      <c r="CW443" s="21">
        <v>0</v>
      </c>
      <c r="CX443" s="21">
        <v>0</v>
      </c>
      <c r="CY443" s="21">
        <v>0</v>
      </c>
      <c r="CZ443" s="21">
        <v>0</v>
      </c>
      <c r="DA443" s="21">
        <v>0</v>
      </c>
      <c r="DB443" s="21">
        <v>0</v>
      </c>
      <c r="DC443" s="21">
        <v>0</v>
      </c>
      <c r="DD443" s="21">
        <v>0</v>
      </c>
      <c r="DE443" s="21">
        <v>0</v>
      </c>
      <c r="DF443" s="21">
        <v>0</v>
      </c>
      <c r="DG443" s="21">
        <v>0</v>
      </c>
      <c r="DH443" s="21">
        <v>2275920</v>
      </c>
      <c r="DI443" s="110">
        <v>0</v>
      </c>
      <c r="DJ443" s="110">
        <v>26</v>
      </c>
      <c r="DK443" s="110">
        <v>28</v>
      </c>
      <c r="DL443" s="110">
        <v>46</v>
      </c>
      <c r="DM443" s="110">
        <v>0</v>
      </c>
      <c r="DN443" s="21">
        <v>455184</v>
      </c>
      <c r="DO443" s="21">
        <v>0</v>
      </c>
      <c r="DP443" s="110" t="s">
        <v>1892</v>
      </c>
      <c r="DQ443" s="110" t="s">
        <v>1892</v>
      </c>
      <c r="DR443" s="110" t="s">
        <v>1892</v>
      </c>
      <c r="DS443" s="110" t="s">
        <v>1892</v>
      </c>
      <c r="DT443" s="110" t="s">
        <v>1911</v>
      </c>
      <c r="DU443" s="110" t="s">
        <v>1892</v>
      </c>
      <c r="DV443" s="110" t="s">
        <v>1911</v>
      </c>
      <c r="DW443" s="110" t="s">
        <v>1911</v>
      </c>
      <c r="DX443" s="110" t="s">
        <v>1911</v>
      </c>
      <c r="DY443" s="110" t="s">
        <v>1911</v>
      </c>
      <c r="DZ443" s="110" t="s">
        <v>1911</v>
      </c>
      <c r="EA443" s="110" t="s">
        <v>1911</v>
      </c>
      <c r="EB443" s="110" t="s">
        <v>1892</v>
      </c>
      <c r="EC443" s="110" t="s">
        <v>1892</v>
      </c>
    </row>
    <row r="444" spans="1:133" x14ac:dyDescent="0.3">
      <c r="A444" s="110" t="s">
        <v>162</v>
      </c>
      <c r="B444" s="110">
        <v>2021</v>
      </c>
      <c r="C444" s="110" t="s">
        <v>3226</v>
      </c>
      <c r="D444" s="22">
        <f>INDEX(Concordance!$A$2:$A$556,MATCH('2021 ESSER III'!F444,Concordance!$D$2:$D$556,0))</f>
        <v>99082</v>
      </c>
      <c r="E444" s="110" t="s">
        <v>1495</v>
      </c>
      <c r="F444" s="110" t="s">
        <v>3227</v>
      </c>
      <c r="G444" s="110" t="s">
        <v>3228</v>
      </c>
      <c r="H444" s="110" t="s">
        <v>1892</v>
      </c>
      <c r="I444" s="21">
        <v>0</v>
      </c>
      <c r="J444" s="21">
        <v>0</v>
      </c>
      <c r="K444" s="21">
        <v>0</v>
      </c>
      <c r="L444" s="21">
        <v>0</v>
      </c>
      <c r="M444" s="21">
        <v>0</v>
      </c>
      <c r="N444" s="21">
        <v>0</v>
      </c>
      <c r="O444" s="21">
        <v>0</v>
      </c>
      <c r="P444" s="21">
        <v>0</v>
      </c>
      <c r="Q444" s="21">
        <v>0</v>
      </c>
      <c r="R444" s="21">
        <v>0</v>
      </c>
      <c r="W444" s="21">
        <v>0</v>
      </c>
      <c r="AC444" s="21">
        <v>2207947</v>
      </c>
      <c r="AD444" s="21">
        <v>0</v>
      </c>
      <c r="AE444" s="21">
        <v>0</v>
      </c>
      <c r="AF444" s="21">
        <v>0</v>
      </c>
      <c r="AG444" s="21">
        <v>0</v>
      </c>
      <c r="AH444" s="21">
        <v>0</v>
      </c>
      <c r="AI444" s="21">
        <v>0</v>
      </c>
      <c r="AJ444" s="21">
        <v>0</v>
      </c>
      <c r="AK444" s="21">
        <v>0</v>
      </c>
      <c r="AL444" s="21">
        <v>0</v>
      </c>
      <c r="AM444" s="21">
        <v>0</v>
      </c>
      <c r="AN444" s="21">
        <v>0</v>
      </c>
      <c r="AO444" s="21">
        <v>0</v>
      </c>
      <c r="AP444" s="21">
        <v>0</v>
      </c>
      <c r="AQ444" s="21">
        <v>0</v>
      </c>
      <c r="AR444" s="21">
        <v>0</v>
      </c>
      <c r="AS444" s="21">
        <v>0</v>
      </c>
      <c r="AT444" s="21">
        <v>0</v>
      </c>
      <c r="AU444" s="21">
        <v>0</v>
      </c>
      <c r="AV444" s="21">
        <v>0</v>
      </c>
      <c r="AW444" s="21">
        <v>0</v>
      </c>
      <c r="AX444" s="21">
        <v>0</v>
      </c>
      <c r="AY444" s="21">
        <v>0</v>
      </c>
      <c r="AZ444" s="21">
        <v>0</v>
      </c>
      <c r="BA444" s="21">
        <v>0</v>
      </c>
      <c r="BB444" s="21">
        <v>0</v>
      </c>
      <c r="BC444" s="21">
        <v>0</v>
      </c>
      <c r="BD444" s="21">
        <v>0</v>
      </c>
      <c r="BE444" s="21">
        <v>0</v>
      </c>
      <c r="BF444" s="21">
        <v>0</v>
      </c>
      <c r="BG444" s="21">
        <v>0</v>
      </c>
      <c r="BH444" s="21">
        <v>0</v>
      </c>
      <c r="BI444" s="21">
        <v>0</v>
      </c>
      <c r="BJ444" s="21">
        <v>0</v>
      </c>
      <c r="BK444" s="21">
        <v>0</v>
      </c>
      <c r="BL444" s="21">
        <v>0</v>
      </c>
      <c r="BM444" s="21">
        <v>0</v>
      </c>
      <c r="BN444" s="21">
        <v>0</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0</v>
      </c>
      <c r="CH444" s="21">
        <v>0</v>
      </c>
      <c r="CI444" s="21">
        <v>0</v>
      </c>
      <c r="CJ444" s="21">
        <v>0</v>
      </c>
      <c r="CK444" s="21">
        <v>0</v>
      </c>
      <c r="CL444" s="21">
        <v>0</v>
      </c>
      <c r="CM444" s="21">
        <v>0</v>
      </c>
      <c r="CN444" s="21">
        <v>0</v>
      </c>
      <c r="CO444" s="21">
        <v>0</v>
      </c>
      <c r="CP444" s="21">
        <v>0</v>
      </c>
      <c r="CQ444" s="21">
        <v>0</v>
      </c>
      <c r="CR444" s="21">
        <v>0</v>
      </c>
      <c r="CS444" s="21">
        <v>0</v>
      </c>
      <c r="CT444" s="21">
        <v>0</v>
      </c>
      <c r="CU444" s="21">
        <v>0</v>
      </c>
      <c r="CV444" s="21">
        <v>0</v>
      </c>
      <c r="CW444" s="21">
        <v>0</v>
      </c>
      <c r="CX444" s="21">
        <v>0</v>
      </c>
      <c r="CY444" s="21">
        <v>0</v>
      </c>
      <c r="CZ444" s="21">
        <v>0</v>
      </c>
      <c r="DA444" s="21">
        <v>0</v>
      </c>
      <c r="DB444" s="21">
        <v>0</v>
      </c>
      <c r="DC444" s="21">
        <v>0</v>
      </c>
      <c r="DD444" s="21">
        <v>0</v>
      </c>
      <c r="DE444" s="21">
        <v>0</v>
      </c>
      <c r="DF444" s="21">
        <v>0</v>
      </c>
      <c r="DG444" s="21">
        <v>0</v>
      </c>
      <c r="DH444" s="21">
        <v>2207947</v>
      </c>
      <c r="DI444" s="110">
        <v>20</v>
      </c>
      <c r="DJ444" s="110">
        <v>70</v>
      </c>
      <c r="DK444" s="110">
        <v>0</v>
      </c>
      <c r="DL444" s="110">
        <v>10</v>
      </c>
      <c r="DM444" s="110">
        <v>0</v>
      </c>
      <c r="DN444" s="21">
        <v>749845</v>
      </c>
      <c r="DO444" s="21">
        <v>0</v>
      </c>
      <c r="DP444" s="110" t="s">
        <v>1892</v>
      </c>
      <c r="DQ444" s="110" t="s">
        <v>1911</v>
      </c>
      <c r="DR444" s="110" t="s">
        <v>1892</v>
      </c>
      <c r="DS444" s="110" t="s">
        <v>1911</v>
      </c>
      <c r="DT444" s="110" t="s">
        <v>1911</v>
      </c>
      <c r="DU444" s="110" t="s">
        <v>1892</v>
      </c>
      <c r="DV444" s="110" t="s">
        <v>1911</v>
      </c>
      <c r="DW444" s="110" t="s">
        <v>1911</v>
      </c>
      <c r="DX444" s="110" t="s">
        <v>1911</v>
      </c>
      <c r="DY444" s="110" t="s">
        <v>1911</v>
      </c>
      <c r="DZ444" s="110" t="s">
        <v>1911</v>
      </c>
      <c r="EA444" s="110" t="s">
        <v>1911</v>
      </c>
      <c r="EB444" s="110" t="s">
        <v>1892</v>
      </c>
      <c r="EC444" s="110" t="s">
        <v>1892</v>
      </c>
    </row>
    <row r="445" spans="1:133" x14ac:dyDescent="0.3">
      <c r="A445" s="110" t="s">
        <v>162</v>
      </c>
      <c r="B445" s="110">
        <v>2021</v>
      </c>
      <c r="C445" s="110" t="s">
        <v>3229</v>
      </c>
      <c r="D445" s="22">
        <f>INDEX(Concordance!$A$2:$A$556,MATCH('2021 ESSER III'!F445,Concordance!$D$2:$D$556,0))</f>
        <v>100059</v>
      </c>
      <c r="E445" s="110" t="s">
        <v>1498</v>
      </c>
      <c r="F445" s="110" t="s">
        <v>3230</v>
      </c>
      <c r="G445" s="110" t="s">
        <v>3231</v>
      </c>
      <c r="H445" s="110" t="s">
        <v>1892</v>
      </c>
      <c r="I445" s="21">
        <v>0</v>
      </c>
      <c r="J445" s="21">
        <v>0</v>
      </c>
      <c r="K445" s="21">
        <v>0</v>
      </c>
      <c r="L445" s="21">
        <v>0</v>
      </c>
      <c r="M445" s="21">
        <v>0</v>
      </c>
      <c r="N445" s="21">
        <v>0</v>
      </c>
      <c r="O445" s="21">
        <v>0</v>
      </c>
      <c r="P445" s="21">
        <v>0</v>
      </c>
      <c r="Q445" s="21">
        <v>0</v>
      </c>
      <c r="R445" s="21">
        <v>0</v>
      </c>
      <c r="W445" s="21">
        <v>0</v>
      </c>
      <c r="AC445" s="21">
        <v>3260184</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21">
        <v>0</v>
      </c>
      <c r="CU445" s="21">
        <v>0</v>
      </c>
      <c r="CV445" s="21">
        <v>0</v>
      </c>
      <c r="CW445" s="21">
        <v>0</v>
      </c>
      <c r="CX445" s="21">
        <v>0</v>
      </c>
      <c r="CY445" s="21">
        <v>0</v>
      </c>
      <c r="CZ445" s="21">
        <v>0</v>
      </c>
      <c r="DA445" s="21">
        <v>0</v>
      </c>
      <c r="DB445" s="21">
        <v>0</v>
      </c>
      <c r="DC445" s="21">
        <v>0</v>
      </c>
      <c r="DD445" s="21">
        <v>0</v>
      </c>
      <c r="DE445" s="21">
        <v>0</v>
      </c>
      <c r="DF445" s="21">
        <v>0</v>
      </c>
      <c r="DG445" s="21">
        <v>0</v>
      </c>
      <c r="DH445" s="21">
        <v>3260184</v>
      </c>
      <c r="DI445" s="110">
        <v>1.28</v>
      </c>
      <c r="DJ445" s="110">
        <v>21</v>
      </c>
      <c r="DK445" s="110">
        <v>0</v>
      </c>
      <c r="DL445" s="110">
        <v>77.72</v>
      </c>
      <c r="DM445" s="110">
        <v>0</v>
      </c>
      <c r="DN445" s="21">
        <v>676713</v>
      </c>
      <c r="DO445" s="21">
        <v>0</v>
      </c>
      <c r="DP445" s="110" t="s">
        <v>1911</v>
      </c>
      <c r="DQ445" s="110" t="s">
        <v>1911</v>
      </c>
      <c r="DR445" s="110" t="s">
        <v>1911</v>
      </c>
      <c r="DS445" s="110" t="s">
        <v>1892</v>
      </c>
      <c r="DT445" s="110" t="s">
        <v>1911</v>
      </c>
      <c r="DU445" s="110" t="s">
        <v>1892</v>
      </c>
      <c r="DV445" s="110" t="s">
        <v>1911</v>
      </c>
      <c r="DW445" s="110" t="s">
        <v>1911</v>
      </c>
      <c r="DX445" s="110" t="s">
        <v>1911</v>
      </c>
      <c r="DY445" s="110" t="s">
        <v>1911</v>
      </c>
      <c r="DZ445" s="110" t="s">
        <v>1911</v>
      </c>
      <c r="EA445" s="110" t="s">
        <v>1911</v>
      </c>
      <c r="EB445" s="110" t="s">
        <v>1892</v>
      </c>
      <c r="EC445" s="110" t="s">
        <v>1892</v>
      </c>
    </row>
    <row r="446" spans="1:133" x14ac:dyDescent="0.3">
      <c r="A446" s="110" t="s">
        <v>162</v>
      </c>
      <c r="B446" s="110">
        <v>2021</v>
      </c>
      <c r="C446" s="110" t="s">
        <v>3232</v>
      </c>
      <c r="D446" s="22">
        <f>INDEX(Concordance!$A$2:$A$556,MATCH('2021 ESSER III'!F446,Concordance!$D$2:$D$556,0))</f>
        <v>100062</v>
      </c>
      <c r="E446" s="110" t="s">
        <v>1501</v>
      </c>
      <c r="F446" s="110" t="s">
        <v>3233</v>
      </c>
      <c r="G446" s="110" t="s">
        <v>3234</v>
      </c>
      <c r="H446" s="110" t="s">
        <v>1892</v>
      </c>
      <c r="I446" s="21">
        <v>9730.44</v>
      </c>
      <c r="J446" s="21">
        <v>0</v>
      </c>
      <c r="K446" s="21">
        <v>0</v>
      </c>
      <c r="L446" s="21">
        <v>0</v>
      </c>
      <c r="M446" s="21">
        <v>0</v>
      </c>
      <c r="N446" s="21">
        <v>0</v>
      </c>
      <c r="O446" s="21">
        <v>0</v>
      </c>
      <c r="P446" s="21">
        <v>0</v>
      </c>
      <c r="Q446" s="21">
        <v>9730.44</v>
      </c>
      <c r="R446" s="21">
        <v>0</v>
      </c>
      <c r="W446" s="21">
        <v>9730.44</v>
      </c>
      <c r="X446" s="110">
        <v>0</v>
      </c>
      <c r="Y446" s="110">
        <v>0</v>
      </c>
      <c r="Z446" s="110">
        <v>0</v>
      </c>
      <c r="AA446" s="110">
        <v>100</v>
      </c>
      <c r="AB446" s="110">
        <v>0</v>
      </c>
      <c r="AC446" s="21">
        <v>837672</v>
      </c>
      <c r="AD446" s="21">
        <v>0</v>
      </c>
      <c r="AE446" s="21">
        <v>0</v>
      </c>
      <c r="AF446" s="21">
        <v>0</v>
      </c>
      <c r="AG446" s="21">
        <v>0</v>
      </c>
      <c r="AH446" s="21">
        <v>0</v>
      </c>
      <c r="AI446" s="21">
        <v>0</v>
      </c>
      <c r="AJ446" s="21">
        <v>0</v>
      </c>
      <c r="AK446" s="21">
        <v>0</v>
      </c>
      <c r="AL446" s="21">
        <v>0</v>
      </c>
      <c r="AM446" s="21">
        <v>0</v>
      </c>
      <c r="AN446" s="21">
        <v>0</v>
      </c>
      <c r="AO446" s="21">
        <v>0</v>
      </c>
      <c r="AP446" s="21">
        <v>0</v>
      </c>
      <c r="AQ446" s="21">
        <v>0</v>
      </c>
      <c r="AR446" s="21">
        <v>0</v>
      </c>
      <c r="AS446" s="21">
        <v>0</v>
      </c>
      <c r="AT446" s="21">
        <v>0</v>
      </c>
      <c r="AU446" s="21">
        <v>0</v>
      </c>
      <c r="AV446" s="21">
        <v>0</v>
      </c>
      <c r="AW446" s="21">
        <v>0</v>
      </c>
      <c r="AX446" s="21">
        <v>0</v>
      </c>
      <c r="AY446" s="21">
        <v>0</v>
      </c>
      <c r="AZ446" s="21">
        <v>0</v>
      </c>
      <c r="BA446" s="21">
        <v>0</v>
      </c>
      <c r="BB446" s="21">
        <v>0</v>
      </c>
      <c r="BC446" s="21">
        <v>0</v>
      </c>
      <c r="BD446" s="21">
        <v>0</v>
      </c>
      <c r="BE446" s="21">
        <v>0</v>
      </c>
      <c r="BF446" s="21">
        <v>0</v>
      </c>
      <c r="BG446" s="21">
        <v>0</v>
      </c>
      <c r="BH446" s="21">
        <v>0</v>
      </c>
      <c r="BI446" s="21">
        <v>0</v>
      </c>
      <c r="BJ446" s="21">
        <v>0</v>
      </c>
      <c r="BK446" s="21">
        <v>0</v>
      </c>
      <c r="BL446" s="21">
        <v>0</v>
      </c>
      <c r="BM446" s="21">
        <v>0</v>
      </c>
      <c r="BN446" s="21">
        <v>0</v>
      </c>
      <c r="BO446" s="21">
        <v>0</v>
      </c>
      <c r="BP446" s="21">
        <v>0</v>
      </c>
      <c r="BQ446" s="21">
        <v>0</v>
      </c>
      <c r="BR446" s="21">
        <v>0</v>
      </c>
      <c r="BS446" s="21">
        <v>0</v>
      </c>
      <c r="BT446" s="21">
        <v>0</v>
      </c>
      <c r="BU446" s="21">
        <v>0</v>
      </c>
      <c r="BV446" s="21">
        <v>0</v>
      </c>
      <c r="BW446" s="21">
        <v>0</v>
      </c>
      <c r="BX446" s="21">
        <v>0</v>
      </c>
      <c r="BY446" s="21">
        <v>0</v>
      </c>
      <c r="BZ446" s="21">
        <v>0</v>
      </c>
      <c r="CA446" s="21">
        <v>0</v>
      </c>
      <c r="CB446" s="21">
        <v>0</v>
      </c>
      <c r="CC446" s="21">
        <v>0</v>
      </c>
      <c r="CD446" s="21">
        <v>0</v>
      </c>
      <c r="CE446" s="21">
        <v>0</v>
      </c>
      <c r="CF446" s="21">
        <v>0</v>
      </c>
      <c r="CG446" s="21">
        <v>0</v>
      </c>
      <c r="CH446" s="21">
        <v>0</v>
      </c>
      <c r="CI446" s="21">
        <v>0</v>
      </c>
      <c r="CJ446" s="21">
        <v>0</v>
      </c>
      <c r="CK446" s="21">
        <v>0</v>
      </c>
      <c r="CL446" s="21">
        <v>0</v>
      </c>
      <c r="CM446" s="21">
        <v>0</v>
      </c>
      <c r="CN446" s="21">
        <v>0</v>
      </c>
      <c r="CO446" s="21">
        <v>0</v>
      </c>
      <c r="CP446" s="21">
        <v>0</v>
      </c>
      <c r="CQ446" s="21">
        <v>0</v>
      </c>
      <c r="CR446" s="21">
        <v>0</v>
      </c>
      <c r="CS446" s="21">
        <v>0</v>
      </c>
      <c r="CT446" s="21">
        <v>0</v>
      </c>
      <c r="CU446" s="21">
        <v>0</v>
      </c>
      <c r="CV446" s="21">
        <v>0</v>
      </c>
      <c r="CW446" s="21">
        <v>0</v>
      </c>
      <c r="CX446" s="21">
        <v>0</v>
      </c>
      <c r="CY446" s="21">
        <v>0</v>
      </c>
      <c r="CZ446" s="21">
        <v>0</v>
      </c>
      <c r="DA446" s="21">
        <v>0</v>
      </c>
      <c r="DB446" s="21">
        <v>0</v>
      </c>
      <c r="DC446" s="21">
        <v>0</v>
      </c>
      <c r="DD446" s="21">
        <v>0</v>
      </c>
      <c r="DE446" s="21">
        <v>0</v>
      </c>
      <c r="DF446" s="21">
        <v>0</v>
      </c>
      <c r="DG446" s="21">
        <v>0</v>
      </c>
      <c r="DH446" s="21">
        <v>837672</v>
      </c>
      <c r="DI446" s="110">
        <v>80</v>
      </c>
      <c r="DJ446" s="110">
        <v>20</v>
      </c>
      <c r="DK446" s="110">
        <v>0</v>
      </c>
      <c r="DL446" s="110">
        <v>0</v>
      </c>
      <c r="DM446" s="110">
        <v>0</v>
      </c>
      <c r="DN446" s="21">
        <v>167534.39999999999</v>
      </c>
      <c r="DO446" s="21">
        <v>0</v>
      </c>
      <c r="DP446" s="110" t="s">
        <v>1892</v>
      </c>
      <c r="DQ446" s="110" t="s">
        <v>1892</v>
      </c>
      <c r="DR446" s="110" t="s">
        <v>1911</v>
      </c>
      <c r="DS446" s="110" t="s">
        <v>1911</v>
      </c>
      <c r="DT446" s="110" t="s">
        <v>1911</v>
      </c>
      <c r="DU446" s="110" t="s">
        <v>1892</v>
      </c>
      <c r="DV446" s="110" t="s">
        <v>1911</v>
      </c>
      <c r="DW446" s="110" t="s">
        <v>1911</v>
      </c>
      <c r="DX446" s="110" t="s">
        <v>1911</v>
      </c>
      <c r="DY446" s="110" t="s">
        <v>1911</v>
      </c>
      <c r="DZ446" s="110" t="s">
        <v>1911</v>
      </c>
      <c r="EA446" s="110" t="s">
        <v>1911</v>
      </c>
      <c r="EB446" s="110" t="s">
        <v>1892</v>
      </c>
      <c r="EC446" s="110" t="s">
        <v>1892</v>
      </c>
    </row>
    <row r="447" spans="1:133" x14ac:dyDescent="0.3">
      <c r="A447" s="110" t="s">
        <v>162</v>
      </c>
      <c r="B447" s="110">
        <v>2021</v>
      </c>
      <c r="C447" s="110" t="s">
        <v>3235</v>
      </c>
      <c r="D447" s="22">
        <f>INDEX(Concordance!$A$2:$A$556,MATCH('2021 ESSER III'!F447,Concordance!$D$2:$D$556,0))</f>
        <v>100061</v>
      </c>
      <c r="E447" s="110" t="s">
        <v>1504</v>
      </c>
      <c r="F447" s="110" t="s">
        <v>3236</v>
      </c>
      <c r="G447" s="110" t="s">
        <v>3237</v>
      </c>
      <c r="H447" s="110" t="s">
        <v>1892</v>
      </c>
      <c r="I447" s="21">
        <v>0</v>
      </c>
      <c r="J447" s="21">
        <v>0</v>
      </c>
      <c r="K447" s="21">
        <v>0</v>
      </c>
      <c r="L447" s="21">
        <v>0</v>
      </c>
      <c r="M447" s="21">
        <v>0</v>
      </c>
      <c r="N447" s="21">
        <v>0</v>
      </c>
      <c r="O447" s="21">
        <v>0</v>
      </c>
      <c r="P447" s="21">
        <v>0</v>
      </c>
      <c r="Q447" s="21">
        <v>0</v>
      </c>
      <c r="R447" s="21">
        <v>0</v>
      </c>
      <c r="W447" s="21">
        <v>0</v>
      </c>
      <c r="AC447" s="21">
        <v>1970169</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0</v>
      </c>
      <c r="CU447" s="21">
        <v>0</v>
      </c>
      <c r="CV447" s="21">
        <v>0</v>
      </c>
      <c r="CW447" s="21">
        <v>0</v>
      </c>
      <c r="CX447" s="21">
        <v>0</v>
      </c>
      <c r="CY447" s="21">
        <v>0</v>
      </c>
      <c r="CZ447" s="21">
        <v>0</v>
      </c>
      <c r="DA447" s="21">
        <v>0</v>
      </c>
      <c r="DB447" s="21">
        <v>0</v>
      </c>
      <c r="DC447" s="21">
        <v>0</v>
      </c>
      <c r="DD447" s="21">
        <v>0</v>
      </c>
      <c r="DE447" s="21">
        <v>0</v>
      </c>
      <c r="DF447" s="21">
        <v>0</v>
      </c>
      <c r="DG447" s="21">
        <v>0</v>
      </c>
      <c r="DH447" s="21">
        <v>1970169</v>
      </c>
      <c r="DI447" s="110">
        <v>0.8</v>
      </c>
      <c r="DJ447" s="110">
        <v>21.1</v>
      </c>
      <c r="DK447" s="110">
        <v>0</v>
      </c>
      <c r="DL447" s="110">
        <v>78.099999999999994</v>
      </c>
      <c r="DM447" s="110">
        <v>0</v>
      </c>
      <c r="DN447" s="21">
        <v>415582.6</v>
      </c>
      <c r="DO447" s="21">
        <v>0</v>
      </c>
      <c r="DP447" s="110" t="s">
        <v>1911</v>
      </c>
      <c r="DQ447" s="110" t="s">
        <v>1911</v>
      </c>
      <c r="DR447" s="110" t="s">
        <v>1911</v>
      </c>
      <c r="DS447" s="110" t="s">
        <v>1892</v>
      </c>
      <c r="DT447" s="110" t="s">
        <v>1911</v>
      </c>
      <c r="DU447" s="110" t="s">
        <v>1892</v>
      </c>
      <c r="DV447" s="110" t="s">
        <v>1911</v>
      </c>
      <c r="DW447" s="110" t="s">
        <v>1911</v>
      </c>
      <c r="DX447" s="110" t="s">
        <v>1911</v>
      </c>
      <c r="DY447" s="110" t="s">
        <v>1911</v>
      </c>
      <c r="DZ447" s="110" t="s">
        <v>1911</v>
      </c>
      <c r="EA447" s="110" t="s">
        <v>1911</v>
      </c>
      <c r="EB447" s="110" t="s">
        <v>1892</v>
      </c>
      <c r="EC447" s="110" t="s">
        <v>1892</v>
      </c>
    </row>
    <row r="448" spans="1:133" x14ac:dyDescent="0.3">
      <c r="A448" s="110" t="s">
        <v>162</v>
      </c>
      <c r="B448" s="110">
        <v>2021</v>
      </c>
      <c r="C448" s="110" t="s">
        <v>3238</v>
      </c>
      <c r="D448" s="22">
        <f>INDEX(Concordance!$A$2:$A$556,MATCH('2021 ESSER III'!F448,Concordance!$D$2:$D$556,0))</f>
        <v>48915</v>
      </c>
      <c r="E448" s="110" t="s">
        <v>1510</v>
      </c>
      <c r="F448" s="110" t="s">
        <v>3239</v>
      </c>
      <c r="G448" s="110" t="s">
        <v>3240</v>
      </c>
      <c r="H448" s="110" t="s">
        <v>1892</v>
      </c>
      <c r="I448" s="21">
        <v>0</v>
      </c>
      <c r="J448" s="21">
        <v>0</v>
      </c>
      <c r="K448" s="21">
        <v>0</v>
      </c>
      <c r="L448" s="21">
        <v>0</v>
      </c>
      <c r="M448" s="21">
        <v>0</v>
      </c>
      <c r="N448" s="21">
        <v>0</v>
      </c>
      <c r="O448" s="21">
        <v>0</v>
      </c>
      <c r="P448" s="21">
        <v>0</v>
      </c>
      <c r="Q448" s="21">
        <v>0</v>
      </c>
      <c r="R448" s="21">
        <v>0</v>
      </c>
      <c r="W448" s="21">
        <v>0</v>
      </c>
      <c r="AC448" s="21">
        <v>1434745</v>
      </c>
      <c r="AD448" s="21">
        <v>0</v>
      </c>
      <c r="AE448" s="21">
        <v>0</v>
      </c>
      <c r="AF448" s="21">
        <v>0</v>
      </c>
      <c r="AG448" s="21">
        <v>0</v>
      </c>
      <c r="AH448" s="21">
        <v>0</v>
      </c>
      <c r="AI448" s="21">
        <v>0</v>
      </c>
      <c r="AJ448" s="21">
        <v>0</v>
      </c>
      <c r="AK448" s="21">
        <v>0</v>
      </c>
      <c r="AL448" s="21">
        <v>0</v>
      </c>
      <c r="AM448" s="21">
        <v>0</v>
      </c>
      <c r="AN448" s="21">
        <v>0</v>
      </c>
      <c r="AO448" s="21">
        <v>0</v>
      </c>
      <c r="AP448" s="21">
        <v>0</v>
      </c>
      <c r="AQ448" s="21">
        <v>0</v>
      </c>
      <c r="AR448" s="21">
        <v>0</v>
      </c>
      <c r="AS448" s="21">
        <v>0</v>
      </c>
      <c r="AT448" s="21">
        <v>0</v>
      </c>
      <c r="AU448" s="21">
        <v>0</v>
      </c>
      <c r="AV448" s="21">
        <v>0</v>
      </c>
      <c r="AW448" s="21">
        <v>0</v>
      </c>
      <c r="AX448" s="21">
        <v>0</v>
      </c>
      <c r="AY448" s="21">
        <v>0</v>
      </c>
      <c r="AZ448" s="21">
        <v>0</v>
      </c>
      <c r="BA448" s="21">
        <v>0</v>
      </c>
      <c r="BB448" s="21">
        <v>0</v>
      </c>
      <c r="BC448" s="21">
        <v>0</v>
      </c>
      <c r="BD448" s="21">
        <v>0</v>
      </c>
      <c r="BE448" s="21">
        <v>0</v>
      </c>
      <c r="BF448" s="21">
        <v>0</v>
      </c>
      <c r="BG448" s="21">
        <v>0</v>
      </c>
      <c r="BH448" s="21">
        <v>0</v>
      </c>
      <c r="BI448" s="21">
        <v>0</v>
      </c>
      <c r="BJ448" s="21">
        <v>0</v>
      </c>
      <c r="BK448" s="21">
        <v>0</v>
      </c>
      <c r="BL448" s="21">
        <v>0</v>
      </c>
      <c r="BM448" s="21">
        <v>0</v>
      </c>
      <c r="BN448" s="21">
        <v>0</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1">
        <v>0</v>
      </c>
      <c r="CU448" s="21">
        <v>0</v>
      </c>
      <c r="CV448" s="21">
        <v>0</v>
      </c>
      <c r="CW448" s="21">
        <v>0</v>
      </c>
      <c r="CX448" s="21">
        <v>0</v>
      </c>
      <c r="CY448" s="21">
        <v>0</v>
      </c>
      <c r="CZ448" s="21">
        <v>0</v>
      </c>
      <c r="DA448" s="21">
        <v>0</v>
      </c>
      <c r="DB448" s="21">
        <v>0</v>
      </c>
      <c r="DC448" s="21">
        <v>0</v>
      </c>
      <c r="DD448" s="21">
        <v>0</v>
      </c>
      <c r="DE448" s="21">
        <v>0</v>
      </c>
      <c r="DF448" s="21">
        <v>0</v>
      </c>
      <c r="DG448" s="21">
        <v>0</v>
      </c>
      <c r="DH448" s="21">
        <v>1434745</v>
      </c>
      <c r="DI448" s="110">
        <v>10</v>
      </c>
      <c r="DJ448" s="110">
        <v>45</v>
      </c>
      <c r="DK448" s="110">
        <v>15</v>
      </c>
      <c r="DL448" s="110">
        <v>30</v>
      </c>
      <c r="DM448" s="110">
        <v>0</v>
      </c>
      <c r="DN448" s="21">
        <v>651508</v>
      </c>
      <c r="DO448" s="21">
        <v>0</v>
      </c>
      <c r="DP448" s="110" t="s">
        <v>1892</v>
      </c>
      <c r="DQ448" s="110" t="s">
        <v>1892</v>
      </c>
      <c r="DR448" s="110" t="s">
        <v>1911</v>
      </c>
      <c r="DS448" s="110" t="s">
        <v>1892</v>
      </c>
      <c r="DT448" s="110" t="s">
        <v>1911</v>
      </c>
      <c r="DU448" s="110" t="s">
        <v>1892</v>
      </c>
      <c r="DV448" s="110" t="s">
        <v>1911</v>
      </c>
      <c r="DW448" s="110" t="s">
        <v>1911</v>
      </c>
      <c r="DX448" s="110" t="s">
        <v>1911</v>
      </c>
      <c r="DY448" s="110" t="s">
        <v>1911</v>
      </c>
      <c r="DZ448" s="110" t="s">
        <v>1911</v>
      </c>
      <c r="EA448" s="110" t="s">
        <v>1911</v>
      </c>
      <c r="EB448" s="110" t="s">
        <v>1892</v>
      </c>
      <c r="EC448" s="110" t="s">
        <v>1892</v>
      </c>
    </row>
    <row r="449" spans="1:133" x14ac:dyDescent="0.3">
      <c r="A449" s="110" t="s">
        <v>162</v>
      </c>
      <c r="B449" s="110">
        <v>2021</v>
      </c>
      <c r="C449" s="110" t="s">
        <v>3241</v>
      </c>
      <c r="D449" s="22">
        <f>INDEX(Concordance!$A$2:$A$556,MATCH('2021 ESSER III'!F449,Concordance!$D$2:$D$556,0))</f>
        <v>80125</v>
      </c>
      <c r="E449" s="110" t="s">
        <v>1513</v>
      </c>
      <c r="F449" s="110" t="s">
        <v>3242</v>
      </c>
      <c r="G449" s="110" t="s">
        <v>3243</v>
      </c>
      <c r="H449" s="110" t="s">
        <v>1892</v>
      </c>
      <c r="I449" s="21">
        <v>0</v>
      </c>
      <c r="J449" s="21">
        <v>0</v>
      </c>
      <c r="K449" s="21">
        <v>0</v>
      </c>
      <c r="L449" s="21">
        <v>0</v>
      </c>
      <c r="M449" s="21">
        <v>0</v>
      </c>
      <c r="N449" s="21">
        <v>0</v>
      </c>
      <c r="O449" s="21">
        <v>0</v>
      </c>
      <c r="P449" s="21">
        <v>0</v>
      </c>
      <c r="Q449" s="21">
        <v>0</v>
      </c>
      <c r="R449" s="21">
        <v>0</v>
      </c>
      <c r="W449" s="21">
        <v>0</v>
      </c>
      <c r="AC449" s="21">
        <v>10244818</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21">
        <v>0</v>
      </c>
      <c r="CU449" s="21">
        <v>0</v>
      </c>
      <c r="CV449" s="21">
        <v>0</v>
      </c>
      <c r="CW449" s="21">
        <v>0</v>
      </c>
      <c r="CX449" s="21">
        <v>0</v>
      </c>
      <c r="CY449" s="21">
        <v>0</v>
      </c>
      <c r="CZ449" s="21">
        <v>0</v>
      </c>
      <c r="DA449" s="21">
        <v>0</v>
      </c>
      <c r="DB449" s="21">
        <v>0</v>
      </c>
      <c r="DC449" s="21">
        <v>0</v>
      </c>
      <c r="DD449" s="21">
        <v>0</v>
      </c>
      <c r="DE449" s="21">
        <v>0</v>
      </c>
      <c r="DF449" s="21">
        <v>0</v>
      </c>
      <c r="DG449" s="21">
        <v>0</v>
      </c>
      <c r="DH449" s="21">
        <v>10244818</v>
      </c>
      <c r="DI449" s="110">
        <v>0</v>
      </c>
      <c r="DJ449" s="110">
        <v>33</v>
      </c>
      <c r="DK449" s="110">
        <v>0</v>
      </c>
      <c r="DL449" s="110">
        <v>67</v>
      </c>
      <c r="DM449" s="110">
        <v>0</v>
      </c>
      <c r="DN449" s="21">
        <v>3481688.88</v>
      </c>
      <c r="DO449" s="21">
        <v>0</v>
      </c>
      <c r="DP449" s="110" t="s">
        <v>1911</v>
      </c>
      <c r="DQ449" s="110" t="s">
        <v>1911</v>
      </c>
      <c r="DR449" s="110" t="s">
        <v>1911</v>
      </c>
      <c r="DS449" s="110" t="s">
        <v>1892</v>
      </c>
      <c r="DT449" s="110" t="s">
        <v>1911</v>
      </c>
      <c r="DU449" s="110" t="s">
        <v>1911</v>
      </c>
      <c r="DV449" s="110" t="s">
        <v>1911</v>
      </c>
      <c r="DW449" s="110" t="s">
        <v>1911</v>
      </c>
      <c r="DX449" s="110" t="s">
        <v>1911</v>
      </c>
      <c r="DY449" s="110" t="s">
        <v>1911</v>
      </c>
      <c r="DZ449" s="110" t="s">
        <v>1911</v>
      </c>
      <c r="EA449" s="110" t="s">
        <v>1911</v>
      </c>
      <c r="EB449" s="110" t="s">
        <v>1892</v>
      </c>
      <c r="EC449" s="110" t="s">
        <v>1892</v>
      </c>
    </row>
    <row r="450" spans="1:133" x14ac:dyDescent="0.3">
      <c r="A450" s="110" t="s">
        <v>162</v>
      </c>
      <c r="B450" s="110">
        <v>2021</v>
      </c>
      <c r="C450" s="110" t="s">
        <v>3244</v>
      </c>
      <c r="D450" s="22">
        <f>INDEX(Concordance!$A$2:$A$556,MATCH('2021 ESSER III'!F450,Concordance!$D$2:$D$556,0))</f>
        <v>35098</v>
      </c>
      <c r="E450" s="110" t="s">
        <v>1516</v>
      </c>
      <c r="F450" s="110" t="s">
        <v>3245</v>
      </c>
      <c r="G450" s="110" t="s">
        <v>3246</v>
      </c>
      <c r="H450" s="110" t="s">
        <v>1892</v>
      </c>
      <c r="I450" s="21">
        <v>0</v>
      </c>
      <c r="J450" s="21">
        <v>0</v>
      </c>
      <c r="K450" s="21">
        <v>0</v>
      </c>
      <c r="L450" s="21">
        <v>0</v>
      </c>
      <c r="M450" s="21">
        <v>0</v>
      </c>
      <c r="N450" s="21">
        <v>0</v>
      </c>
      <c r="O450" s="21">
        <v>0</v>
      </c>
      <c r="P450" s="21">
        <v>0</v>
      </c>
      <c r="Q450" s="21">
        <v>0</v>
      </c>
      <c r="R450" s="21">
        <v>0</v>
      </c>
      <c r="W450" s="21">
        <v>0</v>
      </c>
      <c r="AC450" s="21">
        <v>2303158</v>
      </c>
      <c r="AD450" s="21">
        <v>0</v>
      </c>
      <c r="AE450" s="21">
        <v>0</v>
      </c>
      <c r="AF450" s="21">
        <v>0</v>
      </c>
      <c r="AG450" s="21">
        <v>0</v>
      </c>
      <c r="AH450" s="21">
        <v>0</v>
      </c>
      <c r="AI450" s="21">
        <v>0</v>
      </c>
      <c r="AJ450" s="21">
        <v>0</v>
      </c>
      <c r="AK450" s="21">
        <v>0</v>
      </c>
      <c r="AL450" s="21">
        <v>0</v>
      </c>
      <c r="AM450" s="21">
        <v>0</v>
      </c>
      <c r="AN450" s="21">
        <v>0</v>
      </c>
      <c r="AO450" s="21">
        <v>0</v>
      </c>
      <c r="AP450" s="21">
        <v>0</v>
      </c>
      <c r="AQ450" s="21">
        <v>0</v>
      </c>
      <c r="AR450" s="21">
        <v>0</v>
      </c>
      <c r="AS450" s="21">
        <v>0</v>
      </c>
      <c r="AT450" s="21">
        <v>0</v>
      </c>
      <c r="AU450" s="21">
        <v>0</v>
      </c>
      <c r="AV450" s="21">
        <v>0</v>
      </c>
      <c r="AW450" s="21">
        <v>0</v>
      </c>
      <c r="AX450" s="21">
        <v>0</v>
      </c>
      <c r="AY450" s="21">
        <v>0</v>
      </c>
      <c r="AZ450" s="21">
        <v>0</v>
      </c>
      <c r="BA450" s="21">
        <v>0</v>
      </c>
      <c r="BB450" s="21">
        <v>0</v>
      </c>
      <c r="BC450" s="21">
        <v>0</v>
      </c>
      <c r="BD450" s="21">
        <v>0</v>
      </c>
      <c r="BE450" s="21">
        <v>0</v>
      </c>
      <c r="BF450" s="21">
        <v>0</v>
      </c>
      <c r="BG450" s="21">
        <v>0</v>
      </c>
      <c r="BH450" s="21">
        <v>0</v>
      </c>
      <c r="BI450" s="21">
        <v>0</v>
      </c>
      <c r="BJ450" s="21">
        <v>0</v>
      </c>
      <c r="BK450" s="21">
        <v>0</v>
      </c>
      <c r="BL450" s="21">
        <v>0</v>
      </c>
      <c r="BM450" s="21">
        <v>0</v>
      </c>
      <c r="BN450" s="21">
        <v>0</v>
      </c>
      <c r="BO450" s="21">
        <v>0</v>
      </c>
      <c r="BP450" s="21">
        <v>0</v>
      </c>
      <c r="BQ450" s="21">
        <v>0</v>
      </c>
      <c r="BR450" s="21">
        <v>0</v>
      </c>
      <c r="BS450" s="21">
        <v>0</v>
      </c>
      <c r="BT450" s="21">
        <v>0</v>
      </c>
      <c r="BU450" s="21">
        <v>0</v>
      </c>
      <c r="BV450" s="21">
        <v>0</v>
      </c>
      <c r="BW450" s="21">
        <v>0</v>
      </c>
      <c r="BX450" s="21">
        <v>0</v>
      </c>
      <c r="BY450" s="21">
        <v>0</v>
      </c>
      <c r="BZ450" s="21">
        <v>0</v>
      </c>
      <c r="CA450" s="21">
        <v>0</v>
      </c>
      <c r="CB450" s="21">
        <v>0</v>
      </c>
      <c r="CC450" s="21">
        <v>0</v>
      </c>
      <c r="CD450" s="21">
        <v>0</v>
      </c>
      <c r="CE450" s="21">
        <v>0</v>
      </c>
      <c r="CF450" s="21">
        <v>0</v>
      </c>
      <c r="CG450" s="21">
        <v>0</v>
      </c>
      <c r="CH450" s="21">
        <v>0</v>
      </c>
      <c r="CI450" s="21">
        <v>0</v>
      </c>
      <c r="CJ450" s="21">
        <v>0</v>
      </c>
      <c r="CK450" s="21">
        <v>0</v>
      </c>
      <c r="CL450" s="21">
        <v>0</v>
      </c>
      <c r="CM450" s="21">
        <v>0</v>
      </c>
      <c r="CN450" s="21">
        <v>0</v>
      </c>
      <c r="CO450" s="21">
        <v>0</v>
      </c>
      <c r="CP450" s="21">
        <v>0</v>
      </c>
      <c r="CQ450" s="21">
        <v>0</v>
      </c>
      <c r="CR450" s="21">
        <v>0</v>
      </c>
      <c r="CS450" s="21">
        <v>0</v>
      </c>
      <c r="CT450" s="21">
        <v>0</v>
      </c>
      <c r="CU450" s="21">
        <v>0</v>
      </c>
      <c r="CV450" s="21">
        <v>0</v>
      </c>
      <c r="CW450" s="21">
        <v>0</v>
      </c>
      <c r="CX450" s="21">
        <v>0</v>
      </c>
      <c r="CY450" s="21">
        <v>0</v>
      </c>
      <c r="CZ450" s="21">
        <v>0</v>
      </c>
      <c r="DA450" s="21">
        <v>0</v>
      </c>
      <c r="DB450" s="21">
        <v>0</v>
      </c>
      <c r="DC450" s="21">
        <v>0</v>
      </c>
      <c r="DD450" s="21">
        <v>0</v>
      </c>
      <c r="DE450" s="21">
        <v>0</v>
      </c>
      <c r="DF450" s="21">
        <v>0</v>
      </c>
      <c r="DG450" s="21">
        <v>0</v>
      </c>
      <c r="DH450" s="21">
        <v>2303158</v>
      </c>
      <c r="DI450" s="110">
        <v>0</v>
      </c>
      <c r="DJ450" s="110">
        <v>100</v>
      </c>
      <c r="DK450" s="110">
        <v>0</v>
      </c>
      <c r="DL450" s="110">
        <v>0</v>
      </c>
      <c r="DM450" s="110">
        <v>0</v>
      </c>
      <c r="DN450" s="21">
        <v>554000</v>
      </c>
      <c r="DO450" s="21">
        <v>0</v>
      </c>
      <c r="DP450" s="110" t="s">
        <v>1892</v>
      </c>
      <c r="DQ450" s="110" t="s">
        <v>1892</v>
      </c>
      <c r="DR450" s="110" t="s">
        <v>1892</v>
      </c>
      <c r="DS450" s="110" t="s">
        <v>1911</v>
      </c>
      <c r="DT450" s="110" t="s">
        <v>1911</v>
      </c>
      <c r="DU450" s="110" t="s">
        <v>1911</v>
      </c>
      <c r="DV450" s="110" t="s">
        <v>1911</v>
      </c>
      <c r="DW450" s="110" t="s">
        <v>1911</v>
      </c>
      <c r="DX450" s="110" t="s">
        <v>1911</v>
      </c>
      <c r="DY450" s="110" t="s">
        <v>1911</v>
      </c>
      <c r="DZ450" s="110" t="s">
        <v>1911</v>
      </c>
      <c r="EA450" s="110" t="s">
        <v>1911</v>
      </c>
      <c r="EB450" s="110" t="s">
        <v>1892</v>
      </c>
      <c r="EC450" s="110" t="s">
        <v>1892</v>
      </c>
    </row>
    <row r="451" spans="1:133" x14ac:dyDescent="0.3">
      <c r="A451" s="110" t="s">
        <v>162</v>
      </c>
      <c r="B451" s="110">
        <v>2021</v>
      </c>
      <c r="C451" s="110" t="s">
        <v>3247</v>
      </c>
      <c r="D451" s="22">
        <f>INDEX(Concordance!$A$2:$A$556,MATCH('2021 ESSER III'!F451,Concordance!$D$2:$D$556,0))</f>
        <v>73106</v>
      </c>
      <c r="E451" s="110" t="s">
        <v>1519</v>
      </c>
      <c r="F451" s="110" t="s">
        <v>3248</v>
      </c>
      <c r="G451" s="110" t="s">
        <v>3249</v>
      </c>
      <c r="H451" s="110" t="s">
        <v>1892</v>
      </c>
      <c r="I451" s="21">
        <v>0</v>
      </c>
      <c r="J451" s="21">
        <v>0</v>
      </c>
      <c r="K451" s="21">
        <v>0</v>
      </c>
      <c r="L451" s="21">
        <v>0</v>
      </c>
      <c r="M451" s="21">
        <v>0</v>
      </c>
      <c r="N451" s="21">
        <v>0</v>
      </c>
      <c r="O451" s="21">
        <v>0</v>
      </c>
      <c r="P451" s="21">
        <v>0</v>
      </c>
      <c r="Q451" s="21">
        <v>0</v>
      </c>
      <c r="R451" s="21">
        <v>0</v>
      </c>
      <c r="W451" s="21">
        <v>0</v>
      </c>
      <c r="AC451" s="21">
        <v>4162863</v>
      </c>
      <c r="AD451" s="21">
        <v>0</v>
      </c>
      <c r="AE451" s="21">
        <v>0</v>
      </c>
      <c r="AF451" s="21">
        <v>0</v>
      </c>
      <c r="AG451" s="21">
        <v>0</v>
      </c>
      <c r="AH451" s="21">
        <v>0</v>
      </c>
      <c r="AI451" s="21">
        <v>0</v>
      </c>
      <c r="AJ451" s="21">
        <v>0</v>
      </c>
      <c r="AK451" s="21">
        <v>0</v>
      </c>
      <c r="AL451" s="21">
        <v>0</v>
      </c>
      <c r="AM451" s="21">
        <v>0</v>
      </c>
      <c r="AN451" s="21">
        <v>0</v>
      </c>
      <c r="AO451" s="21">
        <v>0</v>
      </c>
      <c r="AP451" s="21">
        <v>0</v>
      </c>
      <c r="AQ451" s="21">
        <v>0</v>
      </c>
      <c r="AR451" s="21">
        <v>0</v>
      </c>
      <c r="AS451" s="21">
        <v>0</v>
      </c>
      <c r="AT451" s="21">
        <v>0</v>
      </c>
      <c r="AU451" s="21">
        <v>0</v>
      </c>
      <c r="AV451" s="21">
        <v>0</v>
      </c>
      <c r="AW451" s="21">
        <v>0</v>
      </c>
      <c r="AX451" s="21">
        <v>0</v>
      </c>
      <c r="AY451" s="21">
        <v>0</v>
      </c>
      <c r="AZ451" s="21">
        <v>0</v>
      </c>
      <c r="BA451" s="21">
        <v>0</v>
      </c>
      <c r="BB451" s="21">
        <v>0</v>
      </c>
      <c r="BC451" s="21">
        <v>0</v>
      </c>
      <c r="BD451" s="21">
        <v>0</v>
      </c>
      <c r="BE451" s="21">
        <v>0</v>
      </c>
      <c r="BF451" s="21">
        <v>0</v>
      </c>
      <c r="BG451" s="21">
        <v>0</v>
      </c>
      <c r="BH451" s="21">
        <v>0</v>
      </c>
      <c r="BI451" s="21">
        <v>0</v>
      </c>
      <c r="BJ451" s="21">
        <v>0</v>
      </c>
      <c r="BK451" s="21">
        <v>0</v>
      </c>
      <c r="BL451" s="21">
        <v>0</v>
      </c>
      <c r="BM451" s="21">
        <v>0</v>
      </c>
      <c r="BN451" s="21">
        <v>0</v>
      </c>
      <c r="BO451" s="21">
        <v>0</v>
      </c>
      <c r="BP451" s="21">
        <v>0</v>
      </c>
      <c r="BQ451" s="21">
        <v>0</v>
      </c>
      <c r="BR451" s="21">
        <v>0</v>
      </c>
      <c r="BS451" s="21">
        <v>0</v>
      </c>
      <c r="BT451" s="21">
        <v>0</v>
      </c>
      <c r="BU451" s="21">
        <v>0</v>
      </c>
      <c r="BV451" s="21">
        <v>0</v>
      </c>
      <c r="BW451" s="21">
        <v>0</v>
      </c>
      <c r="BX451" s="21">
        <v>0</v>
      </c>
      <c r="BY451" s="21">
        <v>0</v>
      </c>
      <c r="BZ451" s="21">
        <v>0</v>
      </c>
      <c r="CA451" s="21">
        <v>0</v>
      </c>
      <c r="CB451" s="21">
        <v>0</v>
      </c>
      <c r="CC451" s="21">
        <v>0</v>
      </c>
      <c r="CD451" s="21">
        <v>0</v>
      </c>
      <c r="CE451" s="21">
        <v>0</v>
      </c>
      <c r="CF451" s="21">
        <v>0</v>
      </c>
      <c r="CG451" s="21">
        <v>0</v>
      </c>
      <c r="CH451" s="21">
        <v>0</v>
      </c>
      <c r="CI451" s="21">
        <v>0</v>
      </c>
      <c r="CJ451" s="21">
        <v>0</v>
      </c>
      <c r="CK451" s="21">
        <v>0</v>
      </c>
      <c r="CL451" s="21">
        <v>0</v>
      </c>
      <c r="CM451" s="21">
        <v>0</v>
      </c>
      <c r="CN451" s="21">
        <v>0</v>
      </c>
      <c r="CO451" s="21">
        <v>0</v>
      </c>
      <c r="CP451" s="21">
        <v>0</v>
      </c>
      <c r="CQ451" s="21">
        <v>0</v>
      </c>
      <c r="CR451" s="21">
        <v>0</v>
      </c>
      <c r="CS451" s="21">
        <v>0</v>
      </c>
      <c r="CT451" s="21">
        <v>0</v>
      </c>
      <c r="CU451" s="21">
        <v>0</v>
      </c>
      <c r="CV451" s="21">
        <v>0</v>
      </c>
      <c r="CW451" s="21">
        <v>0</v>
      </c>
      <c r="CX451" s="21">
        <v>0</v>
      </c>
      <c r="CY451" s="21">
        <v>0</v>
      </c>
      <c r="CZ451" s="21">
        <v>0</v>
      </c>
      <c r="DA451" s="21">
        <v>0</v>
      </c>
      <c r="DB451" s="21">
        <v>0</v>
      </c>
      <c r="DC451" s="21">
        <v>0</v>
      </c>
      <c r="DD451" s="21">
        <v>0</v>
      </c>
      <c r="DE451" s="21">
        <v>0</v>
      </c>
      <c r="DF451" s="21">
        <v>0</v>
      </c>
      <c r="DG451" s="21">
        <v>0</v>
      </c>
      <c r="DH451" s="21">
        <v>4162863</v>
      </c>
      <c r="DI451" s="110">
        <v>11</v>
      </c>
      <c r="DJ451" s="110">
        <v>87</v>
      </c>
      <c r="DK451" s="110">
        <v>0</v>
      </c>
      <c r="DL451" s="110">
        <v>2</v>
      </c>
      <c r="DM451" s="110">
        <v>0</v>
      </c>
      <c r="DN451" s="21">
        <v>892014</v>
      </c>
      <c r="DO451" s="21">
        <v>0</v>
      </c>
      <c r="DP451" s="110" t="s">
        <v>1892</v>
      </c>
      <c r="DQ451" s="110" t="s">
        <v>1892</v>
      </c>
      <c r="DR451" s="110" t="s">
        <v>1911</v>
      </c>
      <c r="DS451" s="110" t="s">
        <v>1892</v>
      </c>
      <c r="DT451" s="110" t="s">
        <v>1911</v>
      </c>
      <c r="DU451" s="110" t="s">
        <v>1892</v>
      </c>
      <c r="DV451" s="110" t="s">
        <v>1911</v>
      </c>
      <c r="DW451" s="110" t="s">
        <v>1911</v>
      </c>
      <c r="DX451" s="110" t="s">
        <v>1911</v>
      </c>
      <c r="DY451" s="110" t="s">
        <v>1911</v>
      </c>
      <c r="DZ451" s="110" t="s">
        <v>1911</v>
      </c>
      <c r="EA451" s="110" t="s">
        <v>1911</v>
      </c>
      <c r="EB451" s="110" t="s">
        <v>1892</v>
      </c>
      <c r="EC451" s="110" t="s">
        <v>1892</v>
      </c>
    </row>
    <row r="452" spans="1:133" x14ac:dyDescent="0.3">
      <c r="A452" s="110" t="s">
        <v>162</v>
      </c>
      <c r="B452" s="110">
        <v>2021</v>
      </c>
      <c r="C452" s="110" t="s">
        <v>3250</v>
      </c>
      <c r="D452" s="22">
        <f>INDEX(Concordance!$A$2:$A$556,MATCH('2021 ESSER III'!F452,Concordance!$D$2:$D$556,0))</f>
        <v>112103</v>
      </c>
      <c r="E452" s="110" t="s">
        <v>1522</v>
      </c>
      <c r="F452" s="110" t="s">
        <v>3251</v>
      </c>
      <c r="G452" s="110" t="s">
        <v>3252</v>
      </c>
      <c r="H452" s="110" t="s">
        <v>1892</v>
      </c>
      <c r="I452" s="21">
        <v>0</v>
      </c>
      <c r="J452" s="21">
        <v>0</v>
      </c>
      <c r="K452" s="21">
        <v>0</v>
      </c>
      <c r="L452" s="21">
        <v>0</v>
      </c>
      <c r="M452" s="21">
        <v>0</v>
      </c>
      <c r="N452" s="21">
        <v>0</v>
      </c>
      <c r="O452" s="21">
        <v>0</v>
      </c>
      <c r="P452" s="21">
        <v>0</v>
      </c>
      <c r="Q452" s="21">
        <v>0</v>
      </c>
      <c r="R452" s="21">
        <v>0</v>
      </c>
      <c r="W452" s="21">
        <v>0</v>
      </c>
      <c r="AC452" s="21">
        <v>10132311</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1">
        <v>0</v>
      </c>
      <c r="CK452" s="21">
        <v>0</v>
      </c>
      <c r="CL452" s="21">
        <v>0</v>
      </c>
      <c r="CM452" s="21">
        <v>0</v>
      </c>
      <c r="CN452" s="21">
        <v>0</v>
      </c>
      <c r="CO452" s="21">
        <v>0</v>
      </c>
      <c r="CP452" s="21">
        <v>0</v>
      </c>
      <c r="CQ452" s="21">
        <v>0</v>
      </c>
      <c r="CR452" s="21">
        <v>0</v>
      </c>
      <c r="CS452" s="21">
        <v>0</v>
      </c>
      <c r="CT452" s="21">
        <v>0</v>
      </c>
      <c r="CU452" s="21">
        <v>0</v>
      </c>
      <c r="CV452" s="21">
        <v>0</v>
      </c>
      <c r="CW452" s="21">
        <v>0</v>
      </c>
      <c r="CX452" s="21">
        <v>0</v>
      </c>
      <c r="CY452" s="21">
        <v>0</v>
      </c>
      <c r="CZ452" s="21">
        <v>0</v>
      </c>
      <c r="DA452" s="21">
        <v>0</v>
      </c>
      <c r="DB452" s="21">
        <v>0</v>
      </c>
      <c r="DC452" s="21">
        <v>0</v>
      </c>
      <c r="DD452" s="21">
        <v>0</v>
      </c>
      <c r="DE452" s="21">
        <v>0</v>
      </c>
      <c r="DF452" s="21">
        <v>0</v>
      </c>
      <c r="DG452" s="21">
        <v>0</v>
      </c>
      <c r="DH452" s="21">
        <v>10132311</v>
      </c>
      <c r="DI452" s="110">
        <v>10</v>
      </c>
      <c r="DJ452" s="110">
        <v>20</v>
      </c>
      <c r="DK452" s="110">
        <v>5</v>
      </c>
      <c r="DL452" s="110">
        <v>65</v>
      </c>
      <c r="DM452" s="110">
        <v>0</v>
      </c>
      <c r="DN452" s="21">
        <v>2026462.2</v>
      </c>
      <c r="DO452" s="21">
        <v>0</v>
      </c>
      <c r="DP452" s="110" t="s">
        <v>1911</v>
      </c>
      <c r="DQ452" s="110" t="s">
        <v>1892</v>
      </c>
      <c r="DR452" s="110" t="s">
        <v>1911</v>
      </c>
      <c r="DS452" s="110" t="s">
        <v>1892</v>
      </c>
      <c r="DT452" s="110" t="s">
        <v>1911</v>
      </c>
      <c r="DU452" s="110" t="s">
        <v>1911</v>
      </c>
      <c r="DV452" s="110" t="s">
        <v>1911</v>
      </c>
      <c r="DW452" s="110" t="s">
        <v>1911</v>
      </c>
      <c r="DX452" s="110" t="s">
        <v>1911</v>
      </c>
      <c r="DY452" s="110" t="s">
        <v>1911</v>
      </c>
      <c r="DZ452" s="110" t="s">
        <v>1911</v>
      </c>
      <c r="EA452" s="110" t="s">
        <v>1911</v>
      </c>
      <c r="EB452" s="110" t="s">
        <v>1892</v>
      </c>
      <c r="EC452" s="110" t="s">
        <v>1892</v>
      </c>
    </row>
    <row r="453" spans="1:133" x14ac:dyDescent="0.3">
      <c r="A453" s="110" t="s">
        <v>162</v>
      </c>
      <c r="B453" s="110">
        <v>2021</v>
      </c>
      <c r="C453" s="110" t="s">
        <v>3253</v>
      </c>
      <c r="D453" s="22">
        <f>INDEX(Concordance!$A$2:$A$556,MATCH('2021 ESSER III'!F453,Concordance!$D$2:$D$556,0))</f>
        <v>42113</v>
      </c>
      <c r="E453" s="110" t="s">
        <v>1525</v>
      </c>
      <c r="F453" s="110" t="s">
        <v>3254</v>
      </c>
      <c r="G453" s="110" t="s">
        <v>3255</v>
      </c>
      <c r="H453" s="110" t="s">
        <v>1892</v>
      </c>
      <c r="I453" s="21">
        <v>0</v>
      </c>
      <c r="J453" s="21">
        <v>0</v>
      </c>
      <c r="K453" s="21">
        <v>0</v>
      </c>
      <c r="L453" s="21">
        <v>0</v>
      </c>
      <c r="M453" s="21">
        <v>0</v>
      </c>
      <c r="N453" s="21">
        <v>0</v>
      </c>
      <c r="O453" s="21">
        <v>0</v>
      </c>
      <c r="P453" s="21">
        <v>0</v>
      </c>
      <c r="Q453" s="21">
        <v>0</v>
      </c>
      <c r="R453" s="21">
        <v>0</v>
      </c>
      <c r="W453" s="21">
        <v>0</v>
      </c>
      <c r="AC453" s="21">
        <v>122486</v>
      </c>
      <c r="AD453" s="21">
        <v>0</v>
      </c>
      <c r="AE453" s="21">
        <v>0</v>
      </c>
      <c r="AF453" s="21">
        <v>0</v>
      </c>
      <c r="AG453" s="21">
        <v>0</v>
      </c>
      <c r="AH453" s="21">
        <v>0</v>
      </c>
      <c r="AI453" s="21">
        <v>0</v>
      </c>
      <c r="AJ453" s="21">
        <v>0</v>
      </c>
      <c r="AK453" s="21">
        <v>0</v>
      </c>
      <c r="AL453" s="21">
        <v>0</v>
      </c>
      <c r="AM453" s="21">
        <v>0</v>
      </c>
      <c r="AN453" s="21">
        <v>0</v>
      </c>
      <c r="AO453" s="21">
        <v>0</v>
      </c>
      <c r="AP453" s="21">
        <v>0</v>
      </c>
      <c r="AQ453" s="21">
        <v>0</v>
      </c>
      <c r="AR453" s="21">
        <v>0</v>
      </c>
      <c r="AS453" s="21">
        <v>0</v>
      </c>
      <c r="AT453" s="21">
        <v>0</v>
      </c>
      <c r="AU453" s="21">
        <v>0</v>
      </c>
      <c r="AV453" s="21">
        <v>0</v>
      </c>
      <c r="AW453" s="21">
        <v>0</v>
      </c>
      <c r="AX453" s="21">
        <v>0</v>
      </c>
      <c r="AY453" s="21">
        <v>0</v>
      </c>
      <c r="AZ453" s="21">
        <v>0</v>
      </c>
      <c r="BA453" s="21">
        <v>0</v>
      </c>
      <c r="BB453" s="21">
        <v>0</v>
      </c>
      <c r="BC453" s="21">
        <v>0</v>
      </c>
      <c r="BD453" s="21">
        <v>0</v>
      </c>
      <c r="BE453" s="21">
        <v>0</v>
      </c>
      <c r="BF453" s="21">
        <v>0</v>
      </c>
      <c r="BG453" s="21">
        <v>0</v>
      </c>
      <c r="BH453" s="21">
        <v>0</v>
      </c>
      <c r="BI453" s="21">
        <v>0</v>
      </c>
      <c r="BJ453" s="21">
        <v>0</v>
      </c>
      <c r="BK453" s="21">
        <v>0</v>
      </c>
      <c r="BL453" s="21">
        <v>0</v>
      </c>
      <c r="BM453" s="21">
        <v>0</v>
      </c>
      <c r="BN453" s="21">
        <v>0</v>
      </c>
      <c r="BO453" s="21">
        <v>0</v>
      </c>
      <c r="BP453" s="21">
        <v>0</v>
      </c>
      <c r="BQ453" s="21">
        <v>0</v>
      </c>
      <c r="BR453" s="21">
        <v>0</v>
      </c>
      <c r="BS453" s="21">
        <v>0</v>
      </c>
      <c r="BT453" s="21">
        <v>0</v>
      </c>
      <c r="BU453" s="21">
        <v>0</v>
      </c>
      <c r="BV453" s="21">
        <v>0</v>
      </c>
      <c r="BW453" s="21">
        <v>0</v>
      </c>
      <c r="BX453" s="21">
        <v>0</v>
      </c>
      <c r="BY453" s="21">
        <v>0</v>
      </c>
      <c r="BZ453" s="21">
        <v>0</v>
      </c>
      <c r="CA453" s="21">
        <v>0</v>
      </c>
      <c r="CB453" s="21">
        <v>0</v>
      </c>
      <c r="CC453" s="21">
        <v>0</v>
      </c>
      <c r="CD453" s="21">
        <v>0</v>
      </c>
      <c r="CE453" s="21">
        <v>0</v>
      </c>
      <c r="CF453" s="21">
        <v>0</v>
      </c>
      <c r="CG453" s="21">
        <v>0</v>
      </c>
      <c r="CH453" s="21">
        <v>0</v>
      </c>
      <c r="CI453" s="21">
        <v>0</v>
      </c>
      <c r="CJ453" s="21">
        <v>0</v>
      </c>
      <c r="CK453" s="21">
        <v>0</v>
      </c>
      <c r="CL453" s="21">
        <v>0</v>
      </c>
      <c r="CM453" s="21">
        <v>0</v>
      </c>
      <c r="CN453" s="21">
        <v>0</v>
      </c>
      <c r="CO453" s="21">
        <v>0</v>
      </c>
      <c r="CP453" s="21">
        <v>0</v>
      </c>
      <c r="CQ453" s="21">
        <v>0</v>
      </c>
      <c r="CR453" s="21">
        <v>0</v>
      </c>
      <c r="CS453" s="21">
        <v>0</v>
      </c>
      <c r="CT453" s="21">
        <v>0</v>
      </c>
      <c r="CU453" s="21">
        <v>0</v>
      </c>
      <c r="CV453" s="21">
        <v>0</v>
      </c>
      <c r="CW453" s="21">
        <v>0</v>
      </c>
      <c r="CX453" s="21">
        <v>0</v>
      </c>
      <c r="CY453" s="21">
        <v>0</v>
      </c>
      <c r="CZ453" s="21">
        <v>0</v>
      </c>
      <c r="DA453" s="21">
        <v>0</v>
      </c>
      <c r="DB453" s="21">
        <v>0</v>
      </c>
      <c r="DC453" s="21">
        <v>0</v>
      </c>
      <c r="DD453" s="21">
        <v>0</v>
      </c>
      <c r="DE453" s="21">
        <v>0</v>
      </c>
      <c r="DF453" s="21">
        <v>0</v>
      </c>
      <c r="DG453" s="21">
        <v>0</v>
      </c>
      <c r="DH453" s="21">
        <v>122486</v>
      </c>
      <c r="DI453" s="110">
        <v>0</v>
      </c>
      <c r="DJ453" s="110">
        <v>100</v>
      </c>
      <c r="DK453" s="110">
        <v>0</v>
      </c>
      <c r="DL453" s="110">
        <v>0</v>
      </c>
      <c r="DM453" s="110">
        <v>0</v>
      </c>
      <c r="DN453" s="21">
        <v>120812</v>
      </c>
      <c r="DO453" s="21">
        <v>0</v>
      </c>
      <c r="DP453" s="110" t="s">
        <v>1911</v>
      </c>
      <c r="DQ453" s="110" t="s">
        <v>1911</v>
      </c>
      <c r="DR453" s="110" t="s">
        <v>1911</v>
      </c>
      <c r="DS453" s="110" t="s">
        <v>1911</v>
      </c>
      <c r="DT453" s="110" t="s">
        <v>1911</v>
      </c>
      <c r="DU453" s="110" t="s">
        <v>1911</v>
      </c>
      <c r="DV453" s="110" t="s">
        <v>1911</v>
      </c>
      <c r="DW453" s="110" t="s">
        <v>1911</v>
      </c>
      <c r="DX453" s="110" t="s">
        <v>1911</v>
      </c>
      <c r="DY453" s="110" t="s">
        <v>1911</v>
      </c>
      <c r="DZ453" s="110" t="s">
        <v>1911</v>
      </c>
      <c r="EA453" s="110" t="s">
        <v>1911</v>
      </c>
      <c r="EB453" s="110" t="s">
        <v>1892</v>
      </c>
      <c r="EC453" s="110" t="s">
        <v>1911</v>
      </c>
    </row>
    <row r="454" spans="1:133" x14ac:dyDescent="0.3">
      <c r="A454" s="110" t="s">
        <v>162</v>
      </c>
      <c r="B454" s="110">
        <v>2021</v>
      </c>
      <c r="C454" s="110" t="s">
        <v>3256</v>
      </c>
      <c r="D454" s="22">
        <f>INDEX(Concordance!$A$2:$A$556,MATCH('2021 ESSER III'!F454,Concordance!$D$2:$D$556,0))</f>
        <v>102085</v>
      </c>
      <c r="E454" s="110" t="s">
        <v>1528</v>
      </c>
      <c r="F454" s="110" t="s">
        <v>3257</v>
      </c>
      <c r="G454" s="110" t="s">
        <v>3258</v>
      </c>
      <c r="H454" s="110" t="s">
        <v>1892</v>
      </c>
      <c r="I454" s="21">
        <v>0</v>
      </c>
      <c r="J454" s="21">
        <v>0</v>
      </c>
      <c r="K454" s="21">
        <v>0</v>
      </c>
      <c r="L454" s="21">
        <v>0</v>
      </c>
      <c r="M454" s="21">
        <v>0</v>
      </c>
      <c r="N454" s="21">
        <v>0</v>
      </c>
      <c r="O454" s="21">
        <v>0</v>
      </c>
      <c r="P454" s="21">
        <v>0</v>
      </c>
      <c r="Q454" s="21">
        <v>0</v>
      </c>
      <c r="R454" s="21">
        <v>0</v>
      </c>
      <c r="W454" s="21">
        <v>0</v>
      </c>
      <c r="AC454" s="21">
        <v>1824175</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21">
        <v>0</v>
      </c>
      <c r="CJ454" s="21">
        <v>0</v>
      </c>
      <c r="CK454" s="21">
        <v>0</v>
      </c>
      <c r="CL454" s="21">
        <v>0</v>
      </c>
      <c r="CM454" s="21">
        <v>0</v>
      </c>
      <c r="CN454" s="21">
        <v>0</v>
      </c>
      <c r="CO454" s="21">
        <v>0</v>
      </c>
      <c r="CP454" s="21">
        <v>0</v>
      </c>
      <c r="CQ454" s="21">
        <v>0</v>
      </c>
      <c r="CR454" s="21">
        <v>0</v>
      </c>
      <c r="CS454" s="21">
        <v>0</v>
      </c>
      <c r="CT454" s="21">
        <v>0</v>
      </c>
      <c r="CU454" s="21">
        <v>0</v>
      </c>
      <c r="CV454" s="21">
        <v>0</v>
      </c>
      <c r="CW454" s="21">
        <v>0</v>
      </c>
      <c r="CX454" s="21">
        <v>0</v>
      </c>
      <c r="CY454" s="21">
        <v>0</v>
      </c>
      <c r="CZ454" s="21">
        <v>0</v>
      </c>
      <c r="DA454" s="21">
        <v>0</v>
      </c>
      <c r="DB454" s="21">
        <v>0</v>
      </c>
      <c r="DC454" s="21">
        <v>0</v>
      </c>
      <c r="DD454" s="21">
        <v>0</v>
      </c>
      <c r="DE454" s="21">
        <v>0</v>
      </c>
      <c r="DF454" s="21">
        <v>0</v>
      </c>
      <c r="DG454" s="21">
        <v>0</v>
      </c>
      <c r="DH454" s="21">
        <v>1824175</v>
      </c>
      <c r="DI454" s="110">
        <v>0</v>
      </c>
      <c r="DJ454" s="110">
        <v>20</v>
      </c>
      <c r="DK454" s="110">
        <v>0</v>
      </c>
      <c r="DL454" s="110">
        <v>80</v>
      </c>
      <c r="DM454" s="110">
        <v>0</v>
      </c>
      <c r="DN454" s="21">
        <v>366847</v>
      </c>
      <c r="DO454" s="21">
        <v>0</v>
      </c>
      <c r="DP454" s="110" t="s">
        <v>1911</v>
      </c>
      <c r="DQ454" s="110" t="s">
        <v>1892</v>
      </c>
      <c r="DR454" s="110" t="s">
        <v>1911</v>
      </c>
      <c r="DS454" s="110" t="s">
        <v>1892</v>
      </c>
      <c r="DT454" s="110" t="s">
        <v>1911</v>
      </c>
      <c r="DU454" s="110" t="s">
        <v>1911</v>
      </c>
      <c r="DV454" s="110" t="s">
        <v>1911</v>
      </c>
      <c r="DW454" s="110" t="s">
        <v>1911</v>
      </c>
      <c r="DX454" s="110" t="s">
        <v>1911</v>
      </c>
      <c r="DY454" s="110" t="s">
        <v>1911</v>
      </c>
      <c r="DZ454" s="110" t="s">
        <v>1911</v>
      </c>
      <c r="EA454" s="110" t="s">
        <v>1911</v>
      </c>
      <c r="EB454" s="110" t="s">
        <v>1892</v>
      </c>
      <c r="EC454" s="110" t="s">
        <v>1892</v>
      </c>
    </row>
    <row r="455" spans="1:133" x14ac:dyDescent="0.3">
      <c r="A455" s="110" t="s">
        <v>162</v>
      </c>
      <c r="B455" s="110">
        <v>2021</v>
      </c>
      <c r="C455" s="110" t="s">
        <v>3259</v>
      </c>
      <c r="D455" s="22">
        <f>INDEX(Concordance!$A$2:$A$556,MATCH('2021 ESSER III'!F455,Concordance!$D$2:$D$556,0))</f>
        <v>108144</v>
      </c>
      <c r="E455" s="110" t="s">
        <v>1531</v>
      </c>
      <c r="F455" s="110" t="s">
        <v>3260</v>
      </c>
      <c r="G455" s="110" t="s">
        <v>3261</v>
      </c>
      <c r="H455" s="110" t="s">
        <v>1892</v>
      </c>
      <c r="I455" s="21">
        <v>0</v>
      </c>
      <c r="J455" s="21">
        <v>0</v>
      </c>
      <c r="K455" s="21">
        <v>0</v>
      </c>
      <c r="L455" s="21">
        <v>0</v>
      </c>
      <c r="M455" s="21">
        <v>0</v>
      </c>
      <c r="N455" s="21">
        <v>0</v>
      </c>
      <c r="O455" s="21">
        <v>0</v>
      </c>
      <c r="P455" s="21">
        <v>0</v>
      </c>
      <c r="Q455" s="21">
        <v>0</v>
      </c>
      <c r="R455" s="21">
        <v>0</v>
      </c>
      <c r="W455" s="21">
        <v>0</v>
      </c>
      <c r="AC455" s="21">
        <v>477189</v>
      </c>
      <c r="AD455" s="21">
        <v>0</v>
      </c>
      <c r="AE455" s="21">
        <v>0</v>
      </c>
      <c r="AF455" s="21">
        <v>0</v>
      </c>
      <c r="AG455" s="21">
        <v>0</v>
      </c>
      <c r="AH455" s="21">
        <v>0</v>
      </c>
      <c r="AI455" s="21">
        <v>0</v>
      </c>
      <c r="AJ455" s="21">
        <v>0</v>
      </c>
      <c r="AK455" s="21">
        <v>0</v>
      </c>
      <c r="AL455" s="21">
        <v>0</v>
      </c>
      <c r="AM455" s="21">
        <v>0</v>
      </c>
      <c r="AN455" s="21">
        <v>0</v>
      </c>
      <c r="AO455" s="21">
        <v>0</v>
      </c>
      <c r="AP455" s="21">
        <v>0</v>
      </c>
      <c r="AQ455" s="21">
        <v>0</v>
      </c>
      <c r="AR455" s="21">
        <v>0</v>
      </c>
      <c r="AS455" s="21">
        <v>0</v>
      </c>
      <c r="AT455" s="21">
        <v>0</v>
      </c>
      <c r="AU455" s="21">
        <v>0</v>
      </c>
      <c r="AV455" s="21">
        <v>0</v>
      </c>
      <c r="AW455" s="21">
        <v>0</v>
      </c>
      <c r="AX455" s="21">
        <v>0</v>
      </c>
      <c r="AY455" s="21">
        <v>0</v>
      </c>
      <c r="AZ455" s="21">
        <v>0</v>
      </c>
      <c r="BA455" s="21">
        <v>0</v>
      </c>
      <c r="BB455" s="21">
        <v>0</v>
      </c>
      <c r="BC455" s="21">
        <v>0</v>
      </c>
      <c r="BD455" s="21">
        <v>0</v>
      </c>
      <c r="BE455" s="21">
        <v>0</v>
      </c>
      <c r="BF455" s="21">
        <v>0</v>
      </c>
      <c r="BG455" s="21">
        <v>0</v>
      </c>
      <c r="BH455" s="21">
        <v>0</v>
      </c>
      <c r="BI455" s="21">
        <v>0</v>
      </c>
      <c r="BJ455" s="21">
        <v>0</v>
      </c>
      <c r="BK455" s="21">
        <v>0</v>
      </c>
      <c r="BL455" s="21">
        <v>0</v>
      </c>
      <c r="BM455" s="21">
        <v>0</v>
      </c>
      <c r="BN455" s="21">
        <v>0</v>
      </c>
      <c r="BO455" s="21">
        <v>0</v>
      </c>
      <c r="BP455" s="21">
        <v>0</v>
      </c>
      <c r="BQ455" s="21">
        <v>0</v>
      </c>
      <c r="BR455" s="21">
        <v>0</v>
      </c>
      <c r="BS455" s="21">
        <v>0</v>
      </c>
      <c r="BT455" s="21">
        <v>0</v>
      </c>
      <c r="BU455" s="21">
        <v>0</v>
      </c>
      <c r="BV455" s="21">
        <v>0</v>
      </c>
      <c r="BW455" s="21">
        <v>0</v>
      </c>
      <c r="BX455" s="21">
        <v>0</v>
      </c>
      <c r="BY455" s="21">
        <v>0</v>
      </c>
      <c r="BZ455" s="21">
        <v>0</v>
      </c>
      <c r="CA455" s="21">
        <v>0</v>
      </c>
      <c r="CB455" s="21">
        <v>0</v>
      </c>
      <c r="CC455" s="21">
        <v>0</v>
      </c>
      <c r="CD455" s="21">
        <v>0</v>
      </c>
      <c r="CE455" s="21">
        <v>0</v>
      </c>
      <c r="CF455" s="21">
        <v>0</v>
      </c>
      <c r="CG455" s="21">
        <v>0</v>
      </c>
      <c r="CH455" s="21">
        <v>0</v>
      </c>
      <c r="CI455" s="21">
        <v>0</v>
      </c>
      <c r="CJ455" s="21">
        <v>0</v>
      </c>
      <c r="CK455" s="21">
        <v>0</v>
      </c>
      <c r="CL455" s="21">
        <v>0</v>
      </c>
      <c r="CM455" s="21">
        <v>0</v>
      </c>
      <c r="CN455" s="21">
        <v>0</v>
      </c>
      <c r="CO455" s="21">
        <v>0</v>
      </c>
      <c r="CP455" s="21">
        <v>0</v>
      </c>
      <c r="CQ455" s="21">
        <v>0</v>
      </c>
      <c r="CR455" s="21">
        <v>0</v>
      </c>
      <c r="CS455" s="21">
        <v>0</v>
      </c>
      <c r="CT455" s="21">
        <v>0</v>
      </c>
      <c r="CU455" s="21">
        <v>0</v>
      </c>
      <c r="CV455" s="21">
        <v>0</v>
      </c>
      <c r="CW455" s="21">
        <v>0</v>
      </c>
      <c r="CX455" s="21">
        <v>0</v>
      </c>
      <c r="CY455" s="21">
        <v>0</v>
      </c>
      <c r="CZ455" s="21">
        <v>0</v>
      </c>
      <c r="DA455" s="21">
        <v>0</v>
      </c>
      <c r="DB455" s="21">
        <v>0</v>
      </c>
      <c r="DC455" s="21">
        <v>0</v>
      </c>
      <c r="DD455" s="21">
        <v>0</v>
      </c>
      <c r="DE455" s="21">
        <v>0</v>
      </c>
      <c r="DF455" s="21">
        <v>0</v>
      </c>
      <c r="DG455" s="21">
        <v>0</v>
      </c>
      <c r="DH455" s="21">
        <v>477189</v>
      </c>
      <c r="DI455" s="110">
        <v>0</v>
      </c>
      <c r="DJ455" s="110">
        <v>20</v>
      </c>
      <c r="DK455" s="110">
        <v>3</v>
      </c>
      <c r="DL455" s="110">
        <v>77</v>
      </c>
      <c r="DM455" s="110">
        <v>0</v>
      </c>
      <c r="DN455" s="21">
        <v>110437</v>
      </c>
      <c r="DO455" s="21">
        <v>0</v>
      </c>
      <c r="DP455" s="110" t="s">
        <v>1911</v>
      </c>
      <c r="DQ455" s="110" t="s">
        <v>1911</v>
      </c>
      <c r="DR455" s="110" t="s">
        <v>1911</v>
      </c>
      <c r="DS455" s="110" t="s">
        <v>1892</v>
      </c>
      <c r="DT455" s="110" t="s">
        <v>1911</v>
      </c>
      <c r="DU455" s="110" t="s">
        <v>1892</v>
      </c>
      <c r="DV455" s="110" t="s">
        <v>1911</v>
      </c>
      <c r="DW455" s="110" t="s">
        <v>1911</v>
      </c>
      <c r="DX455" s="110" t="s">
        <v>1911</v>
      </c>
      <c r="DY455" s="110" t="s">
        <v>1911</v>
      </c>
      <c r="DZ455" s="110" t="s">
        <v>1911</v>
      </c>
      <c r="EA455" s="110" t="s">
        <v>1911</v>
      </c>
      <c r="EB455" s="110" t="s">
        <v>1892</v>
      </c>
      <c r="EC455" s="110" t="s">
        <v>1892</v>
      </c>
    </row>
    <row r="456" spans="1:133" x14ac:dyDescent="0.3">
      <c r="A456" s="110" t="s">
        <v>162</v>
      </c>
      <c r="B456" s="110">
        <v>2021</v>
      </c>
      <c r="C456" s="110" t="s">
        <v>3262</v>
      </c>
      <c r="D456" s="22">
        <f>INDEX(Concordance!$A$2:$A$556,MATCH('2021 ESSER III'!F456,Concordance!$D$2:$D$556,0))</f>
        <v>5127</v>
      </c>
      <c r="E456" s="110" t="s">
        <v>1534</v>
      </c>
      <c r="F456" s="110" t="s">
        <v>3263</v>
      </c>
      <c r="G456" s="110" t="s">
        <v>3264</v>
      </c>
      <c r="H456" s="110" t="s">
        <v>1892</v>
      </c>
      <c r="I456" s="21">
        <v>0</v>
      </c>
      <c r="J456" s="21">
        <v>0</v>
      </c>
      <c r="K456" s="21">
        <v>0</v>
      </c>
      <c r="L456" s="21">
        <v>0</v>
      </c>
      <c r="M456" s="21">
        <v>0</v>
      </c>
      <c r="N456" s="21">
        <v>0</v>
      </c>
      <c r="O456" s="21">
        <v>0</v>
      </c>
      <c r="P456" s="21">
        <v>0</v>
      </c>
      <c r="Q456" s="21">
        <v>0</v>
      </c>
      <c r="R456" s="21">
        <v>0</v>
      </c>
      <c r="W456" s="21">
        <v>0</v>
      </c>
      <c r="AC456" s="21">
        <v>647356</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1">
        <v>0</v>
      </c>
      <c r="CK456" s="21">
        <v>0</v>
      </c>
      <c r="CL456" s="21">
        <v>0</v>
      </c>
      <c r="CM456" s="21">
        <v>0</v>
      </c>
      <c r="CN456" s="21">
        <v>0</v>
      </c>
      <c r="CO456" s="21">
        <v>0</v>
      </c>
      <c r="CP456" s="21">
        <v>0</v>
      </c>
      <c r="CQ456" s="21">
        <v>0</v>
      </c>
      <c r="CR456" s="21">
        <v>0</v>
      </c>
      <c r="CS456" s="21">
        <v>0</v>
      </c>
      <c r="CT456" s="21">
        <v>0</v>
      </c>
      <c r="CU456" s="21">
        <v>0</v>
      </c>
      <c r="CV456" s="21">
        <v>0</v>
      </c>
      <c r="CW456" s="21">
        <v>0</v>
      </c>
      <c r="CX456" s="21">
        <v>0</v>
      </c>
      <c r="CY456" s="21">
        <v>0</v>
      </c>
      <c r="CZ456" s="21">
        <v>0</v>
      </c>
      <c r="DA456" s="21">
        <v>0</v>
      </c>
      <c r="DB456" s="21">
        <v>0</v>
      </c>
      <c r="DC456" s="21">
        <v>0</v>
      </c>
      <c r="DD456" s="21">
        <v>0</v>
      </c>
      <c r="DE456" s="21">
        <v>0</v>
      </c>
      <c r="DF456" s="21">
        <v>0</v>
      </c>
      <c r="DG456" s="21">
        <v>0</v>
      </c>
      <c r="DH456" s="21">
        <v>647356</v>
      </c>
      <c r="DI456" s="110">
        <v>0</v>
      </c>
      <c r="DJ456" s="110">
        <v>20</v>
      </c>
      <c r="DK456" s="110">
        <v>0</v>
      </c>
      <c r="DL456" s="110">
        <v>80</v>
      </c>
      <c r="DM456" s="110">
        <v>0</v>
      </c>
      <c r="DN456" s="21">
        <v>169485.03</v>
      </c>
      <c r="DO456" s="21">
        <v>0</v>
      </c>
      <c r="DP456" s="110" t="s">
        <v>1892</v>
      </c>
      <c r="DQ456" s="110" t="s">
        <v>1911</v>
      </c>
      <c r="DR456" s="110" t="s">
        <v>1911</v>
      </c>
      <c r="DS456" s="110" t="s">
        <v>1911</v>
      </c>
      <c r="DT456" s="110" t="s">
        <v>1911</v>
      </c>
      <c r="DU456" s="110" t="s">
        <v>1911</v>
      </c>
      <c r="DV456" s="110" t="s">
        <v>1911</v>
      </c>
      <c r="DW456" s="110" t="s">
        <v>1911</v>
      </c>
      <c r="DX456" s="110" t="s">
        <v>1911</v>
      </c>
      <c r="DY456" s="110" t="s">
        <v>1911</v>
      </c>
      <c r="DZ456" s="110" t="s">
        <v>1911</v>
      </c>
      <c r="EA456" s="110" t="s">
        <v>1911</v>
      </c>
      <c r="EB456" s="110" t="s">
        <v>1892</v>
      </c>
      <c r="EC456" s="110" t="s">
        <v>1892</v>
      </c>
    </row>
    <row r="457" spans="1:133" x14ac:dyDescent="0.3">
      <c r="A457" s="110" t="s">
        <v>162</v>
      </c>
      <c r="B457" s="110">
        <v>2021</v>
      </c>
      <c r="C457" s="110" t="s">
        <v>3265</v>
      </c>
      <c r="D457" s="22">
        <f>INDEX(Concordance!$A$2:$A$556,MATCH('2021 ESSER III'!F457,Concordance!$D$2:$D$556,0))</f>
        <v>19144</v>
      </c>
      <c r="E457" s="110" t="s">
        <v>363</v>
      </c>
      <c r="F457" s="110" t="s">
        <v>3266</v>
      </c>
      <c r="G457" s="110" t="s">
        <v>3267</v>
      </c>
      <c r="H457" s="110" t="s">
        <v>1892</v>
      </c>
      <c r="I457" s="21">
        <v>12771.2</v>
      </c>
      <c r="J457" s="21">
        <v>0</v>
      </c>
      <c r="K457" s="21">
        <v>0</v>
      </c>
      <c r="L457" s="21">
        <v>0</v>
      </c>
      <c r="M457" s="21">
        <v>0</v>
      </c>
      <c r="N457" s="21">
        <v>0</v>
      </c>
      <c r="O457" s="21">
        <v>0</v>
      </c>
      <c r="P457" s="21">
        <v>0</v>
      </c>
      <c r="Q457" s="21">
        <v>12771.2</v>
      </c>
      <c r="R457" s="21">
        <v>0</v>
      </c>
      <c r="W457" s="21">
        <v>12771.2</v>
      </c>
      <c r="X457" s="110">
        <v>0</v>
      </c>
      <c r="Y457" s="110">
        <v>0</v>
      </c>
      <c r="Z457" s="110">
        <v>0</v>
      </c>
      <c r="AA457" s="110">
        <v>100</v>
      </c>
      <c r="AB457" s="110">
        <v>0</v>
      </c>
      <c r="AC457" s="21">
        <v>1112947</v>
      </c>
      <c r="AD457" s="21">
        <v>0</v>
      </c>
      <c r="AE457" s="21">
        <v>0</v>
      </c>
      <c r="AF457" s="21">
        <v>0</v>
      </c>
      <c r="AG457" s="21">
        <v>0</v>
      </c>
      <c r="AH457" s="21">
        <v>0</v>
      </c>
      <c r="AI457" s="21">
        <v>0</v>
      </c>
      <c r="AJ457" s="21">
        <v>0</v>
      </c>
      <c r="AK457" s="21">
        <v>0</v>
      </c>
      <c r="AL457" s="21">
        <v>0</v>
      </c>
      <c r="AM457" s="21">
        <v>0</v>
      </c>
      <c r="AN457" s="21">
        <v>0</v>
      </c>
      <c r="AO457" s="21">
        <v>0</v>
      </c>
      <c r="AP457" s="21">
        <v>0</v>
      </c>
      <c r="AQ457" s="21">
        <v>0</v>
      </c>
      <c r="AR457" s="21">
        <v>0</v>
      </c>
      <c r="AS457" s="21">
        <v>0</v>
      </c>
      <c r="AT457" s="21">
        <v>0</v>
      </c>
      <c r="AU457" s="21">
        <v>0</v>
      </c>
      <c r="AV457" s="21">
        <v>0</v>
      </c>
      <c r="AW457" s="21">
        <v>0</v>
      </c>
      <c r="AX457" s="21">
        <v>0</v>
      </c>
      <c r="AY457" s="21">
        <v>0</v>
      </c>
      <c r="AZ457" s="21">
        <v>0</v>
      </c>
      <c r="BA457" s="21">
        <v>0</v>
      </c>
      <c r="BB457" s="21">
        <v>0</v>
      </c>
      <c r="BC457" s="21">
        <v>0</v>
      </c>
      <c r="BD457" s="21">
        <v>0</v>
      </c>
      <c r="BE457" s="21">
        <v>0</v>
      </c>
      <c r="BF457" s="21">
        <v>0</v>
      </c>
      <c r="BG457" s="21">
        <v>0</v>
      </c>
      <c r="BH457" s="21">
        <v>0</v>
      </c>
      <c r="BI457" s="21">
        <v>0</v>
      </c>
      <c r="BJ457" s="21">
        <v>0</v>
      </c>
      <c r="BK457" s="21">
        <v>0</v>
      </c>
      <c r="BL457" s="21">
        <v>0</v>
      </c>
      <c r="BM457" s="21">
        <v>0</v>
      </c>
      <c r="BN457" s="21">
        <v>0</v>
      </c>
      <c r="BO457" s="21">
        <v>0</v>
      </c>
      <c r="BP457" s="21">
        <v>0</v>
      </c>
      <c r="BQ457" s="21">
        <v>0</v>
      </c>
      <c r="BR457" s="21">
        <v>0</v>
      </c>
      <c r="BS457" s="21">
        <v>0</v>
      </c>
      <c r="BT457" s="21">
        <v>0</v>
      </c>
      <c r="BU457" s="21">
        <v>0</v>
      </c>
      <c r="BV457" s="21">
        <v>0</v>
      </c>
      <c r="BW457" s="21">
        <v>0</v>
      </c>
      <c r="BX457" s="21">
        <v>0</v>
      </c>
      <c r="BY457" s="21">
        <v>0</v>
      </c>
      <c r="BZ457" s="21">
        <v>0</v>
      </c>
      <c r="CA457" s="21">
        <v>0</v>
      </c>
      <c r="CB457" s="21">
        <v>0</v>
      </c>
      <c r="CC457" s="21">
        <v>0</v>
      </c>
      <c r="CD457" s="21">
        <v>0</v>
      </c>
      <c r="CE457" s="21">
        <v>0</v>
      </c>
      <c r="CF457" s="21">
        <v>0</v>
      </c>
      <c r="CG457" s="21">
        <v>0</v>
      </c>
      <c r="CH457" s="21">
        <v>0</v>
      </c>
      <c r="CI457" s="21">
        <v>0</v>
      </c>
      <c r="CJ457" s="21">
        <v>0</v>
      </c>
      <c r="CK457" s="21">
        <v>0</v>
      </c>
      <c r="CL457" s="21">
        <v>0</v>
      </c>
      <c r="CM457" s="21">
        <v>0</v>
      </c>
      <c r="CN457" s="21">
        <v>0</v>
      </c>
      <c r="CO457" s="21">
        <v>0</v>
      </c>
      <c r="CP457" s="21">
        <v>0</v>
      </c>
      <c r="CQ457" s="21">
        <v>0</v>
      </c>
      <c r="CR457" s="21">
        <v>0</v>
      </c>
      <c r="CS457" s="21">
        <v>0</v>
      </c>
      <c r="CT457" s="21">
        <v>0</v>
      </c>
      <c r="CU457" s="21">
        <v>0</v>
      </c>
      <c r="CV457" s="21">
        <v>0</v>
      </c>
      <c r="CW457" s="21">
        <v>0</v>
      </c>
      <c r="CX457" s="21">
        <v>0</v>
      </c>
      <c r="CY457" s="21">
        <v>0</v>
      </c>
      <c r="CZ457" s="21">
        <v>0</v>
      </c>
      <c r="DA457" s="21">
        <v>0</v>
      </c>
      <c r="DB457" s="21">
        <v>0</v>
      </c>
      <c r="DC457" s="21">
        <v>0</v>
      </c>
      <c r="DD457" s="21">
        <v>0</v>
      </c>
      <c r="DE457" s="21">
        <v>0</v>
      </c>
      <c r="DF457" s="21">
        <v>0</v>
      </c>
      <c r="DG457" s="21">
        <v>0</v>
      </c>
      <c r="DH457" s="21">
        <v>1112947</v>
      </c>
      <c r="DI457" s="110">
        <v>0</v>
      </c>
      <c r="DJ457" s="110">
        <v>21</v>
      </c>
      <c r="DK457" s="110">
        <v>0</v>
      </c>
      <c r="DL457" s="110">
        <v>79</v>
      </c>
      <c r="DM457" s="110">
        <v>0</v>
      </c>
      <c r="DN457" s="21">
        <v>263994</v>
      </c>
      <c r="DO457" s="21">
        <v>0</v>
      </c>
      <c r="DP457" s="110" t="s">
        <v>1911</v>
      </c>
      <c r="DQ457" s="110" t="s">
        <v>1911</v>
      </c>
      <c r="DR457" s="110" t="s">
        <v>1911</v>
      </c>
      <c r="DS457" s="110" t="s">
        <v>1892</v>
      </c>
      <c r="DT457" s="110" t="s">
        <v>1911</v>
      </c>
      <c r="DU457" s="110" t="s">
        <v>1911</v>
      </c>
      <c r="DV457" s="110" t="s">
        <v>1911</v>
      </c>
      <c r="DW457" s="110" t="s">
        <v>1911</v>
      </c>
      <c r="DX457" s="110" t="s">
        <v>1911</v>
      </c>
      <c r="DY457" s="110" t="s">
        <v>1911</v>
      </c>
      <c r="DZ457" s="110" t="s">
        <v>1911</v>
      </c>
      <c r="EA457" s="110" t="s">
        <v>1911</v>
      </c>
      <c r="EB457" s="110" t="s">
        <v>1892</v>
      </c>
      <c r="EC457" s="110" t="s">
        <v>1892</v>
      </c>
    </row>
    <row r="458" spans="1:133" x14ac:dyDescent="0.3">
      <c r="A458" s="110" t="s">
        <v>162</v>
      </c>
      <c r="B458" s="110">
        <v>2021</v>
      </c>
      <c r="C458" s="110" t="s">
        <v>3268</v>
      </c>
      <c r="D458" s="22">
        <f>INDEX(Concordance!$A$2:$A$556,MATCH('2021 ESSER III'!F458,Concordance!$D$2:$D$556,0))</f>
        <v>100063</v>
      </c>
      <c r="E458" s="110" t="s">
        <v>1537</v>
      </c>
      <c r="F458" s="110" t="s">
        <v>3269</v>
      </c>
      <c r="G458" s="110" t="s">
        <v>3270</v>
      </c>
      <c r="H458" s="110" t="s">
        <v>1892</v>
      </c>
      <c r="I458" s="21">
        <v>0</v>
      </c>
      <c r="J458" s="21">
        <v>0</v>
      </c>
      <c r="K458" s="21">
        <v>0</v>
      </c>
      <c r="L458" s="21">
        <v>0</v>
      </c>
      <c r="M458" s="21">
        <v>0</v>
      </c>
      <c r="N458" s="21">
        <v>0</v>
      </c>
      <c r="O458" s="21">
        <v>0</v>
      </c>
      <c r="P458" s="21">
        <v>0</v>
      </c>
      <c r="Q458" s="21">
        <v>0</v>
      </c>
      <c r="R458" s="21">
        <v>0</v>
      </c>
      <c r="W458" s="21">
        <v>0</v>
      </c>
      <c r="AC458" s="21">
        <v>10720266</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1">
        <v>0</v>
      </c>
      <c r="CK458" s="21">
        <v>0</v>
      </c>
      <c r="CL458" s="21">
        <v>0</v>
      </c>
      <c r="CM458" s="21">
        <v>0</v>
      </c>
      <c r="CN458" s="21">
        <v>0</v>
      </c>
      <c r="CO458" s="21">
        <v>0</v>
      </c>
      <c r="CP458" s="21">
        <v>0</v>
      </c>
      <c r="CQ458" s="21">
        <v>0</v>
      </c>
      <c r="CR458" s="21">
        <v>0</v>
      </c>
      <c r="CS458" s="21">
        <v>0</v>
      </c>
      <c r="CT458" s="21">
        <v>0</v>
      </c>
      <c r="CU458" s="21">
        <v>0</v>
      </c>
      <c r="CV458" s="21">
        <v>0</v>
      </c>
      <c r="CW458" s="21">
        <v>0</v>
      </c>
      <c r="CX458" s="21">
        <v>0</v>
      </c>
      <c r="CY458" s="21">
        <v>0</v>
      </c>
      <c r="CZ458" s="21">
        <v>0</v>
      </c>
      <c r="DA458" s="21">
        <v>0</v>
      </c>
      <c r="DB458" s="21">
        <v>0</v>
      </c>
      <c r="DC458" s="21">
        <v>0</v>
      </c>
      <c r="DD458" s="21">
        <v>0</v>
      </c>
      <c r="DE458" s="21">
        <v>0</v>
      </c>
      <c r="DF458" s="21">
        <v>0</v>
      </c>
      <c r="DG458" s="21">
        <v>0</v>
      </c>
      <c r="DH458" s="21">
        <v>10720266</v>
      </c>
      <c r="DI458" s="110">
        <v>0</v>
      </c>
      <c r="DJ458" s="110">
        <v>21</v>
      </c>
      <c r="DK458" s="110">
        <v>0</v>
      </c>
      <c r="DL458" s="110">
        <v>79</v>
      </c>
      <c r="DM458" s="110">
        <v>0</v>
      </c>
      <c r="DN458" s="21">
        <v>2570000</v>
      </c>
      <c r="DO458" s="21">
        <v>0</v>
      </c>
      <c r="DP458" s="110" t="s">
        <v>1892</v>
      </c>
      <c r="DQ458" s="110" t="s">
        <v>1892</v>
      </c>
      <c r="DR458" s="110" t="s">
        <v>1911</v>
      </c>
      <c r="DS458" s="110" t="s">
        <v>1892</v>
      </c>
      <c r="DT458" s="110" t="s">
        <v>1911</v>
      </c>
      <c r="DU458" s="110" t="s">
        <v>1892</v>
      </c>
      <c r="DV458" s="110" t="s">
        <v>1911</v>
      </c>
      <c r="DW458" s="110" t="s">
        <v>1911</v>
      </c>
      <c r="DX458" s="110" t="s">
        <v>1911</v>
      </c>
      <c r="DY458" s="110" t="s">
        <v>1911</v>
      </c>
      <c r="DZ458" s="110" t="s">
        <v>1911</v>
      </c>
      <c r="EA458" s="110" t="s">
        <v>1911</v>
      </c>
      <c r="EB458" s="110" t="s">
        <v>1892</v>
      </c>
      <c r="EC458" s="110" t="s">
        <v>1892</v>
      </c>
    </row>
    <row r="459" spans="1:133" x14ac:dyDescent="0.3">
      <c r="A459" s="110" t="s">
        <v>162</v>
      </c>
      <c r="B459" s="110">
        <v>2021</v>
      </c>
      <c r="C459" s="110" t="s">
        <v>3271</v>
      </c>
      <c r="D459" s="22">
        <f>INDEX(Concordance!$A$2:$A$556,MATCH('2021 ESSER III'!F459,Concordance!$D$2:$D$556,0))</f>
        <v>57001</v>
      </c>
      <c r="E459" s="110" t="s">
        <v>1540</v>
      </c>
      <c r="F459" s="110" t="s">
        <v>3272</v>
      </c>
      <c r="G459" s="110" t="s">
        <v>3273</v>
      </c>
      <c r="H459" s="110" t="s">
        <v>1892</v>
      </c>
      <c r="I459" s="21">
        <v>7500.55</v>
      </c>
      <c r="J459" s="21">
        <v>0</v>
      </c>
      <c r="K459" s="21">
        <v>0</v>
      </c>
      <c r="L459" s="21">
        <v>0</v>
      </c>
      <c r="M459" s="21">
        <v>0</v>
      </c>
      <c r="N459" s="21">
        <v>0</v>
      </c>
      <c r="O459" s="21">
        <v>0</v>
      </c>
      <c r="P459" s="21">
        <v>0</v>
      </c>
      <c r="Q459" s="21">
        <v>7500.55</v>
      </c>
      <c r="R459" s="21">
        <v>0</v>
      </c>
      <c r="W459" s="21">
        <v>7500.55</v>
      </c>
      <c r="X459" s="110">
        <v>0</v>
      </c>
      <c r="Y459" s="110">
        <v>0</v>
      </c>
      <c r="Z459" s="110">
        <v>0</v>
      </c>
      <c r="AA459" s="110">
        <v>100</v>
      </c>
      <c r="AB459" s="110">
        <v>0</v>
      </c>
      <c r="AC459" s="21">
        <v>452773</v>
      </c>
      <c r="AD459" s="21">
        <v>0</v>
      </c>
      <c r="AE459" s="21">
        <v>0</v>
      </c>
      <c r="AF459" s="21">
        <v>0</v>
      </c>
      <c r="AG459" s="21">
        <v>0</v>
      </c>
      <c r="AH459" s="21">
        <v>0</v>
      </c>
      <c r="AI459" s="21">
        <v>0</v>
      </c>
      <c r="AJ459" s="21">
        <v>0</v>
      </c>
      <c r="AK459" s="21">
        <v>0</v>
      </c>
      <c r="AL459" s="21">
        <v>0</v>
      </c>
      <c r="AM459" s="21">
        <v>0</v>
      </c>
      <c r="AN459" s="21">
        <v>0</v>
      </c>
      <c r="AO459" s="21">
        <v>0</v>
      </c>
      <c r="AP459" s="21">
        <v>0</v>
      </c>
      <c r="AQ459" s="21">
        <v>0</v>
      </c>
      <c r="AR459" s="21">
        <v>0</v>
      </c>
      <c r="AS459" s="21">
        <v>0</v>
      </c>
      <c r="AT459" s="21">
        <v>0</v>
      </c>
      <c r="AU459" s="21">
        <v>0</v>
      </c>
      <c r="AV459" s="21">
        <v>0</v>
      </c>
      <c r="AW459" s="21">
        <v>0</v>
      </c>
      <c r="AX459" s="21">
        <v>0</v>
      </c>
      <c r="AY459" s="21">
        <v>0</v>
      </c>
      <c r="AZ459" s="21">
        <v>0</v>
      </c>
      <c r="BA459" s="21">
        <v>0</v>
      </c>
      <c r="BB459" s="21">
        <v>0</v>
      </c>
      <c r="BC459" s="21">
        <v>0</v>
      </c>
      <c r="BD459" s="21">
        <v>0</v>
      </c>
      <c r="BE459" s="21">
        <v>0</v>
      </c>
      <c r="BF459" s="21">
        <v>0</v>
      </c>
      <c r="BG459" s="21">
        <v>0</v>
      </c>
      <c r="BH459" s="21">
        <v>0</v>
      </c>
      <c r="BI459" s="21">
        <v>0</v>
      </c>
      <c r="BJ459" s="21">
        <v>0</v>
      </c>
      <c r="BK459" s="21">
        <v>0</v>
      </c>
      <c r="BL459" s="21">
        <v>0</v>
      </c>
      <c r="BM459" s="21">
        <v>0</v>
      </c>
      <c r="BN459" s="21">
        <v>0</v>
      </c>
      <c r="BO459" s="21">
        <v>0</v>
      </c>
      <c r="BP459" s="21">
        <v>0</v>
      </c>
      <c r="BQ459" s="21">
        <v>0</v>
      </c>
      <c r="BR459" s="21">
        <v>0</v>
      </c>
      <c r="BS459" s="21">
        <v>0</v>
      </c>
      <c r="BT459" s="21">
        <v>0</v>
      </c>
      <c r="BU459" s="21">
        <v>0</v>
      </c>
      <c r="BV459" s="21">
        <v>0</v>
      </c>
      <c r="BW459" s="21">
        <v>0</v>
      </c>
      <c r="BX459" s="21">
        <v>0</v>
      </c>
      <c r="BY459" s="21">
        <v>0</v>
      </c>
      <c r="BZ459" s="21">
        <v>0</v>
      </c>
      <c r="CA459" s="21">
        <v>0</v>
      </c>
      <c r="CB459" s="21">
        <v>0</v>
      </c>
      <c r="CC459" s="21">
        <v>0</v>
      </c>
      <c r="CD459" s="21">
        <v>0</v>
      </c>
      <c r="CE459" s="21">
        <v>0</v>
      </c>
      <c r="CF459" s="21">
        <v>0</v>
      </c>
      <c r="CG459" s="21">
        <v>0</v>
      </c>
      <c r="CH459" s="21">
        <v>0</v>
      </c>
      <c r="CI459" s="21">
        <v>0</v>
      </c>
      <c r="CJ459" s="21">
        <v>0</v>
      </c>
      <c r="CK459" s="21">
        <v>0</v>
      </c>
      <c r="CL459" s="21">
        <v>0</v>
      </c>
      <c r="CM459" s="21">
        <v>0</v>
      </c>
      <c r="CN459" s="21">
        <v>0</v>
      </c>
      <c r="CO459" s="21">
        <v>0</v>
      </c>
      <c r="CP459" s="21">
        <v>0</v>
      </c>
      <c r="CQ459" s="21">
        <v>0</v>
      </c>
      <c r="CR459" s="21">
        <v>0</v>
      </c>
      <c r="CS459" s="21">
        <v>0</v>
      </c>
      <c r="CT459" s="21">
        <v>0</v>
      </c>
      <c r="CU459" s="21">
        <v>0</v>
      </c>
      <c r="CV459" s="21">
        <v>0</v>
      </c>
      <c r="CW459" s="21">
        <v>0</v>
      </c>
      <c r="CX459" s="21">
        <v>0</v>
      </c>
      <c r="CY459" s="21">
        <v>0</v>
      </c>
      <c r="CZ459" s="21">
        <v>0</v>
      </c>
      <c r="DA459" s="21">
        <v>0</v>
      </c>
      <c r="DB459" s="21">
        <v>0</v>
      </c>
      <c r="DC459" s="21">
        <v>0</v>
      </c>
      <c r="DD459" s="21">
        <v>0</v>
      </c>
      <c r="DE459" s="21">
        <v>0</v>
      </c>
      <c r="DF459" s="21">
        <v>0</v>
      </c>
      <c r="DG459" s="21">
        <v>0</v>
      </c>
      <c r="DH459" s="21">
        <v>452773</v>
      </c>
      <c r="DI459" s="110">
        <v>11</v>
      </c>
      <c r="DJ459" s="110">
        <v>75</v>
      </c>
      <c r="DK459" s="110">
        <v>3</v>
      </c>
      <c r="DL459" s="110">
        <v>7</v>
      </c>
      <c r="DM459" s="110">
        <v>4</v>
      </c>
      <c r="DN459" s="21">
        <v>155000</v>
      </c>
      <c r="DO459" s="21">
        <v>0</v>
      </c>
      <c r="DP459" s="110" t="s">
        <v>1892</v>
      </c>
      <c r="DQ459" s="110" t="s">
        <v>1892</v>
      </c>
      <c r="DR459" s="110" t="s">
        <v>1911</v>
      </c>
      <c r="DS459" s="110" t="s">
        <v>1911</v>
      </c>
      <c r="DT459" s="110" t="s">
        <v>1911</v>
      </c>
      <c r="DU459" s="110" t="s">
        <v>1892</v>
      </c>
      <c r="DV459" s="110" t="s">
        <v>1911</v>
      </c>
      <c r="DW459" s="110" t="s">
        <v>1911</v>
      </c>
      <c r="DX459" s="110" t="s">
        <v>1911</v>
      </c>
      <c r="DY459" s="110" t="s">
        <v>1911</v>
      </c>
      <c r="DZ459" s="110" t="s">
        <v>1911</v>
      </c>
      <c r="EA459" s="110" t="s">
        <v>1911</v>
      </c>
      <c r="EB459" s="110" t="s">
        <v>1892</v>
      </c>
      <c r="EC459" s="110" t="s">
        <v>1892</v>
      </c>
    </row>
    <row r="460" spans="1:133" x14ac:dyDescent="0.3">
      <c r="A460" s="110" t="s">
        <v>162</v>
      </c>
      <c r="B460" s="110">
        <v>2021</v>
      </c>
      <c r="C460" s="110" t="s">
        <v>3274</v>
      </c>
      <c r="D460" s="22">
        <f>INDEX(Concordance!$A$2:$A$556,MATCH('2021 ESSER III'!F460,Concordance!$D$2:$D$556,0))</f>
        <v>34121</v>
      </c>
      <c r="E460" s="110" t="s">
        <v>1543</v>
      </c>
      <c r="F460" s="110" t="s">
        <v>3275</v>
      </c>
      <c r="G460" s="110" t="s">
        <v>3276</v>
      </c>
      <c r="H460" s="110" t="s">
        <v>1892</v>
      </c>
      <c r="I460" s="21">
        <v>0</v>
      </c>
      <c r="J460" s="21">
        <v>0</v>
      </c>
      <c r="K460" s="21">
        <v>0</v>
      </c>
      <c r="L460" s="21">
        <v>0</v>
      </c>
      <c r="M460" s="21">
        <v>0</v>
      </c>
      <c r="N460" s="21">
        <v>0</v>
      </c>
      <c r="O460" s="21">
        <v>0</v>
      </c>
      <c r="P460" s="21">
        <v>0</v>
      </c>
      <c r="Q460" s="21">
        <v>0</v>
      </c>
      <c r="R460" s="21">
        <v>0</v>
      </c>
      <c r="W460" s="21">
        <v>0</v>
      </c>
      <c r="AC460" s="21">
        <v>626868</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1">
        <v>0</v>
      </c>
      <c r="CK460" s="21">
        <v>0</v>
      </c>
      <c r="CL460" s="21">
        <v>0</v>
      </c>
      <c r="CM460" s="21">
        <v>0</v>
      </c>
      <c r="CN460" s="21">
        <v>0</v>
      </c>
      <c r="CO460" s="21">
        <v>0</v>
      </c>
      <c r="CP460" s="21">
        <v>0</v>
      </c>
      <c r="CQ460" s="21">
        <v>0</v>
      </c>
      <c r="CR460" s="21">
        <v>0</v>
      </c>
      <c r="CS460" s="21">
        <v>0</v>
      </c>
      <c r="CT460" s="21">
        <v>0</v>
      </c>
      <c r="CU460" s="21">
        <v>0</v>
      </c>
      <c r="CV460" s="21">
        <v>0</v>
      </c>
      <c r="CW460" s="21">
        <v>0</v>
      </c>
      <c r="CX460" s="21">
        <v>0</v>
      </c>
      <c r="CY460" s="21">
        <v>0</v>
      </c>
      <c r="CZ460" s="21">
        <v>0</v>
      </c>
      <c r="DA460" s="21">
        <v>0</v>
      </c>
      <c r="DB460" s="21">
        <v>0</v>
      </c>
      <c r="DC460" s="21">
        <v>0</v>
      </c>
      <c r="DD460" s="21">
        <v>0</v>
      </c>
      <c r="DE460" s="21">
        <v>0</v>
      </c>
      <c r="DF460" s="21">
        <v>0</v>
      </c>
      <c r="DG460" s="21">
        <v>0</v>
      </c>
      <c r="DH460" s="21">
        <v>626868</v>
      </c>
      <c r="DI460" s="110">
        <v>20.260000000000002</v>
      </c>
      <c r="DJ460" s="110">
        <v>76.900000000000006</v>
      </c>
      <c r="DK460" s="110">
        <v>0.7</v>
      </c>
      <c r="DL460" s="110">
        <v>0.8</v>
      </c>
      <c r="DM460" s="110">
        <v>1.34</v>
      </c>
      <c r="DN460" s="21">
        <v>170000</v>
      </c>
      <c r="DO460" s="21">
        <v>0</v>
      </c>
      <c r="DP460" s="110" t="s">
        <v>1911</v>
      </c>
      <c r="DQ460" s="110" t="s">
        <v>1892</v>
      </c>
      <c r="DR460" s="110" t="s">
        <v>1911</v>
      </c>
      <c r="DS460" s="110" t="s">
        <v>1911</v>
      </c>
      <c r="DT460" s="110" t="s">
        <v>1911</v>
      </c>
      <c r="DU460" s="110" t="s">
        <v>1911</v>
      </c>
      <c r="DV460" s="110" t="s">
        <v>1911</v>
      </c>
      <c r="DW460" s="110" t="s">
        <v>1911</v>
      </c>
      <c r="DX460" s="110" t="s">
        <v>1911</v>
      </c>
      <c r="DY460" s="110" t="s">
        <v>1911</v>
      </c>
      <c r="DZ460" s="110" t="s">
        <v>1911</v>
      </c>
      <c r="EA460" s="110" t="s">
        <v>1911</v>
      </c>
      <c r="EB460" s="110" t="s">
        <v>1892</v>
      </c>
      <c r="EC460" s="110" t="s">
        <v>1892</v>
      </c>
    </row>
    <row r="461" spans="1:133" x14ac:dyDescent="0.3">
      <c r="A461" s="110" t="s">
        <v>162</v>
      </c>
      <c r="B461" s="110">
        <v>2021</v>
      </c>
      <c r="C461" s="110" t="s">
        <v>3277</v>
      </c>
      <c r="D461" s="22">
        <f>INDEX(Concordance!$A$2:$A$556,MATCH('2021 ESSER III'!F461,Concordance!$D$2:$D$556,0))</f>
        <v>97130</v>
      </c>
      <c r="E461" s="110" t="s">
        <v>1546</v>
      </c>
      <c r="F461" s="110" t="s">
        <v>3278</v>
      </c>
      <c r="G461" s="110" t="s">
        <v>3279</v>
      </c>
      <c r="H461" s="110" t="s">
        <v>1892</v>
      </c>
      <c r="I461" s="21">
        <v>0</v>
      </c>
      <c r="J461" s="21">
        <v>0</v>
      </c>
      <c r="K461" s="21">
        <v>0</v>
      </c>
      <c r="L461" s="21">
        <v>0</v>
      </c>
      <c r="M461" s="21">
        <v>0</v>
      </c>
      <c r="N461" s="21">
        <v>0</v>
      </c>
      <c r="O461" s="21">
        <v>0</v>
      </c>
      <c r="P461" s="21">
        <v>0</v>
      </c>
      <c r="Q461" s="21">
        <v>0</v>
      </c>
      <c r="R461" s="21">
        <v>0</v>
      </c>
      <c r="W461" s="21">
        <v>0</v>
      </c>
      <c r="AC461" s="21">
        <v>678415</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21">
        <v>0</v>
      </c>
      <c r="AS461" s="21">
        <v>0</v>
      </c>
      <c r="AT461" s="21">
        <v>0</v>
      </c>
      <c r="AU461" s="21">
        <v>0</v>
      </c>
      <c r="AV461" s="21">
        <v>0</v>
      </c>
      <c r="AW461" s="21">
        <v>0</v>
      </c>
      <c r="AX461" s="21">
        <v>0</v>
      </c>
      <c r="AY461" s="21">
        <v>0</v>
      </c>
      <c r="AZ461" s="21">
        <v>0</v>
      </c>
      <c r="BA461" s="21">
        <v>0</v>
      </c>
      <c r="BB461" s="21">
        <v>0</v>
      </c>
      <c r="BC461" s="21">
        <v>0</v>
      </c>
      <c r="BD461" s="21">
        <v>0</v>
      </c>
      <c r="BE461" s="21">
        <v>0</v>
      </c>
      <c r="BF461" s="21">
        <v>0</v>
      </c>
      <c r="BG461" s="21">
        <v>0</v>
      </c>
      <c r="BH461" s="21">
        <v>0</v>
      </c>
      <c r="BI461" s="21">
        <v>0</v>
      </c>
      <c r="BJ461" s="21">
        <v>0</v>
      </c>
      <c r="BK461" s="21">
        <v>0</v>
      </c>
      <c r="BL461" s="21">
        <v>0</v>
      </c>
      <c r="BM461" s="21">
        <v>0</v>
      </c>
      <c r="BN461" s="21">
        <v>0</v>
      </c>
      <c r="BO461" s="21">
        <v>0</v>
      </c>
      <c r="BP461" s="21">
        <v>0</v>
      </c>
      <c r="BQ461" s="21">
        <v>0</v>
      </c>
      <c r="BR461" s="21">
        <v>0</v>
      </c>
      <c r="BS461" s="21">
        <v>0</v>
      </c>
      <c r="BT461" s="21">
        <v>0</v>
      </c>
      <c r="BU461" s="21">
        <v>0</v>
      </c>
      <c r="BV461" s="21">
        <v>0</v>
      </c>
      <c r="BW461" s="21">
        <v>0</v>
      </c>
      <c r="BX461" s="21">
        <v>0</v>
      </c>
      <c r="BY461" s="21">
        <v>0</v>
      </c>
      <c r="BZ461" s="21">
        <v>0</v>
      </c>
      <c r="CA461" s="21">
        <v>0</v>
      </c>
      <c r="CB461" s="21">
        <v>0</v>
      </c>
      <c r="CC461" s="21">
        <v>0</v>
      </c>
      <c r="CD461" s="21">
        <v>0</v>
      </c>
      <c r="CE461" s="21">
        <v>0</v>
      </c>
      <c r="CF461" s="21">
        <v>0</v>
      </c>
      <c r="CG461" s="21">
        <v>0</v>
      </c>
      <c r="CH461" s="21">
        <v>0</v>
      </c>
      <c r="CI461" s="21">
        <v>0</v>
      </c>
      <c r="CJ461" s="21">
        <v>0</v>
      </c>
      <c r="CK461" s="21">
        <v>0</v>
      </c>
      <c r="CL461" s="21">
        <v>0</v>
      </c>
      <c r="CM461" s="21">
        <v>0</v>
      </c>
      <c r="CN461" s="21">
        <v>0</v>
      </c>
      <c r="CO461" s="21">
        <v>0</v>
      </c>
      <c r="CP461" s="21">
        <v>0</v>
      </c>
      <c r="CQ461" s="21">
        <v>0</v>
      </c>
      <c r="CR461" s="21">
        <v>0</v>
      </c>
      <c r="CS461" s="21">
        <v>0</v>
      </c>
      <c r="CT461" s="21">
        <v>0</v>
      </c>
      <c r="CU461" s="21">
        <v>0</v>
      </c>
      <c r="CV461" s="21">
        <v>0</v>
      </c>
      <c r="CW461" s="21">
        <v>0</v>
      </c>
      <c r="CX461" s="21">
        <v>0</v>
      </c>
      <c r="CY461" s="21">
        <v>0</v>
      </c>
      <c r="CZ461" s="21">
        <v>0</v>
      </c>
      <c r="DA461" s="21">
        <v>0</v>
      </c>
      <c r="DB461" s="21">
        <v>0</v>
      </c>
      <c r="DC461" s="21">
        <v>0</v>
      </c>
      <c r="DD461" s="21">
        <v>0</v>
      </c>
      <c r="DE461" s="21">
        <v>0</v>
      </c>
      <c r="DF461" s="21">
        <v>0</v>
      </c>
      <c r="DG461" s="21">
        <v>0</v>
      </c>
      <c r="DH461" s="21">
        <v>678415</v>
      </c>
      <c r="DI461" s="110">
        <v>60</v>
      </c>
      <c r="DJ461" s="110">
        <v>40</v>
      </c>
      <c r="DK461" s="110">
        <v>0</v>
      </c>
      <c r="DL461" s="110">
        <v>0</v>
      </c>
      <c r="DM461" s="110">
        <v>0</v>
      </c>
      <c r="DN461" s="21">
        <v>135000</v>
      </c>
      <c r="DO461" s="21">
        <v>0</v>
      </c>
      <c r="DP461" s="110" t="s">
        <v>1892</v>
      </c>
      <c r="DQ461" s="110" t="s">
        <v>1911</v>
      </c>
      <c r="DR461" s="110" t="s">
        <v>1911</v>
      </c>
      <c r="DS461" s="110" t="s">
        <v>1892</v>
      </c>
      <c r="DT461" s="110" t="s">
        <v>1911</v>
      </c>
      <c r="DU461" s="110" t="s">
        <v>1911</v>
      </c>
      <c r="DV461" s="110" t="s">
        <v>1911</v>
      </c>
      <c r="DW461" s="110" t="s">
        <v>1911</v>
      </c>
      <c r="DX461" s="110" t="s">
        <v>1911</v>
      </c>
      <c r="DY461" s="110" t="s">
        <v>1911</v>
      </c>
      <c r="DZ461" s="110" t="s">
        <v>1911</v>
      </c>
      <c r="EA461" s="110" t="s">
        <v>1911</v>
      </c>
      <c r="EB461" s="110" t="s">
        <v>1892</v>
      </c>
      <c r="EC461" s="110" t="s">
        <v>1892</v>
      </c>
    </row>
    <row r="462" spans="1:133" x14ac:dyDescent="0.3">
      <c r="A462" s="110" t="s">
        <v>162</v>
      </c>
      <c r="B462" s="110">
        <v>2021</v>
      </c>
      <c r="C462" s="110" t="s">
        <v>3280</v>
      </c>
      <c r="D462" s="22">
        <f>INDEX(Concordance!$A$2:$A$556,MATCH('2021 ESSER III'!F462,Concordance!$D$2:$D$556,0))</f>
        <v>80119</v>
      </c>
      <c r="E462" s="110" t="s">
        <v>1549</v>
      </c>
      <c r="F462" s="110" t="s">
        <v>3281</v>
      </c>
      <c r="G462" s="110" t="s">
        <v>3282</v>
      </c>
      <c r="H462" s="110" t="s">
        <v>1892</v>
      </c>
      <c r="I462" s="21">
        <v>9527.7199999999993</v>
      </c>
      <c r="J462" s="21">
        <v>0</v>
      </c>
      <c r="K462" s="21">
        <v>0</v>
      </c>
      <c r="L462" s="21">
        <v>0</v>
      </c>
      <c r="M462" s="21">
        <v>0</v>
      </c>
      <c r="N462" s="21">
        <v>0</v>
      </c>
      <c r="O462" s="21">
        <v>0</v>
      </c>
      <c r="P462" s="21">
        <v>0</v>
      </c>
      <c r="Q462" s="21">
        <v>9527.7199999999993</v>
      </c>
      <c r="R462" s="21">
        <v>0</v>
      </c>
      <c r="W462" s="21">
        <v>9527.7199999999993</v>
      </c>
      <c r="X462" s="110">
        <v>0</v>
      </c>
      <c r="Y462" s="110">
        <v>0</v>
      </c>
      <c r="Z462" s="110">
        <v>0</v>
      </c>
      <c r="AA462" s="110">
        <v>100</v>
      </c>
      <c r="AB462" s="110">
        <v>0</v>
      </c>
      <c r="AC462" s="21">
        <v>923312</v>
      </c>
      <c r="AD462" s="21">
        <v>0</v>
      </c>
      <c r="AE462" s="21">
        <v>0</v>
      </c>
      <c r="AF462" s="21">
        <v>0</v>
      </c>
      <c r="AG462" s="21">
        <v>0</v>
      </c>
      <c r="AH462" s="21">
        <v>0</v>
      </c>
      <c r="AI462" s="21">
        <v>0</v>
      </c>
      <c r="AJ462" s="21">
        <v>0</v>
      </c>
      <c r="AK462" s="21">
        <v>0</v>
      </c>
      <c r="AL462" s="21">
        <v>0</v>
      </c>
      <c r="AM462" s="21">
        <v>0</v>
      </c>
      <c r="AN462" s="21">
        <v>0</v>
      </c>
      <c r="AO462" s="21">
        <v>0</v>
      </c>
      <c r="AP462" s="21">
        <v>0</v>
      </c>
      <c r="AQ462" s="21">
        <v>0</v>
      </c>
      <c r="AR462" s="21">
        <v>0</v>
      </c>
      <c r="AS462" s="21">
        <v>0</v>
      </c>
      <c r="AT462" s="21">
        <v>0</v>
      </c>
      <c r="AU462" s="21">
        <v>0</v>
      </c>
      <c r="AV462" s="21">
        <v>0</v>
      </c>
      <c r="AW462" s="21">
        <v>0</v>
      </c>
      <c r="AX462" s="21">
        <v>0</v>
      </c>
      <c r="AY462" s="21">
        <v>0</v>
      </c>
      <c r="AZ462" s="21">
        <v>0</v>
      </c>
      <c r="BA462" s="21">
        <v>0</v>
      </c>
      <c r="BB462" s="21">
        <v>0</v>
      </c>
      <c r="BC462" s="21">
        <v>0</v>
      </c>
      <c r="BD462" s="21">
        <v>0</v>
      </c>
      <c r="BE462" s="21">
        <v>0</v>
      </c>
      <c r="BF462" s="21">
        <v>0</v>
      </c>
      <c r="BG462" s="21">
        <v>0</v>
      </c>
      <c r="BH462" s="21">
        <v>0</v>
      </c>
      <c r="BI462" s="21">
        <v>0</v>
      </c>
      <c r="BJ462" s="21">
        <v>0</v>
      </c>
      <c r="BK462" s="21">
        <v>0</v>
      </c>
      <c r="BL462" s="21">
        <v>0</v>
      </c>
      <c r="BM462" s="21">
        <v>0</v>
      </c>
      <c r="BN462" s="21">
        <v>0</v>
      </c>
      <c r="BO462" s="21">
        <v>0</v>
      </c>
      <c r="BP462" s="21">
        <v>0</v>
      </c>
      <c r="BQ462" s="21">
        <v>0</v>
      </c>
      <c r="BR462" s="21">
        <v>0</v>
      </c>
      <c r="BS462" s="21">
        <v>0</v>
      </c>
      <c r="BT462" s="21">
        <v>0</v>
      </c>
      <c r="BU462" s="21">
        <v>0</v>
      </c>
      <c r="BV462" s="21">
        <v>0</v>
      </c>
      <c r="BW462" s="21">
        <v>0</v>
      </c>
      <c r="BX462" s="21">
        <v>0</v>
      </c>
      <c r="BY462" s="21">
        <v>0</v>
      </c>
      <c r="BZ462" s="21">
        <v>0</v>
      </c>
      <c r="CA462" s="21">
        <v>0</v>
      </c>
      <c r="CB462" s="21">
        <v>0</v>
      </c>
      <c r="CC462" s="21">
        <v>0</v>
      </c>
      <c r="CD462" s="21">
        <v>0</v>
      </c>
      <c r="CE462" s="21">
        <v>0</v>
      </c>
      <c r="CF462" s="21">
        <v>0</v>
      </c>
      <c r="CG462" s="21">
        <v>0</v>
      </c>
      <c r="CH462" s="21">
        <v>0</v>
      </c>
      <c r="CI462" s="21">
        <v>0</v>
      </c>
      <c r="CJ462" s="21">
        <v>0</v>
      </c>
      <c r="CK462" s="21">
        <v>0</v>
      </c>
      <c r="CL462" s="21">
        <v>0</v>
      </c>
      <c r="CM462" s="21">
        <v>0</v>
      </c>
      <c r="CN462" s="21">
        <v>0</v>
      </c>
      <c r="CO462" s="21">
        <v>0</v>
      </c>
      <c r="CP462" s="21">
        <v>0</v>
      </c>
      <c r="CQ462" s="21">
        <v>0</v>
      </c>
      <c r="CR462" s="21">
        <v>0</v>
      </c>
      <c r="CS462" s="21">
        <v>0</v>
      </c>
      <c r="CT462" s="21">
        <v>0</v>
      </c>
      <c r="CU462" s="21">
        <v>0</v>
      </c>
      <c r="CV462" s="21">
        <v>0</v>
      </c>
      <c r="CW462" s="21">
        <v>0</v>
      </c>
      <c r="CX462" s="21">
        <v>0</v>
      </c>
      <c r="CY462" s="21">
        <v>0</v>
      </c>
      <c r="CZ462" s="21">
        <v>0</v>
      </c>
      <c r="DA462" s="21">
        <v>0</v>
      </c>
      <c r="DB462" s="21">
        <v>0</v>
      </c>
      <c r="DC462" s="21">
        <v>0</v>
      </c>
      <c r="DD462" s="21">
        <v>0</v>
      </c>
      <c r="DE462" s="21">
        <v>0</v>
      </c>
      <c r="DF462" s="21">
        <v>0</v>
      </c>
      <c r="DG462" s="21">
        <v>0</v>
      </c>
      <c r="DH462" s="21">
        <v>923312</v>
      </c>
      <c r="DI462" s="110">
        <v>0</v>
      </c>
      <c r="DJ462" s="110">
        <v>100</v>
      </c>
      <c r="DK462" s="110">
        <v>0</v>
      </c>
      <c r="DL462" s="110">
        <v>0</v>
      </c>
      <c r="DM462" s="110">
        <v>0</v>
      </c>
      <c r="DN462" s="21">
        <v>182137.60000000001</v>
      </c>
      <c r="DO462" s="21">
        <v>0</v>
      </c>
      <c r="DP462" s="110" t="s">
        <v>1911</v>
      </c>
      <c r="DQ462" s="110" t="s">
        <v>1911</v>
      </c>
      <c r="DR462" s="110" t="s">
        <v>1911</v>
      </c>
      <c r="DS462" s="110" t="s">
        <v>1892</v>
      </c>
      <c r="DT462" s="110" t="s">
        <v>1911</v>
      </c>
      <c r="DU462" s="110" t="s">
        <v>1892</v>
      </c>
      <c r="DV462" s="110" t="s">
        <v>1911</v>
      </c>
      <c r="DW462" s="110" t="s">
        <v>1911</v>
      </c>
      <c r="DX462" s="110" t="s">
        <v>1911</v>
      </c>
      <c r="DY462" s="110" t="s">
        <v>1911</v>
      </c>
      <c r="DZ462" s="110" t="s">
        <v>1911</v>
      </c>
      <c r="EA462" s="110" t="s">
        <v>1911</v>
      </c>
      <c r="EB462" s="110" t="s">
        <v>1892</v>
      </c>
      <c r="EC462" s="110" t="s">
        <v>1892</v>
      </c>
    </row>
    <row r="463" spans="1:133" x14ac:dyDescent="0.3">
      <c r="A463" s="110" t="s">
        <v>162</v>
      </c>
      <c r="B463" s="110">
        <v>2021</v>
      </c>
      <c r="C463" s="110" t="s">
        <v>3283</v>
      </c>
      <c r="D463" s="22">
        <f>INDEX(Concordance!$A$2:$A$556,MATCH('2021 ESSER III'!F463,Concordance!$D$2:$D$556,0))</f>
        <v>24087</v>
      </c>
      <c r="E463" s="110" t="s">
        <v>1552</v>
      </c>
      <c r="F463" s="110" t="s">
        <v>3284</v>
      </c>
      <c r="G463" s="110" t="s">
        <v>3285</v>
      </c>
      <c r="H463" s="110" t="s">
        <v>1892</v>
      </c>
      <c r="I463" s="21">
        <v>37705.46</v>
      </c>
      <c r="J463" s="21">
        <v>0</v>
      </c>
      <c r="K463" s="21">
        <v>0</v>
      </c>
      <c r="L463" s="21">
        <v>0</v>
      </c>
      <c r="M463" s="21">
        <v>0</v>
      </c>
      <c r="N463" s="21">
        <v>0</v>
      </c>
      <c r="O463" s="21">
        <v>0</v>
      </c>
      <c r="P463" s="21">
        <v>0</v>
      </c>
      <c r="Q463" s="21">
        <v>37705.46</v>
      </c>
      <c r="R463" s="21">
        <v>0</v>
      </c>
      <c r="W463" s="21">
        <v>37705.46</v>
      </c>
      <c r="X463" s="110">
        <v>0</v>
      </c>
      <c r="Y463" s="110">
        <v>0</v>
      </c>
      <c r="Z463" s="110">
        <v>0</v>
      </c>
      <c r="AA463" s="110">
        <v>100</v>
      </c>
      <c r="AB463" s="110">
        <v>0</v>
      </c>
      <c r="AC463" s="21">
        <v>615375</v>
      </c>
      <c r="AD463" s="21">
        <v>0</v>
      </c>
      <c r="AE463" s="21">
        <v>0</v>
      </c>
      <c r="AF463" s="21">
        <v>0</v>
      </c>
      <c r="AG463" s="21">
        <v>0</v>
      </c>
      <c r="AH463" s="21">
        <v>0</v>
      </c>
      <c r="AI463" s="21">
        <v>0</v>
      </c>
      <c r="AJ463" s="21">
        <v>0</v>
      </c>
      <c r="AK463" s="21">
        <v>0</v>
      </c>
      <c r="AL463" s="21">
        <v>0</v>
      </c>
      <c r="AM463" s="21">
        <v>0</v>
      </c>
      <c r="AN463" s="21">
        <v>0</v>
      </c>
      <c r="AO463" s="21">
        <v>0</v>
      </c>
      <c r="AP463" s="21">
        <v>0</v>
      </c>
      <c r="AQ463" s="21">
        <v>0</v>
      </c>
      <c r="AR463" s="21">
        <v>0</v>
      </c>
      <c r="AS463" s="21">
        <v>0</v>
      </c>
      <c r="AT463" s="21">
        <v>0</v>
      </c>
      <c r="AU463" s="21">
        <v>0</v>
      </c>
      <c r="AV463" s="21">
        <v>0</v>
      </c>
      <c r="AW463" s="21">
        <v>0</v>
      </c>
      <c r="AX463" s="21">
        <v>0</v>
      </c>
      <c r="AY463" s="21">
        <v>0</v>
      </c>
      <c r="AZ463" s="21">
        <v>0</v>
      </c>
      <c r="BA463" s="21">
        <v>0</v>
      </c>
      <c r="BB463" s="21">
        <v>0</v>
      </c>
      <c r="BC463" s="21">
        <v>0</v>
      </c>
      <c r="BD463" s="21">
        <v>0</v>
      </c>
      <c r="BE463" s="21">
        <v>0</v>
      </c>
      <c r="BF463" s="21">
        <v>0</v>
      </c>
      <c r="BG463" s="21">
        <v>0</v>
      </c>
      <c r="BH463" s="21">
        <v>0</v>
      </c>
      <c r="BI463" s="21">
        <v>0</v>
      </c>
      <c r="BJ463" s="21">
        <v>0</v>
      </c>
      <c r="BK463" s="21">
        <v>0</v>
      </c>
      <c r="BL463" s="21">
        <v>0</v>
      </c>
      <c r="BM463" s="21">
        <v>0</v>
      </c>
      <c r="BN463" s="21">
        <v>0</v>
      </c>
      <c r="BO463" s="21">
        <v>0</v>
      </c>
      <c r="BP463" s="21">
        <v>0</v>
      </c>
      <c r="BQ463" s="21">
        <v>0</v>
      </c>
      <c r="BR463" s="21">
        <v>0</v>
      </c>
      <c r="BS463" s="21">
        <v>0</v>
      </c>
      <c r="BT463" s="21">
        <v>0</v>
      </c>
      <c r="BU463" s="21">
        <v>0</v>
      </c>
      <c r="BV463" s="21">
        <v>0</v>
      </c>
      <c r="BW463" s="21">
        <v>0</v>
      </c>
      <c r="BX463" s="21">
        <v>0</v>
      </c>
      <c r="BY463" s="21">
        <v>0</v>
      </c>
      <c r="BZ463" s="21">
        <v>0</v>
      </c>
      <c r="CA463" s="21">
        <v>0</v>
      </c>
      <c r="CB463" s="21">
        <v>0</v>
      </c>
      <c r="CC463" s="21">
        <v>0</v>
      </c>
      <c r="CD463" s="21">
        <v>0</v>
      </c>
      <c r="CE463" s="21">
        <v>0</v>
      </c>
      <c r="CF463" s="21">
        <v>0</v>
      </c>
      <c r="CG463" s="21">
        <v>0</v>
      </c>
      <c r="CH463" s="21">
        <v>0</v>
      </c>
      <c r="CI463" s="21">
        <v>0</v>
      </c>
      <c r="CJ463" s="21">
        <v>0</v>
      </c>
      <c r="CK463" s="21">
        <v>0</v>
      </c>
      <c r="CL463" s="21">
        <v>0</v>
      </c>
      <c r="CM463" s="21">
        <v>0</v>
      </c>
      <c r="CN463" s="21">
        <v>0</v>
      </c>
      <c r="CO463" s="21">
        <v>0</v>
      </c>
      <c r="CP463" s="21">
        <v>0</v>
      </c>
      <c r="CQ463" s="21">
        <v>0</v>
      </c>
      <c r="CR463" s="21">
        <v>0</v>
      </c>
      <c r="CS463" s="21">
        <v>0</v>
      </c>
      <c r="CT463" s="21">
        <v>0</v>
      </c>
      <c r="CU463" s="21">
        <v>0</v>
      </c>
      <c r="CV463" s="21">
        <v>0</v>
      </c>
      <c r="CW463" s="21">
        <v>0</v>
      </c>
      <c r="CX463" s="21">
        <v>0</v>
      </c>
      <c r="CY463" s="21">
        <v>0</v>
      </c>
      <c r="CZ463" s="21">
        <v>0</v>
      </c>
      <c r="DA463" s="21">
        <v>0</v>
      </c>
      <c r="DB463" s="21">
        <v>0</v>
      </c>
      <c r="DC463" s="21">
        <v>0</v>
      </c>
      <c r="DD463" s="21">
        <v>0</v>
      </c>
      <c r="DE463" s="21">
        <v>0</v>
      </c>
      <c r="DF463" s="21">
        <v>0</v>
      </c>
      <c r="DG463" s="21">
        <v>0</v>
      </c>
      <c r="DH463" s="21">
        <v>615375</v>
      </c>
      <c r="DI463" s="110">
        <v>0</v>
      </c>
      <c r="DJ463" s="110">
        <v>100</v>
      </c>
      <c r="DK463" s="110">
        <v>0</v>
      </c>
      <c r="DL463" s="110">
        <v>0</v>
      </c>
      <c r="DM463" s="110">
        <v>0</v>
      </c>
      <c r="DN463" s="21">
        <v>129806.2</v>
      </c>
      <c r="DO463" s="21">
        <v>0</v>
      </c>
      <c r="DP463" s="110" t="s">
        <v>1911</v>
      </c>
      <c r="DQ463" s="110" t="s">
        <v>1911</v>
      </c>
      <c r="DR463" s="110" t="s">
        <v>1911</v>
      </c>
      <c r="DS463" s="110" t="s">
        <v>1892</v>
      </c>
      <c r="DT463" s="110" t="s">
        <v>1911</v>
      </c>
      <c r="DU463" s="110" t="s">
        <v>1911</v>
      </c>
      <c r="DV463" s="110" t="s">
        <v>1911</v>
      </c>
      <c r="DW463" s="110" t="s">
        <v>1911</v>
      </c>
      <c r="DX463" s="110" t="s">
        <v>1911</v>
      </c>
      <c r="DY463" s="110" t="s">
        <v>1911</v>
      </c>
      <c r="DZ463" s="110" t="s">
        <v>1911</v>
      </c>
      <c r="EA463" s="110" t="s">
        <v>1911</v>
      </c>
      <c r="EB463" s="110" t="s">
        <v>1892</v>
      </c>
      <c r="EC463" s="110" t="s">
        <v>1892</v>
      </c>
    </row>
    <row r="464" spans="1:133" x14ac:dyDescent="0.3">
      <c r="A464" s="110" t="s">
        <v>162</v>
      </c>
      <c r="B464" s="110">
        <v>2021</v>
      </c>
      <c r="C464" s="110" t="s">
        <v>3286</v>
      </c>
      <c r="D464" s="22">
        <f>INDEX(Concordance!$A$2:$A$556,MATCH('2021 ESSER III'!F464,Concordance!$D$2:$D$556,0))</f>
        <v>14130</v>
      </c>
      <c r="E464" s="110" t="s">
        <v>1555</v>
      </c>
      <c r="F464" s="110" t="s">
        <v>3287</v>
      </c>
      <c r="G464" s="110" t="s">
        <v>3288</v>
      </c>
      <c r="H464" s="110" t="s">
        <v>1892</v>
      </c>
      <c r="I464" s="21">
        <v>14190.23</v>
      </c>
      <c r="J464" s="21">
        <v>0</v>
      </c>
      <c r="K464" s="21">
        <v>0</v>
      </c>
      <c r="L464" s="21">
        <v>0</v>
      </c>
      <c r="M464" s="21">
        <v>0</v>
      </c>
      <c r="N464" s="21">
        <v>0</v>
      </c>
      <c r="O464" s="21">
        <v>0</v>
      </c>
      <c r="P464" s="21">
        <v>0</v>
      </c>
      <c r="Q464" s="21">
        <v>14190.23</v>
      </c>
      <c r="R464" s="21">
        <v>0</v>
      </c>
      <c r="W464" s="21">
        <v>14190.23</v>
      </c>
      <c r="X464" s="110">
        <v>0</v>
      </c>
      <c r="Y464" s="110">
        <v>0</v>
      </c>
      <c r="Z464" s="110">
        <v>0</v>
      </c>
      <c r="AA464" s="110">
        <v>100</v>
      </c>
      <c r="AB464" s="110">
        <v>0</v>
      </c>
      <c r="AC464" s="21">
        <v>855452</v>
      </c>
      <c r="AD464" s="21">
        <v>0</v>
      </c>
      <c r="AE464" s="21">
        <v>0</v>
      </c>
      <c r="AF464" s="21">
        <v>0</v>
      </c>
      <c r="AG464" s="21">
        <v>0</v>
      </c>
      <c r="AH464" s="21">
        <v>0</v>
      </c>
      <c r="AI464" s="21">
        <v>0</v>
      </c>
      <c r="AJ464" s="21">
        <v>0</v>
      </c>
      <c r="AK464" s="21">
        <v>0</v>
      </c>
      <c r="AL464" s="21">
        <v>0</v>
      </c>
      <c r="AM464" s="21">
        <v>0</v>
      </c>
      <c r="AN464" s="21">
        <v>0</v>
      </c>
      <c r="AO464" s="21">
        <v>0</v>
      </c>
      <c r="AP464" s="21">
        <v>0</v>
      </c>
      <c r="AQ464" s="21">
        <v>0</v>
      </c>
      <c r="AR464" s="21">
        <v>0</v>
      </c>
      <c r="AS464" s="21">
        <v>0</v>
      </c>
      <c r="AT464" s="21">
        <v>0</v>
      </c>
      <c r="AU464" s="21">
        <v>0</v>
      </c>
      <c r="AV464" s="21">
        <v>0</v>
      </c>
      <c r="AW464" s="21">
        <v>0</v>
      </c>
      <c r="AX464" s="21">
        <v>0</v>
      </c>
      <c r="AY464" s="21">
        <v>0</v>
      </c>
      <c r="AZ464" s="21">
        <v>0</v>
      </c>
      <c r="BA464" s="21">
        <v>0</v>
      </c>
      <c r="BB464" s="21">
        <v>0</v>
      </c>
      <c r="BC464" s="21">
        <v>0</v>
      </c>
      <c r="BD464" s="21">
        <v>0</v>
      </c>
      <c r="BE464" s="21">
        <v>0</v>
      </c>
      <c r="BF464" s="21">
        <v>0</v>
      </c>
      <c r="BG464" s="21">
        <v>0</v>
      </c>
      <c r="BH464" s="21">
        <v>0</v>
      </c>
      <c r="BI464" s="21">
        <v>0</v>
      </c>
      <c r="BJ464" s="21">
        <v>0</v>
      </c>
      <c r="BK464" s="21">
        <v>0</v>
      </c>
      <c r="BL464" s="21">
        <v>0</v>
      </c>
      <c r="BM464" s="21">
        <v>0</v>
      </c>
      <c r="BN464" s="21">
        <v>0</v>
      </c>
      <c r="BO464" s="21">
        <v>0</v>
      </c>
      <c r="BP464" s="21">
        <v>0</v>
      </c>
      <c r="BQ464" s="21">
        <v>0</v>
      </c>
      <c r="BR464" s="21">
        <v>0</v>
      </c>
      <c r="BS464" s="21">
        <v>0</v>
      </c>
      <c r="BT464" s="21">
        <v>0</v>
      </c>
      <c r="BU464" s="21">
        <v>0</v>
      </c>
      <c r="BV464" s="21">
        <v>0</v>
      </c>
      <c r="BW464" s="21">
        <v>0</v>
      </c>
      <c r="BX464" s="21">
        <v>0</v>
      </c>
      <c r="BY464" s="21">
        <v>0</v>
      </c>
      <c r="BZ464" s="21">
        <v>0</v>
      </c>
      <c r="CA464" s="21">
        <v>0</v>
      </c>
      <c r="CB464" s="21">
        <v>0</v>
      </c>
      <c r="CC464" s="21">
        <v>0</v>
      </c>
      <c r="CD464" s="21">
        <v>0</v>
      </c>
      <c r="CE464" s="21">
        <v>0</v>
      </c>
      <c r="CF464" s="21">
        <v>0</v>
      </c>
      <c r="CG464" s="21">
        <v>0</v>
      </c>
      <c r="CH464" s="21">
        <v>0</v>
      </c>
      <c r="CI464" s="21">
        <v>0</v>
      </c>
      <c r="CJ464" s="21">
        <v>0</v>
      </c>
      <c r="CK464" s="21">
        <v>0</v>
      </c>
      <c r="CL464" s="21">
        <v>0</v>
      </c>
      <c r="CM464" s="21">
        <v>0</v>
      </c>
      <c r="CN464" s="21">
        <v>0</v>
      </c>
      <c r="CO464" s="21">
        <v>0</v>
      </c>
      <c r="CP464" s="21">
        <v>0</v>
      </c>
      <c r="CQ464" s="21">
        <v>0</v>
      </c>
      <c r="CR464" s="21">
        <v>0</v>
      </c>
      <c r="CS464" s="21">
        <v>0</v>
      </c>
      <c r="CT464" s="21">
        <v>0</v>
      </c>
      <c r="CU464" s="21">
        <v>0</v>
      </c>
      <c r="CV464" s="21">
        <v>0</v>
      </c>
      <c r="CW464" s="21">
        <v>0</v>
      </c>
      <c r="CX464" s="21">
        <v>0</v>
      </c>
      <c r="CY464" s="21">
        <v>0</v>
      </c>
      <c r="CZ464" s="21">
        <v>0</v>
      </c>
      <c r="DA464" s="21">
        <v>0</v>
      </c>
      <c r="DB464" s="21">
        <v>0</v>
      </c>
      <c r="DC464" s="21">
        <v>0</v>
      </c>
      <c r="DD464" s="21">
        <v>0</v>
      </c>
      <c r="DE464" s="21">
        <v>0</v>
      </c>
      <c r="DF464" s="21">
        <v>0</v>
      </c>
      <c r="DG464" s="21">
        <v>0</v>
      </c>
      <c r="DH464" s="21">
        <v>855452</v>
      </c>
      <c r="DI464" s="110">
        <v>0</v>
      </c>
      <c r="DJ464" s="110">
        <v>20</v>
      </c>
      <c r="DK464" s="110">
        <v>9.3000000000000007</v>
      </c>
      <c r="DL464" s="110">
        <v>70.7</v>
      </c>
      <c r="DM464" s="110">
        <v>0</v>
      </c>
      <c r="DN464" s="21">
        <v>180447</v>
      </c>
      <c r="DO464" s="21">
        <v>0</v>
      </c>
      <c r="DP464" s="110" t="s">
        <v>1911</v>
      </c>
      <c r="DQ464" s="110" t="s">
        <v>1911</v>
      </c>
      <c r="DR464" s="110" t="s">
        <v>1911</v>
      </c>
      <c r="DS464" s="110" t="s">
        <v>1892</v>
      </c>
      <c r="DT464" s="110" t="s">
        <v>1911</v>
      </c>
      <c r="DU464" s="110" t="s">
        <v>1892</v>
      </c>
      <c r="DV464" s="110" t="s">
        <v>1911</v>
      </c>
      <c r="DW464" s="110" t="s">
        <v>1911</v>
      </c>
      <c r="DX464" s="110" t="s">
        <v>1911</v>
      </c>
      <c r="DY464" s="110" t="s">
        <v>1911</v>
      </c>
      <c r="DZ464" s="110" t="s">
        <v>1911</v>
      </c>
      <c r="EA464" s="110" t="s">
        <v>1911</v>
      </c>
      <c r="EB464" s="110" t="s">
        <v>1892</v>
      </c>
      <c r="EC464" s="110" t="s">
        <v>1892</v>
      </c>
    </row>
    <row r="465" spans="1:133" x14ac:dyDescent="0.3">
      <c r="A465" s="110" t="s">
        <v>162</v>
      </c>
      <c r="B465" s="110">
        <v>2021</v>
      </c>
      <c r="C465" s="110" t="s">
        <v>3289</v>
      </c>
      <c r="D465" s="22">
        <f>INDEX(Concordance!$A$2:$A$556,MATCH('2021 ESSER III'!F465,Concordance!$D$2:$D$556,0))</f>
        <v>41002</v>
      </c>
      <c r="E465" s="110" t="s">
        <v>1558</v>
      </c>
      <c r="F465" s="110" t="s">
        <v>3290</v>
      </c>
      <c r="G465" s="110" t="s">
        <v>3291</v>
      </c>
      <c r="H465" s="110" t="s">
        <v>1892</v>
      </c>
      <c r="I465" s="21">
        <v>0</v>
      </c>
      <c r="J465" s="21">
        <v>0</v>
      </c>
      <c r="K465" s="21">
        <v>0</v>
      </c>
      <c r="L465" s="21">
        <v>0</v>
      </c>
      <c r="M465" s="21">
        <v>0</v>
      </c>
      <c r="N465" s="21">
        <v>0</v>
      </c>
      <c r="O465" s="21">
        <v>0</v>
      </c>
      <c r="P465" s="21">
        <v>0</v>
      </c>
      <c r="Q465" s="21">
        <v>0</v>
      </c>
      <c r="R465" s="21">
        <v>0</v>
      </c>
      <c r="W465" s="21">
        <v>0</v>
      </c>
      <c r="AC465" s="21">
        <v>1976737</v>
      </c>
      <c r="AD465" s="21">
        <v>0</v>
      </c>
      <c r="AE465" s="21">
        <v>0</v>
      </c>
      <c r="AF465" s="21">
        <v>0</v>
      </c>
      <c r="AG465" s="21">
        <v>0</v>
      </c>
      <c r="AH465" s="21">
        <v>0</v>
      </c>
      <c r="AI465" s="21">
        <v>0</v>
      </c>
      <c r="AJ465" s="21">
        <v>0</v>
      </c>
      <c r="AK465" s="21">
        <v>0</v>
      </c>
      <c r="AL465" s="21">
        <v>0</v>
      </c>
      <c r="AM465" s="21">
        <v>0</v>
      </c>
      <c r="AN465" s="21">
        <v>0</v>
      </c>
      <c r="AO465" s="21">
        <v>0</v>
      </c>
      <c r="AP465" s="21">
        <v>0</v>
      </c>
      <c r="AQ465" s="21">
        <v>0</v>
      </c>
      <c r="AR465" s="21">
        <v>0</v>
      </c>
      <c r="AS465" s="21">
        <v>0</v>
      </c>
      <c r="AT465" s="21">
        <v>0</v>
      </c>
      <c r="AU465" s="21">
        <v>0</v>
      </c>
      <c r="AV465" s="21">
        <v>0</v>
      </c>
      <c r="AW465" s="21">
        <v>0</v>
      </c>
      <c r="AX465" s="21">
        <v>0</v>
      </c>
      <c r="AY465" s="21">
        <v>0</v>
      </c>
      <c r="AZ465" s="21">
        <v>0</v>
      </c>
      <c r="BA465" s="21">
        <v>0</v>
      </c>
      <c r="BB465" s="21">
        <v>0</v>
      </c>
      <c r="BC465" s="21">
        <v>0</v>
      </c>
      <c r="BD465" s="21">
        <v>0</v>
      </c>
      <c r="BE465" s="21">
        <v>0</v>
      </c>
      <c r="BF465" s="21">
        <v>0</v>
      </c>
      <c r="BG465" s="21">
        <v>0</v>
      </c>
      <c r="BH465" s="21">
        <v>0</v>
      </c>
      <c r="BI465" s="21">
        <v>0</v>
      </c>
      <c r="BJ465" s="21">
        <v>0</v>
      </c>
      <c r="BK465" s="21">
        <v>0</v>
      </c>
      <c r="BL465" s="21">
        <v>0</v>
      </c>
      <c r="BM465" s="21">
        <v>0</v>
      </c>
      <c r="BN465" s="21">
        <v>0</v>
      </c>
      <c r="BO465" s="21">
        <v>0</v>
      </c>
      <c r="BP465" s="21">
        <v>0</v>
      </c>
      <c r="BQ465" s="21">
        <v>0</v>
      </c>
      <c r="BR465" s="21">
        <v>0</v>
      </c>
      <c r="BS465" s="21">
        <v>0</v>
      </c>
      <c r="BT465" s="21">
        <v>0</v>
      </c>
      <c r="BU465" s="21">
        <v>0</v>
      </c>
      <c r="BV465" s="21">
        <v>0</v>
      </c>
      <c r="BW465" s="21">
        <v>0</v>
      </c>
      <c r="BX465" s="21">
        <v>0</v>
      </c>
      <c r="BY465" s="21">
        <v>0</v>
      </c>
      <c r="BZ465" s="21">
        <v>0</v>
      </c>
      <c r="CA465" s="21">
        <v>0</v>
      </c>
      <c r="CB465" s="21">
        <v>0</v>
      </c>
      <c r="CC465" s="21">
        <v>0</v>
      </c>
      <c r="CD465" s="21">
        <v>0</v>
      </c>
      <c r="CE465" s="21">
        <v>0</v>
      </c>
      <c r="CF465" s="21">
        <v>0</v>
      </c>
      <c r="CG465" s="21">
        <v>0</v>
      </c>
      <c r="CH465" s="21">
        <v>0</v>
      </c>
      <c r="CI465" s="21">
        <v>0</v>
      </c>
      <c r="CJ465" s="21">
        <v>0</v>
      </c>
      <c r="CK465" s="21">
        <v>0</v>
      </c>
      <c r="CL465" s="21">
        <v>0</v>
      </c>
      <c r="CM465" s="21">
        <v>0</v>
      </c>
      <c r="CN465" s="21">
        <v>0</v>
      </c>
      <c r="CO465" s="21">
        <v>0</v>
      </c>
      <c r="CP465" s="21">
        <v>0</v>
      </c>
      <c r="CQ465" s="21">
        <v>0</v>
      </c>
      <c r="CR465" s="21">
        <v>0</v>
      </c>
      <c r="CS465" s="21">
        <v>0</v>
      </c>
      <c r="CT465" s="21">
        <v>0</v>
      </c>
      <c r="CU465" s="21">
        <v>0</v>
      </c>
      <c r="CV465" s="21">
        <v>0</v>
      </c>
      <c r="CW465" s="21">
        <v>0</v>
      </c>
      <c r="CX465" s="21">
        <v>0</v>
      </c>
      <c r="CY465" s="21">
        <v>0</v>
      </c>
      <c r="CZ465" s="21">
        <v>0</v>
      </c>
      <c r="DA465" s="21">
        <v>0</v>
      </c>
      <c r="DB465" s="21">
        <v>0</v>
      </c>
      <c r="DC465" s="21">
        <v>0</v>
      </c>
      <c r="DD465" s="21">
        <v>0</v>
      </c>
      <c r="DE465" s="21">
        <v>0</v>
      </c>
      <c r="DF465" s="21">
        <v>0</v>
      </c>
      <c r="DG465" s="21">
        <v>0</v>
      </c>
      <c r="DH465" s="21">
        <v>1976737</v>
      </c>
      <c r="DI465" s="110">
        <v>69</v>
      </c>
      <c r="DJ465" s="110">
        <v>24</v>
      </c>
      <c r="DK465" s="110">
        <v>5</v>
      </c>
      <c r="DL465" s="110">
        <v>0</v>
      </c>
      <c r="DM465" s="110">
        <v>2</v>
      </c>
      <c r="DN465" s="21">
        <v>498000</v>
      </c>
      <c r="DO465" s="21">
        <v>0</v>
      </c>
      <c r="DP465" s="110" t="s">
        <v>1911</v>
      </c>
      <c r="DQ465" s="110" t="s">
        <v>1911</v>
      </c>
      <c r="DR465" s="110" t="s">
        <v>1911</v>
      </c>
      <c r="DS465" s="110" t="s">
        <v>1892</v>
      </c>
      <c r="DT465" s="110" t="s">
        <v>1911</v>
      </c>
      <c r="DU465" s="110" t="s">
        <v>1911</v>
      </c>
      <c r="DV465" s="110" t="s">
        <v>1911</v>
      </c>
      <c r="DW465" s="110" t="s">
        <v>1911</v>
      </c>
      <c r="DX465" s="110" t="s">
        <v>1911</v>
      </c>
      <c r="DY465" s="110" t="s">
        <v>1911</v>
      </c>
      <c r="DZ465" s="110" t="s">
        <v>1911</v>
      </c>
      <c r="EA465" s="110" t="s">
        <v>1911</v>
      </c>
      <c r="EB465" s="110" t="s">
        <v>1892</v>
      </c>
      <c r="EC465" s="110" t="s">
        <v>1892</v>
      </c>
    </row>
    <row r="466" spans="1:133" x14ac:dyDescent="0.3">
      <c r="A466" s="110" t="s">
        <v>162</v>
      </c>
      <c r="B466" s="110">
        <v>2021</v>
      </c>
      <c r="C466" s="110" t="s">
        <v>3292</v>
      </c>
      <c r="D466" s="22">
        <f>INDEX(Concordance!$A$2:$A$556,MATCH('2021 ESSER III'!F466,Concordance!$D$2:$D$556,0))</f>
        <v>44084</v>
      </c>
      <c r="E466" s="110" t="s">
        <v>1561</v>
      </c>
      <c r="F466" s="110" t="s">
        <v>3293</v>
      </c>
      <c r="G466" s="110" t="s">
        <v>3294</v>
      </c>
      <c r="H466" s="110" t="s">
        <v>1892</v>
      </c>
      <c r="I466" s="21">
        <v>6284.24</v>
      </c>
      <c r="J466" s="21">
        <v>0</v>
      </c>
      <c r="K466" s="21">
        <v>0</v>
      </c>
      <c r="L466" s="21">
        <v>0</v>
      </c>
      <c r="M466" s="21">
        <v>0</v>
      </c>
      <c r="N466" s="21">
        <v>0</v>
      </c>
      <c r="O466" s="21">
        <v>0</v>
      </c>
      <c r="P466" s="21">
        <v>0</v>
      </c>
      <c r="Q466" s="21">
        <v>6284.24</v>
      </c>
      <c r="R466" s="21">
        <v>0</v>
      </c>
      <c r="W466" s="21">
        <v>6284.24</v>
      </c>
      <c r="X466" s="110">
        <v>0</v>
      </c>
      <c r="Y466" s="110">
        <v>0</v>
      </c>
      <c r="Z466" s="110">
        <v>0</v>
      </c>
      <c r="AA466" s="110">
        <v>100</v>
      </c>
      <c r="AB466" s="110">
        <v>0</v>
      </c>
      <c r="AC466" s="21">
        <v>456140</v>
      </c>
      <c r="AD466" s="21">
        <v>0</v>
      </c>
      <c r="AE466" s="21">
        <v>0</v>
      </c>
      <c r="AF466" s="21">
        <v>0</v>
      </c>
      <c r="AG466" s="21">
        <v>0</v>
      </c>
      <c r="AH466" s="21">
        <v>0</v>
      </c>
      <c r="AI466" s="21">
        <v>0</v>
      </c>
      <c r="AJ466" s="21">
        <v>0</v>
      </c>
      <c r="AK466" s="21">
        <v>0</v>
      </c>
      <c r="AL466" s="21">
        <v>0</v>
      </c>
      <c r="AM466" s="21">
        <v>0</v>
      </c>
      <c r="AN466" s="21">
        <v>0</v>
      </c>
      <c r="AO466" s="21">
        <v>0</v>
      </c>
      <c r="AP466" s="21">
        <v>0</v>
      </c>
      <c r="AQ466" s="21">
        <v>0</v>
      </c>
      <c r="AR466" s="21">
        <v>0</v>
      </c>
      <c r="AS466" s="21">
        <v>0</v>
      </c>
      <c r="AT466" s="21">
        <v>0</v>
      </c>
      <c r="AU466" s="21">
        <v>0</v>
      </c>
      <c r="AV466" s="21">
        <v>0</v>
      </c>
      <c r="AW466" s="21">
        <v>0</v>
      </c>
      <c r="AX466" s="21">
        <v>0</v>
      </c>
      <c r="AY466" s="21">
        <v>0</v>
      </c>
      <c r="AZ466" s="21">
        <v>0</v>
      </c>
      <c r="BA466" s="21">
        <v>0</v>
      </c>
      <c r="BB466" s="21">
        <v>0</v>
      </c>
      <c r="BC466" s="21">
        <v>0</v>
      </c>
      <c r="BD466" s="21">
        <v>0</v>
      </c>
      <c r="BE466" s="21">
        <v>0</v>
      </c>
      <c r="BF466" s="21">
        <v>0</v>
      </c>
      <c r="BG466" s="21">
        <v>0</v>
      </c>
      <c r="BH466" s="21">
        <v>0</v>
      </c>
      <c r="BI466" s="21">
        <v>0</v>
      </c>
      <c r="BJ466" s="21">
        <v>0</v>
      </c>
      <c r="BK466" s="21">
        <v>0</v>
      </c>
      <c r="BL466" s="21">
        <v>0</v>
      </c>
      <c r="BM466" s="21">
        <v>0</v>
      </c>
      <c r="BN466" s="21">
        <v>0</v>
      </c>
      <c r="BO466" s="21">
        <v>0</v>
      </c>
      <c r="BP466" s="21">
        <v>0</v>
      </c>
      <c r="BQ466" s="21">
        <v>0</v>
      </c>
      <c r="BR466" s="21">
        <v>0</v>
      </c>
      <c r="BS466" s="21">
        <v>0</v>
      </c>
      <c r="BT466" s="21">
        <v>0</v>
      </c>
      <c r="BU466" s="21">
        <v>0</v>
      </c>
      <c r="BV466" s="21">
        <v>0</v>
      </c>
      <c r="BW466" s="21">
        <v>0</v>
      </c>
      <c r="BX466" s="21">
        <v>0</v>
      </c>
      <c r="BY466" s="21">
        <v>0</v>
      </c>
      <c r="BZ466" s="21">
        <v>0</v>
      </c>
      <c r="CA466" s="21">
        <v>0</v>
      </c>
      <c r="CB466" s="21">
        <v>0</v>
      </c>
      <c r="CC466" s="21">
        <v>0</v>
      </c>
      <c r="CD466" s="21">
        <v>0</v>
      </c>
      <c r="CE466" s="21">
        <v>0</v>
      </c>
      <c r="CF466" s="21">
        <v>0</v>
      </c>
      <c r="CG466" s="21">
        <v>0</v>
      </c>
      <c r="CH466" s="21">
        <v>0</v>
      </c>
      <c r="CI466" s="21">
        <v>0</v>
      </c>
      <c r="CJ466" s="21">
        <v>0</v>
      </c>
      <c r="CK466" s="21">
        <v>0</v>
      </c>
      <c r="CL466" s="21">
        <v>0</v>
      </c>
      <c r="CM466" s="21">
        <v>0</v>
      </c>
      <c r="CN466" s="21">
        <v>0</v>
      </c>
      <c r="CO466" s="21">
        <v>0</v>
      </c>
      <c r="CP466" s="21">
        <v>0</v>
      </c>
      <c r="CQ466" s="21">
        <v>0</v>
      </c>
      <c r="CR466" s="21">
        <v>0</v>
      </c>
      <c r="CS466" s="21">
        <v>0</v>
      </c>
      <c r="CT466" s="21">
        <v>0</v>
      </c>
      <c r="CU466" s="21">
        <v>0</v>
      </c>
      <c r="CV466" s="21">
        <v>0</v>
      </c>
      <c r="CW466" s="21">
        <v>0</v>
      </c>
      <c r="CX466" s="21">
        <v>0</v>
      </c>
      <c r="CY466" s="21">
        <v>0</v>
      </c>
      <c r="CZ466" s="21">
        <v>0</v>
      </c>
      <c r="DA466" s="21">
        <v>0</v>
      </c>
      <c r="DB466" s="21">
        <v>0</v>
      </c>
      <c r="DC466" s="21">
        <v>0</v>
      </c>
      <c r="DD466" s="21">
        <v>0</v>
      </c>
      <c r="DE466" s="21">
        <v>0</v>
      </c>
      <c r="DF466" s="21">
        <v>0</v>
      </c>
      <c r="DG466" s="21">
        <v>0</v>
      </c>
      <c r="DH466" s="21">
        <v>456140</v>
      </c>
      <c r="DI466" s="110">
        <v>41</v>
      </c>
      <c r="DJ466" s="110">
        <v>59</v>
      </c>
      <c r="DK466" s="110">
        <v>0</v>
      </c>
      <c r="DL466" s="110">
        <v>0</v>
      </c>
      <c r="DM466" s="110">
        <v>0</v>
      </c>
      <c r="DN466" s="21">
        <v>92413</v>
      </c>
      <c r="DO466" s="21">
        <v>0</v>
      </c>
      <c r="DP466" s="110" t="s">
        <v>1911</v>
      </c>
      <c r="DQ466" s="110" t="s">
        <v>1911</v>
      </c>
      <c r="DR466" s="110" t="s">
        <v>1911</v>
      </c>
      <c r="DS466" s="110" t="s">
        <v>1892</v>
      </c>
      <c r="DT466" s="110" t="s">
        <v>1911</v>
      </c>
      <c r="DU466" s="110" t="s">
        <v>1911</v>
      </c>
      <c r="DV466" s="110" t="s">
        <v>1911</v>
      </c>
      <c r="DW466" s="110" t="s">
        <v>1911</v>
      </c>
      <c r="DX466" s="110" t="s">
        <v>1911</v>
      </c>
      <c r="DY466" s="110" t="s">
        <v>1911</v>
      </c>
      <c r="DZ466" s="110" t="s">
        <v>1911</v>
      </c>
      <c r="EA466" s="110" t="s">
        <v>1911</v>
      </c>
      <c r="EB466" s="110" t="s">
        <v>1892</v>
      </c>
      <c r="EC466" s="110" t="s">
        <v>1892</v>
      </c>
    </row>
    <row r="467" spans="1:133" x14ac:dyDescent="0.3">
      <c r="A467" s="110" t="s">
        <v>162</v>
      </c>
      <c r="B467" s="110">
        <v>2021</v>
      </c>
      <c r="C467" s="110" t="s">
        <v>3295</v>
      </c>
      <c r="D467" s="22">
        <f>INDEX(Concordance!$A$2:$A$556,MATCH('2021 ESSER III'!F467,Concordance!$D$2:$D$556,0))</f>
        <v>47060</v>
      </c>
      <c r="E467" s="110" t="s">
        <v>1564</v>
      </c>
      <c r="F467" s="110" t="s">
        <v>3296</v>
      </c>
      <c r="G467" s="110" t="s">
        <v>3297</v>
      </c>
      <c r="H467" s="110" t="s">
        <v>1892</v>
      </c>
      <c r="I467" s="21">
        <v>0</v>
      </c>
      <c r="J467" s="21">
        <v>0</v>
      </c>
      <c r="K467" s="21">
        <v>0</v>
      </c>
      <c r="L467" s="21">
        <v>0</v>
      </c>
      <c r="M467" s="21">
        <v>0</v>
      </c>
      <c r="N467" s="21">
        <v>0</v>
      </c>
      <c r="O467" s="21">
        <v>0</v>
      </c>
      <c r="P467" s="21">
        <v>0</v>
      </c>
      <c r="Q467" s="21">
        <v>0</v>
      </c>
      <c r="R467" s="21">
        <v>0</v>
      </c>
      <c r="W467" s="21">
        <v>0</v>
      </c>
      <c r="AC467" s="21">
        <v>1321519</v>
      </c>
      <c r="AD467" s="21">
        <v>0</v>
      </c>
      <c r="AE467" s="21">
        <v>0</v>
      </c>
      <c r="AF467" s="21">
        <v>0</v>
      </c>
      <c r="AG467" s="21">
        <v>0</v>
      </c>
      <c r="AH467" s="21">
        <v>0</v>
      </c>
      <c r="AI467" s="21">
        <v>0</v>
      </c>
      <c r="AJ467" s="21">
        <v>0</v>
      </c>
      <c r="AK467" s="21">
        <v>0</v>
      </c>
      <c r="AL467" s="21">
        <v>0</v>
      </c>
      <c r="AM467" s="21">
        <v>0</v>
      </c>
      <c r="AN467" s="21">
        <v>0</v>
      </c>
      <c r="AO467" s="21">
        <v>0</v>
      </c>
      <c r="AP467" s="21">
        <v>0</v>
      </c>
      <c r="AQ467" s="21">
        <v>0</v>
      </c>
      <c r="AR467" s="21">
        <v>0</v>
      </c>
      <c r="AS467" s="21">
        <v>0</v>
      </c>
      <c r="AT467" s="21">
        <v>0</v>
      </c>
      <c r="AU467" s="21">
        <v>0</v>
      </c>
      <c r="AV467" s="21">
        <v>0</v>
      </c>
      <c r="AW467" s="21">
        <v>0</v>
      </c>
      <c r="AX467" s="21">
        <v>0</v>
      </c>
      <c r="AY467" s="21">
        <v>0</v>
      </c>
      <c r="AZ467" s="21">
        <v>0</v>
      </c>
      <c r="BA467" s="21">
        <v>0</v>
      </c>
      <c r="BB467" s="21">
        <v>0</v>
      </c>
      <c r="BC467" s="21">
        <v>0</v>
      </c>
      <c r="BD467" s="21">
        <v>0</v>
      </c>
      <c r="BE467" s="21">
        <v>0</v>
      </c>
      <c r="BF467" s="21">
        <v>0</v>
      </c>
      <c r="BG467" s="21">
        <v>0</v>
      </c>
      <c r="BH467" s="21">
        <v>0</v>
      </c>
      <c r="BI467" s="21">
        <v>0</v>
      </c>
      <c r="BJ467" s="21">
        <v>0</v>
      </c>
      <c r="BK467" s="21">
        <v>0</v>
      </c>
      <c r="BL467" s="21">
        <v>0</v>
      </c>
      <c r="BM467" s="21">
        <v>0</v>
      </c>
      <c r="BN467" s="21">
        <v>0</v>
      </c>
      <c r="BO467" s="21">
        <v>0</v>
      </c>
      <c r="BP467" s="21">
        <v>0</v>
      </c>
      <c r="BQ467" s="21">
        <v>0</v>
      </c>
      <c r="BR467" s="21">
        <v>0</v>
      </c>
      <c r="BS467" s="21">
        <v>0</v>
      </c>
      <c r="BT467" s="21">
        <v>0</v>
      </c>
      <c r="BU467" s="21">
        <v>0</v>
      </c>
      <c r="BV467" s="21">
        <v>0</v>
      </c>
      <c r="BW467" s="21">
        <v>0</v>
      </c>
      <c r="BX467" s="21">
        <v>0</v>
      </c>
      <c r="BY467" s="21">
        <v>0</v>
      </c>
      <c r="BZ467" s="21">
        <v>0</v>
      </c>
      <c r="CA467" s="21">
        <v>0</v>
      </c>
      <c r="CB467" s="21">
        <v>0</v>
      </c>
      <c r="CC467" s="21">
        <v>0</v>
      </c>
      <c r="CD467" s="21">
        <v>0</v>
      </c>
      <c r="CE467" s="21">
        <v>0</v>
      </c>
      <c r="CF467" s="21">
        <v>0</v>
      </c>
      <c r="CG467" s="21">
        <v>0</v>
      </c>
      <c r="CH467" s="21">
        <v>0</v>
      </c>
      <c r="CI467" s="21">
        <v>0</v>
      </c>
      <c r="CJ467" s="21">
        <v>0</v>
      </c>
      <c r="CK467" s="21">
        <v>0</v>
      </c>
      <c r="CL467" s="21">
        <v>0</v>
      </c>
      <c r="CM467" s="21">
        <v>0</v>
      </c>
      <c r="CN467" s="21">
        <v>0</v>
      </c>
      <c r="CO467" s="21">
        <v>0</v>
      </c>
      <c r="CP467" s="21">
        <v>0</v>
      </c>
      <c r="CQ467" s="21">
        <v>0</v>
      </c>
      <c r="CR467" s="21">
        <v>0</v>
      </c>
      <c r="CS467" s="21">
        <v>0</v>
      </c>
      <c r="CT467" s="21">
        <v>0</v>
      </c>
      <c r="CU467" s="21">
        <v>0</v>
      </c>
      <c r="CV467" s="21">
        <v>0</v>
      </c>
      <c r="CW467" s="21">
        <v>0</v>
      </c>
      <c r="CX467" s="21">
        <v>0</v>
      </c>
      <c r="CY467" s="21">
        <v>0</v>
      </c>
      <c r="CZ467" s="21">
        <v>0</v>
      </c>
      <c r="DA467" s="21">
        <v>0</v>
      </c>
      <c r="DB467" s="21">
        <v>0</v>
      </c>
      <c r="DC467" s="21">
        <v>0</v>
      </c>
      <c r="DD467" s="21">
        <v>0</v>
      </c>
      <c r="DE467" s="21">
        <v>0</v>
      </c>
      <c r="DF467" s="21">
        <v>0</v>
      </c>
      <c r="DG467" s="21">
        <v>0</v>
      </c>
      <c r="DH467" s="21">
        <v>1321519</v>
      </c>
      <c r="DI467" s="110">
        <v>15</v>
      </c>
      <c r="DJ467" s="110">
        <v>30</v>
      </c>
      <c r="DK467" s="110">
        <v>15</v>
      </c>
      <c r="DL467" s="110">
        <v>30</v>
      </c>
      <c r="DM467" s="110">
        <v>10</v>
      </c>
      <c r="DN467" s="21">
        <v>450000</v>
      </c>
      <c r="DO467" s="21">
        <v>0</v>
      </c>
      <c r="DP467" s="110" t="s">
        <v>1911</v>
      </c>
      <c r="DQ467" s="110" t="s">
        <v>1911</v>
      </c>
      <c r="DR467" s="110" t="s">
        <v>1892</v>
      </c>
      <c r="DS467" s="110" t="s">
        <v>1892</v>
      </c>
      <c r="DT467" s="110" t="s">
        <v>1911</v>
      </c>
      <c r="DU467" s="110" t="s">
        <v>1911</v>
      </c>
      <c r="DV467" s="110" t="s">
        <v>1911</v>
      </c>
      <c r="DW467" s="110" t="s">
        <v>1911</v>
      </c>
      <c r="DX467" s="110" t="s">
        <v>1911</v>
      </c>
      <c r="DY467" s="110" t="s">
        <v>1911</v>
      </c>
      <c r="DZ467" s="110" t="s">
        <v>1911</v>
      </c>
      <c r="EA467" s="110" t="s">
        <v>1911</v>
      </c>
      <c r="EB467" s="110" t="s">
        <v>1892</v>
      </c>
      <c r="EC467" s="110" t="s">
        <v>1892</v>
      </c>
    </row>
    <row r="468" spans="1:133" x14ac:dyDescent="0.3">
      <c r="A468" s="110" t="s">
        <v>162</v>
      </c>
      <c r="B468" s="110">
        <v>2021</v>
      </c>
      <c r="C468" s="110" t="s">
        <v>3298</v>
      </c>
      <c r="D468" s="22">
        <f>INDEX(Concordance!$A$2:$A$556,MATCH('2021 ESSER III'!F468,Concordance!$D$2:$D$556,0))</f>
        <v>74202</v>
      </c>
      <c r="E468" s="110" t="s">
        <v>1567</v>
      </c>
      <c r="F468" s="110" t="s">
        <v>3299</v>
      </c>
      <c r="G468" s="110" t="s">
        <v>3300</v>
      </c>
      <c r="H468" s="110" t="s">
        <v>1892</v>
      </c>
      <c r="I468" s="21">
        <v>4054.35</v>
      </c>
      <c r="J468" s="21">
        <v>0</v>
      </c>
      <c r="K468" s="21">
        <v>0</v>
      </c>
      <c r="L468" s="21">
        <v>0</v>
      </c>
      <c r="M468" s="21">
        <v>0</v>
      </c>
      <c r="N468" s="21">
        <v>0</v>
      </c>
      <c r="O468" s="21">
        <v>0</v>
      </c>
      <c r="P468" s="21">
        <v>0</v>
      </c>
      <c r="Q468" s="21">
        <v>4054.35</v>
      </c>
      <c r="R468" s="21">
        <v>0</v>
      </c>
      <c r="W468" s="21">
        <v>4054.35</v>
      </c>
      <c r="X468" s="110">
        <v>0</v>
      </c>
      <c r="Y468" s="110">
        <v>0</v>
      </c>
      <c r="Z468" s="110">
        <v>0</v>
      </c>
      <c r="AA468" s="110">
        <v>100</v>
      </c>
      <c r="AB468" s="110">
        <v>0</v>
      </c>
      <c r="AC468" s="21">
        <v>152758</v>
      </c>
      <c r="AD468" s="21">
        <v>0</v>
      </c>
      <c r="AE468" s="21">
        <v>0</v>
      </c>
      <c r="AF468" s="21">
        <v>0</v>
      </c>
      <c r="AG468" s="21">
        <v>0</v>
      </c>
      <c r="AH468" s="21">
        <v>0</v>
      </c>
      <c r="AI468" s="21">
        <v>0</v>
      </c>
      <c r="AJ468" s="21">
        <v>0</v>
      </c>
      <c r="AK468" s="21">
        <v>0</v>
      </c>
      <c r="AL468" s="21">
        <v>0</v>
      </c>
      <c r="AM468" s="21">
        <v>0</v>
      </c>
      <c r="AN468" s="21">
        <v>0</v>
      </c>
      <c r="AO468" s="21">
        <v>0</v>
      </c>
      <c r="AP468" s="21">
        <v>0</v>
      </c>
      <c r="AQ468" s="21">
        <v>0</v>
      </c>
      <c r="AR468" s="21">
        <v>0</v>
      </c>
      <c r="AS468" s="21">
        <v>0</v>
      </c>
      <c r="AT468" s="21">
        <v>0</v>
      </c>
      <c r="AU468" s="21">
        <v>0</v>
      </c>
      <c r="AV468" s="21">
        <v>0</v>
      </c>
      <c r="AW468" s="21">
        <v>0</v>
      </c>
      <c r="AX468" s="21">
        <v>0</v>
      </c>
      <c r="AY468" s="21">
        <v>0</v>
      </c>
      <c r="AZ468" s="21">
        <v>0</v>
      </c>
      <c r="BA468" s="21">
        <v>0</v>
      </c>
      <c r="BB468" s="21">
        <v>0</v>
      </c>
      <c r="BC468" s="21">
        <v>0</v>
      </c>
      <c r="BD468" s="21">
        <v>0</v>
      </c>
      <c r="BE468" s="21">
        <v>0</v>
      </c>
      <c r="BF468" s="21">
        <v>0</v>
      </c>
      <c r="BG468" s="21">
        <v>0</v>
      </c>
      <c r="BH468" s="21">
        <v>0</v>
      </c>
      <c r="BI468" s="21">
        <v>0</v>
      </c>
      <c r="BJ468" s="21">
        <v>0</v>
      </c>
      <c r="BK468" s="21">
        <v>0</v>
      </c>
      <c r="BL468" s="21">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21">
        <v>0</v>
      </c>
      <c r="CH468" s="21">
        <v>0</v>
      </c>
      <c r="CI468" s="21">
        <v>0</v>
      </c>
      <c r="CJ468" s="21">
        <v>0</v>
      </c>
      <c r="CK468" s="21">
        <v>0</v>
      </c>
      <c r="CL468" s="21">
        <v>0</v>
      </c>
      <c r="CM468" s="21">
        <v>0</v>
      </c>
      <c r="CN468" s="21">
        <v>0</v>
      </c>
      <c r="CO468" s="21">
        <v>0</v>
      </c>
      <c r="CP468" s="21">
        <v>0</v>
      </c>
      <c r="CQ468" s="21">
        <v>0</v>
      </c>
      <c r="CR468" s="21">
        <v>0</v>
      </c>
      <c r="CS468" s="21">
        <v>0</v>
      </c>
      <c r="CT468" s="21">
        <v>0</v>
      </c>
      <c r="CU468" s="21">
        <v>0</v>
      </c>
      <c r="CV468" s="21">
        <v>0</v>
      </c>
      <c r="CW468" s="21">
        <v>0</v>
      </c>
      <c r="CX468" s="21">
        <v>0</v>
      </c>
      <c r="CY468" s="21">
        <v>0</v>
      </c>
      <c r="CZ468" s="21">
        <v>0</v>
      </c>
      <c r="DA468" s="21">
        <v>0</v>
      </c>
      <c r="DB468" s="21">
        <v>0</v>
      </c>
      <c r="DC468" s="21">
        <v>0</v>
      </c>
      <c r="DD468" s="21">
        <v>0</v>
      </c>
      <c r="DE468" s="21">
        <v>0</v>
      </c>
      <c r="DF468" s="21">
        <v>0</v>
      </c>
      <c r="DG468" s="21">
        <v>0</v>
      </c>
      <c r="DH468" s="21">
        <v>152758</v>
      </c>
      <c r="DI468" s="110">
        <v>0</v>
      </c>
      <c r="DJ468" s="110">
        <v>20</v>
      </c>
      <c r="DK468" s="110">
        <v>0</v>
      </c>
      <c r="DL468" s="110">
        <v>80</v>
      </c>
      <c r="DM468" s="110">
        <v>0</v>
      </c>
      <c r="DN468" s="21">
        <v>30133.8</v>
      </c>
      <c r="DO468" s="21">
        <v>0</v>
      </c>
      <c r="DP468" s="110" t="s">
        <v>1911</v>
      </c>
      <c r="DQ468" s="110" t="s">
        <v>1892</v>
      </c>
      <c r="DR468" s="110" t="s">
        <v>1911</v>
      </c>
      <c r="DS468" s="110" t="s">
        <v>1911</v>
      </c>
      <c r="DT468" s="110" t="s">
        <v>1911</v>
      </c>
      <c r="DU468" s="110" t="s">
        <v>1911</v>
      </c>
      <c r="DV468" s="110" t="s">
        <v>1911</v>
      </c>
      <c r="DW468" s="110" t="s">
        <v>1911</v>
      </c>
      <c r="DX468" s="110" t="s">
        <v>1911</v>
      </c>
      <c r="DY468" s="110" t="s">
        <v>1911</v>
      </c>
      <c r="DZ468" s="110" t="s">
        <v>1911</v>
      </c>
      <c r="EA468" s="110" t="s">
        <v>1911</v>
      </c>
      <c r="EB468" s="110" t="s">
        <v>1892</v>
      </c>
      <c r="EC468" s="110" t="s">
        <v>1892</v>
      </c>
    </row>
    <row r="469" spans="1:133" x14ac:dyDescent="0.3">
      <c r="A469" s="110" t="s">
        <v>162</v>
      </c>
      <c r="B469" s="110">
        <v>2021</v>
      </c>
      <c r="C469" s="110" t="s">
        <v>3301</v>
      </c>
      <c r="D469" s="22">
        <f>INDEX(Concordance!$A$2:$A$556,MATCH('2021 ESSER III'!F469,Concordance!$D$2:$D$556,0))</f>
        <v>78005</v>
      </c>
      <c r="E469" s="110" t="s">
        <v>1570</v>
      </c>
      <c r="F469" s="110" t="s">
        <v>3302</v>
      </c>
      <c r="G469" s="110" t="s">
        <v>3303</v>
      </c>
      <c r="H469" s="110" t="s">
        <v>1892</v>
      </c>
      <c r="I469" s="21">
        <v>0</v>
      </c>
      <c r="J469" s="21">
        <v>0</v>
      </c>
      <c r="K469" s="21">
        <v>0</v>
      </c>
      <c r="L469" s="21">
        <v>0</v>
      </c>
      <c r="M469" s="21">
        <v>0</v>
      </c>
      <c r="N469" s="21">
        <v>0</v>
      </c>
      <c r="O469" s="21">
        <v>0</v>
      </c>
      <c r="P469" s="21">
        <v>0</v>
      </c>
      <c r="Q469" s="21">
        <v>0</v>
      </c>
      <c r="R469" s="21">
        <v>0</v>
      </c>
      <c r="W469" s="21">
        <v>0</v>
      </c>
      <c r="AC469" s="21">
        <v>2866826</v>
      </c>
      <c r="AD469" s="21">
        <v>0</v>
      </c>
      <c r="AE469" s="21">
        <v>0</v>
      </c>
      <c r="AF469" s="21">
        <v>0</v>
      </c>
      <c r="AG469" s="21">
        <v>0</v>
      </c>
      <c r="AH469" s="21">
        <v>0</v>
      </c>
      <c r="AI469" s="21">
        <v>0</v>
      </c>
      <c r="AJ469" s="21">
        <v>0</v>
      </c>
      <c r="AK469" s="21">
        <v>0</v>
      </c>
      <c r="AL469" s="21">
        <v>0</v>
      </c>
      <c r="AM469" s="21">
        <v>0</v>
      </c>
      <c r="AN469" s="21">
        <v>0</v>
      </c>
      <c r="AO469" s="21">
        <v>0</v>
      </c>
      <c r="AP469" s="21">
        <v>0</v>
      </c>
      <c r="AQ469" s="21">
        <v>0</v>
      </c>
      <c r="AR469" s="21">
        <v>0</v>
      </c>
      <c r="AS469" s="21">
        <v>0</v>
      </c>
      <c r="AT469" s="21">
        <v>0</v>
      </c>
      <c r="AU469" s="21">
        <v>0</v>
      </c>
      <c r="AV469" s="21">
        <v>0</v>
      </c>
      <c r="AW469" s="21">
        <v>0</v>
      </c>
      <c r="AX469" s="21">
        <v>0</v>
      </c>
      <c r="AY469" s="21">
        <v>0</v>
      </c>
      <c r="AZ469" s="21">
        <v>0</v>
      </c>
      <c r="BA469" s="21">
        <v>0</v>
      </c>
      <c r="BB469" s="21">
        <v>0</v>
      </c>
      <c r="BC469" s="21">
        <v>0</v>
      </c>
      <c r="BD469" s="21">
        <v>0</v>
      </c>
      <c r="BE469" s="21">
        <v>0</v>
      </c>
      <c r="BF469" s="21">
        <v>0</v>
      </c>
      <c r="BG469" s="21">
        <v>0</v>
      </c>
      <c r="BH469" s="21">
        <v>0</v>
      </c>
      <c r="BI469" s="21">
        <v>0</v>
      </c>
      <c r="BJ469" s="21">
        <v>0</v>
      </c>
      <c r="BK469" s="21">
        <v>0</v>
      </c>
      <c r="BL469" s="21">
        <v>0</v>
      </c>
      <c r="BM469" s="21">
        <v>0</v>
      </c>
      <c r="BN469" s="21">
        <v>0</v>
      </c>
      <c r="BO469" s="21">
        <v>0</v>
      </c>
      <c r="BP469" s="21">
        <v>0</v>
      </c>
      <c r="BQ469" s="21">
        <v>0</v>
      </c>
      <c r="BR469" s="21">
        <v>0</v>
      </c>
      <c r="BS469" s="21">
        <v>0</v>
      </c>
      <c r="BT469" s="21">
        <v>0</v>
      </c>
      <c r="BU469" s="21">
        <v>0</v>
      </c>
      <c r="BV469" s="21">
        <v>0</v>
      </c>
      <c r="BW469" s="21">
        <v>0</v>
      </c>
      <c r="BX469" s="21">
        <v>0</v>
      </c>
      <c r="BY469" s="21">
        <v>0</v>
      </c>
      <c r="BZ469" s="21">
        <v>0</v>
      </c>
      <c r="CA469" s="21">
        <v>0</v>
      </c>
      <c r="CB469" s="21">
        <v>0</v>
      </c>
      <c r="CC469" s="21">
        <v>0</v>
      </c>
      <c r="CD469" s="21">
        <v>0</v>
      </c>
      <c r="CE469" s="21">
        <v>0</v>
      </c>
      <c r="CF469" s="21">
        <v>0</v>
      </c>
      <c r="CG469" s="21">
        <v>0</v>
      </c>
      <c r="CH469" s="21">
        <v>0</v>
      </c>
      <c r="CI469" s="21">
        <v>0</v>
      </c>
      <c r="CJ469" s="21">
        <v>0</v>
      </c>
      <c r="CK469" s="21">
        <v>0</v>
      </c>
      <c r="CL469" s="21">
        <v>0</v>
      </c>
      <c r="CM469" s="21">
        <v>0</v>
      </c>
      <c r="CN469" s="21">
        <v>0</v>
      </c>
      <c r="CO469" s="21">
        <v>0</v>
      </c>
      <c r="CP469" s="21">
        <v>0</v>
      </c>
      <c r="CQ469" s="21">
        <v>0</v>
      </c>
      <c r="CR469" s="21">
        <v>0</v>
      </c>
      <c r="CS469" s="21">
        <v>0</v>
      </c>
      <c r="CT469" s="21">
        <v>0</v>
      </c>
      <c r="CU469" s="21">
        <v>0</v>
      </c>
      <c r="CV469" s="21">
        <v>0</v>
      </c>
      <c r="CW469" s="21">
        <v>0</v>
      </c>
      <c r="CX469" s="21">
        <v>0</v>
      </c>
      <c r="CY469" s="21">
        <v>0</v>
      </c>
      <c r="CZ469" s="21">
        <v>0</v>
      </c>
      <c r="DA469" s="21">
        <v>0</v>
      </c>
      <c r="DB469" s="21">
        <v>0</v>
      </c>
      <c r="DC469" s="21">
        <v>0</v>
      </c>
      <c r="DD469" s="21">
        <v>0</v>
      </c>
      <c r="DE469" s="21">
        <v>0</v>
      </c>
      <c r="DF469" s="21">
        <v>0</v>
      </c>
      <c r="DG469" s="21">
        <v>0</v>
      </c>
      <c r="DH469" s="21">
        <v>2866826</v>
      </c>
      <c r="DI469" s="110">
        <v>20</v>
      </c>
      <c r="DJ469" s="110">
        <v>60</v>
      </c>
      <c r="DK469" s="110">
        <v>20</v>
      </c>
      <c r="DL469" s="110">
        <v>0</v>
      </c>
      <c r="DM469" s="110">
        <v>0</v>
      </c>
      <c r="DN469" s="21">
        <v>785000</v>
      </c>
      <c r="DO469" s="21">
        <v>0</v>
      </c>
      <c r="DP469" s="110" t="s">
        <v>1911</v>
      </c>
      <c r="DQ469" s="110" t="s">
        <v>1892</v>
      </c>
      <c r="DR469" s="110" t="s">
        <v>1911</v>
      </c>
      <c r="DS469" s="110" t="s">
        <v>1892</v>
      </c>
      <c r="DT469" s="110" t="s">
        <v>1911</v>
      </c>
      <c r="DU469" s="110" t="s">
        <v>1892</v>
      </c>
      <c r="DV469" s="110" t="s">
        <v>1911</v>
      </c>
      <c r="DW469" s="110" t="s">
        <v>1911</v>
      </c>
      <c r="DX469" s="110" t="s">
        <v>1911</v>
      </c>
      <c r="DY469" s="110" t="s">
        <v>1911</v>
      </c>
      <c r="DZ469" s="110" t="s">
        <v>1911</v>
      </c>
      <c r="EA469" s="110" t="s">
        <v>1911</v>
      </c>
      <c r="EB469" s="110" t="s">
        <v>1892</v>
      </c>
      <c r="EC469" s="110" t="s">
        <v>1892</v>
      </c>
    </row>
    <row r="470" spans="1:133" x14ac:dyDescent="0.3">
      <c r="A470" s="110" t="s">
        <v>162</v>
      </c>
      <c r="B470" s="110">
        <v>2021</v>
      </c>
      <c r="C470" s="110" t="s">
        <v>3304</v>
      </c>
      <c r="D470" s="22">
        <f>INDEX(Concordance!$A$2:$A$556,MATCH('2021 ESSER III'!F470,Concordance!$D$2:$D$556,0))</f>
        <v>10087</v>
      </c>
      <c r="E470" s="110" t="s">
        <v>1573</v>
      </c>
      <c r="F470" s="110" t="s">
        <v>3305</v>
      </c>
      <c r="G470" s="110" t="s">
        <v>3306</v>
      </c>
      <c r="H470" s="110" t="s">
        <v>1892</v>
      </c>
      <c r="I470" s="21">
        <v>29799.47</v>
      </c>
      <c r="J470" s="21">
        <v>0</v>
      </c>
      <c r="K470" s="21">
        <v>0</v>
      </c>
      <c r="L470" s="21">
        <v>0</v>
      </c>
      <c r="M470" s="21">
        <v>0</v>
      </c>
      <c r="N470" s="21">
        <v>0</v>
      </c>
      <c r="O470" s="21">
        <v>0</v>
      </c>
      <c r="P470" s="21">
        <v>0</v>
      </c>
      <c r="Q470" s="21">
        <v>29799.47</v>
      </c>
      <c r="R470" s="21">
        <v>0</v>
      </c>
      <c r="W470" s="21">
        <v>29799.47</v>
      </c>
      <c r="X470" s="110">
        <v>0</v>
      </c>
      <c r="Y470" s="110">
        <v>0</v>
      </c>
      <c r="Z470" s="110">
        <v>0</v>
      </c>
      <c r="AA470" s="110">
        <v>100</v>
      </c>
      <c r="AB470" s="110">
        <v>0</v>
      </c>
      <c r="AC470" s="21">
        <v>1122034</v>
      </c>
      <c r="AD470" s="21">
        <v>0</v>
      </c>
      <c r="AE470" s="21">
        <v>0</v>
      </c>
      <c r="AF470" s="21">
        <v>0</v>
      </c>
      <c r="AG470" s="21">
        <v>0</v>
      </c>
      <c r="AH470" s="21">
        <v>0</v>
      </c>
      <c r="AI470" s="21">
        <v>0</v>
      </c>
      <c r="AJ470" s="21">
        <v>0</v>
      </c>
      <c r="AK470" s="21">
        <v>0</v>
      </c>
      <c r="AL470" s="21">
        <v>0</v>
      </c>
      <c r="AM470" s="21">
        <v>0</v>
      </c>
      <c r="AN470" s="21">
        <v>0</v>
      </c>
      <c r="AO470" s="21">
        <v>0</v>
      </c>
      <c r="AP470" s="21">
        <v>0</v>
      </c>
      <c r="AQ470" s="21">
        <v>0</v>
      </c>
      <c r="AR470" s="21">
        <v>0</v>
      </c>
      <c r="AS470" s="21">
        <v>0</v>
      </c>
      <c r="AT470" s="21">
        <v>0</v>
      </c>
      <c r="AU470" s="21">
        <v>0</v>
      </c>
      <c r="AV470" s="21">
        <v>0</v>
      </c>
      <c r="AW470" s="21">
        <v>0</v>
      </c>
      <c r="AX470" s="21">
        <v>0</v>
      </c>
      <c r="AY470" s="21">
        <v>0</v>
      </c>
      <c r="AZ470" s="21">
        <v>0</v>
      </c>
      <c r="BA470" s="21">
        <v>0</v>
      </c>
      <c r="BB470" s="21">
        <v>0</v>
      </c>
      <c r="BC470" s="21">
        <v>0</v>
      </c>
      <c r="BD470" s="21">
        <v>0</v>
      </c>
      <c r="BE470" s="21">
        <v>0</v>
      </c>
      <c r="BF470" s="21">
        <v>0</v>
      </c>
      <c r="BG470" s="21">
        <v>0</v>
      </c>
      <c r="BH470" s="21">
        <v>0</v>
      </c>
      <c r="BI470" s="21">
        <v>0</v>
      </c>
      <c r="BJ470" s="21">
        <v>0</v>
      </c>
      <c r="BK470" s="21">
        <v>0</v>
      </c>
      <c r="BL470" s="21">
        <v>0</v>
      </c>
      <c r="BM470" s="21">
        <v>0</v>
      </c>
      <c r="BN470" s="21">
        <v>0</v>
      </c>
      <c r="BO470" s="21">
        <v>0</v>
      </c>
      <c r="BP470" s="21">
        <v>0</v>
      </c>
      <c r="BQ470" s="21">
        <v>0</v>
      </c>
      <c r="BR470" s="21">
        <v>0</v>
      </c>
      <c r="BS470" s="21">
        <v>0</v>
      </c>
      <c r="BT470" s="21">
        <v>0</v>
      </c>
      <c r="BU470" s="21">
        <v>0</v>
      </c>
      <c r="BV470" s="21">
        <v>0</v>
      </c>
      <c r="BW470" s="21">
        <v>0</v>
      </c>
      <c r="BX470" s="21">
        <v>0</v>
      </c>
      <c r="BY470" s="21">
        <v>0</v>
      </c>
      <c r="BZ470" s="21">
        <v>0</v>
      </c>
      <c r="CA470" s="21">
        <v>0</v>
      </c>
      <c r="CB470" s="21">
        <v>0</v>
      </c>
      <c r="CC470" s="21">
        <v>0</v>
      </c>
      <c r="CD470" s="21">
        <v>0</v>
      </c>
      <c r="CE470" s="21">
        <v>0</v>
      </c>
      <c r="CF470" s="21">
        <v>0</v>
      </c>
      <c r="CG470" s="21">
        <v>0</v>
      </c>
      <c r="CH470" s="21">
        <v>0</v>
      </c>
      <c r="CI470" s="21">
        <v>0</v>
      </c>
      <c r="CJ470" s="21">
        <v>0</v>
      </c>
      <c r="CK470" s="21">
        <v>0</v>
      </c>
      <c r="CL470" s="21">
        <v>0</v>
      </c>
      <c r="CM470" s="21">
        <v>0</v>
      </c>
      <c r="CN470" s="21">
        <v>0</v>
      </c>
      <c r="CO470" s="21">
        <v>0</v>
      </c>
      <c r="CP470" s="21">
        <v>0</v>
      </c>
      <c r="CQ470" s="21">
        <v>0</v>
      </c>
      <c r="CR470" s="21">
        <v>0</v>
      </c>
      <c r="CS470" s="21">
        <v>0</v>
      </c>
      <c r="CT470" s="21">
        <v>0</v>
      </c>
      <c r="CU470" s="21">
        <v>0</v>
      </c>
      <c r="CV470" s="21">
        <v>0</v>
      </c>
      <c r="CW470" s="21">
        <v>0</v>
      </c>
      <c r="CX470" s="21">
        <v>0</v>
      </c>
      <c r="CY470" s="21">
        <v>0</v>
      </c>
      <c r="CZ470" s="21">
        <v>0</v>
      </c>
      <c r="DA470" s="21">
        <v>0</v>
      </c>
      <c r="DB470" s="21">
        <v>0</v>
      </c>
      <c r="DC470" s="21">
        <v>0</v>
      </c>
      <c r="DD470" s="21">
        <v>0</v>
      </c>
      <c r="DE470" s="21">
        <v>0</v>
      </c>
      <c r="DF470" s="21">
        <v>0</v>
      </c>
      <c r="DG470" s="21">
        <v>0</v>
      </c>
      <c r="DH470" s="21">
        <v>1122034</v>
      </c>
      <c r="DI470" s="110">
        <v>0</v>
      </c>
      <c r="DJ470" s="110">
        <v>20</v>
      </c>
      <c r="DK470" s="110">
        <v>0</v>
      </c>
      <c r="DL470" s="110">
        <v>80</v>
      </c>
      <c r="DM470" s="110">
        <v>0</v>
      </c>
      <c r="DN470" s="21">
        <v>1337034</v>
      </c>
      <c r="DO470" s="21">
        <v>0</v>
      </c>
      <c r="DP470" s="110" t="s">
        <v>1911</v>
      </c>
      <c r="DQ470" s="110" t="s">
        <v>1911</v>
      </c>
      <c r="DR470" s="110" t="s">
        <v>1911</v>
      </c>
      <c r="DS470" s="110" t="s">
        <v>1892</v>
      </c>
      <c r="DT470" s="110" t="s">
        <v>1911</v>
      </c>
      <c r="DU470" s="110" t="s">
        <v>1892</v>
      </c>
      <c r="DV470" s="110" t="s">
        <v>1911</v>
      </c>
      <c r="DW470" s="110" t="s">
        <v>1911</v>
      </c>
      <c r="DX470" s="110" t="s">
        <v>1911</v>
      </c>
      <c r="DY470" s="110" t="s">
        <v>1911</v>
      </c>
      <c r="DZ470" s="110" t="s">
        <v>1911</v>
      </c>
      <c r="EA470" s="110" t="s">
        <v>1911</v>
      </c>
      <c r="EB470" s="110" t="s">
        <v>1892</v>
      </c>
      <c r="EC470" s="110" t="s">
        <v>1892</v>
      </c>
    </row>
    <row r="471" spans="1:133" x14ac:dyDescent="0.3">
      <c r="A471" s="110" t="s">
        <v>162</v>
      </c>
      <c r="B471" s="110">
        <v>2021</v>
      </c>
      <c r="C471" s="110" t="s">
        <v>3307</v>
      </c>
      <c r="D471" s="22">
        <f>INDEX(Concordance!$A$2:$A$556,MATCH('2021 ESSER III'!F471,Concordance!$D$2:$D$556,0))</f>
        <v>90076</v>
      </c>
      <c r="E471" s="110" t="s">
        <v>1576</v>
      </c>
      <c r="F471" s="110" t="s">
        <v>3308</v>
      </c>
      <c r="G471" s="110" t="s">
        <v>3309</v>
      </c>
      <c r="H471" s="110" t="s">
        <v>1892</v>
      </c>
      <c r="I471" s="21">
        <v>0</v>
      </c>
      <c r="J471" s="21">
        <v>0</v>
      </c>
      <c r="K471" s="21">
        <v>0</v>
      </c>
      <c r="L471" s="21">
        <v>0</v>
      </c>
      <c r="M471" s="21">
        <v>0</v>
      </c>
      <c r="N471" s="21">
        <v>0</v>
      </c>
      <c r="O471" s="21">
        <v>0</v>
      </c>
      <c r="P471" s="21">
        <v>0</v>
      </c>
      <c r="Q471" s="21">
        <v>0</v>
      </c>
      <c r="R471" s="21">
        <v>0</v>
      </c>
      <c r="W471" s="21">
        <v>0</v>
      </c>
      <c r="AC471" s="21">
        <v>1506894</v>
      </c>
      <c r="AD471" s="21">
        <v>0</v>
      </c>
      <c r="AE471" s="21">
        <v>0</v>
      </c>
      <c r="AF471" s="21">
        <v>0</v>
      </c>
      <c r="AG471" s="21">
        <v>0</v>
      </c>
      <c r="AH471" s="21">
        <v>0</v>
      </c>
      <c r="AI471" s="21">
        <v>0</v>
      </c>
      <c r="AJ471" s="21">
        <v>0</v>
      </c>
      <c r="AK471" s="21">
        <v>0</v>
      </c>
      <c r="AL471" s="21">
        <v>0</v>
      </c>
      <c r="AM471" s="21">
        <v>0</v>
      </c>
      <c r="AN471" s="21">
        <v>0</v>
      </c>
      <c r="AO471" s="21">
        <v>0</v>
      </c>
      <c r="AP471" s="21">
        <v>0</v>
      </c>
      <c r="AQ471" s="21">
        <v>0</v>
      </c>
      <c r="AR471" s="21">
        <v>0</v>
      </c>
      <c r="AS471" s="21">
        <v>0</v>
      </c>
      <c r="AT471" s="21">
        <v>0</v>
      </c>
      <c r="AU471" s="21">
        <v>0</v>
      </c>
      <c r="AV471" s="21">
        <v>0</v>
      </c>
      <c r="AW471" s="21">
        <v>0</v>
      </c>
      <c r="AX471" s="21">
        <v>0</v>
      </c>
      <c r="AY471" s="21">
        <v>0</v>
      </c>
      <c r="AZ471" s="21">
        <v>0</v>
      </c>
      <c r="BA471" s="21">
        <v>0</v>
      </c>
      <c r="BB471" s="21">
        <v>0</v>
      </c>
      <c r="BC471" s="21">
        <v>0</v>
      </c>
      <c r="BD471" s="21">
        <v>0</v>
      </c>
      <c r="BE471" s="21">
        <v>0</v>
      </c>
      <c r="BF471" s="21">
        <v>0</v>
      </c>
      <c r="BG471" s="21">
        <v>0</v>
      </c>
      <c r="BH471" s="21">
        <v>0</v>
      </c>
      <c r="BI471" s="21">
        <v>0</v>
      </c>
      <c r="BJ471" s="21">
        <v>0</v>
      </c>
      <c r="BK471" s="21">
        <v>0</v>
      </c>
      <c r="BL471" s="21">
        <v>0</v>
      </c>
      <c r="BM471" s="21">
        <v>0</v>
      </c>
      <c r="BN471" s="21">
        <v>0</v>
      </c>
      <c r="BO471" s="21">
        <v>0</v>
      </c>
      <c r="BP471" s="21">
        <v>0</v>
      </c>
      <c r="BQ471" s="21">
        <v>0</v>
      </c>
      <c r="BR471" s="21">
        <v>0</v>
      </c>
      <c r="BS471" s="21">
        <v>0</v>
      </c>
      <c r="BT471" s="21">
        <v>0</v>
      </c>
      <c r="BU471" s="21">
        <v>0</v>
      </c>
      <c r="BV471" s="21">
        <v>0</v>
      </c>
      <c r="BW471" s="21">
        <v>0</v>
      </c>
      <c r="BX471" s="21">
        <v>0</v>
      </c>
      <c r="BY471" s="21">
        <v>0</v>
      </c>
      <c r="BZ471" s="21">
        <v>0</v>
      </c>
      <c r="CA471" s="21">
        <v>0</v>
      </c>
      <c r="CB471" s="21">
        <v>0</v>
      </c>
      <c r="CC471" s="21">
        <v>0</v>
      </c>
      <c r="CD471" s="21">
        <v>0</v>
      </c>
      <c r="CE471" s="21">
        <v>0</v>
      </c>
      <c r="CF471" s="21">
        <v>0</v>
      </c>
      <c r="CG471" s="21">
        <v>0</v>
      </c>
      <c r="CH471" s="21">
        <v>0</v>
      </c>
      <c r="CI471" s="21">
        <v>0</v>
      </c>
      <c r="CJ471" s="21">
        <v>0</v>
      </c>
      <c r="CK471" s="21">
        <v>0</v>
      </c>
      <c r="CL471" s="21">
        <v>0</v>
      </c>
      <c r="CM471" s="21">
        <v>0</v>
      </c>
      <c r="CN471" s="21">
        <v>0</v>
      </c>
      <c r="CO471" s="21">
        <v>0</v>
      </c>
      <c r="CP471" s="21">
        <v>0</v>
      </c>
      <c r="CQ471" s="21">
        <v>0</v>
      </c>
      <c r="CR471" s="21">
        <v>0</v>
      </c>
      <c r="CS471" s="21">
        <v>0</v>
      </c>
      <c r="CT471" s="21">
        <v>0</v>
      </c>
      <c r="CU471" s="21">
        <v>0</v>
      </c>
      <c r="CV471" s="21">
        <v>0</v>
      </c>
      <c r="CW471" s="21">
        <v>0</v>
      </c>
      <c r="CX471" s="21">
        <v>0</v>
      </c>
      <c r="CY471" s="21">
        <v>0</v>
      </c>
      <c r="CZ471" s="21">
        <v>0</v>
      </c>
      <c r="DA471" s="21">
        <v>0</v>
      </c>
      <c r="DB471" s="21">
        <v>0</v>
      </c>
      <c r="DC471" s="21">
        <v>0</v>
      </c>
      <c r="DD471" s="21">
        <v>0</v>
      </c>
      <c r="DE471" s="21">
        <v>0</v>
      </c>
      <c r="DF471" s="21">
        <v>0</v>
      </c>
      <c r="DG471" s="21">
        <v>0</v>
      </c>
      <c r="DH471" s="21">
        <v>1506894</v>
      </c>
      <c r="DI471" s="110">
        <v>10</v>
      </c>
      <c r="DJ471" s="110">
        <v>73</v>
      </c>
      <c r="DK471" s="110">
        <v>0</v>
      </c>
      <c r="DL471" s="110">
        <v>17</v>
      </c>
      <c r="DM471" s="110">
        <v>0</v>
      </c>
      <c r="DN471" s="21">
        <v>505879</v>
      </c>
      <c r="DO471" s="21">
        <v>0</v>
      </c>
      <c r="DP471" s="110" t="s">
        <v>1892</v>
      </c>
      <c r="DQ471" s="110" t="s">
        <v>1911</v>
      </c>
      <c r="DR471" s="110" t="s">
        <v>1911</v>
      </c>
      <c r="DS471" s="110" t="s">
        <v>1892</v>
      </c>
      <c r="DT471" s="110" t="s">
        <v>1911</v>
      </c>
      <c r="DU471" s="110" t="s">
        <v>1911</v>
      </c>
      <c r="DV471" s="110" t="s">
        <v>1911</v>
      </c>
      <c r="DW471" s="110" t="s">
        <v>1911</v>
      </c>
      <c r="DX471" s="110" t="s">
        <v>1911</v>
      </c>
      <c r="DY471" s="110" t="s">
        <v>1911</v>
      </c>
      <c r="DZ471" s="110" t="s">
        <v>1911</v>
      </c>
      <c r="EA471" s="110" t="s">
        <v>1911</v>
      </c>
      <c r="EB471" s="110" t="s">
        <v>1892</v>
      </c>
      <c r="EC471" s="110" t="s">
        <v>1892</v>
      </c>
    </row>
    <row r="472" spans="1:133" x14ac:dyDescent="0.3">
      <c r="A472" s="110" t="s">
        <v>162</v>
      </c>
      <c r="B472" s="110">
        <v>2021</v>
      </c>
      <c r="C472" s="110" t="s">
        <v>3310</v>
      </c>
      <c r="D472" s="22">
        <f>INDEX(Concordance!$A$2:$A$556,MATCH('2021 ESSER III'!F472,Concordance!$D$2:$D$556,0))</f>
        <v>35099</v>
      </c>
      <c r="E472" s="110" t="s">
        <v>1579</v>
      </c>
      <c r="F472" s="110" t="s">
        <v>3311</v>
      </c>
      <c r="G472" s="110" t="s">
        <v>3312</v>
      </c>
      <c r="H472" s="110" t="s">
        <v>1892</v>
      </c>
      <c r="I472" s="21">
        <v>0</v>
      </c>
      <c r="J472" s="21">
        <v>0</v>
      </c>
      <c r="K472" s="21">
        <v>0</v>
      </c>
      <c r="L472" s="21">
        <v>0</v>
      </c>
      <c r="M472" s="21">
        <v>0</v>
      </c>
      <c r="N472" s="21">
        <v>0</v>
      </c>
      <c r="O472" s="21">
        <v>0</v>
      </c>
      <c r="P472" s="21">
        <v>0</v>
      </c>
      <c r="Q472" s="21">
        <v>0</v>
      </c>
      <c r="R472" s="21">
        <v>0</v>
      </c>
      <c r="W472" s="21">
        <v>0</v>
      </c>
      <c r="AC472" s="21">
        <v>1730175</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21">
        <v>0</v>
      </c>
      <c r="CK472" s="21">
        <v>0</v>
      </c>
      <c r="CL472" s="21">
        <v>0</v>
      </c>
      <c r="CM472" s="21">
        <v>0</v>
      </c>
      <c r="CN472" s="21">
        <v>0</v>
      </c>
      <c r="CO472" s="21">
        <v>0</v>
      </c>
      <c r="CP472" s="21">
        <v>0</v>
      </c>
      <c r="CQ472" s="21">
        <v>0</v>
      </c>
      <c r="CR472" s="21">
        <v>0</v>
      </c>
      <c r="CS472" s="21">
        <v>0</v>
      </c>
      <c r="CT472" s="21">
        <v>0</v>
      </c>
      <c r="CU472" s="21">
        <v>0</v>
      </c>
      <c r="CV472" s="21">
        <v>0</v>
      </c>
      <c r="CW472" s="21">
        <v>0</v>
      </c>
      <c r="CX472" s="21">
        <v>0</v>
      </c>
      <c r="CY472" s="21">
        <v>0</v>
      </c>
      <c r="CZ472" s="21">
        <v>0</v>
      </c>
      <c r="DA472" s="21">
        <v>0</v>
      </c>
      <c r="DB472" s="21">
        <v>0</v>
      </c>
      <c r="DC472" s="21">
        <v>0</v>
      </c>
      <c r="DD472" s="21">
        <v>0</v>
      </c>
      <c r="DE472" s="21">
        <v>0</v>
      </c>
      <c r="DF472" s="21">
        <v>0</v>
      </c>
      <c r="DG472" s="21">
        <v>0</v>
      </c>
      <c r="DH472" s="21">
        <v>1730175</v>
      </c>
      <c r="DI472" s="110">
        <v>0</v>
      </c>
      <c r="DJ472" s="110">
        <v>20</v>
      </c>
      <c r="DK472" s="110">
        <v>0</v>
      </c>
      <c r="DL472" s="110">
        <v>80</v>
      </c>
      <c r="DM472" s="110">
        <v>0</v>
      </c>
      <c r="DN472" s="21">
        <v>1651520</v>
      </c>
      <c r="DO472" s="21">
        <v>0</v>
      </c>
      <c r="DP472" s="110" t="s">
        <v>1892</v>
      </c>
      <c r="DQ472" s="110" t="s">
        <v>1892</v>
      </c>
      <c r="DR472" s="110" t="s">
        <v>1911</v>
      </c>
      <c r="DS472" s="110" t="s">
        <v>1892</v>
      </c>
      <c r="DT472" s="110" t="s">
        <v>1911</v>
      </c>
      <c r="DU472" s="110" t="s">
        <v>1892</v>
      </c>
      <c r="DV472" s="110" t="s">
        <v>1911</v>
      </c>
      <c r="DW472" s="110" t="s">
        <v>1911</v>
      </c>
      <c r="DX472" s="110" t="s">
        <v>1911</v>
      </c>
      <c r="DY472" s="110" t="s">
        <v>1911</v>
      </c>
      <c r="DZ472" s="110" t="s">
        <v>1911</v>
      </c>
      <c r="EA472" s="110" t="s">
        <v>1911</v>
      </c>
      <c r="EB472" s="110" t="s">
        <v>1892</v>
      </c>
      <c r="EC472" s="110" t="s">
        <v>1892</v>
      </c>
    </row>
    <row r="473" spans="1:133" x14ac:dyDescent="0.3">
      <c r="A473" s="110" t="s">
        <v>162</v>
      </c>
      <c r="B473" s="110">
        <v>2021</v>
      </c>
      <c r="C473" s="110" t="s">
        <v>3313</v>
      </c>
      <c r="D473" s="22">
        <f>INDEX(Concordance!$A$2:$A$556,MATCH('2021 ESSER III'!F473,Concordance!$D$2:$D$556,0))</f>
        <v>59113</v>
      </c>
      <c r="E473" s="110" t="s">
        <v>1582</v>
      </c>
      <c r="F473" s="110" t="s">
        <v>3314</v>
      </c>
      <c r="G473" s="110" t="s">
        <v>3315</v>
      </c>
      <c r="H473" s="110" t="s">
        <v>1892</v>
      </c>
      <c r="I473" s="21">
        <v>0</v>
      </c>
      <c r="J473" s="21">
        <v>0</v>
      </c>
      <c r="K473" s="21">
        <v>0</v>
      </c>
      <c r="L473" s="21">
        <v>0</v>
      </c>
      <c r="M473" s="21">
        <v>0</v>
      </c>
      <c r="N473" s="21">
        <v>0</v>
      </c>
      <c r="O473" s="21">
        <v>0</v>
      </c>
      <c r="P473" s="21">
        <v>0</v>
      </c>
      <c r="Q473" s="21">
        <v>0</v>
      </c>
      <c r="R473" s="21">
        <v>0</v>
      </c>
      <c r="W473" s="21">
        <v>0</v>
      </c>
      <c r="AC473" s="21">
        <v>259068</v>
      </c>
      <c r="AD473" s="21">
        <v>0</v>
      </c>
      <c r="AE473" s="21">
        <v>0</v>
      </c>
      <c r="AF473" s="21">
        <v>0</v>
      </c>
      <c r="AG473" s="21">
        <v>0</v>
      </c>
      <c r="AH473" s="21">
        <v>0</v>
      </c>
      <c r="AI473" s="21">
        <v>0</v>
      </c>
      <c r="AJ473" s="21">
        <v>0</v>
      </c>
      <c r="AK473" s="21">
        <v>0</v>
      </c>
      <c r="AL473" s="21">
        <v>0</v>
      </c>
      <c r="AM473" s="21">
        <v>0</v>
      </c>
      <c r="AN473" s="21">
        <v>0</v>
      </c>
      <c r="AO473" s="21">
        <v>0</v>
      </c>
      <c r="AP473" s="21">
        <v>0</v>
      </c>
      <c r="AQ473" s="21">
        <v>0</v>
      </c>
      <c r="AR473" s="21">
        <v>0</v>
      </c>
      <c r="AS473" s="21">
        <v>0</v>
      </c>
      <c r="AT473" s="21">
        <v>0</v>
      </c>
      <c r="AU473" s="21">
        <v>0</v>
      </c>
      <c r="AV473" s="21">
        <v>0</v>
      </c>
      <c r="AW473" s="21">
        <v>0</v>
      </c>
      <c r="AX473" s="21">
        <v>0</v>
      </c>
      <c r="AY473" s="21">
        <v>0</v>
      </c>
      <c r="AZ473" s="21">
        <v>0</v>
      </c>
      <c r="BA473" s="21">
        <v>0</v>
      </c>
      <c r="BB473" s="21">
        <v>0</v>
      </c>
      <c r="BC473" s="21">
        <v>0</v>
      </c>
      <c r="BD473" s="21">
        <v>0</v>
      </c>
      <c r="BE473" s="21">
        <v>0</v>
      </c>
      <c r="BF473" s="21">
        <v>0</v>
      </c>
      <c r="BG473" s="21">
        <v>0</v>
      </c>
      <c r="BH473" s="21">
        <v>0</v>
      </c>
      <c r="BI473" s="21">
        <v>0</v>
      </c>
      <c r="BJ473" s="21">
        <v>0</v>
      </c>
      <c r="BK473" s="21">
        <v>0</v>
      </c>
      <c r="BL473" s="21">
        <v>0</v>
      </c>
      <c r="BM473" s="21">
        <v>0</v>
      </c>
      <c r="BN473" s="21">
        <v>0</v>
      </c>
      <c r="BO473" s="21">
        <v>0</v>
      </c>
      <c r="BP473" s="21">
        <v>0</v>
      </c>
      <c r="BQ473" s="21">
        <v>0</v>
      </c>
      <c r="BR473" s="21">
        <v>0</v>
      </c>
      <c r="BS473" s="21">
        <v>0</v>
      </c>
      <c r="BT473" s="21">
        <v>0</v>
      </c>
      <c r="BU473" s="21">
        <v>0</v>
      </c>
      <c r="BV473" s="21">
        <v>0</v>
      </c>
      <c r="BW473" s="21">
        <v>0</v>
      </c>
      <c r="BX473" s="21">
        <v>0</v>
      </c>
      <c r="BY473" s="21">
        <v>0</v>
      </c>
      <c r="BZ473" s="21">
        <v>0</v>
      </c>
      <c r="CA473" s="21">
        <v>0</v>
      </c>
      <c r="CB473" s="21">
        <v>0</v>
      </c>
      <c r="CC473" s="21">
        <v>0</v>
      </c>
      <c r="CD473" s="21">
        <v>0</v>
      </c>
      <c r="CE473" s="21">
        <v>0</v>
      </c>
      <c r="CF473" s="21">
        <v>0</v>
      </c>
      <c r="CG473" s="21">
        <v>0</v>
      </c>
      <c r="CH473" s="21">
        <v>0</v>
      </c>
      <c r="CI473" s="21">
        <v>0</v>
      </c>
      <c r="CJ473" s="21">
        <v>0</v>
      </c>
      <c r="CK473" s="21">
        <v>0</v>
      </c>
      <c r="CL473" s="21">
        <v>0</v>
      </c>
      <c r="CM473" s="21">
        <v>0</v>
      </c>
      <c r="CN473" s="21">
        <v>0</v>
      </c>
      <c r="CO473" s="21">
        <v>0</v>
      </c>
      <c r="CP473" s="21">
        <v>0</v>
      </c>
      <c r="CQ473" s="21">
        <v>0</v>
      </c>
      <c r="CR473" s="21">
        <v>0</v>
      </c>
      <c r="CS473" s="21">
        <v>0</v>
      </c>
      <c r="CT473" s="21">
        <v>0</v>
      </c>
      <c r="CU473" s="21">
        <v>0</v>
      </c>
      <c r="CV473" s="21">
        <v>0</v>
      </c>
      <c r="CW473" s="21">
        <v>0</v>
      </c>
      <c r="CX473" s="21">
        <v>0</v>
      </c>
      <c r="CY473" s="21">
        <v>0</v>
      </c>
      <c r="CZ473" s="21">
        <v>0</v>
      </c>
      <c r="DA473" s="21">
        <v>0</v>
      </c>
      <c r="DB473" s="21">
        <v>0</v>
      </c>
      <c r="DC473" s="21">
        <v>0</v>
      </c>
      <c r="DD473" s="21">
        <v>0</v>
      </c>
      <c r="DE473" s="21">
        <v>0</v>
      </c>
      <c r="DF473" s="21">
        <v>0</v>
      </c>
      <c r="DG473" s="21">
        <v>0</v>
      </c>
      <c r="DH473" s="21">
        <v>259068</v>
      </c>
      <c r="DI473" s="110">
        <v>0</v>
      </c>
      <c r="DJ473" s="110">
        <v>70</v>
      </c>
      <c r="DK473" s="110">
        <v>0</v>
      </c>
      <c r="DL473" s="110">
        <v>30</v>
      </c>
      <c r="DM473" s="110">
        <v>0</v>
      </c>
      <c r="DN473" s="21">
        <v>75000</v>
      </c>
      <c r="DO473" s="21">
        <v>0</v>
      </c>
      <c r="DP473" s="110" t="s">
        <v>1911</v>
      </c>
      <c r="DQ473" s="110" t="s">
        <v>1892</v>
      </c>
      <c r="DR473" s="110" t="s">
        <v>1911</v>
      </c>
      <c r="DS473" s="110" t="s">
        <v>1911</v>
      </c>
      <c r="DT473" s="110" t="s">
        <v>1911</v>
      </c>
      <c r="DU473" s="110" t="s">
        <v>1911</v>
      </c>
      <c r="DV473" s="110" t="s">
        <v>1911</v>
      </c>
      <c r="DW473" s="110" t="s">
        <v>1911</v>
      </c>
      <c r="DX473" s="110" t="s">
        <v>1911</v>
      </c>
      <c r="DY473" s="110" t="s">
        <v>1911</v>
      </c>
      <c r="DZ473" s="110" t="s">
        <v>1911</v>
      </c>
      <c r="EA473" s="110" t="s">
        <v>1911</v>
      </c>
      <c r="EB473" s="110" t="s">
        <v>1892</v>
      </c>
      <c r="EC473" s="110" t="s">
        <v>1892</v>
      </c>
    </row>
    <row r="474" spans="1:133" x14ac:dyDescent="0.3">
      <c r="A474" s="110" t="s">
        <v>162</v>
      </c>
      <c r="B474" s="110">
        <v>2021</v>
      </c>
      <c r="C474" s="110" t="s">
        <v>3316</v>
      </c>
      <c r="D474" s="22">
        <f>INDEX(Concordance!$A$2:$A$556,MATCH('2021 ESSER III'!F474,Concordance!$D$2:$D$556,0))</f>
        <v>5121</v>
      </c>
      <c r="E474" s="110" t="s">
        <v>1585</v>
      </c>
      <c r="F474" s="110" t="s">
        <v>3317</v>
      </c>
      <c r="G474" s="110" t="s">
        <v>3318</v>
      </c>
      <c r="H474" s="110" t="s">
        <v>1892</v>
      </c>
      <c r="I474" s="21">
        <v>0</v>
      </c>
      <c r="J474" s="21">
        <v>0</v>
      </c>
      <c r="K474" s="21">
        <v>0</v>
      </c>
      <c r="L474" s="21">
        <v>0</v>
      </c>
      <c r="M474" s="21">
        <v>0</v>
      </c>
      <c r="N474" s="21">
        <v>0</v>
      </c>
      <c r="O474" s="21">
        <v>0</v>
      </c>
      <c r="P474" s="21">
        <v>0</v>
      </c>
      <c r="Q474" s="21">
        <v>0</v>
      </c>
      <c r="R474" s="21">
        <v>0</v>
      </c>
      <c r="W474" s="21">
        <v>0</v>
      </c>
      <c r="AC474" s="21">
        <v>1896446</v>
      </c>
      <c r="AD474" s="21">
        <v>0</v>
      </c>
      <c r="AE474" s="21">
        <v>0</v>
      </c>
      <c r="AF474" s="21">
        <v>0</v>
      </c>
      <c r="AG474" s="21">
        <v>0</v>
      </c>
      <c r="AH474" s="21">
        <v>0</v>
      </c>
      <c r="AI474" s="21">
        <v>0</v>
      </c>
      <c r="AJ474" s="21">
        <v>0</v>
      </c>
      <c r="AK474" s="21">
        <v>0</v>
      </c>
      <c r="AL474" s="21">
        <v>0</v>
      </c>
      <c r="AM474" s="21">
        <v>0</v>
      </c>
      <c r="AN474" s="21">
        <v>0</v>
      </c>
      <c r="AO474" s="21">
        <v>0</v>
      </c>
      <c r="AP474" s="21">
        <v>0</v>
      </c>
      <c r="AQ474" s="21">
        <v>0</v>
      </c>
      <c r="AR474" s="21">
        <v>0</v>
      </c>
      <c r="AS474" s="21">
        <v>0</v>
      </c>
      <c r="AT474" s="21">
        <v>0</v>
      </c>
      <c r="AU474" s="21">
        <v>0</v>
      </c>
      <c r="AV474" s="21">
        <v>0</v>
      </c>
      <c r="AW474" s="21">
        <v>0</v>
      </c>
      <c r="AX474" s="21">
        <v>0</v>
      </c>
      <c r="AY474" s="21">
        <v>0</v>
      </c>
      <c r="AZ474" s="21">
        <v>0</v>
      </c>
      <c r="BA474" s="21">
        <v>0</v>
      </c>
      <c r="BB474" s="21">
        <v>0</v>
      </c>
      <c r="BC474" s="21">
        <v>0</v>
      </c>
      <c r="BD474" s="21">
        <v>0</v>
      </c>
      <c r="BE474" s="21">
        <v>0</v>
      </c>
      <c r="BF474" s="21">
        <v>0</v>
      </c>
      <c r="BG474" s="21">
        <v>0</v>
      </c>
      <c r="BH474" s="21">
        <v>0</v>
      </c>
      <c r="BI474" s="21">
        <v>0</v>
      </c>
      <c r="BJ474" s="21">
        <v>0</v>
      </c>
      <c r="BK474" s="21">
        <v>0</v>
      </c>
      <c r="BL474" s="21">
        <v>0</v>
      </c>
      <c r="BM474" s="21">
        <v>0</v>
      </c>
      <c r="BN474" s="21">
        <v>0</v>
      </c>
      <c r="BO474" s="21">
        <v>0</v>
      </c>
      <c r="BP474" s="21">
        <v>0</v>
      </c>
      <c r="BQ474" s="21">
        <v>0</v>
      </c>
      <c r="BR474" s="21">
        <v>0</v>
      </c>
      <c r="BS474" s="21">
        <v>0</v>
      </c>
      <c r="BT474" s="21">
        <v>0</v>
      </c>
      <c r="BU474" s="21">
        <v>0</v>
      </c>
      <c r="BV474" s="21">
        <v>0</v>
      </c>
      <c r="BW474" s="21">
        <v>0</v>
      </c>
      <c r="BX474" s="21">
        <v>0</v>
      </c>
      <c r="BY474" s="21">
        <v>0</v>
      </c>
      <c r="BZ474" s="21">
        <v>0</v>
      </c>
      <c r="CA474" s="21">
        <v>0</v>
      </c>
      <c r="CB474" s="21">
        <v>0</v>
      </c>
      <c r="CC474" s="21">
        <v>0</v>
      </c>
      <c r="CD474" s="21">
        <v>0</v>
      </c>
      <c r="CE474" s="21">
        <v>0</v>
      </c>
      <c r="CF474" s="21">
        <v>0</v>
      </c>
      <c r="CG474" s="21">
        <v>0</v>
      </c>
      <c r="CH474" s="21">
        <v>0</v>
      </c>
      <c r="CI474" s="21">
        <v>0</v>
      </c>
      <c r="CJ474" s="21">
        <v>0</v>
      </c>
      <c r="CK474" s="21">
        <v>0</v>
      </c>
      <c r="CL474" s="21">
        <v>0</v>
      </c>
      <c r="CM474" s="21">
        <v>0</v>
      </c>
      <c r="CN474" s="21">
        <v>0</v>
      </c>
      <c r="CO474" s="21">
        <v>0</v>
      </c>
      <c r="CP474" s="21">
        <v>0</v>
      </c>
      <c r="CQ474" s="21">
        <v>0</v>
      </c>
      <c r="CR474" s="21">
        <v>0</v>
      </c>
      <c r="CS474" s="21">
        <v>0</v>
      </c>
      <c r="CT474" s="21">
        <v>0</v>
      </c>
      <c r="CU474" s="21">
        <v>0</v>
      </c>
      <c r="CV474" s="21">
        <v>0</v>
      </c>
      <c r="CW474" s="21">
        <v>0</v>
      </c>
      <c r="CX474" s="21">
        <v>0</v>
      </c>
      <c r="CY474" s="21">
        <v>0</v>
      </c>
      <c r="CZ474" s="21">
        <v>0</v>
      </c>
      <c r="DA474" s="21">
        <v>0</v>
      </c>
      <c r="DB474" s="21">
        <v>0</v>
      </c>
      <c r="DC474" s="21">
        <v>0</v>
      </c>
      <c r="DD474" s="21">
        <v>0</v>
      </c>
      <c r="DE474" s="21">
        <v>0</v>
      </c>
      <c r="DF474" s="21">
        <v>0</v>
      </c>
      <c r="DG474" s="21">
        <v>0</v>
      </c>
      <c r="DH474" s="21">
        <v>1896446</v>
      </c>
      <c r="DI474" s="110">
        <v>21.15</v>
      </c>
      <c r="DJ474" s="110">
        <v>40.82</v>
      </c>
      <c r="DK474" s="110">
        <v>10.26</v>
      </c>
      <c r="DL474" s="110">
        <v>27.77</v>
      </c>
      <c r="DM474" s="110">
        <v>0</v>
      </c>
      <c r="DN474" s="21">
        <v>519382.63</v>
      </c>
      <c r="DO474" s="21">
        <v>0</v>
      </c>
      <c r="DP474" s="110" t="s">
        <v>1911</v>
      </c>
      <c r="DQ474" s="110" t="s">
        <v>1892</v>
      </c>
      <c r="DR474" s="110" t="s">
        <v>1911</v>
      </c>
      <c r="DS474" s="110" t="s">
        <v>1892</v>
      </c>
      <c r="DT474" s="110" t="s">
        <v>1911</v>
      </c>
      <c r="DU474" s="110" t="s">
        <v>1911</v>
      </c>
      <c r="DV474" s="110" t="s">
        <v>1911</v>
      </c>
      <c r="DW474" s="110" t="s">
        <v>1911</v>
      </c>
      <c r="DX474" s="110" t="s">
        <v>1911</v>
      </c>
      <c r="DY474" s="110" t="s">
        <v>1911</v>
      </c>
      <c r="DZ474" s="110" t="s">
        <v>1911</v>
      </c>
      <c r="EA474" s="110" t="s">
        <v>1911</v>
      </c>
      <c r="EB474" s="110" t="s">
        <v>1892</v>
      </c>
      <c r="EC474" s="110" t="s">
        <v>1892</v>
      </c>
    </row>
    <row r="475" spans="1:133" x14ac:dyDescent="0.3">
      <c r="A475" s="110" t="s">
        <v>162</v>
      </c>
      <c r="B475" s="110">
        <v>2021</v>
      </c>
      <c r="C475" s="110" t="s">
        <v>3319</v>
      </c>
      <c r="D475" s="22">
        <f>INDEX(Concordance!$A$2:$A$556,MATCH('2021 ESSER III'!F475,Concordance!$D$2:$D$556,0))</f>
        <v>22090</v>
      </c>
      <c r="E475" s="110" t="s">
        <v>1588</v>
      </c>
      <c r="F475" s="110" t="s">
        <v>3320</v>
      </c>
      <c r="G475" s="110" t="s">
        <v>3321</v>
      </c>
      <c r="H475" s="110" t="s">
        <v>1892</v>
      </c>
      <c r="I475" s="21">
        <v>0</v>
      </c>
      <c r="J475" s="21">
        <v>0</v>
      </c>
      <c r="K475" s="21">
        <v>0</v>
      </c>
      <c r="L475" s="21">
        <v>0</v>
      </c>
      <c r="M475" s="21">
        <v>0</v>
      </c>
      <c r="N475" s="21">
        <v>0</v>
      </c>
      <c r="O475" s="21">
        <v>0</v>
      </c>
      <c r="P475" s="21">
        <v>0</v>
      </c>
      <c r="Q475" s="21">
        <v>0</v>
      </c>
      <c r="R475" s="21">
        <v>0</v>
      </c>
      <c r="W475" s="21">
        <v>0</v>
      </c>
      <c r="AC475" s="21">
        <v>1069601</v>
      </c>
      <c r="AD475" s="21">
        <v>0</v>
      </c>
      <c r="AE475" s="21">
        <v>0</v>
      </c>
      <c r="AF475" s="21">
        <v>0</v>
      </c>
      <c r="AG475" s="21">
        <v>0</v>
      </c>
      <c r="AH475" s="21">
        <v>0</v>
      </c>
      <c r="AI475" s="21">
        <v>0</v>
      </c>
      <c r="AJ475" s="21">
        <v>0</v>
      </c>
      <c r="AK475" s="21">
        <v>0</v>
      </c>
      <c r="AL475" s="21">
        <v>0</v>
      </c>
      <c r="AM475" s="21">
        <v>0</v>
      </c>
      <c r="AN475" s="21">
        <v>0</v>
      </c>
      <c r="AO475" s="21">
        <v>0</v>
      </c>
      <c r="AP475" s="21">
        <v>0</v>
      </c>
      <c r="AQ475" s="21">
        <v>0</v>
      </c>
      <c r="AR475" s="21">
        <v>0</v>
      </c>
      <c r="AS475" s="21">
        <v>0</v>
      </c>
      <c r="AT475" s="21">
        <v>0</v>
      </c>
      <c r="AU475" s="21">
        <v>0</v>
      </c>
      <c r="AV475" s="21">
        <v>0</v>
      </c>
      <c r="AW475" s="21">
        <v>0</v>
      </c>
      <c r="AX475" s="21">
        <v>0</v>
      </c>
      <c r="AY475" s="21">
        <v>0</v>
      </c>
      <c r="AZ475" s="21">
        <v>0</v>
      </c>
      <c r="BA475" s="21">
        <v>0</v>
      </c>
      <c r="BB475" s="21">
        <v>0</v>
      </c>
      <c r="BC475" s="21">
        <v>0</v>
      </c>
      <c r="BD475" s="21">
        <v>0</v>
      </c>
      <c r="BE475" s="21">
        <v>0</v>
      </c>
      <c r="BF475" s="21">
        <v>0</v>
      </c>
      <c r="BG475" s="21">
        <v>0</v>
      </c>
      <c r="BH475" s="21">
        <v>0</v>
      </c>
      <c r="BI475" s="21">
        <v>0</v>
      </c>
      <c r="BJ475" s="21">
        <v>0</v>
      </c>
      <c r="BK475" s="21">
        <v>0</v>
      </c>
      <c r="BL475" s="21">
        <v>0</v>
      </c>
      <c r="BM475" s="21">
        <v>0</v>
      </c>
      <c r="BN475" s="21">
        <v>0</v>
      </c>
      <c r="BO475" s="21">
        <v>0</v>
      </c>
      <c r="BP475" s="21">
        <v>0</v>
      </c>
      <c r="BQ475" s="21">
        <v>0</v>
      </c>
      <c r="BR475" s="21">
        <v>0</v>
      </c>
      <c r="BS475" s="21">
        <v>0</v>
      </c>
      <c r="BT475" s="21">
        <v>0</v>
      </c>
      <c r="BU475" s="21">
        <v>0</v>
      </c>
      <c r="BV475" s="21">
        <v>0</v>
      </c>
      <c r="BW475" s="21">
        <v>0</v>
      </c>
      <c r="BX475" s="21">
        <v>0</v>
      </c>
      <c r="BY475" s="21">
        <v>0</v>
      </c>
      <c r="BZ475" s="21">
        <v>0</v>
      </c>
      <c r="CA475" s="21">
        <v>0</v>
      </c>
      <c r="CB475" s="21">
        <v>0</v>
      </c>
      <c r="CC475" s="21">
        <v>0</v>
      </c>
      <c r="CD475" s="21">
        <v>0</v>
      </c>
      <c r="CE475" s="21">
        <v>0</v>
      </c>
      <c r="CF475" s="21">
        <v>0</v>
      </c>
      <c r="CG475" s="21">
        <v>0</v>
      </c>
      <c r="CH475" s="21">
        <v>0</v>
      </c>
      <c r="CI475" s="21">
        <v>0</v>
      </c>
      <c r="CJ475" s="21">
        <v>0</v>
      </c>
      <c r="CK475" s="21">
        <v>0</v>
      </c>
      <c r="CL475" s="21">
        <v>0</v>
      </c>
      <c r="CM475" s="21">
        <v>0</v>
      </c>
      <c r="CN475" s="21">
        <v>0</v>
      </c>
      <c r="CO475" s="21">
        <v>0</v>
      </c>
      <c r="CP475" s="21">
        <v>0</v>
      </c>
      <c r="CQ475" s="21">
        <v>0</v>
      </c>
      <c r="CR475" s="21">
        <v>0</v>
      </c>
      <c r="CS475" s="21">
        <v>0</v>
      </c>
      <c r="CT475" s="21">
        <v>0</v>
      </c>
      <c r="CU475" s="21">
        <v>0</v>
      </c>
      <c r="CV475" s="21">
        <v>0</v>
      </c>
      <c r="CW475" s="21">
        <v>0</v>
      </c>
      <c r="CX475" s="21">
        <v>0</v>
      </c>
      <c r="CY475" s="21">
        <v>0</v>
      </c>
      <c r="CZ475" s="21">
        <v>0</v>
      </c>
      <c r="DA475" s="21">
        <v>0</v>
      </c>
      <c r="DB475" s="21">
        <v>0</v>
      </c>
      <c r="DC475" s="21">
        <v>0</v>
      </c>
      <c r="DD475" s="21">
        <v>0</v>
      </c>
      <c r="DE475" s="21">
        <v>0</v>
      </c>
      <c r="DF475" s="21">
        <v>0</v>
      </c>
      <c r="DG475" s="21">
        <v>0</v>
      </c>
      <c r="DH475" s="21">
        <v>1069601</v>
      </c>
      <c r="DI475" s="110">
        <v>0</v>
      </c>
      <c r="DJ475" s="110">
        <v>20</v>
      </c>
      <c r="DK475" s="110">
        <v>0</v>
      </c>
      <c r="DL475" s="110">
        <v>80</v>
      </c>
      <c r="DM475" s="110">
        <v>0</v>
      </c>
      <c r="DN475" s="21">
        <v>235301.4</v>
      </c>
      <c r="DO475" s="21">
        <v>0</v>
      </c>
      <c r="DP475" s="110" t="s">
        <v>1911</v>
      </c>
      <c r="DQ475" s="110" t="s">
        <v>1911</v>
      </c>
      <c r="DR475" s="110" t="s">
        <v>1911</v>
      </c>
      <c r="DS475" s="110" t="s">
        <v>1911</v>
      </c>
      <c r="DT475" s="110" t="s">
        <v>1911</v>
      </c>
      <c r="DU475" s="110" t="s">
        <v>1911</v>
      </c>
      <c r="DV475" s="110" t="s">
        <v>1911</v>
      </c>
      <c r="DW475" s="110" t="s">
        <v>1911</v>
      </c>
      <c r="DX475" s="110" t="s">
        <v>1911</v>
      </c>
      <c r="DY475" s="110" t="s">
        <v>1911</v>
      </c>
      <c r="DZ475" s="110" t="s">
        <v>1911</v>
      </c>
      <c r="EA475" s="110" t="s">
        <v>1911</v>
      </c>
      <c r="EB475" s="110" t="s">
        <v>1892</v>
      </c>
      <c r="EC475" s="110" t="s">
        <v>1892</v>
      </c>
    </row>
    <row r="476" spans="1:133" x14ac:dyDescent="0.3">
      <c r="A476" s="110" t="s">
        <v>162</v>
      </c>
      <c r="B476" s="110">
        <v>2021</v>
      </c>
      <c r="C476" s="110" t="s">
        <v>3322</v>
      </c>
      <c r="D476" s="22">
        <f>INDEX(Concordance!$A$2:$A$556,MATCH('2021 ESSER III'!F476,Concordance!$D$2:$D$556,0))</f>
        <v>96119</v>
      </c>
      <c r="E476" s="110" t="s">
        <v>1591</v>
      </c>
      <c r="F476" s="110" t="s">
        <v>3323</v>
      </c>
      <c r="G476" s="110" t="s">
        <v>3324</v>
      </c>
      <c r="H476" s="110" t="s">
        <v>1892</v>
      </c>
      <c r="I476" s="21">
        <v>0</v>
      </c>
      <c r="J476" s="21">
        <v>0</v>
      </c>
      <c r="K476" s="21">
        <v>0</v>
      </c>
      <c r="L476" s="21">
        <v>0</v>
      </c>
      <c r="M476" s="21">
        <v>0</v>
      </c>
      <c r="N476" s="21">
        <v>0</v>
      </c>
      <c r="O476" s="21">
        <v>0</v>
      </c>
      <c r="P476" s="21">
        <v>0</v>
      </c>
      <c r="Q476" s="21">
        <v>0</v>
      </c>
      <c r="R476" s="21">
        <v>0</v>
      </c>
      <c r="W476" s="21">
        <v>0</v>
      </c>
      <c r="AC476" s="21">
        <v>3825532</v>
      </c>
      <c r="AD476" s="21">
        <v>0</v>
      </c>
      <c r="AE476" s="21">
        <v>0</v>
      </c>
      <c r="AF476" s="21">
        <v>0</v>
      </c>
      <c r="AG476" s="21">
        <v>0</v>
      </c>
      <c r="AH476" s="21">
        <v>0</v>
      </c>
      <c r="AI476" s="21">
        <v>0</v>
      </c>
      <c r="AJ476" s="21">
        <v>0</v>
      </c>
      <c r="AK476" s="21">
        <v>0</v>
      </c>
      <c r="AL476" s="21">
        <v>0</v>
      </c>
      <c r="AM476" s="21">
        <v>0</v>
      </c>
      <c r="AN476" s="21">
        <v>0</v>
      </c>
      <c r="AO476" s="21">
        <v>0</v>
      </c>
      <c r="AP476" s="21">
        <v>0</v>
      </c>
      <c r="AQ476" s="21">
        <v>0</v>
      </c>
      <c r="AR476" s="21">
        <v>0</v>
      </c>
      <c r="AS476" s="21">
        <v>0</v>
      </c>
      <c r="AT476" s="21">
        <v>0</v>
      </c>
      <c r="AU476" s="21">
        <v>0</v>
      </c>
      <c r="AV476" s="21">
        <v>0</v>
      </c>
      <c r="AW476" s="21">
        <v>0</v>
      </c>
      <c r="AX476" s="21">
        <v>0</v>
      </c>
      <c r="AY476" s="21">
        <v>0</v>
      </c>
      <c r="AZ476" s="21">
        <v>0</v>
      </c>
      <c r="BA476" s="21">
        <v>0</v>
      </c>
      <c r="BB476" s="21">
        <v>0</v>
      </c>
      <c r="BC476" s="21">
        <v>0</v>
      </c>
      <c r="BD476" s="21">
        <v>0</v>
      </c>
      <c r="BE476" s="21">
        <v>0</v>
      </c>
      <c r="BF476" s="21">
        <v>0</v>
      </c>
      <c r="BG476" s="21">
        <v>0</v>
      </c>
      <c r="BH476" s="21">
        <v>0</v>
      </c>
      <c r="BI476" s="21">
        <v>0</v>
      </c>
      <c r="BJ476" s="21">
        <v>0</v>
      </c>
      <c r="BK476" s="21">
        <v>0</v>
      </c>
      <c r="BL476" s="21">
        <v>0</v>
      </c>
      <c r="BM476" s="21">
        <v>0</v>
      </c>
      <c r="BN476" s="21">
        <v>0</v>
      </c>
      <c r="BO476" s="21">
        <v>0</v>
      </c>
      <c r="BP476" s="21">
        <v>0</v>
      </c>
      <c r="BQ476" s="21">
        <v>0</v>
      </c>
      <c r="BR476" s="21">
        <v>0</v>
      </c>
      <c r="BS476" s="21">
        <v>0</v>
      </c>
      <c r="BT476" s="21">
        <v>0</v>
      </c>
      <c r="BU476" s="21">
        <v>0</v>
      </c>
      <c r="BV476" s="21">
        <v>0</v>
      </c>
      <c r="BW476" s="21">
        <v>0</v>
      </c>
      <c r="BX476" s="21">
        <v>0</v>
      </c>
      <c r="BY476" s="21">
        <v>0</v>
      </c>
      <c r="BZ476" s="21">
        <v>0</v>
      </c>
      <c r="CA476" s="21">
        <v>0</v>
      </c>
      <c r="CB476" s="21">
        <v>0</v>
      </c>
      <c r="CC476" s="21">
        <v>0</v>
      </c>
      <c r="CD476" s="21">
        <v>0</v>
      </c>
      <c r="CE476" s="21">
        <v>0</v>
      </c>
      <c r="CF476" s="21">
        <v>0</v>
      </c>
      <c r="CG476" s="21">
        <v>0</v>
      </c>
      <c r="CH476" s="21">
        <v>0</v>
      </c>
      <c r="CI476" s="21">
        <v>0</v>
      </c>
      <c r="CJ476" s="21">
        <v>0</v>
      </c>
      <c r="CK476" s="21">
        <v>0</v>
      </c>
      <c r="CL476" s="21">
        <v>0</v>
      </c>
      <c r="CM476" s="21">
        <v>0</v>
      </c>
      <c r="CN476" s="21">
        <v>0</v>
      </c>
      <c r="CO476" s="21">
        <v>0</v>
      </c>
      <c r="CP476" s="21">
        <v>0</v>
      </c>
      <c r="CQ476" s="21">
        <v>0</v>
      </c>
      <c r="CR476" s="21">
        <v>0</v>
      </c>
      <c r="CS476" s="21">
        <v>0</v>
      </c>
      <c r="CT476" s="21">
        <v>0</v>
      </c>
      <c r="CU476" s="21">
        <v>0</v>
      </c>
      <c r="CV476" s="21">
        <v>0</v>
      </c>
      <c r="CW476" s="21">
        <v>0</v>
      </c>
      <c r="CX476" s="21">
        <v>0</v>
      </c>
      <c r="CY476" s="21">
        <v>0</v>
      </c>
      <c r="CZ476" s="21">
        <v>0</v>
      </c>
      <c r="DA476" s="21">
        <v>0</v>
      </c>
      <c r="DB476" s="21">
        <v>0</v>
      </c>
      <c r="DC476" s="21">
        <v>0</v>
      </c>
      <c r="DD476" s="21">
        <v>0</v>
      </c>
      <c r="DE476" s="21">
        <v>0</v>
      </c>
      <c r="DF476" s="21">
        <v>0</v>
      </c>
      <c r="DG476" s="21">
        <v>0</v>
      </c>
      <c r="DH476" s="21">
        <v>3825532</v>
      </c>
      <c r="DI476" s="110">
        <v>0</v>
      </c>
      <c r="DJ476" s="110">
        <v>80</v>
      </c>
      <c r="DK476" s="110">
        <v>0</v>
      </c>
      <c r="DL476" s="110">
        <v>20</v>
      </c>
      <c r="DM476" s="110">
        <v>0</v>
      </c>
      <c r="DN476" s="21">
        <v>3436614</v>
      </c>
      <c r="DO476" s="21">
        <v>0</v>
      </c>
      <c r="DP476" s="110" t="s">
        <v>1892</v>
      </c>
      <c r="DQ476" s="110" t="s">
        <v>1911</v>
      </c>
      <c r="DR476" s="110" t="s">
        <v>1911</v>
      </c>
      <c r="DS476" s="110" t="s">
        <v>1892</v>
      </c>
      <c r="DT476" s="110" t="s">
        <v>1911</v>
      </c>
      <c r="DU476" s="110" t="s">
        <v>1911</v>
      </c>
      <c r="DV476" s="110" t="s">
        <v>1911</v>
      </c>
      <c r="DW476" s="110" t="s">
        <v>1911</v>
      </c>
      <c r="DX476" s="110" t="s">
        <v>1911</v>
      </c>
      <c r="DY476" s="110" t="s">
        <v>1911</v>
      </c>
      <c r="DZ476" s="110" t="s">
        <v>1911</v>
      </c>
      <c r="EA476" s="110" t="s">
        <v>1911</v>
      </c>
      <c r="EB476" s="110" t="s">
        <v>1892</v>
      </c>
      <c r="EC476" s="110" t="s">
        <v>1892</v>
      </c>
    </row>
    <row r="477" spans="1:133" x14ac:dyDescent="0.3">
      <c r="A477" s="110" t="s">
        <v>162</v>
      </c>
      <c r="B477" s="110">
        <v>2021</v>
      </c>
      <c r="C477" s="110" t="s">
        <v>3325</v>
      </c>
      <c r="D477" s="22">
        <f>INDEX(Concordance!$A$2:$A$556,MATCH('2021 ESSER III'!F477,Concordance!$D$2:$D$556,0))</f>
        <v>40101</v>
      </c>
      <c r="E477" s="110" t="s">
        <v>1594</v>
      </c>
      <c r="F477" s="110" t="s">
        <v>3326</v>
      </c>
      <c r="G477" s="110" t="s">
        <v>3327</v>
      </c>
      <c r="H477" s="110" t="s">
        <v>1892</v>
      </c>
      <c r="I477" s="21">
        <v>0</v>
      </c>
      <c r="J477" s="21">
        <v>0</v>
      </c>
      <c r="K477" s="21">
        <v>0</v>
      </c>
      <c r="L477" s="21">
        <v>0</v>
      </c>
      <c r="M477" s="21">
        <v>0</v>
      </c>
      <c r="N477" s="21">
        <v>0</v>
      </c>
      <c r="O477" s="21">
        <v>0</v>
      </c>
      <c r="P477" s="21">
        <v>0</v>
      </c>
      <c r="Q477" s="21">
        <v>0</v>
      </c>
      <c r="R477" s="21">
        <v>0</v>
      </c>
      <c r="W477" s="21">
        <v>0</v>
      </c>
      <c r="AC477" s="21">
        <v>528646</v>
      </c>
      <c r="AD477" s="21">
        <v>0</v>
      </c>
      <c r="AE477" s="21">
        <v>0</v>
      </c>
      <c r="AF477" s="21">
        <v>0</v>
      </c>
      <c r="AG477" s="21">
        <v>0</v>
      </c>
      <c r="AH477" s="21">
        <v>0</v>
      </c>
      <c r="AI477" s="21">
        <v>0</v>
      </c>
      <c r="AJ477" s="21">
        <v>0</v>
      </c>
      <c r="AK477" s="21">
        <v>0</v>
      </c>
      <c r="AL477" s="21">
        <v>0</v>
      </c>
      <c r="AM477" s="21">
        <v>0</v>
      </c>
      <c r="AN477" s="21">
        <v>0</v>
      </c>
      <c r="AO477" s="21">
        <v>0</v>
      </c>
      <c r="AP477" s="21">
        <v>0</v>
      </c>
      <c r="AQ477" s="21">
        <v>0</v>
      </c>
      <c r="AR477" s="21">
        <v>0</v>
      </c>
      <c r="AS477" s="21">
        <v>0</v>
      </c>
      <c r="AT477" s="21">
        <v>0</v>
      </c>
      <c r="AU477" s="21">
        <v>0</v>
      </c>
      <c r="AV477" s="21">
        <v>0</v>
      </c>
      <c r="AW477" s="21">
        <v>0</v>
      </c>
      <c r="AX477" s="21">
        <v>0</v>
      </c>
      <c r="AY477" s="21">
        <v>0</v>
      </c>
      <c r="AZ477" s="21">
        <v>0</v>
      </c>
      <c r="BA477" s="21">
        <v>0</v>
      </c>
      <c r="BB477" s="21">
        <v>0</v>
      </c>
      <c r="BC477" s="21">
        <v>0</v>
      </c>
      <c r="BD477" s="21">
        <v>0</v>
      </c>
      <c r="BE477" s="21">
        <v>0</v>
      </c>
      <c r="BF477" s="21">
        <v>0</v>
      </c>
      <c r="BG477" s="21">
        <v>0</v>
      </c>
      <c r="BH477" s="21">
        <v>0</v>
      </c>
      <c r="BI477" s="21">
        <v>0</v>
      </c>
      <c r="BJ477" s="21">
        <v>0</v>
      </c>
      <c r="BK477" s="21">
        <v>0</v>
      </c>
      <c r="BL477" s="21">
        <v>0</v>
      </c>
      <c r="BM477" s="21">
        <v>0</v>
      </c>
      <c r="BN477" s="21">
        <v>0</v>
      </c>
      <c r="BO477" s="21">
        <v>0</v>
      </c>
      <c r="BP477" s="21">
        <v>0</v>
      </c>
      <c r="BQ477" s="21">
        <v>0</v>
      </c>
      <c r="BR477" s="21">
        <v>0</v>
      </c>
      <c r="BS477" s="21">
        <v>0</v>
      </c>
      <c r="BT477" s="21">
        <v>0</v>
      </c>
      <c r="BU477" s="21">
        <v>0</v>
      </c>
      <c r="BV477" s="21">
        <v>0</v>
      </c>
      <c r="BW477" s="21">
        <v>0</v>
      </c>
      <c r="BX477" s="21">
        <v>0</v>
      </c>
      <c r="BY477" s="21">
        <v>0</v>
      </c>
      <c r="BZ477" s="21">
        <v>0</v>
      </c>
      <c r="CA477" s="21">
        <v>0</v>
      </c>
      <c r="CB477" s="21">
        <v>0</v>
      </c>
      <c r="CC477" s="21">
        <v>0</v>
      </c>
      <c r="CD477" s="21">
        <v>0</v>
      </c>
      <c r="CE477" s="21">
        <v>0</v>
      </c>
      <c r="CF477" s="21">
        <v>0</v>
      </c>
      <c r="CG477" s="21">
        <v>0</v>
      </c>
      <c r="CH477" s="21">
        <v>0</v>
      </c>
      <c r="CI477" s="21">
        <v>0</v>
      </c>
      <c r="CJ477" s="21">
        <v>0</v>
      </c>
      <c r="CK477" s="21">
        <v>0</v>
      </c>
      <c r="CL477" s="21">
        <v>0</v>
      </c>
      <c r="CM477" s="21">
        <v>0</v>
      </c>
      <c r="CN477" s="21">
        <v>0</v>
      </c>
      <c r="CO477" s="21">
        <v>0</v>
      </c>
      <c r="CP477" s="21">
        <v>0</v>
      </c>
      <c r="CQ477" s="21">
        <v>0</v>
      </c>
      <c r="CR477" s="21">
        <v>0</v>
      </c>
      <c r="CS477" s="21">
        <v>0</v>
      </c>
      <c r="CT477" s="21">
        <v>0</v>
      </c>
      <c r="CU477" s="21">
        <v>0</v>
      </c>
      <c r="CV477" s="21">
        <v>0</v>
      </c>
      <c r="CW477" s="21">
        <v>0</v>
      </c>
      <c r="CX477" s="21">
        <v>0</v>
      </c>
      <c r="CY477" s="21">
        <v>0</v>
      </c>
      <c r="CZ477" s="21">
        <v>0</v>
      </c>
      <c r="DA477" s="21">
        <v>0</v>
      </c>
      <c r="DB477" s="21">
        <v>0</v>
      </c>
      <c r="DC477" s="21">
        <v>0</v>
      </c>
      <c r="DD477" s="21">
        <v>0</v>
      </c>
      <c r="DE477" s="21">
        <v>0</v>
      </c>
      <c r="DF477" s="21">
        <v>0</v>
      </c>
      <c r="DG477" s="21">
        <v>0</v>
      </c>
      <c r="DH477" s="21">
        <v>528646</v>
      </c>
      <c r="DI477" s="110">
        <v>40</v>
      </c>
      <c r="DJ477" s="110">
        <v>50</v>
      </c>
      <c r="DK477" s="110">
        <v>2</v>
      </c>
      <c r="DL477" s="110">
        <v>8</v>
      </c>
      <c r="DM477" s="110">
        <v>0</v>
      </c>
      <c r="DN477" s="21">
        <v>120500</v>
      </c>
      <c r="DO477" s="21">
        <v>0</v>
      </c>
      <c r="DP477" s="110" t="s">
        <v>1911</v>
      </c>
      <c r="DQ477" s="110" t="s">
        <v>1911</v>
      </c>
      <c r="DR477" s="110" t="s">
        <v>1911</v>
      </c>
      <c r="DS477" s="110" t="s">
        <v>1892</v>
      </c>
      <c r="DT477" s="110" t="s">
        <v>1911</v>
      </c>
      <c r="DU477" s="110" t="s">
        <v>1892</v>
      </c>
      <c r="DV477" s="110" t="s">
        <v>1911</v>
      </c>
      <c r="DW477" s="110" t="s">
        <v>1911</v>
      </c>
      <c r="DX477" s="110" t="s">
        <v>1911</v>
      </c>
      <c r="DY477" s="110" t="s">
        <v>1911</v>
      </c>
      <c r="DZ477" s="110" t="s">
        <v>1911</v>
      </c>
      <c r="EA477" s="110" t="s">
        <v>1911</v>
      </c>
      <c r="EB477" s="110" t="s">
        <v>1892</v>
      </c>
      <c r="EC477" s="110" t="s">
        <v>1892</v>
      </c>
    </row>
    <row r="478" spans="1:133" x14ac:dyDescent="0.3">
      <c r="A478" s="110" t="s">
        <v>162</v>
      </c>
      <c r="B478" s="110">
        <v>2021</v>
      </c>
      <c r="C478" s="110" t="s">
        <v>3328</v>
      </c>
      <c r="D478" s="22">
        <f>INDEX(Concordance!$A$2:$A$556,MATCH('2021 ESSER III'!F478,Concordance!$D$2:$D$556,0))</f>
        <v>22094</v>
      </c>
      <c r="E478" s="110" t="s">
        <v>1597</v>
      </c>
      <c r="F478" s="110" t="s">
        <v>3329</v>
      </c>
      <c r="G478" s="110" t="s">
        <v>3330</v>
      </c>
      <c r="H478" s="110" t="s">
        <v>1892</v>
      </c>
      <c r="I478" s="21">
        <v>11757.62</v>
      </c>
      <c r="J478" s="21">
        <v>0</v>
      </c>
      <c r="K478" s="21">
        <v>0</v>
      </c>
      <c r="L478" s="21">
        <v>0</v>
      </c>
      <c r="M478" s="21">
        <v>0</v>
      </c>
      <c r="N478" s="21">
        <v>0</v>
      </c>
      <c r="O478" s="21">
        <v>0</v>
      </c>
      <c r="P478" s="21">
        <v>0</v>
      </c>
      <c r="Q478" s="21">
        <v>11757.62</v>
      </c>
      <c r="R478" s="21">
        <v>0</v>
      </c>
      <c r="W478" s="21">
        <v>11757.62</v>
      </c>
      <c r="X478" s="110">
        <v>0</v>
      </c>
      <c r="Y478" s="110">
        <v>0</v>
      </c>
      <c r="Z478" s="110">
        <v>0</v>
      </c>
      <c r="AA478" s="110">
        <v>100</v>
      </c>
      <c r="AB478" s="110">
        <v>0</v>
      </c>
      <c r="AC478" s="21">
        <v>932126</v>
      </c>
      <c r="AD478" s="21">
        <v>0</v>
      </c>
      <c r="AE478" s="21">
        <v>0</v>
      </c>
      <c r="AF478" s="21">
        <v>0</v>
      </c>
      <c r="AG478" s="21">
        <v>0</v>
      </c>
      <c r="AH478" s="21">
        <v>0</v>
      </c>
      <c r="AI478" s="21">
        <v>0</v>
      </c>
      <c r="AJ478" s="21">
        <v>0</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N478" s="21">
        <v>0</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21">
        <v>0</v>
      </c>
      <c r="CH478" s="21">
        <v>0</v>
      </c>
      <c r="CI478" s="21">
        <v>0</v>
      </c>
      <c r="CJ478" s="21">
        <v>0</v>
      </c>
      <c r="CK478" s="21">
        <v>0</v>
      </c>
      <c r="CL478" s="21">
        <v>0</v>
      </c>
      <c r="CM478" s="21">
        <v>0</v>
      </c>
      <c r="CN478" s="21">
        <v>0</v>
      </c>
      <c r="CO478" s="21">
        <v>0</v>
      </c>
      <c r="CP478" s="21">
        <v>0</v>
      </c>
      <c r="CQ478" s="21">
        <v>0</v>
      </c>
      <c r="CR478" s="21">
        <v>0</v>
      </c>
      <c r="CS478" s="21">
        <v>0</v>
      </c>
      <c r="CT478" s="21">
        <v>0</v>
      </c>
      <c r="CU478" s="21">
        <v>0</v>
      </c>
      <c r="CV478" s="21">
        <v>0</v>
      </c>
      <c r="CW478" s="21">
        <v>0</v>
      </c>
      <c r="CX478" s="21">
        <v>0</v>
      </c>
      <c r="CY478" s="21">
        <v>0</v>
      </c>
      <c r="CZ478" s="21">
        <v>0</v>
      </c>
      <c r="DA478" s="21">
        <v>0</v>
      </c>
      <c r="DB478" s="21">
        <v>0</v>
      </c>
      <c r="DC478" s="21">
        <v>0</v>
      </c>
      <c r="DD478" s="21">
        <v>0</v>
      </c>
      <c r="DE478" s="21">
        <v>0</v>
      </c>
      <c r="DF478" s="21">
        <v>0</v>
      </c>
      <c r="DG478" s="21">
        <v>0</v>
      </c>
      <c r="DH478" s="21">
        <v>932126</v>
      </c>
      <c r="DI478" s="110">
        <v>0</v>
      </c>
      <c r="DJ478" s="110">
        <v>20</v>
      </c>
      <c r="DK478" s="110">
        <v>0</v>
      </c>
      <c r="DL478" s="110">
        <v>80</v>
      </c>
      <c r="DM478" s="110">
        <v>0</v>
      </c>
      <c r="DN478" s="21">
        <v>186425.2</v>
      </c>
      <c r="DO478" s="21">
        <v>0</v>
      </c>
      <c r="DP478" s="110" t="s">
        <v>1911</v>
      </c>
      <c r="DQ478" s="110" t="s">
        <v>1892</v>
      </c>
      <c r="DR478" s="110" t="s">
        <v>1911</v>
      </c>
      <c r="DS478" s="110" t="s">
        <v>1911</v>
      </c>
      <c r="DT478" s="110" t="s">
        <v>1911</v>
      </c>
      <c r="DU478" s="110" t="s">
        <v>1892</v>
      </c>
      <c r="DV478" s="110" t="s">
        <v>1911</v>
      </c>
      <c r="DW478" s="110" t="s">
        <v>1911</v>
      </c>
      <c r="DX478" s="110" t="s">
        <v>1911</v>
      </c>
      <c r="DY478" s="110" t="s">
        <v>1911</v>
      </c>
      <c r="DZ478" s="110" t="s">
        <v>1911</v>
      </c>
      <c r="EA478" s="110" t="s">
        <v>1911</v>
      </c>
      <c r="EB478" s="110" t="s">
        <v>1892</v>
      </c>
      <c r="EC478" s="110" t="s">
        <v>1892</v>
      </c>
    </row>
    <row r="479" spans="1:133" x14ac:dyDescent="0.3">
      <c r="A479" s="110" t="s">
        <v>162</v>
      </c>
      <c r="B479" s="110">
        <v>2021</v>
      </c>
      <c r="C479" s="110" t="s">
        <v>3331</v>
      </c>
      <c r="D479" s="22">
        <f>INDEX(Concordance!$A$2:$A$556,MATCH('2021 ESSER III'!F479,Concordance!$D$2:$D$556,0))</f>
        <v>36134</v>
      </c>
      <c r="E479" s="110" t="s">
        <v>1600</v>
      </c>
      <c r="F479" s="110" t="s">
        <v>3332</v>
      </c>
      <c r="G479" s="110" t="s">
        <v>3333</v>
      </c>
      <c r="H479" s="110" t="s">
        <v>1892</v>
      </c>
      <c r="I479" s="21">
        <v>3648.92</v>
      </c>
      <c r="J479" s="21">
        <v>0</v>
      </c>
      <c r="K479" s="21">
        <v>0</v>
      </c>
      <c r="L479" s="21">
        <v>0</v>
      </c>
      <c r="M479" s="21">
        <v>0</v>
      </c>
      <c r="N479" s="21">
        <v>0</v>
      </c>
      <c r="O479" s="21">
        <v>0</v>
      </c>
      <c r="P479" s="21">
        <v>0</v>
      </c>
      <c r="Q479" s="21">
        <v>3648.92</v>
      </c>
      <c r="R479" s="21">
        <v>0</v>
      </c>
      <c r="W479" s="21">
        <v>3648.92</v>
      </c>
      <c r="X479" s="110">
        <v>0</v>
      </c>
      <c r="Y479" s="110">
        <v>0</v>
      </c>
      <c r="Z479" s="110">
        <v>0</v>
      </c>
      <c r="AA479" s="110">
        <v>100</v>
      </c>
      <c r="AB479" s="110">
        <v>0</v>
      </c>
      <c r="AC479" s="21">
        <v>92532</v>
      </c>
      <c r="AD479" s="21">
        <v>0</v>
      </c>
      <c r="AE479" s="21">
        <v>0</v>
      </c>
      <c r="AF479" s="21">
        <v>0</v>
      </c>
      <c r="AG479" s="21">
        <v>0</v>
      </c>
      <c r="AH479" s="21">
        <v>0</v>
      </c>
      <c r="AI479" s="21">
        <v>0</v>
      </c>
      <c r="AJ479" s="21">
        <v>0</v>
      </c>
      <c r="AK479" s="21">
        <v>0</v>
      </c>
      <c r="AL479" s="21">
        <v>0</v>
      </c>
      <c r="AM479" s="21">
        <v>0</v>
      </c>
      <c r="AN479" s="21">
        <v>0</v>
      </c>
      <c r="AO479" s="21">
        <v>0</v>
      </c>
      <c r="AP479" s="21">
        <v>0</v>
      </c>
      <c r="AQ479" s="21">
        <v>0</v>
      </c>
      <c r="AR479" s="21">
        <v>0</v>
      </c>
      <c r="AS479" s="21">
        <v>0</v>
      </c>
      <c r="AT479" s="21">
        <v>0</v>
      </c>
      <c r="AU479" s="21">
        <v>0</v>
      </c>
      <c r="AV479" s="21">
        <v>0</v>
      </c>
      <c r="AW479" s="21">
        <v>0</v>
      </c>
      <c r="AX479" s="21">
        <v>0</v>
      </c>
      <c r="AY479" s="21">
        <v>0</v>
      </c>
      <c r="AZ479" s="21">
        <v>0</v>
      </c>
      <c r="BA479" s="21">
        <v>0</v>
      </c>
      <c r="BB479" s="21">
        <v>0</v>
      </c>
      <c r="BC479" s="21">
        <v>0</v>
      </c>
      <c r="BD479" s="21">
        <v>0</v>
      </c>
      <c r="BE479" s="21">
        <v>0</v>
      </c>
      <c r="BF479" s="21">
        <v>0</v>
      </c>
      <c r="BG479" s="21">
        <v>0</v>
      </c>
      <c r="BH479" s="21">
        <v>0</v>
      </c>
      <c r="BI479" s="21">
        <v>0</v>
      </c>
      <c r="BJ479" s="21">
        <v>0</v>
      </c>
      <c r="BK479" s="21">
        <v>0</v>
      </c>
      <c r="BL479" s="21">
        <v>0</v>
      </c>
      <c r="BM479" s="21">
        <v>0</v>
      </c>
      <c r="BN479" s="21">
        <v>0</v>
      </c>
      <c r="BO479" s="21">
        <v>0</v>
      </c>
      <c r="BP479" s="21">
        <v>0</v>
      </c>
      <c r="BQ479" s="21">
        <v>0</v>
      </c>
      <c r="BR479" s="21">
        <v>0</v>
      </c>
      <c r="BS479" s="21">
        <v>0</v>
      </c>
      <c r="BT479" s="21">
        <v>0</v>
      </c>
      <c r="BU479" s="21">
        <v>0</v>
      </c>
      <c r="BV479" s="21">
        <v>0</v>
      </c>
      <c r="BW479" s="21">
        <v>0</v>
      </c>
      <c r="BX479" s="21">
        <v>0</v>
      </c>
      <c r="BY479" s="21">
        <v>0</v>
      </c>
      <c r="BZ479" s="21">
        <v>0</v>
      </c>
      <c r="CA479" s="21">
        <v>0</v>
      </c>
      <c r="CB479" s="21">
        <v>0</v>
      </c>
      <c r="CC479" s="21">
        <v>0</v>
      </c>
      <c r="CD479" s="21">
        <v>0</v>
      </c>
      <c r="CE479" s="21">
        <v>0</v>
      </c>
      <c r="CF479" s="21">
        <v>0</v>
      </c>
      <c r="CG479" s="21">
        <v>0</v>
      </c>
      <c r="CH479" s="21">
        <v>0</v>
      </c>
      <c r="CI479" s="21">
        <v>0</v>
      </c>
      <c r="CJ479" s="21">
        <v>0</v>
      </c>
      <c r="CK479" s="21">
        <v>0</v>
      </c>
      <c r="CL479" s="21">
        <v>0</v>
      </c>
      <c r="CM479" s="21">
        <v>0</v>
      </c>
      <c r="CN479" s="21">
        <v>0</v>
      </c>
      <c r="CO479" s="21">
        <v>0</v>
      </c>
      <c r="CP479" s="21">
        <v>0</v>
      </c>
      <c r="CQ479" s="21">
        <v>0</v>
      </c>
      <c r="CR479" s="21">
        <v>0</v>
      </c>
      <c r="CS479" s="21">
        <v>0</v>
      </c>
      <c r="CT479" s="21">
        <v>0</v>
      </c>
      <c r="CU479" s="21">
        <v>0</v>
      </c>
      <c r="CV479" s="21">
        <v>0</v>
      </c>
      <c r="CW479" s="21">
        <v>0</v>
      </c>
      <c r="CX479" s="21">
        <v>0</v>
      </c>
      <c r="CY479" s="21">
        <v>0</v>
      </c>
      <c r="CZ479" s="21">
        <v>0</v>
      </c>
      <c r="DA479" s="21">
        <v>0</v>
      </c>
      <c r="DB479" s="21">
        <v>0</v>
      </c>
      <c r="DC479" s="21">
        <v>0</v>
      </c>
      <c r="DD479" s="21">
        <v>0</v>
      </c>
      <c r="DE479" s="21">
        <v>0</v>
      </c>
      <c r="DF479" s="21">
        <v>0</v>
      </c>
      <c r="DG479" s="21">
        <v>0</v>
      </c>
      <c r="DH479" s="21">
        <v>92532</v>
      </c>
      <c r="DI479" s="110">
        <v>0</v>
      </c>
      <c r="DJ479" s="110">
        <v>100</v>
      </c>
      <c r="DK479" s="110">
        <v>0</v>
      </c>
      <c r="DL479" s="110">
        <v>0</v>
      </c>
      <c r="DM479" s="110">
        <v>0</v>
      </c>
      <c r="DN479" s="21">
        <v>28112</v>
      </c>
      <c r="DO479" s="21">
        <v>0</v>
      </c>
      <c r="DP479" s="110" t="s">
        <v>1911</v>
      </c>
      <c r="DQ479" s="110" t="s">
        <v>1911</v>
      </c>
      <c r="DR479" s="110" t="s">
        <v>1911</v>
      </c>
      <c r="DS479" s="110" t="s">
        <v>1892</v>
      </c>
      <c r="DT479" s="110" t="s">
        <v>1911</v>
      </c>
      <c r="DU479" s="110" t="s">
        <v>1892</v>
      </c>
      <c r="DV479" s="110" t="s">
        <v>1911</v>
      </c>
      <c r="DW479" s="110" t="s">
        <v>1911</v>
      </c>
      <c r="DX479" s="110" t="s">
        <v>1911</v>
      </c>
      <c r="DY479" s="110" t="s">
        <v>1911</v>
      </c>
      <c r="DZ479" s="110" t="s">
        <v>1911</v>
      </c>
      <c r="EA479" s="110" t="s">
        <v>1911</v>
      </c>
      <c r="EB479" s="110" t="s">
        <v>1892</v>
      </c>
      <c r="EC479" s="110" t="s">
        <v>1892</v>
      </c>
    </row>
    <row r="480" spans="1:133" x14ac:dyDescent="0.3">
      <c r="A480" s="110" t="s">
        <v>162</v>
      </c>
      <c r="B480" s="110">
        <v>2021</v>
      </c>
      <c r="C480" s="110" t="s">
        <v>3334</v>
      </c>
      <c r="D480" s="22">
        <f>INDEX(Concordance!$A$2:$A$556,MATCH('2021 ESSER III'!F480,Concordance!$D$2:$D$556,0))</f>
        <v>39141</v>
      </c>
      <c r="E480" s="110" t="s">
        <v>1603</v>
      </c>
      <c r="F480" s="110" t="s">
        <v>3335</v>
      </c>
      <c r="G480" s="110" t="s">
        <v>3336</v>
      </c>
      <c r="H480" s="110" t="s">
        <v>1892</v>
      </c>
      <c r="I480" s="21">
        <v>0</v>
      </c>
      <c r="J480" s="21">
        <v>0</v>
      </c>
      <c r="K480" s="21">
        <v>0</v>
      </c>
      <c r="L480" s="21">
        <v>0</v>
      </c>
      <c r="M480" s="21">
        <v>0</v>
      </c>
      <c r="N480" s="21">
        <v>0</v>
      </c>
      <c r="O480" s="21">
        <v>0</v>
      </c>
      <c r="P480" s="21">
        <v>0</v>
      </c>
      <c r="Q480" s="21">
        <v>0</v>
      </c>
      <c r="R480" s="21">
        <v>0</v>
      </c>
      <c r="W480" s="21">
        <v>0</v>
      </c>
      <c r="AC480" s="21">
        <v>61575647</v>
      </c>
      <c r="AD480" s="21">
        <v>0</v>
      </c>
      <c r="AE480" s="21">
        <v>0</v>
      </c>
      <c r="AF480" s="21">
        <v>0</v>
      </c>
      <c r="AG480" s="21">
        <v>0</v>
      </c>
      <c r="AH480" s="21">
        <v>0</v>
      </c>
      <c r="AI480" s="21">
        <v>0</v>
      </c>
      <c r="AJ480" s="21">
        <v>0</v>
      </c>
      <c r="AK480" s="21">
        <v>0</v>
      </c>
      <c r="AL480" s="21">
        <v>0</v>
      </c>
      <c r="AM480" s="21">
        <v>0</v>
      </c>
      <c r="AN480" s="21">
        <v>0</v>
      </c>
      <c r="AO480" s="21">
        <v>0</v>
      </c>
      <c r="AP480" s="21">
        <v>0</v>
      </c>
      <c r="AQ480" s="21">
        <v>0</v>
      </c>
      <c r="AR480" s="21">
        <v>0</v>
      </c>
      <c r="AS480" s="21">
        <v>0</v>
      </c>
      <c r="AT480" s="21">
        <v>0</v>
      </c>
      <c r="AU480" s="21">
        <v>0</v>
      </c>
      <c r="AV480" s="21">
        <v>0</v>
      </c>
      <c r="AW480" s="21">
        <v>0</v>
      </c>
      <c r="AX480" s="21">
        <v>0</v>
      </c>
      <c r="AY480" s="21">
        <v>0</v>
      </c>
      <c r="AZ480" s="21">
        <v>0</v>
      </c>
      <c r="BA480" s="21">
        <v>0</v>
      </c>
      <c r="BB480" s="21">
        <v>0</v>
      </c>
      <c r="BC480" s="21">
        <v>0</v>
      </c>
      <c r="BD480" s="21">
        <v>0</v>
      </c>
      <c r="BE480" s="21">
        <v>0</v>
      </c>
      <c r="BF480" s="21">
        <v>0</v>
      </c>
      <c r="BG480" s="21">
        <v>0</v>
      </c>
      <c r="BH480" s="21">
        <v>0</v>
      </c>
      <c r="BI480" s="21">
        <v>0</v>
      </c>
      <c r="BJ480" s="21">
        <v>0</v>
      </c>
      <c r="BK480" s="21">
        <v>0</v>
      </c>
      <c r="BL480" s="21">
        <v>0</v>
      </c>
      <c r="BM480" s="21">
        <v>0</v>
      </c>
      <c r="BN480" s="21">
        <v>0</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21">
        <v>0</v>
      </c>
      <c r="CU480" s="21">
        <v>0</v>
      </c>
      <c r="CV480" s="21">
        <v>0</v>
      </c>
      <c r="CW480" s="21">
        <v>0</v>
      </c>
      <c r="CX480" s="21">
        <v>0</v>
      </c>
      <c r="CY480" s="21">
        <v>0</v>
      </c>
      <c r="CZ480" s="21">
        <v>0</v>
      </c>
      <c r="DA480" s="21">
        <v>0</v>
      </c>
      <c r="DB480" s="21">
        <v>0</v>
      </c>
      <c r="DC480" s="21">
        <v>0</v>
      </c>
      <c r="DD480" s="21">
        <v>0</v>
      </c>
      <c r="DE480" s="21">
        <v>0</v>
      </c>
      <c r="DF480" s="21">
        <v>0</v>
      </c>
      <c r="DG480" s="21">
        <v>0</v>
      </c>
      <c r="DH480" s="21">
        <v>61575647</v>
      </c>
      <c r="DI480" s="110">
        <v>5</v>
      </c>
      <c r="DJ480" s="110">
        <v>61</v>
      </c>
      <c r="DK480" s="110">
        <v>22</v>
      </c>
      <c r="DL480" s="110">
        <v>12</v>
      </c>
      <c r="DM480" s="110">
        <v>0</v>
      </c>
      <c r="DN480" s="21">
        <v>20000000</v>
      </c>
      <c r="DO480" s="21">
        <v>0</v>
      </c>
      <c r="DP480" s="110" t="s">
        <v>1911</v>
      </c>
      <c r="DQ480" s="110" t="s">
        <v>1911</v>
      </c>
      <c r="DR480" s="110" t="s">
        <v>1892</v>
      </c>
      <c r="DS480" s="110" t="s">
        <v>1892</v>
      </c>
      <c r="DT480" s="110" t="s">
        <v>1911</v>
      </c>
      <c r="DU480" s="110" t="s">
        <v>1892</v>
      </c>
      <c r="DV480" s="110" t="s">
        <v>1911</v>
      </c>
      <c r="DW480" s="110" t="s">
        <v>1911</v>
      </c>
      <c r="DX480" s="110" t="s">
        <v>1911</v>
      </c>
      <c r="DY480" s="110" t="s">
        <v>1911</v>
      </c>
      <c r="DZ480" s="110" t="s">
        <v>1911</v>
      </c>
      <c r="EA480" s="110" t="s">
        <v>1911</v>
      </c>
      <c r="EB480" s="110" t="s">
        <v>1892</v>
      </c>
      <c r="EC480" s="110" t="s">
        <v>1892</v>
      </c>
    </row>
    <row r="481" spans="1:133" x14ac:dyDescent="0.3">
      <c r="A481" s="110" t="s">
        <v>162</v>
      </c>
      <c r="B481" s="110">
        <v>2021</v>
      </c>
      <c r="C481" s="110" t="s">
        <v>3337</v>
      </c>
      <c r="D481" s="22">
        <f>INDEX(Concordance!$A$2:$A$556,MATCH('2021 ESSER III'!F481,Concordance!$D$2:$D$556,0))</f>
        <v>115912</v>
      </c>
      <c r="E481" s="110" t="s">
        <v>3338</v>
      </c>
      <c r="F481" s="110" t="s">
        <v>3339</v>
      </c>
      <c r="G481" s="110" t="s">
        <v>3340</v>
      </c>
      <c r="H481" s="110" t="s">
        <v>1892</v>
      </c>
      <c r="I481" s="21">
        <v>0</v>
      </c>
      <c r="J481" s="21">
        <v>0</v>
      </c>
      <c r="K481" s="21">
        <v>0</v>
      </c>
      <c r="L481" s="21">
        <v>0</v>
      </c>
      <c r="M481" s="21">
        <v>0</v>
      </c>
      <c r="N481" s="21">
        <v>0</v>
      </c>
      <c r="O481" s="21">
        <v>0</v>
      </c>
      <c r="P481" s="21">
        <v>0</v>
      </c>
      <c r="Q481" s="21">
        <v>0</v>
      </c>
      <c r="R481" s="21">
        <v>0</v>
      </c>
      <c r="W481" s="21">
        <v>0</v>
      </c>
      <c r="AC481" s="21">
        <v>2238271</v>
      </c>
      <c r="AD481" s="21">
        <v>0</v>
      </c>
      <c r="AE481" s="21">
        <v>0</v>
      </c>
      <c r="AF481" s="21">
        <v>0</v>
      </c>
      <c r="AG481" s="21">
        <v>0</v>
      </c>
      <c r="AH481" s="21">
        <v>0</v>
      </c>
      <c r="AI481" s="21">
        <v>0</v>
      </c>
      <c r="AJ481" s="21">
        <v>0</v>
      </c>
      <c r="AK481" s="21">
        <v>0</v>
      </c>
      <c r="AL481" s="21">
        <v>0</v>
      </c>
      <c r="AM481" s="21">
        <v>0</v>
      </c>
      <c r="AN481" s="21">
        <v>0</v>
      </c>
      <c r="AO481" s="21">
        <v>0</v>
      </c>
      <c r="AP481" s="21">
        <v>0</v>
      </c>
      <c r="AQ481" s="21">
        <v>0</v>
      </c>
      <c r="AR481" s="21">
        <v>0</v>
      </c>
      <c r="AS481" s="21">
        <v>0</v>
      </c>
      <c r="AT481" s="21">
        <v>0</v>
      </c>
      <c r="AU481" s="21">
        <v>0</v>
      </c>
      <c r="AV481" s="21">
        <v>0</v>
      </c>
      <c r="AW481" s="21">
        <v>0</v>
      </c>
      <c r="AX481" s="21">
        <v>0</v>
      </c>
      <c r="AY481" s="21">
        <v>0</v>
      </c>
      <c r="AZ481" s="21">
        <v>0</v>
      </c>
      <c r="BA481" s="21">
        <v>0</v>
      </c>
      <c r="BB481" s="21">
        <v>0</v>
      </c>
      <c r="BC481" s="21">
        <v>0</v>
      </c>
      <c r="BD481" s="21">
        <v>0</v>
      </c>
      <c r="BE481" s="21">
        <v>0</v>
      </c>
      <c r="BF481" s="21">
        <v>0</v>
      </c>
      <c r="BG481" s="21">
        <v>0</v>
      </c>
      <c r="BH481" s="21">
        <v>0</v>
      </c>
      <c r="BI481" s="21">
        <v>0</v>
      </c>
      <c r="BJ481" s="21">
        <v>0</v>
      </c>
      <c r="BK481" s="21">
        <v>0</v>
      </c>
      <c r="BL481" s="21">
        <v>0</v>
      </c>
      <c r="BM481" s="21">
        <v>0</v>
      </c>
      <c r="BN481" s="21">
        <v>0</v>
      </c>
      <c r="BO481" s="21">
        <v>0</v>
      </c>
      <c r="BP481" s="21">
        <v>0</v>
      </c>
      <c r="BQ481" s="21">
        <v>0</v>
      </c>
      <c r="BR481" s="21">
        <v>0</v>
      </c>
      <c r="BS481" s="21">
        <v>0</v>
      </c>
      <c r="BT481" s="21">
        <v>0</v>
      </c>
      <c r="BU481" s="21">
        <v>0</v>
      </c>
      <c r="BV481" s="21">
        <v>0</v>
      </c>
      <c r="BW481" s="21">
        <v>0</v>
      </c>
      <c r="BX481" s="21">
        <v>0</v>
      </c>
      <c r="BY481" s="21">
        <v>0</v>
      </c>
      <c r="BZ481" s="21">
        <v>0</v>
      </c>
      <c r="CA481" s="21">
        <v>0</v>
      </c>
      <c r="CB481" s="21">
        <v>0</v>
      </c>
      <c r="CC481" s="21">
        <v>0</v>
      </c>
      <c r="CD481" s="21">
        <v>0</v>
      </c>
      <c r="CE481" s="21">
        <v>0</v>
      </c>
      <c r="CF481" s="21">
        <v>0</v>
      </c>
      <c r="CG481" s="21">
        <v>0</v>
      </c>
      <c r="CH481" s="21">
        <v>0</v>
      </c>
      <c r="CI481" s="21">
        <v>0</v>
      </c>
      <c r="CJ481" s="21">
        <v>0</v>
      </c>
      <c r="CK481" s="21">
        <v>0</v>
      </c>
      <c r="CL481" s="21">
        <v>0</v>
      </c>
      <c r="CM481" s="21">
        <v>0</v>
      </c>
      <c r="CN481" s="21">
        <v>0</v>
      </c>
      <c r="CO481" s="21">
        <v>0</v>
      </c>
      <c r="CP481" s="21">
        <v>0</v>
      </c>
      <c r="CQ481" s="21">
        <v>0</v>
      </c>
      <c r="CR481" s="21">
        <v>0</v>
      </c>
      <c r="CS481" s="21">
        <v>0</v>
      </c>
      <c r="CT481" s="21">
        <v>0</v>
      </c>
      <c r="CU481" s="21">
        <v>0</v>
      </c>
      <c r="CV481" s="21">
        <v>0</v>
      </c>
      <c r="CW481" s="21">
        <v>0</v>
      </c>
      <c r="CX481" s="21">
        <v>0</v>
      </c>
      <c r="CY481" s="21">
        <v>0</v>
      </c>
      <c r="CZ481" s="21">
        <v>0</v>
      </c>
      <c r="DA481" s="21">
        <v>0</v>
      </c>
      <c r="DB481" s="21">
        <v>0</v>
      </c>
      <c r="DC481" s="21">
        <v>0</v>
      </c>
      <c r="DD481" s="21">
        <v>0</v>
      </c>
      <c r="DE481" s="21">
        <v>0</v>
      </c>
      <c r="DF481" s="21">
        <v>0</v>
      </c>
      <c r="DG481" s="21">
        <v>0</v>
      </c>
      <c r="DH481" s="21">
        <v>2238271</v>
      </c>
      <c r="DI481" s="110">
        <v>5</v>
      </c>
      <c r="DJ481" s="110">
        <v>80</v>
      </c>
      <c r="DK481" s="110">
        <v>10</v>
      </c>
      <c r="DL481" s="110">
        <v>5</v>
      </c>
      <c r="DM481" s="110">
        <v>0</v>
      </c>
      <c r="DN481" s="21">
        <v>1027384</v>
      </c>
      <c r="DO481" s="21">
        <v>0</v>
      </c>
      <c r="DP481" s="110" t="s">
        <v>1892</v>
      </c>
      <c r="DQ481" s="110" t="s">
        <v>1892</v>
      </c>
      <c r="DR481" s="110" t="s">
        <v>1911</v>
      </c>
      <c r="DS481" s="110" t="s">
        <v>1911</v>
      </c>
      <c r="DT481" s="110" t="s">
        <v>1911</v>
      </c>
      <c r="DU481" s="110" t="s">
        <v>1911</v>
      </c>
      <c r="DV481" s="110" t="s">
        <v>1911</v>
      </c>
      <c r="DW481" s="110" t="s">
        <v>1911</v>
      </c>
      <c r="DX481" s="110" t="s">
        <v>1911</v>
      </c>
      <c r="DY481" s="110" t="s">
        <v>1911</v>
      </c>
      <c r="DZ481" s="110" t="s">
        <v>1911</v>
      </c>
      <c r="EA481" s="110" t="s">
        <v>1911</v>
      </c>
      <c r="EB481" s="110" t="s">
        <v>1892</v>
      </c>
      <c r="EC481" s="110" t="s">
        <v>1892</v>
      </c>
    </row>
    <row r="482" spans="1:133" x14ac:dyDescent="0.3">
      <c r="A482" s="110" t="s">
        <v>162</v>
      </c>
      <c r="B482" s="110">
        <v>2021</v>
      </c>
      <c r="C482" s="110" t="s">
        <v>3341</v>
      </c>
      <c r="D482" s="22">
        <f>INDEX(Concordance!$A$2:$A$556,MATCH('2021 ESSER III'!F482,Concordance!$D$2:$D$556,0))</f>
        <v>92090</v>
      </c>
      <c r="E482" s="110" t="s">
        <v>1615</v>
      </c>
      <c r="F482" s="110" t="s">
        <v>3342</v>
      </c>
      <c r="G482" s="110" t="s">
        <v>3343</v>
      </c>
      <c r="H482" s="110" t="s">
        <v>1892</v>
      </c>
      <c r="I482" s="21">
        <v>36894.589999999997</v>
      </c>
      <c r="J482" s="21">
        <v>0</v>
      </c>
      <c r="K482" s="21">
        <v>0</v>
      </c>
      <c r="L482" s="21">
        <v>0</v>
      </c>
      <c r="M482" s="21">
        <v>0</v>
      </c>
      <c r="N482" s="21">
        <v>0</v>
      </c>
      <c r="O482" s="21">
        <v>0</v>
      </c>
      <c r="P482" s="21">
        <v>0</v>
      </c>
      <c r="Q482" s="21">
        <v>36894.589999999997</v>
      </c>
      <c r="R482" s="21">
        <v>0</v>
      </c>
      <c r="W482" s="21">
        <v>36894.589999999997</v>
      </c>
      <c r="X482" s="110">
        <v>0</v>
      </c>
      <c r="Y482" s="110">
        <v>0</v>
      </c>
      <c r="Z482" s="110">
        <v>0</v>
      </c>
      <c r="AA482" s="110">
        <v>100</v>
      </c>
      <c r="AB482" s="110">
        <v>0</v>
      </c>
      <c r="AC482" s="21">
        <v>6922608</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0</v>
      </c>
      <c r="AY482" s="21">
        <v>0</v>
      </c>
      <c r="AZ482" s="21">
        <v>0</v>
      </c>
      <c r="BA482" s="21">
        <v>0</v>
      </c>
      <c r="BB482" s="21">
        <v>0</v>
      </c>
      <c r="BC482" s="21">
        <v>0</v>
      </c>
      <c r="BD482" s="21">
        <v>0</v>
      </c>
      <c r="BE482" s="21">
        <v>0</v>
      </c>
      <c r="BF482" s="21">
        <v>0</v>
      </c>
      <c r="BG482" s="21">
        <v>0</v>
      </c>
      <c r="BH482" s="21">
        <v>0</v>
      </c>
      <c r="BI482" s="21">
        <v>0</v>
      </c>
      <c r="BJ482" s="21">
        <v>0</v>
      </c>
      <c r="BK482" s="21">
        <v>0</v>
      </c>
      <c r="BL482" s="21">
        <v>0</v>
      </c>
      <c r="BM482" s="21">
        <v>0</v>
      </c>
      <c r="BN482" s="21">
        <v>0</v>
      </c>
      <c r="BO482" s="21">
        <v>0</v>
      </c>
      <c r="BP482" s="21">
        <v>0</v>
      </c>
      <c r="BQ482" s="21">
        <v>0</v>
      </c>
      <c r="BR482" s="21">
        <v>0</v>
      </c>
      <c r="BS482" s="21">
        <v>0</v>
      </c>
      <c r="BT482" s="21">
        <v>0</v>
      </c>
      <c r="BU482" s="21">
        <v>0</v>
      </c>
      <c r="BV482" s="21">
        <v>0</v>
      </c>
      <c r="BW482" s="21">
        <v>0</v>
      </c>
      <c r="BX482" s="21">
        <v>0</v>
      </c>
      <c r="BY482" s="21">
        <v>0</v>
      </c>
      <c r="BZ482" s="21">
        <v>0</v>
      </c>
      <c r="CA482" s="21">
        <v>0</v>
      </c>
      <c r="CB482" s="21">
        <v>0</v>
      </c>
      <c r="CC482" s="21">
        <v>0</v>
      </c>
      <c r="CD482" s="21">
        <v>0</v>
      </c>
      <c r="CE482" s="21">
        <v>0</v>
      </c>
      <c r="CF482" s="21">
        <v>0</v>
      </c>
      <c r="CG482" s="21">
        <v>0</v>
      </c>
      <c r="CH482" s="21">
        <v>0</v>
      </c>
      <c r="CI482" s="21">
        <v>0</v>
      </c>
      <c r="CJ482" s="21">
        <v>0</v>
      </c>
      <c r="CK482" s="21">
        <v>0</v>
      </c>
      <c r="CL482" s="21">
        <v>0</v>
      </c>
      <c r="CM482" s="21">
        <v>0</v>
      </c>
      <c r="CN482" s="21">
        <v>0</v>
      </c>
      <c r="CO482" s="21">
        <v>0</v>
      </c>
      <c r="CP482" s="21">
        <v>0</v>
      </c>
      <c r="CQ482" s="21">
        <v>0</v>
      </c>
      <c r="CR482" s="21">
        <v>0</v>
      </c>
      <c r="CS482" s="21">
        <v>0</v>
      </c>
      <c r="CT482" s="21">
        <v>0</v>
      </c>
      <c r="CU482" s="21">
        <v>0</v>
      </c>
      <c r="CV482" s="21">
        <v>0</v>
      </c>
      <c r="CW482" s="21">
        <v>0</v>
      </c>
      <c r="CX482" s="21">
        <v>0</v>
      </c>
      <c r="CY482" s="21">
        <v>0</v>
      </c>
      <c r="CZ482" s="21">
        <v>0</v>
      </c>
      <c r="DA482" s="21">
        <v>0</v>
      </c>
      <c r="DB482" s="21">
        <v>0</v>
      </c>
      <c r="DC482" s="21">
        <v>0</v>
      </c>
      <c r="DD482" s="21">
        <v>0</v>
      </c>
      <c r="DE482" s="21">
        <v>0</v>
      </c>
      <c r="DF482" s="21">
        <v>0</v>
      </c>
      <c r="DG482" s="21">
        <v>0</v>
      </c>
      <c r="DH482" s="21">
        <v>6922608</v>
      </c>
      <c r="DI482" s="110">
        <v>10</v>
      </c>
      <c r="DJ482" s="110">
        <v>68</v>
      </c>
      <c r="DK482" s="110">
        <v>22</v>
      </c>
      <c r="DL482" s="110">
        <v>0</v>
      </c>
      <c r="DM482" s="110">
        <v>0</v>
      </c>
      <c r="DN482" s="21">
        <v>3100000</v>
      </c>
      <c r="DO482" s="21">
        <v>0</v>
      </c>
      <c r="DP482" s="110" t="s">
        <v>1892</v>
      </c>
      <c r="DQ482" s="110" t="s">
        <v>1892</v>
      </c>
      <c r="DR482" s="110" t="s">
        <v>1911</v>
      </c>
      <c r="DS482" s="110" t="s">
        <v>1892</v>
      </c>
      <c r="DT482" s="110" t="s">
        <v>1911</v>
      </c>
      <c r="DU482" s="110" t="s">
        <v>1892</v>
      </c>
      <c r="DV482" s="110" t="s">
        <v>1911</v>
      </c>
      <c r="DW482" s="110" t="s">
        <v>1911</v>
      </c>
      <c r="DX482" s="110" t="s">
        <v>1911</v>
      </c>
      <c r="DY482" s="110" t="s">
        <v>1911</v>
      </c>
      <c r="DZ482" s="110" t="s">
        <v>1911</v>
      </c>
      <c r="EA482" s="110" t="s">
        <v>1911</v>
      </c>
      <c r="EB482" s="110" t="s">
        <v>1892</v>
      </c>
      <c r="EC482" s="110" t="s">
        <v>1892</v>
      </c>
    </row>
    <row r="483" spans="1:133" x14ac:dyDescent="0.3">
      <c r="A483" s="110" t="s">
        <v>162</v>
      </c>
      <c r="B483" s="110">
        <v>2021</v>
      </c>
      <c r="C483" s="110" t="s">
        <v>3344</v>
      </c>
      <c r="D483" s="22">
        <f>INDEX(Concordance!$A$2:$A$556,MATCH('2021 ESSER III'!F483,Concordance!$D$2:$D$556,0))</f>
        <v>36136</v>
      </c>
      <c r="E483" s="110" t="s">
        <v>1606</v>
      </c>
      <c r="F483" s="110" t="s">
        <v>3345</v>
      </c>
      <c r="G483" s="110" t="s">
        <v>3346</v>
      </c>
      <c r="H483" s="110" t="s">
        <v>1892</v>
      </c>
      <c r="I483" s="21">
        <v>4662.5</v>
      </c>
      <c r="J483" s="21">
        <v>0</v>
      </c>
      <c r="K483" s="21">
        <v>0</v>
      </c>
      <c r="L483" s="21">
        <v>0</v>
      </c>
      <c r="M483" s="21">
        <v>0</v>
      </c>
      <c r="N483" s="21">
        <v>0</v>
      </c>
      <c r="O483" s="21">
        <v>0</v>
      </c>
      <c r="P483" s="21">
        <v>0</v>
      </c>
      <c r="Q483" s="21">
        <v>4662.5</v>
      </c>
      <c r="R483" s="21">
        <v>0</v>
      </c>
      <c r="W483" s="21">
        <v>4662.5</v>
      </c>
      <c r="X483" s="110">
        <v>0</v>
      </c>
      <c r="Y483" s="110">
        <v>0</v>
      </c>
      <c r="Z483" s="110">
        <v>0</v>
      </c>
      <c r="AA483" s="110">
        <v>100</v>
      </c>
      <c r="AB483" s="110">
        <v>0</v>
      </c>
      <c r="AC483" s="21">
        <v>2792710</v>
      </c>
      <c r="AD483" s="21">
        <v>0</v>
      </c>
      <c r="AE483" s="21">
        <v>0</v>
      </c>
      <c r="AF483" s="21">
        <v>0</v>
      </c>
      <c r="AG483" s="21">
        <v>0</v>
      </c>
      <c r="AH483" s="21">
        <v>0</v>
      </c>
      <c r="AI483" s="21">
        <v>0</v>
      </c>
      <c r="AJ483" s="21">
        <v>0</v>
      </c>
      <c r="AK483" s="21">
        <v>0</v>
      </c>
      <c r="AL483" s="21">
        <v>0</v>
      </c>
      <c r="AM483" s="21">
        <v>0</v>
      </c>
      <c r="AN483" s="21">
        <v>0</v>
      </c>
      <c r="AO483" s="21">
        <v>0</v>
      </c>
      <c r="AP483" s="21">
        <v>0</v>
      </c>
      <c r="AQ483" s="21">
        <v>0</v>
      </c>
      <c r="AR483" s="21">
        <v>0</v>
      </c>
      <c r="AS483" s="21">
        <v>0</v>
      </c>
      <c r="AT483" s="21">
        <v>0</v>
      </c>
      <c r="AU483" s="21">
        <v>0</v>
      </c>
      <c r="AV483" s="21">
        <v>0</v>
      </c>
      <c r="AW483" s="21">
        <v>0</v>
      </c>
      <c r="AX483" s="21">
        <v>0</v>
      </c>
      <c r="AY483" s="21">
        <v>0</v>
      </c>
      <c r="AZ483" s="21">
        <v>0</v>
      </c>
      <c r="BA483" s="21">
        <v>0</v>
      </c>
      <c r="BB483" s="21">
        <v>0</v>
      </c>
      <c r="BC483" s="21">
        <v>0</v>
      </c>
      <c r="BD483" s="21">
        <v>0</v>
      </c>
      <c r="BE483" s="21">
        <v>0</v>
      </c>
      <c r="BF483" s="21">
        <v>0</v>
      </c>
      <c r="BG483" s="21">
        <v>0</v>
      </c>
      <c r="BH483" s="21">
        <v>0</v>
      </c>
      <c r="BI483" s="21">
        <v>0</v>
      </c>
      <c r="BJ483" s="21">
        <v>0</v>
      </c>
      <c r="BK483" s="21">
        <v>0</v>
      </c>
      <c r="BL483" s="21">
        <v>0</v>
      </c>
      <c r="BM483" s="21">
        <v>0</v>
      </c>
      <c r="BN483" s="21">
        <v>0</v>
      </c>
      <c r="BO483" s="21">
        <v>0</v>
      </c>
      <c r="BP483" s="21">
        <v>0</v>
      </c>
      <c r="BQ483" s="21">
        <v>0</v>
      </c>
      <c r="BR483" s="21">
        <v>0</v>
      </c>
      <c r="BS483" s="21">
        <v>0</v>
      </c>
      <c r="BT483" s="21">
        <v>0</v>
      </c>
      <c r="BU483" s="21">
        <v>0</v>
      </c>
      <c r="BV483" s="21">
        <v>0</v>
      </c>
      <c r="BW483" s="21">
        <v>0</v>
      </c>
      <c r="BX483" s="21">
        <v>0</v>
      </c>
      <c r="BY483" s="21">
        <v>0</v>
      </c>
      <c r="BZ483" s="21">
        <v>0</v>
      </c>
      <c r="CA483" s="21">
        <v>0</v>
      </c>
      <c r="CB483" s="21">
        <v>0</v>
      </c>
      <c r="CC483" s="21">
        <v>0</v>
      </c>
      <c r="CD483" s="21">
        <v>0</v>
      </c>
      <c r="CE483" s="21">
        <v>0</v>
      </c>
      <c r="CF483" s="21">
        <v>0</v>
      </c>
      <c r="CG483" s="21">
        <v>0</v>
      </c>
      <c r="CH483" s="21">
        <v>0</v>
      </c>
      <c r="CI483" s="21">
        <v>0</v>
      </c>
      <c r="CJ483" s="21">
        <v>0</v>
      </c>
      <c r="CK483" s="21">
        <v>0</v>
      </c>
      <c r="CL483" s="21">
        <v>0</v>
      </c>
      <c r="CM483" s="21">
        <v>0</v>
      </c>
      <c r="CN483" s="21">
        <v>0</v>
      </c>
      <c r="CO483" s="21">
        <v>0</v>
      </c>
      <c r="CP483" s="21">
        <v>0</v>
      </c>
      <c r="CQ483" s="21">
        <v>0</v>
      </c>
      <c r="CR483" s="21">
        <v>0</v>
      </c>
      <c r="CS483" s="21">
        <v>0</v>
      </c>
      <c r="CT483" s="21">
        <v>0</v>
      </c>
      <c r="CU483" s="21">
        <v>0</v>
      </c>
      <c r="CV483" s="21">
        <v>0</v>
      </c>
      <c r="CW483" s="21">
        <v>0</v>
      </c>
      <c r="CX483" s="21">
        <v>0</v>
      </c>
      <c r="CY483" s="21">
        <v>0</v>
      </c>
      <c r="CZ483" s="21">
        <v>0</v>
      </c>
      <c r="DA483" s="21">
        <v>0</v>
      </c>
      <c r="DB483" s="21">
        <v>0</v>
      </c>
      <c r="DC483" s="21">
        <v>0</v>
      </c>
      <c r="DD483" s="21">
        <v>0</v>
      </c>
      <c r="DE483" s="21">
        <v>0</v>
      </c>
      <c r="DF483" s="21">
        <v>0</v>
      </c>
      <c r="DG483" s="21">
        <v>0</v>
      </c>
      <c r="DH483" s="21">
        <v>2792710</v>
      </c>
      <c r="DI483" s="110">
        <v>5</v>
      </c>
      <c r="DJ483" s="110">
        <v>90</v>
      </c>
      <c r="DK483" s="110">
        <v>5</v>
      </c>
      <c r="DL483" s="110">
        <v>0</v>
      </c>
      <c r="DM483" s="110">
        <v>0</v>
      </c>
      <c r="DN483" s="21">
        <v>631000</v>
      </c>
      <c r="DO483" s="21">
        <v>0</v>
      </c>
      <c r="DP483" s="110" t="s">
        <v>1892</v>
      </c>
      <c r="DQ483" s="110" t="s">
        <v>1892</v>
      </c>
      <c r="DR483" s="110" t="s">
        <v>1892</v>
      </c>
      <c r="DS483" s="110" t="s">
        <v>1892</v>
      </c>
      <c r="DT483" s="110" t="s">
        <v>1911</v>
      </c>
      <c r="DU483" s="110" t="s">
        <v>1892</v>
      </c>
      <c r="DV483" s="110" t="s">
        <v>1911</v>
      </c>
      <c r="DW483" s="110" t="s">
        <v>1911</v>
      </c>
      <c r="DX483" s="110" t="s">
        <v>1911</v>
      </c>
      <c r="DY483" s="110" t="s">
        <v>1911</v>
      </c>
      <c r="DZ483" s="110" t="s">
        <v>1911</v>
      </c>
      <c r="EA483" s="110" t="s">
        <v>1911</v>
      </c>
      <c r="EB483" s="110" t="s">
        <v>1892</v>
      </c>
      <c r="EC483" s="110" t="s">
        <v>1892</v>
      </c>
    </row>
    <row r="484" spans="1:133" x14ac:dyDescent="0.3">
      <c r="A484" s="110" t="s">
        <v>162</v>
      </c>
      <c r="B484" s="110">
        <v>2021</v>
      </c>
      <c r="C484" s="110" t="s">
        <v>3347</v>
      </c>
      <c r="D484" s="22">
        <f>INDEX(Concordance!$A$2:$A$556,MATCH('2021 ESSER III'!F484,Concordance!$D$2:$D$556,0))</f>
        <v>66104</v>
      </c>
      <c r="E484" s="110" t="s">
        <v>1618</v>
      </c>
      <c r="F484" s="110" t="s">
        <v>3348</v>
      </c>
      <c r="G484" s="110" t="s">
        <v>3349</v>
      </c>
      <c r="H484" s="110" t="s">
        <v>1892</v>
      </c>
      <c r="I484" s="21">
        <v>27569.58</v>
      </c>
      <c r="J484" s="21">
        <v>0</v>
      </c>
      <c r="K484" s="21">
        <v>0</v>
      </c>
      <c r="L484" s="21">
        <v>0</v>
      </c>
      <c r="M484" s="21">
        <v>0</v>
      </c>
      <c r="N484" s="21">
        <v>0</v>
      </c>
      <c r="O484" s="21">
        <v>0</v>
      </c>
      <c r="P484" s="21">
        <v>0</v>
      </c>
      <c r="Q484" s="21">
        <v>27569.58</v>
      </c>
      <c r="R484" s="21">
        <v>0</v>
      </c>
      <c r="W484" s="21">
        <v>27569.58</v>
      </c>
      <c r="X484" s="110">
        <v>0</v>
      </c>
      <c r="Y484" s="110">
        <v>0</v>
      </c>
      <c r="Z484" s="110">
        <v>0</v>
      </c>
      <c r="AA484" s="110">
        <v>100</v>
      </c>
      <c r="AB484" s="110">
        <v>0</v>
      </c>
      <c r="AC484" s="21">
        <v>171613</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N484" s="21">
        <v>0</v>
      </c>
      <c r="BO484" s="21">
        <v>0</v>
      </c>
      <c r="BP484" s="21">
        <v>0</v>
      </c>
      <c r="BQ484" s="21">
        <v>0</v>
      </c>
      <c r="BR484" s="21">
        <v>0</v>
      </c>
      <c r="BS484" s="21">
        <v>0</v>
      </c>
      <c r="BT484" s="21">
        <v>0</v>
      </c>
      <c r="BU484" s="21">
        <v>0</v>
      </c>
      <c r="BV484" s="21">
        <v>0</v>
      </c>
      <c r="BW484" s="21">
        <v>0</v>
      </c>
      <c r="BX484" s="21">
        <v>0</v>
      </c>
      <c r="BY484" s="21">
        <v>0</v>
      </c>
      <c r="BZ484" s="21">
        <v>0</v>
      </c>
      <c r="CA484" s="21">
        <v>0</v>
      </c>
      <c r="CB484" s="21">
        <v>0</v>
      </c>
      <c r="CC484" s="21">
        <v>0</v>
      </c>
      <c r="CD484" s="21">
        <v>0</v>
      </c>
      <c r="CE484" s="21">
        <v>0</v>
      </c>
      <c r="CF484" s="21">
        <v>0</v>
      </c>
      <c r="CG484" s="21">
        <v>0</v>
      </c>
      <c r="CH484" s="21">
        <v>0</v>
      </c>
      <c r="CI484" s="21">
        <v>0</v>
      </c>
      <c r="CJ484" s="21">
        <v>0</v>
      </c>
      <c r="CK484" s="21">
        <v>0</v>
      </c>
      <c r="CL484" s="21">
        <v>0</v>
      </c>
      <c r="CM484" s="21">
        <v>0</v>
      </c>
      <c r="CN484" s="21">
        <v>0</v>
      </c>
      <c r="CO484" s="21">
        <v>0</v>
      </c>
      <c r="CP484" s="21">
        <v>0</v>
      </c>
      <c r="CQ484" s="21">
        <v>0</v>
      </c>
      <c r="CR484" s="21">
        <v>0</v>
      </c>
      <c r="CS484" s="21">
        <v>0</v>
      </c>
      <c r="CT484" s="21">
        <v>0</v>
      </c>
      <c r="CU484" s="21">
        <v>0</v>
      </c>
      <c r="CV484" s="21">
        <v>0</v>
      </c>
      <c r="CW484" s="21">
        <v>0</v>
      </c>
      <c r="CX484" s="21">
        <v>0</v>
      </c>
      <c r="CY484" s="21">
        <v>0</v>
      </c>
      <c r="CZ484" s="21">
        <v>0</v>
      </c>
      <c r="DA484" s="21">
        <v>0</v>
      </c>
      <c r="DB484" s="21">
        <v>0</v>
      </c>
      <c r="DC484" s="21">
        <v>0</v>
      </c>
      <c r="DD484" s="21">
        <v>0</v>
      </c>
      <c r="DE484" s="21">
        <v>0</v>
      </c>
      <c r="DF484" s="21">
        <v>0</v>
      </c>
      <c r="DG484" s="21">
        <v>0</v>
      </c>
      <c r="DH484" s="21">
        <v>171613</v>
      </c>
      <c r="DI484" s="110">
        <v>0</v>
      </c>
      <c r="DJ484" s="110">
        <v>65</v>
      </c>
      <c r="DK484" s="110">
        <v>0</v>
      </c>
      <c r="DL484" s="110">
        <v>35</v>
      </c>
      <c r="DM484" s="110">
        <v>0</v>
      </c>
      <c r="DN484" s="21">
        <v>64932</v>
      </c>
      <c r="DO484" s="21">
        <v>0</v>
      </c>
      <c r="DP484" s="110" t="s">
        <v>1892</v>
      </c>
      <c r="DQ484" s="110" t="s">
        <v>1911</v>
      </c>
      <c r="DR484" s="110" t="s">
        <v>1911</v>
      </c>
      <c r="DS484" s="110" t="s">
        <v>1892</v>
      </c>
      <c r="DT484" s="110" t="s">
        <v>1911</v>
      </c>
      <c r="DU484" s="110" t="s">
        <v>1911</v>
      </c>
      <c r="DV484" s="110" t="s">
        <v>1911</v>
      </c>
      <c r="DW484" s="110" t="s">
        <v>1911</v>
      </c>
      <c r="DX484" s="110" t="s">
        <v>1911</v>
      </c>
      <c r="DY484" s="110" t="s">
        <v>1911</v>
      </c>
      <c r="DZ484" s="110" t="s">
        <v>1911</v>
      </c>
      <c r="EA484" s="110" t="s">
        <v>1911</v>
      </c>
      <c r="EB484" s="110" t="s">
        <v>1892</v>
      </c>
      <c r="EC484" s="110" t="s">
        <v>1892</v>
      </c>
    </row>
    <row r="485" spans="1:133" x14ac:dyDescent="0.3">
      <c r="A485" s="110" t="s">
        <v>162</v>
      </c>
      <c r="B485" s="110">
        <v>2021</v>
      </c>
      <c r="C485" s="110" t="s">
        <v>3350</v>
      </c>
      <c r="D485" s="22">
        <f>INDEX(Concordance!$A$2:$A$556,MATCH('2021 ESSER III'!F485,Concordance!$D$2:$D$556,0))</f>
        <v>81094</v>
      </c>
      <c r="E485" s="110" t="s">
        <v>1609</v>
      </c>
      <c r="F485" s="110" t="s">
        <v>3351</v>
      </c>
      <c r="G485" s="110" t="s">
        <v>3352</v>
      </c>
      <c r="H485" s="110" t="s">
        <v>1892</v>
      </c>
      <c r="I485" s="21">
        <v>0</v>
      </c>
      <c r="J485" s="21">
        <v>0</v>
      </c>
      <c r="K485" s="21">
        <v>0</v>
      </c>
      <c r="L485" s="21">
        <v>0</v>
      </c>
      <c r="M485" s="21">
        <v>0</v>
      </c>
      <c r="N485" s="21">
        <v>0</v>
      </c>
      <c r="O485" s="21">
        <v>0</v>
      </c>
      <c r="P485" s="21">
        <v>0</v>
      </c>
      <c r="Q485" s="21">
        <v>0</v>
      </c>
      <c r="R485" s="21">
        <v>0</v>
      </c>
      <c r="W485" s="21">
        <v>0</v>
      </c>
      <c r="AC485" s="21">
        <v>5785639</v>
      </c>
      <c r="AD485" s="21">
        <v>0</v>
      </c>
      <c r="AE485" s="21">
        <v>0</v>
      </c>
      <c r="AF485" s="21">
        <v>0</v>
      </c>
      <c r="AG485" s="21">
        <v>0</v>
      </c>
      <c r="AH485" s="21">
        <v>0</v>
      </c>
      <c r="AI485" s="21">
        <v>0</v>
      </c>
      <c r="AJ485" s="21">
        <v>0</v>
      </c>
      <c r="AK485" s="21">
        <v>0</v>
      </c>
      <c r="AL485" s="21">
        <v>0</v>
      </c>
      <c r="AM485" s="21">
        <v>0</v>
      </c>
      <c r="AN485" s="21">
        <v>0</v>
      </c>
      <c r="AO485" s="21">
        <v>0</v>
      </c>
      <c r="AP485" s="21">
        <v>0</v>
      </c>
      <c r="AQ485" s="21">
        <v>0</v>
      </c>
      <c r="AR485" s="21">
        <v>0</v>
      </c>
      <c r="AS485" s="21">
        <v>0</v>
      </c>
      <c r="AT485" s="21">
        <v>0</v>
      </c>
      <c r="AU485" s="21">
        <v>0</v>
      </c>
      <c r="AV485" s="21">
        <v>0</v>
      </c>
      <c r="AW485" s="21">
        <v>0</v>
      </c>
      <c r="AX485" s="21">
        <v>0</v>
      </c>
      <c r="AY485" s="21">
        <v>0</v>
      </c>
      <c r="AZ485" s="21">
        <v>0</v>
      </c>
      <c r="BA485" s="21">
        <v>0</v>
      </c>
      <c r="BB485" s="21">
        <v>0</v>
      </c>
      <c r="BC485" s="21">
        <v>0</v>
      </c>
      <c r="BD485" s="21">
        <v>0</v>
      </c>
      <c r="BE485" s="21">
        <v>0</v>
      </c>
      <c r="BF485" s="21">
        <v>0</v>
      </c>
      <c r="BG485" s="21">
        <v>0</v>
      </c>
      <c r="BH485" s="21">
        <v>0</v>
      </c>
      <c r="BI485" s="21">
        <v>0</v>
      </c>
      <c r="BJ485" s="21">
        <v>0</v>
      </c>
      <c r="BK485" s="21">
        <v>0</v>
      </c>
      <c r="BL485" s="21">
        <v>0</v>
      </c>
      <c r="BM485" s="21">
        <v>0</v>
      </c>
      <c r="BN485" s="21">
        <v>0</v>
      </c>
      <c r="BO485" s="21">
        <v>0</v>
      </c>
      <c r="BP485" s="21">
        <v>0</v>
      </c>
      <c r="BQ485" s="21">
        <v>0</v>
      </c>
      <c r="BR485" s="21">
        <v>0</v>
      </c>
      <c r="BS485" s="21">
        <v>0</v>
      </c>
      <c r="BT485" s="21">
        <v>0</v>
      </c>
      <c r="BU485" s="21">
        <v>0</v>
      </c>
      <c r="BV485" s="21">
        <v>0</v>
      </c>
      <c r="BW485" s="21">
        <v>0</v>
      </c>
      <c r="BX485" s="21">
        <v>0</v>
      </c>
      <c r="BY485" s="21">
        <v>0</v>
      </c>
      <c r="BZ485" s="21">
        <v>0</v>
      </c>
      <c r="CA485" s="21">
        <v>0</v>
      </c>
      <c r="CB485" s="21">
        <v>0</v>
      </c>
      <c r="CC485" s="21">
        <v>0</v>
      </c>
      <c r="CD485" s="21">
        <v>0</v>
      </c>
      <c r="CE485" s="21">
        <v>0</v>
      </c>
      <c r="CF485" s="21">
        <v>0</v>
      </c>
      <c r="CG485" s="21">
        <v>0</v>
      </c>
      <c r="CH485" s="21">
        <v>0</v>
      </c>
      <c r="CI485" s="21">
        <v>0</v>
      </c>
      <c r="CJ485" s="21">
        <v>0</v>
      </c>
      <c r="CK485" s="21">
        <v>0</v>
      </c>
      <c r="CL485" s="21">
        <v>0</v>
      </c>
      <c r="CM485" s="21">
        <v>0</v>
      </c>
      <c r="CN485" s="21">
        <v>0</v>
      </c>
      <c r="CO485" s="21">
        <v>0</v>
      </c>
      <c r="CP485" s="21">
        <v>0</v>
      </c>
      <c r="CQ485" s="21">
        <v>0</v>
      </c>
      <c r="CR485" s="21">
        <v>0</v>
      </c>
      <c r="CS485" s="21">
        <v>0</v>
      </c>
      <c r="CT485" s="21">
        <v>0</v>
      </c>
      <c r="CU485" s="21">
        <v>0</v>
      </c>
      <c r="CV485" s="21">
        <v>0</v>
      </c>
      <c r="CW485" s="21">
        <v>0</v>
      </c>
      <c r="CX485" s="21">
        <v>0</v>
      </c>
      <c r="CY485" s="21">
        <v>0</v>
      </c>
      <c r="CZ485" s="21">
        <v>0</v>
      </c>
      <c r="DA485" s="21">
        <v>0</v>
      </c>
      <c r="DB485" s="21">
        <v>0</v>
      </c>
      <c r="DC485" s="21">
        <v>0</v>
      </c>
      <c r="DD485" s="21">
        <v>0</v>
      </c>
      <c r="DE485" s="21">
        <v>0</v>
      </c>
      <c r="DF485" s="21">
        <v>0</v>
      </c>
      <c r="DG485" s="21">
        <v>0</v>
      </c>
      <c r="DH485" s="21">
        <v>5785639</v>
      </c>
      <c r="DI485" s="110">
        <v>0</v>
      </c>
      <c r="DJ485" s="110">
        <v>0</v>
      </c>
      <c r="DK485" s="110">
        <v>0</v>
      </c>
      <c r="DL485" s="110">
        <v>0</v>
      </c>
      <c r="DM485" s="110">
        <v>100</v>
      </c>
      <c r="DN485" s="21">
        <v>1226997</v>
      </c>
      <c r="DO485" s="21">
        <v>0</v>
      </c>
      <c r="DP485" s="110" t="s">
        <v>1911</v>
      </c>
      <c r="DQ485" s="110" t="s">
        <v>1911</v>
      </c>
      <c r="DR485" s="110" t="s">
        <v>1892</v>
      </c>
      <c r="DS485" s="110" t="s">
        <v>1892</v>
      </c>
      <c r="DT485" s="110" t="s">
        <v>1911</v>
      </c>
      <c r="DU485" s="110" t="s">
        <v>1892</v>
      </c>
      <c r="DV485" s="110" t="s">
        <v>1911</v>
      </c>
      <c r="DW485" s="110" t="s">
        <v>1911</v>
      </c>
      <c r="DX485" s="110" t="s">
        <v>1911</v>
      </c>
      <c r="DY485" s="110" t="s">
        <v>1911</v>
      </c>
      <c r="DZ485" s="110" t="s">
        <v>1911</v>
      </c>
      <c r="EA485" s="110" t="s">
        <v>1911</v>
      </c>
      <c r="EB485" s="110" t="s">
        <v>1892</v>
      </c>
      <c r="EC485" s="110" t="s">
        <v>1892</v>
      </c>
    </row>
    <row r="486" spans="1:133" x14ac:dyDescent="0.3">
      <c r="A486" s="110" t="s">
        <v>162</v>
      </c>
      <c r="B486" s="110">
        <v>2021</v>
      </c>
      <c r="C486" s="110" t="s">
        <v>3353</v>
      </c>
      <c r="D486" s="22">
        <f>INDEX(Concordance!$A$2:$A$556,MATCH('2021 ESSER III'!F486,Concordance!$D$2:$D$556,0))</f>
        <v>11082</v>
      </c>
      <c r="E486" s="110" t="s">
        <v>1621</v>
      </c>
      <c r="F486" s="110" t="s">
        <v>3354</v>
      </c>
      <c r="G486" s="110" t="s">
        <v>3355</v>
      </c>
      <c r="H486" s="110" t="s">
        <v>1892</v>
      </c>
      <c r="I486" s="21">
        <v>0</v>
      </c>
      <c r="J486" s="21">
        <v>0</v>
      </c>
      <c r="K486" s="21">
        <v>0</v>
      </c>
      <c r="L486" s="21">
        <v>0</v>
      </c>
      <c r="M486" s="21">
        <v>0</v>
      </c>
      <c r="N486" s="21">
        <v>0</v>
      </c>
      <c r="O486" s="21">
        <v>0</v>
      </c>
      <c r="P486" s="21">
        <v>0</v>
      </c>
      <c r="Q486" s="21">
        <v>0</v>
      </c>
      <c r="R486" s="21">
        <v>0</v>
      </c>
      <c r="W486" s="21">
        <v>0</v>
      </c>
      <c r="AC486" s="21">
        <v>25590186</v>
      </c>
      <c r="AD486" s="21">
        <v>0</v>
      </c>
      <c r="AE486" s="21">
        <v>0</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0</v>
      </c>
      <c r="BL486" s="21">
        <v>0</v>
      </c>
      <c r="BM486" s="21">
        <v>0</v>
      </c>
      <c r="BN486" s="21">
        <v>0</v>
      </c>
      <c r="BO486" s="21">
        <v>0</v>
      </c>
      <c r="BP486" s="21">
        <v>0</v>
      </c>
      <c r="BQ486" s="21">
        <v>0</v>
      </c>
      <c r="BR486" s="21">
        <v>0</v>
      </c>
      <c r="BS486" s="21">
        <v>0</v>
      </c>
      <c r="BT486" s="21">
        <v>0</v>
      </c>
      <c r="BU486" s="21">
        <v>0</v>
      </c>
      <c r="BV486" s="21">
        <v>0</v>
      </c>
      <c r="BW486" s="21">
        <v>0</v>
      </c>
      <c r="BX486" s="21">
        <v>0</v>
      </c>
      <c r="BY486" s="21">
        <v>0</v>
      </c>
      <c r="BZ486" s="21">
        <v>0</v>
      </c>
      <c r="CA486" s="21">
        <v>0</v>
      </c>
      <c r="CB486" s="21">
        <v>0</v>
      </c>
      <c r="CC486" s="21">
        <v>0</v>
      </c>
      <c r="CD486" s="21">
        <v>0</v>
      </c>
      <c r="CE486" s="21">
        <v>0</v>
      </c>
      <c r="CF486" s="21">
        <v>0</v>
      </c>
      <c r="CG486" s="21">
        <v>0</v>
      </c>
      <c r="CH486" s="21">
        <v>0</v>
      </c>
      <c r="CI486" s="21">
        <v>0</v>
      </c>
      <c r="CJ486" s="21">
        <v>0</v>
      </c>
      <c r="CK486" s="21">
        <v>0</v>
      </c>
      <c r="CL486" s="21">
        <v>0</v>
      </c>
      <c r="CM486" s="21">
        <v>0</v>
      </c>
      <c r="CN486" s="21">
        <v>0</v>
      </c>
      <c r="CO486" s="21">
        <v>0</v>
      </c>
      <c r="CP486" s="21">
        <v>0</v>
      </c>
      <c r="CQ486" s="21">
        <v>0</v>
      </c>
      <c r="CR486" s="21">
        <v>0</v>
      </c>
      <c r="CS486" s="21">
        <v>0</v>
      </c>
      <c r="CT486" s="21">
        <v>0</v>
      </c>
      <c r="CU486" s="21">
        <v>0</v>
      </c>
      <c r="CV486" s="21">
        <v>0</v>
      </c>
      <c r="CW486" s="21">
        <v>0</v>
      </c>
      <c r="CX486" s="21">
        <v>0</v>
      </c>
      <c r="CY486" s="21">
        <v>0</v>
      </c>
      <c r="CZ486" s="21">
        <v>0</v>
      </c>
      <c r="DA486" s="21">
        <v>0</v>
      </c>
      <c r="DB486" s="21">
        <v>0</v>
      </c>
      <c r="DC486" s="21">
        <v>0</v>
      </c>
      <c r="DD486" s="21">
        <v>0</v>
      </c>
      <c r="DE486" s="21">
        <v>0</v>
      </c>
      <c r="DF486" s="21">
        <v>0</v>
      </c>
      <c r="DG486" s="21">
        <v>0</v>
      </c>
      <c r="DH486" s="21">
        <v>25590186</v>
      </c>
      <c r="DI486" s="110">
        <v>76.099999999999994</v>
      </c>
      <c r="DJ486" s="110">
        <v>20</v>
      </c>
      <c r="DK486" s="110">
        <v>3.9</v>
      </c>
      <c r="DL486" s="110">
        <v>0</v>
      </c>
      <c r="DM486" s="110">
        <v>0</v>
      </c>
      <c r="DN486" s="21">
        <v>5397939</v>
      </c>
      <c r="DO486" s="21">
        <v>0</v>
      </c>
      <c r="DP486" s="110" t="s">
        <v>1911</v>
      </c>
      <c r="DQ486" s="110" t="s">
        <v>1892</v>
      </c>
      <c r="DR486" s="110" t="s">
        <v>1911</v>
      </c>
      <c r="DS486" s="110" t="s">
        <v>1911</v>
      </c>
      <c r="DT486" s="110" t="s">
        <v>1911</v>
      </c>
      <c r="DU486" s="110" t="s">
        <v>1892</v>
      </c>
      <c r="DV486" s="110" t="s">
        <v>1911</v>
      </c>
      <c r="DW486" s="110" t="s">
        <v>1911</v>
      </c>
      <c r="DX486" s="110" t="s">
        <v>1911</v>
      </c>
      <c r="DY486" s="110" t="s">
        <v>1911</v>
      </c>
      <c r="DZ486" s="110" t="s">
        <v>1911</v>
      </c>
      <c r="EA486" s="110" t="s">
        <v>1911</v>
      </c>
      <c r="EB486" s="110" t="s">
        <v>1892</v>
      </c>
      <c r="EC486" s="110" t="s">
        <v>1892</v>
      </c>
    </row>
    <row r="487" spans="1:133" x14ac:dyDescent="0.3">
      <c r="A487" s="110" t="s">
        <v>162</v>
      </c>
      <c r="B487" s="110">
        <v>2021</v>
      </c>
      <c r="C487" s="110" t="s">
        <v>3356</v>
      </c>
      <c r="D487" s="22">
        <f>INDEX(Concordance!$A$2:$A$556,MATCH('2021 ESSER III'!F487,Concordance!$D$2:$D$556,0))</f>
        <v>115115</v>
      </c>
      <c r="E487" s="110" t="s">
        <v>1612</v>
      </c>
      <c r="F487" s="110" t="s">
        <v>3357</v>
      </c>
      <c r="G487" s="110" t="s">
        <v>3358</v>
      </c>
      <c r="H487" s="110" t="s">
        <v>1892</v>
      </c>
      <c r="I487" s="21">
        <v>0</v>
      </c>
      <c r="J487" s="21">
        <v>0</v>
      </c>
      <c r="K487" s="21">
        <v>0</v>
      </c>
      <c r="L487" s="21">
        <v>0</v>
      </c>
      <c r="M487" s="21">
        <v>0</v>
      </c>
      <c r="N487" s="21">
        <v>0</v>
      </c>
      <c r="O487" s="21">
        <v>0</v>
      </c>
      <c r="P487" s="21">
        <v>0</v>
      </c>
      <c r="Q487" s="21">
        <v>0</v>
      </c>
      <c r="R487" s="21">
        <v>0</v>
      </c>
      <c r="W487" s="21">
        <v>0</v>
      </c>
      <c r="AC487" s="21">
        <v>104818935</v>
      </c>
      <c r="AD487" s="21">
        <v>0</v>
      </c>
      <c r="AE487" s="21">
        <v>0</v>
      </c>
      <c r="AF487" s="21">
        <v>0</v>
      </c>
      <c r="AG487" s="21">
        <v>0</v>
      </c>
      <c r="AH487" s="21">
        <v>0</v>
      </c>
      <c r="AI487" s="21">
        <v>0</v>
      </c>
      <c r="AJ487" s="21">
        <v>0</v>
      </c>
      <c r="AK487" s="21">
        <v>0</v>
      </c>
      <c r="AL487" s="21">
        <v>0</v>
      </c>
      <c r="AM487" s="21">
        <v>0</v>
      </c>
      <c r="AN487" s="21">
        <v>0</v>
      </c>
      <c r="AO487" s="21">
        <v>0</v>
      </c>
      <c r="AP487" s="21">
        <v>0</v>
      </c>
      <c r="AQ487" s="21">
        <v>0</v>
      </c>
      <c r="AR487" s="21">
        <v>0</v>
      </c>
      <c r="AS487" s="21">
        <v>0</v>
      </c>
      <c r="AT487" s="21">
        <v>0</v>
      </c>
      <c r="AU487" s="21">
        <v>0</v>
      </c>
      <c r="AV487" s="21">
        <v>0</v>
      </c>
      <c r="AW487" s="21">
        <v>0</v>
      </c>
      <c r="AX487" s="21">
        <v>0</v>
      </c>
      <c r="AY487" s="21">
        <v>0</v>
      </c>
      <c r="AZ487" s="21">
        <v>0</v>
      </c>
      <c r="BA487" s="21">
        <v>0</v>
      </c>
      <c r="BB487" s="21">
        <v>0</v>
      </c>
      <c r="BC487" s="21">
        <v>0</v>
      </c>
      <c r="BD487" s="21">
        <v>0</v>
      </c>
      <c r="BE487" s="21">
        <v>0</v>
      </c>
      <c r="BF487" s="21">
        <v>0</v>
      </c>
      <c r="BG487" s="21">
        <v>0</v>
      </c>
      <c r="BH487" s="21">
        <v>0</v>
      </c>
      <c r="BI487" s="21">
        <v>0</v>
      </c>
      <c r="BJ487" s="21">
        <v>0</v>
      </c>
      <c r="BK487" s="21">
        <v>0</v>
      </c>
      <c r="BL487" s="21">
        <v>0</v>
      </c>
      <c r="BM487" s="21">
        <v>0</v>
      </c>
      <c r="BN487" s="21">
        <v>0</v>
      </c>
      <c r="BO487" s="21">
        <v>0</v>
      </c>
      <c r="BP487" s="21">
        <v>0</v>
      </c>
      <c r="BQ487" s="21">
        <v>0</v>
      </c>
      <c r="BR487" s="21">
        <v>0</v>
      </c>
      <c r="BS487" s="21">
        <v>0</v>
      </c>
      <c r="BT487" s="21">
        <v>0</v>
      </c>
      <c r="BU487" s="21">
        <v>0</v>
      </c>
      <c r="BV487" s="21">
        <v>0</v>
      </c>
      <c r="BW487" s="21">
        <v>0</v>
      </c>
      <c r="BX487" s="21">
        <v>0</v>
      </c>
      <c r="BY487" s="21">
        <v>0</v>
      </c>
      <c r="BZ487" s="21">
        <v>0</v>
      </c>
      <c r="CA487" s="21">
        <v>0</v>
      </c>
      <c r="CB487" s="21">
        <v>0</v>
      </c>
      <c r="CC487" s="21">
        <v>0</v>
      </c>
      <c r="CD487" s="21">
        <v>0</v>
      </c>
      <c r="CE487" s="21">
        <v>0</v>
      </c>
      <c r="CF487" s="21">
        <v>0</v>
      </c>
      <c r="CG487" s="21">
        <v>0</v>
      </c>
      <c r="CH487" s="21">
        <v>0</v>
      </c>
      <c r="CI487" s="21">
        <v>0</v>
      </c>
      <c r="CJ487" s="21">
        <v>0</v>
      </c>
      <c r="CK487" s="21">
        <v>0</v>
      </c>
      <c r="CL487" s="21">
        <v>0</v>
      </c>
      <c r="CM487" s="21">
        <v>0</v>
      </c>
      <c r="CN487" s="21">
        <v>0</v>
      </c>
      <c r="CO487" s="21">
        <v>0</v>
      </c>
      <c r="CP487" s="21">
        <v>0</v>
      </c>
      <c r="CQ487" s="21">
        <v>0</v>
      </c>
      <c r="CR487" s="21">
        <v>0</v>
      </c>
      <c r="CS487" s="21">
        <v>0</v>
      </c>
      <c r="CT487" s="21">
        <v>0</v>
      </c>
      <c r="CU487" s="21">
        <v>0</v>
      </c>
      <c r="CV487" s="21">
        <v>0</v>
      </c>
      <c r="CW487" s="21">
        <v>0</v>
      </c>
      <c r="CX487" s="21">
        <v>0</v>
      </c>
      <c r="CY487" s="21">
        <v>0</v>
      </c>
      <c r="CZ487" s="21">
        <v>0</v>
      </c>
      <c r="DA487" s="21">
        <v>0</v>
      </c>
      <c r="DB487" s="21">
        <v>0</v>
      </c>
      <c r="DC487" s="21">
        <v>0</v>
      </c>
      <c r="DD487" s="21">
        <v>0</v>
      </c>
      <c r="DE487" s="21">
        <v>0</v>
      </c>
      <c r="DF487" s="21">
        <v>0</v>
      </c>
      <c r="DG487" s="21">
        <v>0</v>
      </c>
      <c r="DH487" s="21">
        <v>104818935</v>
      </c>
      <c r="DI487" s="110">
        <v>0</v>
      </c>
      <c r="DJ487" s="110">
        <v>0</v>
      </c>
      <c r="DK487" s="110">
        <v>0</v>
      </c>
      <c r="DL487" s="110">
        <v>0</v>
      </c>
      <c r="DM487" s="110">
        <v>100</v>
      </c>
      <c r="DN487" s="21">
        <v>52000000</v>
      </c>
      <c r="DO487" s="21">
        <v>0</v>
      </c>
      <c r="DP487" s="110" t="s">
        <v>1892</v>
      </c>
      <c r="DQ487" s="110" t="s">
        <v>1892</v>
      </c>
      <c r="DR487" s="110" t="s">
        <v>1892</v>
      </c>
      <c r="DS487" s="110" t="s">
        <v>1892</v>
      </c>
      <c r="DT487" s="110" t="s">
        <v>1911</v>
      </c>
      <c r="DU487" s="110" t="s">
        <v>1892</v>
      </c>
      <c r="DV487" s="110" t="s">
        <v>1911</v>
      </c>
      <c r="DW487" s="110" t="s">
        <v>1911</v>
      </c>
      <c r="DX487" s="110" t="s">
        <v>1911</v>
      </c>
      <c r="DY487" s="110" t="s">
        <v>1911</v>
      </c>
      <c r="DZ487" s="110" t="s">
        <v>1911</v>
      </c>
      <c r="EA487" s="110" t="s">
        <v>1911</v>
      </c>
      <c r="EB487" s="110" t="s">
        <v>1892</v>
      </c>
      <c r="EC487" s="110" t="s">
        <v>1892</v>
      </c>
    </row>
    <row r="488" spans="1:133" x14ac:dyDescent="0.3">
      <c r="A488" s="110" t="s">
        <v>162</v>
      </c>
      <c r="B488" s="110">
        <v>2021</v>
      </c>
      <c r="C488" s="110" t="s">
        <v>3359</v>
      </c>
      <c r="D488" s="22">
        <f>INDEX(Concordance!$A$2:$A$556,MATCH('2021 ESSER III'!F488,Concordance!$D$2:$D$556,0))</f>
        <v>38045</v>
      </c>
      <c r="E488" s="110" t="s">
        <v>1630</v>
      </c>
      <c r="F488" s="110" t="s">
        <v>3360</v>
      </c>
      <c r="G488" s="110" t="s">
        <v>3361</v>
      </c>
      <c r="H488" s="110" t="s">
        <v>1892</v>
      </c>
      <c r="I488" s="21">
        <v>0</v>
      </c>
      <c r="J488" s="21">
        <v>0</v>
      </c>
      <c r="K488" s="21">
        <v>0</v>
      </c>
      <c r="L488" s="21">
        <v>0</v>
      </c>
      <c r="M488" s="21">
        <v>0</v>
      </c>
      <c r="N488" s="21">
        <v>0</v>
      </c>
      <c r="O488" s="21">
        <v>0</v>
      </c>
      <c r="P488" s="21">
        <v>0</v>
      </c>
      <c r="Q488" s="21">
        <v>0</v>
      </c>
      <c r="R488" s="21">
        <v>0</v>
      </c>
      <c r="W488" s="21">
        <v>0</v>
      </c>
      <c r="AC488" s="21">
        <v>719567</v>
      </c>
      <c r="AD488" s="21">
        <v>0</v>
      </c>
      <c r="AE488" s="21">
        <v>0</v>
      </c>
      <c r="AF488" s="21">
        <v>0</v>
      </c>
      <c r="AG488" s="21">
        <v>0</v>
      </c>
      <c r="AH488" s="21">
        <v>0</v>
      </c>
      <c r="AI488" s="21">
        <v>0</v>
      </c>
      <c r="AJ488" s="21">
        <v>0</v>
      </c>
      <c r="AK488" s="21">
        <v>0</v>
      </c>
      <c r="AL488" s="21">
        <v>0</v>
      </c>
      <c r="AM488" s="21">
        <v>0</v>
      </c>
      <c r="AN488" s="21">
        <v>0</v>
      </c>
      <c r="AO488" s="21">
        <v>0</v>
      </c>
      <c r="AP488" s="21">
        <v>0</v>
      </c>
      <c r="AQ488" s="21">
        <v>0</v>
      </c>
      <c r="AR488" s="21">
        <v>0</v>
      </c>
      <c r="AS488" s="21">
        <v>0</v>
      </c>
      <c r="AT488" s="21">
        <v>0</v>
      </c>
      <c r="AU488" s="21">
        <v>0</v>
      </c>
      <c r="AV488" s="21">
        <v>0</v>
      </c>
      <c r="AW488" s="21">
        <v>0</v>
      </c>
      <c r="AX488" s="21">
        <v>0</v>
      </c>
      <c r="AY488" s="21">
        <v>0</v>
      </c>
      <c r="AZ488" s="21">
        <v>0</v>
      </c>
      <c r="BA488" s="21">
        <v>0</v>
      </c>
      <c r="BB488" s="21">
        <v>0</v>
      </c>
      <c r="BC488" s="21">
        <v>0</v>
      </c>
      <c r="BD488" s="21">
        <v>0</v>
      </c>
      <c r="BE488" s="21">
        <v>0</v>
      </c>
      <c r="BF488" s="21">
        <v>0</v>
      </c>
      <c r="BG488" s="21">
        <v>0</v>
      </c>
      <c r="BH488" s="21">
        <v>0</v>
      </c>
      <c r="BI488" s="21">
        <v>0</v>
      </c>
      <c r="BJ488" s="21">
        <v>0</v>
      </c>
      <c r="BK488" s="21">
        <v>0</v>
      </c>
      <c r="BL488" s="21">
        <v>0</v>
      </c>
      <c r="BM488" s="21">
        <v>0</v>
      </c>
      <c r="BN488" s="21">
        <v>0</v>
      </c>
      <c r="BO488" s="21">
        <v>0</v>
      </c>
      <c r="BP488" s="21">
        <v>0</v>
      </c>
      <c r="BQ488" s="21">
        <v>0</v>
      </c>
      <c r="BR488" s="21">
        <v>0</v>
      </c>
      <c r="BS488" s="21">
        <v>0</v>
      </c>
      <c r="BT488" s="21">
        <v>0</v>
      </c>
      <c r="BU488" s="21">
        <v>0</v>
      </c>
      <c r="BV488" s="21">
        <v>0</v>
      </c>
      <c r="BW488" s="21">
        <v>0</v>
      </c>
      <c r="BX488" s="21">
        <v>0</v>
      </c>
      <c r="BY488" s="21">
        <v>0</v>
      </c>
      <c r="BZ488" s="21">
        <v>0</v>
      </c>
      <c r="CA488" s="21">
        <v>0</v>
      </c>
      <c r="CB488" s="21">
        <v>0</v>
      </c>
      <c r="CC488" s="21">
        <v>0</v>
      </c>
      <c r="CD488" s="21">
        <v>0</v>
      </c>
      <c r="CE488" s="21">
        <v>0</v>
      </c>
      <c r="CF488" s="21">
        <v>0</v>
      </c>
      <c r="CG488" s="21">
        <v>0</v>
      </c>
      <c r="CH488" s="21">
        <v>0</v>
      </c>
      <c r="CI488" s="21">
        <v>0</v>
      </c>
      <c r="CJ488" s="21">
        <v>0</v>
      </c>
      <c r="CK488" s="21">
        <v>0</v>
      </c>
      <c r="CL488" s="21">
        <v>0</v>
      </c>
      <c r="CM488" s="21">
        <v>0</v>
      </c>
      <c r="CN488" s="21">
        <v>0</v>
      </c>
      <c r="CO488" s="21">
        <v>0</v>
      </c>
      <c r="CP488" s="21">
        <v>0</v>
      </c>
      <c r="CQ488" s="21">
        <v>0</v>
      </c>
      <c r="CR488" s="21">
        <v>0</v>
      </c>
      <c r="CS488" s="21">
        <v>0</v>
      </c>
      <c r="CT488" s="21">
        <v>0</v>
      </c>
      <c r="CU488" s="21">
        <v>0</v>
      </c>
      <c r="CV488" s="21">
        <v>0</v>
      </c>
      <c r="CW488" s="21">
        <v>0</v>
      </c>
      <c r="CX488" s="21">
        <v>0</v>
      </c>
      <c r="CY488" s="21">
        <v>0</v>
      </c>
      <c r="CZ488" s="21">
        <v>0</v>
      </c>
      <c r="DA488" s="21">
        <v>0</v>
      </c>
      <c r="DB488" s="21">
        <v>0</v>
      </c>
      <c r="DC488" s="21">
        <v>0</v>
      </c>
      <c r="DD488" s="21">
        <v>0</v>
      </c>
      <c r="DE488" s="21">
        <v>0</v>
      </c>
      <c r="DF488" s="21">
        <v>0</v>
      </c>
      <c r="DG488" s="21">
        <v>0</v>
      </c>
      <c r="DH488" s="21">
        <v>719567</v>
      </c>
      <c r="DI488" s="110">
        <v>0</v>
      </c>
      <c r="DJ488" s="110">
        <v>22</v>
      </c>
      <c r="DK488" s="110">
        <v>0</v>
      </c>
      <c r="DL488" s="110">
        <v>78</v>
      </c>
      <c r="DM488" s="110">
        <v>0</v>
      </c>
      <c r="DN488" s="21">
        <v>157000</v>
      </c>
      <c r="DO488" s="21">
        <v>0</v>
      </c>
      <c r="DP488" s="110" t="s">
        <v>1911</v>
      </c>
      <c r="DQ488" s="110" t="s">
        <v>1911</v>
      </c>
      <c r="DR488" s="110" t="s">
        <v>1911</v>
      </c>
      <c r="DS488" s="110" t="s">
        <v>1892</v>
      </c>
      <c r="DT488" s="110" t="s">
        <v>1911</v>
      </c>
      <c r="DU488" s="110" t="s">
        <v>1892</v>
      </c>
      <c r="DV488" s="110" t="s">
        <v>1911</v>
      </c>
      <c r="DW488" s="110" t="s">
        <v>1911</v>
      </c>
      <c r="DX488" s="110" t="s">
        <v>1911</v>
      </c>
      <c r="DY488" s="110" t="s">
        <v>1911</v>
      </c>
      <c r="DZ488" s="110" t="s">
        <v>1911</v>
      </c>
      <c r="EA488" s="110" t="s">
        <v>1911</v>
      </c>
      <c r="EB488" s="110" t="s">
        <v>1892</v>
      </c>
      <c r="EC488" s="110" t="s">
        <v>1892</v>
      </c>
    </row>
    <row r="489" spans="1:133" x14ac:dyDescent="0.3">
      <c r="A489" s="110" t="s">
        <v>162</v>
      </c>
      <c r="B489" s="110">
        <v>2021</v>
      </c>
      <c r="C489" s="110" t="s">
        <v>3362</v>
      </c>
      <c r="D489" s="22">
        <f>INDEX(Concordance!$A$2:$A$556,MATCH('2021 ESSER III'!F489,Concordance!$D$2:$D$556,0))</f>
        <v>95059</v>
      </c>
      <c r="E489" s="110" t="s">
        <v>1633</v>
      </c>
      <c r="F489" s="110" t="s">
        <v>3363</v>
      </c>
      <c r="G489" s="110" t="s">
        <v>3364</v>
      </c>
      <c r="H489" s="110" t="s">
        <v>1892</v>
      </c>
      <c r="I489" s="21">
        <v>30407.63</v>
      </c>
      <c r="J489" s="21">
        <v>0</v>
      </c>
      <c r="K489" s="21">
        <v>0</v>
      </c>
      <c r="L489" s="21">
        <v>0</v>
      </c>
      <c r="M489" s="21">
        <v>0</v>
      </c>
      <c r="N489" s="21">
        <v>0</v>
      </c>
      <c r="O489" s="21">
        <v>0</v>
      </c>
      <c r="P489" s="21">
        <v>0</v>
      </c>
      <c r="Q489" s="21">
        <v>30407.63</v>
      </c>
      <c r="R489" s="21">
        <v>0</v>
      </c>
      <c r="W489" s="21">
        <v>30407.63</v>
      </c>
      <c r="X489" s="110">
        <v>0</v>
      </c>
      <c r="Y489" s="110">
        <v>0</v>
      </c>
      <c r="Z489" s="110">
        <v>0</v>
      </c>
      <c r="AA489" s="110">
        <v>100</v>
      </c>
      <c r="AB489" s="110">
        <v>0</v>
      </c>
      <c r="AC489" s="21">
        <v>2601425</v>
      </c>
      <c r="AD489" s="21">
        <v>0</v>
      </c>
      <c r="AE489" s="21">
        <v>0</v>
      </c>
      <c r="AF489" s="21">
        <v>0</v>
      </c>
      <c r="AG489" s="21">
        <v>0</v>
      </c>
      <c r="AH489" s="21">
        <v>0</v>
      </c>
      <c r="AI489" s="21">
        <v>0</v>
      </c>
      <c r="AJ489" s="21">
        <v>0</v>
      </c>
      <c r="AK489" s="21">
        <v>0</v>
      </c>
      <c r="AL489" s="21">
        <v>0</v>
      </c>
      <c r="AM489" s="21">
        <v>0</v>
      </c>
      <c r="AN489" s="21">
        <v>0</v>
      </c>
      <c r="AO489" s="21">
        <v>0</v>
      </c>
      <c r="AP489" s="21">
        <v>0</v>
      </c>
      <c r="AQ489" s="21">
        <v>0</v>
      </c>
      <c r="AR489" s="21">
        <v>0</v>
      </c>
      <c r="AS489" s="21">
        <v>0</v>
      </c>
      <c r="AT489" s="21">
        <v>0</v>
      </c>
      <c r="AU489" s="21">
        <v>0</v>
      </c>
      <c r="AV489" s="21">
        <v>0</v>
      </c>
      <c r="AW489" s="21">
        <v>0</v>
      </c>
      <c r="AX489" s="21">
        <v>0</v>
      </c>
      <c r="AY489" s="21">
        <v>0</v>
      </c>
      <c r="AZ489" s="21">
        <v>0</v>
      </c>
      <c r="BA489" s="21">
        <v>0</v>
      </c>
      <c r="BB489" s="21">
        <v>0</v>
      </c>
      <c r="BC489" s="21">
        <v>0</v>
      </c>
      <c r="BD489" s="21">
        <v>0</v>
      </c>
      <c r="BE489" s="21">
        <v>0</v>
      </c>
      <c r="BF489" s="21">
        <v>0</v>
      </c>
      <c r="BG489" s="21">
        <v>0</v>
      </c>
      <c r="BH489" s="21">
        <v>0</v>
      </c>
      <c r="BI489" s="21">
        <v>0</v>
      </c>
      <c r="BJ489" s="21">
        <v>0</v>
      </c>
      <c r="BK489" s="21">
        <v>0</v>
      </c>
      <c r="BL489" s="21">
        <v>0</v>
      </c>
      <c r="BM489" s="21">
        <v>0</v>
      </c>
      <c r="BN489" s="21">
        <v>0</v>
      </c>
      <c r="BO489" s="21">
        <v>0</v>
      </c>
      <c r="BP489" s="21">
        <v>0</v>
      </c>
      <c r="BQ489" s="21">
        <v>0</v>
      </c>
      <c r="BR489" s="21">
        <v>0</v>
      </c>
      <c r="BS489" s="21">
        <v>0</v>
      </c>
      <c r="BT489" s="21">
        <v>0</v>
      </c>
      <c r="BU489" s="21">
        <v>0</v>
      </c>
      <c r="BV489" s="21">
        <v>0</v>
      </c>
      <c r="BW489" s="21">
        <v>0</v>
      </c>
      <c r="BX489" s="21">
        <v>0</v>
      </c>
      <c r="BY489" s="21">
        <v>0</v>
      </c>
      <c r="BZ489" s="21">
        <v>0</v>
      </c>
      <c r="CA489" s="21">
        <v>0</v>
      </c>
      <c r="CB489" s="21">
        <v>0</v>
      </c>
      <c r="CC489" s="21">
        <v>0</v>
      </c>
      <c r="CD489" s="21">
        <v>0</v>
      </c>
      <c r="CE489" s="21">
        <v>0</v>
      </c>
      <c r="CF489" s="21">
        <v>0</v>
      </c>
      <c r="CG489" s="21">
        <v>0</v>
      </c>
      <c r="CH489" s="21">
        <v>0</v>
      </c>
      <c r="CI489" s="21">
        <v>0</v>
      </c>
      <c r="CJ489" s="21">
        <v>0</v>
      </c>
      <c r="CK489" s="21">
        <v>0</v>
      </c>
      <c r="CL489" s="21">
        <v>0</v>
      </c>
      <c r="CM489" s="21">
        <v>0</v>
      </c>
      <c r="CN489" s="21">
        <v>0</v>
      </c>
      <c r="CO489" s="21">
        <v>0</v>
      </c>
      <c r="CP489" s="21">
        <v>0</v>
      </c>
      <c r="CQ489" s="21">
        <v>0</v>
      </c>
      <c r="CR489" s="21">
        <v>0</v>
      </c>
      <c r="CS489" s="21">
        <v>0</v>
      </c>
      <c r="CT489" s="21">
        <v>0</v>
      </c>
      <c r="CU489" s="21">
        <v>0</v>
      </c>
      <c r="CV489" s="21">
        <v>0</v>
      </c>
      <c r="CW489" s="21">
        <v>0</v>
      </c>
      <c r="CX489" s="21">
        <v>0</v>
      </c>
      <c r="CY489" s="21">
        <v>0</v>
      </c>
      <c r="CZ489" s="21">
        <v>0</v>
      </c>
      <c r="DA489" s="21">
        <v>0</v>
      </c>
      <c r="DB489" s="21">
        <v>0</v>
      </c>
      <c r="DC489" s="21">
        <v>0</v>
      </c>
      <c r="DD489" s="21">
        <v>0</v>
      </c>
      <c r="DE489" s="21">
        <v>0</v>
      </c>
      <c r="DF489" s="21">
        <v>0</v>
      </c>
      <c r="DG489" s="21">
        <v>0</v>
      </c>
      <c r="DH489" s="21">
        <v>2601425</v>
      </c>
      <c r="DI489" s="110">
        <v>10.55</v>
      </c>
      <c r="DJ489" s="110">
        <v>26.6</v>
      </c>
      <c r="DK489" s="110">
        <v>43.61</v>
      </c>
      <c r="DL489" s="110">
        <v>19.239999999999998</v>
      </c>
      <c r="DM489" s="110">
        <v>0</v>
      </c>
      <c r="DN489" s="21">
        <v>1205420.73</v>
      </c>
      <c r="DO489" s="21">
        <v>0</v>
      </c>
      <c r="DP489" s="110" t="s">
        <v>1911</v>
      </c>
      <c r="DQ489" s="110" t="s">
        <v>1911</v>
      </c>
      <c r="DR489" s="110" t="s">
        <v>1911</v>
      </c>
      <c r="DS489" s="110" t="s">
        <v>1911</v>
      </c>
      <c r="DT489" s="110" t="s">
        <v>1911</v>
      </c>
      <c r="DU489" s="110" t="s">
        <v>1892</v>
      </c>
      <c r="DV489" s="110" t="s">
        <v>1911</v>
      </c>
      <c r="DW489" s="110" t="s">
        <v>1911</v>
      </c>
      <c r="DX489" s="110" t="s">
        <v>1911</v>
      </c>
      <c r="DY489" s="110" t="s">
        <v>1911</v>
      </c>
      <c r="DZ489" s="110" t="s">
        <v>1911</v>
      </c>
      <c r="EA489" s="110" t="s">
        <v>1911</v>
      </c>
      <c r="EB489" s="110" t="s">
        <v>1892</v>
      </c>
      <c r="EC489" s="110" t="s">
        <v>1892</v>
      </c>
    </row>
    <row r="490" spans="1:133" x14ac:dyDescent="0.3">
      <c r="A490" s="110" t="s">
        <v>162</v>
      </c>
      <c r="B490" s="110">
        <v>2021</v>
      </c>
      <c r="C490" s="110" t="s">
        <v>3365</v>
      </c>
      <c r="D490" s="22">
        <f>INDEX(Concordance!$A$2:$A$556,MATCH('2021 ESSER III'!F490,Concordance!$D$2:$D$556,0))</f>
        <v>28103</v>
      </c>
      <c r="E490" s="110" t="s">
        <v>1636</v>
      </c>
      <c r="F490" s="110" t="s">
        <v>3366</v>
      </c>
      <c r="G490" s="110" t="s">
        <v>3367</v>
      </c>
      <c r="H490" s="110" t="s">
        <v>1892</v>
      </c>
      <c r="I490" s="21">
        <v>0</v>
      </c>
      <c r="J490" s="21">
        <v>0</v>
      </c>
      <c r="K490" s="21">
        <v>0</v>
      </c>
      <c r="L490" s="21">
        <v>0</v>
      </c>
      <c r="M490" s="21">
        <v>0</v>
      </c>
      <c r="N490" s="21">
        <v>0</v>
      </c>
      <c r="O490" s="21">
        <v>0</v>
      </c>
      <c r="P490" s="21">
        <v>0</v>
      </c>
      <c r="Q490" s="21">
        <v>0</v>
      </c>
      <c r="R490" s="21">
        <v>0</v>
      </c>
      <c r="W490" s="21">
        <v>0</v>
      </c>
      <c r="AC490" s="21">
        <v>2431417</v>
      </c>
      <c r="AD490" s="21">
        <v>0</v>
      </c>
      <c r="AE490" s="21">
        <v>0</v>
      </c>
      <c r="AF490" s="21">
        <v>0</v>
      </c>
      <c r="AG490" s="21">
        <v>0</v>
      </c>
      <c r="AH490" s="21">
        <v>0</v>
      </c>
      <c r="AI490" s="21">
        <v>0</v>
      </c>
      <c r="AJ490" s="21">
        <v>0</v>
      </c>
      <c r="AK490" s="21">
        <v>0</v>
      </c>
      <c r="AL490" s="21">
        <v>0</v>
      </c>
      <c r="AM490" s="21">
        <v>0</v>
      </c>
      <c r="AN490" s="21">
        <v>0</v>
      </c>
      <c r="AO490" s="21">
        <v>0</v>
      </c>
      <c r="AP490" s="21">
        <v>0</v>
      </c>
      <c r="AQ490" s="21">
        <v>0</v>
      </c>
      <c r="AR490" s="21">
        <v>0</v>
      </c>
      <c r="AS490" s="21">
        <v>0</v>
      </c>
      <c r="AT490" s="21">
        <v>0</v>
      </c>
      <c r="AU490" s="21">
        <v>0</v>
      </c>
      <c r="AV490" s="21">
        <v>0</v>
      </c>
      <c r="AW490" s="21">
        <v>0</v>
      </c>
      <c r="AX490" s="21">
        <v>0</v>
      </c>
      <c r="AY490" s="21">
        <v>0</v>
      </c>
      <c r="AZ490" s="21">
        <v>0</v>
      </c>
      <c r="BA490" s="21">
        <v>0</v>
      </c>
      <c r="BB490" s="21">
        <v>0</v>
      </c>
      <c r="BC490" s="21">
        <v>0</v>
      </c>
      <c r="BD490" s="21">
        <v>0</v>
      </c>
      <c r="BE490" s="21">
        <v>0</v>
      </c>
      <c r="BF490" s="21">
        <v>0</v>
      </c>
      <c r="BG490" s="21">
        <v>0</v>
      </c>
      <c r="BH490" s="21">
        <v>0</v>
      </c>
      <c r="BI490" s="21">
        <v>0</v>
      </c>
      <c r="BJ490" s="21">
        <v>0</v>
      </c>
      <c r="BK490" s="21">
        <v>0</v>
      </c>
      <c r="BL490" s="21">
        <v>0</v>
      </c>
      <c r="BM490" s="21">
        <v>0</v>
      </c>
      <c r="BN490" s="21">
        <v>0</v>
      </c>
      <c r="BO490" s="21">
        <v>0</v>
      </c>
      <c r="BP490" s="21">
        <v>0</v>
      </c>
      <c r="BQ490" s="21">
        <v>0</v>
      </c>
      <c r="BR490" s="21">
        <v>0</v>
      </c>
      <c r="BS490" s="21">
        <v>0</v>
      </c>
      <c r="BT490" s="21">
        <v>0</v>
      </c>
      <c r="BU490" s="21">
        <v>0</v>
      </c>
      <c r="BV490" s="21">
        <v>0</v>
      </c>
      <c r="BW490" s="21">
        <v>0</v>
      </c>
      <c r="BX490" s="21">
        <v>0</v>
      </c>
      <c r="BY490" s="21">
        <v>0</v>
      </c>
      <c r="BZ490" s="21">
        <v>0</v>
      </c>
      <c r="CA490" s="21">
        <v>0</v>
      </c>
      <c r="CB490" s="21">
        <v>0</v>
      </c>
      <c r="CC490" s="21">
        <v>0</v>
      </c>
      <c r="CD490" s="21">
        <v>0</v>
      </c>
      <c r="CE490" s="21">
        <v>0</v>
      </c>
      <c r="CF490" s="21">
        <v>0</v>
      </c>
      <c r="CG490" s="21">
        <v>0</v>
      </c>
      <c r="CH490" s="21">
        <v>0</v>
      </c>
      <c r="CI490" s="21">
        <v>0</v>
      </c>
      <c r="CJ490" s="21">
        <v>0</v>
      </c>
      <c r="CK490" s="21">
        <v>0</v>
      </c>
      <c r="CL490" s="21">
        <v>0</v>
      </c>
      <c r="CM490" s="21">
        <v>0</v>
      </c>
      <c r="CN490" s="21">
        <v>0</v>
      </c>
      <c r="CO490" s="21">
        <v>0</v>
      </c>
      <c r="CP490" s="21">
        <v>0</v>
      </c>
      <c r="CQ490" s="21">
        <v>0</v>
      </c>
      <c r="CR490" s="21">
        <v>0</v>
      </c>
      <c r="CS490" s="21">
        <v>0</v>
      </c>
      <c r="CT490" s="21">
        <v>0</v>
      </c>
      <c r="CU490" s="21">
        <v>0</v>
      </c>
      <c r="CV490" s="21">
        <v>0</v>
      </c>
      <c r="CW490" s="21">
        <v>0</v>
      </c>
      <c r="CX490" s="21">
        <v>0</v>
      </c>
      <c r="CY490" s="21">
        <v>0</v>
      </c>
      <c r="CZ490" s="21">
        <v>0</v>
      </c>
      <c r="DA490" s="21">
        <v>0</v>
      </c>
      <c r="DB490" s="21">
        <v>0</v>
      </c>
      <c r="DC490" s="21">
        <v>0</v>
      </c>
      <c r="DD490" s="21">
        <v>0</v>
      </c>
      <c r="DE490" s="21">
        <v>0</v>
      </c>
      <c r="DF490" s="21">
        <v>0</v>
      </c>
      <c r="DG490" s="21">
        <v>0</v>
      </c>
      <c r="DH490" s="21">
        <v>2431417</v>
      </c>
      <c r="DI490" s="110">
        <v>35</v>
      </c>
      <c r="DJ490" s="110">
        <v>35</v>
      </c>
      <c r="DK490" s="110">
        <v>20</v>
      </c>
      <c r="DL490" s="110">
        <v>5</v>
      </c>
      <c r="DM490" s="110">
        <v>5</v>
      </c>
      <c r="DN490" s="21">
        <v>583000</v>
      </c>
      <c r="DO490" s="21">
        <v>0</v>
      </c>
      <c r="DP490" s="110" t="s">
        <v>1911</v>
      </c>
      <c r="DQ490" s="110" t="s">
        <v>1911</v>
      </c>
      <c r="DR490" s="110" t="s">
        <v>1911</v>
      </c>
      <c r="DS490" s="110" t="s">
        <v>1892</v>
      </c>
      <c r="DT490" s="110" t="s">
        <v>1911</v>
      </c>
      <c r="DU490" s="110" t="s">
        <v>1892</v>
      </c>
      <c r="DV490" s="110" t="s">
        <v>1911</v>
      </c>
      <c r="DW490" s="110" t="s">
        <v>1911</v>
      </c>
      <c r="DX490" s="110" t="s">
        <v>1911</v>
      </c>
      <c r="DY490" s="110" t="s">
        <v>1911</v>
      </c>
      <c r="DZ490" s="110" t="s">
        <v>1911</v>
      </c>
      <c r="EA490" s="110" t="s">
        <v>1911</v>
      </c>
      <c r="EB490" s="110" t="s">
        <v>1892</v>
      </c>
      <c r="EC490" s="110" t="s">
        <v>1892</v>
      </c>
    </row>
    <row r="491" spans="1:133" x14ac:dyDescent="0.3">
      <c r="A491" s="110" t="s">
        <v>162</v>
      </c>
      <c r="B491" s="110">
        <v>2021</v>
      </c>
      <c r="C491" s="110" t="s">
        <v>3368</v>
      </c>
      <c r="D491" s="22">
        <f>INDEX(Concordance!$A$2:$A$556,MATCH('2021 ESSER III'!F491,Concordance!$D$2:$D$556,0))</f>
        <v>32058</v>
      </c>
      <c r="E491" s="110" t="s">
        <v>1639</v>
      </c>
      <c r="F491" s="110" t="s">
        <v>3369</v>
      </c>
      <c r="G491" s="110" t="s">
        <v>3370</v>
      </c>
      <c r="H491" s="110" t="s">
        <v>1892</v>
      </c>
      <c r="I491" s="21">
        <v>4662.5</v>
      </c>
      <c r="J491" s="21">
        <v>0</v>
      </c>
      <c r="K491" s="21">
        <v>0</v>
      </c>
      <c r="L491" s="21">
        <v>0</v>
      </c>
      <c r="M491" s="21">
        <v>0</v>
      </c>
      <c r="N491" s="21">
        <v>0</v>
      </c>
      <c r="O491" s="21">
        <v>0</v>
      </c>
      <c r="P491" s="21">
        <v>0</v>
      </c>
      <c r="Q491" s="21">
        <v>4662.5</v>
      </c>
      <c r="R491" s="21">
        <v>0</v>
      </c>
      <c r="W491" s="21">
        <v>4662.5</v>
      </c>
      <c r="X491" s="110">
        <v>0</v>
      </c>
      <c r="Y491" s="110">
        <v>0</v>
      </c>
      <c r="Z491" s="110">
        <v>0</v>
      </c>
      <c r="AA491" s="110">
        <v>100</v>
      </c>
      <c r="AB491" s="110">
        <v>0</v>
      </c>
      <c r="AC491" s="21">
        <v>146531</v>
      </c>
      <c r="AD491" s="21">
        <v>0</v>
      </c>
      <c r="AE491" s="21">
        <v>0</v>
      </c>
      <c r="AF491" s="21">
        <v>0</v>
      </c>
      <c r="AG491" s="21">
        <v>0</v>
      </c>
      <c r="AH491" s="21">
        <v>0</v>
      </c>
      <c r="AI491" s="21">
        <v>0</v>
      </c>
      <c r="AJ491" s="21">
        <v>0</v>
      </c>
      <c r="AK491" s="21">
        <v>0</v>
      </c>
      <c r="AL491" s="21">
        <v>0</v>
      </c>
      <c r="AM491" s="21">
        <v>0</v>
      </c>
      <c r="AN491" s="21">
        <v>0</v>
      </c>
      <c r="AO491" s="21">
        <v>0</v>
      </c>
      <c r="AP491" s="21">
        <v>0</v>
      </c>
      <c r="AQ491" s="21">
        <v>0</v>
      </c>
      <c r="AR491" s="21">
        <v>0</v>
      </c>
      <c r="AS491" s="21">
        <v>0</v>
      </c>
      <c r="AT491" s="21">
        <v>0</v>
      </c>
      <c r="AU491" s="21">
        <v>0</v>
      </c>
      <c r="AV491" s="21">
        <v>0</v>
      </c>
      <c r="AW491" s="21">
        <v>0</v>
      </c>
      <c r="AX491" s="21">
        <v>0</v>
      </c>
      <c r="AY491" s="21">
        <v>0</v>
      </c>
      <c r="AZ491" s="21">
        <v>0</v>
      </c>
      <c r="BA491" s="21">
        <v>0</v>
      </c>
      <c r="BB491" s="21">
        <v>0</v>
      </c>
      <c r="BC491" s="21">
        <v>0</v>
      </c>
      <c r="BD491" s="21">
        <v>0</v>
      </c>
      <c r="BE491" s="21">
        <v>0</v>
      </c>
      <c r="BF491" s="21">
        <v>0</v>
      </c>
      <c r="BG491" s="21">
        <v>0</v>
      </c>
      <c r="BH491" s="21">
        <v>0</v>
      </c>
      <c r="BI491" s="21">
        <v>0</v>
      </c>
      <c r="BJ491" s="21">
        <v>0</v>
      </c>
      <c r="BK491" s="21">
        <v>0</v>
      </c>
      <c r="BL491" s="21">
        <v>0</v>
      </c>
      <c r="BM491" s="21">
        <v>0</v>
      </c>
      <c r="BN491" s="21">
        <v>0</v>
      </c>
      <c r="BO491" s="21">
        <v>0</v>
      </c>
      <c r="BP491" s="21">
        <v>0</v>
      </c>
      <c r="BQ491" s="21">
        <v>0</v>
      </c>
      <c r="BR491" s="21">
        <v>0</v>
      </c>
      <c r="BS491" s="21">
        <v>0</v>
      </c>
      <c r="BT491" s="21">
        <v>0</v>
      </c>
      <c r="BU491" s="21">
        <v>0</v>
      </c>
      <c r="BV491" s="21">
        <v>0</v>
      </c>
      <c r="BW491" s="21">
        <v>0</v>
      </c>
      <c r="BX491" s="21">
        <v>0</v>
      </c>
      <c r="BY491" s="21">
        <v>0</v>
      </c>
      <c r="BZ491" s="21">
        <v>0</v>
      </c>
      <c r="CA491" s="21">
        <v>0</v>
      </c>
      <c r="CB491" s="21">
        <v>0</v>
      </c>
      <c r="CC491" s="21">
        <v>0</v>
      </c>
      <c r="CD491" s="21">
        <v>0</v>
      </c>
      <c r="CE491" s="21">
        <v>0</v>
      </c>
      <c r="CF491" s="21">
        <v>0</v>
      </c>
      <c r="CG491" s="21">
        <v>0</v>
      </c>
      <c r="CH491" s="21">
        <v>0</v>
      </c>
      <c r="CI491" s="21">
        <v>0</v>
      </c>
      <c r="CJ491" s="21">
        <v>0</v>
      </c>
      <c r="CK491" s="21">
        <v>0</v>
      </c>
      <c r="CL491" s="21">
        <v>0</v>
      </c>
      <c r="CM491" s="21">
        <v>0</v>
      </c>
      <c r="CN491" s="21">
        <v>0</v>
      </c>
      <c r="CO491" s="21">
        <v>0</v>
      </c>
      <c r="CP491" s="21">
        <v>0</v>
      </c>
      <c r="CQ491" s="21">
        <v>0</v>
      </c>
      <c r="CR491" s="21">
        <v>0</v>
      </c>
      <c r="CS491" s="21">
        <v>0</v>
      </c>
      <c r="CT491" s="21">
        <v>0</v>
      </c>
      <c r="CU491" s="21">
        <v>0</v>
      </c>
      <c r="CV491" s="21">
        <v>0</v>
      </c>
      <c r="CW491" s="21">
        <v>0</v>
      </c>
      <c r="CX491" s="21">
        <v>0</v>
      </c>
      <c r="CY491" s="21">
        <v>0</v>
      </c>
      <c r="CZ491" s="21">
        <v>0</v>
      </c>
      <c r="DA491" s="21">
        <v>0</v>
      </c>
      <c r="DB491" s="21">
        <v>0</v>
      </c>
      <c r="DC491" s="21">
        <v>0</v>
      </c>
      <c r="DD491" s="21">
        <v>0</v>
      </c>
      <c r="DE491" s="21">
        <v>0</v>
      </c>
      <c r="DF491" s="21">
        <v>0</v>
      </c>
      <c r="DG491" s="21">
        <v>0</v>
      </c>
      <c r="DH491" s="21">
        <v>146531</v>
      </c>
      <c r="DI491" s="110">
        <v>0</v>
      </c>
      <c r="DJ491" s="110">
        <v>100</v>
      </c>
      <c r="DK491" s="110">
        <v>0</v>
      </c>
      <c r="DL491" s="110">
        <v>0</v>
      </c>
      <c r="DM491" s="110">
        <v>0</v>
      </c>
      <c r="DN491" s="21">
        <v>30000</v>
      </c>
      <c r="DO491" s="21">
        <v>0</v>
      </c>
      <c r="DP491" s="110" t="s">
        <v>1911</v>
      </c>
      <c r="DQ491" s="110" t="s">
        <v>1911</v>
      </c>
      <c r="DR491" s="110" t="s">
        <v>1911</v>
      </c>
      <c r="DS491" s="110" t="s">
        <v>1911</v>
      </c>
      <c r="DT491" s="110" t="s">
        <v>1911</v>
      </c>
      <c r="DU491" s="110" t="s">
        <v>1911</v>
      </c>
      <c r="DV491" s="110" t="s">
        <v>1911</v>
      </c>
      <c r="DW491" s="110" t="s">
        <v>1911</v>
      </c>
      <c r="DX491" s="110" t="s">
        <v>1911</v>
      </c>
      <c r="DY491" s="110" t="s">
        <v>1911</v>
      </c>
      <c r="DZ491" s="110" t="s">
        <v>1911</v>
      </c>
      <c r="EA491" s="110" t="s">
        <v>1911</v>
      </c>
      <c r="EB491" s="110" t="s">
        <v>1892</v>
      </c>
      <c r="EC491" s="110" t="s">
        <v>1892</v>
      </c>
    </row>
    <row r="492" spans="1:133" x14ac:dyDescent="0.3">
      <c r="A492" s="110" t="s">
        <v>162</v>
      </c>
      <c r="B492" s="110">
        <v>2021</v>
      </c>
      <c r="C492" s="110" t="s">
        <v>3371</v>
      </c>
      <c r="D492" s="22">
        <f>INDEX(Concordance!$A$2:$A$556,MATCH('2021 ESSER III'!F492,Concordance!$D$2:$D$556,0))</f>
        <v>20001</v>
      </c>
      <c r="E492" s="110" t="s">
        <v>1642</v>
      </c>
      <c r="F492" s="110" t="s">
        <v>3372</v>
      </c>
      <c r="G492" s="110" t="s">
        <v>3373</v>
      </c>
      <c r="H492" s="110" t="s">
        <v>1892</v>
      </c>
      <c r="I492" s="21">
        <v>0</v>
      </c>
      <c r="J492" s="21">
        <v>0</v>
      </c>
      <c r="K492" s="21">
        <v>0</v>
      </c>
      <c r="L492" s="21">
        <v>0</v>
      </c>
      <c r="M492" s="21">
        <v>0</v>
      </c>
      <c r="N492" s="21">
        <v>0</v>
      </c>
      <c r="O492" s="21">
        <v>0</v>
      </c>
      <c r="P492" s="21">
        <v>0</v>
      </c>
      <c r="Q492" s="21">
        <v>0</v>
      </c>
      <c r="R492" s="21">
        <v>0</v>
      </c>
      <c r="W492" s="21">
        <v>0</v>
      </c>
      <c r="AC492" s="21">
        <v>3624987</v>
      </c>
      <c r="AD492" s="21">
        <v>0</v>
      </c>
      <c r="AE492" s="21">
        <v>0</v>
      </c>
      <c r="AF492" s="21">
        <v>0</v>
      </c>
      <c r="AG492" s="21">
        <v>0</v>
      </c>
      <c r="AH492" s="21">
        <v>0</v>
      </c>
      <c r="AI492" s="21">
        <v>0</v>
      </c>
      <c r="AJ492" s="21">
        <v>0</v>
      </c>
      <c r="AK492" s="21">
        <v>0</v>
      </c>
      <c r="AL492" s="21">
        <v>0</v>
      </c>
      <c r="AM492" s="21">
        <v>0</v>
      </c>
      <c r="AN492" s="21">
        <v>0</v>
      </c>
      <c r="AO492" s="21">
        <v>0</v>
      </c>
      <c r="AP492" s="21">
        <v>0</v>
      </c>
      <c r="AQ492" s="21">
        <v>0</v>
      </c>
      <c r="AR492" s="21">
        <v>0</v>
      </c>
      <c r="AS492" s="21">
        <v>0</v>
      </c>
      <c r="AT492" s="21">
        <v>0</v>
      </c>
      <c r="AU492" s="21">
        <v>0</v>
      </c>
      <c r="AV492" s="21">
        <v>0</v>
      </c>
      <c r="AW492" s="21">
        <v>0</v>
      </c>
      <c r="AX492" s="21">
        <v>0</v>
      </c>
      <c r="AY492" s="21">
        <v>0</v>
      </c>
      <c r="AZ492" s="21">
        <v>0</v>
      </c>
      <c r="BA492" s="21">
        <v>0</v>
      </c>
      <c r="BB492" s="21">
        <v>0</v>
      </c>
      <c r="BC492" s="21">
        <v>0</v>
      </c>
      <c r="BD492" s="21">
        <v>0</v>
      </c>
      <c r="BE492" s="21">
        <v>0</v>
      </c>
      <c r="BF492" s="21">
        <v>0</v>
      </c>
      <c r="BG492" s="21">
        <v>0</v>
      </c>
      <c r="BH492" s="21">
        <v>0</v>
      </c>
      <c r="BI492" s="21">
        <v>0</v>
      </c>
      <c r="BJ492" s="21">
        <v>0</v>
      </c>
      <c r="BK492" s="21">
        <v>0</v>
      </c>
      <c r="BL492" s="21">
        <v>0</v>
      </c>
      <c r="BM492" s="21">
        <v>0</v>
      </c>
      <c r="BN492" s="21">
        <v>0</v>
      </c>
      <c r="BO492" s="21">
        <v>0</v>
      </c>
      <c r="BP492" s="21">
        <v>0</v>
      </c>
      <c r="BQ492" s="21">
        <v>0</v>
      </c>
      <c r="BR492" s="21">
        <v>0</v>
      </c>
      <c r="BS492" s="21">
        <v>0</v>
      </c>
      <c r="BT492" s="21">
        <v>0</v>
      </c>
      <c r="BU492" s="21">
        <v>0</v>
      </c>
      <c r="BV492" s="21">
        <v>0</v>
      </c>
      <c r="BW492" s="21">
        <v>0</v>
      </c>
      <c r="BX492" s="21">
        <v>0</v>
      </c>
      <c r="BY492" s="21">
        <v>0</v>
      </c>
      <c r="BZ492" s="21">
        <v>0</v>
      </c>
      <c r="CA492" s="21">
        <v>0</v>
      </c>
      <c r="CB492" s="21">
        <v>0</v>
      </c>
      <c r="CC492" s="21">
        <v>0</v>
      </c>
      <c r="CD492" s="21">
        <v>0</v>
      </c>
      <c r="CE492" s="21">
        <v>0</v>
      </c>
      <c r="CF492" s="21">
        <v>0</v>
      </c>
      <c r="CG492" s="21">
        <v>0</v>
      </c>
      <c r="CH492" s="21">
        <v>0</v>
      </c>
      <c r="CI492" s="21">
        <v>0</v>
      </c>
      <c r="CJ492" s="21">
        <v>0</v>
      </c>
      <c r="CK492" s="21">
        <v>0</v>
      </c>
      <c r="CL492" s="21">
        <v>0</v>
      </c>
      <c r="CM492" s="21">
        <v>0</v>
      </c>
      <c r="CN492" s="21">
        <v>0</v>
      </c>
      <c r="CO492" s="21">
        <v>0</v>
      </c>
      <c r="CP492" s="21">
        <v>0</v>
      </c>
      <c r="CQ492" s="21">
        <v>0</v>
      </c>
      <c r="CR492" s="21">
        <v>0</v>
      </c>
      <c r="CS492" s="21">
        <v>0</v>
      </c>
      <c r="CT492" s="21">
        <v>0</v>
      </c>
      <c r="CU492" s="21">
        <v>0</v>
      </c>
      <c r="CV492" s="21">
        <v>0</v>
      </c>
      <c r="CW492" s="21">
        <v>0</v>
      </c>
      <c r="CX492" s="21">
        <v>0</v>
      </c>
      <c r="CY492" s="21">
        <v>0</v>
      </c>
      <c r="CZ492" s="21">
        <v>0</v>
      </c>
      <c r="DA492" s="21">
        <v>0</v>
      </c>
      <c r="DB492" s="21">
        <v>0</v>
      </c>
      <c r="DC492" s="21">
        <v>0</v>
      </c>
      <c r="DD492" s="21">
        <v>0</v>
      </c>
      <c r="DE492" s="21">
        <v>0</v>
      </c>
      <c r="DF492" s="21">
        <v>0</v>
      </c>
      <c r="DG492" s="21">
        <v>0</v>
      </c>
      <c r="DH492" s="21">
        <v>3624987</v>
      </c>
      <c r="DI492" s="110">
        <v>10</v>
      </c>
      <c r="DJ492" s="110">
        <v>70</v>
      </c>
      <c r="DK492" s="110">
        <v>0</v>
      </c>
      <c r="DL492" s="110">
        <v>20</v>
      </c>
      <c r="DM492" s="110">
        <v>0</v>
      </c>
      <c r="DN492" s="21">
        <v>994350</v>
      </c>
      <c r="DO492" s="21">
        <v>0</v>
      </c>
      <c r="DP492" s="110" t="s">
        <v>1892</v>
      </c>
      <c r="DQ492" s="110" t="s">
        <v>1911</v>
      </c>
      <c r="DR492" s="110" t="s">
        <v>1911</v>
      </c>
      <c r="DS492" s="110" t="s">
        <v>1892</v>
      </c>
      <c r="DT492" s="110" t="s">
        <v>1911</v>
      </c>
      <c r="DU492" s="110" t="s">
        <v>1892</v>
      </c>
      <c r="DV492" s="110" t="s">
        <v>1911</v>
      </c>
      <c r="DW492" s="110" t="s">
        <v>1911</v>
      </c>
      <c r="DX492" s="110" t="s">
        <v>1911</v>
      </c>
      <c r="DY492" s="110" t="s">
        <v>1911</v>
      </c>
      <c r="DZ492" s="110" t="s">
        <v>1911</v>
      </c>
      <c r="EA492" s="110" t="s">
        <v>1911</v>
      </c>
      <c r="EB492" s="110" t="s">
        <v>1892</v>
      </c>
      <c r="EC492" s="110" t="s">
        <v>1892</v>
      </c>
    </row>
    <row r="493" spans="1:133" x14ac:dyDescent="0.3">
      <c r="A493" s="110" t="s">
        <v>162</v>
      </c>
      <c r="B493" s="110">
        <v>2021</v>
      </c>
      <c r="C493" s="110" t="s">
        <v>3374</v>
      </c>
      <c r="D493" s="22">
        <f>INDEX(Concordance!$A$2:$A$556,MATCH('2021 ESSER III'!F493,Concordance!$D$2:$D$556,0))</f>
        <v>15001</v>
      </c>
      <c r="E493" s="110" t="s">
        <v>1645</v>
      </c>
      <c r="F493" s="110" t="s">
        <v>3375</v>
      </c>
      <c r="G493" s="110" t="s">
        <v>3376</v>
      </c>
      <c r="H493" s="110" t="s">
        <v>1892</v>
      </c>
      <c r="I493" s="21">
        <v>0</v>
      </c>
      <c r="J493" s="21">
        <v>0</v>
      </c>
      <c r="K493" s="21">
        <v>0</v>
      </c>
      <c r="L493" s="21">
        <v>0</v>
      </c>
      <c r="M493" s="21">
        <v>0</v>
      </c>
      <c r="N493" s="21">
        <v>0</v>
      </c>
      <c r="O493" s="21">
        <v>0</v>
      </c>
      <c r="P493" s="21">
        <v>0</v>
      </c>
      <c r="Q493" s="21">
        <v>0</v>
      </c>
      <c r="R493" s="21">
        <v>0</v>
      </c>
      <c r="W493" s="21">
        <v>0</v>
      </c>
      <c r="AC493" s="21">
        <v>1386670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21">
        <v>0</v>
      </c>
      <c r="CJ493" s="21">
        <v>0</v>
      </c>
      <c r="CK493" s="21">
        <v>0</v>
      </c>
      <c r="CL493" s="21">
        <v>0</v>
      </c>
      <c r="CM493" s="21">
        <v>0</v>
      </c>
      <c r="CN493" s="21">
        <v>0</v>
      </c>
      <c r="CO493" s="21">
        <v>0</v>
      </c>
      <c r="CP493" s="21">
        <v>0</v>
      </c>
      <c r="CQ493" s="21">
        <v>0</v>
      </c>
      <c r="CR493" s="21">
        <v>0</v>
      </c>
      <c r="CS493" s="21">
        <v>0</v>
      </c>
      <c r="CT493" s="21">
        <v>0</v>
      </c>
      <c r="CU493" s="21">
        <v>0</v>
      </c>
      <c r="CV493" s="21">
        <v>0</v>
      </c>
      <c r="CW493" s="21">
        <v>0</v>
      </c>
      <c r="CX493" s="21">
        <v>0</v>
      </c>
      <c r="CY493" s="21">
        <v>0</v>
      </c>
      <c r="CZ493" s="21">
        <v>0</v>
      </c>
      <c r="DA493" s="21">
        <v>0</v>
      </c>
      <c r="DB493" s="21">
        <v>0</v>
      </c>
      <c r="DC493" s="21">
        <v>0</v>
      </c>
      <c r="DD493" s="21">
        <v>0</v>
      </c>
      <c r="DE493" s="21">
        <v>0</v>
      </c>
      <c r="DF493" s="21">
        <v>0</v>
      </c>
      <c r="DG493" s="21">
        <v>0</v>
      </c>
      <c r="DH493" s="21">
        <v>1386670</v>
      </c>
      <c r="DI493" s="110">
        <v>16</v>
      </c>
      <c r="DJ493" s="110">
        <v>20</v>
      </c>
      <c r="DK493" s="110">
        <v>0</v>
      </c>
      <c r="DL493" s="110">
        <v>64</v>
      </c>
      <c r="DM493" s="110">
        <v>0</v>
      </c>
      <c r="DN493" s="21">
        <v>277334</v>
      </c>
      <c r="DO493" s="21">
        <v>0</v>
      </c>
      <c r="DP493" s="110" t="s">
        <v>1892</v>
      </c>
      <c r="DQ493" s="110" t="s">
        <v>1911</v>
      </c>
      <c r="DR493" s="110" t="s">
        <v>1911</v>
      </c>
      <c r="DS493" s="110" t="s">
        <v>1892</v>
      </c>
      <c r="DT493" s="110" t="s">
        <v>1911</v>
      </c>
      <c r="DU493" s="110" t="s">
        <v>1892</v>
      </c>
      <c r="DV493" s="110" t="s">
        <v>1911</v>
      </c>
      <c r="DW493" s="110" t="s">
        <v>1911</v>
      </c>
      <c r="DX493" s="110" t="s">
        <v>1911</v>
      </c>
      <c r="DY493" s="110" t="s">
        <v>1911</v>
      </c>
      <c r="DZ493" s="110" t="s">
        <v>1911</v>
      </c>
      <c r="EA493" s="110" t="s">
        <v>1911</v>
      </c>
      <c r="EB493" s="110" t="s">
        <v>1892</v>
      </c>
      <c r="EC493" s="110" t="s">
        <v>1892</v>
      </c>
    </row>
    <row r="494" spans="1:133" x14ac:dyDescent="0.3">
      <c r="A494" s="110" t="s">
        <v>162</v>
      </c>
      <c r="B494" s="110">
        <v>2021</v>
      </c>
      <c r="C494" s="110" t="s">
        <v>3377</v>
      </c>
      <c r="D494" s="22">
        <f>INDEX(Concordance!$A$2:$A$556,MATCH('2021 ESSER III'!F494,Concordance!$D$2:$D$556,0))</f>
        <v>39137</v>
      </c>
      <c r="E494" s="110" t="s">
        <v>1648</v>
      </c>
      <c r="F494" s="110" t="s">
        <v>3378</v>
      </c>
      <c r="G494" s="110" t="s">
        <v>3379</v>
      </c>
      <c r="H494" s="110" t="s">
        <v>1892</v>
      </c>
      <c r="I494" s="21">
        <v>19866.32</v>
      </c>
      <c r="J494" s="21">
        <v>0</v>
      </c>
      <c r="K494" s="21">
        <v>0</v>
      </c>
      <c r="L494" s="21">
        <v>0</v>
      </c>
      <c r="M494" s="21">
        <v>0</v>
      </c>
      <c r="N494" s="21">
        <v>0</v>
      </c>
      <c r="O494" s="21">
        <v>0</v>
      </c>
      <c r="P494" s="21">
        <v>0</v>
      </c>
      <c r="Q494" s="21">
        <v>19866.32</v>
      </c>
      <c r="R494" s="21">
        <v>0</v>
      </c>
      <c r="W494" s="21">
        <v>19866.32</v>
      </c>
      <c r="X494" s="110">
        <v>0</v>
      </c>
      <c r="Y494" s="110">
        <v>0</v>
      </c>
      <c r="Z494" s="110">
        <v>0</v>
      </c>
      <c r="AA494" s="110">
        <v>100</v>
      </c>
      <c r="AB494" s="110">
        <v>0</v>
      </c>
      <c r="AC494" s="21">
        <v>2097203</v>
      </c>
      <c r="AD494" s="21">
        <v>0</v>
      </c>
      <c r="AE494" s="21">
        <v>0</v>
      </c>
      <c r="AF494" s="21">
        <v>0</v>
      </c>
      <c r="AG494" s="21">
        <v>0</v>
      </c>
      <c r="AH494" s="21">
        <v>0</v>
      </c>
      <c r="AI494" s="21">
        <v>0</v>
      </c>
      <c r="AJ494" s="21">
        <v>0</v>
      </c>
      <c r="AK494" s="21">
        <v>0</v>
      </c>
      <c r="AL494" s="21">
        <v>0</v>
      </c>
      <c r="AM494" s="21">
        <v>0</v>
      </c>
      <c r="AN494" s="21">
        <v>0</v>
      </c>
      <c r="AO494" s="21">
        <v>0</v>
      </c>
      <c r="AP494" s="21">
        <v>0</v>
      </c>
      <c r="AQ494" s="21">
        <v>0</v>
      </c>
      <c r="AR494" s="21">
        <v>0</v>
      </c>
      <c r="AS494" s="21">
        <v>0</v>
      </c>
      <c r="AT494" s="21">
        <v>0</v>
      </c>
      <c r="AU494" s="21">
        <v>0</v>
      </c>
      <c r="AV494" s="21">
        <v>0</v>
      </c>
      <c r="AW494" s="21">
        <v>0</v>
      </c>
      <c r="AX494" s="21">
        <v>0</v>
      </c>
      <c r="AY494" s="21">
        <v>0</v>
      </c>
      <c r="AZ494" s="21">
        <v>0</v>
      </c>
      <c r="BA494" s="21">
        <v>0</v>
      </c>
      <c r="BB494" s="21">
        <v>0</v>
      </c>
      <c r="BC494" s="21">
        <v>0</v>
      </c>
      <c r="BD494" s="21">
        <v>0</v>
      </c>
      <c r="BE494" s="21">
        <v>0</v>
      </c>
      <c r="BF494" s="21">
        <v>0</v>
      </c>
      <c r="BG494" s="21">
        <v>0</v>
      </c>
      <c r="BH494" s="21">
        <v>0</v>
      </c>
      <c r="BI494" s="21">
        <v>0</v>
      </c>
      <c r="BJ494" s="21">
        <v>0</v>
      </c>
      <c r="BK494" s="21">
        <v>0</v>
      </c>
      <c r="BL494" s="21">
        <v>0</v>
      </c>
      <c r="BM494" s="21">
        <v>0</v>
      </c>
      <c r="BN494" s="21">
        <v>0</v>
      </c>
      <c r="BO494" s="21">
        <v>0</v>
      </c>
      <c r="BP494" s="21">
        <v>0</v>
      </c>
      <c r="BQ494" s="21">
        <v>0</v>
      </c>
      <c r="BR494" s="21">
        <v>0</v>
      </c>
      <c r="BS494" s="21">
        <v>0</v>
      </c>
      <c r="BT494" s="21">
        <v>0</v>
      </c>
      <c r="BU494" s="21">
        <v>0</v>
      </c>
      <c r="BV494" s="21">
        <v>0</v>
      </c>
      <c r="BW494" s="21">
        <v>0</v>
      </c>
      <c r="BX494" s="21">
        <v>0</v>
      </c>
      <c r="BY494" s="21">
        <v>0</v>
      </c>
      <c r="BZ494" s="21">
        <v>0</v>
      </c>
      <c r="CA494" s="21">
        <v>0</v>
      </c>
      <c r="CB494" s="21">
        <v>0</v>
      </c>
      <c r="CC494" s="21">
        <v>0</v>
      </c>
      <c r="CD494" s="21">
        <v>0</v>
      </c>
      <c r="CE494" s="21">
        <v>0</v>
      </c>
      <c r="CF494" s="21">
        <v>0</v>
      </c>
      <c r="CG494" s="21">
        <v>0</v>
      </c>
      <c r="CH494" s="21">
        <v>0</v>
      </c>
      <c r="CI494" s="21">
        <v>0</v>
      </c>
      <c r="CJ494" s="21">
        <v>0</v>
      </c>
      <c r="CK494" s="21">
        <v>0</v>
      </c>
      <c r="CL494" s="21">
        <v>0</v>
      </c>
      <c r="CM494" s="21">
        <v>0</v>
      </c>
      <c r="CN494" s="21">
        <v>0</v>
      </c>
      <c r="CO494" s="21">
        <v>0</v>
      </c>
      <c r="CP494" s="21">
        <v>0</v>
      </c>
      <c r="CQ494" s="21">
        <v>0</v>
      </c>
      <c r="CR494" s="21">
        <v>0</v>
      </c>
      <c r="CS494" s="21">
        <v>0</v>
      </c>
      <c r="CT494" s="21">
        <v>0</v>
      </c>
      <c r="CU494" s="21">
        <v>0</v>
      </c>
      <c r="CV494" s="21">
        <v>0</v>
      </c>
      <c r="CW494" s="21">
        <v>0</v>
      </c>
      <c r="CX494" s="21">
        <v>0</v>
      </c>
      <c r="CY494" s="21">
        <v>0</v>
      </c>
      <c r="CZ494" s="21">
        <v>0</v>
      </c>
      <c r="DA494" s="21">
        <v>0</v>
      </c>
      <c r="DB494" s="21">
        <v>0</v>
      </c>
      <c r="DC494" s="21">
        <v>0</v>
      </c>
      <c r="DD494" s="21">
        <v>0</v>
      </c>
      <c r="DE494" s="21">
        <v>0</v>
      </c>
      <c r="DF494" s="21">
        <v>0</v>
      </c>
      <c r="DG494" s="21">
        <v>0</v>
      </c>
      <c r="DH494" s="21">
        <v>2097203</v>
      </c>
      <c r="DI494" s="110">
        <v>80</v>
      </c>
      <c r="DJ494" s="110">
        <v>20</v>
      </c>
      <c r="DK494" s="110">
        <v>0</v>
      </c>
      <c r="DL494" s="110">
        <v>0</v>
      </c>
      <c r="DM494" s="110">
        <v>0</v>
      </c>
      <c r="DN494" s="21">
        <v>413706</v>
      </c>
      <c r="DO494" s="21">
        <v>0</v>
      </c>
      <c r="DP494" s="110" t="s">
        <v>1911</v>
      </c>
      <c r="DQ494" s="110" t="s">
        <v>1911</v>
      </c>
      <c r="DR494" s="110" t="s">
        <v>1911</v>
      </c>
      <c r="DS494" s="110" t="s">
        <v>1892</v>
      </c>
      <c r="DT494" s="110" t="s">
        <v>1911</v>
      </c>
      <c r="DU494" s="110" t="s">
        <v>1911</v>
      </c>
      <c r="DV494" s="110" t="s">
        <v>1911</v>
      </c>
      <c r="DW494" s="110" t="s">
        <v>1911</v>
      </c>
      <c r="DX494" s="110" t="s">
        <v>1911</v>
      </c>
      <c r="DY494" s="110" t="s">
        <v>1911</v>
      </c>
      <c r="DZ494" s="110" t="s">
        <v>1911</v>
      </c>
      <c r="EA494" s="110" t="s">
        <v>1911</v>
      </c>
      <c r="EB494" s="110" t="s">
        <v>1892</v>
      </c>
      <c r="EC494" s="110" t="s">
        <v>1892</v>
      </c>
    </row>
    <row r="495" spans="1:133" x14ac:dyDescent="0.3">
      <c r="A495" s="110" t="s">
        <v>162</v>
      </c>
      <c r="B495" s="110">
        <v>2021</v>
      </c>
      <c r="C495" s="110" t="s">
        <v>3380</v>
      </c>
      <c r="D495" s="22">
        <f>INDEX(Concordance!$A$2:$A$556,MATCH('2021 ESSER III'!F495,Concordance!$D$2:$D$556,0))</f>
        <v>36135</v>
      </c>
      <c r="E495" s="110" t="s">
        <v>1651</v>
      </c>
      <c r="F495" s="110" t="s">
        <v>3381</v>
      </c>
      <c r="G495" s="110" t="s">
        <v>3382</v>
      </c>
      <c r="H495" s="110" t="s">
        <v>1892</v>
      </c>
      <c r="I495" s="21">
        <v>2229.89</v>
      </c>
      <c r="J495" s="21">
        <v>0</v>
      </c>
      <c r="K495" s="21">
        <v>0</v>
      </c>
      <c r="L495" s="21">
        <v>0</v>
      </c>
      <c r="M495" s="21">
        <v>0</v>
      </c>
      <c r="N495" s="21">
        <v>0</v>
      </c>
      <c r="O495" s="21">
        <v>0</v>
      </c>
      <c r="P495" s="21">
        <v>0</v>
      </c>
      <c r="Q495" s="21">
        <v>2229.89</v>
      </c>
      <c r="R495" s="21">
        <v>0</v>
      </c>
      <c r="W495" s="21">
        <v>2229.89</v>
      </c>
      <c r="X495" s="110">
        <v>0</v>
      </c>
      <c r="Y495" s="110">
        <v>0</v>
      </c>
      <c r="Z495" s="110">
        <v>0</v>
      </c>
      <c r="AA495" s="110">
        <v>100</v>
      </c>
      <c r="AB495" s="110">
        <v>0</v>
      </c>
      <c r="AC495" s="21">
        <v>133412</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0</v>
      </c>
      <c r="BC495" s="21">
        <v>0</v>
      </c>
      <c r="BD495" s="21">
        <v>0</v>
      </c>
      <c r="BE495" s="21">
        <v>0</v>
      </c>
      <c r="BF495" s="21">
        <v>0</v>
      </c>
      <c r="BG495" s="21">
        <v>0</v>
      </c>
      <c r="BH495" s="21">
        <v>0</v>
      </c>
      <c r="BI495" s="21">
        <v>0</v>
      </c>
      <c r="BJ495" s="21">
        <v>0</v>
      </c>
      <c r="BK495" s="21">
        <v>0</v>
      </c>
      <c r="BL495" s="21">
        <v>0</v>
      </c>
      <c r="BM495" s="21">
        <v>0</v>
      </c>
      <c r="BN495" s="21">
        <v>0</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21">
        <v>0</v>
      </c>
      <c r="CG495" s="21">
        <v>0</v>
      </c>
      <c r="CH495" s="21">
        <v>0</v>
      </c>
      <c r="CI495" s="21">
        <v>0</v>
      </c>
      <c r="CJ495" s="21">
        <v>0</v>
      </c>
      <c r="CK495" s="21">
        <v>0</v>
      </c>
      <c r="CL495" s="21">
        <v>0</v>
      </c>
      <c r="CM495" s="21">
        <v>0</v>
      </c>
      <c r="CN495" s="21">
        <v>0</v>
      </c>
      <c r="CO495" s="21">
        <v>0</v>
      </c>
      <c r="CP495" s="21">
        <v>0</v>
      </c>
      <c r="CQ495" s="21">
        <v>0</v>
      </c>
      <c r="CR495" s="21">
        <v>0</v>
      </c>
      <c r="CS495" s="21">
        <v>0</v>
      </c>
      <c r="CT495" s="21">
        <v>0</v>
      </c>
      <c r="CU495" s="21">
        <v>0</v>
      </c>
      <c r="CV495" s="21">
        <v>0</v>
      </c>
      <c r="CW495" s="21">
        <v>0</v>
      </c>
      <c r="CX495" s="21">
        <v>0</v>
      </c>
      <c r="CY495" s="21">
        <v>0</v>
      </c>
      <c r="CZ495" s="21">
        <v>0</v>
      </c>
      <c r="DA495" s="21">
        <v>0</v>
      </c>
      <c r="DB495" s="21">
        <v>0</v>
      </c>
      <c r="DC495" s="21">
        <v>0</v>
      </c>
      <c r="DD495" s="21">
        <v>0</v>
      </c>
      <c r="DE495" s="21">
        <v>0</v>
      </c>
      <c r="DF495" s="21">
        <v>0</v>
      </c>
      <c r="DG495" s="21">
        <v>0</v>
      </c>
      <c r="DH495" s="21">
        <v>133412</v>
      </c>
      <c r="DI495" s="110">
        <v>0</v>
      </c>
      <c r="DJ495" s="110">
        <v>100</v>
      </c>
      <c r="DK495" s="110">
        <v>0</v>
      </c>
      <c r="DL495" s="110">
        <v>0</v>
      </c>
      <c r="DM495" s="110">
        <v>0</v>
      </c>
      <c r="DN495" s="21">
        <v>26317.599999999999</v>
      </c>
      <c r="DO495" s="21">
        <v>0</v>
      </c>
      <c r="DP495" s="110" t="s">
        <v>1911</v>
      </c>
      <c r="DQ495" s="110" t="s">
        <v>1911</v>
      </c>
      <c r="DR495" s="110" t="s">
        <v>1911</v>
      </c>
      <c r="DS495" s="110" t="s">
        <v>1911</v>
      </c>
      <c r="DT495" s="110" t="s">
        <v>1911</v>
      </c>
      <c r="DU495" s="110" t="s">
        <v>1892</v>
      </c>
      <c r="DV495" s="110" t="s">
        <v>1911</v>
      </c>
      <c r="DW495" s="110" t="s">
        <v>1911</v>
      </c>
      <c r="DX495" s="110" t="s">
        <v>1911</v>
      </c>
      <c r="DY495" s="110" t="s">
        <v>1911</v>
      </c>
      <c r="DZ495" s="110" t="s">
        <v>1911</v>
      </c>
      <c r="EA495" s="110" t="s">
        <v>1911</v>
      </c>
      <c r="EB495" s="110" t="s">
        <v>1892</v>
      </c>
      <c r="EC495" s="110" t="s">
        <v>1892</v>
      </c>
    </row>
    <row r="496" spans="1:133" x14ac:dyDescent="0.3">
      <c r="A496" s="110" t="s">
        <v>162</v>
      </c>
      <c r="B496" s="110">
        <v>2021</v>
      </c>
      <c r="C496" s="110" t="s">
        <v>3383</v>
      </c>
      <c r="D496" s="22">
        <f>INDEX(Concordance!$A$2:$A$556,MATCH('2021 ESSER III'!F496,Concordance!$D$2:$D$556,0))</f>
        <v>19140</v>
      </c>
      <c r="E496" s="110" t="s">
        <v>1654</v>
      </c>
      <c r="F496" s="110" t="s">
        <v>3384</v>
      </c>
      <c r="G496" s="110" t="s">
        <v>3385</v>
      </c>
      <c r="H496" s="110" t="s">
        <v>1892</v>
      </c>
      <c r="I496" s="21">
        <v>2635.33</v>
      </c>
      <c r="J496" s="21">
        <v>0</v>
      </c>
      <c r="K496" s="21">
        <v>0</v>
      </c>
      <c r="L496" s="21">
        <v>0</v>
      </c>
      <c r="M496" s="21">
        <v>0</v>
      </c>
      <c r="N496" s="21">
        <v>0</v>
      </c>
      <c r="O496" s="21">
        <v>0</v>
      </c>
      <c r="P496" s="21">
        <v>0</v>
      </c>
      <c r="Q496" s="21">
        <v>2635.33</v>
      </c>
      <c r="R496" s="21">
        <v>0</v>
      </c>
      <c r="W496" s="21">
        <v>2635.33</v>
      </c>
      <c r="X496" s="110">
        <v>0</v>
      </c>
      <c r="Y496" s="110">
        <v>0</v>
      </c>
      <c r="Z496" s="110">
        <v>0</v>
      </c>
      <c r="AA496" s="110">
        <v>100</v>
      </c>
      <c r="AB496" s="110">
        <v>0</v>
      </c>
      <c r="AC496" s="21">
        <v>305266</v>
      </c>
      <c r="AD496" s="21">
        <v>0</v>
      </c>
      <c r="AE496" s="21">
        <v>0</v>
      </c>
      <c r="AF496" s="21">
        <v>0</v>
      </c>
      <c r="AG496" s="21">
        <v>0</v>
      </c>
      <c r="AH496" s="21">
        <v>0</v>
      </c>
      <c r="AI496" s="21">
        <v>0</v>
      </c>
      <c r="AJ496" s="21">
        <v>0</v>
      </c>
      <c r="AK496" s="21">
        <v>0</v>
      </c>
      <c r="AL496" s="21">
        <v>0</v>
      </c>
      <c r="AM496" s="21">
        <v>0</v>
      </c>
      <c r="AN496" s="21">
        <v>0</v>
      </c>
      <c r="AO496" s="21">
        <v>0</v>
      </c>
      <c r="AP496" s="21">
        <v>0</v>
      </c>
      <c r="AQ496" s="21">
        <v>0</v>
      </c>
      <c r="AR496" s="21">
        <v>0</v>
      </c>
      <c r="AS496" s="21">
        <v>0</v>
      </c>
      <c r="AT496" s="21">
        <v>0</v>
      </c>
      <c r="AU496" s="21">
        <v>0</v>
      </c>
      <c r="AV496" s="21">
        <v>0</v>
      </c>
      <c r="AW496" s="21">
        <v>0</v>
      </c>
      <c r="AX496" s="21">
        <v>0</v>
      </c>
      <c r="AY496" s="21">
        <v>0</v>
      </c>
      <c r="AZ496" s="21">
        <v>0</v>
      </c>
      <c r="BA496" s="21">
        <v>0</v>
      </c>
      <c r="BB496" s="21">
        <v>0</v>
      </c>
      <c r="BC496" s="21">
        <v>0</v>
      </c>
      <c r="BD496" s="21">
        <v>0</v>
      </c>
      <c r="BE496" s="21">
        <v>0</v>
      </c>
      <c r="BF496" s="21">
        <v>0</v>
      </c>
      <c r="BG496" s="21">
        <v>0</v>
      </c>
      <c r="BH496" s="21">
        <v>0</v>
      </c>
      <c r="BI496" s="21">
        <v>0</v>
      </c>
      <c r="BJ496" s="21">
        <v>0</v>
      </c>
      <c r="BK496" s="21">
        <v>0</v>
      </c>
      <c r="BL496" s="21">
        <v>0</v>
      </c>
      <c r="BM496" s="21">
        <v>0</v>
      </c>
      <c r="BN496" s="21">
        <v>0</v>
      </c>
      <c r="BO496" s="21">
        <v>0</v>
      </c>
      <c r="BP496" s="21">
        <v>0</v>
      </c>
      <c r="BQ496" s="21">
        <v>0</v>
      </c>
      <c r="BR496" s="21">
        <v>0</v>
      </c>
      <c r="BS496" s="21">
        <v>0</v>
      </c>
      <c r="BT496" s="21">
        <v>0</v>
      </c>
      <c r="BU496" s="21">
        <v>0</v>
      </c>
      <c r="BV496" s="21">
        <v>0</v>
      </c>
      <c r="BW496" s="21">
        <v>0</v>
      </c>
      <c r="BX496" s="21">
        <v>0</v>
      </c>
      <c r="BY496" s="21">
        <v>0</v>
      </c>
      <c r="BZ496" s="21">
        <v>0</v>
      </c>
      <c r="CA496" s="21">
        <v>0</v>
      </c>
      <c r="CB496" s="21">
        <v>0</v>
      </c>
      <c r="CC496" s="21">
        <v>0</v>
      </c>
      <c r="CD496" s="21">
        <v>0</v>
      </c>
      <c r="CE496" s="21">
        <v>0</v>
      </c>
      <c r="CF496" s="21">
        <v>0</v>
      </c>
      <c r="CG496" s="21">
        <v>0</v>
      </c>
      <c r="CH496" s="21">
        <v>0</v>
      </c>
      <c r="CI496" s="21">
        <v>0</v>
      </c>
      <c r="CJ496" s="21">
        <v>0</v>
      </c>
      <c r="CK496" s="21">
        <v>0</v>
      </c>
      <c r="CL496" s="21">
        <v>0</v>
      </c>
      <c r="CM496" s="21">
        <v>0</v>
      </c>
      <c r="CN496" s="21">
        <v>0</v>
      </c>
      <c r="CO496" s="21">
        <v>0</v>
      </c>
      <c r="CP496" s="21">
        <v>0</v>
      </c>
      <c r="CQ496" s="21">
        <v>0</v>
      </c>
      <c r="CR496" s="21">
        <v>0</v>
      </c>
      <c r="CS496" s="21">
        <v>0</v>
      </c>
      <c r="CT496" s="21">
        <v>0</v>
      </c>
      <c r="CU496" s="21">
        <v>0</v>
      </c>
      <c r="CV496" s="21">
        <v>0</v>
      </c>
      <c r="CW496" s="21">
        <v>0</v>
      </c>
      <c r="CX496" s="21">
        <v>0</v>
      </c>
      <c r="CY496" s="21">
        <v>0</v>
      </c>
      <c r="CZ496" s="21">
        <v>0</v>
      </c>
      <c r="DA496" s="21">
        <v>0</v>
      </c>
      <c r="DB496" s="21">
        <v>0</v>
      </c>
      <c r="DC496" s="21">
        <v>0</v>
      </c>
      <c r="DD496" s="21">
        <v>0</v>
      </c>
      <c r="DE496" s="21">
        <v>0</v>
      </c>
      <c r="DF496" s="21">
        <v>0</v>
      </c>
      <c r="DG496" s="21">
        <v>0</v>
      </c>
      <c r="DH496" s="21">
        <v>305266</v>
      </c>
      <c r="DI496" s="110">
        <v>1.31</v>
      </c>
      <c r="DJ496" s="110">
        <v>98.69</v>
      </c>
      <c r="DK496" s="110">
        <v>0</v>
      </c>
      <c r="DL496" s="110">
        <v>0</v>
      </c>
      <c r="DM496" s="110">
        <v>0</v>
      </c>
      <c r="DN496" s="21">
        <v>297161</v>
      </c>
      <c r="DO496" s="21">
        <v>0</v>
      </c>
      <c r="DP496" s="110" t="s">
        <v>1911</v>
      </c>
      <c r="DQ496" s="110" t="s">
        <v>1911</v>
      </c>
      <c r="DR496" s="110" t="s">
        <v>1911</v>
      </c>
      <c r="DS496" s="110" t="s">
        <v>1892</v>
      </c>
      <c r="DT496" s="110" t="s">
        <v>1911</v>
      </c>
      <c r="DU496" s="110" t="s">
        <v>1892</v>
      </c>
      <c r="DV496" s="110" t="s">
        <v>1911</v>
      </c>
      <c r="DW496" s="110" t="s">
        <v>1911</v>
      </c>
      <c r="DX496" s="110" t="s">
        <v>1911</v>
      </c>
      <c r="DY496" s="110" t="s">
        <v>1911</v>
      </c>
      <c r="DZ496" s="110" t="s">
        <v>1911</v>
      </c>
      <c r="EA496" s="110" t="s">
        <v>1911</v>
      </c>
      <c r="EB496" s="110" t="s">
        <v>1892</v>
      </c>
      <c r="EC496" s="110" t="s">
        <v>1892</v>
      </c>
    </row>
    <row r="497" spans="1:133" x14ac:dyDescent="0.3">
      <c r="A497" s="110" t="s">
        <v>162</v>
      </c>
      <c r="B497" s="110">
        <v>2021</v>
      </c>
      <c r="C497" s="110" t="s">
        <v>3386</v>
      </c>
      <c r="D497" s="22">
        <f>INDEX(Concordance!$A$2:$A$556,MATCH('2021 ESSER III'!F497,Concordance!$D$2:$D$556,0))</f>
        <v>10090</v>
      </c>
      <c r="E497" s="110" t="s">
        <v>1657</v>
      </c>
      <c r="F497" s="110" t="s">
        <v>3387</v>
      </c>
      <c r="G497" s="110" t="s">
        <v>3388</v>
      </c>
      <c r="H497" s="110" t="s">
        <v>1892</v>
      </c>
      <c r="I497" s="21">
        <v>0</v>
      </c>
      <c r="J497" s="21">
        <v>0</v>
      </c>
      <c r="K497" s="21">
        <v>0</v>
      </c>
      <c r="L497" s="21">
        <v>0</v>
      </c>
      <c r="M497" s="21">
        <v>0</v>
      </c>
      <c r="N497" s="21">
        <v>0</v>
      </c>
      <c r="O497" s="21">
        <v>0</v>
      </c>
      <c r="P497" s="21">
        <v>0</v>
      </c>
      <c r="Q497" s="21">
        <v>0</v>
      </c>
      <c r="R497" s="21">
        <v>0</v>
      </c>
      <c r="W497" s="21">
        <v>0</v>
      </c>
      <c r="AC497" s="21">
        <v>1794903</v>
      </c>
      <c r="AD497" s="21">
        <v>0</v>
      </c>
      <c r="AE497" s="21">
        <v>0</v>
      </c>
      <c r="AF497" s="21">
        <v>0</v>
      </c>
      <c r="AG497" s="21">
        <v>0</v>
      </c>
      <c r="AH497" s="21">
        <v>0</v>
      </c>
      <c r="AI497" s="21">
        <v>0</v>
      </c>
      <c r="AJ497" s="21">
        <v>0</v>
      </c>
      <c r="AK497" s="21">
        <v>0</v>
      </c>
      <c r="AL497" s="21">
        <v>0</v>
      </c>
      <c r="AM497" s="21">
        <v>0</v>
      </c>
      <c r="AN497" s="21">
        <v>0</v>
      </c>
      <c r="AO497" s="21">
        <v>0</v>
      </c>
      <c r="AP497" s="21">
        <v>0</v>
      </c>
      <c r="AQ497" s="21">
        <v>0</v>
      </c>
      <c r="AR497" s="21">
        <v>0</v>
      </c>
      <c r="AS497" s="21">
        <v>0</v>
      </c>
      <c r="AT497" s="21">
        <v>0</v>
      </c>
      <c r="AU497" s="21">
        <v>0</v>
      </c>
      <c r="AV497" s="21">
        <v>0</v>
      </c>
      <c r="AW497" s="21">
        <v>0</v>
      </c>
      <c r="AX497" s="21">
        <v>0</v>
      </c>
      <c r="AY497" s="21">
        <v>0</v>
      </c>
      <c r="AZ497" s="21">
        <v>0</v>
      </c>
      <c r="BA497" s="21">
        <v>0</v>
      </c>
      <c r="BB497" s="21">
        <v>0</v>
      </c>
      <c r="BC497" s="21">
        <v>0</v>
      </c>
      <c r="BD497" s="21">
        <v>0</v>
      </c>
      <c r="BE497" s="21">
        <v>0</v>
      </c>
      <c r="BF497" s="21">
        <v>0</v>
      </c>
      <c r="BG497" s="21">
        <v>0</v>
      </c>
      <c r="BH497" s="21">
        <v>0</v>
      </c>
      <c r="BI497" s="21">
        <v>0</v>
      </c>
      <c r="BJ497" s="21">
        <v>0</v>
      </c>
      <c r="BK497" s="21">
        <v>0</v>
      </c>
      <c r="BL497" s="21">
        <v>0</v>
      </c>
      <c r="BM497" s="21">
        <v>0</v>
      </c>
      <c r="BN497" s="21">
        <v>0</v>
      </c>
      <c r="BO497" s="21">
        <v>0</v>
      </c>
      <c r="BP497" s="21">
        <v>0</v>
      </c>
      <c r="BQ497" s="21">
        <v>0</v>
      </c>
      <c r="BR497" s="21">
        <v>0</v>
      </c>
      <c r="BS497" s="21">
        <v>0</v>
      </c>
      <c r="BT497" s="21">
        <v>0</v>
      </c>
      <c r="BU497" s="21">
        <v>0</v>
      </c>
      <c r="BV497" s="21">
        <v>0</v>
      </c>
      <c r="BW497" s="21">
        <v>0</v>
      </c>
      <c r="BX497" s="21">
        <v>0</v>
      </c>
      <c r="BY497" s="21">
        <v>0</v>
      </c>
      <c r="BZ497" s="21">
        <v>0</v>
      </c>
      <c r="CA497" s="21">
        <v>0</v>
      </c>
      <c r="CB497" s="21">
        <v>0</v>
      </c>
      <c r="CC497" s="21">
        <v>0</v>
      </c>
      <c r="CD497" s="21">
        <v>0</v>
      </c>
      <c r="CE497" s="21">
        <v>0</v>
      </c>
      <c r="CF497" s="21">
        <v>0</v>
      </c>
      <c r="CG497" s="21">
        <v>0</v>
      </c>
      <c r="CH497" s="21">
        <v>0</v>
      </c>
      <c r="CI497" s="21">
        <v>0</v>
      </c>
      <c r="CJ497" s="21">
        <v>0</v>
      </c>
      <c r="CK497" s="21">
        <v>0</v>
      </c>
      <c r="CL497" s="21">
        <v>0</v>
      </c>
      <c r="CM497" s="21">
        <v>0</v>
      </c>
      <c r="CN497" s="21">
        <v>0</v>
      </c>
      <c r="CO497" s="21">
        <v>0</v>
      </c>
      <c r="CP497" s="21">
        <v>0</v>
      </c>
      <c r="CQ497" s="21">
        <v>0</v>
      </c>
      <c r="CR497" s="21">
        <v>0</v>
      </c>
      <c r="CS497" s="21">
        <v>0</v>
      </c>
      <c r="CT497" s="21">
        <v>0</v>
      </c>
      <c r="CU497" s="21">
        <v>0</v>
      </c>
      <c r="CV497" s="21">
        <v>0</v>
      </c>
      <c r="CW497" s="21">
        <v>0</v>
      </c>
      <c r="CX497" s="21">
        <v>0</v>
      </c>
      <c r="CY497" s="21">
        <v>0</v>
      </c>
      <c r="CZ497" s="21">
        <v>0</v>
      </c>
      <c r="DA497" s="21">
        <v>0</v>
      </c>
      <c r="DB497" s="21">
        <v>0</v>
      </c>
      <c r="DC497" s="21">
        <v>0</v>
      </c>
      <c r="DD497" s="21">
        <v>0</v>
      </c>
      <c r="DE497" s="21">
        <v>0</v>
      </c>
      <c r="DF497" s="21">
        <v>0</v>
      </c>
      <c r="DG497" s="21">
        <v>0</v>
      </c>
      <c r="DH497" s="21">
        <v>1794903</v>
      </c>
      <c r="DI497" s="110">
        <v>0</v>
      </c>
      <c r="DJ497" s="110">
        <v>20</v>
      </c>
      <c r="DK497" s="110">
        <v>0</v>
      </c>
      <c r="DL497" s="110">
        <v>80</v>
      </c>
      <c r="DM497" s="110">
        <v>0</v>
      </c>
      <c r="DN497" s="21">
        <v>358981</v>
      </c>
      <c r="DO497" s="21">
        <v>0</v>
      </c>
      <c r="DP497" s="110" t="s">
        <v>1892</v>
      </c>
      <c r="DQ497" s="110" t="s">
        <v>1911</v>
      </c>
      <c r="DR497" s="110" t="s">
        <v>1911</v>
      </c>
      <c r="DS497" s="110" t="s">
        <v>1892</v>
      </c>
      <c r="DT497" s="110" t="s">
        <v>1911</v>
      </c>
      <c r="DU497" s="110" t="s">
        <v>1911</v>
      </c>
      <c r="DV497" s="110" t="s">
        <v>1911</v>
      </c>
      <c r="DW497" s="110" t="s">
        <v>1911</v>
      </c>
      <c r="DX497" s="110" t="s">
        <v>1911</v>
      </c>
      <c r="DY497" s="110" t="s">
        <v>1911</v>
      </c>
      <c r="DZ497" s="110" t="s">
        <v>1911</v>
      </c>
      <c r="EA497" s="110" t="s">
        <v>1911</v>
      </c>
      <c r="EB497" s="110" t="s">
        <v>1892</v>
      </c>
      <c r="EC497" s="110" t="s">
        <v>1892</v>
      </c>
    </row>
    <row r="498" spans="1:133" x14ac:dyDescent="0.3">
      <c r="A498" s="110" t="s">
        <v>162</v>
      </c>
      <c r="B498" s="110">
        <v>2021</v>
      </c>
      <c r="C498" s="110" t="s">
        <v>3389</v>
      </c>
      <c r="D498" s="22">
        <f>INDEX(Concordance!$A$2:$A$556,MATCH('2021 ESSER III'!F498,Concordance!$D$2:$D$556,0))</f>
        <v>107151</v>
      </c>
      <c r="E498" s="110" t="s">
        <v>1660</v>
      </c>
      <c r="F498" s="110" t="s">
        <v>3390</v>
      </c>
      <c r="G498" s="110" t="s">
        <v>3391</v>
      </c>
      <c r="H498" s="110" t="s">
        <v>1892</v>
      </c>
      <c r="I498" s="21">
        <v>0</v>
      </c>
      <c r="J498" s="21">
        <v>0</v>
      </c>
      <c r="K498" s="21">
        <v>0</v>
      </c>
      <c r="L498" s="21">
        <v>0</v>
      </c>
      <c r="M498" s="21">
        <v>0</v>
      </c>
      <c r="N498" s="21">
        <v>0</v>
      </c>
      <c r="O498" s="21">
        <v>0</v>
      </c>
      <c r="P498" s="21">
        <v>0</v>
      </c>
      <c r="Q498" s="21">
        <v>0</v>
      </c>
      <c r="R498" s="21">
        <v>0</v>
      </c>
      <c r="W498" s="21">
        <v>0</v>
      </c>
      <c r="AC498" s="21">
        <v>673951</v>
      </c>
      <c r="AD498" s="21">
        <v>0</v>
      </c>
      <c r="AE498" s="21">
        <v>0</v>
      </c>
      <c r="AF498" s="21">
        <v>0</v>
      </c>
      <c r="AG498" s="21">
        <v>0</v>
      </c>
      <c r="AH498" s="21">
        <v>0</v>
      </c>
      <c r="AI498" s="21">
        <v>0</v>
      </c>
      <c r="AJ498" s="21">
        <v>0</v>
      </c>
      <c r="AK498" s="21">
        <v>0</v>
      </c>
      <c r="AL498" s="21">
        <v>0</v>
      </c>
      <c r="AM498" s="21">
        <v>0</v>
      </c>
      <c r="AN498" s="21">
        <v>0</v>
      </c>
      <c r="AO498" s="21">
        <v>0</v>
      </c>
      <c r="AP498" s="21">
        <v>0</v>
      </c>
      <c r="AQ498" s="21">
        <v>0</v>
      </c>
      <c r="AR498" s="21">
        <v>0</v>
      </c>
      <c r="AS498" s="21">
        <v>0</v>
      </c>
      <c r="AT498" s="21">
        <v>0</v>
      </c>
      <c r="AU498" s="21">
        <v>0</v>
      </c>
      <c r="AV498" s="21">
        <v>0</v>
      </c>
      <c r="AW498" s="21">
        <v>0</v>
      </c>
      <c r="AX498" s="21">
        <v>0</v>
      </c>
      <c r="AY498" s="21">
        <v>0</v>
      </c>
      <c r="AZ498" s="21">
        <v>0</v>
      </c>
      <c r="BA498" s="21">
        <v>0</v>
      </c>
      <c r="BB498" s="21">
        <v>0</v>
      </c>
      <c r="BC498" s="21">
        <v>0</v>
      </c>
      <c r="BD498" s="21">
        <v>0</v>
      </c>
      <c r="BE498" s="21">
        <v>0</v>
      </c>
      <c r="BF498" s="21">
        <v>0</v>
      </c>
      <c r="BG498" s="21">
        <v>0</v>
      </c>
      <c r="BH498" s="21">
        <v>0</v>
      </c>
      <c r="BI498" s="21">
        <v>0</v>
      </c>
      <c r="BJ498" s="21">
        <v>0</v>
      </c>
      <c r="BK498" s="21">
        <v>0</v>
      </c>
      <c r="BL498" s="21">
        <v>0</v>
      </c>
      <c r="BM498" s="21">
        <v>0</v>
      </c>
      <c r="BN498" s="21">
        <v>0</v>
      </c>
      <c r="BO498" s="21">
        <v>0</v>
      </c>
      <c r="BP498" s="21">
        <v>0</v>
      </c>
      <c r="BQ498" s="21">
        <v>0</v>
      </c>
      <c r="BR498" s="21">
        <v>0</v>
      </c>
      <c r="BS498" s="21">
        <v>0</v>
      </c>
      <c r="BT498" s="21">
        <v>0</v>
      </c>
      <c r="BU498" s="21">
        <v>0</v>
      </c>
      <c r="BV498" s="21">
        <v>0</v>
      </c>
      <c r="BW498" s="21">
        <v>0</v>
      </c>
      <c r="BX498" s="21">
        <v>0</v>
      </c>
      <c r="BY498" s="21">
        <v>0</v>
      </c>
      <c r="BZ498" s="21">
        <v>0</v>
      </c>
      <c r="CA498" s="21">
        <v>0</v>
      </c>
      <c r="CB498" s="21">
        <v>0</v>
      </c>
      <c r="CC498" s="21">
        <v>0</v>
      </c>
      <c r="CD498" s="21">
        <v>0</v>
      </c>
      <c r="CE498" s="21">
        <v>0</v>
      </c>
      <c r="CF498" s="21">
        <v>0</v>
      </c>
      <c r="CG498" s="21">
        <v>0</v>
      </c>
      <c r="CH498" s="21">
        <v>0</v>
      </c>
      <c r="CI498" s="21">
        <v>0</v>
      </c>
      <c r="CJ498" s="21">
        <v>0</v>
      </c>
      <c r="CK498" s="21">
        <v>0</v>
      </c>
      <c r="CL498" s="21">
        <v>0</v>
      </c>
      <c r="CM498" s="21">
        <v>0</v>
      </c>
      <c r="CN498" s="21">
        <v>0</v>
      </c>
      <c r="CO498" s="21">
        <v>0</v>
      </c>
      <c r="CP498" s="21">
        <v>0</v>
      </c>
      <c r="CQ498" s="21">
        <v>0</v>
      </c>
      <c r="CR498" s="21">
        <v>0</v>
      </c>
      <c r="CS498" s="21">
        <v>0</v>
      </c>
      <c r="CT498" s="21">
        <v>0</v>
      </c>
      <c r="CU498" s="21">
        <v>0</v>
      </c>
      <c r="CV498" s="21">
        <v>0</v>
      </c>
      <c r="CW498" s="21">
        <v>0</v>
      </c>
      <c r="CX498" s="21">
        <v>0</v>
      </c>
      <c r="CY498" s="21">
        <v>0</v>
      </c>
      <c r="CZ498" s="21">
        <v>0</v>
      </c>
      <c r="DA498" s="21">
        <v>0</v>
      </c>
      <c r="DB498" s="21">
        <v>0</v>
      </c>
      <c r="DC498" s="21">
        <v>0</v>
      </c>
      <c r="DD498" s="21">
        <v>0</v>
      </c>
      <c r="DE498" s="21">
        <v>0</v>
      </c>
      <c r="DF498" s="21">
        <v>0</v>
      </c>
      <c r="DG498" s="21">
        <v>0</v>
      </c>
      <c r="DH498" s="21">
        <v>673951</v>
      </c>
      <c r="DI498" s="110">
        <v>0</v>
      </c>
      <c r="DJ498" s="110">
        <v>85</v>
      </c>
      <c r="DK498" s="110">
        <v>0</v>
      </c>
      <c r="DL498" s="110">
        <v>15</v>
      </c>
      <c r="DM498" s="110">
        <v>0</v>
      </c>
      <c r="DN498" s="21">
        <v>134790.20000000001</v>
      </c>
      <c r="DO498" s="21">
        <v>0</v>
      </c>
      <c r="DP498" s="110" t="s">
        <v>1892</v>
      </c>
      <c r="DQ498" s="110" t="s">
        <v>1911</v>
      </c>
      <c r="DR498" s="110" t="s">
        <v>1911</v>
      </c>
      <c r="DS498" s="110" t="s">
        <v>1911</v>
      </c>
      <c r="DT498" s="110" t="s">
        <v>1911</v>
      </c>
      <c r="DU498" s="110" t="s">
        <v>1911</v>
      </c>
      <c r="DV498" s="110" t="s">
        <v>1911</v>
      </c>
      <c r="DW498" s="110" t="s">
        <v>1911</v>
      </c>
      <c r="DX498" s="110" t="s">
        <v>1911</v>
      </c>
      <c r="DY498" s="110" t="s">
        <v>1911</v>
      </c>
      <c r="DZ498" s="110" t="s">
        <v>1911</v>
      </c>
      <c r="EA498" s="110" t="s">
        <v>1911</v>
      </c>
      <c r="EB498" s="110" t="s">
        <v>1892</v>
      </c>
      <c r="EC498" s="110" t="s">
        <v>1892</v>
      </c>
    </row>
    <row r="499" spans="1:133" x14ac:dyDescent="0.3">
      <c r="A499" s="110" t="s">
        <v>162</v>
      </c>
      <c r="B499" s="110">
        <v>2021</v>
      </c>
      <c r="C499" s="110" t="s">
        <v>3392</v>
      </c>
      <c r="D499" s="22">
        <f>INDEX(Concordance!$A$2:$A$556,MATCH('2021 ESSER III'!F499,Concordance!$D$2:$D$556,0))</f>
        <v>36137</v>
      </c>
      <c r="E499" s="110" t="s">
        <v>1663</v>
      </c>
      <c r="F499" s="110" t="s">
        <v>3393</v>
      </c>
      <c r="G499" s="110" t="s">
        <v>3394</v>
      </c>
      <c r="H499" s="110" t="s">
        <v>1892</v>
      </c>
      <c r="I499" s="21">
        <v>0</v>
      </c>
      <c r="J499" s="21">
        <v>0</v>
      </c>
      <c r="K499" s="21">
        <v>0</v>
      </c>
      <c r="L499" s="21">
        <v>0</v>
      </c>
      <c r="M499" s="21">
        <v>0</v>
      </c>
      <c r="N499" s="21">
        <v>0</v>
      </c>
      <c r="O499" s="21">
        <v>0</v>
      </c>
      <c r="P499" s="21">
        <v>0</v>
      </c>
      <c r="Q499" s="21">
        <v>0</v>
      </c>
      <c r="R499" s="21">
        <v>0</v>
      </c>
      <c r="W499" s="21">
        <v>0</v>
      </c>
      <c r="AC499" s="21">
        <v>3495676</v>
      </c>
      <c r="AD499" s="21">
        <v>0</v>
      </c>
      <c r="AE499" s="21">
        <v>0</v>
      </c>
      <c r="AF499" s="21">
        <v>0</v>
      </c>
      <c r="AG499" s="21">
        <v>0</v>
      </c>
      <c r="AH499" s="21">
        <v>0</v>
      </c>
      <c r="AI499" s="21">
        <v>0</v>
      </c>
      <c r="AJ499" s="21">
        <v>0</v>
      </c>
      <c r="AK499" s="21">
        <v>0</v>
      </c>
      <c r="AL499" s="21">
        <v>0</v>
      </c>
      <c r="AM499" s="21">
        <v>0</v>
      </c>
      <c r="AN499" s="21">
        <v>0</v>
      </c>
      <c r="AO499" s="21">
        <v>0</v>
      </c>
      <c r="AP499" s="21">
        <v>0</v>
      </c>
      <c r="AQ499" s="21">
        <v>0</v>
      </c>
      <c r="AR499" s="21">
        <v>0</v>
      </c>
      <c r="AS499" s="21">
        <v>0</v>
      </c>
      <c r="AT499" s="21">
        <v>0</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21">
        <v>0</v>
      </c>
      <c r="CJ499" s="21">
        <v>0</v>
      </c>
      <c r="CK499" s="21">
        <v>0</v>
      </c>
      <c r="CL499" s="21">
        <v>0</v>
      </c>
      <c r="CM499" s="21">
        <v>0</v>
      </c>
      <c r="CN499" s="21">
        <v>0</v>
      </c>
      <c r="CO499" s="21">
        <v>0</v>
      </c>
      <c r="CP499" s="21">
        <v>0</v>
      </c>
      <c r="CQ499" s="21">
        <v>0</v>
      </c>
      <c r="CR499" s="21">
        <v>0</v>
      </c>
      <c r="CS499" s="21">
        <v>0</v>
      </c>
      <c r="CT499" s="21">
        <v>0</v>
      </c>
      <c r="CU499" s="21">
        <v>0</v>
      </c>
      <c r="CV499" s="21">
        <v>0</v>
      </c>
      <c r="CW499" s="21">
        <v>0</v>
      </c>
      <c r="CX499" s="21">
        <v>0</v>
      </c>
      <c r="CY499" s="21">
        <v>0</v>
      </c>
      <c r="CZ499" s="21">
        <v>0</v>
      </c>
      <c r="DA499" s="21">
        <v>0</v>
      </c>
      <c r="DB499" s="21">
        <v>0</v>
      </c>
      <c r="DC499" s="21">
        <v>0</v>
      </c>
      <c r="DD499" s="21">
        <v>0</v>
      </c>
      <c r="DE499" s="21">
        <v>0</v>
      </c>
      <c r="DF499" s="21">
        <v>0</v>
      </c>
      <c r="DG499" s="21">
        <v>0</v>
      </c>
      <c r="DH499" s="21">
        <v>3495676</v>
      </c>
      <c r="DI499" s="110">
        <v>24</v>
      </c>
      <c r="DJ499" s="110">
        <v>34</v>
      </c>
      <c r="DK499" s="110">
        <v>5</v>
      </c>
      <c r="DL499" s="110">
        <v>37</v>
      </c>
      <c r="DM499" s="110">
        <v>0</v>
      </c>
      <c r="DN499" s="21">
        <v>1005000</v>
      </c>
      <c r="DO499" s="21">
        <v>0</v>
      </c>
      <c r="DP499" s="110" t="s">
        <v>1911</v>
      </c>
      <c r="DQ499" s="110" t="s">
        <v>1892</v>
      </c>
      <c r="DR499" s="110" t="s">
        <v>1911</v>
      </c>
      <c r="DS499" s="110" t="s">
        <v>1892</v>
      </c>
      <c r="DT499" s="110" t="s">
        <v>1911</v>
      </c>
      <c r="DU499" s="110" t="s">
        <v>1911</v>
      </c>
      <c r="DV499" s="110" t="s">
        <v>1911</v>
      </c>
      <c r="DW499" s="110" t="s">
        <v>1911</v>
      </c>
      <c r="DX499" s="110" t="s">
        <v>1911</v>
      </c>
      <c r="DY499" s="110" t="s">
        <v>1911</v>
      </c>
      <c r="DZ499" s="110" t="s">
        <v>1911</v>
      </c>
      <c r="EA499" s="110" t="s">
        <v>1911</v>
      </c>
      <c r="EB499" s="110" t="s">
        <v>1892</v>
      </c>
      <c r="EC499" s="110" t="s">
        <v>1892</v>
      </c>
    </row>
    <row r="500" spans="1:133" x14ac:dyDescent="0.3">
      <c r="A500" s="110" t="s">
        <v>162</v>
      </c>
      <c r="B500" s="110">
        <v>2021</v>
      </c>
      <c r="C500" s="110" t="s">
        <v>3395</v>
      </c>
      <c r="D500" s="22">
        <f>INDEX(Concordance!$A$2:$A$556,MATCH('2021 ESSER III'!F500,Concordance!$D$2:$D$556,0))</f>
        <v>107153</v>
      </c>
      <c r="E500" s="110" t="s">
        <v>1666</v>
      </c>
      <c r="F500" s="110" t="s">
        <v>3396</v>
      </c>
      <c r="G500" s="110" t="s">
        <v>3397</v>
      </c>
      <c r="H500" s="110" t="s">
        <v>1892</v>
      </c>
      <c r="I500" s="21">
        <v>0</v>
      </c>
      <c r="J500" s="21">
        <v>0</v>
      </c>
      <c r="K500" s="21">
        <v>0</v>
      </c>
      <c r="L500" s="21">
        <v>0</v>
      </c>
      <c r="M500" s="21">
        <v>0</v>
      </c>
      <c r="N500" s="21">
        <v>0</v>
      </c>
      <c r="O500" s="21">
        <v>0</v>
      </c>
      <c r="P500" s="21">
        <v>0</v>
      </c>
      <c r="Q500" s="21">
        <v>0</v>
      </c>
      <c r="R500" s="21">
        <v>0</v>
      </c>
      <c r="W500" s="21">
        <v>0</v>
      </c>
      <c r="AC500" s="21">
        <v>1856233</v>
      </c>
      <c r="AD500" s="21">
        <v>0</v>
      </c>
      <c r="AE500" s="21">
        <v>0</v>
      </c>
      <c r="AF500" s="21">
        <v>0</v>
      </c>
      <c r="AG500" s="21">
        <v>0</v>
      </c>
      <c r="AH500" s="21">
        <v>0</v>
      </c>
      <c r="AI500" s="21">
        <v>0</v>
      </c>
      <c r="AJ500" s="21">
        <v>0</v>
      </c>
      <c r="AK500" s="21">
        <v>0</v>
      </c>
      <c r="AL500" s="21">
        <v>0</v>
      </c>
      <c r="AM500" s="21">
        <v>0</v>
      </c>
      <c r="AN500" s="21">
        <v>0</v>
      </c>
      <c r="AO500" s="21">
        <v>0</v>
      </c>
      <c r="AP500" s="21">
        <v>0</v>
      </c>
      <c r="AQ500" s="21">
        <v>0</v>
      </c>
      <c r="AR500" s="21">
        <v>0</v>
      </c>
      <c r="AS500" s="21">
        <v>0</v>
      </c>
      <c r="AT500" s="21">
        <v>0</v>
      </c>
      <c r="AU500" s="21">
        <v>0</v>
      </c>
      <c r="AV500" s="21">
        <v>0</v>
      </c>
      <c r="AW500" s="21">
        <v>0</v>
      </c>
      <c r="AX500" s="21">
        <v>0</v>
      </c>
      <c r="AY500" s="21">
        <v>0</v>
      </c>
      <c r="AZ500" s="21">
        <v>0</v>
      </c>
      <c r="BA500" s="21">
        <v>0</v>
      </c>
      <c r="BB500" s="21">
        <v>0</v>
      </c>
      <c r="BC500" s="21">
        <v>0</v>
      </c>
      <c r="BD500" s="21">
        <v>0</v>
      </c>
      <c r="BE500" s="21">
        <v>0</v>
      </c>
      <c r="BF500" s="21">
        <v>0</v>
      </c>
      <c r="BG500" s="21">
        <v>0</v>
      </c>
      <c r="BH500" s="21">
        <v>0</v>
      </c>
      <c r="BI500" s="21">
        <v>0</v>
      </c>
      <c r="BJ500" s="21">
        <v>0</v>
      </c>
      <c r="BK500" s="21">
        <v>0</v>
      </c>
      <c r="BL500" s="21">
        <v>0</v>
      </c>
      <c r="BM500" s="21">
        <v>0</v>
      </c>
      <c r="BN500" s="21">
        <v>0</v>
      </c>
      <c r="BO500" s="21">
        <v>0</v>
      </c>
      <c r="BP500" s="21">
        <v>0</v>
      </c>
      <c r="BQ500" s="21">
        <v>0</v>
      </c>
      <c r="BR500" s="21">
        <v>0</v>
      </c>
      <c r="BS500" s="21">
        <v>0</v>
      </c>
      <c r="BT500" s="21">
        <v>0</v>
      </c>
      <c r="BU500" s="21">
        <v>0</v>
      </c>
      <c r="BV500" s="21">
        <v>0</v>
      </c>
      <c r="BW500" s="21">
        <v>0</v>
      </c>
      <c r="BX500" s="21">
        <v>0</v>
      </c>
      <c r="BY500" s="21">
        <v>0</v>
      </c>
      <c r="BZ500" s="21">
        <v>0</v>
      </c>
      <c r="CA500" s="21">
        <v>0</v>
      </c>
      <c r="CB500" s="21">
        <v>0</v>
      </c>
      <c r="CC500" s="21">
        <v>0</v>
      </c>
      <c r="CD500" s="21">
        <v>0</v>
      </c>
      <c r="CE500" s="21">
        <v>0</v>
      </c>
      <c r="CF500" s="21">
        <v>0</v>
      </c>
      <c r="CG500" s="21">
        <v>0</v>
      </c>
      <c r="CH500" s="21">
        <v>0</v>
      </c>
      <c r="CI500" s="21">
        <v>0</v>
      </c>
      <c r="CJ500" s="21">
        <v>0</v>
      </c>
      <c r="CK500" s="21">
        <v>0</v>
      </c>
      <c r="CL500" s="21">
        <v>0</v>
      </c>
      <c r="CM500" s="21">
        <v>0</v>
      </c>
      <c r="CN500" s="21">
        <v>0</v>
      </c>
      <c r="CO500" s="21">
        <v>0</v>
      </c>
      <c r="CP500" s="21">
        <v>0</v>
      </c>
      <c r="CQ500" s="21">
        <v>0</v>
      </c>
      <c r="CR500" s="21">
        <v>0</v>
      </c>
      <c r="CS500" s="21">
        <v>0</v>
      </c>
      <c r="CT500" s="21">
        <v>0</v>
      </c>
      <c r="CU500" s="21">
        <v>0</v>
      </c>
      <c r="CV500" s="21">
        <v>0</v>
      </c>
      <c r="CW500" s="21">
        <v>0</v>
      </c>
      <c r="CX500" s="21">
        <v>0</v>
      </c>
      <c r="CY500" s="21">
        <v>0</v>
      </c>
      <c r="CZ500" s="21">
        <v>0</v>
      </c>
      <c r="DA500" s="21">
        <v>0</v>
      </c>
      <c r="DB500" s="21">
        <v>0</v>
      </c>
      <c r="DC500" s="21">
        <v>0</v>
      </c>
      <c r="DD500" s="21">
        <v>0</v>
      </c>
      <c r="DE500" s="21">
        <v>0</v>
      </c>
      <c r="DF500" s="21">
        <v>0</v>
      </c>
      <c r="DG500" s="21">
        <v>0</v>
      </c>
      <c r="DH500" s="21">
        <v>1856233</v>
      </c>
      <c r="DI500" s="110">
        <v>10.5</v>
      </c>
      <c r="DJ500" s="110">
        <v>49.5</v>
      </c>
      <c r="DK500" s="110">
        <v>2.4</v>
      </c>
      <c r="DL500" s="110">
        <v>37.6</v>
      </c>
      <c r="DM500" s="110">
        <v>0</v>
      </c>
      <c r="DN500" s="21">
        <v>963000</v>
      </c>
      <c r="DO500" s="21">
        <v>0</v>
      </c>
      <c r="DP500" s="110" t="s">
        <v>1911</v>
      </c>
      <c r="DQ500" s="110" t="s">
        <v>1892</v>
      </c>
      <c r="DR500" s="110" t="s">
        <v>1911</v>
      </c>
      <c r="DS500" s="110" t="s">
        <v>1892</v>
      </c>
      <c r="DT500" s="110" t="s">
        <v>1911</v>
      </c>
      <c r="DU500" s="110" t="s">
        <v>1892</v>
      </c>
      <c r="DV500" s="110" t="s">
        <v>1911</v>
      </c>
      <c r="DW500" s="110" t="s">
        <v>1911</v>
      </c>
      <c r="DX500" s="110" t="s">
        <v>1911</v>
      </c>
      <c r="DY500" s="110" t="s">
        <v>1911</v>
      </c>
      <c r="DZ500" s="110" t="s">
        <v>1911</v>
      </c>
      <c r="EA500" s="110" t="s">
        <v>1911</v>
      </c>
      <c r="EB500" s="110" t="s">
        <v>1892</v>
      </c>
      <c r="EC500" s="110" t="s">
        <v>1892</v>
      </c>
    </row>
    <row r="501" spans="1:133" x14ac:dyDescent="0.3">
      <c r="A501" s="110" t="s">
        <v>162</v>
      </c>
      <c r="B501" s="110">
        <v>2021</v>
      </c>
      <c r="C501" s="110" t="s">
        <v>3398</v>
      </c>
      <c r="D501" s="22">
        <f>INDEX(Concordance!$A$2:$A$556,MATCH('2021 ESSER III'!F501,Concordance!$D$2:$D$556,0))</f>
        <v>50009</v>
      </c>
      <c r="E501" s="110" t="s">
        <v>1669</v>
      </c>
      <c r="F501" s="110" t="s">
        <v>3399</v>
      </c>
      <c r="G501" s="110" t="s">
        <v>3400</v>
      </c>
      <c r="H501" s="110" t="s">
        <v>1892</v>
      </c>
      <c r="I501" s="21">
        <v>4865.22</v>
      </c>
      <c r="J501" s="21">
        <v>0</v>
      </c>
      <c r="K501" s="21">
        <v>0</v>
      </c>
      <c r="L501" s="21">
        <v>0</v>
      </c>
      <c r="M501" s="21">
        <v>0</v>
      </c>
      <c r="N501" s="21">
        <v>0</v>
      </c>
      <c r="O501" s="21">
        <v>0</v>
      </c>
      <c r="P501" s="21">
        <v>0</v>
      </c>
      <c r="Q501" s="21">
        <v>4865.22</v>
      </c>
      <c r="R501" s="21">
        <v>0</v>
      </c>
      <c r="W501" s="21">
        <v>4865.22</v>
      </c>
      <c r="X501" s="110">
        <v>0</v>
      </c>
      <c r="Y501" s="110">
        <v>0</v>
      </c>
      <c r="Z501" s="110">
        <v>0</v>
      </c>
      <c r="AA501" s="110">
        <v>100</v>
      </c>
      <c r="AB501" s="110">
        <v>0</v>
      </c>
      <c r="AC501" s="21">
        <v>558524</v>
      </c>
      <c r="AD501" s="21">
        <v>0</v>
      </c>
      <c r="AE501" s="21">
        <v>0</v>
      </c>
      <c r="AF501" s="21">
        <v>0</v>
      </c>
      <c r="AG501" s="21">
        <v>0</v>
      </c>
      <c r="AH501" s="21">
        <v>0</v>
      </c>
      <c r="AI501" s="21">
        <v>0</v>
      </c>
      <c r="AJ501" s="21">
        <v>0</v>
      </c>
      <c r="AK501" s="21">
        <v>0</v>
      </c>
      <c r="AL501" s="21">
        <v>0</v>
      </c>
      <c r="AM501" s="21">
        <v>0</v>
      </c>
      <c r="AN501" s="21">
        <v>0</v>
      </c>
      <c r="AO501" s="21">
        <v>0</v>
      </c>
      <c r="AP501" s="21">
        <v>0</v>
      </c>
      <c r="AQ501" s="21">
        <v>0</v>
      </c>
      <c r="AR501" s="21">
        <v>0</v>
      </c>
      <c r="AS501" s="21">
        <v>0</v>
      </c>
      <c r="AT501" s="21">
        <v>0</v>
      </c>
      <c r="AU501" s="21">
        <v>0</v>
      </c>
      <c r="AV501" s="21">
        <v>0</v>
      </c>
      <c r="AW501" s="21">
        <v>0</v>
      </c>
      <c r="AX501" s="21">
        <v>0</v>
      </c>
      <c r="AY501" s="21">
        <v>0</v>
      </c>
      <c r="AZ501" s="21">
        <v>0</v>
      </c>
      <c r="BA501" s="21">
        <v>0</v>
      </c>
      <c r="BB501" s="21">
        <v>0</v>
      </c>
      <c r="BC501" s="21">
        <v>0</v>
      </c>
      <c r="BD501" s="21">
        <v>0</v>
      </c>
      <c r="BE501" s="21">
        <v>0</v>
      </c>
      <c r="BF501" s="21">
        <v>0</v>
      </c>
      <c r="BG501" s="21">
        <v>0</v>
      </c>
      <c r="BH501" s="21">
        <v>0</v>
      </c>
      <c r="BI501" s="21">
        <v>0</v>
      </c>
      <c r="BJ501" s="21">
        <v>0</v>
      </c>
      <c r="BK501" s="21">
        <v>0</v>
      </c>
      <c r="BL501" s="21">
        <v>0</v>
      </c>
      <c r="BM501" s="21">
        <v>0</v>
      </c>
      <c r="BN501" s="21">
        <v>0</v>
      </c>
      <c r="BO501" s="21">
        <v>0</v>
      </c>
      <c r="BP501" s="21">
        <v>0</v>
      </c>
      <c r="BQ501" s="21">
        <v>0</v>
      </c>
      <c r="BR501" s="21">
        <v>0</v>
      </c>
      <c r="BS501" s="21">
        <v>0</v>
      </c>
      <c r="BT501" s="21">
        <v>0</v>
      </c>
      <c r="BU501" s="21">
        <v>0</v>
      </c>
      <c r="BV501" s="21">
        <v>0</v>
      </c>
      <c r="BW501" s="21">
        <v>0</v>
      </c>
      <c r="BX501" s="21">
        <v>0</v>
      </c>
      <c r="BY501" s="21">
        <v>0</v>
      </c>
      <c r="BZ501" s="21">
        <v>0</v>
      </c>
      <c r="CA501" s="21">
        <v>0</v>
      </c>
      <c r="CB501" s="21">
        <v>0</v>
      </c>
      <c r="CC501" s="21">
        <v>0</v>
      </c>
      <c r="CD501" s="21">
        <v>0</v>
      </c>
      <c r="CE501" s="21">
        <v>0</v>
      </c>
      <c r="CF501" s="21">
        <v>0</v>
      </c>
      <c r="CG501" s="21">
        <v>0</v>
      </c>
      <c r="CH501" s="21">
        <v>0</v>
      </c>
      <c r="CI501" s="21">
        <v>0</v>
      </c>
      <c r="CJ501" s="21">
        <v>0</v>
      </c>
      <c r="CK501" s="21">
        <v>0</v>
      </c>
      <c r="CL501" s="21">
        <v>0</v>
      </c>
      <c r="CM501" s="21">
        <v>0</v>
      </c>
      <c r="CN501" s="21">
        <v>0</v>
      </c>
      <c r="CO501" s="21">
        <v>0</v>
      </c>
      <c r="CP501" s="21">
        <v>0</v>
      </c>
      <c r="CQ501" s="21">
        <v>0</v>
      </c>
      <c r="CR501" s="21">
        <v>0</v>
      </c>
      <c r="CS501" s="21">
        <v>0</v>
      </c>
      <c r="CT501" s="21">
        <v>0</v>
      </c>
      <c r="CU501" s="21">
        <v>0</v>
      </c>
      <c r="CV501" s="21">
        <v>0</v>
      </c>
      <c r="CW501" s="21">
        <v>0</v>
      </c>
      <c r="CX501" s="21">
        <v>0</v>
      </c>
      <c r="CY501" s="21">
        <v>0</v>
      </c>
      <c r="CZ501" s="21">
        <v>0</v>
      </c>
      <c r="DA501" s="21">
        <v>0</v>
      </c>
      <c r="DB501" s="21">
        <v>0</v>
      </c>
      <c r="DC501" s="21">
        <v>0</v>
      </c>
      <c r="DD501" s="21">
        <v>0</v>
      </c>
      <c r="DE501" s="21">
        <v>0</v>
      </c>
      <c r="DF501" s="21">
        <v>0</v>
      </c>
      <c r="DG501" s="21">
        <v>0</v>
      </c>
      <c r="DH501" s="21">
        <v>558524</v>
      </c>
      <c r="DI501" s="110">
        <v>10</v>
      </c>
      <c r="DJ501" s="110">
        <v>50</v>
      </c>
      <c r="DK501" s="110">
        <v>10</v>
      </c>
      <c r="DL501" s="110">
        <v>0</v>
      </c>
      <c r="DM501" s="110">
        <v>30</v>
      </c>
      <c r="DN501" s="21">
        <v>115800</v>
      </c>
      <c r="DO501" s="21">
        <v>0</v>
      </c>
      <c r="DP501" s="110" t="s">
        <v>1911</v>
      </c>
      <c r="DQ501" s="110" t="s">
        <v>1892</v>
      </c>
      <c r="DR501" s="110" t="s">
        <v>1911</v>
      </c>
      <c r="DS501" s="110" t="s">
        <v>1892</v>
      </c>
      <c r="DT501" s="110" t="s">
        <v>1911</v>
      </c>
      <c r="DU501" s="110" t="s">
        <v>1892</v>
      </c>
      <c r="DV501" s="110" t="s">
        <v>1911</v>
      </c>
      <c r="DW501" s="110" t="s">
        <v>1911</v>
      </c>
      <c r="DX501" s="110" t="s">
        <v>1911</v>
      </c>
      <c r="DY501" s="110" t="s">
        <v>1911</v>
      </c>
      <c r="DZ501" s="110" t="s">
        <v>1911</v>
      </c>
      <c r="EA501" s="110" t="s">
        <v>1911</v>
      </c>
      <c r="EB501" s="110" t="s">
        <v>1892</v>
      </c>
      <c r="EC501" s="110" t="s">
        <v>1911</v>
      </c>
    </row>
    <row r="502" spans="1:133" x14ac:dyDescent="0.3">
      <c r="A502" s="110" t="s">
        <v>162</v>
      </c>
      <c r="B502" s="110">
        <v>2021</v>
      </c>
      <c r="C502" s="110" t="s">
        <v>3401</v>
      </c>
      <c r="D502" s="22">
        <f>INDEX(Concordance!$A$2:$A$556,MATCH('2021 ESSER III'!F502,Concordance!$D$2:$D$556,0))</f>
        <v>85043</v>
      </c>
      <c r="E502" s="110" t="s">
        <v>1672</v>
      </c>
      <c r="F502" s="110" t="s">
        <v>3402</v>
      </c>
      <c r="G502" s="110" t="s">
        <v>3403</v>
      </c>
      <c r="H502" s="110" t="s">
        <v>1892</v>
      </c>
      <c r="I502" s="21">
        <v>0</v>
      </c>
      <c r="J502" s="21">
        <v>0</v>
      </c>
      <c r="K502" s="21">
        <v>0</v>
      </c>
      <c r="L502" s="21">
        <v>0</v>
      </c>
      <c r="M502" s="21">
        <v>0</v>
      </c>
      <c r="N502" s="21">
        <v>0</v>
      </c>
      <c r="O502" s="21">
        <v>0</v>
      </c>
      <c r="P502" s="21">
        <v>0</v>
      </c>
      <c r="Q502" s="21">
        <v>0</v>
      </c>
      <c r="R502" s="21">
        <v>0</v>
      </c>
      <c r="W502" s="21">
        <v>0</v>
      </c>
      <c r="AC502" s="21">
        <v>135099</v>
      </c>
      <c r="AD502" s="21">
        <v>0</v>
      </c>
      <c r="AE502" s="21">
        <v>0</v>
      </c>
      <c r="AF502" s="21">
        <v>0</v>
      </c>
      <c r="AG502" s="21">
        <v>0</v>
      </c>
      <c r="AH502" s="21">
        <v>0</v>
      </c>
      <c r="AI502" s="21">
        <v>0</v>
      </c>
      <c r="AJ502" s="21">
        <v>0</v>
      </c>
      <c r="AK502" s="21">
        <v>0</v>
      </c>
      <c r="AL502" s="21">
        <v>0</v>
      </c>
      <c r="AM502" s="21">
        <v>0</v>
      </c>
      <c r="AN502" s="21">
        <v>0</v>
      </c>
      <c r="AO502" s="21">
        <v>0</v>
      </c>
      <c r="AP502" s="21">
        <v>0</v>
      </c>
      <c r="AQ502" s="21">
        <v>0</v>
      </c>
      <c r="AR502" s="21">
        <v>0</v>
      </c>
      <c r="AS502" s="21">
        <v>0</v>
      </c>
      <c r="AT502" s="21">
        <v>0</v>
      </c>
      <c r="AU502" s="21">
        <v>0</v>
      </c>
      <c r="AV502" s="21">
        <v>0</v>
      </c>
      <c r="AW502" s="21">
        <v>0</v>
      </c>
      <c r="AX502" s="21">
        <v>0</v>
      </c>
      <c r="AY502" s="21">
        <v>0</v>
      </c>
      <c r="AZ502" s="21">
        <v>0</v>
      </c>
      <c r="BA502" s="21">
        <v>0</v>
      </c>
      <c r="BB502" s="21">
        <v>0</v>
      </c>
      <c r="BC502" s="21">
        <v>0</v>
      </c>
      <c r="BD502" s="21">
        <v>0</v>
      </c>
      <c r="BE502" s="21">
        <v>0</v>
      </c>
      <c r="BF502" s="21">
        <v>0</v>
      </c>
      <c r="BG502" s="21">
        <v>0</v>
      </c>
      <c r="BH502" s="21">
        <v>0</v>
      </c>
      <c r="BI502" s="21">
        <v>0</v>
      </c>
      <c r="BJ502" s="21">
        <v>0</v>
      </c>
      <c r="BK502" s="21">
        <v>0</v>
      </c>
      <c r="BL502" s="21">
        <v>0</v>
      </c>
      <c r="BM502" s="21">
        <v>0</v>
      </c>
      <c r="BN502" s="21">
        <v>0</v>
      </c>
      <c r="BO502" s="21">
        <v>0</v>
      </c>
      <c r="BP502" s="21">
        <v>0</v>
      </c>
      <c r="BQ502" s="21">
        <v>0</v>
      </c>
      <c r="BR502" s="21">
        <v>0</v>
      </c>
      <c r="BS502" s="21">
        <v>0</v>
      </c>
      <c r="BT502" s="21">
        <v>0</v>
      </c>
      <c r="BU502" s="21">
        <v>0</v>
      </c>
      <c r="BV502" s="21">
        <v>0</v>
      </c>
      <c r="BW502" s="21">
        <v>0</v>
      </c>
      <c r="BX502" s="21">
        <v>0</v>
      </c>
      <c r="BY502" s="21">
        <v>0</v>
      </c>
      <c r="BZ502" s="21">
        <v>0</v>
      </c>
      <c r="CA502" s="21">
        <v>0</v>
      </c>
      <c r="CB502" s="21">
        <v>0</v>
      </c>
      <c r="CC502" s="21">
        <v>0</v>
      </c>
      <c r="CD502" s="21">
        <v>0</v>
      </c>
      <c r="CE502" s="21">
        <v>0</v>
      </c>
      <c r="CF502" s="21">
        <v>0</v>
      </c>
      <c r="CG502" s="21">
        <v>0</v>
      </c>
      <c r="CH502" s="21">
        <v>0</v>
      </c>
      <c r="CI502" s="21">
        <v>0</v>
      </c>
      <c r="CJ502" s="21">
        <v>0</v>
      </c>
      <c r="CK502" s="21">
        <v>0</v>
      </c>
      <c r="CL502" s="21">
        <v>0</v>
      </c>
      <c r="CM502" s="21">
        <v>0</v>
      </c>
      <c r="CN502" s="21">
        <v>0</v>
      </c>
      <c r="CO502" s="21">
        <v>0</v>
      </c>
      <c r="CP502" s="21">
        <v>0</v>
      </c>
      <c r="CQ502" s="21">
        <v>0</v>
      </c>
      <c r="CR502" s="21">
        <v>0</v>
      </c>
      <c r="CS502" s="21">
        <v>0</v>
      </c>
      <c r="CT502" s="21">
        <v>0</v>
      </c>
      <c r="CU502" s="21">
        <v>0</v>
      </c>
      <c r="CV502" s="21">
        <v>0</v>
      </c>
      <c r="CW502" s="21">
        <v>0</v>
      </c>
      <c r="CX502" s="21">
        <v>0</v>
      </c>
      <c r="CY502" s="21">
        <v>0</v>
      </c>
      <c r="CZ502" s="21">
        <v>0</v>
      </c>
      <c r="DA502" s="21">
        <v>0</v>
      </c>
      <c r="DB502" s="21">
        <v>0</v>
      </c>
      <c r="DC502" s="21">
        <v>0</v>
      </c>
      <c r="DD502" s="21">
        <v>0</v>
      </c>
      <c r="DE502" s="21">
        <v>0</v>
      </c>
      <c r="DF502" s="21">
        <v>0</v>
      </c>
      <c r="DG502" s="21">
        <v>0</v>
      </c>
      <c r="DH502" s="21">
        <v>135099</v>
      </c>
      <c r="DI502" s="110">
        <v>0</v>
      </c>
      <c r="DJ502" s="110">
        <v>0</v>
      </c>
      <c r="DK502" s="110">
        <v>0</v>
      </c>
      <c r="DL502" s="110">
        <v>0</v>
      </c>
      <c r="DM502" s="110">
        <v>100</v>
      </c>
      <c r="DN502" s="21">
        <v>81172.600000000006</v>
      </c>
      <c r="DO502" s="21">
        <v>0</v>
      </c>
      <c r="DP502" s="110" t="s">
        <v>1911</v>
      </c>
      <c r="DQ502" s="110" t="s">
        <v>1911</v>
      </c>
      <c r="DR502" s="110" t="s">
        <v>1911</v>
      </c>
      <c r="DS502" s="110" t="s">
        <v>1911</v>
      </c>
      <c r="DT502" s="110" t="s">
        <v>1911</v>
      </c>
      <c r="DU502" s="110" t="s">
        <v>1911</v>
      </c>
      <c r="DV502" s="110" t="s">
        <v>1911</v>
      </c>
      <c r="DW502" s="110" t="s">
        <v>1911</v>
      </c>
      <c r="DX502" s="110" t="s">
        <v>1911</v>
      </c>
      <c r="DY502" s="110" t="s">
        <v>1911</v>
      </c>
      <c r="DZ502" s="110" t="s">
        <v>1911</v>
      </c>
      <c r="EA502" s="110" t="s">
        <v>1911</v>
      </c>
      <c r="EB502" s="110" t="s">
        <v>1892</v>
      </c>
      <c r="EC502" s="110" t="s">
        <v>1892</v>
      </c>
    </row>
    <row r="503" spans="1:133" x14ac:dyDescent="0.3">
      <c r="A503" s="110" t="s">
        <v>162</v>
      </c>
      <c r="B503" s="110">
        <v>2021</v>
      </c>
      <c r="C503" s="110" t="s">
        <v>3404</v>
      </c>
      <c r="D503" s="22">
        <f>INDEX(Concordance!$A$2:$A$556,MATCH('2021 ESSER III'!F503,Concordance!$D$2:$D$556,0))</f>
        <v>97131</v>
      </c>
      <c r="E503" s="110" t="s">
        <v>1386</v>
      </c>
      <c r="F503" s="110" t="s">
        <v>3405</v>
      </c>
      <c r="G503" s="110" t="s">
        <v>3406</v>
      </c>
      <c r="H503" s="110" t="s">
        <v>1892</v>
      </c>
      <c r="I503" s="21">
        <v>0</v>
      </c>
      <c r="J503" s="21">
        <v>0</v>
      </c>
      <c r="K503" s="21">
        <v>0</v>
      </c>
      <c r="L503" s="21">
        <v>0</v>
      </c>
      <c r="M503" s="21">
        <v>0</v>
      </c>
      <c r="N503" s="21">
        <v>0</v>
      </c>
      <c r="O503" s="21">
        <v>0</v>
      </c>
      <c r="P503" s="21">
        <v>0</v>
      </c>
      <c r="Q503" s="21">
        <v>0</v>
      </c>
      <c r="R503" s="21">
        <v>0</v>
      </c>
      <c r="W503" s="21">
        <v>0</v>
      </c>
      <c r="AC503" s="21">
        <v>732686</v>
      </c>
      <c r="AD503" s="21">
        <v>0</v>
      </c>
      <c r="AE503" s="21">
        <v>0</v>
      </c>
      <c r="AF503" s="21">
        <v>0</v>
      </c>
      <c r="AG503" s="21">
        <v>0</v>
      </c>
      <c r="AH503" s="21">
        <v>0</v>
      </c>
      <c r="AI503" s="21">
        <v>0</v>
      </c>
      <c r="AJ503" s="21">
        <v>0</v>
      </c>
      <c r="AK503" s="21">
        <v>0</v>
      </c>
      <c r="AL503" s="21">
        <v>0</v>
      </c>
      <c r="AM503" s="21">
        <v>0</v>
      </c>
      <c r="AN503" s="21">
        <v>0</v>
      </c>
      <c r="AO503" s="21">
        <v>0</v>
      </c>
      <c r="AP503" s="21">
        <v>0</v>
      </c>
      <c r="AQ503" s="21">
        <v>0</v>
      </c>
      <c r="AR503" s="21">
        <v>0</v>
      </c>
      <c r="AS503" s="21">
        <v>0</v>
      </c>
      <c r="AT503" s="21">
        <v>0</v>
      </c>
      <c r="AU503" s="21">
        <v>0</v>
      </c>
      <c r="AV503" s="21">
        <v>0</v>
      </c>
      <c r="AW503" s="21">
        <v>0</v>
      </c>
      <c r="AX503" s="21">
        <v>0</v>
      </c>
      <c r="AY503" s="21">
        <v>0</v>
      </c>
      <c r="AZ503" s="21">
        <v>0</v>
      </c>
      <c r="BA503" s="21">
        <v>0</v>
      </c>
      <c r="BB503" s="21">
        <v>0</v>
      </c>
      <c r="BC503" s="21">
        <v>0</v>
      </c>
      <c r="BD503" s="21">
        <v>0</v>
      </c>
      <c r="BE503" s="21">
        <v>0</v>
      </c>
      <c r="BF503" s="21">
        <v>0</v>
      </c>
      <c r="BG503" s="21">
        <v>0</v>
      </c>
      <c r="BH503" s="21">
        <v>0</v>
      </c>
      <c r="BI503" s="21">
        <v>0</v>
      </c>
      <c r="BJ503" s="21">
        <v>0</v>
      </c>
      <c r="BK503" s="21">
        <v>0</v>
      </c>
      <c r="BL503" s="21">
        <v>0</v>
      </c>
      <c r="BM503" s="21">
        <v>0</v>
      </c>
      <c r="BN503" s="21">
        <v>0</v>
      </c>
      <c r="BO503" s="21">
        <v>0</v>
      </c>
      <c r="BP503" s="21">
        <v>0</v>
      </c>
      <c r="BQ503" s="21">
        <v>0</v>
      </c>
      <c r="BR503" s="21">
        <v>0</v>
      </c>
      <c r="BS503" s="21">
        <v>0</v>
      </c>
      <c r="BT503" s="21">
        <v>0</v>
      </c>
      <c r="BU503" s="21">
        <v>0</v>
      </c>
      <c r="BV503" s="21">
        <v>0</v>
      </c>
      <c r="BW503" s="21">
        <v>0</v>
      </c>
      <c r="BX503" s="21">
        <v>0</v>
      </c>
      <c r="BY503" s="21">
        <v>0</v>
      </c>
      <c r="BZ503" s="21">
        <v>0</v>
      </c>
      <c r="CA503" s="21">
        <v>0</v>
      </c>
      <c r="CB503" s="21">
        <v>0</v>
      </c>
      <c r="CC503" s="21">
        <v>0</v>
      </c>
      <c r="CD503" s="21">
        <v>0</v>
      </c>
      <c r="CE503" s="21">
        <v>0</v>
      </c>
      <c r="CF503" s="21">
        <v>0</v>
      </c>
      <c r="CG503" s="21">
        <v>0</v>
      </c>
      <c r="CH503" s="21">
        <v>0</v>
      </c>
      <c r="CI503" s="21">
        <v>0</v>
      </c>
      <c r="CJ503" s="21">
        <v>0</v>
      </c>
      <c r="CK503" s="21">
        <v>0</v>
      </c>
      <c r="CL503" s="21">
        <v>0</v>
      </c>
      <c r="CM503" s="21">
        <v>0</v>
      </c>
      <c r="CN503" s="21">
        <v>0</v>
      </c>
      <c r="CO503" s="21">
        <v>0</v>
      </c>
      <c r="CP503" s="21">
        <v>0</v>
      </c>
      <c r="CQ503" s="21">
        <v>0</v>
      </c>
      <c r="CR503" s="21">
        <v>0</v>
      </c>
      <c r="CS503" s="21">
        <v>0</v>
      </c>
      <c r="CT503" s="21">
        <v>0</v>
      </c>
      <c r="CU503" s="21">
        <v>0</v>
      </c>
      <c r="CV503" s="21">
        <v>0</v>
      </c>
      <c r="CW503" s="21">
        <v>0</v>
      </c>
      <c r="CX503" s="21">
        <v>0</v>
      </c>
      <c r="CY503" s="21">
        <v>0</v>
      </c>
      <c r="CZ503" s="21">
        <v>0</v>
      </c>
      <c r="DA503" s="21">
        <v>0</v>
      </c>
      <c r="DB503" s="21">
        <v>0</v>
      </c>
      <c r="DC503" s="21">
        <v>0</v>
      </c>
      <c r="DD503" s="21">
        <v>0</v>
      </c>
      <c r="DE503" s="21">
        <v>0</v>
      </c>
      <c r="DF503" s="21">
        <v>0</v>
      </c>
      <c r="DG503" s="21">
        <v>0</v>
      </c>
      <c r="DH503" s="21">
        <v>732686</v>
      </c>
      <c r="DI503" s="110">
        <v>17</v>
      </c>
      <c r="DJ503" s="110">
        <v>62</v>
      </c>
      <c r="DK503" s="110">
        <v>7</v>
      </c>
      <c r="DL503" s="110">
        <v>14</v>
      </c>
      <c r="DM503" s="110">
        <v>0</v>
      </c>
      <c r="DN503" s="21">
        <v>478500</v>
      </c>
      <c r="DO503" s="21">
        <v>0</v>
      </c>
      <c r="DP503" s="110" t="s">
        <v>1911</v>
      </c>
      <c r="DQ503" s="110" t="s">
        <v>1911</v>
      </c>
      <c r="DR503" s="110" t="s">
        <v>1911</v>
      </c>
      <c r="DS503" s="110" t="s">
        <v>1911</v>
      </c>
      <c r="DT503" s="110" t="s">
        <v>1911</v>
      </c>
      <c r="DU503" s="110" t="s">
        <v>1892</v>
      </c>
      <c r="DV503" s="110" t="s">
        <v>1911</v>
      </c>
      <c r="DW503" s="110" t="s">
        <v>1911</v>
      </c>
      <c r="DX503" s="110" t="s">
        <v>1911</v>
      </c>
      <c r="DY503" s="110" t="s">
        <v>1911</v>
      </c>
      <c r="DZ503" s="110" t="s">
        <v>1911</v>
      </c>
      <c r="EA503" s="110" t="s">
        <v>1911</v>
      </c>
      <c r="EB503" s="110" t="s">
        <v>1892</v>
      </c>
      <c r="EC503" s="110" t="s">
        <v>1892</v>
      </c>
    </row>
    <row r="504" spans="1:133" x14ac:dyDescent="0.3">
      <c r="A504" s="110" t="s">
        <v>162</v>
      </c>
      <c r="B504" s="110">
        <v>2021</v>
      </c>
      <c r="C504" s="110" t="s">
        <v>3407</v>
      </c>
      <c r="D504" s="22">
        <f>INDEX(Concordance!$A$2:$A$556,MATCH('2021 ESSER III'!F504,Concordance!$D$2:$D$556,0))</f>
        <v>106002</v>
      </c>
      <c r="E504" s="110" t="s">
        <v>1675</v>
      </c>
      <c r="F504" s="110" t="s">
        <v>3408</v>
      </c>
      <c r="G504" s="110" t="s">
        <v>3409</v>
      </c>
      <c r="H504" s="110" t="s">
        <v>1892</v>
      </c>
      <c r="I504" s="21">
        <v>0</v>
      </c>
      <c r="J504" s="21">
        <v>0</v>
      </c>
      <c r="K504" s="21">
        <v>0</v>
      </c>
      <c r="L504" s="21">
        <v>0</v>
      </c>
      <c r="M504" s="21">
        <v>0</v>
      </c>
      <c r="N504" s="21">
        <v>0</v>
      </c>
      <c r="O504" s="21">
        <v>0</v>
      </c>
      <c r="P504" s="21">
        <v>0</v>
      </c>
      <c r="Q504" s="21">
        <v>0</v>
      </c>
      <c r="R504" s="21">
        <v>0</v>
      </c>
      <c r="W504" s="21">
        <v>0</v>
      </c>
      <c r="AC504" s="21">
        <v>783235</v>
      </c>
      <c r="AD504" s="21">
        <v>0</v>
      </c>
      <c r="AE504" s="21">
        <v>0</v>
      </c>
      <c r="AF504" s="21">
        <v>0</v>
      </c>
      <c r="AG504" s="21">
        <v>0</v>
      </c>
      <c r="AH504" s="21">
        <v>0</v>
      </c>
      <c r="AI504" s="21">
        <v>0</v>
      </c>
      <c r="AJ504" s="21">
        <v>0</v>
      </c>
      <c r="AK504" s="21">
        <v>0</v>
      </c>
      <c r="AL504" s="21">
        <v>0</v>
      </c>
      <c r="AM504" s="21">
        <v>0</v>
      </c>
      <c r="AN504" s="21">
        <v>0</v>
      </c>
      <c r="AO504" s="21">
        <v>0</v>
      </c>
      <c r="AP504" s="21">
        <v>0</v>
      </c>
      <c r="AQ504" s="21">
        <v>0</v>
      </c>
      <c r="AR504" s="21">
        <v>0</v>
      </c>
      <c r="AS504" s="21">
        <v>0</v>
      </c>
      <c r="AT504" s="21">
        <v>0</v>
      </c>
      <c r="AU504" s="21">
        <v>0</v>
      </c>
      <c r="AV504" s="21">
        <v>0</v>
      </c>
      <c r="AW504" s="21">
        <v>0</v>
      </c>
      <c r="AX504" s="21">
        <v>0</v>
      </c>
      <c r="AY504" s="21">
        <v>0</v>
      </c>
      <c r="AZ504" s="21">
        <v>0</v>
      </c>
      <c r="BA504" s="21">
        <v>0</v>
      </c>
      <c r="BB504" s="21">
        <v>0</v>
      </c>
      <c r="BC504" s="21">
        <v>0</v>
      </c>
      <c r="BD504" s="21">
        <v>0</v>
      </c>
      <c r="BE504" s="21">
        <v>0</v>
      </c>
      <c r="BF504" s="21">
        <v>0</v>
      </c>
      <c r="BG504" s="21">
        <v>0</v>
      </c>
      <c r="BH504" s="21">
        <v>0</v>
      </c>
      <c r="BI504" s="21">
        <v>0</v>
      </c>
      <c r="BJ504" s="21">
        <v>0</v>
      </c>
      <c r="BK504" s="21">
        <v>0</v>
      </c>
      <c r="BL504" s="21">
        <v>0</v>
      </c>
      <c r="BM504" s="21">
        <v>0</v>
      </c>
      <c r="BN504" s="21">
        <v>0</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21">
        <v>0</v>
      </c>
      <c r="CU504" s="21">
        <v>0</v>
      </c>
      <c r="CV504" s="21">
        <v>0</v>
      </c>
      <c r="CW504" s="21">
        <v>0</v>
      </c>
      <c r="CX504" s="21">
        <v>0</v>
      </c>
      <c r="CY504" s="21">
        <v>0</v>
      </c>
      <c r="CZ504" s="21">
        <v>0</v>
      </c>
      <c r="DA504" s="21">
        <v>0</v>
      </c>
      <c r="DB504" s="21">
        <v>0</v>
      </c>
      <c r="DC504" s="21">
        <v>0</v>
      </c>
      <c r="DD504" s="21">
        <v>0</v>
      </c>
      <c r="DE504" s="21">
        <v>0</v>
      </c>
      <c r="DF504" s="21">
        <v>0</v>
      </c>
      <c r="DG504" s="21">
        <v>0</v>
      </c>
      <c r="DH504" s="21">
        <v>783235</v>
      </c>
      <c r="DI504" s="110">
        <v>0</v>
      </c>
      <c r="DJ504" s="110">
        <v>20</v>
      </c>
      <c r="DK504" s="110">
        <v>0</v>
      </c>
      <c r="DL504" s="110">
        <v>80</v>
      </c>
      <c r="DM504" s="110">
        <v>0</v>
      </c>
      <c r="DN504" s="21">
        <v>165235</v>
      </c>
      <c r="DO504" s="21">
        <v>0</v>
      </c>
      <c r="DP504" s="110" t="s">
        <v>1911</v>
      </c>
      <c r="DQ504" s="110" t="s">
        <v>1911</v>
      </c>
      <c r="DR504" s="110" t="s">
        <v>1911</v>
      </c>
      <c r="DS504" s="110" t="s">
        <v>1892</v>
      </c>
      <c r="DT504" s="110" t="s">
        <v>1911</v>
      </c>
      <c r="DU504" s="110" t="s">
        <v>1911</v>
      </c>
      <c r="DV504" s="110" t="s">
        <v>1911</v>
      </c>
      <c r="DW504" s="110" t="s">
        <v>1911</v>
      </c>
      <c r="DX504" s="110" t="s">
        <v>1911</v>
      </c>
      <c r="DY504" s="110" t="s">
        <v>1911</v>
      </c>
      <c r="DZ504" s="110" t="s">
        <v>1911</v>
      </c>
      <c r="EA504" s="110" t="s">
        <v>1911</v>
      </c>
      <c r="EB504" s="110" t="s">
        <v>1892</v>
      </c>
      <c r="EC504" s="110" t="s">
        <v>1892</v>
      </c>
    </row>
    <row r="505" spans="1:133" x14ac:dyDescent="0.3">
      <c r="A505" s="110" t="s">
        <v>162</v>
      </c>
      <c r="B505" s="110">
        <v>2021</v>
      </c>
      <c r="C505" s="110" t="s">
        <v>3410</v>
      </c>
      <c r="D505" s="22">
        <f>INDEX(Concordance!$A$2:$A$556,MATCH('2021 ESSER III'!F505,Concordance!$D$2:$D$556,0))</f>
        <v>3031</v>
      </c>
      <c r="E505" s="110" t="s">
        <v>1678</v>
      </c>
      <c r="F505" s="110" t="s">
        <v>3411</v>
      </c>
      <c r="G505" s="110" t="s">
        <v>3412</v>
      </c>
      <c r="H505" s="110" t="s">
        <v>1892</v>
      </c>
      <c r="I505" s="21">
        <v>0</v>
      </c>
      <c r="J505" s="21">
        <v>0</v>
      </c>
      <c r="K505" s="21">
        <v>0</v>
      </c>
      <c r="L505" s="21">
        <v>0</v>
      </c>
      <c r="M505" s="21">
        <v>0</v>
      </c>
      <c r="N505" s="21">
        <v>0</v>
      </c>
      <c r="O505" s="21">
        <v>0</v>
      </c>
      <c r="P505" s="21">
        <v>0</v>
      </c>
      <c r="Q505" s="21">
        <v>0</v>
      </c>
      <c r="R505" s="21">
        <v>0</v>
      </c>
      <c r="W505" s="21">
        <v>0</v>
      </c>
      <c r="AC505" s="21">
        <v>488591</v>
      </c>
      <c r="AD505" s="21">
        <v>0</v>
      </c>
      <c r="AE505" s="21">
        <v>0</v>
      </c>
      <c r="AF505" s="21">
        <v>0</v>
      </c>
      <c r="AG505" s="21">
        <v>0</v>
      </c>
      <c r="AH505" s="21">
        <v>0</v>
      </c>
      <c r="AI505" s="21">
        <v>0</v>
      </c>
      <c r="AJ505" s="21">
        <v>0</v>
      </c>
      <c r="AK505" s="21">
        <v>0</v>
      </c>
      <c r="AL505" s="21">
        <v>0</v>
      </c>
      <c r="AM505" s="21">
        <v>0</v>
      </c>
      <c r="AN505" s="21">
        <v>0</v>
      </c>
      <c r="AO505" s="21">
        <v>0</v>
      </c>
      <c r="AP505" s="21">
        <v>0</v>
      </c>
      <c r="AQ505" s="21">
        <v>0</v>
      </c>
      <c r="AR505" s="21">
        <v>0</v>
      </c>
      <c r="AS505" s="21">
        <v>0</v>
      </c>
      <c r="AT505" s="21">
        <v>0</v>
      </c>
      <c r="AU505" s="21">
        <v>0</v>
      </c>
      <c r="AV505" s="21">
        <v>0</v>
      </c>
      <c r="AW505" s="21">
        <v>0</v>
      </c>
      <c r="AX505" s="21">
        <v>0</v>
      </c>
      <c r="AY505" s="21">
        <v>0</v>
      </c>
      <c r="AZ505" s="21">
        <v>0</v>
      </c>
      <c r="BA505" s="21">
        <v>0</v>
      </c>
      <c r="BB505" s="21">
        <v>0</v>
      </c>
      <c r="BC505" s="21">
        <v>0</v>
      </c>
      <c r="BD505" s="21">
        <v>0</v>
      </c>
      <c r="BE505" s="21">
        <v>0</v>
      </c>
      <c r="BF505" s="21">
        <v>0</v>
      </c>
      <c r="BG505" s="21">
        <v>0</v>
      </c>
      <c r="BH505" s="21">
        <v>0</v>
      </c>
      <c r="BI505" s="21">
        <v>0</v>
      </c>
      <c r="BJ505" s="21">
        <v>0</v>
      </c>
      <c r="BK505" s="21">
        <v>0</v>
      </c>
      <c r="BL505" s="21">
        <v>0</v>
      </c>
      <c r="BM505" s="21">
        <v>0</v>
      </c>
      <c r="BN505" s="21">
        <v>0</v>
      </c>
      <c r="BO505" s="21">
        <v>0</v>
      </c>
      <c r="BP505" s="21">
        <v>0</v>
      </c>
      <c r="BQ505" s="21">
        <v>0</v>
      </c>
      <c r="BR505" s="21">
        <v>0</v>
      </c>
      <c r="BS505" s="21">
        <v>0</v>
      </c>
      <c r="BT505" s="21">
        <v>0</v>
      </c>
      <c r="BU505" s="21">
        <v>0</v>
      </c>
      <c r="BV505" s="21">
        <v>0</v>
      </c>
      <c r="BW505" s="21">
        <v>0</v>
      </c>
      <c r="BX505" s="21">
        <v>0</v>
      </c>
      <c r="BY505" s="21">
        <v>0</v>
      </c>
      <c r="BZ505" s="21">
        <v>0</v>
      </c>
      <c r="CA505" s="21">
        <v>0</v>
      </c>
      <c r="CB505" s="21">
        <v>0</v>
      </c>
      <c r="CC505" s="21">
        <v>0</v>
      </c>
      <c r="CD505" s="21">
        <v>0</v>
      </c>
      <c r="CE505" s="21">
        <v>0</v>
      </c>
      <c r="CF505" s="21">
        <v>0</v>
      </c>
      <c r="CG505" s="21">
        <v>0</v>
      </c>
      <c r="CH505" s="21">
        <v>0</v>
      </c>
      <c r="CI505" s="21">
        <v>0</v>
      </c>
      <c r="CJ505" s="21">
        <v>0</v>
      </c>
      <c r="CK505" s="21">
        <v>0</v>
      </c>
      <c r="CL505" s="21">
        <v>0</v>
      </c>
      <c r="CM505" s="21">
        <v>0</v>
      </c>
      <c r="CN505" s="21">
        <v>0</v>
      </c>
      <c r="CO505" s="21">
        <v>0</v>
      </c>
      <c r="CP505" s="21">
        <v>0</v>
      </c>
      <c r="CQ505" s="21">
        <v>0</v>
      </c>
      <c r="CR505" s="21">
        <v>0</v>
      </c>
      <c r="CS505" s="21">
        <v>0</v>
      </c>
      <c r="CT505" s="21">
        <v>0</v>
      </c>
      <c r="CU505" s="21">
        <v>0</v>
      </c>
      <c r="CV505" s="21">
        <v>0</v>
      </c>
      <c r="CW505" s="21">
        <v>0</v>
      </c>
      <c r="CX505" s="21">
        <v>0</v>
      </c>
      <c r="CY505" s="21">
        <v>0</v>
      </c>
      <c r="CZ505" s="21">
        <v>0</v>
      </c>
      <c r="DA505" s="21">
        <v>0</v>
      </c>
      <c r="DB505" s="21">
        <v>0</v>
      </c>
      <c r="DC505" s="21">
        <v>0</v>
      </c>
      <c r="DD505" s="21">
        <v>0</v>
      </c>
      <c r="DE505" s="21">
        <v>0</v>
      </c>
      <c r="DF505" s="21">
        <v>0</v>
      </c>
      <c r="DG505" s="21">
        <v>0</v>
      </c>
      <c r="DH505" s="21">
        <v>488591</v>
      </c>
      <c r="DI505" s="110">
        <v>0</v>
      </c>
      <c r="DJ505" s="110">
        <v>67</v>
      </c>
      <c r="DK505" s="110">
        <v>33</v>
      </c>
      <c r="DL505" s="110">
        <v>0</v>
      </c>
      <c r="DM505" s="110">
        <v>0</v>
      </c>
      <c r="DN505" s="21">
        <v>125000</v>
      </c>
      <c r="DO505" s="21">
        <v>0</v>
      </c>
      <c r="DP505" s="110" t="s">
        <v>1911</v>
      </c>
      <c r="DQ505" s="110" t="s">
        <v>1911</v>
      </c>
      <c r="DR505" s="110" t="s">
        <v>1911</v>
      </c>
      <c r="DS505" s="110" t="s">
        <v>1892</v>
      </c>
      <c r="DT505" s="110" t="s">
        <v>1911</v>
      </c>
      <c r="DU505" s="110" t="s">
        <v>1892</v>
      </c>
      <c r="DV505" s="110" t="s">
        <v>1911</v>
      </c>
      <c r="DW505" s="110" t="s">
        <v>1911</v>
      </c>
      <c r="DX505" s="110" t="s">
        <v>1911</v>
      </c>
      <c r="DY505" s="110" t="s">
        <v>1911</v>
      </c>
      <c r="DZ505" s="110" t="s">
        <v>1911</v>
      </c>
      <c r="EA505" s="110" t="s">
        <v>1911</v>
      </c>
      <c r="EB505" s="110" t="s">
        <v>1892</v>
      </c>
      <c r="EC505" s="110" t="s">
        <v>1892</v>
      </c>
    </row>
    <row r="506" spans="1:133" x14ac:dyDescent="0.3">
      <c r="A506" s="110" t="s">
        <v>162</v>
      </c>
      <c r="B506" s="110">
        <v>2021</v>
      </c>
      <c r="C506" s="110" t="s">
        <v>3413</v>
      </c>
      <c r="D506" s="22">
        <f>INDEX(Concordance!$A$2:$A$556,MATCH('2021 ESSER III'!F506,Concordance!$D$2:$D$556,0))</f>
        <v>75085</v>
      </c>
      <c r="E506" s="110" t="s">
        <v>1681</v>
      </c>
      <c r="F506" s="110" t="s">
        <v>3414</v>
      </c>
      <c r="G506" s="110" t="s">
        <v>3415</v>
      </c>
      <c r="H506" s="110" t="s">
        <v>1892</v>
      </c>
      <c r="I506" s="21">
        <v>0</v>
      </c>
      <c r="J506" s="21">
        <v>0</v>
      </c>
      <c r="K506" s="21">
        <v>0</v>
      </c>
      <c r="L506" s="21">
        <v>0</v>
      </c>
      <c r="M506" s="21">
        <v>0</v>
      </c>
      <c r="N506" s="21">
        <v>0</v>
      </c>
      <c r="O506" s="21">
        <v>0</v>
      </c>
      <c r="P506" s="21">
        <v>0</v>
      </c>
      <c r="Q506" s="21">
        <v>0</v>
      </c>
      <c r="R506" s="21">
        <v>0</v>
      </c>
      <c r="W506" s="21">
        <v>0</v>
      </c>
      <c r="AC506" s="21">
        <v>1957141</v>
      </c>
      <c r="AD506" s="21">
        <v>0</v>
      </c>
      <c r="AE506" s="21">
        <v>0</v>
      </c>
      <c r="AF506" s="21">
        <v>0</v>
      </c>
      <c r="AG506" s="21">
        <v>0</v>
      </c>
      <c r="AH506" s="21">
        <v>0</v>
      </c>
      <c r="AI506" s="21">
        <v>0</v>
      </c>
      <c r="AJ506" s="21">
        <v>0</v>
      </c>
      <c r="AK506" s="21">
        <v>0</v>
      </c>
      <c r="AL506" s="21">
        <v>0</v>
      </c>
      <c r="AM506" s="21">
        <v>0</v>
      </c>
      <c r="AN506" s="21">
        <v>0</v>
      </c>
      <c r="AO506" s="21">
        <v>0</v>
      </c>
      <c r="AP506" s="21">
        <v>0</v>
      </c>
      <c r="AQ506" s="21">
        <v>0</v>
      </c>
      <c r="AR506" s="21">
        <v>0</v>
      </c>
      <c r="AS506" s="21">
        <v>0</v>
      </c>
      <c r="AT506" s="21">
        <v>0</v>
      </c>
      <c r="AU506" s="21">
        <v>0</v>
      </c>
      <c r="AV506" s="21">
        <v>0</v>
      </c>
      <c r="AW506" s="21">
        <v>0</v>
      </c>
      <c r="AX506" s="21">
        <v>0</v>
      </c>
      <c r="AY506" s="21">
        <v>0</v>
      </c>
      <c r="AZ506" s="21">
        <v>0</v>
      </c>
      <c r="BA506" s="21">
        <v>0</v>
      </c>
      <c r="BB506" s="21">
        <v>0</v>
      </c>
      <c r="BC506" s="21">
        <v>0</v>
      </c>
      <c r="BD506" s="21">
        <v>0</v>
      </c>
      <c r="BE506" s="21">
        <v>0</v>
      </c>
      <c r="BF506" s="21">
        <v>0</v>
      </c>
      <c r="BG506" s="21">
        <v>0</v>
      </c>
      <c r="BH506" s="21">
        <v>0</v>
      </c>
      <c r="BI506" s="21">
        <v>0</v>
      </c>
      <c r="BJ506" s="21">
        <v>0</v>
      </c>
      <c r="BK506" s="21">
        <v>0</v>
      </c>
      <c r="BL506" s="21">
        <v>0</v>
      </c>
      <c r="BM506" s="21">
        <v>0</v>
      </c>
      <c r="BN506" s="21">
        <v>0</v>
      </c>
      <c r="BO506" s="21">
        <v>0</v>
      </c>
      <c r="BP506" s="21">
        <v>0</v>
      </c>
      <c r="BQ506" s="21">
        <v>0</v>
      </c>
      <c r="BR506" s="21">
        <v>0</v>
      </c>
      <c r="BS506" s="21">
        <v>0</v>
      </c>
      <c r="BT506" s="21">
        <v>0</v>
      </c>
      <c r="BU506" s="21">
        <v>0</v>
      </c>
      <c r="BV506" s="21">
        <v>0</v>
      </c>
      <c r="BW506" s="21">
        <v>0</v>
      </c>
      <c r="BX506" s="21">
        <v>0</v>
      </c>
      <c r="BY506" s="21">
        <v>0</v>
      </c>
      <c r="BZ506" s="21">
        <v>0</v>
      </c>
      <c r="CA506" s="21">
        <v>0</v>
      </c>
      <c r="CB506" s="21">
        <v>0</v>
      </c>
      <c r="CC506" s="21">
        <v>0</v>
      </c>
      <c r="CD506" s="21">
        <v>0</v>
      </c>
      <c r="CE506" s="21">
        <v>0</v>
      </c>
      <c r="CF506" s="21">
        <v>0</v>
      </c>
      <c r="CG506" s="21">
        <v>0</v>
      </c>
      <c r="CH506" s="21">
        <v>0</v>
      </c>
      <c r="CI506" s="21">
        <v>0</v>
      </c>
      <c r="CJ506" s="21">
        <v>0</v>
      </c>
      <c r="CK506" s="21">
        <v>0</v>
      </c>
      <c r="CL506" s="21">
        <v>0</v>
      </c>
      <c r="CM506" s="21">
        <v>0</v>
      </c>
      <c r="CN506" s="21">
        <v>0</v>
      </c>
      <c r="CO506" s="21">
        <v>0</v>
      </c>
      <c r="CP506" s="21">
        <v>0</v>
      </c>
      <c r="CQ506" s="21">
        <v>0</v>
      </c>
      <c r="CR506" s="21">
        <v>0</v>
      </c>
      <c r="CS506" s="21">
        <v>0</v>
      </c>
      <c r="CT506" s="21">
        <v>0</v>
      </c>
      <c r="CU506" s="21">
        <v>0</v>
      </c>
      <c r="CV506" s="21">
        <v>0</v>
      </c>
      <c r="CW506" s="21">
        <v>0</v>
      </c>
      <c r="CX506" s="21">
        <v>0</v>
      </c>
      <c r="CY506" s="21">
        <v>0</v>
      </c>
      <c r="CZ506" s="21">
        <v>0</v>
      </c>
      <c r="DA506" s="21">
        <v>0</v>
      </c>
      <c r="DB506" s="21">
        <v>0</v>
      </c>
      <c r="DC506" s="21">
        <v>0</v>
      </c>
      <c r="DD506" s="21">
        <v>0</v>
      </c>
      <c r="DE506" s="21">
        <v>0</v>
      </c>
      <c r="DF506" s="21">
        <v>0</v>
      </c>
      <c r="DG506" s="21">
        <v>0</v>
      </c>
      <c r="DH506" s="21">
        <v>1957141</v>
      </c>
      <c r="DI506" s="110">
        <v>25</v>
      </c>
      <c r="DJ506" s="110">
        <v>70</v>
      </c>
      <c r="DK506" s="110">
        <v>5</v>
      </c>
      <c r="DL506" s="110">
        <v>0</v>
      </c>
      <c r="DM506" s="110">
        <v>0</v>
      </c>
      <c r="DN506" s="21">
        <v>386076.4</v>
      </c>
      <c r="DO506" s="21">
        <v>0</v>
      </c>
      <c r="DP506" s="110" t="s">
        <v>1911</v>
      </c>
      <c r="DQ506" s="110" t="s">
        <v>1892</v>
      </c>
      <c r="DR506" s="110" t="s">
        <v>1911</v>
      </c>
      <c r="DS506" s="110" t="s">
        <v>1892</v>
      </c>
      <c r="DT506" s="110" t="s">
        <v>1911</v>
      </c>
      <c r="DU506" s="110" t="s">
        <v>1892</v>
      </c>
      <c r="DV506" s="110" t="s">
        <v>1911</v>
      </c>
      <c r="DW506" s="110" t="s">
        <v>1911</v>
      </c>
      <c r="DX506" s="110" t="s">
        <v>1911</v>
      </c>
      <c r="DY506" s="110" t="s">
        <v>1911</v>
      </c>
      <c r="DZ506" s="110" t="s">
        <v>1911</v>
      </c>
      <c r="EA506" s="110" t="s">
        <v>1911</v>
      </c>
      <c r="EB506" s="110" t="s">
        <v>1892</v>
      </c>
      <c r="EC506" s="110" t="s">
        <v>1892</v>
      </c>
    </row>
    <row r="507" spans="1:133" x14ac:dyDescent="0.3">
      <c r="A507" s="110" t="s">
        <v>162</v>
      </c>
      <c r="B507" s="110">
        <v>2021</v>
      </c>
      <c r="C507" s="110" t="s">
        <v>3419</v>
      </c>
      <c r="D507" s="22">
        <f>INDEX(Concordance!$A$2:$A$556,MATCH('2021 ESSER III'!F507,Concordance!$D$2:$D$556,0))</f>
        <v>115926</v>
      </c>
      <c r="E507" s="110" t="s">
        <v>258</v>
      </c>
      <c r="F507" s="110" t="s">
        <v>3420</v>
      </c>
      <c r="G507" s="110" t="s">
        <v>3421</v>
      </c>
      <c r="H507" s="110" t="s">
        <v>1892</v>
      </c>
      <c r="I507" s="21">
        <v>0</v>
      </c>
      <c r="J507" s="21">
        <v>0</v>
      </c>
      <c r="K507" s="21">
        <v>0</v>
      </c>
      <c r="L507" s="21">
        <v>0</v>
      </c>
      <c r="M507" s="21">
        <v>0</v>
      </c>
      <c r="N507" s="21">
        <v>0</v>
      </c>
      <c r="O507" s="21">
        <v>0</v>
      </c>
      <c r="P507" s="21">
        <v>0</v>
      </c>
      <c r="Q507" s="21">
        <v>0</v>
      </c>
      <c r="R507" s="21">
        <v>0</v>
      </c>
      <c r="W507" s="21">
        <v>0</v>
      </c>
      <c r="AC507" s="21">
        <v>614452</v>
      </c>
      <c r="AD507" s="21">
        <v>0</v>
      </c>
      <c r="AE507" s="21">
        <v>0</v>
      </c>
      <c r="AF507" s="21">
        <v>0</v>
      </c>
      <c r="AG507" s="21">
        <v>0</v>
      </c>
      <c r="AH507" s="21">
        <v>0</v>
      </c>
      <c r="AI507" s="21">
        <v>0</v>
      </c>
      <c r="AJ507" s="21">
        <v>0</v>
      </c>
      <c r="AK507" s="21">
        <v>0</v>
      </c>
      <c r="AL507" s="21">
        <v>0</v>
      </c>
      <c r="AM507" s="21">
        <v>0</v>
      </c>
      <c r="AN507" s="21">
        <v>0</v>
      </c>
      <c r="AO507" s="21">
        <v>0</v>
      </c>
      <c r="AP507" s="21">
        <v>0</v>
      </c>
      <c r="AQ507" s="21">
        <v>0</v>
      </c>
      <c r="AR507" s="21">
        <v>0</v>
      </c>
      <c r="AS507" s="21">
        <v>0</v>
      </c>
      <c r="AT507" s="21">
        <v>0</v>
      </c>
      <c r="AU507" s="21">
        <v>0</v>
      </c>
      <c r="AV507" s="21">
        <v>0</v>
      </c>
      <c r="AW507" s="21">
        <v>0</v>
      </c>
      <c r="AX507" s="21">
        <v>0</v>
      </c>
      <c r="AY507" s="21">
        <v>0</v>
      </c>
      <c r="AZ507" s="21">
        <v>0</v>
      </c>
      <c r="BA507" s="21">
        <v>0</v>
      </c>
      <c r="BB507" s="21">
        <v>0</v>
      </c>
      <c r="BC507" s="21">
        <v>0</v>
      </c>
      <c r="BD507" s="21">
        <v>0</v>
      </c>
      <c r="BE507" s="21">
        <v>0</v>
      </c>
      <c r="BF507" s="21">
        <v>0</v>
      </c>
      <c r="BG507" s="21">
        <v>0</v>
      </c>
      <c r="BH507" s="21">
        <v>0</v>
      </c>
      <c r="BI507" s="21">
        <v>0</v>
      </c>
      <c r="BJ507" s="21">
        <v>0</v>
      </c>
      <c r="BK507" s="21">
        <v>0</v>
      </c>
      <c r="BL507" s="21">
        <v>0</v>
      </c>
      <c r="BM507" s="21">
        <v>0</v>
      </c>
      <c r="BN507" s="21">
        <v>0</v>
      </c>
      <c r="BO507" s="21">
        <v>0</v>
      </c>
      <c r="BP507" s="21">
        <v>0</v>
      </c>
      <c r="BQ507" s="21">
        <v>0</v>
      </c>
      <c r="BR507" s="21">
        <v>0</v>
      </c>
      <c r="BS507" s="21">
        <v>0</v>
      </c>
      <c r="BT507" s="21">
        <v>0</v>
      </c>
      <c r="BU507" s="21">
        <v>0</v>
      </c>
      <c r="BV507" s="21">
        <v>0</v>
      </c>
      <c r="BW507" s="21">
        <v>0</v>
      </c>
      <c r="BX507" s="21">
        <v>0</v>
      </c>
      <c r="BY507" s="21">
        <v>0</v>
      </c>
      <c r="BZ507" s="21">
        <v>0</v>
      </c>
      <c r="CA507" s="21">
        <v>0</v>
      </c>
      <c r="CB507" s="21">
        <v>0</v>
      </c>
      <c r="CC507" s="21">
        <v>0</v>
      </c>
      <c r="CD507" s="21">
        <v>0</v>
      </c>
      <c r="CE507" s="21">
        <v>0</v>
      </c>
      <c r="CF507" s="21">
        <v>0</v>
      </c>
      <c r="CG507" s="21">
        <v>0</v>
      </c>
      <c r="CH507" s="21">
        <v>0</v>
      </c>
      <c r="CI507" s="21">
        <v>0</v>
      </c>
      <c r="CJ507" s="21">
        <v>0</v>
      </c>
      <c r="CK507" s="21">
        <v>0</v>
      </c>
      <c r="CL507" s="21">
        <v>0</v>
      </c>
      <c r="CM507" s="21">
        <v>0</v>
      </c>
      <c r="CN507" s="21">
        <v>0</v>
      </c>
      <c r="CO507" s="21">
        <v>0</v>
      </c>
      <c r="CP507" s="21">
        <v>0</v>
      </c>
      <c r="CQ507" s="21">
        <v>0</v>
      </c>
      <c r="CR507" s="21">
        <v>0</v>
      </c>
      <c r="CS507" s="21">
        <v>0</v>
      </c>
      <c r="CT507" s="21">
        <v>0</v>
      </c>
      <c r="CU507" s="21">
        <v>0</v>
      </c>
      <c r="CV507" s="21">
        <v>0</v>
      </c>
      <c r="CW507" s="21">
        <v>0</v>
      </c>
      <c r="CX507" s="21">
        <v>0</v>
      </c>
      <c r="CY507" s="21">
        <v>0</v>
      </c>
      <c r="CZ507" s="21">
        <v>0</v>
      </c>
      <c r="DA507" s="21">
        <v>0</v>
      </c>
      <c r="DB507" s="21">
        <v>0</v>
      </c>
      <c r="DC507" s="21">
        <v>0</v>
      </c>
      <c r="DD507" s="21">
        <v>0</v>
      </c>
      <c r="DE507" s="21">
        <v>0</v>
      </c>
      <c r="DF507" s="21">
        <v>0</v>
      </c>
      <c r="DG507" s="21">
        <v>0</v>
      </c>
      <c r="DH507" s="21">
        <v>614452</v>
      </c>
      <c r="DI507" s="110">
        <v>0</v>
      </c>
      <c r="DJ507" s="110">
        <v>100</v>
      </c>
      <c r="DK507" s="110">
        <v>0</v>
      </c>
      <c r="DL507" s="110">
        <v>0</v>
      </c>
      <c r="DM507" s="110">
        <v>0</v>
      </c>
      <c r="DN507" s="21">
        <v>126670</v>
      </c>
      <c r="DO507" s="21">
        <v>0</v>
      </c>
      <c r="DP507" s="110" t="s">
        <v>1892</v>
      </c>
      <c r="DQ507" s="110" t="s">
        <v>1911</v>
      </c>
      <c r="DR507" s="110" t="s">
        <v>1911</v>
      </c>
      <c r="DS507" s="110" t="s">
        <v>1911</v>
      </c>
      <c r="DT507" s="110" t="s">
        <v>1911</v>
      </c>
      <c r="DU507" s="110" t="s">
        <v>1911</v>
      </c>
      <c r="DV507" s="110" t="s">
        <v>1911</v>
      </c>
      <c r="DW507" s="110" t="s">
        <v>1911</v>
      </c>
      <c r="DX507" s="110" t="s">
        <v>1911</v>
      </c>
      <c r="DY507" s="110" t="s">
        <v>1911</v>
      </c>
      <c r="DZ507" s="110" t="s">
        <v>1911</v>
      </c>
      <c r="EA507" s="110" t="s">
        <v>1911</v>
      </c>
      <c r="EB507" s="110" t="s">
        <v>1892</v>
      </c>
      <c r="EC507" s="110" t="s">
        <v>1892</v>
      </c>
    </row>
    <row r="508" spans="1:133" x14ac:dyDescent="0.3">
      <c r="A508" s="110" t="s">
        <v>162</v>
      </c>
      <c r="B508" s="110">
        <v>2021</v>
      </c>
      <c r="C508" s="110" t="s">
        <v>3422</v>
      </c>
      <c r="D508" s="22">
        <f>INDEX(Concordance!$A$2:$A$556,MATCH('2021 ESSER III'!F508,Concordance!$D$2:$D$556,0))</f>
        <v>115932</v>
      </c>
      <c r="E508" s="110" t="s">
        <v>1687</v>
      </c>
      <c r="F508" s="110" t="s">
        <v>3423</v>
      </c>
      <c r="G508" s="110" t="s">
        <v>3424</v>
      </c>
      <c r="H508" s="110" t="s">
        <v>1892</v>
      </c>
      <c r="I508" s="21">
        <v>3446.2</v>
      </c>
      <c r="J508" s="21">
        <v>0</v>
      </c>
      <c r="K508" s="21">
        <v>0</v>
      </c>
      <c r="L508" s="21">
        <v>0</v>
      </c>
      <c r="M508" s="21">
        <v>0</v>
      </c>
      <c r="N508" s="21">
        <v>0</v>
      </c>
      <c r="O508" s="21">
        <v>0</v>
      </c>
      <c r="P508" s="21">
        <v>0</v>
      </c>
      <c r="Q508" s="21">
        <v>3446.2</v>
      </c>
      <c r="R508" s="21">
        <v>0</v>
      </c>
      <c r="W508" s="21">
        <v>3446.2</v>
      </c>
      <c r="X508" s="110">
        <v>0</v>
      </c>
      <c r="Y508" s="110">
        <v>0</v>
      </c>
      <c r="Z508" s="110">
        <v>0</v>
      </c>
      <c r="AA508" s="110">
        <v>100</v>
      </c>
      <c r="AB508" s="110">
        <v>0</v>
      </c>
      <c r="AC508" s="21">
        <v>126194</v>
      </c>
      <c r="AD508" s="21">
        <v>0</v>
      </c>
      <c r="AE508" s="21">
        <v>0</v>
      </c>
      <c r="AF508" s="21">
        <v>0</v>
      </c>
      <c r="AG508" s="21">
        <v>0</v>
      </c>
      <c r="AH508" s="21">
        <v>0</v>
      </c>
      <c r="AI508" s="21">
        <v>0</v>
      </c>
      <c r="AJ508" s="21">
        <v>0</v>
      </c>
      <c r="AK508" s="21">
        <v>0</v>
      </c>
      <c r="AL508" s="21">
        <v>0</v>
      </c>
      <c r="AM508" s="21">
        <v>0</v>
      </c>
      <c r="AN508" s="21">
        <v>0</v>
      </c>
      <c r="AO508" s="21">
        <v>0</v>
      </c>
      <c r="AP508" s="21">
        <v>0</v>
      </c>
      <c r="AQ508" s="21">
        <v>0</v>
      </c>
      <c r="AR508" s="21">
        <v>0</v>
      </c>
      <c r="AS508" s="21">
        <v>0</v>
      </c>
      <c r="AT508" s="21">
        <v>0</v>
      </c>
      <c r="AU508" s="21">
        <v>0</v>
      </c>
      <c r="AV508" s="21">
        <v>0</v>
      </c>
      <c r="AW508" s="21">
        <v>0</v>
      </c>
      <c r="AX508" s="21">
        <v>0</v>
      </c>
      <c r="AY508" s="21">
        <v>0</v>
      </c>
      <c r="AZ508" s="21">
        <v>0</v>
      </c>
      <c r="BA508" s="21">
        <v>0</v>
      </c>
      <c r="BB508" s="21">
        <v>0</v>
      </c>
      <c r="BC508" s="21">
        <v>0</v>
      </c>
      <c r="BD508" s="21">
        <v>0</v>
      </c>
      <c r="BE508" s="21">
        <v>0</v>
      </c>
      <c r="BF508" s="21">
        <v>0</v>
      </c>
      <c r="BG508" s="21">
        <v>0</v>
      </c>
      <c r="BH508" s="21">
        <v>0</v>
      </c>
      <c r="BI508" s="21">
        <v>0</v>
      </c>
      <c r="BJ508" s="21">
        <v>0</v>
      </c>
      <c r="BK508" s="21">
        <v>0</v>
      </c>
      <c r="BL508" s="21">
        <v>0</v>
      </c>
      <c r="BM508" s="21">
        <v>0</v>
      </c>
      <c r="BN508" s="21">
        <v>0</v>
      </c>
      <c r="BO508" s="21">
        <v>0</v>
      </c>
      <c r="BP508" s="21">
        <v>0</v>
      </c>
      <c r="BQ508" s="21">
        <v>0</v>
      </c>
      <c r="BR508" s="21">
        <v>0</v>
      </c>
      <c r="BS508" s="21">
        <v>0</v>
      </c>
      <c r="BT508" s="21">
        <v>0</v>
      </c>
      <c r="BU508" s="21">
        <v>0</v>
      </c>
      <c r="BV508" s="21">
        <v>0</v>
      </c>
      <c r="BW508" s="21">
        <v>0</v>
      </c>
      <c r="BX508" s="21">
        <v>0</v>
      </c>
      <c r="BY508" s="21">
        <v>0</v>
      </c>
      <c r="BZ508" s="21">
        <v>0</v>
      </c>
      <c r="CA508" s="21">
        <v>0</v>
      </c>
      <c r="CB508" s="21">
        <v>0</v>
      </c>
      <c r="CC508" s="21">
        <v>0</v>
      </c>
      <c r="CD508" s="21">
        <v>0</v>
      </c>
      <c r="CE508" s="21">
        <v>0</v>
      </c>
      <c r="CF508" s="21">
        <v>0</v>
      </c>
      <c r="CG508" s="21">
        <v>0</v>
      </c>
      <c r="CH508" s="21">
        <v>0</v>
      </c>
      <c r="CI508" s="21">
        <v>0</v>
      </c>
      <c r="CJ508" s="21">
        <v>0</v>
      </c>
      <c r="CK508" s="21">
        <v>0</v>
      </c>
      <c r="CL508" s="21">
        <v>0</v>
      </c>
      <c r="CM508" s="21">
        <v>0</v>
      </c>
      <c r="CN508" s="21">
        <v>0</v>
      </c>
      <c r="CO508" s="21">
        <v>0</v>
      </c>
      <c r="CP508" s="21">
        <v>0</v>
      </c>
      <c r="CQ508" s="21">
        <v>0</v>
      </c>
      <c r="CR508" s="21">
        <v>0</v>
      </c>
      <c r="CS508" s="21">
        <v>0</v>
      </c>
      <c r="CT508" s="21">
        <v>0</v>
      </c>
      <c r="CU508" s="21">
        <v>0</v>
      </c>
      <c r="CV508" s="21">
        <v>0</v>
      </c>
      <c r="CW508" s="21">
        <v>0</v>
      </c>
      <c r="CX508" s="21">
        <v>0</v>
      </c>
      <c r="CY508" s="21">
        <v>0</v>
      </c>
      <c r="CZ508" s="21">
        <v>0</v>
      </c>
      <c r="DA508" s="21">
        <v>0</v>
      </c>
      <c r="DB508" s="21">
        <v>0</v>
      </c>
      <c r="DC508" s="21">
        <v>0</v>
      </c>
      <c r="DD508" s="21">
        <v>0</v>
      </c>
      <c r="DE508" s="21">
        <v>0</v>
      </c>
      <c r="DF508" s="21">
        <v>0</v>
      </c>
      <c r="DG508" s="21">
        <v>0</v>
      </c>
      <c r="DH508" s="21">
        <v>126194</v>
      </c>
      <c r="DI508" s="110">
        <v>0</v>
      </c>
      <c r="DJ508" s="110">
        <v>100</v>
      </c>
      <c r="DK508" s="110">
        <v>0</v>
      </c>
      <c r="DL508" s="110">
        <v>0</v>
      </c>
      <c r="DM508" s="110">
        <v>0</v>
      </c>
      <c r="DN508" s="21">
        <v>52282</v>
      </c>
      <c r="DO508" s="21">
        <v>0</v>
      </c>
      <c r="DP508" s="110" t="s">
        <v>1911</v>
      </c>
      <c r="DQ508" s="110" t="s">
        <v>1911</v>
      </c>
      <c r="DR508" s="110" t="s">
        <v>1911</v>
      </c>
      <c r="DS508" s="110" t="s">
        <v>1911</v>
      </c>
      <c r="DT508" s="110" t="s">
        <v>1911</v>
      </c>
      <c r="DU508" s="110" t="s">
        <v>1892</v>
      </c>
      <c r="DV508" s="110" t="s">
        <v>1911</v>
      </c>
      <c r="DW508" s="110" t="s">
        <v>1911</v>
      </c>
      <c r="DX508" s="110" t="s">
        <v>1911</v>
      </c>
      <c r="DY508" s="110" t="s">
        <v>1911</v>
      </c>
      <c r="DZ508" s="110" t="s">
        <v>1911</v>
      </c>
      <c r="EA508" s="110" t="s">
        <v>1911</v>
      </c>
      <c r="EB508" s="110" t="s">
        <v>1892</v>
      </c>
      <c r="EC508" s="110" t="s">
        <v>1892</v>
      </c>
    </row>
    <row r="509" spans="1:133" x14ac:dyDescent="0.3">
      <c r="A509" s="110" t="s">
        <v>162</v>
      </c>
      <c r="B509" s="110">
        <v>2021</v>
      </c>
      <c r="C509" s="110" t="s">
        <v>3425</v>
      </c>
      <c r="D509" s="22">
        <f>INDEX(Concordance!$A$2:$A$556,MATCH('2021 ESSER III'!F509,Concordance!$D$2:$D$556,0))</f>
        <v>77100</v>
      </c>
      <c r="E509" s="110" t="s">
        <v>1690</v>
      </c>
      <c r="F509" s="110" t="s">
        <v>3426</v>
      </c>
      <c r="G509" s="110" t="s">
        <v>3427</v>
      </c>
      <c r="H509" s="110" t="s">
        <v>1892</v>
      </c>
      <c r="I509" s="21">
        <v>0</v>
      </c>
      <c r="J509" s="21">
        <v>0</v>
      </c>
      <c r="K509" s="21">
        <v>0</v>
      </c>
      <c r="L509" s="21">
        <v>0</v>
      </c>
      <c r="M509" s="21">
        <v>0</v>
      </c>
      <c r="N509" s="21">
        <v>0</v>
      </c>
      <c r="O509" s="21">
        <v>0</v>
      </c>
      <c r="P509" s="21">
        <v>0</v>
      </c>
      <c r="Q509" s="21">
        <v>0</v>
      </c>
      <c r="R509" s="21">
        <v>0</v>
      </c>
      <c r="W509" s="21">
        <v>0</v>
      </c>
      <c r="AC509" s="21">
        <v>352781</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21">
        <v>0</v>
      </c>
      <c r="CK509" s="21">
        <v>0</v>
      </c>
      <c r="CL509" s="21">
        <v>0</v>
      </c>
      <c r="CM509" s="21">
        <v>0</v>
      </c>
      <c r="CN509" s="21">
        <v>0</v>
      </c>
      <c r="CO509" s="21">
        <v>0</v>
      </c>
      <c r="CP509" s="21">
        <v>0</v>
      </c>
      <c r="CQ509" s="21">
        <v>0</v>
      </c>
      <c r="CR509" s="21">
        <v>0</v>
      </c>
      <c r="CS509" s="21">
        <v>0</v>
      </c>
      <c r="CT509" s="21">
        <v>0</v>
      </c>
      <c r="CU509" s="21">
        <v>0</v>
      </c>
      <c r="CV509" s="21">
        <v>0</v>
      </c>
      <c r="CW509" s="21">
        <v>0</v>
      </c>
      <c r="CX509" s="21">
        <v>0</v>
      </c>
      <c r="CY509" s="21">
        <v>0</v>
      </c>
      <c r="CZ509" s="21">
        <v>0</v>
      </c>
      <c r="DA509" s="21">
        <v>0</v>
      </c>
      <c r="DB509" s="21">
        <v>0</v>
      </c>
      <c r="DC509" s="21">
        <v>0</v>
      </c>
      <c r="DD509" s="21">
        <v>0</v>
      </c>
      <c r="DE509" s="21">
        <v>0</v>
      </c>
      <c r="DF509" s="21">
        <v>0</v>
      </c>
      <c r="DG509" s="21">
        <v>0</v>
      </c>
      <c r="DH509" s="21">
        <v>352781</v>
      </c>
      <c r="DI509" s="110">
        <v>10</v>
      </c>
      <c r="DJ509" s="110">
        <v>20</v>
      </c>
      <c r="DK509" s="110">
        <v>0</v>
      </c>
      <c r="DL509" s="110">
        <v>70</v>
      </c>
      <c r="DM509" s="110">
        <v>0</v>
      </c>
      <c r="DN509" s="21">
        <v>75000</v>
      </c>
      <c r="DO509" s="21">
        <v>0</v>
      </c>
      <c r="DP509" s="110" t="s">
        <v>1892</v>
      </c>
      <c r="DQ509" s="110" t="s">
        <v>1911</v>
      </c>
      <c r="DR509" s="110" t="s">
        <v>1911</v>
      </c>
      <c r="DS509" s="110" t="s">
        <v>1911</v>
      </c>
      <c r="DT509" s="110" t="s">
        <v>1911</v>
      </c>
      <c r="DU509" s="110" t="s">
        <v>1892</v>
      </c>
      <c r="DV509" s="110" t="s">
        <v>1911</v>
      </c>
      <c r="DW509" s="110" t="s">
        <v>1911</v>
      </c>
      <c r="DX509" s="110" t="s">
        <v>1911</v>
      </c>
      <c r="DY509" s="110" t="s">
        <v>1911</v>
      </c>
      <c r="DZ509" s="110" t="s">
        <v>1911</v>
      </c>
      <c r="EA509" s="110" t="s">
        <v>1911</v>
      </c>
      <c r="EB509" s="110" t="s">
        <v>1892</v>
      </c>
      <c r="EC509" s="110" t="s">
        <v>1892</v>
      </c>
    </row>
    <row r="510" spans="1:133" x14ac:dyDescent="0.3">
      <c r="A510" s="110" t="s">
        <v>162</v>
      </c>
      <c r="B510" s="110">
        <v>2021</v>
      </c>
      <c r="C510" s="110" t="s">
        <v>3428</v>
      </c>
      <c r="D510" s="22">
        <f>INDEX(Concordance!$A$2:$A$556,MATCH('2021 ESSER III'!F510,Concordance!$D$2:$D$556,0))</f>
        <v>17122</v>
      </c>
      <c r="E510" s="110" t="s">
        <v>1693</v>
      </c>
      <c r="F510" s="110" t="s">
        <v>3429</v>
      </c>
      <c r="G510" s="110" t="s">
        <v>3430</v>
      </c>
      <c r="H510" s="110" t="s">
        <v>1892</v>
      </c>
      <c r="I510" s="21">
        <v>0</v>
      </c>
      <c r="J510" s="21">
        <v>0</v>
      </c>
      <c r="K510" s="21">
        <v>0</v>
      </c>
      <c r="L510" s="21">
        <v>0</v>
      </c>
      <c r="M510" s="21">
        <v>0</v>
      </c>
      <c r="N510" s="21">
        <v>0</v>
      </c>
      <c r="O510" s="21">
        <v>0</v>
      </c>
      <c r="P510" s="21">
        <v>0</v>
      </c>
      <c r="Q510" s="21">
        <v>0</v>
      </c>
      <c r="R510" s="21">
        <v>0</v>
      </c>
      <c r="W510" s="21">
        <v>0</v>
      </c>
      <c r="AC510" s="21">
        <v>191458</v>
      </c>
      <c r="AD510" s="21">
        <v>0</v>
      </c>
      <c r="AE510" s="21">
        <v>0</v>
      </c>
      <c r="AF510" s="21">
        <v>0</v>
      </c>
      <c r="AG510" s="21">
        <v>0</v>
      </c>
      <c r="AH510" s="21">
        <v>0</v>
      </c>
      <c r="AI510" s="21">
        <v>0</v>
      </c>
      <c r="AJ510" s="21">
        <v>0</v>
      </c>
      <c r="AK510" s="21">
        <v>0</v>
      </c>
      <c r="AL510" s="21">
        <v>0</v>
      </c>
      <c r="AM510" s="21">
        <v>0</v>
      </c>
      <c r="AN510" s="21">
        <v>0</v>
      </c>
      <c r="AO510" s="21">
        <v>0</v>
      </c>
      <c r="AP510" s="21">
        <v>0</v>
      </c>
      <c r="AQ510" s="21">
        <v>0</v>
      </c>
      <c r="AR510" s="21">
        <v>0</v>
      </c>
      <c r="AS510" s="21">
        <v>0</v>
      </c>
      <c r="AT510" s="21">
        <v>0</v>
      </c>
      <c r="AU510" s="21">
        <v>0</v>
      </c>
      <c r="AV510" s="21">
        <v>0</v>
      </c>
      <c r="AW510" s="21">
        <v>0</v>
      </c>
      <c r="AX510" s="21">
        <v>0</v>
      </c>
      <c r="AY510" s="21">
        <v>0</v>
      </c>
      <c r="AZ510" s="21">
        <v>0</v>
      </c>
      <c r="BA510" s="21">
        <v>0</v>
      </c>
      <c r="BB510" s="21">
        <v>0</v>
      </c>
      <c r="BC510" s="21">
        <v>0</v>
      </c>
      <c r="BD510" s="21">
        <v>0</v>
      </c>
      <c r="BE510" s="21">
        <v>0</v>
      </c>
      <c r="BF510" s="21">
        <v>0</v>
      </c>
      <c r="BG510" s="21">
        <v>0</v>
      </c>
      <c r="BH510" s="21">
        <v>0</v>
      </c>
      <c r="BI510" s="21">
        <v>0</v>
      </c>
      <c r="BJ510" s="21">
        <v>0</v>
      </c>
      <c r="BK510" s="21">
        <v>0</v>
      </c>
      <c r="BL510" s="21">
        <v>0</v>
      </c>
      <c r="BM510" s="21">
        <v>0</v>
      </c>
      <c r="BN510" s="21">
        <v>0</v>
      </c>
      <c r="BO510" s="21">
        <v>0</v>
      </c>
      <c r="BP510" s="21">
        <v>0</v>
      </c>
      <c r="BQ510" s="21">
        <v>0</v>
      </c>
      <c r="BR510" s="21">
        <v>0</v>
      </c>
      <c r="BS510" s="21">
        <v>0</v>
      </c>
      <c r="BT510" s="21">
        <v>0</v>
      </c>
      <c r="BU510" s="21">
        <v>0</v>
      </c>
      <c r="BV510" s="21">
        <v>0</v>
      </c>
      <c r="BW510" s="21">
        <v>0</v>
      </c>
      <c r="BX510" s="21">
        <v>0</v>
      </c>
      <c r="BY510" s="21">
        <v>0</v>
      </c>
      <c r="BZ510" s="21">
        <v>0</v>
      </c>
      <c r="CA510" s="21">
        <v>0</v>
      </c>
      <c r="CB510" s="21">
        <v>0</v>
      </c>
      <c r="CC510" s="21">
        <v>0</v>
      </c>
      <c r="CD510" s="21">
        <v>0</v>
      </c>
      <c r="CE510" s="21">
        <v>0</v>
      </c>
      <c r="CF510" s="21">
        <v>0</v>
      </c>
      <c r="CG510" s="21">
        <v>0</v>
      </c>
      <c r="CH510" s="21">
        <v>0</v>
      </c>
      <c r="CI510" s="21">
        <v>0</v>
      </c>
      <c r="CJ510" s="21">
        <v>0</v>
      </c>
      <c r="CK510" s="21">
        <v>0</v>
      </c>
      <c r="CL510" s="21">
        <v>0</v>
      </c>
      <c r="CM510" s="21">
        <v>0</v>
      </c>
      <c r="CN510" s="21">
        <v>0</v>
      </c>
      <c r="CO510" s="21">
        <v>0</v>
      </c>
      <c r="CP510" s="21">
        <v>0</v>
      </c>
      <c r="CQ510" s="21">
        <v>0</v>
      </c>
      <c r="CR510" s="21">
        <v>0</v>
      </c>
      <c r="CS510" s="21">
        <v>0</v>
      </c>
      <c r="CT510" s="21">
        <v>0</v>
      </c>
      <c r="CU510" s="21">
        <v>0</v>
      </c>
      <c r="CV510" s="21">
        <v>0</v>
      </c>
      <c r="CW510" s="21">
        <v>0</v>
      </c>
      <c r="CX510" s="21">
        <v>0</v>
      </c>
      <c r="CY510" s="21">
        <v>0</v>
      </c>
      <c r="CZ510" s="21">
        <v>0</v>
      </c>
      <c r="DA510" s="21">
        <v>0</v>
      </c>
      <c r="DB510" s="21">
        <v>0</v>
      </c>
      <c r="DC510" s="21">
        <v>0</v>
      </c>
      <c r="DD510" s="21">
        <v>0</v>
      </c>
      <c r="DE510" s="21">
        <v>0</v>
      </c>
      <c r="DF510" s="21">
        <v>0</v>
      </c>
      <c r="DG510" s="21">
        <v>0</v>
      </c>
      <c r="DH510" s="21">
        <v>191458</v>
      </c>
      <c r="DI510" s="110">
        <v>10</v>
      </c>
      <c r="DJ510" s="110">
        <v>46</v>
      </c>
      <c r="DK510" s="110">
        <v>0</v>
      </c>
      <c r="DL510" s="110">
        <v>44</v>
      </c>
      <c r="DM510" s="110">
        <v>0</v>
      </c>
      <c r="DN510" s="21">
        <v>86000</v>
      </c>
      <c r="DO510" s="21">
        <v>0</v>
      </c>
      <c r="DP510" s="110" t="s">
        <v>1911</v>
      </c>
      <c r="DQ510" s="110" t="s">
        <v>1911</v>
      </c>
      <c r="DR510" s="110" t="s">
        <v>1911</v>
      </c>
      <c r="DS510" s="110" t="s">
        <v>1892</v>
      </c>
      <c r="DT510" s="110" t="s">
        <v>1911</v>
      </c>
      <c r="DU510" s="110" t="s">
        <v>1892</v>
      </c>
      <c r="DV510" s="110" t="s">
        <v>1911</v>
      </c>
      <c r="DW510" s="110" t="s">
        <v>1911</v>
      </c>
      <c r="DX510" s="110" t="s">
        <v>1911</v>
      </c>
      <c r="DY510" s="110" t="s">
        <v>1911</v>
      </c>
      <c r="DZ510" s="110" t="s">
        <v>1911</v>
      </c>
      <c r="EA510" s="110" t="s">
        <v>1911</v>
      </c>
      <c r="EB510" s="110" t="s">
        <v>1892</v>
      </c>
      <c r="EC510" s="110" t="s">
        <v>1892</v>
      </c>
    </row>
    <row r="511" spans="1:133" x14ac:dyDescent="0.3">
      <c r="A511" s="110" t="s">
        <v>162</v>
      </c>
      <c r="B511" s="110">
        <v>2021</v>
      </c>
      <c r="C511" s="110" t="s">
        <v>3431</v>
      </c>
      <c r="D511" s="22">
        <f>INDEX(Concordance!$A$2:$A$556,MATCH('2021 ESSER III'!F511,Concordance!$D$2:$D$556,0))</f>
        <v>68073</v>
      </c>
      <c r="E511" s="110" t="s">
        <v>1696</v>
      </c>
      <c r="F511" s="110" t="s">
        <v>3432</v>
      </c>
      <c r="G511" s="110" t="s">
        <v>3433</v>
      </c>
      <c r="H511" s="110" t="s">
        <v>1892</v>
      </c>
      <c r="I511" s="21">
        <v>0</v>
      </c>
      <c r="J511" s="21">
        <v>0</v>
      </c>
      <c r="K511" s="21">
        <v>0</v>
      </c>
      <c r="L511" s="21">
        <v>0</v>
      </c>
      <c r="M511" s="21">
        <v>0</v>
      </c>
      <c r="N511" s="21">
        <v>0</v>
      </c>
      <c r="O511" s="21">
        <v>0</v>
      </c>
      <c r="P511" s="21">
        <v>0</v>
      </c>
      <c r="Q511" s="21">
        <v>0</v>
      </c>
      <c r="R511" s="21">
        <v>0</v>
      </c>
      <c r="W511" s="21">
        <v>0</v>
      </c>
      <c r="AC511" s="21">
        <v>1464434</v>
      </c>
      <c r="AD511" s="21">
        <v>0</v>
      </c>
      <c r="AE511" s="21">
        <v>0</v>
      </c>
      <c r="AF511" s="21">
        <v>0</v>
      </c>
      <c r="AG511" s="21">
        <v>0</v>
      </c>
      <c r="AH511" s="21">
        <v>0</v>
      </c>
      <c r="AI511" s="21">
        <v>0</v>
      </c>
      <c r="AJ511" s="21">
        <v>0</v>
      </c>
      <c r="AK511" s="21">
        <v>0</v>
      </c>
      <c r="AL511" s="21">
        <v>0</v>
      </c>
      <c r="AM511" s="21">
        <v>0</v>
      </c>
      <c r="AN511" s="21">
        <v>0</v>
      </c>
      <c r="AO511" s="21">
        <v>0</v>
      </c>
      <c r="AP511" s="21">
        <v>0</v>
      </c>
      <c r="AQ511" s="21">
        <v>0</v>
      </c>
      <c r="AR511" s="21">
        <v>0</v>
      </c>
      <c r="AS511" s="21">
        <v>0</v>
      </c>
      <c r="AT511" s="21">
        <v>0</v>
      </c>
      <c r="AU511" s="21">
        <v>0</v>
      </c>
      <c r="AV511" s="21">
        <v>0</v>
      </c>
      <c r="AW511" s="21">
        <v>0</v>
      </c>
      <c r="AX511" s="21">
        <v>0</v>
      </c>
      <c r="AY511" s="21">
        <v>0</v>
      </c>
      <c r="AZ511" s="21">
        <v>0</v>
      </c>
      <c r="BA511" s="21">
        <v>0</v>
      </c>
      <c r="BB511" s="21">
        <v>0</v>
      </c>
      <c r="BC511" s="21">
        <v>0</v>
      </c>
      <c r="BD511" s="21">
        <v>0</v>
      </c>
      <c r="BE511" s="21">
        <v>0</v>
      </c>
      <c r="BF511" s="21">
        <v>0</v>
      </c>
      <c r="BG511" s="21">
        <v>0</v>
      </c>
      <c r="BH511" s="21">
        <v>0</v>
      </c>
      <c r="BI511" s="21">
        <v>0</v>
      </c>
      <c r="BJ511" s="21">
        <v>0</v>
      </c>
      <c r="BK511" s="21">
        <v>0</v>
      </c>
      <c r="BL511" s="21">
        <v>0</v>
      </c>
      <c r="BM511" s="21">
        <v>0</v>
      </c>
      <c r="BN511" s="21">
        <v>0</v>
      </c>
      <c r="BO511" s="21">
        <v>0</v>
      </c>
      <c r="BP511" s="21">
        <v>0</v>
      </c>
      <c r="BQ511" s="21">
        <v>0</v>
      </c>
      <c r="BR511" s="21">
        <v>0</v>
      </c>
      <c r="BS511" s="21">
        <v>0</v>
      </c>
      <c r="BT511" s="21">
        <v>0</v>
      </c>
      <c r="BU511" s="21">
        <v>0</v>
      </c>
      <c r="BV511" s="21">
        <v>0</v>
      </c>
      <c r="BW511" s="21">
        <v>0</v>
      </c>
      <c r="BX511" s="21">
        <v>0</v>
      </c>
      <c r="BY511" s="21">
        <v>0</v>
      </c>
      <c r="BZ511" s="21">
        <v>0</v>
      </c>
      <c r="CA511" s="21">
        <v>0</v>
      </c>
      <c r="CB511" s="21">
        <v>0</v>
      </c>
      <c r="CC511" s="21">
        <v>0</v>
      </c>
      <c r="CD511" s="21">
        <v>0</v>
      </c>
      <c r="CE511" s="21">
        <v>0</v>
      </c>
      <c r="CF511" s="21">
        <v>0</v>
      </c>
      <c r="CG511" s="21">
        <v>0</v>
      </c>
      <c r="CH511" s="21">
        <v>0</v>
      </c>
      <c r="CI511" s="21">
        <v>0</v>
      </c>
      <c r="CJ511" s="21">
        <v>0</v>
      </c>
      <c r="CK511" s="21">
        <v>0</v>
      </c>
      <c r="CL511" s="21">
        <v>0</v>
      </c>
      <c r="CM511" s="21">
        <v>0</v>
      </c>
      <c r="CN511" s="21">
        <v>0</v>
      </c>
      <c r="CO511" s="21">
        <v>0</v>
      </c>
      <c r="CP511" s="21">
        <v>0</v>
      </c>
      <c r="CQ511" s="21">
        <v>0</v>
      </c>
      <c r="CR511" s="21">
        <v>0</v>
      </c>
      <c r="CS511" s="21">
        <v>0</v>
      </c>
      <c r="CT511" s="21">
        <v>0</v>
      </c>
      <c r="CU511" s="21">
        <v>0</v>
      </c>
      <c r="CV511" s="21">
        <v>0</v>
      </c>
      <c r="CW511" s="21">
        <v>0</v>
      </c>
      <c r="CX511" s="21">
        <v>0</v>
      </c>
      <c r="CY511" s="21">
        <v>0</v>
      </c>
      <c r="CZ511" s="21">
        <v>0</v>
      </c>
      <c r="DA511" s="21">
        <v>0</v>
      </c>
      <c r="DB511" s="21">
        <v>0</v>
      </c>
      <c r="DC511" s="21">
        <v>0</v>
      </c>
      <c r="DD511" s="21">
        <v>0</v>
      </c>
      <c r="DE511" s="21">
        <v>0</v>
      </c>
      <c r="DF511" s="21">
        <v>0</v>
      </c>
      <c r="DG511" s="21">
        <v>0</v>
      </c>
      <c r="DH511" s="21">
        <v>1464434</v>
      </c>
      <c r="DI511" s="110">
        <v>0</v>
      </c>
      <c r="DJ511" s="110">
        <v>0</v>
      </c>
      <c r="DK511" s="110">
        <v>0</v>
      </c>
      <c r="DL511" s="110">
        <v>0</v>
      </c>
      <c r="DM511" s="110">
        <v>100</v>
      </c>
      <c r="DN511" s="21">
        <v>290000</v>
      </c>
      <c r="DO511" s="21">
        <v>0</v>
      </c>
      <c r="DP511" s="110" t="s">
        <v>1911</v>
      </c>
      <c r="DQ511" s="110" t="s">
        <v>1911</v>
      </c>
      <c r="DR511" s="110" t="s">
        <v>1911</v>
      </c>
      <c r="DS511" s="110" t="s">
        <v>1911</v>
      </c>
      <c r="DT511" s="110" t="s">
        <v>1911</v>
      </c>
      <c r="DU511" s="110" t="s">
        <v>1911</v>
      </c>
      <c r="DV511" s="110" t="s">
        <v>1911</v>
      </c>
      <c r="DW511" s="110" t="s">
        <v>1911</v>
      </c>
      <c r="DX511" s="110" t="s">
        <v>1911</v>
      </c>
      <c r="DY511" s="110" t="s">
        <v>1911</v>
      </c>
      <c r="DZ511" s="110" t="s">
        <v>1911</v>
      </c>
      <c r="EA511" s="110" t="s">
        <v>1911</v>
      </c>
      <c r="EB511" s="110" t="s">
        <v>1892</v>
      </c>
      <c r="EC511" s="110" t="s">
        <v>1892</v>
      </c>
    </row>
    <row r="512" spans="1:133" x14ac:dyDescent="0.3">
      <c r="A512" s="110" t="s">
        <v>162</v>
      </c>
      <c r="B512" s="110">
        <v>2021</v>
      </c>
      <c r="C512" s="110" t="s">
        <v>3434</v>
      </c>
      <c r="D512" s="22">
        <f>INDEX(Concordance!$A$2:$A$556,MATCH('2021 ESSER III'!F512,Concordance!$D$2:$D$556,0))</f>
        <v>40107</v>
      </c>
      <c r="E512" s="110" t="s">
        <v>1702</v>
      </c>
      <c r="F512" s="110" t="s">
        <v>3435</v>
      </c>
      <c r="G512" s="110" t="s">
        <v>3436</v>
      </c>
      <c r="H512" s="110" t="s">
        <v>1892</v>
      </c>
      <c r="I512" s="21">
        <v>0</v>
      </c>
      <c r="J512" s="21">
        <v>0</v>
      </c>
      <c r="K512" s="21">
        <v>0</v>
      </c>
      <c r="L512" s="21">
        <v>0</v>
      </c>
      <c r="M512" s="21">
        <v>0</v>
      </c>
      <c r="N512" s="21">
        <v>0</v>
      </c>
      <c r="O512" s="21">
        <v>0</v>
      </c>
      <c r="P512" s="21">
        <v>0</v>
      </c>
      <c r="Q512" s="21">
        <v>0</v>
      </c>
      <c r="R512" s="21">
        <v>0</v>
      </c>
      <c r="W512" s="21">
        <v>0</v>
      </c>
      <c r="AC512" s="21">
        <v>2675020</v>
      </c>
      <c r="AD512" s="21">
        <v>0</v>
      </c>
      <c r="AE512" s="21">
        <v>0</v>
      </c>
      <c r="AF512" s="21">
        <v>0</v>
      </c>
      <c r="AG512" s="21">
        <v>0</v>
      </c>
      <c r="AH512" s="21">
        <v>0</v>
      </c>
      <c r="AI512" s="21">
        <v>0</v>
      </c>
      <c r="AJ512" s="21">
        <v>0</v>
      </c>
      <c r="AK512" s="21">
        <v>0</v>
      </c>
      <c r="AL512" s="21">
        <v>0</v>
      </c>
      <c r="AM512" s="21">
        <v>0</v>
      </c>
      <c r="AN512" s="21">
        <v>0</v>
      </c>
      <c r="AO512" s="21">
        <v>0</v>
      </c>
      <c r="AP512" s="21">
        <v>0</v>
      </c>
      <c r="AQ512" s="21">
        <v>0</v>
      </c>
      <c r="AR512" s="21">
        <v>0</v>
      </c>
      <c r="AS512" s="21">
        <v>0</v>
      </c>
      <c r="AT512" s="21">
        <v>0</v>
      </c>
      <c r="AU512" s="21">
        <v>0</v>
      </c>
      <c r="AV512" s="21">
        <v>0</v>
      </c>
      <c r="AW512" s="21">
        <v>0</v>
      </c>
      <c r="AX512" s="21">
        <v>0</v>
      </c>
      <c r="AY512" s="21">
        <v>0</v>
      </c>
      <c r="AZ512" s="21">
        <v>0</v>
      </c>
      <c r="BA512" s="21">
        <v>0</v>
      </c>
      <c r="BB512" s="21">
        <v>0</v>
      </c>
      <c r="BC512" s="21">
        <v>0</v>
      </c>
      <c r="BD512" s="21">
        <v>0</v>
      </c>
      <c r="BE512" s="21">
        <v>0</v>
      </c>
      <c r="BF512" s="21">
        <v>0</v>
      </c>
      <c r="BG512" s="21">
        <v>0</v>
      </c>
      <c r="BH512" s="21">
        <v>0</v>
      </c>
      <c r="BI512" s="21">
        <v>0</v>
      </c>
      <c r="BJ512" s="21">
        <v>0</v>
      </c>
      <c r="BK512" s="21">
        <v>0</v>
      </c>
      <c r="BL512" s="21">
        <v>0</v>
      </c>
      <c r="BM512" s="21">
        <v>0</v>
      </c>
      <c r="BN512" s="21">
        <v>0</v>
      </c>
      <c r="BO512" s="21">
        <v>0</v>
      </c>
      <c r="BP512" s="21">
        <v>0</v>
      </c>
      <c r="BQ512" s="21">
        <v>0</v>
      </c>
      <c r="BR512" s="21">
        <v>0</v>
      </c>
      <c r="BS512" s="21">
        <v>0</v>
      </c>
      <c r="BT512" s="21">
        <v>0</v>
      </c>
      <c r="BU512" s="21">
        <v>0</v>
      </c>
      <c r="BV512" s="21">
        <v>0</v>
      </c>
      <c r="BW512" s="21">
        <v>0</v>
      </c>
      <c r="BX512" s="21">
        <v>0</v>
      </c>
      <c r="BY512" s="21">
        <v>0</v>
      </c>
      <c r="BZ512" s="21">
        <v>0</v>
      </c>
      <c r="CA512" s="21">
        <v>0</v>
      </c>
      <c r="CB512" s="21">
        <v>0</v>
      </c>
      <c r="CC512" s="21">
        <v>0</v>
      </c>
      <c r="CD512" s="21">
        <v>0</v>
      </c>
      <c r="CE512" s="21">
        <v>0</v>
      </c>
      <c r="CF512" s="21">
        <v>0</v>
      </c>
      <c r="CG512" s="21">
        <v>0</v>
      </c>
      <c r="CH512" s="21">
        <v>0</v>
      </c>
      <c r="CI512" s="21">
        <v>0</v>
      </c>
      <c r="CJ512" s="21">
        <v>0</v>
      </c>
      <c r="CK512" s="21">
        <v>0</v>
      </c>
      <c r="CL512" s="21">
        <v>0</v>
      </c>
      <c r="CM512" s="21">
        <v>0</v>
      </c>
      <c r="CN512" s="21">
        <v>0</v>
      </c>
      <c r="CO512" s="21">
        <v>0</v>
      </c>
      <c r="CP512" s="21">
        <v>0</v>
      </c>
      <c r="CQ512" s="21">
        <v>0</v>
      </c>
      <c r="CR512" s="21">
        <v>0</v>
      </c>
      <c r="CS512" s="21">
        <v>0</v>
      </c>
      <c r="CT512" s="21">
        <v>0</v>
      </c>
      <c r="CU512" s="21">
        <v>0</v>
      </c>
      <c r="CV512" s="21">
        <v>0</v>
      </c>
      <c r="CW512" s="21">
        <v>0</v>
      </c>
      <c r="CX512" s="21">
        <v>0</v>
      </c>
      <c r="CY512" s="21">
        <v>0</v>
      </c>
      <c r="CZ512" s="21">
        <v>0</v>
      </c>
      <c r="DA512" s="21">
        <v>0</v>
      </c>
      <c r="DB512" s="21">
        <v>0</v>
      </c>
      <c r="DC512" s="21">
        <v>0</v>
      </c>
      <c r="DD512" s="21">
        <v>0</v>
      </c>
      <c r="DE512" s="21">
        <v>0</v>
      </c>
      <c r="DF512" s="21">
        <v>0</v>
      </c>
      <c r="DG512" s="21">
        <v>0</v>
      </c>
      <c r="DH512" s="21">
        <v>2675020</v>
      </c>
      <c r="DI512" s="110">
        <v>0</v>
      </c>
      <c r="DJ512" s="110">
        <v>11.66</v>
      </c>
      <c r="DK512" s="110">
        <v>11.08</v>
      </c>
      <c r="DL512" s="110">
        <v>75.900000000000006</v>
      </c>
      <c r="DM512" s="110">
        <v>1.36</v>
      </c>
      <c r="DN512" s="21">
        <v>588317.18000000005</v>
      </c>
      <c r="DO512" s="21">
        <v>0</v>
      </c>
      <c r="DP512" s="110" t="s">
        <v>1911</v>
      </c>
      <c r="DQ512" s="110" t="s">
        <v>1911</v>
      </c>
      <c r="DR512" s="110" t="s">
        <v>1911</v>
      </c>
      <c r="DS512" s="110" t="s">
        <v>1911</v>
      </c>
      <c r="DT512" s="110" t="s">
        <v>1911</v>
      </c>
      <c r="DU512" s="110" t="s">
        <v>1892</v>
      </c>
      <c r="DV512" s="110" t="s">
        <v>1911</v>
      </c>
      <c r="DW512" s="110" t="s">
        <v>1911</v>
      </c>
      <c r="DX512" s="110" t="s">
        <v>1911</v>
      </c>
      <c r="DY512" s="110" t="s">
        <v>1911</v>
      </c>
      <c r="DZ512" s="110" t="s">
        <v>1911</v>
      </c>
      <c r="EA512" s="110" t="s">
        <v>1911</v>
      </c>
      <c r="EB512" s="110" t="s">
        <v>1892</v>
      </c>
      <c r="EC512" s="110" t="s">
        <v>1892</v>
      </c>
    </row>
    <row r="513" spans="1:133" x14ac:dyDescent="0.3">
      <c r="A513" s="110" t="s">
        <v>162</v>
      </c>
      <c r="B513" s="110">
        <v>2021</v>
      </c>
      <c r="C513" s="110" t="s">
        <v>3437</v>
      </c>
      <c r="D513" s="22">
        <f>INDEX(Concordance!$A$2:$A$556,MATCH('2021 ESSER III'!F513,Concordance!$D$2:$D$556,0))</f>
        <v>31122</v>
      </c>
      <c r="E513" s="110" t="s">
        <v>1705</v>
      </c>
      <c r="F513" s="110" t="s">
        <v>3438</v>
      </c>
      <c r="G513" s="110" t="s">
        <v>3439</v>
      </c>
      <c r="H513" s="110" t="s">
        <v>1892</v>
      </c>
      <c r="I513" s="21">
        <v>0</v>
      </c>
      <c r="J513" s="21">
        <v>0</v>
      </c>
      <c r="K513" s="21">
        <v>0</v>
      </c>
      <c r="L513" s="21">
        <v>0</v>
      </c>
      <c r="M513" s="21">
        <v>0</v>
      </c>
      <c r="N513" s="21">
        <v>0</v>
      </c>
      <c r="O513" s="21">
        <v>0</v>
      </c>
      <c r="P513" s="21">
        <v>0</v>
      </c>
      <c r="Q513" s="21">
        <v>0</v>
      </c>
      <c r="R513" s="21">
        <v>0</v>
      </c>
      <c r="W513" s="21">
        <v>0</v>
      </c>
      <c r="AC513" s="21">
        <v>1375336</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0</v>
      </c>
      <c r="BM513" s="21">
        <v>0</v>
      </c>
      <c r="BN513" s="21">
        <v>0</v>
      </c>
      <c r="BO513" s="21">
        <v>0</v>
      </c>
      <c r="BP513" s="21">
        <v>0</v>
      </c>
      <c r="BQ513" s="21">
        <v>0</v>
      </c>
      <c r="BR513" s="21">
        <v>0</v>
      </c>
      <c r="BS513" s="21">
        <v>0</v>
      </c>
      <c r="BT513" s="21">
        <v>0</v>
      </c>
      <c r="BU513" s="21">
        <v>0</v>
      </c>
      <c r="BV513" s="21">
        <v>0</v>
      </c>
      <c r="BW513" s="21">
        <v>0</v>
      </c>
      <c r="BX513" s="21">
        <v>0</v>
      </c>
      <c r="BY513" s="21">
        <v>0</v>
      </c>
      <c r="BZ513" s="21">
        <v>0</v>
      </c>
      <c r="CA513" s="21">
        <v>0</v>
      </c>
      <c r="CB513" s="21">
        <v>0</v>
      </c>
      <c r="CC513" s="21">
        <v>0</v>
      </c>
      <c r="CD513" s="21">
        <v>0</v>
      </c>
      <c r="CE513" s="21">
        <v>0</v>
      </c>
      <c r="CF513" s="21">
        <v>0</v>
      </c>
      <c r="CG513" s="21">
        <v>0</v>
      </c>
      <c r="CH513" s="21">
        <v>0</v>
      </c>
      <c r="CI513" s="21">
        <v>0</v>
      </c>
      <c r="CJ513" s="21">
        <v>0</v>
      </c>
      <c r="CK513" s="21">
        <v>0</v>
      </c>
      <c r="CL513" s="21">
        <v>0</v>
      </c>
      <c r="CM513" s="21">
        <v>0</v>
      </c>
      <c r="CN513" s="21">
        <v>0</v>
      </c>
      <c r="CO513" s="21">
        <v>0</v>
      </c>
      <c r="CP513" s="21">
        <v>0</v>
      </c>
      <c r="CQ513" s="21">
        <v>0</v>
      </c>
      <c r="CR513" s="21">
        <v>0</v>
      </c>
      <c r="CS513" s="21">
        <v>0</v>
      </c>
      <c r="CT513" s="21">
        <v>0</v>
      </c>
      <c r="CU513" s="21">
        <v>0</v>
      </c>
      <c r="CV513" s="21">
        <v>0</v>
      </c>
      <c r="CW513" s="21">
        <v>0</v>
      </c>
      <c r="CX513" s="21">
        <v>0</v>
      </c>
      <c r="CY513" s="21">
        <v>0</v>
      </c>
      <c r="CZ513" s="21">
        <v>0</v>
      </c>
      <c r="DA513" s="21">
        <v>0</v>
      </c>
      <c r="DB513" s="21">
        <v>0</v>
      </c>
      <c r="DC513" s="21">
        <v>0</v>
      </c>
      <c r="DD513" s="21">
        <v>0</v>
      </c>
      <c r="DE513" s="21">
        <v>0</v>
      </c>
      <c r="DF513" s="21">
        <v>0</v>
      </c>
      <c r="DG513" s="21">
        <v>0</v>
      </c>
      <c r="DH513" s="21">
        <v>1375336</v>
      </c>
      <c r="DI513" s="110">
        <v>1.5</v>
      </c>
      <c r="DJ513" s="110">
        <v>21</v>
      </c>
      <c r="DK513" s="110">
        <v>4.5</v>
      </c>
      <c r="DL513" s="110">
        <v>72</v>
      </c>
      <c r="DM513" s="110">
        <v>1</v>
      </c>
      <c r="DN513" s="21">
        <v>287413</v>
      </c>
      <c r="DO513" s="21">
        <v>0</v>
      </c>
      <c r="DP513" s="110" t="s">
        <v>1892</v>
      </c>
      <c r="DQ513" s="110" t="s">
        <v>1892</v>
      </c>
      <c r="DR513" s="110" t="s">
        <v>1911</v>
      </c>
      <c r="DS513" s="110" t="s">
        <v>1911</v>
      </c>
      <c r="DT513" s="110" t="s">
        <v>1911</v>
      </c>
      <c r="DU513" s="110" t="s">
        <v>1911</v>
      </c>
      <c r="DV513" s="110" t="s">
        <v>1911</v>
      </c>
      <c r="DW513" s="110" t="s">
        <v>1911</v>
      </c>
      <c r="DX513" s="110" t="s">
        <v>1911</v>
      </c>
      <c r="DY513" s="110" t="s">
        <v>1911</v>
      </c>
      <c r="DZ513" s="110" t="s">
        <v>1911</v>
      </c>
      <c r="EA513" s="110" t="s">
        <v>1911</v>
      </c>
      <c r="EB513" s="110" t="s">
        <v>1892</v>
      </c>
      <c r="EC513" s="110" t="s">
        <v>1892</v>
      </c>
    </row>
    <row r="514" spans="1:133" x14ac:dyDescent="0.3">
      <c r="A514" s="110" t="s">
        <v>162</v>
      </c>
      <c r="B514" s="110">
        <v>2021</v>
      </c>
      <c r="C514" s="110" t="s">
        <v>3440</v>
      </c>
      <c r="D514" s="22">
        <f>INDEX(Concordance!$A$2:$A$556,MATCH('2021 ESSER III'!F514,Concordance!$D$2:$D$556,0))</f>
        <v>57003</v>
      </c>
      <c r="E514" s="110" t="s">
        <v>1708</v>
      </c>
      <c r="F514" s="110" t="s">
        <v>3441</v>
      </c>
      <c r="G514" s="110" t="s">
        <v>3442</v>
      </c>
      <c r="H514" s="110" t="s">
        <v>1892</v>
      </c>
      <c r="I514" s="21">
        <v>89398.42</v>
      </c>
      <c r="J514" s="21">
        <v>0</v>
      </c>
      <c r="K514" s="21">
        <v>0</v>
      </c>
      <c r="L514" s="21">
        <v>0</v>
      </c>
      <c r="M514" s="21">
        <v>0</v>
      </c>
      <c r="N514" s="21">
        <v>0</v>
      </c>
      <c r="O514" s="21">
        <v>0</v>
      </c>
      <c r="P514" s="21">
        <v>0</v>
      </c>
      <c r="Q514" s="21">
        <v>89398.42</v>
      </c>
      <c r="R514" s="21">
        <v>0</v>
      </c>
      <c r="W514" s="21">
        <v>89398.42</v>
      </c>
      <c r="X514" s="110">
        <v>0</v>
      </c>
      <c r="Y514" s="110">
        <v>0</v>
      </c>
      <c r="Z514" s="110">
        <v>0</v>
      </c>
      <c r="AA514" s="110">
        <v>100</v>
      </c>
      <c r="AB514" s="110">
        <v>0</v>
      </c>
      <c r="AC514" s="21">
        <v>7928336</v>
      </c>
      <c r="AD514" s="21">
        <v>0</v>
      </c>
      <c r="AE514" s="21">
        <v>0</v>
      </c>
      <c r="AF514" s="21">
        <v>0</v>
      </c>
      <c r="AG514" s="21">
        <v>0</v>
      </c>
      <c r="AH514" s="21">
        <v>0</v>
      </c>
      <c r="AI514" s="21">
        <v>0</v>
      </c>
      <c r="AJ514" s="21">
        <v>0</v>
      </c>
      <c r="AK514" s="21">
        <v>0</v>
      </c>
      <c r="AL514" s="21">
        <v>0</v>
      </c>
      <c r="AM514" s="21">
        <v>0</v>
      </c>
      <c r="AN514" s="21">
        <v>0</v>
      </c>
      <c r="AO514" s="21">
        <v>0</v>
      </c>
      <c r="AP514" s="21">
        <v>0</v>
      </c>
      <c r="AQ514" s="21">
        <v>0</v>
      </c>
      <c r="AR514" s="21">
        <v>0</v>
      </c>
      <c r="AS514" s="21">
        <v>0</v>
      </c>
      <c r="AT514" s="21">
        <v>0</v>
      </c>
      <c r="AU514" s="21">
        <v>0</v>
      </c>
      <c r="AV514" s="21">
        <v>0</v>
      </c>
      <c r="AW514" s="21">
        <v>0</v>
      </c>
      <c r="AX514" s="21">
        <v>0</v>
      </c>
      <c r="AY514" s="21">
        <v>0</v>
      </c>
      <c r="AZ514" s="21">
        <v>0</v>
      </c>
      <c r="BA514" s="21">
        <v>0</v>
      </c>
      <c r="BB514" s="21">
        <v>0</v>
      </c>
      <c r="BC514" s="21">
        <v>0</v>
      </c>
      <c r="BD514" s="21">
        <v>0</v>
      </c>
      <c r="BE514" s="21">
        <v>0</v>
      </c>
      <c r="BF514" s="21">
        <v>0</v>
      </c>
      <c r="BG514" s="21">
        <v>0</v>
      </c>
      <c r="BH514" s="21">
        <v>0</v>
      </c>
      <c r="BI514" s="21">
        <v>0</v>
      </c>
      <c r="BJ514" s="21">
        <v>0</v>
      </c>
      <c r="BK514" s="21">
        <v>0</v>
      </c>
      <c r="BL514" s="21">
        <v>0</v>
      </c>
      <c r="BM514" s="21">
        <v>0</v>
      </c>
      <c r="BN514" s="21">
        <v>0</v>
      </c>
      <c r="BO514" s="21">
        <v>0</v>
      </c>
      <c r="BP514" s="21">
        <v>0</v>
      </c>
      <c r="BQ514" s="21">
        <v>0</v>
      </c>
      <c r="BR514" s="21">
        <v>0</v>
      </c>
      <c r="BS514" s="21">
        <v>0</v>
      </c>
      <c r="BT514" s="21">
        <v>0</v>
      </c>
      <c r="BU514" s="21">
        <v>0</v>
      </c>
      <c r="BV514" s="21">
        <v>0</v>
      </c>
      <c r="BW514" s="21">
        <v>0</v>
      </c>
      <c r="BX514" s="21">
        <v>0</v>
      </c>
      <c r="BY514" s="21">
        <v>0</v>
      </c>
      <c r="BZ514" s="21">
        <v>0</v>
      </c>
      <c r="CA514" s="21">
        <v>0</v>
      </c>
      <c r="CB514" s="21">
        <v>0</v>
      </c>
      <c r="CC514" s="21">
        <v>0</v>
      </c>
      <c r="CD514" s="21">
        <v>0</v>
      </c>
      <c r="CE514" s="21">
        <v>0</v>
      </c>
      <c r="CF514" s="21">
        <v>0</v>
      </c>
      <c r="CG514" s="21">
        <v>0</v>
      </c>
      <c r="CH514" s="21">
        <v>0</v>
      </c>
      <c r="CI514" s="21">
        <v>0</v>
      </c>
      <c r="CJ514" s="21">
        <v>0</v>
      </c>
      <c r="CK514" s="21">
        <v>0</v>
      </c>
      <c r="CL514" s="21">
        <v>0</v>
      </c>
      <c r="CM514" s="21">
        <v>0</v>
      </c>
      <c r="CN514" s="21">
        <v>0</v>
      </c>
      <c r="CO514" s="21">
        <v>0</v>
      </c>
      <c r="CP514" s="21">
        <v>0</v>
      </c>
      <c r="CQ514" s="21">
        <v>0</v>
      </c>
      <c r="CR514" s="21">
        <v>0</v>
      </c>
      <c r="CS514" s="21">
        <v>0</v>
      </c>
      <c r="CT514" s="21">
        <v>0</v>
      </c>
      <c r="CU514" s="21">
        <v>0</v>
      </c>
      <c r="CV514" s="21">
        <v>0</v>
      </c>
      <c r="CW514" s="21">
        <v>0</v>
      </c>
      <c r="CX514" s="21">
        <v>0</v>
      </c>
      <c r="CY514" s="21">
        <v>0</v>
      </c>
      <c r="CZ514" s="21">
        <v>0</v>
      </c>
      <c r="DA514" s="21">
        <v>0</v>
      </c>
      <c r="DB514" s="21">
        <v>0</v>
      </c>
      <c r="DC514" s="21">
        <v>0</v>
      </c>
      <c r="DD514" s="21">
        <v>0</v>
      </c>
      <c r="DE514" s="21">
        <v>0</v>
      </c>
      <c r="DF514" s="21">
        <v>0</v>
      </c>
      <c r="DG514" s="21">
        <v>0</v>
      </c>
      <c r="DH514" s="21">
        <v>7928336</v>
      </c>
      <c r="DI514" s="110">
        <v>56</v>
      </c>
      <c r="DJ514" s="110">
        <v>39</v>
      </c>
      <c r="DK514" s="110">
        <v>5</v>
      </c>
      <c r="DL514" s="110">
        <v>0</v>
      </c>
      <c r="DM514" s="110">
        <v>0</v>
      </c>
      <c r="DN514" s="21">
        <v>1585667.8</v>
      </c>
      <c r="DO514" s="21">
        <v>0</v>
      </c>
      <c r="DP514" s="110" t="s">
        <v>1911</v>
      </c>
      <c r="DQ514" s="110" t="s">
        <v>1911</v>
      </c>
      <c r="DR514" s="110" t="s">
        <v>1911</v>
      </c>
      <c r="DS514" s="110" t="s">
        <v>1911</v>
      </c>
      <c r="DT514" s="110" t="s">
        <v>1911</v>
      </c>
      <c r="DU514" s="110" t="s">
        <v>1911</v>
      </c>
      <c r="DV514" s="110" t="s">
        <v>1911</v>
      </c>
      <c r="DW514" s="110" t="s">
        <v>1911</v>
      </c>
      <c r="DX514" s="110" t="s">
        <v>1911</v>
      </c>
      <c r="DY514" s="110" t="s">
        <v>1911</v>
      </c>
      <c r="DZ514" s="110" t="s">
        <v>1911</v>
      </c>
      <c r="EA514" s="110" t="s">
        <v>1911</v>
      </c>
      <c r="EB514" s="110" t="s">
        <v>1892</v>
      </c>
      <c r="EC514" s="110" t="s">
        <v>1892</v>
      </c>
    </row>
    <row r="515" spans="1:133" x14ac:dyDescent="0.3">
      <c r="A515" s="110" t="s">
        <v>162</v>
      </c>
      <c r="B515" s="110">
        <v>2021</v>
      </c>
      <c r="C515" s="110" t="s">
        <v>3443</v>
      </c>
      <c r="D515" s="22">
        <f>INDEX(Concordance!$A$2:$A$556,MATCH('2021 ESSER III'!F515,Concordance!$D$2:$D$556,0))</f>
        <v>12110</v>
      </c>
      <c r="E515" s="110" t="s">
        <v>1711</v>
      </c>
      <c r="F515" s="110" t="s">
        <v>3444</v>
      </c>
      <c r="G515" s="110" t="s">
        <v>3445</v>
      </c>
      <c r="H515" s="110" t="s">
        <v>1892</v>
      </c>
      <c r="I515" s="21">
        <v>0</v>
      </c>
      <c r="J515" s="21">
        <v>0</v>
      </c>
      <c r="K515" s="21">
        <v>0</v>
      </c>
      <c r="L515" s="21">
        <v>0</v>
      </c>
      <c r="M515" s="21">
        <v>0</v>
      </c>
      <c r="N515" s="21">
        <v>0</v>
      </c>
      <c r="O515" s="21">
        <v>0</v>
      </c>
      <c r="P515" s="21">
        <v>0</v>
      </c>
      <c r="Q515" s="21">
        <v>0</v>
      </c>
      <c r="R515" s="21">
        <v>0</v>
      </c>
      <c r="W515" s="21">
        <v>0</v>
      </c>
      <c r="AC515" s="21">
        <v>3104755</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0</v>
      </c>
      <c r="BP515" s="21">
        <v>0</v>
      </c>
      <c r="BQ515" s="21">
        <v>0</v>
      </c>
      <c r="BR515" s="21">
        <v>0</v>
      </c>
      <c r="BS515" s="21">
        <v>0</v>
      </c>
      <c r="BT515" s="21">
        <v>0</v>
      </c>
      <c r="BU515" s="21">
        <v>0</v>
      </c>
      <c r="BV515" s="21">
        <v>0</v>
      </c>
      <c r="BW515" s="21">
        <v>0</v>
      </c>
      <c r="BX515" s="21">
        <v>0</v>
      </c>
      <c r="BY515" s="21">
        <v>0</v>
      </c>
      <c r="BZ515" s="21">
        <v>0</v>
      </c>
      <c r="CA515" s="21">
        <v>0</v>
      </c>
      <c r="CB515" s="21">
        <v>0</v>
      </c>
      <c r="CC515" s="21">
        <v>0</v>
      </c>
      <c r="CD515" s="21">
        <v>0</v>
      </c>
      <c r="CE515" s="21">
        <v>0</v>
      </c>
      <c r="CF515" s="21">
        <v>0</v>
      </c>
      <c r="CG515" s="21">
        <v>0</v>
      </c>
      <c r="CH515" s="21">
        <v>0</v>
      </c>
      <c r="CI515" s="21">
        <v>0</v>
      </c>
      <c r="CJ515" s="21">
        <v>0</v>
      </c>
      <c r="CK515" s="21">
        <v>0</v>
      </c>
      <c r="CL515" s="21">
        <v>0</v>
      </c>
      <c r="CM515" s="21">
        <v>0</v>
      </c>
      <c r="CN515" s="21">
        <v>0</v>
      </c>
      <c r="CO515" s="21">
        <v>0</v>
      </c>
      <c r="CP515" s="21">
        <v>0</v>
      </c>
      <c r="CQ515" s="21">
        <v>0</v>
      </c>
      <c r="CR515" s="21">
        <v>0</v>
      </c>
      <c r="CS515" s="21">
        <v>0</v>
      </c>
      <c r="CT515" s="21">
        <v>0</v>
      </c>
      <c r="CU515" s="21">
        <v>0</v>
      </c>
      <c r="CV515" s="21">
        <v>0</v>
      </c>
      <c r="CW515" s="21">
        <v>0</v>
      </c>
      <c r="CX515" s="21">
        <v>0</v>
      </c>
      <c r="CY515" s="21">
        <v>0</v>
      </c>
      <c r="CZ515" s="21">
        <v>0</v>
      </c>
      <c r="DA515" s="21">
        <v>0</v>
      </c>
      <c r="DB515" s="21">
        <v>0</v>
      </c>
      <c r="DC515" s="21">
        <v>0</v>
      </c>
      <c r="DD515" s="21">
        <v>0</v>
      </c>
      <c r="DE515" s="21">
        <v>0</v>
      </c>
      <c r="DF515" s="21">
        <v>0</v>
      </c>
      <c r="DG515" s="21">
        <v>0</v>
      </c>
      <c r="DH515" s="21">
        <v>3104755</v>
      </c>
      <c r="DI515" s="110">
        <v>77</v>
      </c>
      <c r="DJ515" s="110">
        <v>23</v>
      </c>
      <c r="DK515" s="110">
        <v>0</v>
      </c>
      <c r="DL515" s="110">
        <v>0</v>
      </c>
      <c r="DM515" s="110">
        <v>0</v>
      </c>
      <c r="DN515" s="21">
        <v>625000</v>
      </c>
      <c r="DO515" s="21">
        <v>0</v>
      </c>
      <c r="DP515" s="110" t="s">
        <v>1911</v>
      </c>
      <c r="DQ515" s="110" t="s">
        <v>1911</v>
      </c>
      <c r="DR515" s="110" t="s">
        <v>1892</v>
      </c>
      <c r="DS515" s="110" t="s">
        <v>1892</v>
      </c>
      <c r="DT515" s="110" t="s">
        <v>1911</v>
      </c>
      <c r="DU515" s="110" t="s">
        <v>1892</v>
      </c>
      <c r="DV515" s="110" t="s">
        <v>1911</v>
      </c>
      <c r="DW515" s="110" t="s">
        <v>1911</v>
      </c>
      <c r="DX515" s="110" t="s">
        <v>1911</v>
      </c>
      <c r="DY515" s="110" t="s">
        <v>1911</v>
      </c>
      <c r="DZ515" s="110" t="s">
        <v>1911</v>
      </c>
      <c r="EA515" s="110" t="s">
        <v>1911</v>
      </c>
      <c r="EB515" s="110" t="s">
        <v>1892</v>
      </c>
      <c r="EC515" s="110" t="s">
        <v>1892</v>
      </c>
    </row>
    <row r="516" spans="1:133" x14ac:dyDescent="0.3">
      <c r="A516" s="110" t="s">
        <v>162</v>
      </c>
      <c r="B516" s="110">
        <v>2021</v>
      </c>
      <c r="C516" s="110" t="s">
        <v>3446</v>
      </c>
      <c r="D516" s="22">
        <f>INDEX(Concordance!$A$2:$A$556,MATCH('2021 ESSER III'!F516,Concordance!$D$2:$D$556,0))</f>
        <v>36131</v>
      </c>
      <c r="E516" s="110" t="s">
        <v>1714</v>
      </c>
      <c r="F516" s="110" t="s">
        <v>3447</v>
      </c>
      <c r="G516" s="110" t="s">
        <v>3448</v>
      </c>
      <c r="H516" s="110" t="s">
        <v>1892</v>
      </c>
      <c r="I516" s="21">
        <v>46016.87</v>
      </c>
      <c r="J516" s="21">
        <v>0</v>
      </c>
      <c r="K516" s="21">
        <v>0</v>
      </c>
      <c r="L516" s="21">
        <v>0</v>
      </c>
      <c r="M516" s="21">
        <v>0</v>
      </c>
      <c r="N516" s="21">
        <v>0</v>
      </c>
      <c r="O516" s="21">
        <v>0</v>
      </c>
      <c r="P516" s="21">
        <v>0</v>
      </c>
      <c r="Q516" s="21">
        <v>46016.87</v>
      </c>
      <c r="R516" s="21">
        <v>0</v>
      </c>
      <c r="W516" s="21">
        <v>46016.87</v>
      </c>
      <c r="X516" s="110">
        <v>0</v>
      </c>
      <c r="Y516" s="110">
        <v>0</v>
      </c>
      <c r="Z516" s="110">
        <v>0</v>
      </c>
      <c r="AA516" s="110">
        <v>100</v>
      </c>
      <c r="AB516" s="110">
        <v>0</v>
      </c>
      <c r="AC516" s="21">
        <v>3241435</v>
      </c>
      <c r="AD516" s="21">
        <v>0</v>
      </c>
      <c r="AE516" s="21">
        <v>0</v>
      </c>
      <c r="AF516" s="21">
        <v>0</v>
      </c>
      <c r="AG516" s="21">
        <v>0</v>
      </c>
      <c r="AH516" s="21">
        <v>0</v>
      </c>
      <c r="AI516" s="21">
        <v>0</v>
      </c>
      <c r="AJ516" s="21">
        <v>0</v>
      </c>
      <c r="AK516" s="21">
        <v>0</v>
      </c>
      <c r="AL516" s="21">
        <v>0</v>
      </c>
      <c r="AM516" s="21">
        <v>0</v>
      </c>
      <c r="AN516" s="21">
        <v>0</v>
      </c>
      <c r="AO516" s="21">
        <v>0</v>
      </c>
      <c r="AP516" s="21">
        <v>0</v>
      </c>
      <c r="AQ516" s="21">
        <v>0</v>
      </c>
      <c r="AR516" s="21">
        <v>0</v>
      </c>
      <c r="AS516" s="21">
        <v>0</v>
      </c>
      <c r="AT516" s="21">
        <v>0</v>
      </c>
      <c r="AU516" s="21">
        <v>0</v>
      </c>
      <c r="AV516" s="21">
        <v>0</v>
      </c>
      <c r="AW516" s="21">
        <v>0</v>
      </c>
      <c r="AX516" s="21">
        <v>0</v>
      </c>
      <c r="AY516" s="21">
        <v>0</v>
      </c>
      <c r="AZ516" s="21">
        <v>0</v>
      </c>
      <c r="BA516" s="21">
        <v>0</v>
      </c>
      <c r="BB516" s="21">
        <v>0</v>
      </c>
      <c r="BC516" s="21">
        <v>0</v>
      </c>
      <c r="BD516" s="21">
        <v>0</v>
      </c>
      <c r="BE516" s="21">
        <v>0</v>
      </c>
      <c r="BF516" s="21">
        <v>0</v>
      </c>
      <c r="BG516" s="21">
        <v>0</v>
      </c>
      <c r="BH516" s="21">
        <v>0</v>
      </c>
      <c r="BI516" s="21">
        <v>0</v>
      </c>
      <c r="BJ516" s="21">
        <v>0</v>
      </c>
      <c r="BK516" s="21">
        <v>0</v>
      </c>
      <c r="BL516" s="21">
        <v>0</v>
      </c>
      <c r="BM516" s="21">
        <v>0</v>
      </c>
      <c r="BN516" s="21">
        <v>0</v>
      </c>
      <c r="BO516" s="21">
        <v>0</v>
      </c>
      <c r="BP516" s="21">
        <v>0</v>
      </c>
      <c r="BQ516" s="21">
        <v>0</v>
      </c>
      <c r="BR516" s="21">
        <v>0</v>
      </c>
      <c r="BS516" s="21">
        <v>0</v>
      </c>
      <c r="BT516" s="21">
        <v>0</v>
      </c>
      <c r="BU516" s="21">
        <v>0</v>
      </c>
      <c r="BV516" s="21">
        <v>0</v>
      </c>
      <c r="BW516" s="21">
        <v>0</v>
      </c>
      <c r="BX516" s="21">
        <v>0</v>
      </c>
      <c r="BY516" s="21">
        <v>0</v>
      </c>
      <c r="BZ516" s="21">
        <v>0</v>
      </c>
      <c r="CA516" s="21">
        <v>0</v>
      </c>
      <c r="CB516" s="21">
        <v>0</v>
      </c>
      <c r="CC516" s="21">
        <v>0</v>
      </c>
      <c r="CD516" s="21">
        <v>0</v>
      </c>
      <c r="CE516" s="21">
        <v>0</v>
      </c>
      <c r="CF516" s="21">
        <v>0</v>
      </c>
      <c r="CG516" s="21">
        <v>0</v>
      </c>
      <c r="CH516" s="21">
        <v>0</v>
      </c>
      <c r="CI516" s="21">
        <v>0</v>
      </c>
      <c r="CJ516" s="21">
        <v>0</v>
      </c>
      <c r="CK516" s="21">
        <v>0</v>
      </c>
      <c r="CL516" s="21">
        <v>0</v>
      </c>
      <c r="CM516" s="21">
        <v>0</v>
      </c>
      <c r="CN516" s="21">
        <v>0</v>
      </c>
      <c r="CO516" s="21">
        <v>0</v>
      </c>
      <c r="CP516" s="21">
        <v>0</v>
      </c>
      <c r="CQ516" s="21">
        <v>0</v>
      </c>
      <c r="CR516" s="21">
        <v>0</v>
      </c>
      <c r="CS516" s="21">
        <v>0</v>
      </c>
      <c r="CT516" s="21">
        <v>0</v>
      </c>
      <c r="CU516" s="21">
        <v>0</v>
      </c>
      <c r="CV516" s="21">
        <v>0</v>
      </c>
      <c r="CW516" s="21">
        <v>0</v>
      </c>
      <c r="CX516" s="21">
        <v>0</v>
      </c>
      <c r="CY516" s="21">
        <v>0</v>
      </c>
      <c r="CZ516" s="21">
        <v>0</v>
      </c>
      <c r="DA516" s="21">
        <v>0</v>
      </c>
      <c r="DB516" s="21">
        <v>0</v>
      </c>
      <c r="DC516" s="21">
        <v>0</v>
      </c>
      <c r="DD516" s="21">
        <v>0</v>
      </c>
      <c r="DE516" s="21">
        <v>0</v>
      </c>
      <c r="DF516" s="21">
        <v>0</v>
      </c>
      <c r="DG516" s="21">
        <v>0</v>
      </c>
      <c r="DH516" s="21">
        <v>3241435</v>
      </c>
      <c r="DI516" s="110">
        <v>0</v>
      </c>
      <c r="DJ516" s="110">
        <v>20</v>
      </c>
      <c r="DK516" s="110">
        <v>0</v>
      </c>
      <c r="DL516" s="110">
        <v>80</v>
      </c>
      <c r="DM516" s="110">
        <v>0</v>
      </c>
      <c r="DN516" s="21">
        <v>714423.4</v>
      </c>
      <c r="DO516" s="21">
        <v>0</v>
      </c>
      <c r="DP516" s="110" t="s">
        <v>1911</v>
      </c>
      <c r="DQ516" s="110" t="s">
        <v>1911</v>
      </c>
      <c r="DR516" s="110" t="s">
        <v>1911</v>
      </c>
      <c r="DS516" s="110" t="s">
        <v>1911</v>
      </c>
      <c r="DT516" s="110" t="s">
        <v>1911</v>
      </c>
      <c r="DU516" s="110" t="s">
        <v>1911</v>
      </c>
      <c r="DV516" s="110" t="s">
        <v>1911</v>
      </c>
      <c r="DW516" s="110" t="s">
        <v>1911</v>
      </c>
      <c r="DX516" s="110" t="s">
        <v>1911</v>
      </c>
      <c r="DY516" s="110" t="s">
        <v>1911</v>
      </c>
      <c r="DZ516" s="110" t="s">
        <v>1911</v>
      </c>
      <c r="EA516" s="110" t="s">
        <v>1911</v>
      </c>
      <c r="EB516" s="110" t="s">
        <v>1892</v>
      </c>
      <c r="EC516" s="110" t="s">
        <v>1892</v>
      </c>
    </row>
    <row r="517" spans="1:133" x14ac:dyDescent="0.3">
      <c r="A517" s="110" t="s">
        <v>162</v>
      </c>
      <c r="B517" s="110">
        <v>2021</v>
      </c>
      <c r="C517" s="110" t="s">
        <v>3449</v>
      </c>
      <c r="D517" s="22">
        <f>INDEX(Concordance!$A$2:$A$556,MATCH('2021 ESSER III'!F517,Concordance!$D$2:$D$556,0))</f>
        <v>32056</v>
      </c>
      <c r="E517" s="110" t="s">
        <v>1717</v>
      </c>
      <c r="F517" s="110" t="s">
        <v>3450</v>
      </c>
      <c r="G517" s="110" t="s">
        <v>3451</v>
      </c>
      <c r="H517" s="110" t="s">
        <v>1892</v>
      </c>
      <c r="I517" s="21">
        <v>0</v>
      </c>
      <c r="J517" s="21">
        <v>0</v>
      </c>
      <c r="K517" s="21">
        <v>0</v>
      </c>
      <c r="L517" s="21">
        <v>0</v>
      </c>
      <c r="M517" s="21">
        <v>0</v>
      </c>
      <c r="N517" s="21">
        <v>0</v>
      </c>
      <c r="O517" s="21">
        <v>0</v>
      </c>
      <c r="P517" s="21">
        <v>0</v>
      </c>
      <c r="Q517" s="21">
        <v>0</v>
      </c>
      <c r="R517" s="21">
        <v>0</v>
      </c>
      <c r="W517" s="21">
        <v>0</v>
      </c>
      <c r="AC517" s="21">
        <v>257744</v>
      </c>
      <c r="AD517" s="21">
        <v>0</v>
      </c>
      <c r="AE517" s="21">
        <v>0</v>
      </c>
      <c r="AF517" s="21">
        <v>0</v>
      </c>
      <c r="AG517" s="21">
        <v>0</v>
      </c>
      <c r="AH517" s="21">
        <v>0</v>
      </c>
      <c r="AI517" s="21">
        <v>0</v>
      </c>
      <c r="AJ517" s="21">
        <v>0</v>
      </c>
      <c r="AK517" s="21">
        <v>0</v>
      </c>
      <c r="AL517" s="21">
        <v>0</v>
      </c>
      <c r="AM517" s="21">
        <v>0</v>
      </c>
      <c r="AN517" s="21">
        <v>0</v>
      </c>
      <c r="AO517" s="21">
        <v>0</v>
      </c>
      <c r="AP517" s="21">
        <v>0</v>
      </c>
      <c r="AQ517" s="21">
        <v>0</v>
      </c>
      <c r="AR517" s="21">
        <v>0</v>
      </c>
      <c r="AS517" s="21">
        <v>0</v>
      </c>
      <c r="AT517" s="21">
        <v>0</v>
      </c>
      <c r="AU517" s="21">
        <v>0</v>
      </c>
      <c r="AV517" s="21">
        <v>0</v>
      </c>
      <c r="AW517" s="21">
        <v>0</v>
      </c>
      <c r="AX517" s="21">
        <v>0</v>
      </c>
      <c r="AY517" s="21">
        <v>0</v>
      </c>
      <c r="AZ517" s="21">
        <v>0</v>
      </c>
      <c r="BA517" s="21">
        <v>0</v>
      </c>
      <c r="BB517" s="21">
        <v>0</v>
      </c>
      <c r="BC517" s="21">
        <v>0</v>
      </c>
      <c r="BD517" s="21">
        <v>0</v>
      </c>
      <c r="BE517" s="21">
        <v>0</v>
      </c>
      <c r="BF517" s="21">
        <v>0</v>
      </c>
      <c r="BG517" s="21">
        <v>0</v>
      </c>
      <c r="BH517" s="21">
        <v>0</v>
      </c>
      <c r="BI517" s="21">
        <v>0</v>
      </c>
      <c r="BJ517" s="21">
        <v>0</v>
      </c>
      <c r="BK517" s="21">
        <v>0</v>
      </c>
      <c r="BL517" s="21">
        <v>0</v>
      </c>
      <c r="BM517" s="21">
        <v>0</v>
      </c>
      <c r="BN517" s="21">
        <v>0</v>
      </c>
      <c r="BO517" s="21">
        <v>0</v>
      </c>
      <c r="BP517" s="21">
        <v>0</v>
      </c>
      <c r="BQ517" s="21">
        <v>0</v>
      </c>
      <c r="BR517" s="21">
        <v>0</v>
      </c>
      <c r="BS517" s="21">
        <v>0</v>
      </c>
      <c r="BT517" s="21">
        <v>0</v>
      </c>
      <c r="BU517" s="21">
        <v>0</v>
      </c>
      <c r="BV517" s="21">
        <v>0</v>
      </c>
      <c r="BW517" s="21">
        <v>0</v>
      </c>
      <c r="BX517" s="21">
        <v>0</v>
      </c>
      <c r="BY517" s="21">
        <v>0</v>
      </c>
      <c r="BZ517" s="21">
        <v>0</v>
      </c>
      <c r="CA517" s="21">
        <v>0</v>
      </c>
      <c r="CB517" s="21">
        <v>0</v>
      </c>
      <c r="CC517" s="21">
        <v>0</v>
      </c>
      <c r="CD517" s="21">
        <v>0</v>
      </c>
      <c r="CE517" s="21">
        <v>0</v>
      </c>
      <c r="CF517" s="21">
        <v>0</v>
      </c>
      <c r="CG517" s="21">
        <v>0</v>
      </c>
      <c r="CH517" s="21">
        <v>0</v>
      </c>
      <c r="CI517" s="21">
        <v>0</v>
      </c>
      <c r="CJ517" s="21">
        <v>0</v>
      </c>
      <c r="CK517" s="21">
        <v>0</v>
      </c>
      <c r="CL517" s="21">
        <v>0</v>
      </c>
      <c r="CM517" s="21">
        <v>0</v>
      </c>
      <c r="CN517" s="21">
        <v>0</v>
      </c>
      <c r="CO517" s="21">
        <v>0</v>
      </c>
      <c r="CP517" s="21">
        <v>0</v>
      </c>
      <c r="CQ517" s="21">
        <v>0</v>
      </c>
      <c r="CR517" s="21">
        <v>0</v>
      </c>
      <c r="CS517" s="21">
        <v>0</v>
      </c>
      <c r="CT517" s="21">
        <v>0</v>
      </c>
      <c r="CU517" s="21">
        <v>0</v>
      </c>
      <c r="CV517" s="21">
        <v>0</v>
      </c>
      <c r="CW517" s="21">
        <v>0</v>
      </c>
      <c r="CX517" s="21">
        <v>0</v>
      </c>
      <c r="CY517" s="21">
        <v>0</v>
      </c>
      <c r="CZ517" s="21">
        <v>0</v>
      </c>
      <c r="DA517" s="21">
        <v>0</v>
      </c>
      <c r="DB517" s="21">
        <v>0</v>
      </c>
      <c r="DC517" s="21">
        <v>0</v>
      </c>
      <c r="DD517" s="21">
        <v>0</v>
      </c>
      <c r="DE517" s="21">
        <v>0</v>
      </c>
      <c r="DF517" s="21">
        <v>0</v>
      </c>
      <c r="DG517" s="21">
        <v>0</v>
      </c>
      <c r="DH517" s="21">
        <v>257744</v>
      </c>
      <c r="DI517" s="110">
        <v>0</v>
      </c>
      <c r="DJ517" s="110">
        <v>30</v>
      </c>
      <c r="DK517" s="110">
        <v>0</v>
      </c>
      <c r="DL517" s="110">
        <v>70</v>
      </c>
      <c r="DM517" s="110">
        <v>0</v>
      </c>
      <c r="DN517" s="21">
        <v>54000</v>
      </c>
      <c r="DO517" s="21">
        <v>0</v>
      </c>
      <c r="DP517" s="110" t="s">
        <v>1911</v>
      </c>
      <c r="DQ517" s="110" t="s">
        <v>1911</v>
      </c>
      <c r="DR517" s="110" t="s">
        <v>1911</v>
      </c>
      <c r="DS517" s="110" t="s">
        <v>1892</v>
      </c>
      <c r="DT517" s="110" t="s">
        <v>1911</v>
      </c>
      <c r="DU517" s="110" t="s">
        <v>1911</v>
      </c>
      <c r="DV517" s="110" t="s">
        <v>1911</v>
      </c>
      <c r="DW517" s="110" t="s">
        <v>1911</v>
      </c>
      <c r="DX517" s="110" t="s">
        <v>1911</v>
      </c>
      <c r="DY517" s="110" t="s">
        <v>1911</v>
      </c>
      <c r="DZ517" s="110" t="s">
        <v>1911</v>
      </c>
      <c r="EA517" s="110" t="s">
        <v>1911</v>
      </c>
      <c r="EB517" s="110" t="s">
        <v>1892</v>
      </c>
      <c r="EC517" s="110" t="s">
        <v>1892</v>
      </c>
    </row>
    <row r="518" spans="1:133" x14ac:dyDescent="0.3">
      <c r="A518" s="110" t="s">
        <v>162</v>
      </c>
      <c r="B518" s="110">
        <v>2021</v>
      </c>
      <c r="C518" s="110" t="s">
        <v>3452</v>
      </c>
      <c r="D518" s="22">
        <f>INDEX(Concordance!$A$2:$A$556,MATCH('2021 ESSER III'!F518,Concordance!$D$2:$D$556,0))</f>
        <v>48901</v>
      </c>
      <c r="E518" s="110" t="s">
        <v>1720</v>
      </c>
      <c r="F518" s="110" t="s">
        <v>3453</v>
      </c>
      <c r="G518" s="110" t="s">
        <v>3454</v>
      </c>
      <c r="H518" s="110" t="s">
        <v>1892</v>
      </c>
      <c r="I518" s="21">
        <v>0</v>
      </c>
      <c r="J518" s="21">
        <v>0</v>
      </c>
      <c r="K518" s="21">
        <v>0</v>
      </c>
      <c r="L518" s="21">
        <v>0</v>
      </c>
      <c r="M518" s="21">
        <v>0</v>
      </c>
      <c r="N518" s="21">
        <v>0</v>
      </c>
      <c r="O518" s="21">
        <v>0</v>
      </c>
      <c r="P518" s="21">
        <v>0</v>
      </c>
      <c r="Q518" s="21">
        <v>0</v>
      </c>
      <c r="R518" s="21">
        <v>0</v>
      </c>
      <c r="W518" s="21">
        <v>0</v>
      </c>
      <c r="AC518" s="21">
        <v>3325123</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21">
        <v>0</v>
      </c>
      <c r="CJ518" s="21">
        <v>0</v>
      </c>
      <c r="CK518" s="21">
        <v>0</v>
      </c>
      <c r="CL518" s="21">
        <v>0</v>
      </c>
      <c r="CM518" s="21">
        <v>0</v>
      </c>
      <c r="CN518" s="21">
        <v>0</v>
      </c>
      <c r="CO518" s="21">
        <v>0</v>
      </c>
      <c r="CP518" s="21">
        <v>0</v>
      </c>
      <c r="CQ518" s="21">
        <v>0</v>
      </c>
      <c r="CR518" s="21">
        <v>0</v>
      </c>
      <c r="CS518" s="21">
        <v>0</v>
      </c>
      <c r="CT518" s="21">
        <v>0</v>
      </c>
      <c r="CU518" s="21">
        <v>0</v>
      </c>
      <c r="CV518" s="21">
        <v>0</v>
      </c>
      <c r="CW518" s="21">
        <v>0</v>
      </c>
      <c r="CX518" s="21">
        <v>0</v>
      </c>
      <c r="CY518" s="21">
        <v>0</v>
      </c>
      <c r="CZ518" s="21">
        <v>0</v>
      </c>
      <c r="DA518" s="21">
        <v>0</v>
      </c>
      <c r="DB518" s="21">
        <v>0</v>
      </c>
      <c r="DC518" s="21">
        <v>0</v>
      </c>
      <c r="DD518" s="21">
        <v>0</v>
      </c>
      <c r="DE518" s="21">
        <v>0</v>
      </c>
      <c r="DF518" s="21">
        <v>0</v>
      </c>
      <c r="DG518" s="21">
        <v>0</v>
      </c>
      <c r="DH518" s="21">
        <v>3325123</v>
      </c>
      <c r="DI518" s="110">
        <v>19.899999999999999</v>
      </c>
      <c r="DJ518" s="110">
        <v>25.05</v>
      </c>
      <c r="DK518" s="110">
        <v>0</v>
      </c>
      <c r="DL518" s="110">
        <v>55.05</v>
      </c>
      <c r="DM518" s="110">
        <v>0</v>
      </c>
      <c r="DN518" s="21">
        <v>665024</v>
      </c>
      <c r="DO518" s="21">
        <v>0</v>
      </c>
      <c r="DP518" s="110" t="s">
        <v>1892</v>
      </c>
      <c r="DQ518" s="110" t="s">
        <v>1892</v>
      </c>
      <c r="DR518" s="110" t="s">
        <v>1892</v>
      </c>
      <c r="DS518" s="110" t="s">
        <v>1911</v>
      </c>
      <c r="DT518" s="110" t="s">
        <v>1911</v>
      </c>
      <c r="DU518" s="110" t="s">
        <v>1892</v>
      </c>
      <c r="DV518" s="110" t="s">
        <v>1911</v>
      </c>
      <c r="DW518" s="110" t="s">
        <v>1911</v>
      </c>
      <c r="DX518" s="110" t="s">
        <v>1911</v>
      </c>
      <c r="DY518" s="110" t="s">
        <v>1911</v>
      </c>
      <c r="DZ518" s="110" t="s">
        <v>1911</v>
      </c>
      <c r="EA518" s="110" t="s">
        <v>1911</v>
      </c>
      <c r="EB518" s="110" t="s">
        <v>1892</v>
      </c>
      <c r="EC518" s="110" t="s">
        <v>1892</v>
      </c>
    </row>
    <row r="519" spans="1:133" x14ac:dyDescent="0.3">
      <c r="A519" s="110" t="s">
        <v>162</v>
      </c>
      <c r="B519" s="110">
        <v>2021</v>
      </c>
      <c r="C519" s="110" t="s">
        <v>3455</v>
      </c>
      <c r="D519" s="22">
        <f>INDEX(Concordance!$A$2:$A$556,MATCH('2021 ESSER III'!F519,Concordance!$D$2:$D$556,0))</f>
        <v>96112</v>
      </c>
      <c r="E519" s="110" t="s">
        <v>1480</v>
      </c>
      <c r="F519" s="110" t="s">
        <v>3456</v>
      </c>
      <c r="G519" s="110" t="s">
        <v>3457</v>
      </c>
      <c r="H519" s="110" t="s">
        <v>1892</v>
      </c>
      <c r="I519" s="21">
        <v>105088.75</v>
      </c>
      <c r="J519" s="21">
        <v>0</v>
      </c>
      <c r="K519" s="21">
        <v>0</v>
      </c>
      <c r="L519" s="21">
        <v>0</v>
      </c>
      <c r="M519" s="21">
        <v>0</v>
      </c>
      <c r="N519" s="21">
        <v>0</v>
      </c>
      <c r="O519" s="21">
        <v>0</v>
      </c>
      <c r="P519" s="21">
        <v>0</v>
      </c>
      <c r="Q519" s="21">
        <v>105088.75</v>
      </c>
      <c r="R519" s="21">
        <v>0</v>
      </c>
      <c r="W519" s="21">
        <v>105088.75</v>
      </c>
      <c r="X519" s="110">
        <v>0</v>
      </c>
      <c r="Y519" s="110">
        <v>0</v>
      </c>
      <c r="Z519" s="110">
        <v>0</v>
      </c>
      <c r="AA519" s="110">
        <v>100</v>
      </c>
      <c r="AB519" s="110">
        <v>0</v>
      </c>
      <c r="AC519" s="21">
        <v>4911884</v>
      </c>
      <c r="AD519" s="21">
        <v>0</v>
      </c>
      <c r="AE519" s="21">
        <v>0</v>
      </c>
      <c r="AF519" s="21">
        <v>0</v>
      </c>
      <c r="AG519" s="21">
        <v>0</v>
      </c>
      <c r="AH519" s="21">
        <v>0</v>
      </c>
      <c r="AI519" s="21">
        <v>0</v>
      </c>
      <c r="AJ519" s="21">
        <v>0</v>
      </c>
      <c r="AK519" s="21">
        <v>0</v>
      </c>
      <c r="AL519" s="21">
        <v>0</v>
      </c>
      <c r="AM519" s="21">
        <v>0</v>
      </c>
      <c r="AN519" s="21">
        <v>0</v>
      </c>
      <c r="AO519" s="21">
        <v>0</v>
      </c>
      <c r="AP519" s="21">
        <v>0</v>
      </c>
      <c r="AQ519" s="21">
        <v>0</v>
      </c>
      <c r="AR519" s="21">
        <v>0</v>
      </c>
      <c r="AS519" s="21">
        <v>0</v>
      </c>
      <c r="AT519" s="21">
        <v>0</v>
      </c>
      <c r="AU519" s="21">
        <v>0</v>
      </c>
      <c r="AV519" s="21">
        <v>0</v>
      </c>
      <c r="AW519" s="21">
        <v>0</v>
      </c>
      <c r="AX519" s="21">
        <v>0</v>
      </c>
      <c r="AY519" s="21">
        <v>0</v>
      </c>
      <c r="AZ519" s="21">
        <v>0</v>
      </c>
      <c r="BA519" s="21">
        <v>0</v>
      </c>
      <c r="BB519" s="21">
        <v>0</v>
      </c>
      <c r="BC519" s="21">
        <v>0</v>
      </c>
      <c r="BD519" s="21">
        <v>0</v>
      </c>
      <c r="BE519" s="21">
        <v>0</v>
      </c>
      <c r="BF519" s="21">
        <v>0</v>
      </c>
      <c r="BG519" s="21">
        <v>0</v>
      </c>
      <c r="BH519" s="21">
        <v>0</v>
      </c>
      <c r="BI519" s="21">
        <v>0</v>
      </c>
      <c r="BJ519" s="21">
        <v>0</v>
      </c>
      <c r="BK519" s="21">
        <v>0</v>
      </c>
      <c r="BL519" s="21">
        <v>0</v>
      </c>
      <c r="BM519" s="21">
        <v>0</v>
      </c>
      <c r="BN519" s="21">
        <v>0</v>
      </c>
      <c r="BO519" s="21">
        <v>0</v>
      </c>
      <c r="BP519" s="21">
        <v>0</v>
      </c>
      <c r="BQ519" s="21">
        <v>0</v>
      </c>
      <c r="BR519" s="21">
        <v>0</v>
      </c>
      <c r="BS519" s="21">
        <v>0</v>
      </c>
      <c r="BT519" s="21">
        <v>0</v>
      </c>
      <c r="BU519" s="21">
        <v>0</v>
      </c>
      <c r="BV519" s="21">
        <v>0</v>
      </c>
      <c r="BW519" s="21">
        <v>0</v>
      </c>
      <c r="BX519" s="21">
        <v>0</v>
      </c>
      <c r="BY519" s="21">
        <v>0</v>
      </c>
      <c r="BZ519" s="21">
        <v>0</v>
      </c>
      <c r="CA519" s="21">
        <v>0</v>
      </c>
      <c r="CB519" s="21">
        <v>0</v>
      </c>
      <c r="CC519" s="21">
        <v>0</v>
      </c>
      <c r="CD519" s="21">
        <v>0</v>
      </c>
      <c r="CE519" s="21">
        <v>0</v>
      </c>
      <c r="CF519" s="21">
        <v>0</v>
      </c>
      <c r="CG519" s="21">
        <v>0</v>
      </c>
      <c r="CH519" s="21">
        <v>0</v>
      </c>
      <c r="CI519" s="21">
        <v>0</v>
      </c>
      <c r="CJ519" s="21">
        <v>0</v>
      </c>
      <c r="CK519" s="21">
        <v>0</v>
      </c>
      <c r="CL519" s="21">
        <v>0</v>
      </c>
      <c r="CM519" s="21">
        <v>0</v>
      </c>
      <c r="CN519" s="21">
        <v>0</v>
      </c>
      <c r="CO519" s="21">
        <v>0</v>
      </c>
      <c r="CP519" s="21">
        <v>0</v>
      </c>
      <c r="CQ519" s="21">
        <v>0</v>
      </c>
      <c r="CR519" s="21">
        <v>0</v>
      </c>
      <c r="CS519" s="21">
        <v>0</v>
      </c>
      <c r="CT519" s="21">
        <v>0</v>
      </c>
      <c r="CU519" s="21">
        <v>0</v>
      </c>
      <c r="CV519" s="21">
        <v>0</v>
      </c>
      <c r="CW519" s="21">
        <v>0</v>
      </c>
      <c r="CX519" s="21">
        <v>0</v>
      </c>
      <c r="CY519" s="21">
        <v>0</v>
      </c>
      <c r="CZ519" s="21">
        <v>0</v>
      </c>
      <c r="DA519" s="21">
        <v>0</v>
      </c>
      <c r="DB519" s="21">
        <v>0</v>
      </c>
      <c r="DC519" s="21">
        <v>0</v>
      </c>
      <c r="DD519" s="21">
        <v>0</v>
      </c>
      <c r="DE519" s="21">
        <v>0</v>
      </c>
      <c r="DF519" s="21">
        <v>0</v>
      </c>
      <c r="DG519" s="21">
        <v>0</v>
      </c>
      <c r="DH519" s="21">
        <v>4911884</v>
      </c>
      <c r="DI519" s="110">
        <v>0</v>
      </c>
      <c r="DJ519" s="110">
        <v>80</v>
      </c>
      <c r="DK519" s="110">
        <v>0</v>
      </c>
      <c r="DL519" s="110">
        <v>20</v>
      </c>
      <c r="DM519" s="110">
        <v>0</v>
      </c>
      <c r="DN519" s="21">
        <v>1109004</v>
      </c>
      <c r="DO519" s="21">
        <v>0</v>
      </c>
      <c r="DP519" s="110" t="s">
        <v>1892</v>
      </c>
      <c r="DQ519" s="110" t="s">
        <v>1911</v>
      </c>
      <c r="DR519" s="110" t="s">
        <v>1911</v>
      </c>
      <c r="DS519" s="110" t="s">
        <v>1892</v>
      </c>
      <c r="DT519" s="110" t="s">
        <v>1911</v>
      </c>
      <c r="DU519" s="110" t="s">
        <v>1892</v>
      </c>
      <c r="DV519" s="110" t="s">
        <v>1911</v>
      </c>
      <c r="DW519" s="110" t="s">
        <v>1911</v>
      </c>
      <c r="DX519" s="110" t="s">
        <v>1911</v>
      </c>
      <c r="DY519" s="110" t="s">
        <v>1911</v>
      </c>
      <c r="DZ519" s="110" t="s">
        <v>1911</v>
      </c>
      <c r="EA519" s="110" t="s">
        <v>1911</v>
      </c>
      <c r="EB519" s="110" t="s">
        <v>1892</v>
      </c>
      <c r="EC519" s="110" t="s">
        <v>1892</v>
      </c>
    </row>
    <row r="520" spans="1:133" x14ac:dyDescent="0.3">
      <c r="A520" s="110" t="s">
        <v>162</v>
      </c>
      <c r="B520" s="110">
        <v>2021</v>
      </c>
      <c r="C520" s="110" t="s">
        <v>3458</v>
      </c>
      <c r="D520" s="22">
        <f>INDEX(Concordance!$A$2:$A$556,MATCH('2021 ESSER III'!F520,Concordance!$D$2:$D$556,0))</f>
        <v>96113</v>
      </c>
      <c r="E520" s="110" t="s">
        <v>1723</v>
      </c>
      <c r="F520" s="110" t="s">
        <v>3459</v>
      </c>
      <c r="G520" s="110" t="s">
        <v>3460</v>
      </c>
      <c r="H520" s="110" t="s">
        <v>1892</v>
      </c>
      <c r="I520" s="21">
        <v>14392.94</v>
      </c>
      <c r="J520" s="21">
        <v>0</v>
      </c>
      <c r="K520" s="21">
        <v>0</v>
      </c>
      <c r="L520" s="21">
        <v>0</v>
      </c>
      <c r="M520" s="21">
        <v>0</v>
      </c>
      <c r="N520" s="21">
        <v>0</v>
      </c>
      <c r="O520" s="21">
        <v>0</v>
      </c>
      <c r="P520" s="21">
        <v>0</v>
      </c>
      <c r="Q520" s="21">
        <v>14392.94</v>
      </c>
      <c r="R520" s="21">
        <v>0</v>
      </c>
      <c r="W520" s="21">
        <v>14392.94</v>
      </c>
      <c r="X520" s="110">
        <v>0</v>
      </c>
      <c r="Y520" s="110">
        <v>0</v>
      </c>
      <c r="Z520" s="110">
        <v>0</v>
      </c>
      <c r="AA520" s="110">
        <v>100</v>
      </c>
      <c r="AB520" s="110">
        <v>0</v>
      </c>
      <c r="AC520" s="21">
        <v>1687798</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1">
        <v>0</v>
      </c>
      <c r="CK520" s="21">
        <v>0</v>
      </c>
      <c r="CL520" s="21">
        <v>0</v>
      </c>
      <c r="CM520" s="21">
        <v>0</v>
      </c>
      <c r="CN520" s="21">
        <v>0</v>
      </c>
      <c r="CO520" s="21">
        <v>0</v>
      </c>
      <c r="CP520" s="21">
        <v>0</v>
      </c>
      <c r="CQ520" s="21">
        <v>0</v>
      </c>
      <c r="CR520" s="21">
        <v>0</v>
      </c>
      <c r="CS520" s="21">
        <v>0</v>
      </c>
      <c r="CT520" s="21">
        <v>0</v>
      </c>
      <c r="CU520" s="21">
        <v>0</v>
      </c>
      <c r="CV520" s="21">
        <v>0</v>
      </c>
      <c r="CW520" s="21">
        <v>0</v>
      </c>
      <c r="CX520" s="21">
        <v>0</v>
      </c>
      <c r="CY520" s="21">
        <v>0</v>
      </c>
      <c r="CZ520" s="21">
        <v>0</v>
      </c>
      <c r="DA520" s="21">
        <v>0</v>
      </c>
      <c r="DB520" s="21">
        <v>0</v>
      </c>
      <c r="DC520" s="21">
        <v>0</v>
      </c>
      <c r="DD520" s="21">
        <v>0</v>
      </c>
      <c r="DE520" s="21">
        <v>0</v>
      </c>
      <c r="DF520" s="21">
        <v>0</v>
      </c>
      <c r="DG520" s="21">
        <v>0</v>
      </c>
      <c r="DH520" s="21">
        <v>1687798</v>
      </c>
      <c r="DI520" s="110">
        <v>0</v>
      </c>
      <c r="DJ520" s="110">
        <v>20</v>
      </c>
      <c r="DK520" s="110">
        <v>0</v>
      </c>
      <c r="DL520" s="110">
        <v>70</v>
      </c>
      <c r="DM520" s="110">
        <v>10</v>
      </c>
      <c r="DN520" s="21">
        <v>1480000</v>
      </c>
      <c r="DO520" s="21">
        <v>0</v>
      </c>
      <c r="DP520" s="110" t="s">
        <v>1892</v>
      </c>
      <c r="DQ520" s="110" t="s">
        <v>1911</v>
      </c>
      <c r="DR520" s="110" t="s">
        <v>1911</v>
      </c>
      <c r="DS520" s="110" t="s">
        <v>1911</v>
      </c>
      <c r="DT520" s="110" t="s">
        <v>1911</v>
      </c>
      <c r="DU520" s="110" t="s">
        <v>1892</v>
      </c>
      <c r="DV520" s="110" t="s">
        <v>1911</v>
      </c>
      <c r="DW520" s="110" t="s">
        <v>1911</v>
      </c>
      <c r="DX520" s="110" t="s">
        <v>1911</v>
      </c>
      <c r="DY520" s="110" t="s">
        <v>1911</v>
      </c>
      <c r="DZ520" s="110" t="s">
        <v>1911</v>
      </c>
      <c r="EA520" s="110" t="s">
        <v>1911</v>
      </c>
      <c r="EB520" s="110" t="s">
        <v>1892</v>
      </c>
      <c r="EC520" s="110" t="s">
        <v>1892</v>
      </c>
    </row>
    <row r="521" spans="1:133" x14ac:dyDescent="0.3">
      <c r="A521" s="110" t="s">
        <v>162</v>
      </c>
      <c r="B521" s="110">
        <v>2021</v>
      </c>
      <c r="C521" s="110" t="s">
        <v>3461</v>
      </c>
      <c r="D521" s="22">
        <f>INDEX(Concordance!$A$2:$A$556,MATCH('2021 ESSER III'!F521,Concordance!$D$2:$D$556,0))</f>
        <v>110031</v>
      </c>
      <c r="E521" s="110" t="s">
        <v>1726</v>
      </c>
      <c r="F521" s="110" t="s">
        <v>3462</v>
      </c>
      <c r="G521" s="110" t="s">
        <v>3463</v>
      </c>
      <c r="H521" s="110" t="s">
        <v>1892</v>
      </c>
      <c r="I521" s="21">
        <v>0</v>
      </c>
      <c r="J521" s="21">
        <v>0</v>
      </c>
      <c r="K521" s="21">
        <v>0</v>
      </c>
      <c r="L521" s="21">
        <v>0</v>
      </c>
      <c r="M521" s="21">
        <v>0</v>
      </c>
      <c r="N521" s="21">
        <v>0</v>
      </c>
      <c r="O521" s="21">
        <v>0</v>
      </c>
      <c r="P521" s="21">
        <v>0</v>
      </c>
      <c r="Q521" s="21">
        <v>0</v>
      </c>
      <c r="R521" s="21">
        <v>0</v>
      </c>
      <c r="W521" s="21">
        <v>0</v>
      </c>
      <c r="AC521" s="21">
        <v>924099</v>
      </c>
      <c r="AD521" s="21">
        <v>0</v>
      </c>
      <c r="AE521" s="21">
        <v>0</v>
      </c>
      <c r="AF521" s="21">
        <v>0</v>
      </c>
      <c r="AG521" s="21">
        <v>0</v>
      </c>
      <c r="AH521" s="21">
        <v>0</v>
      </c>
      <c r="AI521" s="21">
        <v>0</v>
      </c>
      <c r="AJ521" s="21">
        <v>0</v>
      </c>
      <c r="AK521" s="21">
        <v>0</v>
      </c>
      <c r="AL521" s="21">
        <v>0</v>
      </c>
      <c r="AM521" s="21">
        <v>0</v>
      </c>
      <c r="AN521" s="21">
        <v>0</v>
      </c>
      <c r="AO521" s="21">
        <v>0</v>
      </c>
      <c r="AP521" s="21">
        <v>0</v>
      </c>
      <c r="AQ521" s="21">
        <v>0</v>
      </c>
      <c r="AR521" s="21">
        <v>0</v>
      </c>
      <c r="AS521" s="21">
        <v>0</v>
      </c>
      <c r="AT521" s="21">
        <v>0</v>
      </c>
      <c r="AU521" s="21">
        <v>0</v>
      </c>
      <c r="AV521" s="21">
        <v>0</v>
      </c>
      <c r="AW521" s="21">
        <v>0</v>
      </c>
      <c r="AX521" s="21">
        <v>0</v>
      </c>
      <c r="AY521" s="21">
        <v>0</v>
      </c>
      <c r="AZ521" s="21">
        <v>0</v>
      </c>
      <c r="BA521" s="21">
        <v>0</v>
      </c>
      <c r="BB521" s="21">
        <v>0</v>
      </c>
      <c r="BC521" s="21">
        <v>0</v>
      </c>
      <c r="BD521" s="21">
        <v>0</v>
      </c>
      <c r="BE521" s="21">
        <v>0</v>
      </c>
      <c r="BF521" s="21">
        <v>0</v>
      </c>
      <c r="BG521" s="21">
        <v>0</v>
      </c>
      <c r="BH521" s="21">
        <v>0</v>
      </c>
      <c r="BI521" s="21">
        <v>0</v>
      </c>
      <c r="BJ521" s="21">
        <v>0</v>
      </c>
      <c r="BK521" s="21">
        <v>0</v>
      </c>
      <c r="BL521" s="21">
        <v>0</v>
      </c>
      <c r="BM521" s="21">
        <v>0</v>
      </c>
      <c r="BN521" s="21">
        <v>0</v>
      </c>
      <c r="BO521" s="21">
        <v>0</v>
      </c>
      <c r="BP521" s="21">
        <v>0</v>
      </c>
      <c r="BQ521" s="21">
        <v>0</v>
      </c>
      <c r="BR521" s="21">
        <v>0</v>
      </c>
      <c r="BS521" s="21">
        <v>0</v>
      </c>
      <c r="BT521" s="21">
        <v>0</v>
      </c>
      <c r="BU521" s="21">
        <v>0</v>
      </c>
      <c r="BV521" s="21">
        <v>0</v>
      </c>
      <c r="BW521" s="21">
        <v>0</v>
      </c>
      <c r="BX521" s="21">
        <v>0</v>
      </c>
      <c r="BY521" s="21">
        <v>0</v>
      </c>
      <c r="BZ521" s="21">
        <v>0</v>
      </c>
      <c r="CA521" s="21">
        <v>0</v>
      </c>
      <c r="CB521" s="21">
        <v>0</v>
      </c>
      <c r="CC521" s="21">
        <v>0</v>
      </c>
      <c r="CD521" s="21">
        <v>0</v>
      </c>
      <c r="CE521" s="21">
        <v>0</v>
      </c>
      <c r="CF521" s="21">
        <v>0</v>
      </c>
      <c r="CG521" s="21">
        <v>0</v>
      </c>
      <c r="CH521" s="21">
        <v>0</v>
      </c>
      <c r="CI521" s="21">
        <v>0</v>
      </c>
      <c r="CJ521" s="21">
        <v>0</v>
      </c>
      <c r="CK521" s="21">
        <v>0</v>
      </c>
      <c r="CL521" s="21">
        <v>0</v>
      </c>
      <c r="CM521" s="21">
        <v>0</v>
      </c>
      <c r="CN521" s="21">
        <v>0</v>
      </c>
      <c r="CO521" s="21">
        <v>0</v>
      </c>
      <c r="CP521" s="21">
        <v>0</v>
      </c>
      <c r="CQ521" s="21">
        <v>0</v>
      </c>
      <c r="CR521" s="21">
        <v>0</v>
      </c>
      <c r="CS521" s="21">
        <v>0</v>
      </c>
      <c r="CT521" s="21">
        <v>0</v>
      </c>
      <c r="CU521" s="21">
        <v>0</v>
      </c>
      <c r="CV521" s="21">
        <v>0</v>
      </c>
      <c r="CW521" s="21">
        <v>0</v>
      </c>
      <c r="CX521" s="21">
        <v>0</v>
      </c>
      <c r="CY521" s="21">
        <v>0</v>
      </c>
      <c r="CZ521" s="21">
        <v>0</v>
      </c>
      <c r="DA521" s="21">
        <v>0</v>
      </c>
      <c r="DB521" s="21">
        <v>0</v>
      </c>
      <c r="DC521" s="21">
        <v>0</v>
      </c>
      <c r="DD521" s="21">
        <v>0</v>
      </c>
      <c r="DE521" s="21">
        <v>0</v>
      </c>
      <c r="DF521" s="21">
        <v>0</v>
      </c>
      <c r="DG521" s="21">
        <v>0</v>
      </c>
      <c r="DH521" s="21">
        <v>924099</v>
      </c>
      <c r="DI521" s="110">
        <v>0</v>
      </c>
      <c r="DJ521" s="110">
        <v>20</v>
      </c>
      <c r="DK521" s="110">
        <v>0</v>
      </c>
      <c r="DL521" s="110">
        <v>80</v>
      </c>
      <c r="DM521" s="110">
        <v>0</v>
      </c>
      <c r="DN521" s="21">
        <v>184820</v>
      </c>
      <c r="DO521" s="21">
        <v>0</v>
      </c>
      <c r="DP521" s="110" t="s">
        <v>1892</v>
      </c>
      <c r="DQ521" s="110" t="s">
        <v>1911</v>
      </c>
      <c r="DR521" s="110" t="s">
        <v>1892</v>
      </c>
      <c r="DS521" s="110" t="s">
        <v>1911</v>
      </c>
      <c r="DT521" s="110" t="s">
        <v>1911</v>
      </c>
      <c r="DU521" s="110" t="s">
        <v>1911</v>
      </c>
      <c r="DV521" s="110" t="s">
        <v>1911</v>
      </c>
      <c r="DW521" s="110" t="s">
        <v>1911</v>
      </c>
      <c r="DX521" s="110" t="s">
        <v>1911</v>
      </c>
      <c r="DY521" s="110" t="s">
        <v>1911</v>
      </c>
      <c r="DZ521" s="110" t="s">
        <v>1911</v>
      </c>
      <c r="EA521" s="110" t="s">
        <v>1911</v>
      </c>
      <c r="EB521" s="110" t="s">
        <v>1892</v>
      </c>
      <c r="EC521" s="110" t="s">
        <v>1892</v>
      </c>
    </row>
    <row r="522" spans="1:133" x14ac:dyDescent="0.3">
      <c r="A522" s="110" t="s">
        <v>162</v>
      </c>
      <c r="B522" s="110">
        <v>2021</v>
      </c>
      <c r="C522" s="110" t="s">
        <v>3464</v>
      </c>
      <c r="D522" s="22">
        <f>INDEX(Concordance!$A$2:$A$556,MATCH('2021 ESSER III'!F522,Concordance!$D$2:$D$556,0))</f>
        <v>18050</v>
      </c>
      <c r="E522" s="110" t="s">
        <v>3465</v>
      </c>
      <c r="F522" s="110" t="s">
        <v>3466</v>
      </c>
      <c r="G522" s="110" t="s">
        <v>3467</v>
      </c>
      <c r="H522" s="110" t="s">
        <v>1892</v>
      </c>
      <c r="I522" s="21">
        <v>0</v>
      </c>
      <c r="J522" s="21">
        <v>0</v>
      </c>
      <c r="K522" s="21">
        <v>0</v>
      </c>
      <c r="L522" s="21">
        <v>0</v>
      </c>
      <c r="M522" s="21">
        <v>0</v>
      </c>
      <c r="N522" s="21">
        <v>0</v>
      </c>
      <c r="O522" s="21">
        <v>0</v>
      </c>
      <c r="P522" s="21">
        <v>0</v>
      </c>
      <c r="Q522" s="21">
        <v>0</v>
      </c>
      <c r="R522" s="21">
        <v>0</v>
      </c>
      <c r="W522" s="21">
        <v>0</v>
      </c>
      <c r="AC522" s="21">
        <v>1743333</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21">
        <v>0</v>
      </c>
      <c r="CH522" s="21">
        <v>0</v>
      </c>
      <c r="CI522" s="21">
        <v>0</v>
      </c>
      <c r="CJ522" s="21">
        <v>0</v>
      </c>
      <c r="CK522" s="21">
        <v>0</v>
      </c>
      <c r="CL522" s="21">
        <v>0</v>
      </c>
      <c r="CM522" s="21">
        <v>0</v>
      </c>
      <c r="CN522" s="21">
        <v>0</v>
      </c>
      <c r="CO522" s="21">
        <v>0</v>
      </c>
      <c r="CP522" s="21">
        <v>0</v>
      </c>
      <c r="CQ522" s="21">
        <v>0</v>
      </c>
      <c r="CR522" s="21">
        <v>0</v>
      </c>
      <c r="CS522" s="21">
        <v>0</v>
      </c>
      <c r="CT522" s="21">
        <v>0</v>
      </c>
      <c r="CU522" s="21">
        <v>0</v>
      </c>
      <c r="CV522" s="21">
        <v>0</v>
      </c>
      <c r="CW522" s="21">
        <v>0</v>
      </c>
      <c r="CX522" s="21">
        <v>0</v>
      </c>
      <c r="CY522" s="21">
        <v>0</v>
      </c>
      <c r="CZ522" s="21">
        <v>0</v>
      </c>
      <c r="DA522" s="21">
        <v>0</v>
      </c>
      <c r="DB522" s="21">
        <v>0</v>
      </c>
      <c r="DC522" s="21">
        <v>0</v>
      </c>
      <c r="DD522" s="21">
        <v>0</v>
      </c>
      <c r="DE522" s="21">
        <v>0</v>
      </c>
      <c r="DF522" s="21">
        <v>0</v>
      </c>
      <c r="DG522" s="21">
        <v>0</v>
      </c>
      <c r="DH522" s="21">
        <v>1743333</v>
      </c>
      <c r="DI522" s="110">
        <v>0</v>
      </c>
      <c r="DJ522" s="110">
        <v>100</v>
      </c>
      <c r="DK522" s="110">
        <v>0</v>
      </c>
      <c r="DL522" s="110">
        <v>0</v>
      </c>
      <c r="DM522" s="110">
        <v>0</v>
      </c>
      <c r="DN522" s="21">
        <v>373957.56</v>
      </c>
      <c r="DO522" s="21">
        <v>0</v>
      </c>
      <c r="DP522" s="110" t="s">
        <v>1911</v>
      </c>
      <c r="DQ522" s="110" t="s">
        <v>1911</v>
      </c>
      <c r="DR522" s="110" t="s">
        <v>1911</v>
      </c>
      <c r="DS522" s="110" t="s">
        <v>1911</v>
      </c>
      <c r="DT522" s="110" t="s">
        <v>1911</v>
      </c>
      <c r="DU522" s="110" t="s">
        <v>1892</v>
      </c>
      <c r="DV522" s="110" t="s">
        <v>1911</v>
      </c>
      <c r="DW522" s="110" t="s">
        <v>1911</v>
      </c>
      <c r="DX522" s="110" t="s">
        <v>1911</v>
      </c>
      <c r="DY522" s="110" t="s">
        <v>1911</v>
      </c>
      <c r="DZ522" s="110" t="s">
        <v>1911</v>
      </c>
      <c r="EA522" s="110" t="s">
        <v>1911</v>
      </c>
      <c r="EB522" s="110" t="s">
        <v>1892</v>
      </c>
      <c r="EC522" s="110" t="s">
        <v>1892</v>
      </c>
    </row>
    <row r="523" spans="1:133" x14ac:dyDescent="0.3">
      <c r="A523" s="110" t="s">
        <v>162</v>
      </c>
      <c r="B523" s="110">
        <v>2021</v>
      </c>
      <c r="C523" s="110" t="s">
        <v>3468</v>
      </c>
      <c r="D523" s="22">
        <f>INDEX(Concordance!$A$2:$A$556,MATCH('2021 ESSER III'!F523,Concordance!$D$2:$D$556,0))</f>
        <v>4109</v>
      </c>
      <c r="E523" s="110" t="s">
        <v>1731</v>
      </c>
      <c r="F523" s="110" t="s">
        <v>3469</v>
      </c>
      <c r="G523" s="110" t="s">
        <v>3470</v>
      </c>
      <c r="H523" s="110" t="s">
        <v>1892</v>
      </c>
      <c r="I523" s="21">
        <v>0</v>
      </c>
      <c r="J523" s="21">
        <v>0</v>
      </c>
      <c r="K523" s="21">
        <v>0</v>
      </c>
      <c r="L523" s="21">
        <v>0</v>
      </c>
      <c r="M523" s="21">
        <v>0</v>
      </c>
      <c r="N523" s="21">
        <v>0</v>
      </c>
      <c r="O523" s="21">
        <v>0</v>
      </c>
      <c r="P523" s="21">
        <v>0</v>
      </c>
      <c r="Q523" s="21">
        <v>0</v>
      </c>
      <c r="R523" s="21">
        <v>0</v>
      </c>
      <c r="W523" s="21">
        <v>0</v>
      </c>
      <c r="AC523" s="21">
        <v>1655362</v>
      </c>
      <c r="AD523" s="21">
        <v>0</v>
      </c>
      <c r="AE523" s="21">
        <v>0</v>
      </c>
      <c r="AF523" s="21">
        <v>0</v>
      </c>
      <c r="AG523" s="21">
        <v>0</v>
      </c>
      <c r="AH523" s="21">
        <v>0</v>
      </c>
      <c r="AI523" s="21">
        <v>0</v>
      </c>
      <c r="AJ523" s="21">
        <v>0</v>
      </c>
      <c r="AK523" s="21">
        <v>0</v>
      </c>
      <c r="AL523" s="21">
        <v>0</v>
      </c>
      <c r="AM523" s="21">
        <v>0</v>
      </c>
      <c r="AN523" s="21">
        <v>0</v>
      </c>
      <c r="AO523" s="21">
        <v>0</v>
      </c>
      <c r="AP523" s="21">
        <v>0</v>
      </c>
      <c r="AQ523" s="21">
        <v>0</v>
      </c>
      <c r="AR523" s="21">
        <v>0</v>
      </c>
      <c r="AS523" s="21">
        <v>0</v>
      </c>
      <c r="AT523" s="21">
        <v>0</v>
      </c>
      <c r="AU523" s="21">
        <v>0</v>
      </c>
      <c r="AV523" s="21">
        <v>0</v>
      </c>
      <c r="AW523" s="21">
        <v>0</v>
      </c>
      <c r="AX523" s="21">
        <v>0</v>
      </c>
      <c r="AY523" s="21">
        <v>0</v>
      </c>
      <c r="AZ523" s="21">
        <v>0</v>
      </c>
      <c r="BA523" s="21">
        <v>0</v>
      </c>
      <c r="BB523" s="21">
        <v>0</v>
      </c>
      <c r="BC523" s="21">
        <v>0</v>
      </c>
      <c r="BD523" s="21">
        <v>0</v>
      </c>
      <c r="BE523" s="21">
        <v>0</v>
      </c>
      <c r="BF523" s="21">
        <v>0</v>
      </c>
      <c r="BG523" s="21">
        <v>0</v>
      </c>
      <c r="BH523" s="21">
        <v>0</v>
      </c>
      <c r="BI523" s="21">
        <v>0</v>
      </c>
      <c r="BJ523" s="21">
        <v>0</v>
      </c>
      <c r="BK523" s="21">
        <v>0</v>
      </c>
      <c r="BL523" s="21">
        <v>0</v>
      </c>
      <c r="BM523" s="21">
        <v>0</v>
      </c>
      <c r="BN523" s="21">
        <v>0</v>
      </c>
      <c r="BO523" s="21">
        <v>0</v>
      </c>
      <c r="BP523" s="21">
        <v>0</v>
      </c>
      <c r="BQ523" s="21">
        <v>0</v>
      </c>
      <c r="BR523" s="21">
        <v>0</v>
      </c>
      <c r="BS523" s="21">
        <v>0</v>
      </c>
      <c r="BT523" s="21">
        <v>0</v>
      </c>
      <c r="BU523" s="21">
        <v>0</v>
      </c>
      <c r="BV523" s="21">
        <v>0</v>
      </c>
      <c r="BW523" s="21">
        <v>0</v>
      </c>
      <c r="BX523" s="21">
        <v>0</v>
      </c>
      <c r="BY523" s="21">
        <v>0</v>
      </c>
      <c r="BZ523" s="21">
        <v>0</v>
      </c>
      <c r="CA523" s="21">
        <v>0</v>
      </c>
      <c r="CB523" s="21">
        <v>0</v>
      </c>
      <c r="CC523" s="21">
        <v>0</v>
      </c>
      <c r="CD523" s="21">
        <v>0</v>
      </c>
      <c r="CE523" s="21">
        <v>0</v>
      </c>
      <c r="CF523" s="21">
        <v>0</v>
      </c>
      <c r="CG523" s="21">
        <v>0</v>
      </c>
      <c r="CH523" s="21">
        <v>0</v>
      </c>
      <c r="CI523" s="21">
        <v>0</v>
      </c>
      <c r="CJ523" s="21">
        <v>0</v>
      </c>
      <c r="CK523" s="21">
        <v>0</v>
      </c>
      <c r="CL523" s="21">
        <v>0</v>
      </c>
      <c r="CM523" s="21">
        <v>0</v>
      </c>
      <c r="CN523" s="21">
        <v>0</v>
      </c>
      <c r="CO523" s="21">
        <v>0</v>
      </c>
      <c r="CP523" s="21">
        <v>0</v>
      </c>
      <c r="CQ523" s="21">
        <v>0</v>
      </c>
      <c r="CR523" s="21">
        <v>0</v>
      </c>
      <c r="CS523" s="21">
        <v>0</v>
      </c>
      <c r="CT523" s="21">
        <v>0</v>
      </c>
      <c r="CU523" s="21">
        <v>0</v>
      </c>
      <c r="CV523" s="21">
        <v>0</v>
      </c>
      <c r="CW523" s="21">
        <v>0</v>
      </c>
      <c r="CX523" s="21">
        <v>0</v>
      </c>
      <c r="CY523" s="21">
        <v>0</v>
      </c>
      <c r="CZ523" s="21">
        <v>0</v>
      </c>
      <c r="DA523" s="21">
        <v>0</v>
      </c>
      <c r="DB523" s="21">
        <v>0</v>
      </c>
      <c r="DC523" s="21">
        <v>0</v>
      </c>
      <c r="DD523" s="21">
        <v>0</v>
      </c>
      <c r="DE523" s="21">
        <v>0</v>
      </c>
      <c r="DF523" s="21">
        <v>0</v>
      </c>
      <c r="DG523" s="21">
        <v>0</v>
      </c>
      <c r="DH523" s="21">
        <v>1655362</v>
      </c>
      <c r="DI523" s="110">
        <v>0</v>
      </c>
      <c r="DJ523" s="110">
        <v>20</v>
      </c>
      <c r="DK523" s="110">
        <v>11</v>
      </c>
      <c r="DL523" s="110">
        <v>69</v>
      </c>
      <c r="DM523" s="110">
        <v>0</v>
      </c>
      <c r="DN523" s="21">
        <v>506456</v>
      </c>
      <c r="DO523" s="21">
        <v>0</v>
      </c>
      <c r="DP523" s="110" t="s">
        <v>1911</v>
      </c>
      <c r="DQ523" s="110" t="s">
        <v>1911</v>
      </c>
      <c r="DR523" s="110" t="s">
        <v>1911</v>
      </c>
      <c r="DS523" s="110" t="s">
        <v>1892</v>
      </c>
      <c r="DT523" s="110" t="s">
        <v>1911</v>
      </c>
      <c r="DU523" s="110" t="s">
        <v>1892</v>
      </c>
      <c r="DV523" s="110" t="s">
        <v>1911</v>
      </c>
      <c r="DW523" s="110" t="s">
        <v>1911</v>
      </c>
      <c r="DX523" s="110" t="s">
        <v>1911</v>
      </c>
      <c r="DY523" s="110" t="s">
        <v>1911</v>
      </c>
      <c r="DZ523" s="110" t="s">
        <v>1911</v>
      </c>
      <c r="EA523" s="110" t="s">
        <v>1911</v>
      </c>
      <c r="EB523" s="110" t="s">
        <v>1892</v>
      </c>
      <c r="EC523" s="110" t="s">
        <v>1892</v>
      </c>
    </row>
    <row r="524" spans="1:133" x14ac:dyDescent="0.3">
      <c r="A524" s="110" t="s">
        <v>162</v>
      </c>
      <c r="B524" s="110">
        <v>2021</v>
      </c>
      <c r="C524" s="110" t="s">
        <v>3471</v>
      </c>
      <c r="D524" s="22">
        <f>INDEX(Concordance!$A$2:$A$556,MATCH('2021 ESSER III'!F524,Concordance!$D$2:$D$556,0))</f>
        <v>55111</v>
      </c>
      <c r="E524" s="110" t="s">
        <v>1734</v>
      </c>
      <c r="F524" s="110" t="s">
        <v>3472</v>
      </c>
      <c r="G524" s="110" t="s">
        <v>3473</v>
      </c>
      <c r="H524" s="110" t="s">
        <v>1892</v>
      </c>
      <c r="I524" s="21">
        <v>0</v>
      </c>
      <c r="J524" s="21">
        <v>0</v>
      </c>
      <c r="K524" s="21">
        <v>0</v>
      </c>
      <c r="L524" s="21">
        <v>0</v>
      </c>
      <c r="M524" s="21">
        <v>0</v>
      </c>
      <c r="N524" s="21">
        <v>0</v>
      </c>
      <c r="O524" s="21">
        <v>0</v>
      </c>
      <c r="P524" s="21">
        <v>0</v>
      </c>
      <c r="Q524" s="21">
        <v>0</v>
      </c>
      <c r="R524" s="21">
        <v>0</v>
      </c>
      <c r="W524" s="21">
        <v>0</v>
      </c>
      <c r="AC524" s="21">
        <v>2317041</v>
      </c>
      <c r="AD524" s="21">
        <v>0</v>
      </c>
      <c r="AE524" s="21">
        <v>0</v>
      </c>
      <c r="AF524" s="21">
        <v>0</v>
      </c>
      <c r="AG524" s="21">
        <v>0</v>
      </c>
      <c r="AH524" s="21">
        <v>0</v>
      </c>
      <c r="AI524" s="21">
        <v>0</v>
      </c>
      <c r="AJ524" s="21">
        <v>0</v>
      </c>
      <c r="AK524" s="21">
        <v>0</v>
      </c>
      <c r="AL524" s="21">
        <v>0</v>
      </c>
      <c r="AM524" s="21">
        <v>0</v>
      </c>
      <c r="AN524" s="21">
        <v>0</v>
      </c>
      <c r="AO524" s="21">
        <v>0</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1">
        <v>0</v>
      </c>
      <c r="CK524" s="21">
        <v>0</v>
      </c>
      <c r="CL524" s="21">
        <v>0</v>
      </c>
      <c r="CM524" s="21">
        <v>0</v>
      </c>
      <c r="CN524" s="21">
        <v>0</v>
      </c>
      <c r="CO524" s="21">
        <v>0</v>
      </c>
      <c r="CP524" s="21">
        <v>0</v>
      </c>
      <c r="CQ524" s="21">
        <v>0</v>
      </c>
      <c r="CR524" s="21">
        <v>0</v>
      </c>
      <c r="CS524" s="21">
        <v>0</v>
      </c>
      <c r="CT524" s="21">
        <v>0</v>
      </c>
      <c r="CU524" s="21">
        <v>0</v>
      </c>
      <c r="CV524" s="21">
        <v>0</v>
      </c>
      <c r="CW524" s="21">
        <v>0</v>
      </c>
      <c r="CX524" s="21">
        <v>0</v>
      </c>
      <c r="CY524" s="21">
        <v>0</v>
      </c>
      <c r="CZ524" s="21">
        <v>0</v>
      </c>
      <c r="DA524" s="21">
        <v>0</v>
      </c>
      <c r="DB524" s="21">
        <v>0</v>
      </c>
      <c r="DC524" s="21">
        <v>0</v>
      </c>
      <c r="DD524" s="21">
        <v>0</v>
      </c>
      <c r="DE524" s="21">
        <v>0</v>
      </c>
      <c r="DF524" s="21">
        <v>0</v>
      </c>
      <c r="DG524" s="21">
        <v>0</v>
      </c>
      <c r="DH524" s="21">
        <v>2317041</v>
      </c>
      <c r="DI524" s="110">
        <v>0</v>
      </c>
      <c r="DJ524" s="110">
        <v>100</v>
      </c>
      <c r="DK524" s="110">
        <v>0</v>
      </c>
      <c r="DL524" s="110">
        <v>0</v>
      </c>
      <c r="DM524" s="110">
        <v>0</v>
      </c>
      <c r="DN524" s="21">
        <v>463408.2</v>
      </c>
      <c r="DO524" s="21">
        <v>0</v>
      </c>
      <c r="DP524" s="110" t="s">
        <v>1892</v>
      </c>
      <c r="DQ524" s="110" t="s">
        <v>1911</v>
      </c>
      <c r="DR524" s="110" t="s">
        <v>1892</v>
      </c>
      <c r="DS524" s="110" t="s">
        <v>1892</v>
      </c>
      <c r="DT524" s="110" t="s">
        <v>1911</v>
      </c>
      <c r="DU524" s="110" t="s">
        <v>1892</v>
      </c>
      <c r="DV524" s="110" t="s">
        <v>1911</v>
      </c>
      <c r="DW524" s="110" t="s">
        <v>1911</v>
      </c>
      <c r="DX524" s="110" t="s">
        <v>1911</v>
      </c>
      <c r="DY524" s="110" t="s">
        <v>1911</v>
      </c>
      <c r="DZ524" s="110" t="s">
        <v>1911</v>
      </c>
      <c r="EA524" s="110" t="s">
        <v>1911</v>
      </c>
      <c r="EB524" s="110" t="s">
        <v>1892</v>
      </c>
      <c r="EC524" s="110" t="s">
        <v>1892</v>
      </c>
    </row>
    <row r="525" spans="1:133" x14ac:dyDescent="0.3">
      <c r="A525" s="110" t="s">
        <v>162</v>
      </c>
      <c r="B525" s="110">
        <v>2021</v>
      </c>
      <c r="C525" s="110" t="s">
        <v>3474</v>
      </c>
      <c r="D525" s="22">
        <f>INDEX(Concordance!$A$2:$A$556,MATCH('2021 ESSER III'!F525,Concordance!$D$2:$D$556,0))</f>
        <v>39136</v>
      </c>
      <c r="E525" s="110" t="s">
        <v>1737</v>
      </c>
      <c r="F525" s="110" t="s">
        <v>3475</v>
      </c>
      <c r="G525" s="110" t="s">
        <v>3476</v>
      </c>
      <c r="H525" s="110" t="s">
        <v>1892</v>
      </c>
      <c r="I525" s="21">
        <v>5473.37</v>
      </c>
      <c r="J525" s="21">
        <v>0</v>
      </c>
      <c r="K525" s="21">
        <v>0</v>
      </c>
      <c r="L525" s="21">
        <v>0</v>
      </c>
      <c r="M525" s="21">
        <v>0</v>
      </c>
      <c r="N525" s="21">
        <v>0</v>
      </c>
      <c r="O525" s="21">
        <v>0</v>
      </c>
      <c r="P525" s="21">
        <v>0</v>
      </c>
      <c r="Q525" s="21">
        <v>5473.37</v>
      </c>
      <c r="R525" s="21">
        <v>0</v>
      </c>
      <c r="W525" s="21">
        <v>5473.37</v>
      </c>
      <c r="X525" s="110">
        <v>0</v>
      </c>
      <c r="Y525" s="110">
        <v>0</v>
      </c>
      <c r="Z525" s="110">
        <v>0</v>
      </c>
      <c r="AA525" s="110">
        <v>100</v>
      </c>
      <c r="AB525" s="110">
        <v>0</v>
      </c>
      <c r="AC525" s="21">
        <v>657397</v>
      </c>
      <c r="AD525" s="21">
        <v>0</v>
      </c>
      <c r="AE525" s="21">
        <v>0</v>
      </c>
      <c r="AF525" s="21">
        <v>0</v>
      </c>
      <c r="AG525" s="21">
        <v>0</v>
      </c>
      <c r="AH525" s="21">
        <v>0</v>
      </c>
      <c r="AI525" s="21">
        <v>0</v>
      </c>
      <c r="AJ525" s="21">
        <v>0</v>
      </c>
      <c r="AK525" s="21">
        <v>0</v>
      </c>
      <c r="AL525" s="21">
        <v>0</v>
      </c>
      <c r="AM525" s="21">
        <v>0</v>
      </c>
      <c r="AN525" s="21">
        <v>0</v>
      </c>
      <c r="AO525" s="21">
        <v>0</v>
      </c>
      <c r="AP525" s="21">
        <v>0</v>
      </c>
      <c r="AQ525" s="21">
        <v>0</v>
      </c>
      <c r="AR525" s="21">
        <v>0</v>
      </c>
      <c r="AS525" s="21">
        <v>0</v>
      </c>
      <c r="AT525" s="21">
        <v>0</v>
      </c>
      <c r="AU525" s="21">
        <v>0</v>
      </c>
      <c r="AV525" s="21">
        <v>0</v>
      </c>
      <c r="AW525" s="21">
        <v>0</v>
      </c>
      <c r="AX525" s="21">
        <v>0</v>
      </c>
      <c r="AY525" s="21">
        <v>0</v>
      </c>
      <c r="AZ525" s="21">
        <v>0</v>
      </c>
      <c r="BA525" s="21">
        <v>0</v>
      </c>
      <c r="BB525" s="21">
        <v>0</v>
      </c>
      <c r="BC525" s="21">
        <v>0</v>
      </c>
      <c r="BD525" s="21">
        <v>0</v>
      </c>
      <c r="BE525" s="21">
        <v>0</v>
      </c>
      <c r="BF525" s="21">
        <v>0</v>
      </c>
      <c r="BG525" s="21">
        <v>0</v>
      </c>
      <c r="BH525" s="21">
        <v>0</v>
      </c>
      <c r="BI525" s="21">
        <v>0</v>
      </c>
      <c r="BJ525" s="21">
        <v>0</v>
      </c>
      <c r="BK525" s="21">
        <v>0</v>
      </c>
      <c r="BL525" s="21">
        <v>0</v>
      </c>
      <c r="BM525" s="21">
        <v>0</v>
      </c>
      <c r="BN525" s="21">
        <v>0</v>
      </c>
      <c r="BO525" s="21">
        <v>0</v>
      </c>
      <c r="BP525" s="21">
        <v>0</v>
      </c>
      <c r="BQ525" s="21">
        <v>0</v>
      </c>
      <c r="BR525" s="21">
        <v>0</v>
      </c>
      <c r="BS525" s="21">
        <v>0</v>
      </c>
      <c r="BT525" s="21">
        <v>0</v>
      </c>
      <c r="BU525" s="21">
        <v>0</v>
      </c>
      <c r="BV525" s="21">
        <v>0</v>
      </c>
      <c r="BW525" s="21">
        <v>0</v>
      </c>
      <c r="BX525" s="21">
        <v>0</v>
      </c>
      <c r="BY525" s="21">
        <v>0</v>
      </c>
      <c r="BZ525" s="21">
        <v>0</v>
      </c>
      <c r="CA525" s="21">
        <v>0</v>
      </c>
      <c r="CB525" s="21">
        <v>0</v>
      </c>
      <c r="CC525" s="21">
        <v>0</v>
      </c>
      <c r="CD525" s="21">
        <v>0</v>
      </c>
      <c r="CE525" s="21">
        <v>0</v>
      </c>
      <c r="CF525" s="21">
        <v>0</v>
      </c>
      <c r="CG525" s="21">
        <v>0</v>
      </c>
      <c r="CH525" s="21">
        <v>0</v>
      </c>
      <c r="CI525" s="21">
        <v>0</v>
      </c>
      <c r="CJ525" s="21">
        <v>0</v>
      </c>
      <c r="CK525" s="21">
        <v>0</v>
      </c>
      <c r="CL525" s="21">
        <v>0</v>
      </c>
      <c r="CM525" s="21">
        <v>0</v>
      </c>
      <c r="CN525" s="21">
        <v>0</v>
      </c>
      <c r="CO525" s="21">
        <v>0</v>
      </c>
      <c r="CP525" s="21">
        <v>0</v>
      </c>
      <c r="CQ525" s="21">
        <v>0</v>
      </c>
      <c r="CR525" s="21">
        <v>0</v>
      </c>
      <c r="CS525" s="21">
        <v>0</v>
      </c>
      <c r="CT525" s="21">
        <v>0</v>
      </c>
      <c r="CU525" s="21">
        <v>0</v>
      </c>
      <c r="CV525" s="21">
        <v>0</v>
      </c>
      <c r="CW525" s="21">
        <v>0</v>
      </c>
      <c r="CX525" s="21">
        <v>0</v>
      </c>
      <c r="CY525" s="21">
        <v>0</v>
      </c>
      <c r="CZ525" s="21">
        <v>0</v>
      </c>
      <c r="DA525" s="21">
        <v>0</v>
      </c>
      <c r="DB525" s="21">
        <v>0</v>
      </c>
      <c r="DC525" s="21">
        <v>0</v>
      </c>
      <c r="DD525" s="21">
        <v>0</v>
      </c>
      <c r="DE525" s="21">
        <v>0</v>
      </c>
      <c r="DF525" s="21">
        <v>0</v>
      </c>
      <c r="DG525" s="21">
        <v>0</v>
      </c>
      <c r="DH525" s="21">
        <v>657397</v>
      </c>
      <c r="DI525" s="110">
        <v>0</v>
      </c>
      <c r="DJ525" s="110">
        <v>20</v>
      </c>
      <c r="DK525" s="110">
        <v>0</v>
      </c>
      <c r="DL525" s="110">
        <v>80</v>
      </c>
      <c r="DM525" s="110">
        <v>0</v>
      </c>
      <c r="DN525" s="21">
        <v>131479.4</v>
      </c>
      <c r="DO525" s="21">
        <v>0</v>
      </c>
      <c r="DP525" s="110" t="s">
        <v>1892</v>
      </c>
      <c r="DQ525" s="110" t="s">
        <v>1911</v>
      </c>
      <c r="DR525" s="110" t="s">
        <v>1911</v>
      </c>
      <c r="DS525" s="110" t="s">
        <v>1911</v>
      </c>
      <c r="DT525" s="110" t="s">
        <v>1911</v>
      </c>
      <c r="DU525" s="110" t="s">
        <v>1911</v>
      </c>
      <c r="DV525" s="110" t="s">
        <v>1911</v>
      </c>
      <c r="DW525" s="110" t="s">
        <v>1911</v>
      </c>
      <c r="DX525" s="110" t="s">
        <v>1911</v>
      </c>
      <c r="DY525" s="110" t="s">
        <v>1911</v>
      </c>
      <c r="DZ525" s="110" t="s">
        <v>1911</v>
      </c>
      <c r="EA525" s="110" t="s">
        <v>1911</v>
      </c>
      <c r="EB525" s="110" t="s">
        <v>1892</v>
      </c>
      <c r="EC525" s="110" t="s">
        <v>1892</v>
      </c>
    </row>
    <row r="526" spans="1:133" x14ac:dyDescent="0.3">
      <c r="A526" s="110" t="s">
        <v>162</v>
      </c>
      <c r="B526" s="110">
        <v>2021</v>
      </c>
      <c r="C526" s="110" t="s">
        <v>3477</v>
      </c>
      <c r="D526" s="22">
        <f>INDEX(Concordance!$A$2:$A$556,MATCH('2021 ESSER III'!F526,Concordance!$D$2:$D$556,0))</f>
        <v>109003</v>
      </c>
      <c r="E526" s="110" t="s">
        <v>1740</v>
      </c>
      <c r="F526" s="110" t="s">
        <v>3478</v>
      </c>
      <c r="G526" s="110" t="s">
        <v>3479</v>
      </c>
      <c r="H526" s="110" t="s">
        <v>1892</v>
      </c>
      <c r="I526" s="21">
        <v>45408.72</v>
      </c>
      <c r="J526" s="21">
        <v>0</v>
      </c>
      <c r="K526" s="21">
        <v>0</v>
      </c>
      <c r="L526" s="21">
        <v>0</v>
      </c>
      <c r="M526" s="21">
        <v>0</v>
      </c>
      <c r="N526" s="21">
        <v>0</v>
      </c>
      <c r="O526" s="21">
        <v>0</v>
      </c>
      <c r="P526" s="21">
        <v>0</v>
      </c>
      <c r="Q526" s="21">
        <v>45408.72</v>
      </c>
      <c r="R526" s="21">
        <v>0</v>
      </c>
      <c r="W526" s="21">
        <v>45408.72</v>
      </c>
      <c r="X526" s="110">
        <v>0</v>
      </c>
      <c r="Y526" s="110">
        <v>0</v>
      </c>
      <c r="Z526" s="110">
        <v>0</v>
      </c>
      <c r="AA526" s="110">
        <v>100</v>
      </c>
      <c r="AB526" s="110">
        <v>0</v>
      </c>
      <c r="AC526" s="21">
        <v>4869961</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0</v>
      </c>
      <c r="BA526" s="21">
        <v>0</v>
      </c>
      <c r="BB526" s="21">
        <v>0</v>
      </c>
      <c r="BC526" s="21">
        <v>0</v>
      </c>
      <c r="BD526" s="21">
        <v>0</v>
      </c>
      <c r="BE526" s="21">
        <v>0</v>
      </c>
      <c r="BF526" s="21">
        <v>0</v>
      </c>
      <c r="BG526" s="21">
        <v>0</v>
      </c>
      <c r="BH526" s="21">
        <v>0</v>
      </c>
      <c r="BI526" s="21">
        <v>0</v>
      </c>
      <c r="BJ526" s="21">
        <v>0</v>
      </c>
      <c r="BK526" s="21">
        <v>0</v>
      </c>
      <c r="BL526" s="21">
        <v>0</v>
      </c>
      <c r="BM526" s="21">
        <v>0</v>
      </c>
      <c r="BN526" s="21">
        <v>0</v>
      </c>
      <c r="BO526" s="21">
        <v>0</v>
      </c>
      <c r="BP526" s="21">
        <v>0</v>
      </c>
      <c r="BQ526" s="21">
        <v>0</v>
      </c>
      <c r="BR526" s="21">
        <v>0</v>
      </c>
      <c r="BS526" s="21">
        <v>0</v>
      </c>
      <c r="BT526" s="21">
        <v>0</v>
      </c>
      <c r="BU526" s="21">
        <v>0</v>
      </c>
      <c r="BV526" s="21">
        <v>0</v>
      </c>
      <c r="BW526" s="21">
        <v>0</v>
      </c>
      <c r="BX526" s="21">
        <v>0</v>
      </c>
      <c r="BY526" s="21">
        <v>0</v>
      </c>
      <c r="BZ526" s="21">
        <v>0</v>
      </c>
      <c r="CA526" s="21">
        <v>0</v>
      </c>
      <c r="CB526" s="21">
        <v>0</v>
      </c>
      <c r="CC526" s="21">
        <v>0</v>
      </c>
      <c r="CD526" s="21">
        <v>0</v>
      </c>
      <c r="CE526" s="21">
        <v>0</v>
      </c>
      <c r="CF526" s="21">
        <v>0</v>
      </c>
      <c r="CG526" s="21">
        <v>0</v>
      </c>
      <c r="CH526" s="21">
        <v>0</v>
      </c>
      <c r="CI526" s="21">
        <v>0</v>
      </c>
      <c r="CJ526" s="21">
        <v>0</v>
      </c>
      <c r="CK526" s="21">
        <v>0</v>
      </c>
      <c r="CL526" s="21">
        <v>0</v>
      </c>
      <c r="CM526" s="21">
        <v>0</v>
      </c>
      <c r="CN526" s="21">
        <v>0</v>
      </c>
      <c r="CO526" s="21">
        <v>0</v>
      </c>
      <c r="CP526" s="21">
        <v>0</v>
      </c>
      <c r="CQ526" s="21">
        <v>0</v>
      </c>
      <c r="CR526" s="21">
        <v>0</v>
      </c>
      <c r="CS526" s="21">
        <v>0</v>
      </c>
      <c r="CT526" s="21">
        <v>0</v>
      </c>
      <c r="CU526" s="21">
        <v>0</v>
      </c>
      <c r="CV526" s="21">
        <v>0</v>
      </c>
      <c r="CW526" s="21">
        <v>0</v>
      </c>
      <c r="CX526" s="21">
        <v>0</v>
      </c>
      <c r="CY526" s="21">
        <v>0</v>
      </c>
      <c r="CZ526" s="21">
        <v>0</v>
      </c>
      <c r="DA526" s="21">
        <v>0</v>
      </c>
      <c r="DB526" s="21">
        <v>0</v>
      </c>
      <c r="DC526" s="21">
        <v>0</v>
      </c>
      <c r="DD526" s="21">
        <v>0</v>
      </c>
      <c r="DE526" s="21">
        <v>0</v>
      </c>
      <c r="DF526" s="21">
        <v>0</v>
      </c>
      <c r="DG526" s="21">
        <v>0</v>
      </c>
      <c r="DH526" s="21">
        <v>4869961</v>
      </c>
      <c r="DI526" s="110">
        <v>33</v>
      </c>
      <c r="DJ526" s="110">
        <v>20</v>
      </c>
      <c r="DK526" s="110">
        <v>0</v>
      </c>
      <c r="DL526" s="110">
        <v>47</v>
      </c>
      <c r="DM526" s="110">
        <v>0</v>
      </c>
      <c r="DN526" s="21">
        <v>1530000</v>
      </c>
      <c r="DO526" s="21">
        <v>0</v>
      </c>
      <c r="DP526" s="110" t="s">
        <v>1911</v>
      </c>
      <c r="DQ526" s="110" t="s">
        <v>1911</v>
      </c>
      <c r="DR526" s="110" t="s">
        <v>1911</v>
      </c>
      <c r="DS526" s="110" t="s">
        <v>1892</v>
      </c>
      <c r="DT526" s="110" t="s">
        <v>1911</v>
      </c>
      <c r="DU526" s="110" t="s">
        <v>1892</v>
      </c>
      <c r="DV526" s="110" t="s">
        <v>1911</v>
      </c>
      <c r="DW526" s="110" t="s">
        <v>1911</v>
      </c>
      <c r="DX526" s="110" t="s">
        <v>1911</v>
      </c>
      <c r="DY526" s="110" t="s">
        <v>1911</v>
      </c>
      <c r="DZ526" s="110" t="s">
        <v>1911</v>
      </c>
      <c r="EA526" s="110" t="s">
        <v>1911</v>
      </c>
      <c r="EB526" s="110" t="s">
        <v>1892</v>
      </c>
      <c r="EC526" s="110" t="s">
        <v>1892</v>
      </c>
    </row>
    <row r="527" spans="1:133" x14ac:dyDescent="0.3">
      <c r="A527" s="110" t="s">
        <v>162</v>
      </c>
      <c r="B527" s="110">
        <v>2021</v>
      </c>
      <c r="C527" s="110" t="s">
        <v>3480</v>
      </c>
      <c r="D527" s="22">
        <f>INDEX(Concordance!$A$2:$A$556,MATCH('2021 ESSER III'!F527,Concordance!$D$2:$D$556,0))</f>
        <v>51159</v>
      </c>
      <c r="E527" s="110" t="s">
        <v>1743</v>
      </c>
      <c r="F527" s="110" t="s">
        <v>3481</v>
      </c>
      <c r="G527" s="110" t="s">
        <v>3482</v>
      </c>
      <c r="H527" s="110" t="s">
        <v>1892</v>
      </c>
      <c r="I527" s="21">
        <v>53111.99</v>
      </c>
      <c r="J527" s="21">
        <v>0</v>
      </c>
      <c r="K527" s="21">
        <v>0</v>
      </c>
      <c r="L527" s="21">
        <v>0</v>
      </c>
      <c r="M527" s="21">
        <v>0</v>
      </c>
      <c r="N527" s="21">
        <v>0</v>
      </c>
      <c r="O527" s="21">
        <v>0</v>
      </c>
      <c r="P527" s="21">
        <v>0</v>
      </c>
      <c r="Q527" s="21">
        <v>53111.99</v>
      </c>
      <c r="R527" s="21">
        <v>0</v>
      </c>
      <c r="W527" s="21">
        <v>53111.99</v>
      </c>
      <c r="X527" s="110">
        <v>0</v>
      </c>
      <c r="Y527" s="110">
        <v>0</v>
      </c>
      <c r="Z527" s="110">
        <v>0</v>
      </c>
      <c r="AA527" s="110">
        <v>100</v>
      </c>
      <c r="AB527" s="110">
        <v>0</v>
      </c>
      <c r="AC527" s="21">
        <v>3674635</v>
      </c>
      <c r="AD527" s="21">
        <v>0</v>
      </c>
      <c r="AE527" s="21">
        <v>0</v>
      </c>
      <c r="AF527" s="21">
        <v>0</v>
      </c>
      <c r="AG527" s="21">
        <v>0</v>
      </c>
      <c r="AH527" s="21">
        <v>0</v>
      </c>
      <c r="AI527" s="21">
        <v>0</v>
      </c>
      <c r="AJ527" s="21">
        <v>0</v>
      </c>
      <c r="AK527" s="21">
        <v>0</v>
      </c>
      <c r="AL527" s="21">
        <v>0</v>
      </c>
      <c r="AM527" s="21">
        <v>0</v>
      </c>
      <c r="AN527" s="21">
        <v>0</v>
      </c>
      <c r="AO527" s="21">
        <v>0</v>
      </c>
      <c r="AP527" s="21">
        <v>0</v>
      </c>
      <c r="AQ527" s="21">
        <v>0</v>
      </c>
      <c r="AR527" s="21">
        <v>0</v>
      </c>
      <c r="AS527" s="21">
        <v>0</v>
      </c>
      <c r="AT527" s="21">
        <v>0</v>
      </c>
      <c r="AU527" s="21">
        <v>0</v>
      </c>
      <c r="AV527" s="21">
        <v>0</v>
      </c>
      <c r="AW527" s="21">
        <v>0</v>
      </c>
      <c r="AX527" s="21">
        <v>0</v>
      </c>
      <c r="AY527" s="21">
        <v>0</v>
      </c>
      <c r="AZ527" s="21">
        <v>0</v>
      </c>
      <c r="BA527" s="21">
        <v>0</v>
      </c>
      <c r="BB527" s="21">
        <v>0</v>
      </c>
      <c r="BC527" s="21">
        <v>0</v>
      </c>
      <c r="BD527" s="21">
        <v>0</v>
      </c>
      <c r="BE527" s="21">
        <v>0</v>
      </c>
      <c r="BF527" s="21">
        <v>0</v>
      </c>
      <c r="BG527" s="21">
        <v>0</v>
      </c>
      <c r="BH527" s="21">
        <v>0</v>
      </c>
      <c r="BI527" s="21">
        <v>0</v>
      </c>
      <c r="BJ527" s="21">
        <v>0</v>
      </c>
      <c r="BK527" s="21">
        <v>0</v>
      </c>
      <c r="BL527" s="21">
        <v>0</v>
      </c>
      <c r="BM527" s="21">
        <v>0</v>
      </c>
      <c r="BN527" s="21">
        <v>0</v>
      </c>
      <c r="BO527" s="21">
        <v>0</v>
      </c>
      <c r="BP527" s="21">
        <v>0</v>
      </c>
      <c r="BQ527" s="21">
        <v>0</v>
      </c>
      <c r="BR527" s="21">
        <v>0</v>
      </c>
      <c r="BS527" s="21">
        <v>0</v>
      </c>
      <c r="BT527" s="21">
        <v>0</v>
      </c>
      <c r="BU527" s="21">
        <v>0</v>
      </c>
      <c r="BV527" s="21">
        <v>0</v>
      </c>
      <c r="BW527" s="21">
        <v>0</v>
      </c>
      <c r="BX527" s="21">
        <v>0</v>
      </c>
      <c r="BY527" s="21">
        <v>0</v>
      </c>
      <c r="BZ527" s="21">
        <v>0</v>
      </c>
      <c r="CA527" s="21">
        <v>0</v>
      </c>
      <c r="CB527" s="21">
        <v>0</v>
      </c>
      <c r="CC527" s="21">
        <v>0</v>
      </c>
      <c r="CD527" s="21">
        <v>0</v>
      </c>
      <c r="CE527" s="21">
        <v>0</v>
      </c>
      <c r="CF527" s="21">
        <v>0</v>
      </c>
      <c r="CG527" s="21">
        <v>0</v>
      </c>
      <c r="CH527" s="21">
        <v>0</v>
      </c>
      <c r="CI527" s="21">
        <v>0</v>
      </c>
      <c r="CJ527" s="21">
        <v>0</v>
      </c>
      <c r="CK527" s="21">
        <v>0</v>
      </c>
      <c r="CL527" s="21">
        <v>0</v>
      </c>
      <c r="CM527" s="21">
        <v>0</v>
      </c>
      <c r="CN527" s="21">
        <v>0</v>
      </c>
      <c r="CO527" s="21">
        <v>0</v>
      </c>
      <c r="CP527" s="21">
        <v>0</v>
      </c>
      <c r="CQ527" s="21">
        <v>0</v>
      </c>
      <c r="CR527" s="21">
        <v>0</v>
      </c>
      <c r="CS527" s="21">
        <v>0</v>
      </c>
      <c r="CT527" s="21">
        <v>0</v>
      </c>
      <c r="CU527" s="21">
        <v>0</v>
      </c>
      <c r="CV527" s="21">
        <v>0</v>
      </c>
      <c r="CW527" s="21">
        <v>0</v>
      </c>
      <c r="CX527" s="21">
        <v>0</v>
      </c>
      <c r="CY527" s="21">
        <v>0</v>
      </c>
      <c r="CZ527" s="21">
        <v>0</v>
      </c>
      <c r="DA527" s="21">
        <v>0</v>
      </c>
      <c r="DB527" s="21">
        <v>0</v>
      </c>
      <c r="DC527" s="21">
        <v>0</v>
      </c>
      <c r="DD527" s="21">
        <v>0</v>
      </c>
      <c r="DE527" s="21">
        <v>0</v>
      </c>
      <c r="DF527" s="21">
        <v>0</v>
      </c>
      <c r="DG527" s="21">
        <v>0</v>
      </c>
      <c r="DH527" s="21">
        <v>3674635</v>
      </c>
      <c r="DI527" s="110">
        <v>4.17</v>
      </c>
      <c r="DJ527" s="110">
        <v>57.11</v>
      </c>
      <c r="DK527" s="110">
        <v>3.15</v>
      </c>
      <c r="DL527" s="110">
        <v>35.57</v>
      </c>
      <c r="DM527" s="110">
        <v>0</v>
      </c>
      <c r="DN527" s="21">
        <v>1108361</v>
      </c>
      <c r="DO527" s="21">
        <v>0</v>
      </c>
      <c r="DP527" s="110" t="s">
        <v>1911</v>
      </c>
      <c r="DQ527" s="110" t="s">
        <v>1911</v>
      </c>
      <c r="DR527" s="110" t="s">
        <v>1911</v>
      </c>
      <c r="DS527" s="110" t="s">
        <v>1892</v>
      </c>
      <c r="DT527" s="110" t="s">
        <v>1911</v>
      </c>
      <c r="DU527" s="110" t="s">
        <v>1892</v>
      </c>
      <c r="DV527" s="110" t="s">
        <v>1911</v>
      </c>
      <c r="DW527" s="110" t="s">
        <v>1911</v>
      </c>
      <c r="DX527" s="110" t="s">
        <v>1911</v>
      </c>
      <c r="DY527" s="110" t="s">
        <v>1911</v>
      </c>
      <c r="DZ527" s="110" t="s">
        <v>1911</v>
      </c>
      <c r="EA527" s="110" t="s">
        <v>1911</v>
      </c>
      <c r="EB527" s="110" t="s">
        <v>1892</v>
      </c>
      <c r="EC527" s="110" t="s">
        <v>1892</v>
      </c>
    </row>
    <row r="528" spans="1:133" x14ac:dyDescent="0.3">
      <c r="A528" s="110" t="s">
        <v>162</v>
      </c>
      <c r="B528" s="110">
        <v>2021</v>
      </c>
      <c r="C528" s="110" t="s">
        <v>3483</v>
      </c>
      <c r="D528" s="22">
        <f>INDEX(Concordance!$A$2:$A$556,MATCH('2021 ESSER III'!F528,Concordance!$D$2:$D$556,0))</f>
        <v>8107</v>
      </c>
      <c r="E528" s="110" t="s">
        <v>1746</v>
      </c>
      <c r="F528" s="110" t="s">
        <v>3484</v>
      </c>
      <c r="G528" s="110" t="s">
        <v>3485</v>
      </c>
      <c r="H528" s="110" t="s">
        <v>1892</v>
      </c>
      <c r="I528" s="21">
        <v>0</v>
      </c>
      <c r="J528" s="21">
        <v>0</v>
      </c>
      <c r="K528" s="21">
        <v>0</v>
      </c>
      <c r="L528" s="21">
        <v>0</v>
      </c>
      <c r="M528" s="21">
        <v>0</v>
      </c>
      <c r="N528" s="21">
        <v>0</v>
      </c>
      <c r="O528" s="21">
        <v>0</v>
      </c>
      <c r="P528" s="21">
        <v>0</v>
      </c>
      <c r="Q528" s="21">
        <v>0</v>
      </c>
      <c r="R528" s="21">
        <v>0</v>
      </c>
      <c r="W528" s="21">
        <v>0</v>
      </c>
      <c r="AC528" s="21">
        <v>4535346</v>
      </c>
      <c r="AD528" s="21">
        <v>0</v>
      </c>
      <c r="AE528" s="21">
        <v>0</v>
      </c>
      <c r="AF528" s="21">
        <v>0</v>
      </c>
      <c r="AG528" s="21">
        <v>0</v>
      </c>
      <c r="AH528" s="21">
        <v>0</v>
      </c>
      <c r="AI528" s="21">
        <v>0</v>
      </c>
      <c r="AJ528" s="21">
        <v>0</v>
      </c>
      <c r="AK528" s="21">
        <v>0</v>
      </c>
      <c r="AL528" s="21">
        <v>0</v>
      </c>
      <c r="AM528" s="21">
        <v>0</v>
      </c>
      <c r="AN528" s="21">
        <v>0</v>
      </c>
      <c r="AO528" s="21">
        <v>0</v>
      </c>
      <c r="AP528" s="21">
        <v>0</v>
      </c>
      <c r="AQ528" s="21">
        <v>0</v>
      </c>
      <c r="AR528" s="21">
        <v>0</v>
      </c>
      <c r="AS528" s="21">
        <v>0</v>
      </c>
      <c r="AT528" s="21">
        <v>0</v>
      </c>
      <c r="AU528" s="21">
        <v>0</v>
      </c>
      <c r="AV528" s="21">
        <v>0</v>
      </c>
      <c r="AW528" s="21">
        <v>0</v>
      </c>
      <c r="AX528" s="21">
        <v>0</v>
      </c>
      <c r="AY528" s="21">
        <v>0</v>
      </c>
      <c r="AZ528" s="21">
        <v>0</v>
      </c>
      <c r="BA528" s="21">
        <v>0</v>
      </c>
      <c r="BB528" s="21">
        <v>0</v>
      </c>
      <c r="BC528" s="21">
        <v>0</v>
      </c>
      <c r="BD528" s="21">
        <v>0</v>
      </c>
      <c r="BE528" s="21">
        <v>0</v>
      </c>
      <c r="BF528" s="21">
        <v>0</v>
      </c>
      <c r="BG528" s="21">
        <v>0</v>
      </c>
      <c r="BH528" s="21">
        <v>0</v>
      </c>
      <c r="BI528" s="21">
        <v>0</v>
      </c>
      <c r="BJ528" s="21">
        <v>0</v>
      </c>
      <c r="BK528" s="21">
        <v>0</v>
      </c>
      <c r="BL528" s="21">
        <v>0</v>
      </c>
      <c r="BM528" s="21">
        <v>0</v>
      </c>
      <c r="BN528" s="21">
        <v>0</v>
      </c>
      <c r="BO528" s="21">
        <v>0</v>
      </c>
      <c r="BP528" s="21">
        <v>0</v>
      </c>
      <c r="BQ528" s="21">
        <v>0</v>
      </c>
      <c r="BR528" s="21">
        <v>0</v>
      </c>
      <c r="BS528" s="21">
        <v>0</v>
      </c>
      <c r="BT528" s="21">
        <v>0</v>
      </c>
      <c r="BU528" s="21">
        <v>0</v>
      </c>
      <c r="BV528" s="21">
        <v>0</v>
      </c>
      <c r="BW528" s="21">
        <v>0</v>
      </c>
      <c r="BX528" s="21">
        <v>0</v>
      </c>
      <c r="BY528" s="21">
        <v>0</v>
      </c>
      <c r="BZ528" s="21">
        <v>0</v>
      </c>
      <c r="CA528" s="21">
        <v>0</v>
      </c>
      <c r="CB528" s="21">
        <v>0</v>
      </c>
      <c r="CC528" s="21">
        <v>0</v>
      </c>
      <c r="CD528" s="21">
        <v>0</v>
      </c>
      <c r="CE528" s="21">
        <v>0</v>
      </c>
      <c r="CF528" s="21">
        <v>0</v>
      </c>
      <c r="CG528" s="21">
        <v>0</v>
      </c>
      <c r="CH528" s="21">
        <v>0</v>
      </c>
      <c r="CI528" s="21">
        <v>0</v>
      </c>
      <c r="CJ528" s="21">
        <v>0</v>
      </c>
      <c r="CK528" s="21">
        <v>0</v>
      </c>
      <c r="CL528" s="21">
        <v>0</v>
      </c>
      <c r="CM528" s="21">
        <v>0</v>
      </c>
      <c r="CN528" s="21">
        <v>0</v>
      </c>
      <c r="CO528" s="21">
        <v>0</v>
      </c>
      <c r="CP528" s="21">
        <v>0</v>
      </c>
      <c r="CQ528" s="21">
        <v>0</v>
      </c>
      <c r="CR528" s="21">
        <v>0</v>
      </c>
      <c r="CS528" s="21">
        <v>0</v>
      </c>
      <c r="CT528" s="21">
        <v>0</v>
      </c>
      <c r="CU528" s="21">
        <v>0</v>
      </c>
      <c r="CV528" s="21">
        <v>0</v>
      </c>
      <c r="CW528" s="21">
        <v>0</v>
      </c>
      <c r="CX528" s="21">
        <v>0</v>
      </c>
      <c r="CY528" s="21">
        <v>0</v>
      </c>
      <c r="CZ528" s="21">
        <v>0</v>
      </c>
      <c r="DA528" s="21">
        <v>0</v>
      </c>
      <c r="DB528" s="21">
        <v>0</v>
      </c>
      <c r="DC528" s="21">
        <v>0</v>
      </c>
      <c r="DD528" s="21">
        <v>0</v>
      </c>
      <c r="DE528" s="21">
        <v>0</v>
      </c>
      <c r="DF528" s="21">
        <v>0</v>
      </c>
      <c r="DG528" s="21">
        <v>0</v>
      </c>
      <c r="DH528" s="21">
        <v>4535346</v>
      </c>
      <c r="DI528" s="110">
        <v>30</v>
      </c>
      <c r="DJ528" s="110">
        <v>40</v>
      </c>
      <c r="DK528" s="110">
        <v>10</v>
      </c>
      <c r="DL528" s="110">
        <v>20</v>
      </c>
      <c r="DM528" s="110">
        <v>0</v>
      </c>
      <c r="DN528" s="21">
        <v>1118700</v>
      </c>
      <c r="DO528" s="21">
        <v>0</v>
      </c>
      <c r="DP528" s="110" t="s">
        <v>1911</v>
      </c>
      <c r="DQ528" s="110" t="s">
        <v>1892</v>
      </c>
      <c r="DR528" s="110" t="s">
        <v>1892</v>
      </c>
      <c r="DS528" s="110" t="s">
        <v>1911</v>
      </c>
      <c r="DT528" s="110" t="s">
        <v>1911</v>
      </c>
      <c r="DU528" s="110" t="s">
        <v>1911</v>
      </c>
      <c r="DV528" s="110" t="s">
        <v>1911</v>
      </c>
      <c r="DW528" s="110" t="s">
        <v>1911</v>
      </c>
      <c r="DX528" s="110" t="s">
        <v>1911</v>
      </c>
      <c r="DY528" s="110" t="s">
        <v>1911</v>
      </c>
      <c r="DZ528" s="110" t="s">
        <v>1911</v>
      </c>
      <c r="EA528" s="110" t="s">
        <v>1911</v>
      </c>
      <c r="EB528" s="110" t="s">
        <v>1892</v>
      </c>
      <c r="EC528" s="110" t="s">
        <v>1892</v>
      </c>
    </row>
    <row r="529" spans="1:133" x14ac:dyDescent="0.3">
      <c r="A529" s="110" t="s">
        <v>162</v>
      </c>
      <c r="B529" s="110">
        <v>2021</v>
      </c>
      <c r="C529" s="110" t="s">
        <v>3486</v>
      </c>
      <c r="D529" s="22">
        <f>INDEX(Concordance!$A$2:$A$556,MATCH('2021 ESSER III'!F529,Concordance!$D$2:$D$556,0))</f>
        <v>36139</v>
      </c>
      <c r="E529" s="110" t="s">
        <v>1483</v>
      </c>
      <c r="F529" s="110" t="s">
        <v>3487</v>
      </c>
      <c r="G529" s="110" t="s">
        <v>3488</v>
      </c>
      <c r="H529" s="110" t="s">
        <v>1892</v>
      </c>
      <c r="I529" s="21">
        <v>64666.879999999997</v>
      </c>
      <c r="J529" s="21">
        <v>0</v>
      </c>
      <c r="K529" s="21">
        <v>0</v>
      </c>
      <c r="L529" s="21">
        <v>0</v>
      </c>
      <c r="M529" s="21">
        <v>0</v>
      </c>
      <c r="N529" s="21">
        <v>0</v>
      </c>
      <c r="O529" s="21">
        <v>0</v>
      </c>
      <c r="P529" s="21">
        <v>0</v>
      </c>
      <c r="Q529" s="21">
        <v>64666.879999999997</v>
      </c>
      <c r="R529" s="21">
        <v>0</v>
      </c>
      <c r="W529" s="21">
        <v>64666.879999999997</v>
      </c>
      <c r="X529" s="110">
        <v>0</v>
      </c>
      <c r="Y529" s="110">
        <v>0</v>
      </c>
      <c r="Z529" s="110">
        <v>0</v>
      </c>
      <c r="AA529" s="110">
        <v>100</v>
      </c>
      <c r="AB529" s="110">
        <v>0</v>
      </c>
      <c r="AC529" s="21">
        <v>3655198</v>
      </c>
      <c r="AD529" s="21">
        <v>0</v>
      </c>
      <c r="AE529" s="21">
        <v>0</v>
      </c>
      <c r="AF529" s="21">
        <v>0</v>
      </c>
      <c r="AG529" s="21">
        <v>0</v>
      </c>
      <c r="AH529" s="21">
        <v>0</v>
      </c>
      <c r="AI529" s="21">
        <v>0</v>
      </c>
      <c r="AJ529" s="21">
        <v>0</v>
      </c>
      <c r="AK529" s="21">
        <v>0</v>
      </c>
      <c r="AL529" s="21">
        <v>0</v>
      </c>
      <c r="AM529" s="21">
        <v>0</v>
      </c>
      <c r="AN529" s="21">
        <v>0</v>
      </c>
      <c r="AO529" s="21">
        <v>0</v>
      </c>
      <c r="AP529" s="21">
        <v>0</v>
      </c>
      <c r="AQ529" s="21">
        <v>0</v>
      </c>
      <c r="AR529" s="21">
        <v>0</v>
      </c>
      <c r="AS529" s="21">
        <v>0</v>
      </c>
      <c r="AT529" s="21">
        <v>0</v>
      </c>
      <c r="AU529" s="21">
        <v>0</v>
      </c>
      <c r="AV529" s="21">
        <v>0</v>
      </c>
      <c r="AW529" s="21">
        <v>0</v>
      </c>
      <c r="AX529" s="21">
        <v>0</v>
      </c>
      <c r="AY529" s="21">
        <v>0</v>
      </c>
      <c r="AZ529" s="21">
        <v>0</v>
      </c>
      <c r="BA529" s="21">
        <v>0</v>
      </c>
      <c r="BB529" s="21">
        <v>0</v>
      </c>
      <c r="BC529" s="21">
        <v>0</v>
      </c>
      <c r="BD529" s="21">
        <v>0</v>
      </c>
      <c r="BE529" s="21">
        <v>0</v>
      </c>
      <c r="BF529" s="21">
        <v>0</v>
      </c>
      <c r="BG529" s="21">
        <v>0</v>
      </c>
      <c r="BH529" s="21">
        <v>0</v>
      </c>
      <c r="BI529" s="21">
        <v>0</v>
      </c>
      <c r="BJ529" s="21">
        <v>0</v>
      </c>
      <c r="BK529" s="21">
        <v>0</v>
      </c>
      <c r="BL529" s="21">
        <v>0</v>
      </c>
      <c r="BM529" s="21">
        <v>0</v>
      </c>
      <c r="BN529" s="21">
        <v>0</v>
      </c>
      <c r="BO529" s="21">
        <v>0</v>
      </c>
      <c r="BP529" s="21">
        <v>0</v>
      </c>
      <c r="BQ529" s="21">
        <v>0</v>
      </c>
      <c r="BR529" s="21">
        <v>0</v>
      </c>
      <c r="BS529" s="21">
        <v>0</v>
      </c>
      <c r="BT529" s="21">
        <v>0</v>
      </c>
      <c r="BU529" s="21">
        <v>0</v>
      </c>
      <c r="BV529" s="21">
        <v>0</v>
      </c>
      <c r="BW529" s="21">
        <v>0</v>
      </c>
      <c r="BX529" s="21">
        <v>0</v>
      </c>
      <c r="BY529" s="21">
        <v>0</v>
      </c>
      <c r="BZ529" s="21">
        <v>0</v>
      </c>
      <c r="CA529" s="21">
        <v>0</v>
      </c>
      <c r="CB529" s="21">
        <v>0</v>
      </c>
      <c r="CC529" s="21">
        <v>0</v>
      </c>
      <c r="CD529" s="21">
        <v>0</v>
      </c>
      <c r="CE529" s="21">
        <v>0</v>
      </c>
      <c r="CF529" s="21">
        <v>0</v>
      </c>
      <c r="CG529" s="21">
        <v>0</v>
      </c>
      <c r="CH529" s="21">
        <v>0</v>
      </c>
      <c r="CI529" s="21">
        <v>0</v>
      </c>
      <c r="CJ529" s="21">
        <v>0</v>
      </c>
      <c r="CK529" s="21">
        <v>0</v>
      </c>
      <c r="CL529" s="21">
        <v>0</v>
      </c>
      <c r="CM529" s="21">
        <v>0</v>
      </c>
      <c r="CN529" s="21">
        <v>0</v>
      </c>
      <c r="CO529" s="21">
        <v>0</v>
      </c>
      <c r="CP529" s="21">
        <v>0</v>
      </c>
      <c r="CQ529" s="21">
        <v>0</v>
      </c>
      <c r="CR529" s="21">
        <v>0</v>
      </c>
      <c r="CS529" s="21">
        <v>0</v>
      </c>
      <c r="CT529" s="21">
        <v>0</v>
      </c>
      <c r="CU529" s="21">
        <v>0</v>
      </c>
      <c r="CV529" s="21">
        <v>0</v>
      </c>
      <c r="CW529" s="21">
        <v>0</v>
      </c>
      <c r="CX529" s="21">
        <v>0</v>
      </c>
      <c r="CY529" s="21">
        <v>0</v>
      </c>
      <c r="CZ529" s="21">
        <v>0</v>
      </c>
      <c r="DA529" s="21">
        <v>0</v>
      </c>
      <c r="DB529" s="21">
        <v>0</v>
      </c>
      <c r="DC529" s="21">
        <v>0</v>
      </c>
      <c r="DD529" s="21">
        <v>0</v>
      </c>
      <c r="DE529" s="21">
        <v>0</v>
      </c>
      <c r="DF529" s="21">
        <v>0</v>
      </c>
      <c r="DG529" s="21">
        <v>0</v>
      </c>
      <c r="DH529" s="21">
        <v>3655198</v>
      </c>
      <c r="DI529" s="110">
        <v>0</v>
      </c>
      <c r="DJ529" s="110">
        <v>65.25</v>
      </c>
      <c r="DK529" s="110">
        <v>0</v>
      </c>
      <c r="DL529" s="110">
        <v>33.380000000000003</v>
      </c>
      <c r="DM529" s="110">
        <v>1.37</v>
      </c>
      <c r="DN529" s="21">
        <v>1655687</v>
      </c>
      <c r="DO529" s="21">
        <v>0</v>
      </c>
      <c r="DP529" s="110" t="s">
        <v>1911</v>
      </c>
      <c r="DQ529" s="110" t="s">
        <v>1911</v>
      </c>
      <c r="DR529" s="110" t="s">
        <v>1911</v>
      </c>
      <c r="DS529" s="110" t="s">
        <v>1892</v>
      </c>
      <c r="DT529" s="110" t="s">
        <v>1911</v>
      </c>
      <c r="DU529" s="110" t="s">
        <v>1892</v>
      </c>
      <c r="DV529" s="110" t="s">
        <v>1911</v>
      </c>
      <c r="DW529" s="110" t="s">
        <v>1911</v>
      </c>
      <c r="DX529" s="110" t="s">
        <v>1911</v>
      </c>
      <c r="DY529" s="110" t="s">
        <v>1911</v>
      </c>
      <c r="DZ529" s="110" t="s">
        <v>1911</v>
      </c>
      <c r="EA529" s="110" t="s">
        <v>1911</v>
      </c>
      <c r="EB529" s="110" t="s">
        <v>1892</v>
      </c>
      <c r="EC529" s="110" t="s">
        <v>1892</v>
      </c>
    </row>
    <row r="530" spans="1:133" x14ac:dyDescent="0.3">
      <c r="A530" s="110" t="s">
        <v>162</v>
      </c>
      <c r="B530" s="110">
        <v>2021</v>
      </c>
      <c r="C530" s="110" t="s">
        <v>3489</v>
      </c>
      <c r="D530" s="22">
        <f>INDEX(Concordance!$A$2:$A$556,MATCH('2021 ESSER III'!F530,Concordance!$D$2:$D$556,0))</f>
        <v>85046</v>
      </c>
      <c r="E530" s="110" t="s">
        <v>1749</v>
      </c>
      <c r="F530" s="110" t="s">
        <v>3490</v>
      </c>
      <c r="G530" s="110" t="s">
        <v>3491</v>
      </c>
      <c r="H530" s="110" t="s">
        <v>1892</v>
      </c>
      <c r="I530" s="21">
        <v>82708.740000000005</v>
      </c>
      <c r="J530" s="21">
        <v>0</v>
      </c>
      <c r="K530" s="21">
        <v>0</v>
      </c>
      <c r="L530" s="21">
        <v>0</v>
      </c>
      <c r="M530" s="21">
        <v>0</v>
      </c>
      <c r="N530" s="21">
        <v>0</v>
      </c>
      <c r="O530" s="21">
        <v>0</v>
      </c>
      <c r="P530" s="21">
        <v>0</v>
      </c>
      <c r="Q530" s="21">
        <v>82708.740000000005</v>
      </c>
      <c r="R530" s="21">
        <v>0</v>
      </c>
      <c r="W530" s="21">
        <v>82708.740000000005</v>
      </c>
      <c r="X530" s="110">
        <v>0</v>
      </c>
      <c r="Y530" s="110">
        <v>0</v>
      </c>
      <c r="Z530" s="110">
        <v>0</v>
      </c>
      <c r="AA530" s="110">
        <v>100</v>
      </c>
      <c r="AB530" s="110">
        <v>0</v>
      </c>
      <c r="AC530" s="21">
        <v>5902738</v>
      </c>
      <c r="AD530" s="21">
        <v>0</v>
      </c>
      <c r="AE530" s="21">
        <v>0</v>
      </c>
      <c r="AF530" s="21">
        <v>0</v>
      </c>
      <c r="AG530" s="21">
        <v>0</v>
      </c>
      <c r="AH530" s="21">
        <v>0</v>
      </c>
      <c r="AI530" s="21">
        <v>0</v>
      </c>
      <c r="AJ530" s="21">
        <v>0</v>
      </c>
      <c r="AK530" s="21">
        <v>0</v>
      </c>
      <c r="AL530" s="21">
        <v>0</v>
      </c>
      <c r="AM530" s="21">
        <v>0</v>
      </c>
      <c r="AN530" s="21">
        <v>0</v>
      </c>
      <c r="AO530" s="21">
        <v>0</v>
      </c>
      <c r="AP530" s="21">
        <v>0</v>
      </c>
      <c r="AQ530" s="21">
        <v>0</v>
      </c>
      <c r="AR530" s="21">
        <v>0</v>
      </c>
      <c r="AS530" s="21">
        <v>0</v>
      </c>
      <c r="AT530" s="21">
        <v>0</v>
      </c>
      <c r="AU530" s="21">
        <v>0</v>
      </c>
      <c r="AV530" s="21">
        <v>0</v>
      </c>
      <c r="AW530" s="21">
        <v>0</v>
      </c>
      <c r="AX530" s="21">
        <v>0</v>
      </c>
      <c r="AY530" s="21">
        <v>0</v>
      </c>
      <c r="AZ530" s="21">
        <v>0</v>
      </c>
      <c r="BA530" s="21">
        <v>0</v>
      </c>
      <c r="BB530" s="21">
        <v>0</v>
      </c>
      <c r="BC530" s="21">
        <v>0</v>
      </c>
      <c r="BD530" s="21">
        <v>0</v>
      </c>
      <c r="BE530" s="21">
        <v>0</v>
      </c>
      <c r="BF530" s="21">
        <v>0</v>
      </c>
      <c r="BG530" s="21">
        <v>0</v>
      </c>
      <c r="BH530" s="21">
        <v>0</v>
      </c>
      <c r="BI530" s="21">
        <v>0</v>
      </c>
      <c r="BJ530" s="21">
        <v>0</v>
      </c>
      <c r="BK530" s="21">
        <v>0</v>
      </c>
      <c r="BL530" s="21">
        <v>0</v>
      </c>
      <c r="BM530" s="21">
        <v>0</v>
      </c>
      <c r="BN530" s="21">
        <v>0</v>
      </c>
      <c r="BO530" s="21">
        <v>0</v>
      </c>
      <c r="BP530" s="21">
        <v>0</v>
      </c>
      <c r="BQ530" s="21">
        <v>0</v>
      </c>
      <c r="BR530" s="21">
        <v>0</v>
      </c>
      <c r="BS530" s="21">
        <v>0</v>
      </c>
      <c r="BT530" s="21">
        <v>0</v>
      </c>
      <c r="BU530" s="21">
        <v>0</v>
      </c>
      <c r="BV530" s="21">
        <v>0</v>
      </c>
      <c r="BW530" s="21">
        <v>0</v>
      </c>
      <c r="BX530" s="21">
        <v>0</v>
      </c>
      <c r="BY530" s="21">
        <v>0</v>
      </c>
      <c r="BZ530" s="21">
        <v>0</v>
      </c>
      <c r="CA530" s="21">
        <v>0</v>
      </c>
      <c r="CB530" s="21">
        <v>0</v>
      </c>
      <c r="CC530" s="21">
        <v>0</v>
      </c>
      <c r="CD530" s="21">
        <v>0</v>
      </c>
      <c r="CE530" s="21">
        <v>0</v>
      </c>
      <c r="CF530" s="21">
        <v>0</v>
      </c>
      <c r="CG530" s="21">
        <v>0</v>
      </c>
      <c r="CH530" s="21">
        <v>0</v>
      </c>
      <c r="CI530" s="21">
        <v>0</v>
      </c>
      <c r="CJ530" s="21">
        <v>0</v>
      </c>
      <c r="CK530" s="21">
        <v>0</v>
      </c>
      <c r="CL530" s="21">
        <v>0</v>
      </c>
      <c r="CM530" s="21">
        <v>0</v>
      </c>
      <c r="CN530" s="21">
        <v>0</v>
      </c>
      <c r="CO530" s="21">
        <v>0</v>
      </c>
      <c r="CP530" s="21">
        <v>0</v>
      </c>
      <c r="CQ530" s="21">
        <v>0</v>
      </c>
      <c r="CR530" s="21">
        <v>0</v>
      </c>
      <c r="CS530" s="21">
        <v>0</v>
      </c>
      <c r="CT530" s="21">
        <v>0</v>
      </c>
      <c r="CU530" s="21">
        <v>0</v>
      </c>
      <c r="CV530" s="21">
        <v>0</v>
      </c>
      <c r="CW530" s="21">
        <v>0</v>
      </c>
      <c r="CX530" s="21">
        <v>0</v>
      </c>
      <c r="CY530" s="21">
        <v>0</v>
      </c>
      <c r="CZ530" s="21">
        <v>0</v>
      </c>
      <c r="DA530" s="21">
        <v>0</v>
      </c>
      <c r="DB530" s="21">
        <v>0</v>
      </c>
      <c r="DC530" s="21">
        <v>0</v>
      </c>
      <c r="DD530" s="21">
        <v>0</v>
      </c>
      <c r="DE530" s="21">
        <v>0</v>
      </c>
      <c r="DF530" s="21">
        <v>0</v>
      </c>
      <c r="DG530" s="21">
        <v>0</v>
      </c>
      <c r="DH530" s="21">
        <v>5902738</v>
      </c>
      <c r="DI530" s="110">
        <v>0</v>
      </c>
      <c r="DJ530" s="110">
        <v>20</v>
      </c>
      <c r="DK530" s="110">
        <v>0</v>
      </c>
      <c r="DL530" s="110">
        <v>80</v>
      </c>
      <c r="DM530" s="110">
        <v>0</v>
      </c>
      <c r="DN530" s="21">
        <v>1180547.6000000001</v>
      </c>
      <c r="DO530" s="21">
        <v>0</v>
      </c>
      <c r="DP530" s="110" t="s">
        <v>1911</v>
      </c>
      <c r="DQ530" s="110" t="s">
        <v>1892</v>
      </c>
      <c r="DR530" s="110" t="s">
        <v>1911</v>
      </c>
      <c r="DS530" s="110" t="s">
        <v>1911</v>
      </c>
      <c r="DT530" s="110" t="s">
        <v>1911</v>
      </c>
      <c r="DU530" s="110" t="s">
        <v>1911</v>
      </c>
      <c r="DV530" s="110" t="s">
        <v>1911</v>
      </c>
      <c r="DW530" s="110" t="s">
        <v>1911</v>
      </c>
      <c r="DX530" s="110" t="s">
        <v>1911</v>
      </c>
      <c r="DY530" s="110" t="s">
        <v>1911</v>
      </c>
      <c r="DZ530" s="110" t="s">
        <v>1911</v>
      </c>
      <c r="EA530" s="110" t="s">
        <v>1911</v>
      </c>
      <c r="EB530" s="110" t="s">
        <v>1892</v>
      </c>
      <c r="EC530" s="110" t="s">
        <v>1911</v>
      </c>
    </row>
    <row r="531" spans="1:133" x14ac:dyDescent="0.3">
      <c r="A531" s="110" t="s">
        <v>162</v>
      </c>
      <c r="B531" s="110">
        <v>2021</v>
      </c>
      <c r="C531" s="110" t="s">
        <v>3492</v>
      </c>
      <c r="D531" s="22">
        <f>INDEX(Concordance!$A$2:$A$556,MATCH('2021 ESSER III'!F531,Concordance!$D$2:$D$556,0))</f>
        <v>43003</v>
      </c>
      <c r="E531" s="110" t="s">
        <v>1752</v>
      </c>
      <c r="F531" s="110" t="s">
        <v>3493</v>
      </c>
      <c r="G531" s="110" t="s">
        <v>3494</v>
      </c>
      <c r="H531" s="110" t="s">
        <v>1892</v>
      </c>
      <c r="I531" s="21">
        <v>0</v>
      </c>
      <c r="J531" s="21">
        <v>0</v>
      </c>
      <c r="K531" s="21">
        <v>0</v>
      </c>
      <c r="L531" s="21">
        <v>0</v>
      </c>
      <c r="M531" s="21">
        <v>0</v>
      </c>
      <c r="N531" s="21">
        <v>0</v>
      </c>
      <c r="O531" s="21">
        <v>0</v>
      </c>
      <c r="P531" s="21">
        <v>0</v>
      </c>
      <c r="Q531" s="21">
        <v>0</v>
      </c>
      <c r="R531" s="21">
        <v>0</v>
      </c>
      <c r="W531" s="21">
        <v>0</v>
      </c>
      <c r="AC531" s="21">
        <v>1199918</v>
      </c>
      <c r="AD531" s="21">
        <v>0</v>
      </c>
      <c r="AE531" s="21">
        <v>0</v>
      </c>
      <c r="AF531" s="21">
        <v>0</v>
      </c>
      <c r="AG531" s="21">
        <v>0</v>
      </c>
      <c r="AH531" s="21">
        <v>0</v>
      </c>
      <c r="AI531" s="21">
        <v>0</v>
      </c>
      <c r="AJ531" s="21">
        <v>0</v>
      </c>
      <c r="AK531" s="21">
        <v>0</v>
      </c>
      <c r="AL531" s="21">
        <v>0</v>
      </c>
      <c r="AM531" s="21">
        <v>0</v>
      </c>
      <c r="AN531" s="21">
        <v>0</v>
      </c>
      <c r="AO531" s="21">
        <v>0</v>
      </c>
      <c r="AP531" s="21">
        <v>0</v>
      </c>
      <c r="AQ531" s="21">
        <v>0</v>
      </c>
      <c r="AR531" s="21">
        <v>0</v>
      </c>
      <c r="AS531" s="21">
        <v>0</v>
      </c>
      <c r="AT531" s="21">
        <v>0</v>
      </c>
      <c r="AU531" s="21">
        <v>0</v>
      </c>
      <c r="AV531" s="21">
        <v>0</v>
      </c>
      <c r="AW531" s="21">
        <v>0</v>
      </c>
      <c r="AX531" s="21">
        <v>0</v>
      </c>
      <c r="AY531" s="21">
        <v>0</v>
      </c>
      <c r="AZ531" s="21">
        <v>0</v>
      </c>
      <c r="BA531" s="21">
        <v>0</v>
      </c>
      <c r="BB531" s="21">
        <v>0</v>
      </c>
      <c r="BC531" s="21">
        <v>0</v>
      </c>
      <c r="BD531" s="21">
        <v>0</v>
      </c>
      <c r="BE531" s="21">
        <v>0</v>
      </c>
      <c r="BF531" s="21">
        <v>0</v>
      </c>
      <c r="BG531" s="21">
        <v>0</v>
      </c>
      <c r="BH531" s="21">
        <v>0</v>
      </c>
      <c r="BI531" s="21">
        <v>0</v>
      </c>
      <c r="BJ531" s="21">
        <v>0</v>
      </c>
      <c r="BK531" s="21">
        <v>0</v>
      </c>
      <c r="BL531" s="21">
        <v>0</v>
      </c>
      <c r="BM531" s="21">
        <v>0</v>
      </c>
      <c r="BN531" s="21">
        <v>0</v>
      </c>
      <c r="BO531" s="21">
        <v>0</v>
      </c>
      <c r="BP531" s="21">
        <v>0</v>
      </c>
      <c r="BQ531" s="21">
        <v>0</v>
      </c>
      <c r="BR531" s="21">
        <v>0</v>
      </c>
      <c r="BS531" s="21">
        <v>0</v>
      </c>
      <c r="BT531" s="21">
        <v>0</v>
      </c>
      <c r="BU531" s="21">
        <v>0</v>
      </c>
      <c r="BV531" s="21">
        <v>0</v>
      </c>
      <c r="BW531" s="21">
        <v>0</v>
      </c>
      <c r="BX531" s="21">
        <v>0</v>
      </c>
      <c r="BY531" s="21">
        <v>0</v>
      </c>
      <c r="BZ531" s="21">
        <v>0</v>
      </c>
      <c r="CA531" s="21">
        <v>0</v>
      </c>
      <c r="CB531" s="21">
        <v>0</v>
      </c>
      <c r="CC531" s="21">
        <v>0</v>
      </c>
      <c r="CD531" s="21">
        <v>0</v>
      </c>
      <c r="CE531" s="21">
        <v>0</v>
      </c>
      <c r="CF531" s="21">
        <v>0</v>
      </c>
      <c r="CG531" s="21">
        <v>0</v>
      </c>
      <c r="CH531" s="21">
        <v>0</v>
      </c>
      <c r="CI531" s="21">
        <v>0</v>
      </c>
      <c r="CJ531" s="21">
        <v>0</v>
      </c>
      <c r="CK531" s="21">
        <v>0</v>
      </c>
      <c r="CL531" s="21">
        <v>0</v>
      </c>
      <c r="CM531" s="21">
        <v>0</v>
      </c>
      <c r="CN531" s="21">
        <v>0</v>
      </c>
      <c r="CO531" s="21">
        <v>0</v>
      </c>
      <c r="CP531" s="21">
        <v>0</v>
      </c>
      <c r="CQ531" s="21">
        <v>0</v>
      </c>
      <c r="CR531" s="21">
        <v>0</v>
      </c>
      <c r="CS531" s="21">
        <v>0</v>
      </c>
      <c r="CT531" s="21">
        <v>0</v>
      </c>
      <c r="CU531" s="21">
        <v>0</v>
      </c>
      <c r="CV531" s="21">
        <v>0</v>
      </c>
      <c r="CW531" s="21">
        <v>0</v>
      </c>
      <c r="CX531" s="21">
        <v>0</v>
      </c>
      <c r="CY531" s="21">
        <v>0</v>
      </c>
      <c r="CZ531" s="21">
        <v>0</v>
      </c>
      <c r="DA531" s="21">
        <v>0</v>
      </c>
      <c r="DB531" s="21">
        <v>0</v>
      </c>
      <c r="DC531" s="21">
        <v>0</v>
      </c>
      <c r="DD531" s="21">
        <v>0</v>
      </c>
      <c r="DE531" s="21">
        <v>0</v>
      </c>
      <c r="DF531" s="21">
        <v>0</v>
      </c>
      <c r="DG531" s="21">
        <v>0</v>
      </c>
      <c r="DH531" s="21">
        <v>1199918</v>
      </c>
      <c r="DI531" s="110">
        <v>0</v>
      </c>
      <c r="DJ531" s="110">
        <v>22.8</v>
      </c>
      <c r="DK531" s="110">
        <v>0</v>
      </c>
      <c r="DL531" s="110">
        <v>0</v>
      </c>
      <c r="DM531" s="110">
        <v>77.2</v>
      </c>
      <c r="DN531" s="21">
        <v>256889.28</v>
      </c>
      <c r="DO531" s="21">
        <v>0</v>
      </c>
      <c r="DP531" s="110" t="s">
        <v>1911</v>
      </c>
      <c r="DQ531" s="110" t="s">
        <v>1911</v>
      </c>
      <c r="DR531" s="110" t="s">
        <v>1911</v>
      </c>
      <c r="DS531" s="110" t="s">
        <v>1892</v>
      </c>
      <c r="DT531" s="110" t="s">
        <v>1911</v>
      </c>
      <c r="DU531" s="110" t="s">
        <v>1911</v>
      </c>
      <c r="DV531" s="110" t="s">
        <v>1911</v>
      </c>
      <c r="DW531" s="110" t="s">
        <v>1911</v>
      </c>
      <c r="DX531" s="110" t="s">
        <v>1911</v>
      </c>
      <c r="DY531" s="110" t="s">
        <v>1911</v>
      </c>
      <c r="DZ531" s="110" t="s">
        <v>1911</v>
      </c>
      <c r="EA531" s="110" t="s">
        <v>1911</v>
      </c>
      <c r="EB531" s="110" t="s">
        <v>1892</v>
      </c>
      <c r="EC531" s="110" t="s">
        <v>1892</v>
      </c>
    </row>
    <row r="532" spans="1:133" x14ac:dyDescent="0.3">
      <c r="A532" s="110" t="s">
        <v>162</v>
      </c>
      <c r="B532" s="110">
        <v>2021</v>
      </c>
      <c r="C532" s="110" t="s">
        <v>3495</v>
      </c>
      <c r="D532" s="22">
        <f>INDEX(Concordance!$A$2:$A$556,MATCH('2021 ESSER III'!F532,Concordance!$D$2:$D$556,0))</f>
        <v>49144</v>
      </c>
      <c r="E532" s="110" t="s">
        <v>1755</v>
      </c>
      <c r="F532" s="110" t="s">
        <v>3496</v>
      </c>
      <c r="G532" s="110" t="s">
        <v>3497</v>
      </c>
      <c r="H532" s="110" t="s">
        <v>1892</v>
      </c>
      <c r="I532" s="21">
        <v>0</v>
      </c>
      <c r="J532" s="21">
        <v>0</v>
      </c>
      <c r="K532" s="21">
        <v>0</v>
      </c>
      <c r="L532" s="21">
        <v>0</v>
      </c>
      <c r="M532" s="21">
        <v>0</v>
      </c>
      <c r="N532" s="21">
        <v>0</v>
      </c>
      <c r="O532" s="21">
        <v>0</v>
      </c>
      <c r="P532" s="21">
        <v>0</v>
      </c>
      <c r="Q532" s="21">
        <v>0</v>
      </c>
      <c r="R532" s="21">
        <v>0</v>
      </c>
      <c r="W532" s="21">
        <v>0</v>
      </c>
      <c r="AC532" s="21">
        <v>6063766</v>
      </c>
      <c r="AD532" s="21">
        <v>0</v>
      </c>
      <c r="AE532" s="21">
        <v>0</v>
      </c>
      <c r="AF532" s="21">
        <v>0</v>
      </c>
      <c r="AG532" s="21">
        <v>0</v>
      </c>
      <c r="AH532" s="21">
        <v>0</v>
      </c>
      <c r="AI532" s="21">
        <v>0</v>
      </c>
      <c r="AJ532" s="21">
        <v>0</v>
      </c>
      <c r="AK532" s="21">
        <v>0</v>
      </c>
      <c r="AL532" s="21">
        <v>0</v>
      </c>
      <c r="AM532" s="21">
        <v>0</v>
      </c>
      <c r="AN532" s="21">
        <v>0</v>
      </c>
      <c r="AO532" s="21">
        <v>0</v>
      </c>
      <c r="AP532" s="21">
        <v>0</v>
      </c>
      <c r="AQ532" s="21">
        <v>0</v>
      </c>
      <c r="AR532" s="21">
        <v>0</v>
      </c>
      <c r="AS532" s="21">
        <v>0</v>
      </c>
      <c r="AT532" s="21">
        <v>0</v>
      </c>
      <c r="AU532" s="21">
        <v>0</v>
      </c>
      <c r="AV532" s="21">
        <v>0</v>
      </c>
      <c r="AW532" s="21">
        <v>0</v>
      </c>
      <c r="AX532" s="21">
        <v>0</v>
      </c>
      <c r="AY532" s="21">
        <v>0</v>
      </c>
      <c r="AZ532" s="21">
        <v>0</v>
      </c>
      <c r="BA532" s="21">
        <v>0</v>
      </c>
      <c r="BB532" s="21">
        <v>0</v>
      </c>
      <c r="BC532" s="21">
        <v>0</v>
      </c>
      <c r="BD532" s="21">
        <v>0</v>
      </c>
      <c r="BE532" s="21">
        <v>0</v>
      </c>
      <c r="BF532" s="21">
        <v>0</v>
      </c>
      <c r="BG532" s="21">
        <v>0</v>
      </c>
      <c r="BH532" s="21">
        <v>0</v>
      </c>
      <c r="BI532" s="21">
        <v>0</v>
      </c>
      <c r="BJ532" s="21">
        <v>0</v>
      </c>
      <c r="BK532" s="21">
        <v>0</v>
      </c>
      <c r="BL532" s="21">
        <v>0</v>
      </c>
      <c r="BM532" s="21">
        <v>0</v>
      </c>
      <c r="BN532" s="21">
        <v>0</v>
      </c>
      <c r="BO532" s="21">
        <v>0</v>
      </c>
      <c r="BP532" s="21">
        <v>0</v>
      </c>
      <c r="BQ532" s="21">
        <v>0</v>
      </c>
      <c r="BR532" s="21">
        <v>0</v>
      </c>
      <c r="BS532" s="21">
        <v>0</v>
      </c>
      <c r="BT532" s="21">
        <v>0</v>
      </c>
      <c r="BU532" s="21">
        <v>0</v>
      </c>
      <c r="BV532" s="21">
        <v>0</v>
      </c>
      <c r="BW532" s="21">
        <v>0</v>
      </c>
      <c r="BX532" s="21">
        <v>0</v>
      </c>
      <c r="BY532" s="21">
        <v>0</v>
      </c>
      <c r="BZ532" s="21">
        <v>0</v>
      </c>
      <c r="CA532" s="21">
        <v>0</v>
      </c>
      <c r="CB532" s="21">
        <v>0</v>
      </c>
      <c r="CC532" s="21">
        <v>0</v>
      </c>
      <c r="CD532" s="21">
        <v>0</v>
      </c>
      <c r="CE532" s="21">
        <v>0</v>
      </c>
      <c r="CF532" s="21">
        <v>0</v>
      </c>
      <c r="CG532" s="21">
        <v>0</v>
      </c>
      <c r="CH532" s="21">
        <v>0</v>
      </c>
      <c r="CI532" s="21">
        <v>0</v>
      </c>
      <c r="CJ532" s="21">
        <v>0</v>
      </c>
      <c r="CK532" s="21">
        <v>0</v>
      </c>
      <c r="CL532" s="21">
        <v>0</v>
      </c>
      <c r="CM532" s="21">
        <v>0</v>
      </c>
      <c r="CN532" s="21">
        <v>0</v>
      </c>
      <c r="CO532" s="21">
        <v>0</v>
      </c>
      <c r="CP532" s="21">
        <v>0</v>
      </c>
      <c r="CQ532" s="21">
        <v>0</v>
      </c>
      <c r="CR532" s="21">
        <v>0</v>
      </c>
      <c r="CS532" s="21">
        <v>0</v>
      </c>
      <c r="CT532" s="21">
        <v>0</v>
      </c>
      <c r="CU532" s="21">
        <v>0</v>
      </c>
      <c r="CV532" s="21">
        <v>0</v>
      </c>
      <c r="CW532" s="21">
        <v>0</v>
      </c>
      <c r="CX532" s="21">
        <v>0</v>
      </c>
      <c r="CY532" s="21">
        <v>0</v>
      </c>
      <c r="CZ532" s="21">
        <v>0</v>
      </c>
      <c r="DA532" s="21">
        <v>0</v>
      </c>
      <c r="DB532" s="21">
        <v>0</v>
      </c>
      <c r="DC532" s="21">
        <v>0</v>
      </c>
      <c r="DD532" s="21">
        <v>0</v>
      </c>
      <c r="DE532" s="21">
        <v>0</v>
      </c>
      <c r="DF532" s="21">
        <v>0</v>
      </c>
      <c r="DG532" s="21">
        <v>0</v>
      </c>
      <c r="DH532" s="21">
        <v>6063766</v>
      </c>
      <c r="DI532" s="110">
        <v>0</v>
      </c>
      <c r="DJ532" s="110">
        <v>20</v>
      </c>
      <c r="DK532" s="110">
        <v>0</v>
      </c>
      <c r="DL532" s="110">
        <v>80</v>
      </c>
      <c r="DM532" s="110">
        <v>0</v>
      </c>
      <c r="DN532" s="21">
        <v>1213000</v>
      </c>
      <c r="DO532" s="21">
        <v>0</v>
      </c>
      <c r="DP532" s="110" t="s">
        <v>1911</v>
      </c>
      <c r="DQ532" s="110" t="s">
        <v>1911</v>
      </c>
      <c r="DR532" s="110" t="s">
        <v>1911</v>
      </c>
      <c r="DS532" s="110" t="s">
        <v>1911</v>
      </c>
      <c r="DT532" s="110" t="s">
        <v>1911</v>
      </c>
      <c r="DU532" s="110" t="s">
        <v>1911</v>
      </c>
      <c r="DV532" s="110" t="s">
        <v>1911</v>
      </c>
      <c r="DW532" s="110" t="s">
        <v>1911</v>
      </c>
      <c r="DX532" s="110" t="s">
        <v>1911</v>
      </c>
      <c r="DY532" s="110" t="s">
        <v>1911</v>
      </c>
      <c r="DZ532" s="110" t="s">
        <v>1911</v>
      </c>
      <c r="EA532" s="110" t="s">
        <v>1911</v>
      </c>
      <c r="EB532" s="110" t="s">
        <v>1892</v>
      </c>
      <c r="EC532" s="110" t="s">
        <v>1892</v>
      </c>
    </row>
    <row r="533" spans="1:133" x14ac:dyDescent="0.3">
      <c r="A533" s="110" t="s">
        <v>162</v>
      </c>
      <c r="B533" s="110">
        <v>2021</v>
      </c>
      <c r="C533" s="110" t="s">
        <v>3498</v>
      </c>
      <c r="D533" s="22">
        <f>INDEX(Concordance!$A$2:$A$556,MATCH('2021 ESSER III'!F533,Concordance!$D$2:$D$556,0))</f>
        <v>96114</v>
      </c>
      <c r="E533" s="110" t="s">
        <v>1758</v>
      </c>
      <c r="F533" s="110" t="s">
        <v>3499</v>
      </c>
      <c r="G533" s="110" t="s">
        <v>3500</v>
      </c>
      <c r="H533" s="110" t="s">
        <v>1892</v>
      </c>
      <c r="I533" s="21">
        <v>65883.19</v>
      </c>
      <c r="J533" s="21">
        <v>0</v>
      </c>
      <c r="K533" s="21">
        <v>0</v>
      </c>
      <c r="L533" s="21">
        <v>0</v>
      </c>
      <c r="M533" s="21">
        <v>0</v>
      </c>
      <c r="N533" s="21">
        <v>0</v>
      </c>
      <c r="O533" s="21">
        <v>0</v>
      </c>
      <c r="P533" s="21">
        <v>0</v>
      </c>
      <c r="Q533" s="21">
        <v>65883.19</v>
      </c>
      <c r="R533" s="21">
        <v>0</v>
      </c>
      <c r="W533" s="21">
        <v>65883.19</v>
      </c>
      <c r="X533" s="110">
        <v>0</v>
      </c>
      <c r="Y533" s="110">
        <v>0</v>
      </c>
      <c r="Z533" s="110">
        <v>0</v>
      </c>
      <c r="AA533" s="110">
        <v>100</v>
      </c>
      <c r="AB533" s="110">
        <v>0</v>
      </c>
      <c r="AC533" s="21">
        <v>2170026</v>
      </c>
      <c r="AD533" s="21">
        <v>0</v>
      </c>
      <c r="AE533" s="21">
        <v>0</v>
      </c>
      <c r="AF533" s="21">
        <v>0</v>
      </c>
      <c r="AG533" s="21">
        <v>0</v>
      </c>
      <c r="AH533" s="21">
        <v>0</v>
      </c>
      <c r="AI533" s="21">
        <v>0</v>
      </c>
      <c r="AJ533" s="21">
        <v>0</v>
      </c>
      <c r="AK533" s="21">
        <v>0</v>
      </c>
      <c r="AL533" s="21">
        <v>0</v>
      </c>
      <c r="AM533" s="21">
        <v>0</v>
      </c>
      <c r="AN533" s="21">
        <v>0</v>
      </c>
      <c r="AO533" s="21">
        <v>0</v>
      </c>
      <c r="AP533" s="21">
        <v>0</v>
      </c>
      <c r="AQ533" s="21">
        <v>0</v>
      </c>
      <c r="AR533" s="21">
        <v>0</v>
      </c>
      <c r="AS533" s="21">
        <v>0</v>
      </c>
      <c r="AT533" s="21">
        <v>0</v>
      </c>
      <c r="AU533" s="21">
        <v>0</v>
      </c>
      <c r="AV533" s="21">
        <v>0</v>
      </c>
      <c r="AW533" s="21">
        <v>0</v>
      </c>
      <c r="AX533" s="21">
        <v>0</v>
      </c>
      <c r="AY533" s="21">
        <v>0</v>
      </c>
      <c r="AZ533" s="21">
        <v>0</v>
      </c>
      <c r="BA533" s="21">
        <v>0</v>
      </c>
      <c r="BB533" s="21">
        <v>0</v>
      </c>
      <c r="BC533" s="21">
        <v>0</v>
      </c>
      <c r="BD533" s="21">
        <v>0</v>
      </c>
      <c r="BE533" s="21">
        <v>0</v>
      </c>
      <c r="BF533" s="21">
        <v>0</v>
      </c>
      <c r="BG533" s="21">
        <v>0</v>
      </c>
      <c r="BH533" s="21">
        <v>0</v>
      </c>
      <c r="BI533" s="21">
        <v>0</v>
      </c>
      <c r="BJ533" s="21">
        <v>0</v>
      </c>
      <c r="BK533" s="21">
        <v>0</v>
      </c>
      <c r="BL533" s="21">
        <v>0</v>
      </c>
      <c r="BM533" s="21">
        <v>0</v>
      </c>
      <c r="BN533" s="21">
        <v>0</v>
      </c>
      <c r="BO533" s="21">
        <v>0</v>
      </c>
      <c r="BP533" s="21">
        <v>0</v>
      </c>
      <c r="BQ533" s="21">
        <v>0</v>
      </c>
      <c r="BR533" s="21">
        <v>0</v>
      </c>
      <c r="BS533" s="21">
        <v>0</v>
      </c>
      <c r="BT533" s="21">
        <v>0</v>
      </c>
      <c r="BU533" s="21">
        <v>0</v>
      </c>
      <c r="BV533" s="21">
        <v>0</v>
      </c>
      <c r="BW533" s="21">
        <v>0</v>
      </c>
      <c r="BX533" s="21">
        <v>0</v>
      </c>
      <c r="BY533" s="21">
        <v>0</v>
      </c>
      <c r="BZ533" s="21">
        <v>0</v>
      </c>
      <c r="CA533" s="21">
        <v>0</v>
      </c>
      <c r="CB533" s="21">
        <v>0</v>
      </c>
      <c r="CC533" s="21">
        <v>0</v>
      </c>
      <c r="CD533" s="21">
        <v>0</v>
      </c>
      <c r="CE533" s="21">
        <v>0</v>
      </c>
      <c r="CF533" s="21">
        <v>0</v>
      </c>
      <c r="CG533" s="21">
        <v>0</v>
      </c>
      <c r="CH533" s="21">
        <v>0</v>
      </c>
      <c r="CI533" s="21">
        <v>0</v>
      </c>
      <c r="CJ533" s="21">
        <v>0</v>
      </c>
      <c r="CK533" s="21">
        <v>0</v>
      </c>
      <c r="CL533" s="21">
        <v>0</v>
      </c>
      <c r="CM533" s="21">
        <v>0</v>
      </c>
      <c r="CN533" s="21">
        <v>0</v>
      </c>
      <c r="CO533" s="21">
        <v>0</v>
      </c>
      <c r="CP533" s="21">
        <v>0</v>
      </c>
      <c r="CQ533" s="21">
        <v>0</v>
      </c>
      <c r="CR533" s="21">
        <v>0</v>
      </c>
      <c r="CS533" s="21">
        <v>0</v>
      </c>
      <c r="CT533" s="21">
        <v>0</v>
      </c>
      <c r="CU533" s="21">
        <v>0</v>
      </c>
      <c r="CV533" s="21">
        <v>0</v>
      </c>
      <c r="CW533" s="21">
        <v>0</v>
      </c>
      <c r="CX533" s="21">
        <v>0</v>
      </c>
      <c r="CY533" s="21">
        <v>0</v>
      </c>
      <c r="CZ533" s="21">
        <v>0</v>
      </c>
      <c r="DA533" s="21">
        <v>0</v>
      </c>
      <c r="DB533" s="21">
        <v>0</v>
      </c>
      <c r="DC533" s="21">
        <v>0</v>
      </c>
      <c r="DD533" s="21">
        <v>0</v>
      </c>
      <c r="DE533" s="21">
        <v>0</v>
      </c>
      <c r="DF533" s="21">
        <v>0</v>
      </c>
      <c r="DG533" s="21">
        <v>0</v>
      </c>
      <c r="DH533" s="21">
        <v>2170026</v>
      </c>
      <c r="DI533" s="110">
        <v>40</v>
      </c>
      <c r="DJ533" s="110">
        <v>50</v>
      </c>
      <c r="DK533" s="110">
        <v>10</v>
      </c>
      <c r="DL533" s="110">
        <v>0</v>
      </c>
      <c r="DM533" s="110">
        <v>0</v>
      </c>
      <c r="DN533" s="21">
        <v>800000</v>
      </c>
      <c r="DO533" s="21">
        <v>0</v>
      </c>
      <c r="DP533" s="110" t="s">
        <v>1911</v>
      </c>
      <c r="DQ533" s="110" t="s">
        <v>1892</v>
      </c>
      <c r="DR533" s="110" t="s">
        <v>1911</v>
      </c>
      <c r="DS533" s="110" t="s">
        <v>1911</v>
      </c>
      <c r="DT533" s="110" t="s">
        <v>1911</v>
      </c>
      <c r="DU533" s="110" t="s">
        <v>1892</v>
      </c>
      <c r="DV533" s="110" t="s">
        <v>1911</v>
      </c>
      <c r="DW533" s="110" t="s">
        <v>1911</v>
      </c>
      <c r="DX533" s="110" t="s">
        <v>1911</v>
      </c>
      <c r="DY533" s="110" t="s">
        <v>1911</v>
      </c>
      <c r="DZ533" s="110" t="s">
        <v>1911</v>
      </c>
      <c r="EA533" s="110" t="s">
        <v>1911</v>
      </c>
      <c r="EB533" s="110" t="s">
        <v>1892</v>
      </c>
      <c r="EC533" s="110" t="s">
        <v>1892</v>
      </c>
    </row>
    <row r="534" spans="1:133" x14ac:dyDescent="0.3">
      <c r="A534" s="110" t="s">
        <v>162</v>
      </c>
      <c r="B534" s="110">
        <v>2021</v>
      </c>
      <c r="C534" s="110" t="s">
        <v>3501</v>
      </c>
      <c r="D534" s="22">
        <f>INDEX(Concordance!$A$2:$A$556,MATCH('2021 ESSER III'!F534,Concordance!$D$2:$D$556,0))</f>
        <v>54043</v>
      </c>
      <c r="E534" s="110" t="s">
        <v>1761</v>
      </c>
      <c r="F534" s="110" t="s">
        <v>3502</v>
      </c>
      <c r="G534" s="110" t="s">
        <v>3503</v>
      </c>
      <c r="H534" s="110" t="s">
        <v>1892</v>
      </c>
      <c r="I534" s="21">
        <v>7297.83</v>
      </c>
      <c r="J534" s="21">
        <v>0</v>
      </c>
      <c r="K534" s="21">
        <v>0</v>
      </c>
      <c r="L534" s="21">
        <v>0</v>
      </c>
      <c r="M534" s="21">
        <v>0</v>
      </c>
      <c r="N534" s="21">
        <v>0</v>
      </c>
      <c r="O534" s="21">
        <v>0</v>
      </c>
      <c r="P534" s="21">
        <v>0</v>
      </c>
      <c r="Q534" s="21">
        <v>7297.83</v>
      </c>
      <c r="R534" s="21">
        <v>0</v>
      </c>
      <c r="W534" s="21">
        <v>7297.83</v>
      </c>
      <c r="X534" s="110">
        <v>0</v>
      </c>
      <c r="Y534" s="110">
        <v>0</v>
      </c>
      <c r="Z534" s="110">
        <v>0</v>
      </c>
      <c r="AA534" s="110">
        <v>100</v>
      </c>
      <c r="AB534" s="110">
        <v>0</v>
      </c>
      <c r="AC534" s="21">
        <v>404472</v>
      </c>
      <c r="AD534" s="21">
        <v>0</v>
      </c>
      <c r="AE534" s="21">
        <v>0</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0</v>
      </c>
      <c r="BL534" s="21">
        <v>0</v>
      </c>
      <c r="BM534" s="21">
        <v>0</v>
      </c>
      <c r="BN534" s="21">
        <v>0</v>
      </c>
      <c r="BO534" s="21">
        <v>0</v>
      </c>
      <c r="BP534" s="21">
        <v>0</v>
      </c>
      <c r="BQ534" s="21">
        <v>0</v>
      </c>
      <c r="BR534" s="21">
        <v>0</v>
      </c>
      <c r="BS534" s="21">
        <v>0</v>
      </c>
      <c r="BT534" s="21">
        <v>0</v>
      </c>
      <c r="BU534" s="21">
        <v>0</v>
      </c>
      <c r="BV534" s="21">
        <v>0</v>
      </c>
      <c r="BW534" s="21">
        <v>0</v>
      </c>
      <c r="BX534" s="21">
        <v>0</v>
      </c>
      <c r="BY534" s="21">
        <v>0</v>
      </c>
      <c r="BZ534" s="21">
        <v>0</v>
      </c>
      <c r="CA534" s="21">
        <v>0</v>
      </c>
      <c r="CB534" s="21">
        <v>0</v>
      </c>
      <c r="CC534" s="21">
        <v>0</v>
      </c>
      <c r="CD534" s="21">
        <v>0</v>
      </c>
      <c r="CE534" s="21">
        <v>0</v>
      </c>
      <c r="CF534" s="21">
        <v>0</v>
      </c>
      <c r="CG534" s="21">
        <v>0</v>
      </c>
      <c r="CH534" s="21">
        <v>0</v>
      </c>
      <c r="CI534" s="21">
        <v>0</v>
      </c>
      <c r="CJ534" s="21">
        <v>0</v>
      </c>
      <c r="CK534" s="21">
        <v>0</v>
      </c>
      <c r="CL534" s="21">
        <v>0</v>
      </c>
      <c r="CM534" s="21">
        <v>0</v>
      </c>
      <c r="CN534" s="21">
        <v>0</v>
      </c>
      <c r="CO534" s="21">
        <v>0</v>
      </c>
      <c r="CP534" s="21">
        <v>0</v>
      </c>
      <c r="CQ534" s="21">
        <v>0</v>
      </c>
      <c r="CR534" s="21">
        <v>0</v>
      </c>
      <c r="CS534" s="21">
        <v>0</v>
      </c>
      <c r="CT534" s="21">
        <v>0</v>
      </c>
      <c r="CU534" s="21">
        <v>0</v>
      </c>
      <c r="CV534" s="21">
        <v>0</v>
      </c>
      <c r="CW534" s="21">
        <v>0</v>
      </c>
      <c r="CX534" s="21">
        <v>0</v>
      </c>
      <c r="CY534" s="21">
        <v>0</v>
      </c>
      <c r="CZ534" s="21">
        <v>0</v>
      </c>
      <c r="DA534" s="21">
        <v>0</v>
      </c>
      <c r="DB534" s="21">
        <v>0</v>
      </c>
      <c r="DC534" s="21">
        <v>0</v>
      </c>
      <c r="DD534" s="21">
        <v>0</v>
      </c>
      <c r="DE534" s="21">
        <v>0</v>
      </c>
      <c r="DF534" s="21">
        <v>0</v>
      </c>
      <c r="DG534" s="21">
        <v>0</v>
      </c>
      <c r="DH534" s="21">
        <v>404472</v>
      </c>
      <c r="DI534" s="110">
        <v>0</v>
      </c>
      <c r="DJ534" s="110">
        <v>70.5</v>
      </c>
      <c r="DK534" s="110">
        <v>8.5</v>
      </c>
      <c r="DL534" s="110">
        <v>21</v>
      </c>
      <c r="DM534" s="110">
        <v>0</v>
      </c>
      <c r="DN534" s="21">
        <v>85000</v>
      </c>
      <c r="DO534" s="21">
        <v>0</v>
      </c>
      <c r="DP534" s="110" t="s">
        <v>1911</v>
      </c>
      <c r="DQ534" s="110" t="s">
        <v>1892</v>
      </c>
      <c r="DR534" s="110" t="s">
        <v>1911</v>
      </c>
      <c r="DS534" s="110" t="s">
        <v>1911</v>
      </c>
      <c r="DT534" s="110" t="s">
        <v>1911</v>
      </c>
      <c r="DU534" s="110" t="s">
        <v>1892</v>
      </c>
      <c r="DV534" s="110" t="s">
        <v>1911</v>
      </c>
      <c r="DW534" s="110" t="s">
        <v>1911</v>
      </c>
      <c r="DX534" s="110" t="s">
        <v>1911</v>
      </c>
      <c r="DY534" s="110" t="s">
        <v>1911</v>
      </c>
      <c r="DZ534" s="110" t="s">
        <v>1911</v>
      </c>
      <c r="EA534" s="110" t="s">
        <v>1911</v>
      </c>
      <c r="EB534" s="110" t="s">
        <v>1892</v>
      </c>
      <c r="EC534" s="110" t="s">
        <v>1892</v>
      </c>
    </row>
    <row r="535" spans="1:133" x14ac:dyDescent="0.3">
      <c r="A535" s="110" t="s">
        <v>162</v>
      </c>
      <c r="B535" s="110">
        <v>2021</v>
      </c>
      <c r="C535" s="110" t="s">
        <v>3504</v>
      </c>
      <c r="D535" s="22">
        <f>INDEX(Concordance!$A$2:$A$556,MATCH('2021 ESSER III'!F535,Concordance!$D$2:$D$556,0))</f>
        <v>70092</v>
      </c>
      <c r="E535" s="110" t="s">
        <v>1764</v>
      </c>
      <c r="F535" s="110" t="s">
        <v>3505</v>
      </c>
      <c r="G535" s="110" t="s">
        <v>3506</v>
      </c>
      <c r="H535" s="110" t="s">
        <v>1892</v>
      </c>
      <c r="I535" s="21">
        <v>0</v>
      </c>
      <c r="J535" s="21">
        <v>0</v>
      </c>
      <c r="K535" s="21">
        <v>0</v>
      </c>
      <c r="L535" s="21">
        <v>0</v>
      </c>
      <c r="M535" s="21">
        <v>0</v>
      </c>
      <c r="N535" s="21">
        <v>0</v>
      </c>
      <c r="O535" s="21">
        <v>0</v>
      </c>
      <c r="P535" s="21">
        <v>0</v>
      </c>
      <c r="Q535" s="21">
        <v>0</v>
      </c>
      <c r="R535" s="21">
        <v>0</v>
      </c>
      <c r="W535" s="21">
        <v>0</v>
      </c>
      <c r="AC535" s="21">
        <v>840260</v>
      </c>
      <c r="AD535" s="21">
        <v>0</v>
      </c>
      <c r="AE535" s="21">
        <v>0</v>
      </c>
      <c r="AF535" s="21">
        <v>0</v>
      </c>
      <c r="AG535" s="21">
        <v>0</v>
      </c>
      <c r="AH535" s="21">
        <v>0</v>
      </c>
      <c r="AI535" s="21">
        <v>0</v>
      </c>
      <c r="AJ535" s="21">
        <v>0</v>
      </c>
      <c r="AK535" s="21">
        <v>0</v>
      </c>
      <c r="AL535" s="21">
        <v>0</v>
      </c>
      <c r="AM535" s="21">
        <v>0</v>
      </c>
      <c r="AN535" s="21">
        <v>0</v>
      </c>
      <c r="AO535" s="21">
        <v>0</v>
      </c>
      <c r="AP535" s="21">
        <v>0</v>
      </c>
      <c r="AQ535" s="21">
        <v>0</v>
      </c>
      <c r="AR535" s="21">
        <v>0</v>
      </c>
      <c r="AS535" s="21">
        <v>0</v>
      </c>
      <c r="AT535" s="21">
        <v>0</v>
      </c>
      <c r="AU535" s="21">
        <v>0</v>
      </c>
      <c r="AV535" s="21">
        <v>0</v>
      </c>
      <c r="AW535" s="21">
        <v>0</v>
      </c>
      <c r="AX535" s="21">
        <v>0</v>
      </c>
      <c r="AY535" s="21">
        <v>0</v>
      </c>
      <c r="AZ535" s="21">
        <v>0</v>
      </c>
      <c r="BA535" s="21">
        <v>0</v>
      </c>
      <c r="BB535" s="21">
        <v>0</v>
      </c>
      <c r="BC535" s="21">
        <v>0</v>
      </c>
      <c r="BD535" s="21">
        <v>0</v>
      </c>
      <c r="BE535" s="21">
        <v>0</v>
      </c>
      <c r="BF535" s="21">
        <v>0</v>
      </c>
      <c r="BG535" s="21">
        <v>0</v>
      </c>
      <c r="BH535" s="21">
        <v>0</v>
      </c>
      <c r="BI535" s="21">
        <v>0</v>
      </c>
      <c r="BJ535" s="21">
        <v>0</v>
      </c>
      <c r="BK535" s="21">
        <v>0</v>
      </c>
      <c r="BL535" s="21">
        <v>0</v>
      </c>
      <c r="BM535" s="21">
        <v>0</v>
      </c>
      <c r="BN535" s="21">
        <v>0</v>
      </c>
      <c r="BO535" s="21">
        <v>0</v>
      </c>
      <c r="BP535" s="21">
        <v>0</v>
      </c>
      <c r="BQ535" s="21">
        <v>0</v>
      </c>
      <c r="BR535" s="21">
        <v>0</v>
      </c>
      <c r="BS535" s="21">
        <v>0</v>
      </c>
      <c r="BT535" s="21">
        <v>0</v>
      </c>
      <c r="BU535" s="21">
        <v>0</v>
      </c>
      <c r="BV535" s="21">
        <v>0</v>
      </c>
      <c r="BW535" s="21">
        <v>0</v>
      </c>
      <c r="BX535" s="21">
        <v>0</v>
      </c>
      <c r="BY535" s="21">
        <v>0</v>
      </c>
      <c r="BZ535" s="21">
        <v>0</v>
      </c>
      <c r="CA535" s="21">
        <v>0</v>
      </c>
      <c r="CB535" s="21">
        <v>0</v>
      </c>
      <c r="CC535" s="21">
        <v>0</v>
      </c>
      <c r="CD535" s="21">
        <v>0</v>
      </c>
      <c r="CE535" s="21">
        <v>0</v>
      </c>
      <c r="CF535" s="21">
        <v>0</v>
      </c>
      <c r="CG535" s="21">
        <v>0</v>
      </c>
      <c r="CH535" s="21">
        <v>0</v>
      </c>
      <c r="CI535" s="21">
        <v>0</v>
      </c>
      <c r="CJ535" s="21">
        <v>0</v>
      </c>
      <c r="CK535" s="21">
        <v>0</v>
      </c>
      <c r="CL535" s="21">
        <v>0</v>
      </c>
      <c r="CM535" s="21">
        <v>0</v>
      </c>
      <c r="CN535" s="21">
        <v>0</v>
      </c>
      <c r="CO535" s="21">
        <v>0</v>
      </c>
      <c r="CP535" s="21">
        <v>0</v>
      </c>
      <c r="CQ535" s="21">
        <v>0</v>
      </c>
      <c r="CR535" s="21">
        <v>0</v>
      </c>
      <c r="CS535" s="21">
        <v>0</v>
      </c>
      <c r="CT535" s="21">
        <v>0</v>
      </c>
      <c r="CU535" s="21">
        <v>0</v>
      </c>
      <c r="CV535" s="21">
        <v>0</v>
      </c>
      <c r="CW535" s="21">
        <v>0</v>
      </c>
      <c r="CX535" s="21">
        <v>0</v>
      </c>
      <c r="CY535" s="21">
        <v>0</v>
      </c>
      <c r="CZ535" s="21">
        <v>0</v>
      </c>
      <c r="DA535" s="21">
        <v>0</v>
      </c>
      <c r="DB535" s="21">
        <v>0</v>
      </c>
      <c r="DC535" s="21">
        <v>0</v>
      </c>
      <c r="DD535" s="21">
        <v>0</v>
      </c>
      <c r="DE535" s="21">
        <v>0</v>
      </c>
      <c r="DF535" s="21">
        <v>0</v>
      </c>
      <c r="DG535" s="21">
        <v>0</v>
      </c>
      <c r="DH535" s="21">
        <v>840260</v>
      </c>
      <c r="DI535" s="110">
        <v>0</v>
      </c>
      <c r="DJ535" s="110">
        <v>20</v>
      </c>
      <c r="DK535" s="110">
        <v>0</v>
      </c>
      <c r="DL535" s="110">
        <v>80</v>
      </c>
      <c r="DM535" s="110">
        <v>0</v>
      </c>
      <c r="DN535" s="21">
        <v>170000</v>
      </c>
      <c r="DO535" s="21">
        <v>0</v>
      </c>
      <c r="DP535" s="110" t="s">
        <v>1911</v>
      </c>
      <c r="DQ535" s="110" t="s">
        <v>1911</v>
      </c>
      <c r="DR535" s="110" t="s">
        <v>1911</v>
      </c>
      <c r="DS535" s="110" t="s">
        <v>1911</v>
      </c>
      <c r="DT535" s="110" t="s">
        <v>1911</v>
      </c>
      <c r="DU535" s="110" t="s">
        <v>1911</v>
      </c>
      <c r="DV535" s="110" t="s">
        <v>1911</v>
      </c>
      <c r="DW535" s="110" t="s">
        <v>1911</v>
      </c>
      <c r="DX535" s="110" t="s">
        <v>1911</v>
      </c>
      <c r="DY535" s="110" t="s">
        <v>1911</v>
      </c>
      <c r="DZ535" s="110" t="s">
        <v>1911</v>
      </c>
      <c r="EA535" s="110" t="s">
        <v>1911</v>
      </c>
      <c r="EB535" s="110" t="s">
        <v>1892</v>
      </c>
      <c r="EC535" s="110" t="s">
        <v>1892</v>
      </c>
    </row>
    <row r="536" spans="1:133" x14ac:dyDescent="0.3">
      <c r="A536" s="110" t="s">
        <v>162</v>
      </c>
      <c r="B536" s="110">
        <v>2021</v>
      </c>
      <c r="C536" s="110" t="s">
        <v>3507</v>
      </c>
      <c r="D536" s="22">
        <f>INDEX(Concordance!$A$2:$A$556,MATCH('2021 ESSER III'!F536,Concordance!$D$2:$D$556,0))</f>
        <v>92089</v>
      </c>
      <c r="E536" s="110" t="s">
        <v>1767</v>
      </c>
      <c r="F536" s="110" t="s">
        <v>3508</v>
      </c>
      <c r="G536" s="110" t="s">
        <v>3509</v>
      </c>
      <c r="H536" s="110" t="s">
        <v>1892</v>
      </c>
      <c r="I536" s="21">
        <v>255829.49</v>
      </c>
      <c r="J536" s="21">
        <v>0</v>
      </c>
      <c r="K536" s="21">
        <v>0</v>
      </c>
      <c r="L536" s="21">
        <v>0</v>
      </c>
      <c r="M536" s="21">
        <v>0</v>
      </c>
      <c r="N536" s="21">
        <v>0</v>
      </c>
      <c r="O536" s="21">
        <v>0</v>
      </c>
      <c r="P536" s="21">
        <v>0</v>
      </c>
      <c r="Q536" s="21">
        <v>255829.49</v>
      </c>
      <c r="R536" s="21">
        <v>0</v>
      </c>
      <c r="W536" s="21">
        <v>255829.49</v>
      </c>
      <c r="X536" s="110">
        <v>0</v>
      </c>
      <c r="Y536" s="110">
        <v>0</v>
      </c>
      <c r="Z536" s="110">
        <v>0</v>
      </c>
      <c r="AA536" s="110">
        <v>100</v>
      </c>
      <c r="AB536" s="110">
        <v>0</v>
      </c>
      <c r="AC536" s="21">
        <v>6514126</v>
      </c>
      <c r="AD536" s="21">
        <v>0</v>
      </c>
      <c r="AE536" s="21">
        <v>0</v>
      </c>
      <c r="AF536" s="21">
        <v>0</v>
      </c>
      <c r="AG536" s="21">
        <v>0</v>
      </c>
      <c r="AH536" s="21">
        <v>0</v>
      </c>
      <c r="AI536" s="21">
        <v>0</v>
      </c>
      <c r="AJ536" s="21">
        <v>0</v>
      </c>
      <c r="AK536" s="21">
        <v>0</v>
      </c>
      <c r="AL536" s="21">
        <v>0</v>
      </c>
      <c r="AM536" s="21">
        <v>0</v>
      </c>
      <c r="AN536" s="21">
        <v>0</v>
      </c>
      <c r="AO536" s="21">
        <v>0</v>
      </c>
      <c r="AP536" s="21">
        <v>0</v>
      </c>
      <c r="AQ536" s="21">
        <v>0</v>
      </c>
      <c r="AR536" s="21">
        <v>0</v>
      </c>
      <c r="AS536" s="21">
        <v>0</v>
      </c>
      <c r="AT536" s="21">
        <v>0</v>
      </c>
      <c r="AU536" s="21">
        <v>0</v>
      </c>
      <c r="AV536" s="21">
        <v>0</v>
      </c>
      <c r="AW536" s="21">
        <v>0</v>
      </c>
      <c r="AX536" s="21">
        <v>0</v>
      </c>
      <c r="AY536" s="21">
        <v>0</v>
      </c>
      <c r="AZ536" s="21">
        <v>0</v>
      </c>
      <c r="BA536" s="21">
        <v>0</v>
      </c>
      <c r="BB536" s="21">
        <v>0</v>
      </c>
      <c r="BC536" s="21">
        <v>0</v>
      </c>
      <c r="BD536" s="21">
        <v>0</v>
      </c>
      <c r="BE536" s="21">
        <v>0</v>
      </c>
      <c r="BF536" s="21">
        <v>0</v>
      </c>
      <c r="BG536" s="21">
        <v>0</v>
      </c>
      <c r="BH536" s="21">
        <v>0</v>
      </c>
      <c r="BI536" s="21">
        <v>0</v>
      </c>
      <c r="BJ536" s="21">
        <v>0</v>
      </c>
      <c r="BK536" s="21">
        <v>0</v>
      </c>
      <c r="BL536" s="21">
        <v>0</v>
      </c>
      <c r="BM536" s="21">
        <v>0</v>
      </c>
      <c r="BN536" s="21">
        <v>0</v>
      </c>
      <c r="BO536" s="21">
        <v>0</v>
      </c>
      <c r="BP536" s="21">
        <v>0</v>
      </c>
      <c r="BQ536" s="21">
        <v>0</v>
      </c>
      <c r="BR536" s="21">
        <v>0</v>
      </c>
      <c r="BS536" s="21">
        <v>0</v>
      </c>
      <c r="BT536" s="21">
        <v>0</v>
      </c>
      <c r="BU536" s="21">
        <v>0</v>
      </c>
      <c r="BV536" s="21">
        <v>0</v>
      </c>
      <c r="BW536" s="21">
        <v>0</v>
      </c>
      <c r="BX536" s="21">
        <v>0</v>
      </c>
      <c r="BY536" s="21">
        <v>0</v>
      </c>
      <c r="BZ536" s="21">
        <v>0</v>
      </c>
      <c r="CA536" s="21">
        <v>0</v>
      </c>
      <c r="CB536" s="21">
        <v>0</v>
      </c>
      <c r="CC536" s="21">
        <v>0</v>
      </c>
      <c r="CD536" s="21">
        <v>0</v>
      </c>
      <c r="CE536" s="21">
        <v>0</v>
      </c>
      <c r="CF536" s="21">
        <v>0</v>
      </c>
      <c r="CG536" s="21">
        <v>0</v>
      </c>
      <c r="CH536" s="21">
        <v>0</v>
      </c>
      <c r="CI536" s="21">
        <v>0</v>
      </c>
      <c r="CJ536" s="21">
        <v>0</v>
      </c>
      <c r="CK536" s="21">
        <v>0</v>
      </c>
      <c r="CL536" s="21">
        <v>0</v>
      </c>
      <c r="CM536" s="21">
        <v>0</v>
      </c>
      <c r="CN536" s="21">
        <v>0</v>
      </c>
      <c r="CO536" s="21">
        <v>0</v>
      </c>
      <c r="CP536" s="21">
        <v>0</v>
      </c>
      <c r="CQ536" s="21">
        <v>0</v>
      </c>
      <c r="CR536" s="21">
        <v>0</v>
      </c>
      <c r="CS536" s="21">
        <v>0</v>
      </c>
      <c r="CT536" s="21">
        <v>0</v>
      </c>
      <c r="CU536" s="21">
        <v>0</v>
      </c>
      <c r="CV536" s="21">
        <v>0</v>
      </c>
      <c r="CW536" s="21">
        <v>0</v>
      </c>
      <c r="CX536" s="21">
        <v>0</v>
      </c>
      <c r="CY536" s="21">
        <v>0</v>
      </c>
      <c r="CZ536" s="21">
        <v>0</v>
      </c>
      <c r="DA536" s="21">
        <v>0</v>
      </c>
      <c r="DB536" s="21">
        <v>0</v>
      </c>
      <c r="DC536" s="21">
        <v>0</v>
      </c>
      <c r="DD536" s="21">
        <v>0</v>
      </c>
      <c r="DE536" s="21">
        <v>0</v>
      </c>
      <c r="DF536" s="21">
        <v>0</v>
      </c>
      <c r="DG536" s="21">
        <v>0</v>
      </c>
      <c r="DH536" s="21">
        <v>6514126</v>
      </c>
      <c r="DI536" s="110">
        <v>15</v>
      </c>
      <c r="DJ536" s="110">
        <v>65</v>
      </c>
      <c r="DK536" s="110">
        <v>20</v>
      </c>
      <c r="DL536" s="110">
        <v>0</v>
      </c>
      <c r="DM536" s="110">
        <v>0</v>
      </c>
      <c r="DN536" s="21">
        <v>5425063</v>
      </c>
      <c r="DO536" s="21">
        <v>0</v>
      </c>
      <c r="DP536" s="110" t="s">
        <v>1911</v>
      </c>
      <c r="DQ536" s="110" t="s">
        <v>1911</v>
      </c>
      <c r="DR536" s="110" t="s">
        <v>1911</v>
      </c>
      <c r="DS536" s="110" t="s">
        <v>1911</v>
      </c>
      <c r="DT536" s="110" t="s">
        <v>1911</v>
      </c>
      <c r="DU536" s="110" t="s">
        <v>1892</v>
      </c>
      <c r="DV536" s="110" t="s">
        <v>1911</v>
      </c>
      <c r="DW536" s="110" t="s">
        <v>1911</v>
      </c>
      <c r="DX536" s="110" t="s">
        <v>1911</v>
      </c>
      <c r="DY536" s="110" t="s">
        <v>1911</v>
      </c>
      <c r="DZ536" s="110" t="s">
        <v>1911</v>
      </c>
      <c r="EA536" s="110" t="s">
        <v>1911</v>
      </c>
      <c r="EB536" s="110" t="s">
        <v>1892</v>
      </c>
      <c r="EC536" s="110" t="s">
        <v>1892</v>
      </c>
    </row>
    <row r="537" spans="1:133" x14ac:dyDescent="0.3">
      <c r="A537" s="110" t="s">
        <v>162</v>
      </c>
      <c r="B537" s="110">
        <v>2021</v>
      </c>
      <c r="C537" s="110" t="s">
        <v>3510</v>
      </c>
      <c r="D537" s="22">
        <f>INDEX(Concordance!$A$2:$A$556,MATCH('2021 ESSER III'!F537,Concordance!$D$2:$D$556,0))</f>
        <v>74190</v>
      </c>
      <c r="E537" s="110" t="s">
        <v>1770</v>
      </c>
      <c r="F537" s="110" t="s">
        <v>3511</v>
      </c>
      <c r="G537" s="110" t="s">
        <v>3512</v>
      </c>
      <c r="H537" s="110" t="s">
        <v>1892</v>
      </c>
      <c r="I537" s="21">
        <v>0</v>
      </c>
      <c r="J537" s="21">
        <v>0</v>
      </c>
      <c r="K537" s="21">
        <v>0</v>
      </c>
      <c r="L537" s="21">
        <v>0</v>
      </c>
      <c r="M537" s="21">
        <v>0</v>
      </c>
      <c r="N537" s="21">
        <v>0</v>
      </c>
      <c r="O537" s="21">
        <v>0</v>
      </c>
      <c r="P537" s="21">
        <v>0</v>
      </c>
      <c r="Q537" s="21">
        <v>0</v>
      </c>
      <c r="R537" s="21">
        <v>0</v>
      </c>
      <c r="W537" s="21">
        <v>0</v>
      </c>
      <c r="AC537" s="21">
        <v>584120</v>
      </c>
      <c r="AD537" s="21">
        <v>0</v>
      </c>
      <c r="AE537" s="21">
        <v>0</v>
      </c>
      <c r="AF537" s="21">
        <v>0</v>
      </c>
      <c r="AG537" s="21">
        <v>0</v>
      </c>
      <c r="AH537" s="21">
        <v>0</v>
      </c>
      <c r="AI537" s="21">
        <v>0</v>
      </c>
      <c r="AJ537" s="21">
        <v>0</v>
      </c>
      <c r="AK537" s="21">
        <v>0</v>
      </c>
      <c r="AL537" s="21">
        <v>0</v>
      </c>
      <c r="AM537" s="21">
        <v>0</v>
      </c>
      <c r="AN537" s="21">
        <v>0</v>
      </c>
      <c r="AO537" s="21">
        <v>0</v>
      </c>
      <c r="AP537" s="21">
        <v>0</v>
      </c>
      <c r="AQ537" s="21">
        <v>0</v>
      </c>
      <c r="AR537" s="21">
        <v>0</v>
      </c>
      <c r="AS537" s="21">
        <v>0</v>
      </c>
      <c r="AT537" s="21">
        <v>0</v>
      </c>
      <c r="AU537" s="21">
        <v>0</v>
      </c>
      <c r="AV537" s="21">
        <v>0</v>
      </c>
      <c r="AW537" s="21">
        <v>0</v>
      </c>
      <c r="AX537" s="21">
        <v>0</v>
      </c>
      <c r="AY537" s="21">
        <v>0</v>
      </c>
      <c r="AZ537" s="21">
        <v>0</v>
      </c>
      <c r="BA537" s="21">
        <v>0</v>
      </c>
      <c r="BB537" s="21">
        <v>0</v>
      </c>
      <c r="BC537" s="21">
        <v>0</v>
      </c>
      <c r="BD537" s="21">
        <v>0</v>
      </c>
      <c r="BE537" s="21">
        <v>0</v>
      </c>
      <c r="BF537" s="21">
        <v>0</v>
      </c>
      <c r="BG537" s="21">
        <v>0</v>
      </c>
      <c r="BH537" s="21">
        <v>0</v>
      </c>
      <c r="BI537" s="21">
        <v>0</v>
      </c>
      <c r="BJ537" s="21">
        <v>0</v>
      </c>
      <c r="BK537" s="21">
        <v>0</v>
      </c>
      <c r="BL537" s="21">
        <v>0</v>
      </c>
      <c r="BM537" s="21">
        <v>0</v>
      </c>
      <c r="BN537" s="21">
        <v>0</v>
      </c>
      <c r="BO537" s="21">
        <v>0</v>
      </c>
      <c r="BP537" s="21">
        <v>0</v>
      </c>
      <c r="BQ537" s="21">
        <v>0</v>
      </c>
      <c r="BR537" s="21">
        <v>0</v>
      </c>
      <c r="BS537" s="21">
        <v>0</v>
      </c>
      <c r="BT537" s="21">
        <v>0</v>
      </c>
      <c r="BU537" s="21">
        <v>0</v>
      </c>
      <c r="BV537" s="21">
        <v>0</v>
      </c>
      <c r="BW537" s="21">
        <v>0</v>
      </c>
      <c r="BX537" s="21">
        <v>0</v>
      </c>
      <c r="BY537" s="21">
        <v>0</v>
      </c>
      <c r="BZ537" s="21">
        <v>0</v>
      </c>
      <c r="CA537" s="21">
        <v>0</v>
      </c>
      <c r="CB537" s="21">
        <v>0</v>
      </c>
      <c r="CC537" s="21">
        <v>0</v>
      </c>
      <c r="CD537" s="21">
        <v>0</v>
      </c>
      <c r="CE537" s="21">
        <v>0</v>
      </c>
      <c r="CF537" s="21">
        <v>0</v>
      </c>
      <c r="CG537" s="21">
        <v>0</v>
      </c>
      <c r="CH537" s="21">
        <v>0</v>
      </c>
      <c r="CI537" s="21">
        <v>0</v>
      </c>
      <c r="CJ537" s="21">
        <v>0</v>
      </c>
      <c r="CK537" s="21">
        <v>0</v>
      </c>
      <c r="CL537" s="21">
        <v>0</v>
      </c>
      <c r="CM537" s="21">
        <v>0</v>
      </c>
      <c r="CN537" s="21">
        <v>0</v>
      </c>
      <c r="CO537" s="21">
        <v>0</v>
      </c>
      <c r="CP537" s="21">
        <v>0</v>
      </c>
      <c r="CQ537" s="21">
        <v>0</v>
      </c>
      <c r="CR537" s="21">
        <v>0</v>
      </c>
      <c r="CS537" s="21">
        <v>0</v>
      </c>
      <c r="CT537" s="21">
        <v>0</v>
      </c>
      <c r="CU537" s="21">
        <v>0</v>
      </c>
      <c r="CV537" s="21">
        <v>0</v>
      </c>
      <c r="CW537" s="21">
        <v>0</v>
      </c>
      <c r="CX537" s="21">
        <v>0</v>
      </c>
      <c r="CY537" s="21">
        <v>0</v>
      </c>
      <c r="CZ537" s="21">
        <v>0</v>
      </c>
      <c r="DA537" s="21">
        <v>0</v>
      </c>
      <c r="DB537" s="21">
        <v>0</v>
      </c>
      <c r="DC537" s="21">
        <v>0</v>
      </c>
      <c r="DD537" s="21">
        <v>0</v>
      </c>
      <c r="DE537" s="21">
        <v>0</v>
      </c>
      <c r="DF537" s="21">
        <v>0</v>
      </c>
      <c r="DG537" s="21">
        <v>0</v>
      </c>
      <c r="DH537" s="21">
        <v>584120</v>
      </c>
      <c r="DI537" s="110">
        <v>0</v>
      </c>
      <c r="DJ537" s="110">
        <v>0</v>
      </c>
      <c r="DK537" s="110">
        <v>0</v>
      </c>
      <c r="DL537" s="110">
        <v>0</v>
      </c>
      <c r="DM537" s="110">
        <v>100</v>
      </c>
      <c r="DN537" s="21">
        <v>174107</v>
      </c>
      <c r="DO537" s="21">
        <v>0</v>
      </c>
      <c r="DP537" s="110" t="s">
        <v>1911</v>
      </c>
      <c r="DQ537" s="110" t="s">
        <v>1911</v>
      </c>
      <c r="DR537" s="110" t="s">
        <v>1911</v>
      </c>
      <c r="DS537" s="110" t="s">
        <v>1892</v>
      </c>
      <c r="DT537" s="110" t="s">
        <v>1911</v>
      </c>
      <c r="DU537" s="110" t="s">
        <v>1911</v>
      </c>
      <c r="DV537" s="110" t="s">
        <v>1911</v>
      </c>
      <c r="DW537" s="110" t="s">
        <v>1911</v>
      </c>
      <c r="DX537" s="110" t="s">
        <v>1911</v>
      </c>
      <c r="DY537" s="110" t="s">
        <v>1911</v>
      </c>
      <c r="DZ537" s="110" t="s">
        <v>1911</v>
      </c>
      <c r="EA537" s="110" t="s">
        <v>1911</v>
      </c>
      <c r="EB537" s="110" t="s">
        <v>1892</v>
      </c>
      <c r="EC537" s="110" t="s">
        <v>1892</v>
      </c>
    </row>
    <row r="538" spans="1:133" x14ac:dyDescent="0.3">
      <c r="A538" s="110" t="s">
        <v>162</v>
      </c>
      <c r="B538" s="110">
        <v>2021</v>
      </c>
      <c r="C538" s="110" t="s">
        <v>3513</v>
      </c>
      <c r="D538" s="22">
        <f>INDEX(Concordance!$A$2:$A$556,MATCH('2021 ESSER III'!F538,Concordance!$D$2:$D$556,0))</f>
        <v>46134</v>
      </c>
      <c r="E538" s="110" t="s">
        <v>1773</v>
      </c>
      <c r="F538" s="110" t="s">
        <v>3514</v>
      </c>
      <c r="G538" s="110" t="s">
        <v>3515</v>
      </c>
      <c r="H538" s="110" t="s">
        <v>1892</v>
      </c>
      <c r="I538" s="21">
        <v>0</v>
      </c>
      <c r="J538" s="21">
        <v>0</v>
      </c>
      <c r="K538" s="21">
        <v>0</v>
      </c>
      <c r="L538" s="21">
        <v>0</v>
      </c>
      <c r="M538" s="21">
        <v>0</v>
      </c>
      <c r="N538" s="21">
        <v>0</v>
      </c>
      <c r="O538" s="21">
        <v>0</v>
      </c>
      <c r="P538" s="21">
        <v>0</v>
      </c>
      <c r="Q538" s="21">
        <v>0</v>
      </c>
      <c r="R538" s="21">
        <v>0</v>
      </c>
      <c r="W538" s="21">
        <v>0</v>
      </c>
      <c r="AC538" s="21">
        <v>8462709</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0</v>
      </c>
      <c r="BN538" s="21">
        <v>0</v>
      </c>
      <c r="BO538" s="21">
        <v>0</v>
      </c>
      <c r="BP538" s="21">
        <v>0</v>
      </c>
      <c r="BQ538" s="21">
        <v>0</v>
      </c>
      <c r="BR538" s="21">
        <v>0</v>
      </c>
      <c r="BS538" s="21">
        <v>0</v>
      </c>
      <c r="BT538" s="21">
        <v>0</v>
      </c>
      <c r="BU538" s="21">
        <v>0</v>
      </c>
      <c r="BV538" s="21">
        <v>0</v>
      </c>
      <c r="BW538" s="21">
        <v>0</v>
      </c>
      <c r="BX538" s="21">
        <v>0</v>
      </c>
      <c r="BY538" s="21">
        <v>0</v>
      </c>
      <c r="BZ538" s="21">
        <v>0</v>
      </c>
      <c r="CA538" s="21">
        <v>0</v>
      </c>
      <c r="CB538" s="21">
        <v>0</v>
      </c>
      <c r="CC538" s="21">
        <v>0</v>
      </c>
      <c r="CD538" s="21">
        <v>0</v>
      </c>
      <c r="CE538" s="21">
        <v>0</v>
      </c>
      <c r="CF538" s="21">
        <v>0</v>
      </c>
      <c r="CG538" s="21">
        <v>0</v>
      </c>
      <c r="CH538" s="21">
        <v>0</v>
      </c>
      <c r="CI538" s="21">
        <v>0</v>
      </c>
      <c r="CJ538" s="21">
        <v>0</v>
      </c>
      <c r="CK538" s="21">
        <v>0</v>
      </c>
      <c r="CL538" s="21">
        <v>0</v>
      </c>
      <c r="CM538" s="21">
        <v>0</v>
      </c>
      <c r="CN538" s="21">
        <v>0</v>
      </c>
      <c r="CO538" s="21">
        <v>0</v>
      </c>
      <c r="CP538" s="21">
        <v>0</v>
      </c>
      <c r="CQ538" s="21">
        <v>0</v>
      </c>
      <c r="CR538" s="21">
        <v>0</v>
      </c>
      <c r="CS538" s="21">
        <v>0</v>
      </c>
      <c r="CT538" s="21">
        <v>0</v>
      </c>
      <c r="CU538" s="21">
        <v>0</v>
      </c>
      <c r="CV538" s="21">
        <v>0</v>
      </c>
      <c r="CW538" s="21">
        <v>0</v>
      </c>
      <c r="CX538" s="21">
        <v>0</v>
      </c>
      <c r="CY538" s="21">
        <v>0</v>
      </c>
      <c r="CZ538" s="21">
        <v>0</v>
      </c>
      <c r="DA538" s="21">
        <v>0</v>
      </c>
      <c r="DB538" s="21">
        <v>0</v>
      </c>
      <c r="DC538" s="21">
        <v>0</v>
      </c>
      <c r="DD538" s="21">
        <v>0</v>
      </c>
      <c r="DE538" s="21">
        <v>0</v>
      </c>
      <c r="DF538" s="21">
        <v>0</v>
      </c>
      <c r="DG538" s="21">
        <v>0</v>
      </c>
      <c r="DH538" s="21">
        <v>8462709</v>
      </c>
      <c r="DI538" s="110">
        <v>77</v>
      </c>
      <c r="DJ538" s="110">
        <v>20</v>
      </c>
      <c r="DK538" s="110">
        <v>2</v>
      </c>
      <c r="DL538" s="110">
        <v>0</v>
      </c>
      <c r="DM538" s="110">
        <v>1</v>
      </c>
      <c r="DN538" s="21">
        <v>1719050.71</v>
      </c>
      <c r="DO538" s="21">
        <v>0</v>
      </c>
      <c r="DP538" s="110" t="s">
        <v>1892</v>
      </c>
      <c r="DQ538" s="110" t="s">
        <v>1911</v>
      </c>
      <c r="DR538" s="110" t="s">
        <v>1892</v>
      </c>
      <c r="DS538" s="110" t="s">
        <v>1892</v>
      </c>
      <c r="DT538" s="110" t="s">
        <v>1911</v>
      </c>
      <c r="DU538" s="110" t="s">
        <v>1892</v>
      </c>
      <c r="DV538" s="110" t="s">
        <v>1911</v>
      </c>
      <c r="DW538" s="110" t="s">
        <v>1911</v>
      </c>
      <c r="DX538" s="110" t="s">
        <v>1911</v>
      </c>
      <c r="DY538" s="110" t="s">
        <v>1911</v>
      </c>
      <c r="DZ538" s="110" t="s">
        <v>1911</v>
      </c>
      <c r="EA538" s="110" t="s">
        <v>1911</v>
      </c>
      <c r="EB538" s="110" t="s">
        <v>1892</v>
      </c>
      <c r="EC538" s="110" t="s">
        <v>1892</v>
      </c>
    </row>
    <row r="539" spans="1:133" x14ac:dyDescent="0.3">
      <c r="A539" s="110" t="s">
        <v>162</v>
      </c>
      <c r="B539" s="110">
        <v>2021</v>
      </c>
      <c r="C539" s="110" t="s">
        <v>3516</v>
      </c>
      <c r="D539" s="22">
        <f>INDEX(Concordance!$A$2:$A$556,MATCH('2021 ESSER III'!F539,Concordance!$D$2:$D$556,0))</f>
        <v>83002</v>
      </c>
      <c r="E539" s="110" t="s">
        <v>1776</v>
      </c>
      <c r="F539" s="110" t="s">
        <v>3517</v>
      </c>
      <c r="G539" s="110" t="s">
        <v>3518</v>
      </c>
      <c r="H539" s="110" t="s">
        <v>1892</v>
      </c>
      <c r="I539" s="21">
        <v>13379.36</v>
      </c>
      <c r="J539" s="21">
        <v>0</v>
      </c>
      <c r="K539" s="21">
        <v>0</v>
      </c>
      <c r="L539" s="21">
        <v>0</v>
      </c>
      <c r="M539" s="21">
        <v>0</v>
      </c>
      <c r="N539" s="21">
        <v>0</v>
      </c>
      <c r="O539" s="21">
        <v>0</v>
      </c>
      <c r="P539" s="21">
        <v>0</v>
      </c>
      <c r="Q539" s="21">
        <v>13379.36</v>
      </c>
      <c r="R539" s="21">
        <v>0</v>
      </c>
      <c r="W539" s="21">
        <v>13379.36</v>
      </c>
      <c r="X539" s="110">
        <v>0</v>
      </c>
      <c r="Y539" s="110">
        <v>0</v>
      </c>
      <c r="Z539" s="110">
        <v>0</v>
      </c>
      <c r="AA539" s="110">
        <v>100</v>
      </c>
      <c r="AB539" s="110">
        <v>0</v>
      </c>
      <c r="AC539" s="21">
        <v>328895</v>
      </c>
      <c r="AD539" s="21">
        <v>0</v>
      </c>
      <c r="AE539" s="21">
        <v>0</v>
      </c>
      <c r="AF539" s="21">
        <v>0</v>
      </c>
      <c r="AG539" s="21">
        <v>0</v>
      </c>
      <c r="AH539" s="21">
        <v>0</v>
      </c>
      <c r="AI539" s="21">
        <v>0</v>
      </c>
      <c r="AJ539" s="21">
        <v>0</v>
      </c>
      <c r="AK539" s="21">
        <v>0</v>
      </c>
      <c r="AL539" s="21">
        <v>0</v>
      </c>
      <c r="AM539" s="21">
        <v>0</v>
      </c>
      <c r="AN539" s="21">
        <v>0</v>
      </c>
      <c r="AO539" s="21">
        <v>0</v>
      </c>
      <c r="AP539" s="21">
        <v>0</v>
      </c>
      <c r="AQ539" s="21">
        <v>0</v>
      </c>
      <c r="AR539" s="21">
        <v>0</v>
      </c>
      <c r="AS539" s="21">
        <v>0</v>
      </c>
      <c r="AT539" s="21">
        <v>0</v>
      </c>
      <c r="AU539" s="21">
        <v>0</v>
      </c>
      <c r="AV539" s="21">
        <v>0</v>
      </c>
      <c r="AW539" s="21">
        <v>0</v>
      </c>
      <c r="AX539" s="21">
        <v>0</v>
      </c>
      <c r="AY539" s="21">
        <v>0</v>
      </c>
      <c r="AZ539" s="21">
        <v>0</v>
      </c>
      <c r="BA539" s="21">
        <v>0</v>
      </c>
      <c r="BB539" s="21">
        <v>0</v>
      </c>
      <c r="BC539" s="21">
        <v>0</v>
      </c>
      <c r="BD539" s="21">
        <v>0</v>
      </c>
      <c r="BE539" s="21">
        <v>0</v>
      </c>
      <c r="BF539" s="21">
        <v>0</v>
      </c>
      <c r="BG539" s="21">
        <v>0</v>
      </c>
      <c r="BH539" s="21">
        <v>0</v>
      </c>
      <c r="BI539" s="21">
        <v>0</v>
      </c>
      <c r="BJ539" s="21">
        <v>0</v>
      </c>
      <c r="BK539" s="21">
        <v>0</v>
      </c>
      <c r="BL539" s="21">
        <v>0</v>
      </c>
      <c r="BM539" s="21">
        <v>0</v>
      </c>
      <c r="BN539" s="21">
        <v>0</v>
      </c>
      <c r="BO539" s="21">
        <v>0</v>
      </c>
      <c r="BP539" s="21">
        <v>0</v>
      </c>
      <c r="BQ539" s="21">
        <v>0</v>
      </c>
      <c r="BR539" s="21">
        <v>0</v>
      </c>
      <c r="BS539" s="21">
        <v>0</v>
      </c>
      <c r="BT539" s="21">
        <v>0</v>
      </c>
      <c r="BU539" s="21">
        <v>0</v>
      </c>
      <c r="BV539" s="21">
        <v>0</v>
      </c>
      <c r="BW539" s="21">
        <v>0</v>
      </c>
      <c r="BX539" s="21">
        <v>0</v>
      </c>
      <c r="BY539" s="21">
        <v>0</v>
      </c>
      <c r="BZ539" s="21">
        <v>0</v>
      </c>
      <c r="CA539" s="21">
        <v>0</v>
      </c>
      <c r="CB539" s="21">
        <v>0</v>
      </c>
      <c r="CC539" s="21">
        <v>0</v>
      </c>
      <c r="CD539" s="21">
        <v>0</v>
      </c>
      <c r="CE539" s="21">
        <v>0</v>
      </c>
      <c r="CF539" s="21">
        <v>0</v>
      </c>
      <c r="CG539" s="21">
        <v>0</v>
      </c>
      <c r="CH539" s="21">
        <v>0</v>
      </c>
      <c r="CI539" s="21">
        <v>0</v>
      </c>
      <c r="CJ539" s="21">
        <v>0</v>
      </c>
      <c r="CK539" s="21">
        <v>0</v>
      </c>
      <c r="CL539" s="21">
        <v>0</v>
      </c>
      <c r="CM539" s="21">
        <v>0</v>
      </c>
      <c r="CN539" s="21">
        <v>0</v>
      </c>
      <c r="CO539" s="21">
        <v>0</v>
      </c>
      <c r="CP539" s="21">
        <v>0</v>
      </c>
      <c r="CQ539" s="21">
        <v>0</v>
      </c>
      <c r="CR539" s="21">
        <v>0</v>
      </c>
      <c r="CS539" s="21">
        <v>0</v>
      </c>
      <c r="CT539" s="21">
        <v>0</v>
      </c>
      <c r="CU539" s="21">
        <v>0</v>
      </c>
      <c r="CV539" s="21">
        <v>0</v>
      </c>
      <c r="CW539" s="21">
        <v>0</v>
      </c>
      <c r="CX539" s="21">
        <v>0</v>
      </c>
      <c r="CY539" s="21">
        <v>0</v>
      </c>
      <c r="CZ539" s="21">
        <v>0</v>
      </c>
      <c r="DA539" s="21">
        <v>0</v>
      </c>
      <c r="DB539" s="21">
        <v>0</v>
      </c>
      <c r="DC539" s="21">
        <v>0</v>
      </c>
      <c r="DD539" s="21">
        <v>0</v>
      </c>
      <c r="DE539" s="21">
        <v>0</v>
      </c>
      <c r="DF539" s="21">
        <v>0</v>
      </c>
      <c r="DG539" s="21">
        <v>0</v>
      </c>
      <c r="DH539" s="21">
        <v>328895</v>
      </c>
      <c r="DI539" s="110">
        <v>0</v>
      </c>
      <c r="DJ539" s="110">
        <v>84.1</v>
      </c>
      <c r="DK539" s="110">
        <v>15.9</v>
      </c>
      <c r="DL539" s="110">
        <v>0</v>
      </c>
      <c r="DM539" s="110">
        <v>0</v>
      </c>
      <c r="DN539" s="21">
        <v>320528.57</v>
      </c>
      <c r="DO539" s="21">
        <v>0</v>
      </c>
      <c r="DP539" s="110" t="s">
        <v>1911</v>
      </c>
      <c r="DQ539" s="110" t="s">
        <v>1911</v>
      </c>
      <c r="DR539" s="110" t="s">
        <v>1911</v>
      </c>
      <c r="DS539" s="110" t="s">
        <v>1892</v>
      </c>
      <c r="DT539" s="110" t="s">
        <v>1911</v>
      </c>
      <c r="DU539" s="110" t="s">
        <v>1892</v>
      </c>
      <c r="DV539" s="110" t="s">
        <v>1911</v>
      </c>
      <c r="DW539" s="110" t="s">
        <v>1911</v>
      </c>
      <c r="DX539" s="110" t="s">
        <v>1911</v>
      </c>
      <c r="DY539" s="110" t="s">
        <v>1911</v>
      </c>
      <c r="DZ539" s="110" t="s">
        <v>1911</v>
      </c>
      <c r="EA539" s="110" t="s">
        <v>1911</v>
      </c>
      <c r="EB539" s="110" t="s">
        <v>1892</v>
      </c>
      <c r="EC539" s="110" t="s">
        <v>1892</v>
      </c>
    </row>
    <row r="540" spans="1:133" x14ac:dyDescent="0.3">
      <c r="A540" s="110" t="s">
        <v>162</v>
      </c>
      <c r="B540" s="110">
        <v>2021</v>
      </c>
      <c r="C540" s="110" t="s">
        <v>3519</v>
      </c>
      <c r="D540" s="22">
        <f>INDEX(Concordance!$A$2:$A$556,MATCH('2021 ESSER III'!F540,Concordance!$D$2:$D$556,0))</f>
        <v>94087</v>
      </c>
      <c r="E540" s="110" t="s">
        <v>1779</v>
      </c>
      <c r="F540" s="110" t="s">
        <v>3520</v>
      </c>
      <c r="G540" s="110" t="s">
        <v>3521</v>
      </c>
      <c r="H540" s="110" t="s">
        <v>1892</v>
      </c>
      <c r="I540" s="21">
        <v>0</v>
      </c>
      <c r="J540" s="21">
        <v>0</v>
      </c>
      <c r="K540" s="21">
        <v>0</v>
      </c>
      <c r="L540" s="21">
        <v>0</v>
      </c>
      <c r="M540" s="21">
        <v>0</v>
      </c>
      <c r="N540" s="21">
        <v>0</v>
      </c>
      <c r="O540" s="21">
        <v>0</v>
      </c>
      <c r="P540" s="21">
        <v>0</v>
      </c>
      <c r="Q540" s="21">
        <v>0</v>
      </c>
      <c r="R540" s="21">
        <v>0</v>
      </c>
      <c r="W540" s="21">
        <v>0</v>
      </c>
      <c r="AC540" s="21">
        <v>2814454</v>
      </c>
      <c r="AD540" s="21">
        <v>0</v>
      </c>
      <c r="AE540" s="21">
        <v>0</v>
      </c>
      <c r="AF540" s="21">
        <v>0</v>
      </c>
      <c r="AG540" s="21">
        <v>0</v>
      </c>
      <c r="AH540" s="21">
        <v>0</v>
      </c>
      <c r="AI540" s="21">
        <v>0</v>
      </c>
      <c r="AJ540" s="21">
        <v>0</v>
      </c>
      <c r="AK540" s="21">
        <v>0</v>
      </c>
      <c r="AL540" s="21">
        <v>0</v>
      </c>
      <c r="AM540" s="21">
        <v>0</v>
      </c>
      <c r="AN540" s="21">
        <v>0</v>
      </c>
      <c r="AO540" s="21">
        <v>0</v>
      </c>
      <c r="AP540" s="21">
        <v>0</v>
      </c>
      <c r="AQ540" s="21">
        <v>0</v>
      </c>
      <c r="AR540" s="21">
        <v>0</v>
      </c>
      <c r="AS540" s="21">
        <v>0</v>
      </c>
      <c r="AT540" s="21">
        <v>0</v>
      </c>
      <c r="AU540" s="21">
        <v>0</v>
      </c>
      <c r="AV540" s="21">
        <v>0</v>
      </c>
      <c r="AW540" s="21">
        <v>0</v>
      </c>
      <c r="AX540" s="21">
        <v>0</v>
      </c>
      <c r="AY540" s="21">
        <v>0</v>
      </c>
      <c r="AZ540" s="21">
        <v>0</v>
      </c>
      <c r="BA540" s="21">
        <v>0</v>
      </c>
      <c r="BB540" s="21">
        <v>0</v>
      </c>
      <c r="BC540" s="21">
        <v>0</v>
      </c>
      <c r="BD540" s="21">
        <v>0</v>
      </c>
      <c r="BE540" s="21">
        <v>0</v>
      </c>
      <c r="BF540" s="21">
        <v>0</v>
      </c>
      <c r="BG540" s="21">
        <v>0</v>
      </c>
      <c r="BH540" s="21">
        <v>0</v>
      </c>
      <c r="BI540" s="21">
        <v>0</v>
      </c>
      <c r="BJ540" s="21">
        <v>0</v>
      </c>
      <c r="BK540" s="21">
        <v>0</v>
      </c>
      <c r="BL540" s="21">
        <v>0</v>
      </c>
      <c r="BM540" s="21">
        <v>0</v>
      </c>
      <c r="BN540" s="21">
        <v>0</v>
      </c>
      <c r="BO540" s="21">
        <v>0</v>
      </c>
      <c r="BP540" s="21">
        <v>0</v>
      </c>
      <c r="BQ540" s="21">
        <v>0</v>
      </c>
      <c r="BR540" s="21">
        <v>0</v>
      </c>
      <c r="BS540" s="21">
        <v>0</v>
      </c>
      <c r="BT540" s="21">
        <v>0</v>
      </c>
      <c r="BU540" s="21">
        <v>0</v>
      </c>
      <c r="BV540" s="21">
        <v>0</v>
      </c>
      <c r="BW540" s="21">
        <v>0</v>
      </c>
      <c r="BX540" s="21">
        <v>0</v>
      </c>
      <c r="BY540" s="21">
        <v>0</v>
      </c>
      <c r="BZ540" s="21">
        <v>0</v>
      </c>
      <c r="CA540" s="21">
        <v>0</v>
      </c>
      <c r="CB540" s="21">
        <v>0</v>
      </c>
      <c r="CC540" s="21">
        <v>0</v>
      </c>
      <c r="CD540" s="21">
        <v>0</v>
      </c>
      <c r="CE540" s="21">
        <v>0</v>
      </c>
      <c r="CF540" s="21">
        <v>0</v>
      </c>
      <c r="CG540" s="21">
        <v>0</v>
      </c>
      <c r="CH540" s="21">
        <v>0</v>
      </c>
      <c r="CI540" s="21">
        <v>0</v>
      </c>
      <c r="CJ540" s="21">
        <v>0</v>
      </c>
      <c r="CK540" s="21">
        <v>0</v>
      </c>
      <c r="CL540" s="21">
        <v>0</v>
      </c>
      <c r="CM540" s="21">
        <v>0</v>
      </c>
      <c r="CN540" s="21">
        <v>0</v>
      </c>
      <c r="CO540" s="21">
        <v>0</v>
      </c>
      <c r="CP540" s="21">
        <v>0</v>
      </c>
      <c r="CQ540" s="21">
        <v>0</v>
      </c>
      <c r="CR540" s="21">
        <v>0</v>
      </c>
      <c r="CS540" s="21">
        <v>0</v>
      </c>
      <c r="CT540" s="21">
        <v>0</v>
      </c>
      <c r="CU540" s="21">
        <v>0</v>
      </c>
      <c r="CV540" s="21">
        <v>0</v>
      </c>
      <c r="CW540" s="21">
        <v>0</v>
      </c>
      <c r="CX540" s="21">
        <v>0</v>
      </c>
      <c r="CY540" s="21">
        <v>0</v>
      </c>
      <c r="CZ540" s="21">
        <v>0</v>
      </c>
      <c r="DA540" s="21">
        <v>0</v>
      </c>
      <c r="DB540" s="21">
        <v>0</v>
      </c>
      <c r="DC540" s="21">
        <v>0</v>
      </c>
      <c r="DD540" s="21">
        <v>0</v>
      </c>
      <c r="DE540" s="21">
        <v>0</v>
      </c>
      <c r="DF540" s="21">
        <v>0</v>
      </c>
      <c r="DG540" s="21">
        <v>0</v>
      </c>
      <c r="DH540" s="21">
        <v>2814454</v>
      </c>
      <c r="DI540" s="110">
        <v>0</v>
      </c>
      <c r="DJ540" s="110">
        <v>0</v>
      </c>
      <c r="DK540" s="110">
        <v>0</v>
      </c>
      <c r="DL540" s="110">
        <v>0</v>
      </c>
      <c r="DM540" s="110">
        <v>100</v>
      </c>
      <c r="DN540" s="21">
        <v>2380427.0099999998</v>
      </c>
      <c r="DO540" s="21">
        <v>0</v>
      </c>
      <c r="DP540" s="110" t="s">
        <v>1892</v>
      </c>
      <c r="DQ540" s="110" t="s">
        <v>1892</v>
      </c>
      <c r="DR540" s="110" t="s">
        <v>1892</v>
      </c>
      <c r="DS540" s="110" t="s">
        <v>1911</v>
      </c>
      <c r="DT540" s="110" t="s">
        <v>1911</v>
      </c>
      <c r="DU540" s="110" t="s">
        <v>1892</v>
      </c>
      <c r="DV540" s="110" t="s">
        <v>1911</v>
      </c>
      <c r="DW540" s="110" t="s">
        <v>1911</v>
      </c>
      <c r="DX540" s="110" t="s">
        <v>1911</v>
      </c>
      <c r="DY540" s="110" t="s">
        <v>1911</v>
      </c>
      <c r="DZ540" s="110" t="s">
        <v>1911</v>
      </c>
      <c r="EA540" s="110" t="s">
        <v>1911</v>
      </c>
      <c r="EB540" s="110" t="s">
        <v>1892</v>
      </c>
      <c r="EC540" s="110" t="s">
        <v>1892</v>
      </c>
    </row>
    <row r="541" spans="1:133" x14ac:dyDescent="0.3">
      <c r="A541" s="110" t="s">
        <v>162</v>
      </c>
      <c r="B541" s="110">
        <v>2021</v>
      </c>
      <c r="C541" s="110" t="s">
        <v>3522</v>
      </c>
      <c r="D541" s="22">
        <f>INDEX(Concordance!$A$2:$A$556,MATCH('2021 ESSER III'!F541,Concordance!$D$2:$D$556,0))</f>
        <v>88080</v>
      </c>
      <c r="E541" s="110" t="s">
        <v>1782</v>
      </c>
      <c r="F541" s="110" t="s">
        <v>3523</v>
      </c>
      <c r="G541" s="110" t="s">
        <v>3524</v>
      </c>
      <c r="H541" s="110" t="s">
        <v>1892</v>
      </c>
      <c r="I541" s="21">
        <v>0</v>
      </c>
      <c r="J541" s="21">
        <v>0</v>
      </c>
      <c r="K541" s="21">
        <v>0</v>
      </c>
      <c r="L541" s="21">
        <v>0</v>
      </c>
      <c r="M541" s="21">
        <v>0</v>
      </c>
      <c r="N541" s="21">
        <v>0</v>
      </c>
      <c r="O541" s="21">
        <v>0</v>
      </c>
      <c r="P541" s="21">
        <v>0</v>
      </c>
      <c r="Q541" s="21">
        <v>0</v>
      </c>
      <c r="R541" s="21">
        <v>0</v>
      </c>
      <c r="W541" s="21">
        <v>0</v>
      </c>
      <c r="AC541" s="21">
        <v>1125340</v>
      </c>
      <c r="AD541" s="21">
        <v>0</v>
      </c>
      <c r="AE541" s="21">
        <v>0</v>
      </c>
      <c r="AF541" s="21">
        <v>0</v>
      </c>
      <c r="AG541" s="21">
        <v>0</v>
      </c>
      <c r="AH541" s="21">
        <v>0</v>
      </c>
      <c r="AI541" s="21">
        <v>0</v>
      </c>
      <c r="AJ541" s="21">
        <v>0</v>
      </c>
      <c r="AK541" s="21">
        <v>0</v>
      </c>
      <c r="AL541" s="21">
        <v>0</v>
      </c>
      <c r="AM541" s="21">
        <v>0</v>
      </c>
      <c r="AN541" s="21">
        <v>0</v>
      </c>
      <c r="AO541" s="21">
        <v>0</v>
      </c>
      <c r="AP541" s="21">
        <v>0</v>
      </c>
      <c r="AQ541" s="21">
        <v>0</v>
      </c>
      <c r="AR541" s="21">
        <v>0</v>
      </c>
      <c r="AS541" s="21">
        <v>0</v>
      </c>
      <c r="AT541" s="21">
        <v>0</v>
      </c>
      <c r="AU541" s="21">
        <v>0</v>
      </c>
      <c r="AV541" s="21">
        <v>0</v>
      </c>
      <c r="AW541" s="21">
        <v>0</v>
      </c>
      <c r="AX541" s="21">
        <v>0</v>
      </c>
      <c r="AY541" s="21">
        <v>0</v>
      </c>
      <c r="AZ541" s="21">
        <v>0</v>
      </c>
      <c r="BA541" s="21">
        <v>0</v>
      </c>
      <c r="BB541" s="21">
        <v>0</v>
      </c>
      <c r="BC541" s="21">
        <v>0</v>
      </c>
      <c r="BD541" s="21">
        <v>0</v>
      </c>
      <c r="BE541" s="21">
        <v>0</v>
      </c>
      <c r="BF541" s="21">
        <v>0</v>
      </c>
      <c r="BG541" s="21">
        <v>0</v>
      </c>
      <c r="BH541" s="21">
        <v>0</v>
      </c>
      <c r="BI541" s="21">
        <v>0</v>
      </c>
      <c r="BJ541" s="21">
        <v>0</v>
      </c>
      <c r="BK541" s="21">
        <v>0</v>
      </c>
      <c r="BL541" s="21">
        <v>0</v>
      </c>
      <c r="BM541" s="21">
        <v>0</v>
      </c>
      <c r="BN541" s="21">
        <v>0</v>
      </c>
      <c r="BO541" s="21">
        <v>0</v>
      </c>
      <c r="BP541" s="21">
        <v>0</v>
      </c>
      <c r="BQ541" s="21">
        <v>0</v>
      </c>
      <c r="BR541" s="21">
        <v>0</v>
      </c>
      <c r="BS541" s="21">
        <v>0</v>
      </c>
      <c r="BT541" s="21">
        <v>0</v>
      </c>
      <c r="BU541" s="21">
        <v>0</v>
      </c>
      <c r="BV541" s="21">
        <v>0</v>
      </c>
      <c r="BW541" s="21">
        <v>0</v>
      </c>
      <c r="BX541" s="21">
        <v>0</v>
      </c>
      <c r="BY541" s="21">
        <v>0</v>
      </c>
      <c r="BZ541" s="21">
        <v>0</v>
      </c>
      <c r="CA541" s="21">
        <v>0</v>
      </c>
      <c r="CB541" s="21">
        <v>0</v>
      </c>
      <c r="CC541" s="21">
        <v>0</v>
      </c>
      <c r="CD541" s="21">
        <v>0</v>
      </c>
      <c r="CE541" s="21">
        <v>0</v>
      </c>
      <c r="CF541" s="21">
        <v>0</v>
      </c>
      <c r="CG541" s="21">
        <v>0</v>
      </c>
      <c r="CH541" s="21">
        <v>0</v>
      </c>
      <c r="CI541" s="21">
        <v>0</v>
      </c>
      <c r="CJ541" s="21">
        <v>0</v>
      </c>
      <c r="CK541" s="21">
        <v>0</v>
      </c>
      <c r="CL541" s="21">
        <v>0</v>
      </c>
      <c r="CM541" s="21">
        <v>0</v>
      </c>
      <c r="CN541" s="21">
        <v>0</v>
      </c>
      <c r="CO541" s="21">
        <v>0</v>
      </c>
      <c r="CP541" s="21">
        <v>0</v>
      </c>
      <c r="CQ541" s="21">
        <v>0</v>
      </c>
      <c r="CR541" s="21">
        <v>0</v>
      </c>
      <c r="CS541" s="21">
        <v>0</v>
      </c>
      <c r="CT541" s="21">
        <v>0</v>
      </c>
      <c r="CU541" s="21">
        <v>0</v>
      </c>
      <c r="CV541" s="21">
        <v>0</v>
      </c>
      <c r="CW541" s="21">
        <v>0</v>
      </c>
      <c r="CX541" s="21">
        <v>0</v>
      </c>
      <c r="CY541" s="21">
        <v>0</v>
      </c>
      <c r="CZ541" s="21">
        <v>0</v>
      </c>
      <c r="DA541" s="21">
        <v>0</v>
      </c>
      <c r="DB541" s="21">
        <v>0</v>
      </c>
      <c r="DC541" s="21">
        <v>0</v>
      </c>
      <c r="DD541" s="21">
        <v>0</v>
      </c>
      <c r="DE541" s="21">
        <v>0</v>
      </c>
      <c r="DF541" s="21">
        <v>0</v>
      </c>
      <c r="DG541" s="21">
        <v>0</v>
      </c>
      <c r="DH541" s="21">
        <v>1125340</v>
      </c>
      <c r="DI541" s="110">
        <v>10</v>
      </c>
      <c r="DJ541" s="110">
        <v>20</v>
      </c>
      <c r="DK541" s="110">
        <v>10</v>
      </c>
      <c r="DL541" s="110">
        <v>10</v>
      </c>
      <c r="DM541" s="110">
        <v>50</v>
      </c>
      <c r="DN541" s="21">
        <v>222122.19</v>
      </c>
      <c r="DO541" s="21">
        <v>0</v>
      </c>
      <c r="DP541" s="110" t="s">
        <v>1892</v>
      </c>
      <c r="DQ541" s="110" t="s">
        <v>1911</v>
      </c>
      <c r="DR541" s="110" t="s">
        <v>1911</v>
      </c>
      <c r="DS541" s="110" t="s">
        <v>1892</v>
      </c>
      <c r="DT541" s="110" t="s">
        <v>1911</v>
      </c>
      <c r="DU541" s="110" t="s">
        <v>1892</v>
      </c>
      <c r="DV541" s="110" t="s">
        <v>1911</v>
      </c>
      <c r="DW541" s="110" t="s">
        <v>1911</v>
      </c>
      <c r="DX541" s="110" t="s">
        <v>1911</v>
      </c>
      <c r="DY541" s="110" t="s">
        <v>1911</v>
      </c>
      <c r="DZ541" s="110" t="s">
        <v>1911</v>
      </c>
      <c r="EA541" s="110" t="s">
        <v>1911</v>
      </c>
      <c r="EB541" s="110" t="s">
        <v>1892</v>
      </c>
      <c r="EC541" s="110" t="s">
        <v>1892</v>
      </c>
    </row>
    <row r="542" spans="1:133" x14ac:dyDescent="0.3">
      <c r="A542" s="110" t="s">
        <v>162</v>
      </c>
      <c r="B542" s="110">
        <v>2021</v>
      </c>
      <c r="C542" s="110" t="s">
        <v>3525</v>
      </c>
      <c r="D542" s="22">
        <f>INDEX(Concordance!$A$2:$A$556,MATCH('2021 ESSER III'!F542,Concordance!$D$2:$D$556,0))</f>
        <v>73105</v>
      </c>
      <c r="E542" s="110" t="s">
        <v>1785</v>
      </c>
      <c r="F542" s="110" t="s">
        <v>3526</v>
      </c>
      <c r="G542" s="110" t="s">
        <v>3527</v>
      </c>
      <c r="H542" s="110" t="s">
        <v>1892</v>
      </c>
      <c r="I542" s="21">
        <v>0</v>
      </c>
      <c r="J542" s="21">
        <v>0</v>
      </c>
      <c r="K542" s="21">
        <v>0</v>
      </c>
      <c r="L542" s="21">
        <v>0</v>
      </c>
      <c r="M542" s="21">
        <v>0</v>
      </c>
      <c r="N542" s="21">
        <v>0</v>
      </c>
      <c r="O542" s="21">
        <v>0</v>
      </c>
      <c r="P542" s="21">
        <v>0</v>
      </c>
      <c r="Q542" s="21">
        <v>0</v>
      </c>
      <c r="R542" s="21">
        <v>0</v>
      </c>
      <c r="W542" s="21">
        <v>0</v>
      </c>
      <c r="AC542" s="21">
        <v>406659</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0</v>
      </c>
      <c r="BN542" s="21">
        <v>0</v>
      </c>
      <c r="BO542" s="21">
        <v>0</v>
      </c>
      <c r="BP542" s="21">
        <v>0</v>
      </c>
      <c r="BQ542" s="21">
        <v>0</v>
      </c>
      <c r="BR542" s="21">
        <v>0</v>
      </c>
      <c r="BS542" s="21">
        <v>0</v>
      </c>
      <c r="BT542" s="21">
        <v>0</v>
      </c>
      <c r="BU542" s="21">
        <v>0</v>
      </c>
      <c r="BV542" s="21">
        <v>0</v>
      </c>
      <c r="BW542" s="21">
        <v>0</v>
      </c>
      <c r="BX542" s="21">
        <v>0</v>
      </c>
      <c r="BY542" s="21">
        <v>0</v>
      </c>
      <c r="BZ542" s="21">
        <v>0</v>
      </c>
      <c r="CA542" s="21">
        <v>0</v>
      </c>
      <c r="CB542" s="21">
        <v>0</v>
      </c>
      <c r="CC542" s="21">
        <v>0</v>
      </c>
      <c r="CD542" s="21">
        <v>0</v>
      </c>
      <c r="CE542" s="21">
        <v>0</v>
      </c>
      <c r="CF542" s="21">
        <v>0</v>
      </c>
      <c r="CG542" s="21">
        <v>0</v>
      </c>
      <c r="CH542" s="21">
        <v>0</v>
      </c>
      <c r="CI542" s="21">
        <v>0</v>
      </c>
      <c r="CJ542" s="21">
        <v>0</v>
      </c>
      <c r="CK542" s="21">
        <v>0</v>
      </c>
      <c r="CL542" s="21">
        <v>0</v>
      </c>
      <c r="CM542" s="21">
        <v>0</v>
      </c>
      <c r="CN542" s="21">
        <v>0</v>
      </c>
      <c r="CO542" s="21">
        <v>0</v>
      </c>
      <c r="CP542" s="21">
        <v>0</v>
      </c>
      <c r="CQ542" s="21">
        <v>0</v>
      </c>
      <c r="CR542" s="21">
        <v>0</v>
      </c>
      <c r="CS542" s="21">
        <v>0</v>
      </c>
      <c r="CT542" s="21">
        <v>0</v>
      </c>
      <c r="CU542" s="21">
        <v>0</v>
      </c>
      <c r="CV542" s="21">
        <v>0</v>
      </c>
      <c r="CW542" s="21">
        <v>0</v>
      </c>
      <c r="CX542" s="21">
        <v>0</v>
      </c>
      <c r="CY542" s="21">
        <v>0</v>
      </c>
      <c r="CZ542" s="21">
        <v>0</v>
      </c>
      <c r="DA542" s="21">
        <v>0</v>
      </c>
      <c r="DB542" s="21">
        <v>0</v>
      </c>
      <c r="DC542" s="21">
        <v>0</v>
      </c>
      <c r="DD542" s="21">
        <v>0</v>
      </c>
      <c r="DE542" s="21">
        <v>0</v>
      </c>
      <c r="DF542" s="21">
        <v>0</v>
      </c>
      <c r="DG542" s="21">
        <v>0</v>
      </c>
      <c r="DH542" s="21">
        <v>406659</v>
      </c>
      <c r="DI542" s="110">
        <v>22</v>
      </c>
      <c r="DJ542" s="110">
        <v>47</v>
      </c>
      <c r="DK542" s="110">
        <v>0</v>
      </c>
      <c r="DL542" s="110">
        <v>31</v>
      </c>
      <c r="DM542" s="110">
        <v>0</v>
      </c>
      <c r="DN542" s="21">
        <v>80220</v>
      </c>
      <c r="DO542" s="21">
        <v>0</v>
      </c>
      <c r="DP542" s="110" t="s">
        <v>1892</v>
      </c>
      <c r="DQ542" s="110" t="s">
        <v>1911</v>
      </c>
      <c r="DR542" s="110" t="s">
        <v>1911</v>
      </c>
      <c r="DS542" s="110" t="s">
        <v>1892</v>
      </c>
      <c r="DT542" s="110" t="s">
        <v>1911</v>
      </c>
      <c r="DU542" s="110" t="s">
        <v>1892</v>
      </c>
      <c r="DV542" s="110" t="s">
        <v>1911</v>
      </c>
      <c r="DW542" s="110" t="s">
        <v>1911</v>
      </c>
      <c r="DX542" s="110" t="s">
        <v>1911</v>
      </c>
      <c r="DY542" s="110" t="s">
        <v>1911</v>
      </c>
      <c r="DZ542" s="110" t="s">
        <v>1911</v>
      </c>
      <c r="EA542" s="110" t="s">
        <v>1911</v>
      </c>
      <c r="EB542" s="110" t="s">
        <v>1892</v>
      </c>
      <c r="EC542" s="110" t="s">
        <v>1892</v>
      </c>
    </row>
    <row r="543" spans="1:133" x14ac:dyDescent="0.3">
      <c r="A543" s="110" t="s">
        <v>162</v>
      </c>
      <c r="B543" s="110">
        <v>2021</v>
      </c>
      <c r="C543" s="110" t="s">
        <v>3528</v>
      </c>
      <c r="D543" s="22">
        <f>INDEX(Concordance!$A$2:$A$556,MATCH('2021 ESSER III'!F543,Concordance!$D$2:$D$556,0))</f>
        <v>43002</v>
      </c>
      <c r="E543" s="110" t="s">
        <v>1788</v>
      </c>
      <c r="F543" s="110" t="s">
        <v>3529</v>
      </c>
      <c r="G543" s="110" t="s">
        <v>3530</v>
      </c>
      <c r="H543" s="110" t="s">
        <v>1892</v>
      </c>
      <c r="I543" s="21">
        <v>0</v>
      </c>
      <c r="J543" s="21">
        <v>0</v>
      </c>
      <c r="K543" s="21">
        <v>0</v>
      </c>
      <c r="L543" s="21">
        <v>0</v>
      </c>
      <c r="M543" s="21">
        <v>0</v>
      </c>
      <c r="N543" s="21">
        <v>0</v>
      </c>
      <c r="O543" s="21">
        <v>0</v>
      </c>
      <c r="P543" s="21">
        <v>0</v>
      </c>
      <c r="Q543" s="21">
        <v>0</v>
      </c>
      <c r="R543" s="21">
        <v>0</v>
      </c>
      <c r="W543" s="21">
        <v>0</v>
      </c>
      <c r="AC543" s="21">
        <v>1332899</v>
      </c>
      <c r="AD543" s="21">
        <v>0</v>
      </c>
      <c r="AE543" s="21">
        <v>0</v>
      </c>
      <c r="AF543" s="21">
        <v>0</v>
      </c>
      <c r="AG543" s="21">
        <v>0</v>
      </c>
      <c r="AH543" s="21">
        <v>0</v>
      </c>
      <c r="AI543" s="21">
        <v>0</v>
      </c>
      <c r="AJ543" s="21">
        <v>0</v>
      </c>
      <c r="AK543" s="21">
        <v>0</v>
      </c>
      <c r="AL543" s="21">
        <v>0</v>
      </c>
      <c r="AM543" s="21">
        <v>0</v>
      </c>
      <c r="AN543" s="21">
        <v>0</v>
      </c>
      <c r="AO543" s="21">
        <v>0</v>
      </c>
      <c r="AP543" s="21">
        <v>0</v>
      </c>
      <c r="AQ543" s="21">
        <v>0</v>
      </c>
      <c r="AR543" s="21">
        <v>0</v>
      </c>
      <c r="AS543" s="21">
        <v>0</v>
      </c>
      <c r="AT543" s="21">
        <v>0</v>
      </c>
      <c r="AU543" s="21">
        <v>0</v>
      </c>
      <c r="AV543" s="21">
        <v>0</v>
      </c>
      <c r="AW543" s="21">
        <v>0</v>
      </c>
      <c r="AX543" s="21">
        <v>0</v>
      </c>
      <c r="AY543" s="21">
        <v>0</v>
      </c>
      <c r="AZ543" s="21">
        <v>0</v>
      </c>
      <c r="BA543" s="21">
        <v>0</v>
      </c>
      <c r="BB543" s="21">
        <v>0</v>
      </c>
      <c r="BC543" s="21">
        <v>0</v>
      </c>
      <c r="BD543" s="21">
        <v>0</v>
      </c>
      <c r="BE543" s="21">
        <v>0</v>
      </c>
      <c r="BF543" s="21">
        <v>0</v>
      </c>
      <c r="BG543" s="21">
        <v>0</v>
      </c>
      <c r="BH543" s="21">
        <v>0</v>
      </c>
      <c r="BI543" s="21">
        <v>0</v>
      </c>
      <c r="BJ543" s="21">
        <v>0</v>
      </c>
      <c r="BK543" s="21">
        <v>0</v>
      </c>
      <c r="BL543" s="21">
        <v>0</v>
      </c>
      <c r="BM543" s="21">
        <v>0</v>
      </c>
      <c r="BN543" s="21">
        <v>0</v>
      </c>
      <c r="BO543" s="21">
        <v>0</v>
      </c>
      <c r="BP543" s="21">
        <v>0</v>
      </c>
      <c r="BQ543" s="21">
        <v>0</v>
      </c>
      <c r="BR543" s="21">
        <v>0</v>
      </c>
      <c r="BS543" s="21">
        <v>0</v>
      </c>
      <c r="BT543" s="21">
        <v>0</v>
      </c>
      <c r="BU543" s="21">
        <v>0</v>
      </c>
      <c r="BV543" s="21">
        <v>0</v>
      </c>
      <c r="BW543" s="21">
        <v>0</v>
      </c>
      <c r="BX543" s="21">
        <v>0</v>
      </c>
      <c r="BY543" s="21">
        <v>0</v>
      </c>
      <c r="BZ543" s="21">
        <v>0</v>
      </c>
      <c r="CA543" s="21">
        <v>0</v>
      </c>
      <c r="CB543" s="21">
        <v>0</v>
      </c>
      <c r="CC543" s="21">
        <v>0</v>
      </c>
      <c r="CD543" s="21">
        <v>0</v>
      </c>
      <c r="CE543" s="21">
        <v>0</v>
      </c>
      <c r="CF543" s="21">
        <v>0</v>
      </c>
      <c r="CG543" s="21">
        <v>0</v>
      </c>
      <c r="CH543" s="21">
        <v>0</v>
      </c>
      <c r="CI543" s="21">
        <v>0</v>
      </c>
      <c r="CJ543" s="21">
        <v>0</v>
      </c>
      <c r="CK543" s="21">
        <v>0</v>
      </c>
      <c r="CL543" s="21">
        <v>0</v>
      </c>
      <c r="CM543" s="21">
        <v>0</v>
      </c>
      <c r="CN543" s="21">
        <v>0</v>
      </c>
      <c r="CO543" s="21">
        <v>0</v>
      </c>
      <c r="CP543" s="21">
        <v>0</v>
      </c>
      <c r="CQ543" s="21">
        <v>0</v>
      </c>
      <c r="CR543" s="21">
        <v>0</v>
      </c>
      <c r="CS543" s="21">
        <v>0</v>
      </c>
      <c r="CT543" s="21">
        <v>0</v>
      </c>
      <c r="CU543" s="21">
        <v>0</v>
      </c>
      <c r="CV543" s="21">
        <v>0</v>
      </c>
      <c r="CW543" s="21">
        <v>0</v>
      </c>
      <c r="CX543" s="21">
        <v>0</v>
      </c>
      <c r="CY543" s="21">
        <v>0</v>
      </c>
      <c r="CZ543" s="21">
        <v>0</v>
      </c>
      <c r="DA543" s="21">
        <v>0</v>
      </c>
      <c r="DB543" s="21">
        <v>0</v>
      </c>
      <c r="DC543" s="21">
        <v>0</v>
      </c>
      <c r="DD543" s="21">
        <v>0</v>
      </c>
      <c r="DE543" s="21">
        <v>0</v>
      </c>
      <c r="DF543" s="21">
        <v>0</v>
      </c>
      <c r="DG543" s="21">
        <v>0</v>
      </c>
      <c r="DH543" s="21">
        <v>1332899</v>
      </c>
      <c r="DI543" s="110">
        <v>0</v>
      </c>
      <c r="DJ543" s="110">
        <v>100</v>
      </c>
      <c r="DK543" s="110">
        <v>0</v>
      </c>
      <c r="DL543" s="110">
        <v>0</v>
      </c>
      <c r="DM543" s="110">
        <v>0</v>
      </c>
      <c r="DN543" s="21">
        <v>593675</v>
      </c>
      <c r="DO543" s="21">
        <v>0</v>
      </c>
      <c r="DP543" s="110" t="s">
        <v>1911</v>
      </c>
      <c r="DQ543" s="110" t="s">
        <v>1892</v>
      </c>
      <c r="DR543" s="110" t="s">
        <v>1892</v>
      </c>
      <c r="DS543" s="110" t="s">
        <v>1892</v>
      </c>
      <c r="DT543" s="110" t="s">
        <v>1911</v>
      </c>
      <c r="DU543" s="110" t="s">
        <v>1911</v>
      </c>
      <c r="DV543" s="110" t="s">
        <v>1911</v>
      </c>
      <c r="DW543" s="110" t="s">
        <v>1911</v>
      </c>
      <c r="DX543" s="110" t="s">
        <v>1911</v>
      </c>
      <c r="DY543" s="110" t="s">
        <v>1911</v>
      </c>
      <c r="DZ543" s="110" t="s">
        <v>1911</v>
      </c>
      <c r="EA543" s="110" t="s">
        <v>1911</v>
      </c>
      <c r="EB543" s="110" t="s">
        <v>1892</v>
      </c>
      <c r="EC543" s="110" t="s">
        <v>1892</v>
      </c>
    </row>
    <row r="544" spans="1:133" x14ac:dyDescent="0.3">
      <c r="A544" s="110" t="s">
        <v>162</v>
      </c>
      <c r="B544" s="110">
        <v>2021</v>
      </c>
      <c r="C544" s="110" t="s">
        <v>3531</v>
      </c>
      <c r="D544" s="22">
        <f>INDEX(Concordance!$A$2:$A$556,MATCH('2021 ESSER III'!F544,Concordance!$D$2:$D$556,0))</f>
        <v>5120</v>
      </c>
      <c r="E544" s="110" t="s">
        <v>1791</v>
      </c>
      <c r="F544" s="110" t="s">
        <v>3532</v>
      </c>
      <c r="G544" s="110" t="s">
        <v>3533</v>
      </c>
      <c r="H544" s="110" t="s">
        <v>1892</v>
      </c>
      <c r="I544" s="21">
        <v>0</v>
      </c>
      <c r="J544" s="21">
        <v>0</v>
      </c>
      <c r="K544" s="21">
        <v>0</v>
      </c>
      <c r="L544" s="21">
        <v>0</v>
      </c>
      <c r="M544" s="21">
        <v>0</v>
      </c>
      <c r="N544" s="21">
        <v>0</v>
      </c>
      <c r="O544" s="21">
        <v>0</v>
      </c>
      <c r="P544" s="21">
        <v>0</v>
      </c>
      <c r="Q544" s="21">
        <v>0</v>
      </c>
      <c r="R544" s="21">
        <v>0</v>
      </c>
      <c r="W544" s="21">
        <v>0</v>
      </c>
      <c r="AC544" s="21">
        <v>1868028</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0</v>
      </c>
      <c r="BL544" s="21">
        <v>0</v>
      </c>
      <c r="BM544" s="21">
        <v>0</v>
      </c>
      <c r="BN544" s="21">
        <v>0</v>
      </c>
      <c r="BO544" s="21">
        <v>0</v>
      </c>
      <c r="BP544" s="21">
        <v>0</v>
      </c>
      <c r="BQ544" s="21">
        <v>0</v>
      </c>
      <c r="BR544" s="21">
        <v>0</v>
      </c>
      <c r="BS544" s="21">
        <v>0</v>
      </c>
      <c r="BT544" s="21">
        <v>0</v>
      </c>
      <c r="BU544" s="21">
        <v>0</v>
      </c>
      <c r="BV544" s="21">
        <v>0</v>
      </c>
      <c r="BW544" s="21">
        <v>0</v>
      </c>
      <c r="BX544" s="21">
        <v>0</v>
      </c>
      <c r="BY544" s="21">
        <v>0</v>
      </c>
      <c r="BZ544" s="21">
        <v>0</v>
      </c>
      <c r="CA544" s="21">
        <v>0</v>
      </c>
      <c r="CB544" s="21">
        <v>0</v>
      </c>
      <c r="CC544" s="21">
        <v>0</v>
      </c>
      <c r="CD544" s="21">
        <v>0</v>
      </c>
      <c r="CE544" s="21">
        <v>0</v>
      </c>
      <c r="CF544" s="21">
        <v>0</v>
      </c>
      <c r="CG544" s="21">
        <v>0</v>
      </c>
      <c r="CH544" s="21">
        <v>0</v>
      </c>
      <c r="CI544" s="21">
        <v>0</v>
      </c>
      <c r="CJ544" s="21">
        <v>0</v>
      </c>
      <c r="CK544" s="21">
        <v>0</v>
      </c>
      <c r="CL544" s="21">
        <v>0</v>
      </c>
      <c r="CM544" s="21">
        <v>0</v>
      </c>
      <c r="CN544" s="21">
        <v>0</v>
      </c>
      <c r="CO544" s="21">
        <v>0</v>
      </c>
      <c r="CP544" s="21">
        <v>0</v>
      </c>
      <c r="CQ544" s="21">
        <v>0</v>
      </c>
      <c r="CR544" s="21">
        <v>0</v>
      </c>
      <c r="CS544" s="21">
        <v>0</v>
      </c>
      <c r="CT544" s="21">
        <v>0</v>
      </c>
      <c r="CU544" s="21">
        <v>0</v>
      </c>
      <c r="CV544" s="21">
        <v>0</v>
      </c>
      <c r="CW544" s="21">
        <v>0</v>
      </c>
      <c r="CX544" s="21">
        <v>0</v>
      </c>
      <c r="CY544" s="21">
        <v>0</v>
      </c>
      <c r="CZ544" s="21">
        <v>0</v>
      </c>
      <c r="DA544" s="21">
        <v>0</v>
      </c>
      <c r="DB544" s="21">
        <v>0</v>
      </c>
      <c r="DC544" s="21">
        <v>0</v>
      </c>
      <c r="DD544" s="21">
        <v>0</v>
      </c>
      <c r="DE544" s="21">
        <v>0</v>
      </c>
      <c r="DF544" s="21">
        <v>0</v>
      </c>
      <c r="DG544" s="21">
        <v>0</v>
      </c>
      <c r="DH544" s="21">
        <v>1868028</v>
      </c>
      <c r="DI544" s="110">
        <v>0</v>
      </c>
      <c r="DJ544" s="110">
        <v>20</v>
      </c>
      <c r="DK544" s="110">
        <v>0</v>
      </c>
      <c r="DL544" s="110">
        <v>80</v>
      </c>
      <c r="DM544" s="110">
        <v>0</v>
      </c>
      <c r="DN544" s="21">
        <v>373605.6</v>
      </c>
      <c r="DO544" s="21">
        <v>0</v>
      </c>
      <c r="DP544" s="110" t="s">
        <v>1892</v>
      </c>
      <c r="DQ544" s="110" t="s">
        <v>1911</v>
      </c>
      <c r="DR544" s="110" t="s">
        <v>1911</v>
      </c>
      <c r="DS544" s="110" t="s">
        <v>1911</v>
      </c>
      <c r="DT544" s="110" t="s">
        <v>1911</v>
      </c>
      <c r="DU544" s="110" t="s">
        <v>1892</v>
      </c>
      <c r="DV544" s="110" t="s">
        <v>1911</v>
      </c>
      <c r="DW544" s="110" t="s">
        <v>1911</v>
      </c>
      <c r="DX544" s="110" t="s">
        <v>1911</v>
      </c>
      <c r="DY544" s="110" t="s">
        <v>1911</v>
      </c>
      <c r="DZ544" s="110" t="s">
        <v>1911</v>
      </c>
      <c r="EA544" s="110" t="s">
        <v>1911</v>
      </c>
      <c r="EB544" s="110" t="s">
        <v>1892</v>
      </c>
      <c r="EC544" s="110" t="s">
        <v>1892</v>
      </c>
    </row>
    <row r="545" spans="1:133" x14ac:dyDescent="0.3">
      <c r="A545" s="110" t="s">
        <v>162</v>
      </c>
      <c r="B545" s="110">
        <v>2021</v>
      </c>
      <c r="C545" s="110" t="s">
        <v>3534</v>
      </c>
      <c r="D545" s="22">
        <f>INDEX(Concordance!$A$2:$A$556,MATCH('2021 ESSER III'!F545,Concordance!$D$2:$D$556,0))</f>
        <v>39133</v>
      </c>
      <c r="E545" s="110" t="s">
        <v>1794</v>
      </c>
      <c r="F545" s="110" t="s">
        <v>3535</v>
      </c>
      <c r="G545" s="110" t="s">
        <v>3536</v>
      </c>
      <c r="H545" s="110" t="s">
        <v>1892</v>
      </c>
      <c r="I545" s="21">
        <v>69734.820000000007</v>
      </c>
      <c r="J545" s="21">
        <v>0</v>
      </c>
      <c r="K545" s="21">
        <v>0</v>
      </c>
      <c r="L545" s="21">
        <v>0</v>
      </c>
      <c r="M545" s="21">
        <v>0</v>
      </c>
      <c r="N545" s="21">
        <v>0</v>
      </c>
      <c r="O545" s="21">
        <v>0</v>
      </c>
      <c r="P545" s="21">
        <v>0</v>
      </c>
      <c r="Q545" s="21">
        <v>69734.820000000007</v>
      </c>
      <c r="R545" s="21">
        <v>0</v>
      </c>
      <c r="W545" s="21">
        <v>69734.820000000007</v>
      </c>
      <c r="X545" s="110">
        <v>0</v>
      </c>
      <c r="Y545" s="110">
        <v>0</v>
      </c>
      <c r="Z545" s="110">
        <v>0</v>
      </c>
      <c r="AA545" s="110">
        <v>100</v>
      </c>
      <c r="AB545" s="110">
        <v>0</v>
      </c>
      <c r="AC545" s="21">
        <v>5220707</v>
      </c>
      <c r="AD545" s="21">
        <v>0</v>
      </c>
      <c r="AE545" s="21">
        <v>0</v>
      </c>
      <c r="AF545" s="21">
        <v>0</v>
      </c>
      <c r="AG545" s="21">
        <v>0</v>
      </c>
      <c r="AH545" s="21">
        <v>0</v>
      </c>
      <c r="AI545" s="21">
        <v>0</v>
      </c>
      <c r="AJ545" s="21">
        <v>0</v>
      </c>
      <c r="AK545" s="21">
        <v>0</v>
      </c>
      <c r="AL545" s="21">
        <v>0</v>
      </c>
      <c r="AM545" s="21">
        <v>0</v>
      </c>
      <c r="AN545" s="21">
        <v>0</v>
      </c>
      <c r="AO545" s="21">
        <v>0</v>
      </c>
      <c r="AP545" s="21">
        <v>0</v>
      </c>
      <c r="AQ545" s="21">
        <v>0</v>
      </c>
      <c r="AR545" s="21">
        <v>0</v>
      </c>
      <c r="AS545" s="21">
        <v>0</v>
      </c>
      <c r="AT545" s="21">
        <v>0</v>
      </c>
      <c r="AU545" s="21">
        <v>0</v>
      </c>
      <c r="AV545" s="21">
        <v>0</v>
      </c>
      <c r="AW545" s="21">
        <v>0</v>
      </c>
      <c r="AX545" s="21">
        <v>0</v>
      </c>
      <c r="AY545" s="21">
        <v>0</v>
      </c>
      <c r="AZ545" s="21">
        <v>0</v>
      </c>
      <c r="BA545" s="21">
        <v>0</v>
      </c>
      <c r="BB545" s="21">
        <v>0</v>
      </c>
      <c r="BC545" s="21">
        <v>0</v>
      </c>
      <c r="BD545" s="21">
        <v>0</v>
      </c>
      <c r="BE545" s="21">
        <v>0</v>
      </c>
      <c r="BF545" s="21">
        <v>0</v>
      </c>
      <c r="BG545" s="21">
        <v>0</v>
      </c>
      <c r="BH545" s="21">
        <v>0</v>
      </c>
      <c r="BI545" s="21">
        <v>0</v>
      </c>
      <c r="BJ545" s="21">
        <v>0</v>
      </c>
      <c r="BK545" s="21">
        <v>0</v>
      </c>
      <c r="BL545" s="21">
        <v>0</v>
      </c>
      <c r="BM545" s="21">
        <v>0</v>
      </c>
      <c r="BN545" s="21">
        <v>0</v>
      </c>
      <c r="BO545" s="21">
        <v>0</v>
      </c>
      <c r="BP545" s="21">
        <v>0</v>
      </c>
      <c r="BQ545" s="21">
        <v>0</v>
      </c>
      <c r="BR545" s="21">
        <v>0</v>
      </c>
      <c r="BS545" s="21">
        <v>0</v>
      </c>
      <c r="BT545" s="21">
        <v>0</v>
      </c>
      <c r="BU545" s="21">
        <v>0</v>
      </c>
      <c r="BV545" s="21">
        <v>0</v>
      </c>
      <c r="BW545" s="21">
        <v>0</v>
      </c>
      <c r="BX545" s="21">
        <v>0</v>
      </c>
      <c r="BY545" s="21">
        <v>0</v>
      </c>
      <c r="BZ545" s="21">
        <v>0</v>
      </c>
      <c r="CA545" s="21">
        <v>0</v>
      </c>
      <c r="CB545" s="21">
        <v>0</v>
      </c>
      <c r="CC545" s="21">
        <v>0</v>
      </c>
      <c r="CD545" s="21">
        <v>0</v>
      </c>
      <c r="CE545" s="21">
        <v>0</v>
      </c>
      <c r="CF545" s="21">
        <v>0</v>
      </c>
      <c r="CG545" s="21">
        <v>0</v>
      </c>
      <c r="CH545" s="21">
        <v>0</v>
      </c>
      <c r="CI545" s="21">
        <v>0</v>
      </c>
      <c r="CJ545" s="21">
        <v>0</v>
      </c>
      <c r="CK545" s="21">
        <v>0</v>
      </c>
      <c r="CL545" s="21">
        <v>0</v>
      </c>
      <c r="CM545" s="21">
        <v>0</v>
      </c>
      <c r="CN545" s="21">
        <v>0</v>
      </c>
      <c r="CO545" s="21">
        <v>0</v>
      </c>
      <c r="CP545" s="21">
        <v>0</v>
      </c>
      <c r="CQ545" s="21">
        <v>0</v>
      </c>
      <c r="CR545" s="21">
        <v>0</v>
      </c>
      <c r="CS545" s="21">
        <v>0</v>
      </c>
      <c r="CT545" s="21">
        <v>0</v>
      </c>
      <c r="CU545" s="21">
        <v>0</v>
      </c>
      <c r="CV545" s="21">
        <v>0</v>
      </c>
      <c r="CW545" s="21">
        <v>0</v>
      </c>
      <c r="CX545" s="21">
        <v>0</v>
      </c>
      <c r="CY545" s="21">
        <v>0</v>
      </c>
      <c r="CZ545" s="21">
        <v>0</v>
      </c>
      <c r="DA545" s="21">
        <v>0</v>
      </c>
      <c r="DB545" s="21">
        <v>0</v>
      </c>
      <c r="DC545" s="21">
        <v>0</v>
      </c>
      <c r="DD545" s="21">
        <v>0</v>
      </c>
      <c r="DE545" s="21">
        <v>0</v>
      </c>
      <c r="DF545" s="21">
        <v>0</v>
      </c>
      <c r="DG545" s="21">
        <v>0</v>
      </c>
      <c r="DH545" s="21">
        <v>5220707</v>
      </c>
      <c r="DI545" s="110">
        <v>0</v>
      </c>
      <c r="DJ545" s="110">
        <v>40</v>
      </c>
      <c r="DK545" s="110">
        <v>60</v>
      </c>
      <c r="DL545" s="110">
        <v>0</v>
      </c>
      <c r="DM545" s="110">
        <v>0</v>
      </c>
      <c r="DN545" s="21">
        <v>5149328</v>
      </c>
      <c r="DO545" s="21">
        <v>0</v>
      </c>
      <c r="DP545" s="110" t="s">
        <v>1911</v>
      </c>
      <c r="DQ545" s="110" t="s">
        <v>1911</v>
      </c>
      <c r="DR545" s="110" t="s">
        <v>1911</v>
      </c>
      <c r="DS545" s="110" t="s">
        <v>1911</v>
      </c>
      <c r="DT545" s="110" t="s">
        <v>1911</v>
      </c>
      <c r="DU545" s="110" t="s">
        <v>1892</v>
      </c>
      <c r="DV545" s="110" t="s">
        <v>1911</v>
      </c>
      <c r="DW545" s="110" t="s">
        <v>1911</v>
      </c>
      <c r="DX545" s="110" t="s">
        <v>1911</v>
      </c>
      <c r="DY545" s="110" t="s">
        <v>1911</v>
      </c>
      <c r="DZ545" s="110" t="s">
        <v>1911</v>
      </c>
      <c r="EA545" s="110" t="s">
        <v>1911</v>
      </c>
      <c r="EB545" s="110" t="s">
        <v>1892</v>
      </c>
      <c r="EC545" s="110" t="s">
        <v>1911</v>
      </c>
    </row>
    <row r="546" spans="1:133" x14ac:dyDescent="0.3">
      <c r="A546" s="110" t="s">
        <v>162</v>
      </c>
      <c r="B546" s="110">
        <v>2021</v>
      </c>
      <c r="C546" s="110" t="s">
        <v>3537</v>
      </c>
      <c r="D546" s="22">
        <f>INDEX(Concordance!$A$2:$A$556,MATCH('2021 ESSER III'!F546,Concordance!$D$2:$D$556,0))</f>
        <v>46131</v>
      </c>
      <c r="E546" s="110" t="s">
        <v>1797</v>
      </c>
      <c r="F546" s="110" t="s">
        <v>3538</v>
      </c>
      <c r="G546" s="110" t="s">
        <v>3539</v>
      </c>
      <c r="H546" s="110" t="s">
        <v>1892</v>
      </c>
      <c r="I546" s="21">
        <v>0</v>
      </c>
      <c r="J546" s="21">
        <v>0</v>
      </c>
      <c r="K546" s="21">
        <v>0</v>
      </c>
      <c r="L546" s="21">
        <v>0</v>
      </c>
      <c r="M546" s="21">
        <v>0</v>
      </c>
      <c r="N546" s="21">
        <v>0</v>
      </c>
      <c r="O546" s="21">
        <v>0</v>
      </c>
      <c r="P546" s="21">
        <v>0</v>
      </c>
      <c r="Q546" s="21">
        <v>0</v>
      </c>
      <c r="R546" s="21">
        <v>0</v>
      </c>
      <c r="W546" s="21">
        <v>0</v>
      </c>
      <c r="AC546" s="21">
        <v>3429489</v>
      </c>
      <c r="AD546" s="21">
        <v>0</v>
      </c>
      <c r="AE546" s="21">
        <v>0</v>
      </c>
      <c r="AF546" s="21">
        <v>0</v>
      </c>
      <c r="AG546" s="21">
        <v>0</v>
      </c>
      <c r="AH546" s="21">
        <v>0</v>
      </c>
      <c r="AI546" s="21">
        <v>0</v>
      </c>
      <c r="AJ546" s="21">
        <v>0</v>
      </c>
      <c r="AK546" s="21">
        <v>0</v>
      </c>
      <c r="AL546" s="21">
        <v>0</v>
      </c>
      <c r="AM546" s="21">
        <v>0</v>
      </c>
      <c r="AN546" s="21">
        <v>0</v>
      </c>
      <c r="AO546" s="21">
        <v>0</v>
      </c>
      <c r="AP546" s="21">
        <v>0</v>
      </c>
      <c r="AQ546" s="21">
        <v>0</v>
      </c>
      <c r="AR546" s="21">
        <v>0</v>
      </c>
      <c r="AS546" s="21">
        <v>0</v>
      </c>
      <c r="AT546" s="21">
        <v>0</v>
      </c>
      <c r="AU546" s="21">
        <v>0</v>
      </c>
      <c r="AV546" s="21">
        <v>0</v>
      </c>
      <c r="AW546" s="21">
        <v>0</v>
      </c>
      <c r="AX546" s="21">
        <v>0</v>
      </c>
      <c r="AY546" s="21">
        <v>0</v>
      </c>
      <c r="AZ546" s="21">
        <v>0</v>
      </c>
      <c r="BA546" s="21">
        <v>0</v>
      </c>
      <c r="BB546" s="21">
        <v>0</v>
      </c>
      <c r="BC546" s="21">
        <v>0</v>
      </c>
      <c r="BD546" s="21">
        <v>0</v>
      </c>
      <c r="BE546" s="21">
        <v>0</v>
      </c>
      <c r="BF546" s="21">
        <v>0</v>
      </c>
      <c r="BG546" s="21">
        <v>0</v>
      </c>
      <c r="BH546" s="21">
        <v>0</v>
      </c>
      <c r="BI546" s="21">
        <v>0</v>
      </c>
      <c r="BJ546" s="21">
        <v>0</v>
      </c>
      <c r="BK546" s="21">
        <v>0</v>
      </c>
      <c r="BL546" s="21">
        <v>0</v>
      </c>
      <c r="BM546" s="21">
        <v>0</v>
      </c>
      <c r="BN546" s="21">
        <v>0</v>
      </c>
      <c r="BO546" s="21">
        <v>0</v>
      </c>
      <c r="BP546" s="21">
        <v>0</v>
      </c>
      <c r="BQ546" s="21">
        <v>0</v>
      </c>
      <c r="BR546" s="21">
        <v>0</v>
      </c>
      <c r="BS546" s="21">
        <v>0</v>
      </c>
      <c r="BT546" s="21">
        <v>0</v>
      </c>
      <c r="BU546" s="21">
        <v>0</v>
      </c>
      <c r="BV546" s="21">
        <v>0</v>
      </c>
      <c r="BW546" s="21">
        <v>0</v>
      </c>
      <c r="BX546" s="21">
        <v>0</v>
      </c>
      <c r="BY546" s="21">
        <v>0</v>
      </c>
      <c r="BZ546" s="21">
        <v>0</v>
      </c>
      <c r="CA546" s="21">
        <v>0</v>
      </c>
      <c r="CB546" s="21">
        <v>0</v>
      </c>
      <c r="CC546" s="21">
        <v>0</v>
      </c>
      <c r="CD546" s="21">
        <v>0</v>
      </c>
      <c r="CE546" s="21">
        <v>0</v>
      </c>
      <c r="CF546" s="21">
        <v>0</v>
      </c>
      <c r="CG546" s="21">
        <v>0</v>
      </c>
      <c r="CH546" s="21">
        <v>0</v>
      </c>
      <c r="CI546" s="21">
        <v>0</v>
      </c>
      <c r="CJ546" s="21">
        <v>0</v>
      </c>
      <c r="CK546" s="21">
        <v>0</v>
      </c>
      <c r="CL546" s="21">
        <v>0</v>
      </c>
      <c r="CM546" s="21">
        <v>0</v>
      </c>
      <c r="CN546" s="21">
        <v>0</v>
      </c>
      <c r="CO546" s="21">
        <v>0</v>
      </c>
      <c r="CP546" s="21">
        <v>0</v>
      </c>
      <c r="CQ546" s="21">
        <v>0</v>
      </c>
      <c r="CR546" s="21">
        <v>0</v>
      </c>
      <c r="CS546" s="21">
        <v>0</v>
      </c>
      <c r="CT546" s="21">
        <v>0</v>
      </c>
      <c r="CU546" s="21">
        <v>0</v>
      </c>
      <c r="CV546" s="21">
        <v>0</v>
      </c>
      <c r="CW546" s="21">
        <v>0</v>
      </c>
      <c r="CX546" s="21">
        <v>0</v>
      </c>
      <c r="CY546" s="21">
        <v>0</v>
      </c>
      <c r="CZ546" s="21">
        <v>0</v>
      </c>
      <c r="DA546" s="21">
        <v>0</v>
      </c>
      <c r="DB546" s="21">
        <v>0</v>
      </c>
      <c r="DC546" s="21">
        <v>0</v>
      </c>
      <c r="DD546" s="21">
        <v>0</v>
      </c>
      <c r="DE546" s="21">
        <v>0</v>
      </c>
      <c r="DF546" s="21">
        <v>0</v>
      </c>
      <c r="DG546" s="21">
        <v>0</v>
      </c>
      <c r="DH546" s="21">
        <v>3429489</v>
      </c>
      <c r="DI546" s="110">
        <v>50</v>
      </c>
      <c r="DJ546" s="110">
        <v>20</v>
      </c>
      <c r="DK546" s="110">
        <v>5</v>
      </c>
      <c r="DL546" s="110">
        <v>5</v>
      </c>
      <c r="DM546" s="110">
        <v>20</v>
      </c>
      <c r="DN546" s="21">
        <v>836952</v>
      </c>
      <c r="DO546" s="21">
        <v>0</v>
      </c>
      <c r="DP546" s="110" t="s">
        <v>1911</v>
      </c>
      <c r="DQ546" s="110" t="s">
        <v>1911</v>
      </c>
      <c r="DR546" s="110" t="s">
        <v>1911</v>
      </c>
      <c r="DS546" s="110" t="s">
        <v>1892</v>
      </c>
      <c r="DT546" s="110" t="s">
        <v>1911</v>
      </c>
      <c r="DU546" s="110" t="s">
        <v>1892</v>
      </c>
      <c r="DV546" s="110" t="s">
        <v>1911</v>
      </c>
      <c r="DW546" s="110" t="s">
        <v>1911</v>
      </c>
      <c r="DX546" s="110" t="s">
        <v>1911</v>
      </c>
      <c r="DY546" s="110" t="s">
        <v>1911</v>
      </c>
      <c r="DZ546" s="110" t="s">
        <v>1911</v>
      </c>
      <c r="EA546" s="110" t="s">
        <v>1911</v>
      </c>
      <c r="EB546" s="110" t="s">
        <v>1892</v>
      </c>
      <c r="EC546" s="110" t="s">
        <v>1892</v>
      </c>
    </row>
    <row r="547" spans="1:133" x14ac:dyDescent="0.3">
      <c r="A547" s="110" t="s">
        <v>162</v>
      </c>
      <c r="B547" s="110">
        <v>2021</v>
      </c>
      <c r="C547" s="110" t="s">
        <v>3540</v>
      </c>
      <c r="D547" s="22">
        <f>INDEX(Concordance!$A$2:$A$556,MATCH('2021 ESSER III'!F547,Concordance!$D$2:$D$556,0))</f>
        <v>50010</v>
      </c>
      <c r="E547" s="110" t="s">
        <v>1800</v>
      </c>
      <c r="F547" s="110" t="s">
        <v>3541</v>
      </c>
      <c r="G547" s="110" t="s">
        <v>3542</v>
      </c>
      <c r="H547" s="110" t="s">
        <v>1892</v>
      </c>
      <c r="I547" s="21">
        <v>43584.26</v>
      </c>
      <c r="J547" s="21">
        <v>0</v>
      </c>
      <c r="K547" s="21">
        <v>0</v>
      </c>
      <c r="L547" s="21">
        <v>0</v>
      </c>
      <c r="M547" s="21">
        <v>0</v>
      </c>
      <c r="N547" s="21">
        <v>0</v>
      </c>
      <c r="O547" s="21">
        <v>0</v>
      </c>
      <c r="P547" s="21">
        <v>0</v>
      </c>
      <c r="Q547" s="21">
        <v>43584.26</v>
      </c>
      <c r="R547" s="21">
        <v>0</v>
      </c>
      <c r="W547" s="21">
        <v>43584.26</v>
      </c>
      <c r="X547" s="110">
        <v>0</v>
      </c>
      <c r="Y547" s="110">
        <v>0</v>
      </c>
      <c r="Z547" s="110">
        <v>0</v>
      </c>
      <c r="AA547" s="110">
        <v>100</v>
      </c>
      <c r="AB547" s="110">
        <v>0</v>
      </c>
      <c r="AC547" s="21">
        <v>2597627</v>
      </c>
      <c r="AD547" s="21">
        <v>0</v>
      </c>
      <c r="AE547" s="21">
        <v>0</v>
      </c>
      <c r="AF547" s="21">
        <v>0</v>
      </c>
      <c r="AG547" s="21">
        <v>0</v>
      </c>
      <c r="AH547" s="21">
        <v>0</v>
      </c>
      <c r="AI547" s="21">
        <v>0</v>
      </c>
      <c r="AJ547" s="21">
        <v>0</v>
      </c>
      <c r="AK547" s="21">
        <v>0</v>
      </c>
      <c r="AL547" s="21">
        <v>0</v>
      </c>
      <c r="AM547" s="21">
        <v>0</v>
      </c>
      <c r="AN547" s="21">
        <v>0</v>
      </c>
      <c r="AO547" s="21">
        <v>0</v>
      </c>
      <c r="AP547" s="21">
        <v>0</v>
      </c>
      <c r="AQ547" s="21">
        <v>0</v>
      </c>
      <c r="AR547" s="21">
        <v>0</v>
      </c>
      <c r="AS547" s="21">
        <v>0</v>
      </c>
      <c r="AT547" s="21">
        <v>0</v>
      </c>
      <c r="AU547" s="21">
        <v>0</v>
      </c>
      <c r="AV547" s="21">
        <v>0</v>
      </c>
      <c r="AW547" s="21">
        <v>0</v>
      </c>
      <c r="AX547" s="21">
        <v>0</v>
      </c>
      <c r="AY547" s="21">
        <v>0</v>
      </c>
      <c r="AZ547" s="21">
        <v>0</v>
      </c>
      <c r="BA547" s="21">
        <v>0</v>
      </c>
      <c r="BB547" s="21">
        <v>0</v>
      </c>
      <c r="BC547" s="21">
        <v>0</v>
      </c>
      <c r="BD547" s="21">
        <v>0</v>
      </c>
      <c r="BE547" s="21">
        <v>0</v>
      </c>
      <c r="BF547" s="21">
        <v>0</v>
      </c>
      <c r="BG547" s="21">
        <v>0</v>
      </c>
      <c r="BH547" s="21">
        <v>0</v>
      </c>
      <c r="BI547" s="21">
        <v>0</v>
      </c>
      <c r="BJ547" s="21">
        <v>0</v>
      </c>
      <c r="BK547" s="21">
        <v>0</v>
      </c>
      <c r="BL547" s="21">
        <v>0</v>
      </c>
      <c r="BM547" s="21">
        <v>0</v>
      </c>
      <c r="BN547" s="21">
        <v>0</v>
      </c>
      <c r="BO547" s="21">
        <v>0</v>
      </c>
      <c r="BP547" s="21">
        <v>0</v>
      </c>
      <c r="BQ547" s="21">
        <v>0</v>
      </c>
      <c r="BR547" s="21">
        <v>0</v>
      </c>
      <c r="BS547" s="21">
        <v>0</v>
      </c>
      <c r="BT547" s="21">
        <v>0</v>
      </c>
      <c r="BU547" s="21">
        <v>0</v>
      </c>
      <c r="BV547" s="21">
        <v>0</v>
      </c>
      <c r="BW547" s="21">
        <v>0</v>
      </c>
      <c r="BX547" s="21">
        <v>0</v>
      </c>
      <c r="BY547" s="21">
        <v>0</v>
      </c>
      <c r="BZ547" s="21">
        <v>0</v>
      </c>
      <c r="CA547" s="21">
        <v>0</v>
      </c>
      <c r="CB547" s="21">
        <v>0</v>
      </c>
      <c r="CC547" s="21">
        <v>0</v>
      </c>
      <c r="CD547" s="21">
        <v>0</v>
      </c>
      <c r="CE547" s="21">
        <v>0</v>
      </c>
      <c r="CF547" s="21">
        <v>0</v>
      </c>
      <c r="CG547" s="21">
        <v>0</v>
      </c>
      <c r="CH547" s="21">
        <v>0</v>
      </c>
      <c r="CI547" s="21">
        <v>0</v>
      </c>
      <c r="CJ547" s="21">
        <v>0</v>
      </c>
      <c r="CK547" s="21">
        <v>0</v>
      </c>
      <c r="CL547" s="21">
        <v>0</v>
      </c>
      <c r="CM547" s="21">
        <v>0</v>
      </c>
      <c r="CN547" s="21">
        <v>0</v>
      </c>
      <c r="CO547" s="21">
        <v>0</v>
      </c>
      <c r="CP547" s="21">
        <v>0</v>
      </c>
      <c r="CQ547" s="21">
        <v>0</v>
      </c>
      <c r="CR547" s="21">
        <v>0</v>
      </c>
      <c r="CS547" s="21">
        <v>0</v>
      </c>
      <c r="CT547" s="21">
        <v>0</v>
      </c>
      <c r="CU547" s="21">
        <v>0</v>
      </c>
      <c r="CV547" s="21">
        <v>0</v>
      </c>
      <c r="CW547" s="21">
        <v>0</v>
      </c>
      <c r="CX547" s="21">
        <v>0</v>
      </c>
      <c r="CY547" s="21">
        <v>0</v>
      </c>
      <c r="CZ547" s="21">
        <v>0</v>
      </c>
      <c r="DA547" s="21">
        <v>0</v>
      </c>
      <c r="DB547" s="21">
        <v>0</v>
      </c>
      <c r="DC547" s="21">
        <v>0</v>
      </c>
      <c r="DD547" s="21">
        <v>0</v>
      </c>
      <c r="DE547" s="21">
        <v>0</v>
      </c>
      <c r="DF547" s="21">
        <v>0</v>
      </c>
      <c r="DG547" s="21">
        <v>0</v>
      </c>
      <c r="DH547" s="21">
        <v>2597627</v>
      </c>
      <c r="DI547" s="110">
        <v>0</v>
      </c>
      <c r="DJ547" s="110">
        <v>20</v>
      </c>
      <c r="DK547" s="110">
        <v>15</v>
      </c>
      <c r="DL547" s="110">
        <v>25</v>
      </c>
      <c r="DM547" s="110">
        <v>40</v>
      </c>
      <c r="DN547" s="21">
        <v>550000</v>
      </c>
      <c r="DO547" s="21">
        <v>0</v>
      </c>
      <c r="DP547" s="110" t="s">
        <v>1911</v>
      </c>
      <c r="DQ547" s="110" t="s">
        <v>1892</v>
      </c>
      <c r="DR547" s="110" t="s">
        <v>1911</v>
      </c>
      <c r="DS547" s="110" t="s">
        <v>1911</v>
      </c>
      <c r="DT547" s="110" t="s">
        <v>1911</v>
      </c>
      <c r="DU547" s="110" t="s">
        <v>1892</v>
      </c>
      <c r="DV547" s="110" t="s">
        <v>1911</v>
      </c>
      <c r="DW547" s="110" t="s">
        <v>1911</v>
      </c>
      <c r="DX547" s="110" t="s">
        <v>1911</v>
      </c>
      <c r="DY547" s="110" t="s">
        <v>1911</v>
      </c>
      <c r="DZ547" s="110" t="s">
        <v>1911</v>
      </c>
      <c r="EA547" s="110" t="s">
        <v>1911</v>
      </c>
      <c r="EB547" s="110" t="s">
        <v>1892</v>
      </c>
      <c r="EC547" s="110" t="s">
        <v>1892</v>
      </c>
    </row>
    <row r="548" spans="1:133" x14ac:dyDescent="0.3">
      <c r="A548" s="110" t="s">
        <v>162</v>
      </c>
      <c r="B548" s="110">
        <v>2021</v>
      </c>
      <c r="C548" s="110" t="s">
        <v>3543</v>
      </c>
      <c r="D548" s="22">
        <f>INDEX(Concordance!$A$2:$A$556,MATCH('2021 ESSER III'!F548,Concordance!$D$2:$D$556,0))</f>
        <v>57004</v>
      </c>
      <c r="E548" s="110" t="s">
        <v>968</v>
      </c>
      <c r="F548" s="110" t="s">
        <v>3544</v>
      </c>
      <c r="G548" s="110" t="s">
        <v>3545</v>
      </c>
      <c r="H548" s="110" t="s">
        <v>1892</v>
      </c>
      <c r="I548" s="21">
        <v>22704.36</v>
      </c>
      <c r="J548" s="21">
        <v>0</v>
      </c>
      <c r="K548" s="21">
        <v>0</v>
      </c>
      <c r="L548" s="21">
        <v>0</v>
      </c>
      <c r="M548" s="21">
        <v>0</v>
      </c>
      <c r="N548" s="21">
        <v>0</v>
      </c>
      <c r="O548" s="21">
        <v>0</v>
      </c>
      <c r="P548" s="21">
        <v>0</v>
      </c>
      <c r="Q548" s="21">
        <v>22704.36</v>
      </c>
      <c r="R548" s="21">
        <v>0</v>
      </c>
      <c r="W548" s="21">
        <v>22704.36</v>
      </c>
      <c r="X548" s="110">
        <v>0</v>
      </c>
      <c r="Y548" s="110">
        <v>0</v>
      </c>
      <c r="Z548" s="110">
        <v>0</v>
      </c>
      <c r="AA548" s="110">
        <v>100</v>
      </c>
      <c r="AB548" s="110">
        <v>0</v>
      </c>
      <c r="AC548" s="21">
        <v>2841911</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0</v>
      </c>
      <c r="AY548" s="21">
        <v>0</v>
      </c>
      <c r="AZ548" s="21">
        <v>0</v>
      </c>
      <c r="BA548" s="21">
        <v>0</v>
      </c>
      <c r="BB548" s="21">
        <v>0</v>
      </c>
      <c r="BC548" s="21">
        <v>0</v>
      </c>
      <c r="BD548" s="21">
        <v>0</v>
      </c>
      <c r="BE548" s="21">
        <v>0</v>
      </c>
      <c r="BF548" s="21">
        <v>0</v>
      </c>
      <c r="BG548" s="21">
        <v>0</v>
      </c>
      <c r="BH548" s="21">
        <v>0</v>
      </c>
      <c r="BI548" s="21">
        <v>0</v>
      </c>
      <c r="BJ548" s="21">
        <v>0</v>
      </c>
      <c r="BK548" s="21">
        <v>0</v>
      </c>
      <c r="BL548" s="21">
        <v>0</v>
      </c>
      <c r="BM548" s="21">
        <v>0</v>
      </c>
      <c r="BN548" s="21">
        <v>0</v>
      </c>
      <c r="BO548" s="21">
        <v>0</v>
      </c>
      <c r="BP548" s="21">
        <v>0</v>
      </c>
      <c r="BQ548" s="21">
        <v>0</v>
      </c>
      <c r="BR548" s="21">
        <v>0</v>
      </c>
      <c r="BS548" s="21">
        <v>0</v>
      </c>
      <c r="BT548" s="21">
        <v>0</v>
      </c>
      <c r="BU548" s="21">
        <v>0</v>
      </c>
      <c r="BV548" s="21">
        <v>0</v>
      </c>
      <c r="BW548" s="21">
        <v>0</v>
      </c>
      <c r="BX548" s="21">
        <v>0</v>
      </c>
      <c r="BY548" s="21">
        <v>0</v>
      </c>
      <c r="BZ548" s="21">
        <v>0</v>
      </c>
      <c r="CA548" s="21">
        <v>0</v>
      </c>
      <c r="CB548" s="21">
        <v>0</v>
      </c>
      <c r="CC548" s="21">
        <v>0</v>
      </c>
      <c r="CD548" s="21">
        <v>0</v>
      </c>
      <c r="CE548" s="21">
        <v>0</v>
      </c>
      <c r="CF548" s="21">
        <v>0</v>
      </c>
      <c r="CG548" s="21">
        <v>0</v>
      </c>
      <c r="CH548" s="21">
        <v>0</v>
      </c>
      <c r="CI548" s="21">
        <v>0</v>
      </c>
      <c r="CJ548" s="21">
        <v>0</v>
      </c>
      <c r="CK548" s="21">
        <v>0</v>
      </c>
      <c r="CL548" s="21">
        <v>0</v>
      </c>
      <c r="CM548" s="21">
        <v>0</v>
      </c>
      <c r="CN548" s="21">
        <v>0</v>
      </c>
      <c r="CO548" s="21">
        <v>0</v>
      </c>
      <c r="CP548" s="21">
        <v>0</v>
      </c>
      <c r="CQ548" s="21">
        <v>0</v>
      </c>
      <c r="CR548" s="21">
        <v>0</v>
      </c>
      <c r="CS548" s="21">
        <v>0</v>
      </c>
      <c r="CT548" s="21">
        <v>0</v>
      </c>
      <c r="CU548" s="21">
        <v>0</v>
      </c>
      <c r="CV548" s="21">
        <v>0</v>
      </c>
      <c r="CW548" s="21">
        <v>0</v>
      </c>
      <c r="CX548" s="21">
        <v>0</v>
      </c>
      <c r="CY548" s="21">
        <v>0</v>
      </c>
      <c r="CZ548" s="21">
        <v>0</v>
      </c>
      <c r="DA548" s="21">
        <v>0</v>
      </c>
      <c r="DB548" s="21">
        <v>0</v>
      </c>
      <c r="DC548" s="21">
        <v>0</v>
      </c>
      <c r="DD548" s="21">
        <v>0</v>
      </c>
      <c r="DE548" s="21">
        <v>0</v>
      </c>
      <c r="DF548" s="21">
        <v>0</v>
      </c>
      <c r="DG548" s="21">
        <v>0</v>
      </c>
      <c r="DH548" s="21">
        <v>2841911</v>
      </c>
      <c r="DI548" s="110">
        <v>70</v>
      </c>
      <c r="DJ548" s="110">
        <v>20</v>
      </c>
      <c r="DK548" s="110">
        <v>0</v>
      </c>
      <c r="DL548" s="110">
        <v>10</v>
      </c>
      <c r="DM548" s="110">
        <v>0</v>
      </c>
      <c r="DN548" s="21">
        <v>574609.38</v>
      </c>
      <c r="DO548" s="21">
        <v>0</v>
      </c>
      <c r="DP548" s="110" t="s">
        <v>1911</v>
      </c>
      <c r="DQ548" s="110" t="s">
        <v>1892</v>
      </c>
      <c r="DR548" s="110" t="s">
        <v>1892</v>
      </c>
      <c r="DS548" s="110" t="s">
        <v>1911</v>
      </c>
      <c r="DT548" s="110" t="s">
        <v>1911</v>
      </c>
      <c r="DU548" s="110" t="s">
        <v>1892</v>
      </c>
      <c r="DV548" s="110" t="s">
        <v>1911</v>
      </c>
      <c r="DW548" s="110" t="s">
        <v>1911</v>
      </c>
      <c r="DX548" s="110" t="s">
        <v>1911</v>
      </c>
      <c r="DY548" s="110" t="s">
        <v>1911</v>
      </c>
      <c r="DZ548" s="110" t="s">
        <v>1911</v>
      </c>
      <c r="EA548" s="110" t="s">
        <v>1911</v>
      </c>
      <c r="EB548" s="110" t="s">
        <v>1892</v>
      </c>
      <c r="EC548" s="110" t="s">
        <v>1892</v>
      </c>
    </row>
    <row r="549" spans="1:133" x14ac:dyDescent="0.3">
      <c r="A549" s="110" t="s">
        <v>162</v>
      </c>
      <c r="B549" s="110">
        <v>2021</v>
      </c>
      <c r="C549" s="110" t="s">
        <v>3546</v>
      </c>
      <c r="D549" s="22">
        <f>INDEX(Concordance!$A$2:$A$556,MATCH('2021 ESSER III'!F549,Concordance!$D$2:$D$556,0))</f>
        <v>101105</v>
      </c>
      <c r="E549" s="110" t="s">
        <v>1803</v>
      </c>
      <c r="F549" s="110" t="s">
        <v>3547</v>
      </c>
      <c r="G549" s="110" t="s">
        <v>3548</v>
      </c>
      <c r="H549" s="110" t="s">
        <v>1892</v>
      </c>
      <c r="I549" s="21">
        <v>0</v>
      </c>
      <c r="J549" s="21">
        <v>0</v>
      </c>
      <c r="K549" s="21">
        <v>0</v>
      </c>
      <c r="L549" s="21">
        <v>0</v>
      </c>
      <c r="M549" s="21">
        <v>0</v>
      </c>
      <c r="N549" s="21">
        <v>0</v>
      </c>
      <c r="O549" s="21">
        <v>0</v>
      </c>
      <c r="P549" s="21">
        <v>0</v>
      </c>
      <c r="Q549" s="21">
        <v>0</v>
      </c>
      <c r="R549" s="21">
        <v>0</v>
      </c>
      <c r="W549" s="21">
        <v>0</v>
      </c>
      <c r="AC549" s="21">
        <v>2833566</v>
      </c>
      <c r="AD549" s="21">
        <v>0</v>
      </c>
      <c r="AE549" s="21">
        <v>0</v>
      </c>
      <c r="AF549" s="21">
        <v>0</v>
      </c>
      <c r="AG549" s="21">
        <v>0</v>
      </c>
      <c r="AH549" s="21">
        <v>0</v>
      </c>
      <c r="AI549" s="21">
        <v>0</v>
      </c>
      <c r="AJ549" s="21">
        <v>0</v>
      </c>
      <c r="AK549" s="21">
        <v>0</v>
      </c>
      <c r="AL549" s="21">
        <v>0</v>
      </c>
      <c r="AM549" s="21">
        <v>0</v>
      </c>
      <c r="AN549" s="21">
        <v>0</v>
      </c>
      <c r="AO549" s="21">
        <v>0</v>
      </c>
      <c r="AP549" s="21">
        <v>0</v>
      </c>
      <c r="AQ549" s="21">
        <v>0</v>
      </c>
      <c r="AR549" s="21">
        <v>0</v>
      </c>
      <c r="AS549" s="21">
        <v>0</v>
      </c>
      <c r="AT549" s="21">
        <v>0</v>
      </c>
      <c r="AU549" s="21">
        <v>0</v>
      </c>
      <c r="AV549" s="21">
        <v>0</v>
      </c>
      <c r="AW549" s="21">
        <v>0</v>
      </c>
      <c r="AX549" s="21">
        <v>0</v>
      </c>
      <c r="AY549" s="21">
        <v>0</v>
      </c>
      <c r="AZ549" s="21">
        <v>0</v>
      </c>
      <c r="BA549" s="21">
        <v>0</v>
      </c>
      <c r="BB549" s="21">
        <v>0</v>
      </c>
      <c r="BC549" s="21">
        <v>0</v>
      </c>
      <c r="BD549" s="21">
        <v>0</v>
      </c>
      <c r="BE549" s="21">
        <v>0</v>
      </c>
      <c r="BF549" s="21">
        <v>0</v>
      </c>
      <c r="BG549" s="21">
        <v>0</v>
      </c>
      <c r="BH549" s="21">
        <v>0</v>
      </c>
      <c r="BI549" s="21">
        <v>0</v>
      </c>
      <c r="BJ549" s="21">
        <v>0</v>
      </c>
      <c r="BK549" s="21">
        <v>0</v>
      </c>
      <c r="BL549" s="21">
        <v>0</v>
      </c>
      <c r="BM549" s="21">
        <v>0</v>
      </c>
      <c r="BN549" s="21">
        <v>0</v>
      </c>
      <c r="BO549" s="21">
        <v>0</v>
      </c>
      <c r="BP549" s="21">
        <v>0</v>
      </c>
      <c r="BQ549" s="21">
        <v>0</v>
      </c>
      <c r="BR549" s="21">
        <v>0</v>
      </c>
      <c r="BS549" s="21">
        <v>0</v>
      </c>
      <c r="BT549" s="21">
        <v>0</v>
      </c>
      <c r="BU549" s="21">
        <v>0</v>
      </c>
      <c r="BV549" s="21">
        <v>0</v>
      </c>
      <c r="BW549" s="21">
        <v>0</v>
      </c>
      <c r="BX549" s="21">
        <v>0</v>
      </c>
      <c r="BY549" s="21">
        <v>0</v>
      </c>
      <c r="BZ549" s="21">
        <v>0</v>
      </c>
      <c r="CA549" s="21">
        <v>0</v>
      </c>
      <c r="CB549" s="21">
        <v>0</v>
      </c>
      <c r="CC549" s="21">
        <v>0</v>
      </c>
      <c r="CD549" s="21">
        <v>0</v>
      </c>
      <c r="CE549" s="21">
        <v>0</v>
      </c>
      <c r="CF549" s="21">
        <v>0</v>
      </c>
      <c r="CG549" s="21">
        <v>0</v>
      </c>
      <c r="CH549" s="21">
        <v>0</v>
      </c>
      <c r="CI549" s="21">
        <v>0</v>
      </c>
      <c r="CJ549" s="21">
        <v>0</v>
      </c>
      <c r="CK549" s="21">
        <v>0</v>
      </c>
      <c r="CL549" s="21">
        <v>0</v>
      </c>
      <c r="CM549" s="21">
        <v>0</v>
      </c>
      <c r="CN549" s="21">
        <v>0</v>
      </c>
      <c r="CO549" s="21">
        <v>0</v>
      </c>
      <c r="CP549" s="21">
        <v>0</v>
      </c>
      <c r="CQ549" s="21">
        <v>0</v>
      </c>
      <c r="CR549" s="21">
        <v>0</v>
      </c>
      <c r="CS549" s="21">
        <v>0</v>
      </c>
      <c r="CT549" s="21">
        <v>0</v>
      </c>
      <c r="CU549" s="21">
        <v>0</v>
      </c>
      <c r="CV549" s="21">
        <v>0</v>
      </c>
      <c r="CW549" s="21">
        <v>0</v>
      </c>
      <c r="CX549" s="21">
        <v>0</v>
      </c>
      <c r="CY549" s="21">
        <v>0</v>
      </c>
      <c r="CZ549" s="21">
        <v>0</v>
      </c>
      <c r="DA549" s="21">
        <v>0</v>
      </c>
      <c r="DB549" s="21">
        <v>0</v>
      </c>
      <c r="DC549" s="21">
        <v>0</v>
      </c>
      <c r="DD549" s="21">
        <v>0</v>
      </c>
      <c r="DE549" s="21">
        <v>0</v>
      </c>
      <c r="DF549" s="21">
        <v>0</v>
      </c>
      <c r="DG549" s="21">
        <v>0</v>
      </c>
      <c r="DH549" s="21">
        <v>2833566</v>
      </c>
      <c r="DI549" s="110">
        <v>0</v>
      </c>
      <c r="DJ549" s="110">
        <v>20</v>
      </c>
      <c r="DK549" s="110">
        <v>0</v>
      </c>
      <c r="DL549" s="110">
        <v>80</v>
      </c>
      <c r="DM549" s="110">
        <v>0</v>
      </c>
      <c r="DN549" s="21">
        <v>567000</v>
      </c>
      <c r="DO549" s="21">
        <v>0</v>
      </c>
      <c r="DP549" s="110" t="s">
        <v>1911</v>
      </c>
      <c r="DQ549" s="110" t="s">
        <v>1911</v>
      </c>
      <c r="DR549" s="110" t="s">
        <v>1911</v>
      </c>
      <c r="DS549" s="110" t="s">
        <v>1892</v>
      </c>
      <c r="DT549" s="110" t="s">
        <v>1911</v>
      </c>
      <c r="DU549" s="110" t="s">
        <v>1911</v>
      </c>
      <c r="DV549" s="110" t="s">
        <v>1911</v>
      </c>
      <c r="DW549" s="110" t="s">
        <v>1911</v>
      </c>
      <c r="DX549" s="110" t="s">
        <v>1911</v>
      </c>
      <c r="DY549" s="110" t="s">
        <v>1911</v>
      </c>
      <c r="DZ549" s="110" t="s">
        <v>1911</v>
      </c>
      <c r="EA549" s="110" t="s">
        <v>1911</v>
      </c>
      <c r="EB549" s="110" t="s">
        <v>1892</v>
      </c>
      <c r="EC549" s="110" t="s">
        <v>1892</v>
      </c>
    </row>
    <row r="550" spans="1:133" x14ac:dyDescent="0.3">
      <c r="A550" s="110" t="s">
        <v>162</v>
      </c>
      <c r="B550" s="110">
        <v>2021</v>
      </c>
      <c r="C550" s="110" t="s">
        <v>3549</v>
      </c>
      <c r="D550" s="22">
        <f>INDEX(Concordance!$A$2:$A$556,MATCH('2021 ESSER III'!F550,Concordance!$D$2:$D$556,0))</f>
        <v>31117</v>
      </c>
      <c r="E550" s="110" t="s">
        <v>1806</v>
      </c>
      <c r="F550" s="110" t="s">
        <v>3550</v>
      </c>
      <c r="G550" s="110" t="s">
        <v>3551</v>
      </c>
      <c r="H550" s="110" t="s">
        <v>1892</v>
      </c>
      <c r="I550" s="21">
        <v>4459.79</v>
      </c>
      <c r="J550" s="21">
        <v>0</v>
      </c>
      <c r="K550" s="21">
        <v>0</v>
      </c>
      <c r="L550" s="21">
        <v>0</v>
      </c>
      <c r="M550" s="21">
        <v>0</v>
      </c>
      <c r="N550" s="21">
        <v>0</v>
      </c>
      <c r="O550" s="21">
        <v>0</v>
      </c>
      <c r="P550" s="21">
        <v>0</v>
      </c>
      <c r="Q550" s="21">
        <v>4459.79</v>
      </c>
      <c r="R550" s="21">
        <v>0</v>
      </c>
      <c r="W550" s="21">
        <v>4459.79</v>
      </c>
      <c r="X550" s="110">
        <v>0</v>
      </c>
      <c r="Y550" s="110">
        <v>0</v>
      </c>
      <c r="Z550" s="110">
        <v>0</v>
      </c>
      <c r="AA550" s="110">
        <v>100</v>
      </c>
      <c r="AB550" s="110">
        <v>0</v>
      </c>
      <c r="AC550" s="21">
        <v>377015</v>
      </c>
      <c r="AD550" s="21">
        <v>0</v>
      </c>
      <c r="AE550" s="21">
        <v>0</v>
      </c>
      <c r="AF550" s="21">
        <v>0</v>
      </c>
      <c r="AG550" s="21">
        <v>0</v>
      </c>
      <c r="AH550" s="21">
        <v>0</v>
      </c>
      <c r="AI550" s="21">
        <v>0</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0</v>
      </c>
      <c r="BB550" s="21">
        <v>0</v>
      </c>
      <c r="BC550" s="21">
        <v>0</v>
      </c>
      <c r="BD550" s="21">
        <v>0</v>
      </c>
      <c r="BE550" s="21">
        <v>0</v>
      </c>
      <c r="BF550" s="21">
        <v>0</v>
      </c>
      <c r="BG550" s="21">
        <v>0</v>
      </c>
      <c r="BH550" s="21">
        <v>0</v>
      </c>
      <c r="BI550" s="21">
        <v>0</v>
      </c>
      <c r="BJ550" s="21">
        <v>0</v>
      </c>
      <c r="BK550" s="21">
        <v>0</v>
      </c>
      <c r="BL550" s="21">
        <v>0</v>
      </c>
      <c r="BM550" s="21">
        <v>0</v>
      </c>
      <c r="BN550" s="21">
        <v>0</v>
      </c>
      <c r="BO550" s="21">
        <v>0</v>
      </c>
      <c r="BP550" s="21">
        <v>0</v>
      </c>
      <c r="BQ550" s="21">
        <v>0</v>
      </c>
      <c r="BR550" s="21">
        <v>0</v>
      </c>
      <c r="BS550" s="21">
        <v>0</v>
      </c>
      <c r="BT550" s="21">
        <v>0</v>
      </c>
      <c r="BU550" s="21">
        <v>0</v>
      </c>
      <c r="BV550" s="21">
        <v>0</v>
      </c>
      <c r="BW550" s="21">
        <v>0</v>
      </c>
      <c r="BX550" s="21">
        <v>0</v>
      </c>
      <c r="BY550" s="21">
        <v>0</v>
      </c>
      <c r="BZ550" s="21">
        <v>0</v>
      </c>
      <c r="CA550" s="21">
        <v>0</v>
      </c>
      <c r="CB550" s="21">
        <v>0</v>
      </c>
      <c r="CC550" s="21">
        <v>0</v>
      </c>
      <c r="CD550" s="21">
        <v>0</v>
      </c>
      <c r="CE550" s="21">
        <v>0</v>
      </c>
      <c r="CF550" s="21">
        <v>0</v>
      </c>
      <c r="CG550" s="21">
        <v>0</v>
      </c>
      <c r="CH550" s="21">
        <v>0</v>
      </c>
      <c r="CI550" s="21">
        <v>0</v>
      </c>
      <c r="CJ550" s="21">
        <v>0</v>
      </c>
      <c r="CK550" s="21">
        <v>0</v>
      </c>
      <c r="CL550" s="21">
        <v>0</v>
      </c>
      <c r="CM550" s="21">
        <v>0</v>
      </c>
      <c r="CN550" s="21">
        <v>0</v>
      </c>
      <c r="CO550" s="21">
        <v>0</v>
      </c>
      <c r="CP550" s="21">
        <v>0</v>
      </c>
      <c r="CQ550" s="21">
        <v>0</v>
      </c>
      <c r="CR550" s="21">
        <v>0</v>
      </c>
      <c r="CS550" s="21">
        <v>0</v>
      </c>
      <c r="CT550" s="21">
        <v>0</v>
      </c>
      <c r="CU550" s="21">
        <v>0</v>
      </c>
      <c r="CV550" s="21">
        <v>0</v>
      </c>
      <c r="CW550" s="21">
        <v>0</v>
      </c>
      <c r="CX550" s="21">
        <v>0</v>
      </c>
      <c r="CY550" s="21">
        <v>0</v>
      </c>
      <c r="CZ550" s="21">
        <v>0</v>
      </c>
      <c r="DA550" s="21">
        <v>0</v>
      </c>
      <c r="DB550" s="21">
        <v>0</v>
      </c>
      <c r="DC550" s="21">
        <v>0</v>
      </c>
      <c r="DD550" s="21">
        <v>0</v>
      </c>
      <c r="DE550" s="21">
        <v>0</v>
      </c>
      <c r="DF550" s="21">
        <v>0</v>
      </c>
      <c r="DG550" s="21">
        <v>0</v>
      </c>
      <c r="DH550" s="21">
        <v>377015</v>
      </c>
      <c r="DI550" s="110">
        <v>0</v>
      </c>
      <c r="DJ550" s="110">
        <v>20</v>
      </c>
      <c r="DK550" s="110">
        <v>0</v>
      </c>
      <c r="DL550" s="110">
        <v>0</v>
      </c>
      <c r="DM550" s="110">
        <v>80</v>
      </c>
      <c r="DN550" s="21">
        <v>90000</v>
      </c>
      <c r="DO550" s="21">
        <v>0</v>
      </c>
      <c r="DP550" s="110" t="s">
        <v>1892</v>
      </c>
      <c r="DQ550" s="110" t="s">
        <v>1911</v>
      </c>
      <c r="DR550" s="110" t="s">
        <v>1911</v>
      </c>
      <c r="DS550" s="110" t="s">
        <v>1911</v>
      </c>
      <c r="DT550" s="110" t="s">
        <v>1911</v>
      </c>
      <c r="DU550" s="110" t="s">
        <v>1911</v>
      </c>
      <c r="DV550" s="110" t="s">
        <v>1911</v>
      </c>
      <c r="DW550" s="110" t="s">
        <v>1911</v>
      </c>
      <c r="DX550" s="110" t="s">
        <v>1911</v>
      </c>
      <c r="DY550" s="110" t="s">
        <v>1911</v>
      </c>
      <c r="DZ550" s="110" t="s">
        <v>1911</v>
      </c>
      <c r="EA550" s="110" t="s">
        <v>1911</v>
      </c>
      <c r="EB550" s="110" t="s">
        <v>1892</v>
      </c>
      <c r="EC550" s="110" t="s">
        <v>1892</v>
      </c>
    </row>
    <row r="551" spans="1:133" x14ac:dyDescent="0.3">
      <c r="A551" s="110" t="s">
        <v>162</v>
      </c>
      <c r="B551" s="110">
        <v>2021</v>
      </c>
      <c r="C551" s="110" t="s">
        <v>3552</v>
      </c>
      <c r="D551" s="22">
        <f>INDEX(Concordance!$A$2:$A$556,MATCH('2021 ESSER III'!F551,Concordance!$D$2:$D$556,0))</f>
        <v>9080</v>
      </c>
      <c r="E551" s="110" t="s">
        <v>1809</v>
      </c>
      <c r="F551" s="110" t="s">
        <v>3553</v>
      </c>
      <c r="G551" s="110" t="s">
        <v>3554</v>
      </c>
      <c r="H551" s="110" t="s">
        <v>1892</v>
      </c>
      <c r="I551" s="21">
        <v>0</v>
      </c>
      <c r="J551" s="21">
        <v>0</v>
      </c>
      <c r="K551" s="21">
        <v>0</v>
      </c>
      <c r="L551" s="21">
        <v>0</v>
      </c>
      <c r="M551" s="21">
        <v>0</v>
      </c>
      <c r="N551" s="21">
        <v>0</v>
      </c>
      <c r="O551" s="21">
        <v>0</v>
      </c>
      <c r="P551" s="21">
        <v>0</v>
      </c>
      <c r="Q551" s="21">
        <v>0</v>
      </c>
      <c r="R551" s="21">
        <v>0</v>
      </c>
      <c r="W551" s="21">
        <v>0</v>
      </c>
      <c r="AC551" s="21">
        <v>2595176</v>
      </c>
      <c r="AD551" s="21">
        <v>0</v>
      </c>
      <c r="AE551" s="21">
        <v>0</v>
      </c>
      <c r="AF551" s="21">
        <v>0</v>
      </c>
      <c r="AG551" s="21">
        <v>0</v>
      </c>
      <c r="AH551" s="21">
        <v>0</v>
      </c>
      <c r="AI551" s="21">
        <v>0</v>
      </c>
      <c r="AJ551" s="21">
        <v>0</v>
      </c>
      <c r="AK551" s="21">
        <v>0</v>
      </c>
      <c r="AL551" s="21">
        <v>0</v>
      </c>
      <c r="AM551" s="21">
        <v>0</v>
      </c>
      <c r="AN551" s="21">
        <v>0</v>
      </c>
      <c r="AO551" s="21">
        <v>0</v>
      </c>
      <c r="AP551" s="21">
        <v>0</v>
      </c>
      <c r="AQ551" s="21">
        <v>0</v>
      </c>
      <c r="AR551" s="21">
        <v>0</v>
      </c>
      <c r="AS551" s="21">
        <v>0</v>
      </c>
      <c r="AT551" s="21">
        <v>0</v>
      </c>
      <c r="AU551" s="21">
        <v>0</v>
      </c>
      <c r="AV551" s="21">
        <v>0</v>
      </c>
      <c r="AW551" s="21">
        <v>0</v>
      </c>
      <c r="AX551" s="21">
        <v>0</v>
      </c>
      <c r="AY551" s="21">
        <v>0</v>
      </c>
      <c r="AZ551" s="21">
        <v>0</v>
      </c>
      <c r="BA551" s="21">
        <v>0</v>
      </c>
      <c r="BB551" s="21">
        <v>0</v>
      </c>
      <c r="BC551" s="21">
        <v>0</v>
      </c>
      <c r="BD551" s="21">
        <v>0</v>
      </c>
      <c r="BE551" s="21">
        <v>0</v>
      </c>
      <c r="BF551" s="21">
        <v>0</v>
      </c>
      <c r="BG551" s="21">
        <v>0</v>
      </c>
      <c r="BH551" s="21">
        <v>0</v>
      </c>
      <c r="BI551" s="21">
        <v>0</v>
      </c>
      <c r="BJ551" s="21">
        <v>0</v>
      </c>
      <c r="BK551" s="21">
        <v>0</v>
      </c>
      <c r="BL551" s="21">
        <v>0</v>
      </c>
      <c r="BM551" s="21">
        <v>0</v>
      </c>
      <c r="BN551" s="21">
        <v>0</v>
      </c>
      <c r="BO551" s="21">
        <v>0</v>
      </c>
      <c r="BP551" s="21">
        <v>0</v>
      </c>
      <c r="BQ551" s="21">
        <v>0</v>
      </c>
      <c r="BR551" s="21">
        <v>0</v>
      </c>
      <c r="BS551" s="21">
        <v>0</v>
      </c>
      <c r="BT551" s="21">
        <v>0</v>
      </c>
      <c r="BU551" s="21">
        <v>0</v>
      </c>
      <c r="BV551" s="21">
        <v>0</v>
      </c>
      <c r="BW551" s="21">
        <v>0</v>
      </c>
      <c r="BX551" s="21">
        <v>0</v>
      </c>
      <c r="BY551" s="21">
        <v>0</v>
      </c>
      <c r="BZ551" s="21">
        <v>0</v>
      </c>
      <c r="CA551" s="21">
        <v>0</v>
      </c>
      <c r="CB551" s="21">
        <v>0</v>
      </c>
      <c r="CC551" s="21">
        <v>0</v>
      </c>
      <c r="CD551" s="21">
        <v>0</v>
      </c>
      <c r="CE551" s="21">
        <v>0</v>
      </c>
      <c r="CF551" s="21">
        <v>0</v>
      </c>
      <c r="CG551" s="21">
        <v>0</v>
      </c>
      <c r="CH551" s="21">
        <v>0</v>
      </c>
      <c r="CI551" s="21">
        <v>0</v>
      </c>
      <c r="CJ551" s="21">
        <v>0</v>
      </c>
      <c r="CK551" s="21">
        <v>0</v>
      </c>
      <c r="CL551" s="21">
        <v>0</v>
      </c>
      <c r="CM551" s="21">
        <v>0</v>
      </c>
      <c r="CN551" s="21">
        <v>0</v>
      </c>
      <c r="CO551" s="21">
        <v>0</v>
      </c>
      <c r="CP551" s="21">
        <v>0</v>
      </c>
      <c r="CQ551" s="21">
        <v>0</v>
      </c>
      <c r="CR551" s="21">
        <v>0</v>
      </c>
      <c r="CS551" s="21">
        <v>0</v>
      </c>
      <c r="CT551" s="21">
        <v>0</v>
      </c>
      <c r="CU551" s="21">
        <v>0</v>
      </c>
      <c r="CV551" s="21">
        <v>0</v>
      </c>
      <c r="CW551" s="21">
        <v>0</v>
      </c>
      <c r="CX551" s="21">
        <v>0</v>
      </c>
      <c r="CY551" s="21">
        <v>0</v>
      </c>
      <c r="CZ551" s="21">
        <v>0</v>
      </c>
      <c r="DA551" s="21">
        <v>0</v>
      </c>
      <c r="DB551" s="21">
        <v>0</v>
      </c>
      <c r="DC551" s="21">
        <v>0</v>
      </c>
      <c r="DD551" s="21">
        <v>0</v>
      </c>
      <c r="DE551" s="21">
        <v>0</v>
      </c>
      <c r="DF551" s="21">
        <v>0</v>
      </c>
      <c r="DG551" s="21">
        <v>0</v>
      </c>
      <c r="DH551" s="21">
        <v>2595176</v>
      </c>
      <c r="DI551" s="110">
        <v>35</v>
      </c>
      <c r="DJ551" s="110">
        <v>35</v>
      </c>
      <c r="DK551" s="110">
        <v>5</v>
      </c>
      <c r="DL551" s="110">
        <v>25</v>
      </c>
      <c r="DM551" s="110">
        <v>0</v>
      </c>
      <c r="DN551" s="21">
        <v>721567</v>
      </c>
      <c r="DO551" s="21">
        <v>0</v>
      </c>
      <c r="DP551" s="110" t="s">
        <v>1911</v>
      </c>
      <c r="DQ551" s="110" t="s">
        <v>1911</v>
      </c>
      <c r="DR551" s="110" t="s">
        <v>1911</v>
      </c>
      <c r="DS551" s="110" t="s">
        <v>1892</v>
      </c>
      <c r="DT551" s="110" t="s">
        <v>1911</v>
      </c>
      <c r="DU551" s="110" t="s">
        <v>1892</v>
      </c>
      <c r="DV551" s="110" t="s">
        <v>1911</v>
      </c>
      <c r="DW551" s="110" t="s">
        <v>1911</v>
      </c>
      <c r="DX551" s="110" t="s">
        <v>1911</v>
      </c>
      <c r="DY551" s="110" t="s">
        <v>1911</v>
      </c>
      <c r="DZ551" s="110" t="s">
        <v>1911</v>
      </c>
      <c r="EA551" s="110" t="s">
        <v>1911</v>
      </c>
      <c r="EB551" s="110" t="s">
        <v>1892</v>
      </c>
      <c r="EC551" s="110" t="s">
        <v>1892</v>
      </c>
    </row>
    <row r="552" spans="1:133" x14ac:dyDescent="0.3">
      <c r="A552" s="110" t="s">
        <v>162</v>
      </c>
      <c r="B552" s="110">
        <v>2021</v>
      </c>
      <c r="C552" s="110" t="s">
        <v>3555</v>
      </c>
      <c r="D552" s="22">
        <f>INDEX(Concordance!$A$2:$A$556,MATCH('2021 ESSER III'!F552,Concordance!$D$2:$D$556,0))</f>
        <v>113001</v>
      </c>
      <c r="E552" s="110" t="s">
        <v>1812</v>
      </c>
      <c r="F552" s="110" t="s">
        <v>3556</v>
      </c>
      <c r="G552" s="110" t="s">
        <v>3557</v>
      </c>
      <c r="H552" s="110" t="s">
        <v>1892</v>
      </c>
      <c r="I552" s="21">
        <v>0</v>
      </c>
      <c r="J552" s="21">
        <v>0</v>
      </c>
      <c r="K552" s="21">
        <v>0</v>
      </c>
      <c r="L552" s="21">
        <v>0</v>
      </c>
      <c r="M552" s="21">
        <v>0</v>
      </c>
      <c r="N552" s="21">
        <v>0</v>
      </c>
      <c r="O552" s="21">
        <v>0</v>
      </c>
      <c r="P552" s="21">
        <v>0</v>
      </c>
      <c r="Q552" s="21">
        <v>0</v>
      </c>
      <c r="R552" s="21">
        <v>0</v>
      </c>
      <c r="W552" s="21">
        <v>0</v>
      </c>
      <c r="AC552" s="21">
        <v>614096</v>
      </c>
      <c r="AD552" s="21">
        <v>0</v>
      </c>
      <c r="AE552" s="21">
        <v>0</v>
      </c>
      <c r="AF552" s="21">
        <v>0</v>
      </c>
      <c r="AG552" s="21">
        <v>0</v>
      </c>
      <c r="AH552" s="21">
        <v>0</v>
      </c>
      <c r="AI552" s="21">
        <v>0</v>
      </c>
      <c r="AJ552" s="21">
        <v>0</v>
      </c>
      <c r="AK552" s="21">
        <v>0</v>
      </c>
      <c r="AL552" s="21">
        <v>0</v>
      </c>
      <c r="AM552" s="21">
        <v>0</v>
      </c>
      <c r="AN552" s="21">
        <v>0</v>
      </c>
      <c r="AO552" s="21">
        <v>0</v>
      </c>
      <c r="AP552" s="21">
        <v>0</v>
      </c>
      <c r="AQ552" s="21">
        <v>0</v>
      </c>
      <c r="AR552" s="21">
        <v>0</v>
      </c>
      <c r="AS552" s="21">
        <v>0</v>
      </c>
      <c r="AT552" s="21">
        <v>0</v>
      </c>
      <c r="AU552" s="21">
        <v>0</v>
      </c>
      <c r="AV552" s="21">
        <v>0</v>
      </c>
      <c r="AW552" s="21">
        <v>0</v>
      </c>
      <c r="AX552" s="21">
        <v>0</v>
      </c>
      <c r="AY552" s="21">
        <v>0</v>
      </c>
      <c r="AZ552" s="21">
        <v>0</v>
      </c>
      <c r="BA552" s="21">
        <v>0</v>
      </c>
      <c r="BB552" s="21">
        <v>0</v>
      </c>
      <c r="BC552" s="21">
        <v>0</v>
      </c>
      <c r="BD552" s="21">
        <v>0</v>
      </c>
      <c r="BE552" s="21">
        <v>0</v>
      </c>
      <c r="BF552" s="21">
        <v>0</v>
      </c>
      <c r="BG552" s="21">
        <v>0</v>
      </c>
      <c r="BH552" s="21">
        <v>0</v>
      </c>
      <c r="BI552" s="21">
        <v>0</v>
      </c>
      <c r="BJ552" s="21">
        <v>0</v>
      </c>
      <c r="BK552" s="21">
        <v>0</v>
      </c>
      <c r="BL552" s="21">
        <v>0</v>
      </c>
      <c r="BM552" s="21">
        <v>0</v>
      </c>
      <c r="BN552" s="21">
        <v>0</v>
      </c>
      <c r="BO552" s="21">
        <v>0</v>
      </c>
      <c r="BP552" s="21">
        <v>0</v>
      </c>
      <c r="BQ552" s="21">
        <v>0</v>
      </c>
      <c r="BR552" s="21">
        <v>0</v>
      </c>
      <c r="BS552" s="21">
        <v>0</v>
      </c>
      <c r="BT552" s="21">
        <v>0</v>
      </c>
      <c r="BU552" s="21">
        <v>0</v>
      </c>
      <c r="BV552" s="21">
        <v>0</v>
      </c>
      <c r="BW552" s="21">
        <v>0</v>
      </c>
      <c r="BX552" s="21">
        <v>0</v>
      </c>
      <c r="BY552" s="21">
        <v>0</v>
      </c>
      <c r="BZ552" s="21">
        <v>0</v>
      </c>
      <c r="CA552" s="21">
        <v>0</v>
      </c>
      <c r="CB552" s="21">
        <v>0</v>
      </c>
      <c r="CC552" s="21">
        <v>0</v>
      </c>
      <c r="CD552" s="21">
        <v>0</v>
      </c>
      <c r="CE552" s="21">
        <v>0</v>
      </c>
      <c r="CF552" s="21">
        <v>0</v>
      </c>
      <c r="CG552" s="21">
        <v>0</v>
      </c>
      <c r="CH552" s="21">
        <v>0</v>
      </c>
      <c r="CI552" s="21">
        <v>0</v>
      </c>
      <c r="CJ552" s="21">
        <v>0</v>
      </c>
      <c r="CK552" s="21">
        <v>0</v>
      </c>
      <c r="CL552" s="21">
        <v>0</v>
      </c>
      <c r="CM552" s="21">
        <v>0</v>
      </c>
      <c r="CN552" s="21">
        <v>0</v>
      </c>
      <c r="CO552" s="21">
        <v>0</v>
      </c>
      <c r="CP552" s="21">
        <v>0</v>
      </c>
      <c r="CQ552" s="21">
        <v>0</v>
      </c>
      <c r="CR552" s="21">
        <v>0</v>
      </c>
      <c r="CS552" s="21">
        <v>0</v>
      </c>
      <c r="CT552" s="21">
        <v>0</v>
      </c>
      <c r="CU552" s="21">
        <v>0</v>
      </c>
      <c r="CV552" s="21">
        <v>0</v>
      </c>
      <c r="CW552" s="21">
        <v>0</v>
      </c>
      <c r="CX552" s="21">
        <v>0</v>
      </c>
      <c r="CY552" s="21">
        <v>0</v>
      </c>
      <c r="CZ552" s="21">
        <v>0</v>
      </c>
      <c r="DA552" s="21">
        <v>0</v>
      </c>
      <c r="DB552" s="21">
        <v>0</v>
      </c>
      <c r="DC552" s="21">
        <v>0</v>
      </c>
      <c r="DD552" s="21">
        <v>0</v>
      </c>
      <c r="DE552" s="21">
        <v>0</v>
      </c>
      <c r="DF552" s="21">
        <v>0</v>
      </c>
      <c r="DG552" s="21">
        <v>0</v>
      </c>
      <c r="DH552" s="21">
        <v>614096</v>
      </c>
      <c r="DI552" s="110">
        <v>0</v>
      </c>
      <c r="DJ552" s="110">
        <v>20</v>
      </c>
      <c r="DK552" s="110">
        <v>0</v>
      </c>
      <c r="DL552" s="110">
        <v>80</v>
      </c>
      <c r="DM552" s="110">
        <v>0</v>
      </c>
      <c r="DN552" s="21">
        <v>126140</v>
      </c>
      <c r="DO552" s="21">
        <v>0</v>
      </c>
      <c r="DP552" s="110" t="s">
        <v>1892</v>
      </c>
      <c r="DQ552" s="110" t="s">
        <v>1911</v>
      </c>
      <c r="DR552" s="110" t="s">
        <v>1911</v>
      </c>
      <c r="DS552" s="110" t="s">
        <v>1892</v>
      </c>
      <c r="DT552" s="110" t="s">
        <v>1911</v>
      </c>
      <c r="DU552" s="110" t="s">
        <v>1892</v>
      </c>
      <c r="DV552" s="110" t="s">
        <v>1911</v>
      </c>
      <c r="DW552" s="110" t="s">
        <v>1911</v>
      </c>
      <c r="DX552" s="110" t="s">
        <v>1911</v>
      </c>
      <c r="DY552" s="110" t="s">
        <v>1911</v>
      </c>
      <c r="DZ552" s="110" t="s">
        <v>1911</v>
      </c>
      <c r="EA552" s="110" t="s">
        <v>1911</v>
      </c>
      <c r="EB552" s="110" t="s">
        <v>1892</v>
      </c>
      <c r="EC552" s="110" t="s">
        <v>1892</v>
      </c>
    </row>
    <row r="553" spans="1:133" ht="15" customHeight="1" x14ac:dyDescent="0.3">
      <c r="A553" s="110" t="s">
        <v>162</v>
      </c>
      <c r="B553" s="110">
        <v>2021</v>
      </c>
      <c r="C553" s="110" t="s">
        <v>3558</v>
      </c>
      <c r="D553" s="22">
        <f>INDEX(Concordance!$A$2:$A$556,MATCH('2021 ESSER III'!F553,Concordance!$D$2:$D$556,0))</f>
        <v>109002</v>
      </c>
      <c r="E553" s="110" t="s">
        <v>1815</v>
      </c>
      <c r="F553" s="110" t="s">
        <v>3559</v>
      </c>
      <c r="G553" s="110" t="s">
        <v>3560</v>
      </c>
      <c r="H553" s="110" t="s">
        <v>1892</v>
      </c>
      <c r="I553" s="21">
        <v>25136.97</v>
      </c>
      <c r="J553" s="21">
        <v>0</v>
      </c>
      <c r="K553" s="21">
        <v>0</v>
      </c>
      <c r="L553" s="21">
        <v>0</v>
      </c>
      <c r="M553" s="21">
        <v>0</v>
      </c>
      <c r="N553" s="21">
        <v>0</v>
      </c>
      <c r="O553" s="21">
        <v>0</v>
      </c>
      <c r="P553" s="21">
        <v>0</v>
      </c>
      <c r="Q553" s="21">
        <v>25136.97</v>
      </c>
      <c r="R553" s="21">
        <v>0</v>
      </c>
      <c r="W553" s="21">
        <v>25136.97</v>
      </c>
      <c r="X553" s="110">
        <v>0</v>
      </c>
      <c r="Y553" s="110">
        <v>0</v>
      </c>
      <c r="Z553" s="110">
        <v>0</v>
      </c>
      <c r="AA553" s="110">
        <v>100</v>
      </c>
      <c r="AB553" s="110">
        <v>0</v>
      </c>
      <c r="AC553" s="21">
        <v>2378924</v>
      </c>
      <c r="AD553" s="21">
        <v>0</v>
      </c>
      <c r="AE553" s="21">
        <v>0</v>
      </c>
      <c r="AF553" s="21">
        <v>0</v>
      </c>
      <c r="AG553" s="21">
        <v>0</v>
      </c>
      <c r="AH553" s="21">
        <v>0</v>
      </c>
      <c r="AI553" s="21">
        <v>0</v>
      </c>
      <c r="AJ553" s="21">
        <v>0</v>
      </c>
      <c r="AK553" s="21">
        <v>0</v>
      </c>
      <c r="AL553" s="21">
        <v>0</v>
      </c>
      <c r="AM553" s="21">
        <v>0</v>
      </c>
      <c r="AN553" s="21">
        <v>0</v>
      </c>
      <c r="AO553" s="21">
        <v>0</v>
      </c>
      <c r="AP553" s="21">
        <v>0</v>
      </c>
      <c r="AQ553" s="21">
        <v>0</v>
      </c>
      <c r="AR553" s="21">
        <v>0</v>
      </c>
      <c r="AS553" s="21">
        <v>0</v>
      </c>
      <c r="AT553" s="21">
        <v>0</v>
      </c>
      <c r="AU553" s="21">
        <v>0</v>
      </c>
      <c r="AV553" s="21">
        <v>0</v>
      </c>
      <c r="AW553" s="21">
        <v>0</v>
      </c>
      <c r="AX553" s="21">
        <v>0</v>
      </c>
      <c r="AY553" s="21">
        <v>0</v>
      </c>
      <c r="AZ553" s="21">
        <v>0</v>
      </c>
      <c r="BA553" s="21">
        <v>0</v>
      </c>
      <c r="BB553" s="21">
        <v>0</v>
      </c>
      <c r="BC553" s="21">
        <v>0</v>
      </c>
      <c r="BD553" s="21">
        <v>0</v>
      </c>
      <c r="BE553" s="21">
        <v>0</v>
      </c>
      <c r="BF553" s="21">
        <v>0</v>
      </c>
      <c r="BG553" s="21">
        <v>0</v>
      </c>
      <c r="BH553" s="21">
        <v>0</v>
      </c>
      <c r="BI553" s="21">
        <v>0</v>
      </c>
      <c r="BJ553" s="21">
        <v>0</v>
      </c>
      <c r="BK553" s="21">
        <v>0</v>
      </c>
      <c r="BL553" s="21">
        <v>0</v>
      </c>
      <c r="BM553" s="21">
        <v>0</v>
      </c>
      <c r="BN553" s="21">
        <v>0</v>
      </c>
      <c r="BO553" s="21">
        <v>0</v>
      </c>
      <c r="BP553" s="21">
        <v>0</v>
      </c>
      <c r="BQ553" s="21">
        <v>0</v>
      </c>
      <c r="BR553" s="21">
        <v>0</v>
      </c>
      <c r="BS553" s="21">
        <v>0</v>
      </c>
      <c r="BT553" s="21">
        <v>0</v>
      </c>
      <c r="BU553" s="21">
        <v>0</v>
      </c>
      <c r="BV553" s="21">
        <v>0</v>
      </c>
      <c r="BW553" s="21">
        <v>0</v>
      </c>
      <c r="BX553" s="21">
        <v>0</v>
      </c>
      <c r="BY553" s="21">
        <v>0</v>
      </c>
      <c r="BZ553" s="21">
        <v>0</v>
      </c>
      <c r="CA553" s="21">
        <v>0</v>
      </c>
      <c r="CB553" s="21">
        <v>0</v>
      </c>
      <c r="CC553" s="21">
        <v>0</v>
      </c>
      <c r="CD553" s="21">
        <v>0</v>
      </c>
      <c r="CE553" s="21">
        <v>0</v>
      </c>
      <c r="CF553" s="21">
        <v>0</v>
      </c>
      <c r="CG553" s="21">
        <v>0</v>
      </c>
      <c r="CH553" s="21">
        <v>0</v>
      </c>
      <c r="CI553" s="21">
        <v>0</v>
      </c>
      <c r="CJ553" s="21">
        <v>0</v>
      </c>
      <c r="CK553" s="21">
        <v>0</v>
      </c>
      <c r="CL553" s="21">
        <v>0</v>
      </c>
      <c r="CM553" s="21">
        <v>0</v>
      </c>
      <c r="CN553" s="21">
        <v>0</v>
      </c>
      <c r="CO553" s="21">
        <v>0</v>
      </c>
      <c r="CP553" s="21">
        <v>0</v>
      </c>
      <c r="CQ553" s="21">
        <v>0</v>
      </c>
      <c r="CR553" s="21">
        <v>0</v>
      </c>
      <c r="CS553" s="21">
        <v>0</v>
      </c>
      <c r="CT553" s="21">
        <v>0</v>
      </c>
      <c r="CU553" s="21">
        <v>0</v>
      </c>
      <c r="CV553" s="21">
        <v>0</v>
      </c>
      <c r="CW553" s="21">
        <v>0</v>
      </c>
      <c r="CX553" s="21">
        <v>0</v>
      </c>
      <c r="CY553" s="21">
        <v>0</v>
      </c>
      <c r="CZ553" s="21">
        <v>0</v>
      </c>
      <c r="DA553" s="21">
        <v>0</v>
      </c>
      <c r="DB553" s="21">
        <v>0</v>
      </c>
      <c r="DC553" s="21">
        <v>0</v>
      </c>
      <c r="DD553" s="21">
        <v>0</v>
      </c>
      <c r="DE553" s="21">
        <v>0</v>
      </c>
      <c r="DF553" s="21">
        <v>0</v>
      </c>
      <c r="DG553" s="21">
        <v>0</v>
      </c>
      <c r="DH553" s="21">
        <v>2378924</v>
      </c>
      <c r="DI553" s="110">
        <v>0</v>
      </c>
      <c r="DJ553" s="110">
        <v>24.75</v>
      </c>
      <c r="DK553" s="110">
        <v>1</v>
      </c>
      <c r="DL553" s="110">
        <v>74.25</v>
      </c>
      <c r="DM553" s="110">
        <v>0</v>
      </c>
      <c r="DN553" s="21">
        <v>579373.15</v>
      </c>
      <c r="DO553" s="21">
        <v>0</v>
      </c>
      <c r="DP553" s="110" t="s">
        <v>1892</v>
      </c>
      <c r="DQ553" s="110" t="s">
        <v>1892</v>
      </c>
      <c r="DR553" s="110" t="s">
        <v>1911</v>
      </c>
      <c r="DS553" s="110" t="s">
        <v>1911</v>
      </c>
      <c r="DT553" s="110" t="s">
        <v>1911</v>
      </c>
      <c r="DU553" s="110" t="s">
        <v>1892</v>
      </c>
      <c r="DV553" s="110" t="s">
        <v>1911</v>
      </c>
      <c r="DW553" s="110" t="s">
        <v>1911</v>
      </c>
      <c r="DX553" s="110" t="s">
        <v>1911</v>
      </c>
      <c r="DY553" s="110" t="s">
        <v>1911</v>
      </c>
      <c r="DZ553" s="110" t="s">
        <v>1911</v>
      </c>
      <c r="EA553" s="110" t="s">
        <v>1911</v>
      </c>
      <c r="EB553" s="110" t="s">
        <v>1892</v>
      </c>
      <c r="EC553" s="110" t="s">
        <v>1892</v>
      </c>
    </row>
    <row r="554" spans="1:133" ht="19.5" customHeight="1" x14ac:dyDescent="0.3">
      <c r="A554" s="110" t="s">
        <v>162</v>
      </c>
      <c r="B554" s="110">
        <v>2021</v>
      </c>
      <c r="C554" s="110" t="s">
        <v>3561</v>
      </c>
      <c r="D554" s="22">
        <f>INDEX(Concordance!$A$2:$A$556,MATCH('2021 ESSER III'!F554,Concordance!$D$2:$D$556,0))</f>
        <v>9079</v>
      </c>
      <c r="E554" s="110" t="s">
        <v>1818</v>
      </c>
      <c r="F554" s="110" t="s">
        <v>3562</v>
      </c>
      <c r="G554" s="110" t="s">
        <v>3563</v>
      </c>
      <c r="H554" s="110" t="s">
        <v>1892</v>
      </c>
      <c r="I554" s="21">
        <v>0</v>
      </c>
      <c r="J554" s="21">
        <v>0</v>
      </c>
      <c r="K554" s="21">
        <v>0</v>
      </c>
      <c r="L554" s="21">
        <v>0</v>
      </c>
      <c r="M554" s="21">
        <v>0</v>
      </c>
      <c r="N554" s="21">
        <v>0</v>
      </c>
      <c r="O554" s="21">
        <v>0</v>
      </c>
      <c r="P554" s="21">
        <v>0</v>
      </c>
      <c r="Q554" s="21">
        <v>0</v>
      </c>
      <c r="R554" s="21">
        <v>0</v>
      </c>
      <c r="W554" s="21">
        <v>0</v>
      </c>
      <c r="AC554" s="21">
        <v>548559</v>
      </c>
      <c r="AD554" s="21">
        <v>0</v>
      </c>
      <c r="AE554" s="21">
        <v>0</v>
      </c>
      <c r="AF554" s="21">
        <v>0</v>
      </c>
      <c r="AG554" s="21">
        <v>0</v>
      </c>
      <c r="AH554" s="21">
        <v>0</v>
      </c>
      <c r="AI554" s="21">
        <v>0</v>
      </c>
      <c r="AJ554" s="21">
        <v>0</v>
      </c>
      <c r="AK554" s="21">
        <v>0</v>
      </c>
      <c r="AL554" s="21">
        <v>0</v>
      </c>
      <c r="AM554" s="21">
        <v>0</v>
      </c>
      <c r="AN554" s="21">
        <v>0</v>
      </c>
      <c r="AO554" s="21">
        <v>0</v>
      </c>
      <c r="AP554" s="21">
        <v>0</v>
      </c>
      <c r="AQ554" s="21">
        <v>0</v>
      </c>
      <c r="AR554" s="21">
        <v>0</v>
      </c>
      <c r="AS554" s="21">
        <v>0</v>
      </c>
      <c r="AT554" s="21">
        <v>0</v>
      </c>
      <c r="AU554" s="21">
        <v>0</v>
      </c>
      <c r="AV554" s="21">
        <v>0</v>
      </c>
      <c r="AW554" s="21">
        <v>0</v>
      </c>
      <c r="AX554" s="21">
        <v>0</v>
      </c>
      <c r="AY554" s="21">
        <v>0</v>
      </c>
      <c r="AZ554" s="21">
        <v>0</v>
      </c>
      <c r="BA554" s="21">
        <v>0</v>
      </c>
      <c r="BB554" s="21">
        <v>0</v>
      </c>
      <c r="BC554" s="21">
        <v>0</v>
      </c>
      <c r="BD554" s="21">
        <v>0</v>
      </c>
      <c r="BE554" s="21">
        <v>0</v>
      </c>
      <c r="BF554" s="21">
        <v>0</v>
      </c>
      <c r="BG554" s="21">
        <v>0</v>
      </c>
      <c r="BH554" s="21">
        <v>0</v>
      </c>
      <c r="BI554" s="21">
        <v>0</v>
      </c>
      <c r="BJ554" s="21">
        <v>0</v>
      </c>
      <c r="BK554" s="21">
        <v>0</v>
      </c>
      <c r="BL554" s="21">
        <v>0</v>
      </c>
      <c r="BM554" s="21">
        <v>0</v>
      </c>
      <c r="BN554" s="21">
        <v>0</v>
      </c>
      <c r="BO554" s="21">
        <v>0</v>
      </c>
      <c r="BP554" s="21">
        <v>0</v>
      </c>
      <c r="BQ554" s="21">
        <v>0</v>
      </c>
      <c r="BR554" s="21">
        <v>0</v>
      </c>
      <c r="BS554" s="21">
        <v>0</v>
      </c>
      <c r="BT554" s="21">
        <v>0</v>
      </c>
      <c r="BU554" s="21">
        <v>0</v>
      </c>
      <c r="BV554" s="21">
        <v>0</v>
      </c>
      <c r="BW554" s="21">
        <v>0</v>
      </c>
      <c r="BX554" s="21">
        <v>0</v>
      </c>
      <c r="BY554" s="21">
        <v>0</v>
      </c>
      <c r="BZ554" s="21">
        <v>0</v>
      </c>
      <c r="CA554" s="21">
        <v>0</v>
      </c>
      <c r="CB554" s="21">
        <v>0</v>
      </c>
      <c r="CC554" s="21">
        <v>0</v>
      </c>
      <c r="CD554" s="21">
        <v>0</v>
      </c>
      <c r="CE554" s="21">
        <v>0</v>
      </c>
      <c r="CF554" s="21">
        <v>0</v>
      </c>
      <c r="CG554" s="21">
        <v>0</v>
      </c>
      <c r="CH554" s="21">
        <v>0</v>
      </c>
      <c r="CI554" s="21">
        <v>0</v>
      </c>
      <c r="CJ554" s="21">
        <v>0</v>
      </c>
      <c r="CK554" s="21">
        <v>0</v>
      </c>
      <c r="CL554" s="21">
        <v>0</v>
      </c>
      <c r="CM554" s="21">
        <v>0</v>
      </c>
      <c r="CN554" s="21">
        <v>0</v>
      </c>
      <c r="CO554" s="21">
        <v>0</v>
      </c>
      <c r="CP554" s="21">
        <v>0</v>
      </c>
      <c r="CQ554" s="21">
        <v>0</v>
      </c>
      <c r="CR554" s="21">
        <v>0</v>
      </c>
      <c r="CS554" s="21">
        <v>0</v>
      </c>
      <c r="CT554" s="21">
        <v>0</v>
      </c>
      <c r="CU554" s="21">
        <v>0</v>
      </c>
      <c r="CV554" s="21">
        <v>0</v>
      </c>
      <c r="CW554" s="21">
        <v>0</v>
      </c>
      <c r="CX554" s="21">
        <v>0</v>
      </c>
      <c r="CY554" s="21">
        <v>0</v>
      </c>
      <c r="CZ554" s="21">
        <v>0</v>
      </c>
      <c r="DA554" s="21">
        <v>0</v>
      </c>
      <c r="DB554" s="21">
        <v>0</v>
      </c>
      <c r="DC554" s="21">
        <v>0</v>
      </c>
      <c r="DD554" s="21">
        <v>0</v>
      </c>
      <c r="DE554" s="21">
        <v>0</v>
      </c>
      <c r="DF554" s="21">
        <v>0</v>
      </c>
      <c r="DG554" s="21">
        <v>0</v>
      </c>
      <c r="DH554" s="21">
        <v>548559</v>
      </c>
      <c r="DI554" s="110">
        <v>0</v>
      </c>
      <c r="DJ554" s="110">
        <v>20</v>
      </c>
      <c r="DK554" s="110">
        <v>0</v>
      </c>
      <c r="DL554" s="110">
        <v>80</v>
      </c>
      <c r="DM554" s="110">
        <v>0</v>
      </c>
      <c r="DN554" s="21">
        <v>125000</v>
      </c>
      <c r="DO554" s="21">
        <v>0</v>
      </c>
      <c r="DP554" s="110" t="s">
        <v>1911</v>
      </c>
      <c r="DQ554" s="110" t="s">
        <v>1911</v>
      </c>
      <c r="DR554" s="110" t="s">
        <v>1911</v>
      </c>
      <c r="DS554" s="110" t="s">
        <v>1892</v>
      </c>
      <c r="DT554" s="110" t="s">
        <v>1911</v>
      </c>
      <c r="DU554" s="110" t="s">
        <v>1911</v>
      </c>
      <c r="DV554" s="110" t="s">
        <v>1911</v>
      </c>
      <c r="DW554" s="110" t="s">
        <v>1911</v>
      </c>
      <c r="DX554" s="110" t="s">
        <v>1911</v>
      </c>
      <c r="DY554" s="110" t="s">
        <v>1911</v>
      </c>
      <c r="DZ554" s="110" t="s">
        <v>1911</v>
      </c>
      <c r="EA554" s="110" t="s">
        <v>1911</v>
      </c>
      <c r="EB554" s="110" t="s">
        <v>1892</v>
      </c>
      <c r="EC554" s="110" t="s">
        <v>1892</v>
      </c>
    </row>
    <row r="555" spans="1:133" x14ac:dyDescent="0.3">
      <c r="A555" s="110" t="s">
        <v>162</v>
      </c>
      <c r="B555" s="110">
        <v>2021</v>
      </c>
      <c r="C555" s="110" t="s">
        <v>3627</v>
      </c>
      <c r="D555" s="22" t="e">
        <f>INDEX(Concordance!$A$2:$A$556,MATCH('2021 ESSER III'!F555,Concordance!$D$2:$D$556,0))</f>
        <v>#N/A</v>
      </c>
      <c r="E555" s="110" t="s">
        <v>3628</v>
      </c>
      <c r="F555" s="110" t="s">
        <v>3629</v>
      </c>
      <c r="G555" s="110" t="s">
        <v>3630</v>
      </c>
      <c r="H555" s="110" t="s">
        <v>1892</v>
      </c>
      <c r="I555" s="21">
        <v>8716.85</v>
      </c>
      <c r="J555" s="21">
        <v>0</v>
      </c>
      <c r="K555" s="21">
        <v>0</v>
      </c>
      <c r="L555" s="21">
        <v>0</v>
      </c>
      <c r="M555" s="21">
        <v>0</v>
      </c>
      <c r="N555" s="21">
        <v>0</v>
      </c>
      <c r="O555" s="21">
        <v>0</v>
      </c>
      <c r="P555" s="21">
        <v>0</v>
      </c>
      <c r="Q555" s="21">
        <v>8716.85</v>
      </c>
      <c r="R555" s="21">
        <v>0</v>
      </c>
      <c r="W555" s="21">
        <v>8716.85</v>
      </c>
      <c r="X555" s="110">
        <v>0</v>
      </c>
      <c r="Y555" s="110">
        <v>0</v>
      </c>
      <c r="Z555" s="110">
        <v>0</v>
      </c>
      <c r="AA555" s="110">
        <v>100</v>
      </c>
      <c r="AB555" s="110">
        <v>0</v>
      </c>
      <c r="AC555" s="21">
        <v>0</v>
      </c>
      <c r="AD555" s="21"/>
      <c r="AE555" s="21">
        <v>0</v>
      </c>
      <c r="AF555" s="21"/>
      <c r="AG555" s="21"/>
      <c r="AH555" s="21"/>
      <c r="AI555" s="21"/>
      <c r="AJ555" s="21"/>
      <c r="AK555" s="21"/>
      <c r="AL555" s="21"/>
      <c r="AM555" s="21"/>
      <c r="AN555" s="21"/>
      <c r="AO555" s="21">
        <v>0</v>
      </c>
      <c r="AP555" s="21"/>
      <c r="AQ555" s="21"/>
      <c r="AR555" s="21"/>
      <c r="AS555" s="21"/>
      <c r="AT555" s="21"/>
      <c r="AU555" s="21"/>
      <c r="AV555" s="21"/>
      <c r="AW555" s="21"/>
      <c r="AX555" s="21"/>
      <c r="AY555" s="21">
        <v>0</v>
      </c>
      <c r="AZ555" s="21"/>
      <c r="BA555" s="21"/>
      <c r="BB555" s="21"/>
      <c r="BC555" s="21"/>
      <c r="BD555" s="21"/>
      <c r="BE555" s="21"/>
      <c r="BF555" s="21"/>
      <c r="BG555" s="21"/>
      <c r="BH555" s="21"/>
      <c r="BI555" s="21">
        <v>0</v>
      </c>
      <c r="BJ555" s="21"/>
      <c r="BK555" s="21"/>
      <c r="BL555" s="21"/>
      <c r="BM555" s="21"/>
      <c r="BN555" s="21"/>
      <c r="BO555" s="21"/>
      <c r="BP555" s="21"/>
      <c r="BQ555" s="21"/>
      <c r="BR555" s="21"/>
      <c r="BS555" s="21"/>
      <c r="BT555" s="21">
        <v>0</v>
      </c>
      <c r="BU555" s="21"/>
      <c r="BV555" s="21"/>
      <c r="BW555" s="21"/>
      <c r="BX555" s="21"/>
      <c r="BY555" s="21"/>
      <c r="BZ555" s="21"/>
      <c r="CA555" s="21"/>
      <c r="CB555" s="21"/>
      <c r="CC555" s="21"/>
      <c r="CD555" s="21">
        <v>0</v>
      </c>
      <c r="CE555" s="21"/>
      <c r="CF555" s="21"/>
      <c r="CG555" s="21"/>
      <c r="CH555" s="21"/>
      <c r="CI555" s="21"/>
      <c r="CJ555" s="21"/>
      <c r="CK555" s="21"/>
      <c r="CL555" s="21"/>
      <c r="CM555" s="21"/>
      <c r="CN555" s="21">
        <v>0</v>
      </c>
      <c r="CO555" s="21"/>
      <c r="CP555" s="21"/>
      <c r="CQ555" s="21"/>
      <c r="CR555" s="21"/>
      <c r="CS555" s="21"/>
      <c r="CT555" s="21"/>
      <c r="CU555" s="21"/>
      <c r="CV555" s="21"/>
      <c r="CW555" s="21"/>
      <c r="CX555" s="21">
        <v>0</v>
      </c>
      <c r="CY555" s="21"/>
      <c r="CZ555" s="21"/>
      <c r="DA555" s="21"/>
      <c r="DB555" s="21"/>
      <c r="DC555" s="21"/>
      <c r="DD555" s="21"/>
      <c r="DE555" s="21"/>
      <c r="DF555" s="21"/>
      <c r="DG555" s="21"/>
      <c r="DH555" s="21">
        <v>0</v>
      </c>
      <c r="DN555" s="21"/>
      <c r="DO555" s="21">
        <v>0</v>
      </c>
    </row>
    <row r="556" spans="1:133" x14ac:dyDescent="0.3">
      <c r="A556" s="110" t="s">
        <v>162</v>
      </c>
      <c r="B556" s="110">
        <v>2021</v>
      </c>
      <c r="C556" s="110" t="s">
        <v>3624</v>
      </c>
      <c r="D556" s="22" t="e">
        <f>INDEX(Concordance!$A$2:$A$556,MATCH('2021 ESSER III'!F556,Concordance!$D$2:$D$556,0))</f>
        <v>#N/A</v>
      </c>
      <c r="E556" s="110" t="s">
        <v>3625</v>
      </c>
      <c r="F556" s="110" t="s">
        <v>3626</v>
      </c>
      <c r="H556" s="110" t="s">
        <v>1892</v>
      </c>
      <c r="I556" s="21">
        <v>43532.33</v>
      </c>
      <c r="J556" s="21">
        <v>0</v>
      </c>
      <c r="K556" s="21">
        <v>0</v>
      </c>
      <c r="L556" s="21">
        <v>0</v>
      </c>
      <c r="M556" s="21">
        <v>0</v>
      </c>
      <c r="N556" s="21">
        <v>0</v>
      </c>
      <c r="O556" s="21">
        <v>0</v>
      </c>
      <c r="P556" s="21">
        <v>0</v>
      </c>
      <c r="Q556" s="21">
        <v>43532.33</v>
      </c>
      <c r="R556" s="21">
        <v>0</v>
      </c>
      <c r="W556" s="21">
        <v>43532.33</v>
      </c>
      <c r="X556" s="110">
        <v>0</v>
      </c>
      <c r="Y556" s="110">
        <v>0</v>
      </c>
      <c r="Z556" s="110">
        <v>0</v>
      </c>
      <c r="AA556" s="110">
        <v>100</v>
      </c>
      <c r="AB556" s="110">
        <v>0</v>
      </c>
      <c r="AC556" s="21">
        <v>0</v>
      </c>
      <c r="AD556" s="21"/>
      <c r="AE556" s="21">
        <v>0</v>
      </c>
      <c r="AF556" s="21"/>
      <c r="AG556" s="21"/>
      <c r="AH556" s="21"/>
      <c r="AI556" s="21"/>
      <c r="AJ556" s="21"/>
      <c r="AK556" s="21"/>
      <c r="AL556" s="21"/>
      <c r="AM556" s="21"/>
      <c r="AN556" s="21"/>
      <c r="AO556" s="21">
        <v>0</v>
      </c>
      <c r="AP556" s="21"/>
      <c r="AQ556" s="21"/>
      <c r="AR556" s="21"/>
      <c r="AS556" s="21"/>
      <c r="AT556" s="21"/>
      <c r="AU556" s="21"/>
      <c r="AV556" s="21"/>
      <c r="AW556" s="21"/>
      <c r="AX556" s="21"/>
      <c r="AY556" s="21">
        <v>0</v>
      </c>
      <c r="AZ556" s="21"/>
      <c r="BA556" s="21"/>
      <c r="BB556" s="21"/>
      <c r="BC556" s="21"/>
      <c r="BD556" s="21"/>
      <c r="BE556" s="21"/>
      <c r="BF556" s="21"/>
      <c r="BG556" s="21"/>
      <c r="BH556" s="21"/>
      <c r="BI556" s="21">
        <v>0</v>
      </c>
      <c r="BJ556" s="21"/>
      <c r="BK556" s="21"/>
      <c r="BL556" s="21"/>
      <c r="BM556" s="21"/>
      <c r="BN556" s="21"/>
      <c r="BO556" s="21"/>
      <c r="BP556" s="21"/>
      <c r="BQ556" s="21"/>
      <c r="BR556" s="21"/>
      <c r="BS556" s="21"/>
      <c r="BT556" s="21">
        <v>0</v>
      </c>
      <c r="BU556" s="21"/>
      <c r="BV556" s="21"/>
      <c r="BW556" s="21"/>
      <c r="BX556" s="21"/>
      <c r="BY556" s="21"/>
      <c r="BZ556" s="21"/>
      <c r="CA556" s="21"/>
      <c r="CB556" s="21"/>
      <c r="CC556" s="21"/>
      <c r="CD556" s="21">
        <v>0</v>
      </c>
      <c r="CE556" s="21"/>
      <c r="CF556" s="21"/>
      <c r="CG556" s="21"/>
      <c r="CH556" s="21"/>
      <c r="CI556" s="21"/>
      <c r="CJ556" s="21"/>
      <c r="CK556" s="21"/>
      <c r="CL556" s="21"/>
      <c r="CM556" s="21"/>
      <c r="CN556" s="21">
        <v>0</v>
      </c>
      <c r="CO556" s="21"/>
      <c r="CP556" s="21"/>
      <c r="CQ556" s="21"/>
      <c r="CR556" s="21"/>
      <c r="CS556" s="21"/>
      <c r="CT556" s="21"/>
      <c r="CU556" s="21"/>
      <c r="CV556" s="21"/>
      <c r="CW556" s="21"/>
      <c r="CX556" s="21">
        <v>0</v>
      </c>
      <c r="CY556" s="21"/>
      <c r="CZ556" s="21"/>
      <c r="DA556" s="21"/>
      <c r="DB556" s="21"/>
      <c r="DC556" s="21"/>
      <c r="DD556" s="21"/>
      <c r="DE556" s="21"/>
      <c r="DF556" s="21"/>
      <c r="DG556" s="21"/>
      <c r="DH556" s="21">
        <v>0</v>
      </c>
      <c r="DN556" s="21"/>
      <c r="DO556" s="21">
        <v>0</v>
      </c>
    </row>
  </sheetData>
  <sheetProtection algorithmName="SHA-512" hashValue="XU8JRiU4dPHf2XZeA93KrfALduRkpCGj58rY7QbkEqB4V+ff1Fr8pYMvAi46nwVIgGqQ6oWJZzFQ8YolSDNZ5Q==" saltValue="/xk4lMcwB8jSqxynzXdsTw==" spinCount="100000" sheet="1" objects="1" scenarios="1" selectLockedCells="1" selectUnlockedCells="1"/>
  <autoFilter ref="A1:EC556"/>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5"/>
  <sheetViews>
    <sheetView workbookViewId="0">
      <selection sqref="A1:XFD1048576"/>
    </sheetView>
  </sheetViews>
  <sheetFormatPr defaultColWidth="8.77734375" defaultRowHeight="14.4" x14ac:dyDescent="0.3"/>
  <cols>
    <col min="1" max="1" width="6.21875" style="173" customWidth="1"/>
    <col min="2" max="2" width="56.21875" style="164" customWidth="1"/>
    <col min="3" max="3" width="17" style="174" customWidth="1"/>
    <col min="4" max="4" width="14.77734375" style="164" customWidth="1"/>
    <col min="5" max="5" width="19" style="164" customWidth="1"/>
    <col min="6" max="16384" width="8.77734375" style="164"/>
  </cols>
  <sheetData>
    <row r="1" spans="1:5" ht="20.25" customHeight="1" x14ac:dyDescent="0.3">
      <c r="A1" s="159" t="s">
        <v>4584</v>
      </c>
      <c r="B1" s="160" t="s">
        <v>4585</v>
      </c>
      <c r="C1" s="161" t="s">
        <v>4586</v>
      </c>
      <c r="D1" s="162" t="s">
        <v>4587</v>
      </c>
      <c r="E1" s="163" t="s">
        <v>4588</v>
      </c>
    </row>
    <row r="2" spans="1:5" ht="10.050000000000001" customHeight="1" x14ac:dyDescent="0.3">
      <c r="A2" s="165">
        <v>1090</v>
      </c>
      <c r="B2" s="166" t="s">
        <v>4589</v>
      </c>
      <c r="C2" s="167">
        <v>1079051</v>
      </c>
      <c r="D2" s="168">
        <v>100654698</v>
      </c>
      <c r="E2" s="169">
        <v>1.9E-3</v>
      </c>
    </row>
    <row r="3" spans="1:5" ht="10.050000000000001" customHeight="1" x14ac:dyDescent="0.3">
      <c r="A3" s="165">
        <v>1091</v>
      </c>
      <c r="B3" s="166" t="s">
        <v>4590</v>
      </c>
      <c r="C3" s="167">
        <v>4520108</v>
      </c>
      <c r="D3" s="170">
        <v>39448618</v>
      </c>
      <c r="E3" s="169">
        <v>8.2000000000000007E-3</v>
      </c>
    </row>
    <row r="4" spans="1:5" ht="9" customHeight="1" x14ac:dyDescent="0.3">
      <c r="A4" s="165">
        <v>1092</v>
      </c>
      <c r="B4" s="166" t="s">
        <v>4591</v>
      </c>
      <c r="C4" s="167">
        <v>860219</v>
      </c>
      <c r="D4" s="168">
        <v>100653757</v>
      </c>
      <c r="E4" s="169">
        <v>3.3999999999999998E-3</v>
      </c>
    </row>
    <row r="5" spans="1:5" ht="10.050000000000001" customHeight="1" x14ac:dyDescent="0.3">
      <c r="A5" s="165">
        <v>2089</v>
      </c>
      <c r="B5" s="166" t="s">
        <v>4592</v>
      </c>
      <c r="C5" s="167">
        <v>562920</v>
      </c>
      <c r="D5" s="168">
        <v>100041870</v>
      </c>
      <c r="E5" s="169">
        <v>1.9E-3</v>
      </c>
    </row>
    <row r="6" spans="1:5" ht="10.050000000000001" customHeight="1" x14ac:dyDescent="0.3">
      <c r="A6" s="165">
        <v>2090</v>
      </c>
      <c r="B6" s="166" t="s">
        <v>4593</v>
      </c>
      <c r="C6" s="167">
        <v>93773</v>
      </c>
      <c r="D6" s="168">
        <v>100040567</v>
      </c>
      <c r="E6" s="169">
        <v>1.8E-3</v>
      </c>
    </row>
    <row r="7" spans="1:5" ht="10.050000000000001" customHeight="1" x14ac:dyDescent="0.3">
      <c r="A7" s="165">
        <v>2097</v>
      </c>
      <c r="B7" s="166" t="s">
        <v>4594</v>
      </c>
      <c r="C7" s="167">
        <v>1927891</v>
      </c>
      <c r="D7" s="168">
        <v>808936053</v>
      </c>
      <c r="E7" s="169">
        <v>5.9999999999999995E-4</v>
      </c>
    </row>
    <row r="8" spans="1:5" ht="9" customHeight="1" x14ac:dyDescent="0.3">
      <c r="A8" s="165">
        <v>3031</v>
      </c>
      <c r="B8" s="166" t="s">
        <v>4595</v>
      </c>
      <c r="C8" s="167">
        <v>488591</v>
      </c>
      <c r="D8" s="170">
        <v>93804540</v>
      </c>
      <c r="E8" s="169">
        <v>3.3E-3</v>
      </c>
    </row>
    <row r="9" spans="1:5" ht="10.050000000000001" customHeight="1" x14ac:dyDescent="0.3">
      <c r="A9" s="165">
        <v>3032</v>
      </c>
      <c r="B9" s="166" t="s">
        <v>4596</v>
      </c>
      <c r="C9" s="167">
        <v>338262</v>
      </c>
      <c r="D9" s="170">
        <v>10661403</v>
      </c>
      <c r="E9" s="169">
        <v>2.5999999999999999E-3</v>
      </c>
    </row>
    <row r="10" spans="1:5" ht="10.050000000000001" customHeight="1" x14ac:dyDescent="0.3">
      <c r="A10" s="165">
        <v>3033</v>
      </c>
      <c r="B10" s="166" t="s">
        <v>4597</v>
      </c>
      <c r="C10" s="167">
        <v>226890</v>
      </c>
      <c r="D10" s="170">
        <v>51432110</v>
      </c>
      <c r="E10" s="169">
        <v>2.3300000000000001E-2</v>
      </c>
    </row>
    <row r="11" spans="1:5" ht="9" customHeight="1" x14ac:dyDescent="0.3">
      <c r="A11" s="165">
        <v>4106</v>
      </c>
      <c r="B11" s="166" t="s">
        <v>4598</v>
      </c>
      <c r="C11" s="167">
        <v>892927</v>
      </c>
      <c r="D11" s="170">
        <v>60564440</v>
      </c>
      <c r="E11" s="169">
        <v>1.9E-3</v>
      </c>
    </row>
    <row r="12" spans="1:5" ht="10.050000000000001" customHeight="1" x14ac:dyDescent="0.3">
      <c r="A12" s="165">
        <v>4109</v>
      </c>
      <c r="B12" s="166" t="s">
        <v>4599</v>
      </c>
      <c r="C12" s="167">
        <v>1655362</v>
      </c>
      <c r="D12" s="168">
        <v>606511327</v>
      </c>
      <c r="E12" s="169">
        <v>2.7000000000000001E-3</v>
      </c>
    </row>
    <row r="13" spans="1:5" ht="10.050000000000001" customHeight="1" x14ac:dyDescent="0.3">
      <c r="A13" s="165">
        <v>4110</v>
      </c>
      <c r="B13" s="166" t="s">
        <v>4600</v>
      </c>
      <c r="C13" s="167">
        <v>5136466</v>
      </c>
      <c r="D13" s="168">
        <v>100041680</v>
      </c>
      <c r="E13" s="169">
        <v>3.1899999999999998E-2</v>
      </c>
    </row>
    <row r="14" spans="1:5" ht="10.050000000000001" customHeight="1" x14ac:dyDescent="0.3">
      <c r="A14" s="165">
        <v>5120</v>
      </c>
      <c r="B14" s="166" t="s">
        <v>4601</v>
      </c>
      <c r="C14" s="167">
        <v>1868028</v>
      </c>
      <c r="D14" s="170">
        <v>53518767</v>
      </c>
      <c r="E14" s="169">
        <v>4.7999999999999996E-3</v>
      </c>
    </row>
    <row r="15" spans="1:5" ht="9" customHeight="1" x14ac:dyDescent="0.3">
      <c r="A15" s="165">
        <v>5121</v>
      </c>
      <c r="B15" s="166" t="s">
        <v>4602</v>
      </c>
      <c r="C15" s="167">
        <v>1896446</v>
      </c>
      <c r="D15" s="170">
        <v>39820048</v>
      </c>
      <c r="E15" s="169">
        <v>2.5000000000000001E-3</v>
      </c>
    </row>
    <row r="16" spans="1:5" ht="10.050000000000001" customHeight="1" x14ac:dyDescent="0.3">
      <c r="A16" s="165">
        <v>5122</v>
      </c>
      <c r="B16" s="166" t="s">
        <v>4603</v>
      </c>
      <c r="C16" s="167">
        <v>847432</v>
      </c>
      <c r="D16" s="168">
        <v>621538784</v>
      </c>
      <c r="E16" s="169">
        <v>6.0000000000000001E-3</v>
      </c>
    </row>
    <row r="17" spans="1:5" ht="10.050000000000001" customHeight="1" x14ac:dyDescent="0.3">
      <c r="A17" s="165">
        <v>5123</v>
      </c>
      <c r="B17" s="166" t="s">
        <v>4604</v>
      </c>
      <c r="C17" s="167">
        <v>4365746</v>
      </c>
      <c r="D17" s="170">
        <v>53191425</v>
      </c>
      <c r="E17" s="169">
        <v>1.01E-2</v>
      </c>
    </row>
    <row r="18" spans="1:5" ht="10.050000000000001" customHeight="1" x14ac:dyDescent="0.3">
      <c r="A18" s="165">
        <v>5124</v>
      </c>
      <c r="B18" s="166" t="s">
        <v>4605</v>
      </c>
      <c r="C18" s="167">
        <v>1787178</v>
      </c>
      <c r="D18" s="170">
        <v>33855479</v>
      </c>
      <c r="E18" s="169">
        <v>1.26E-2</v>
      </c>
    </row>
    <row r="19" spans="1:5" ht="9" customHeight="1" x14ac:dyDescent="0.3">
      <c r="A19" s="165">
        <v>5127</v>
      </c>
      <c r="B19" s="166" t="s">
        <v>4606</v>
      </c>
      <c r="C19" s="167">
        <v>647356</v>
      </c>
      <c r="D19" s="168">
        <v>800159571</v>
      </c>
      <c r="E19" s="169">
        <v>2.6200000000000001E-2</v>
      </c>
    </row>
    <row r="20" spans="1:5" ht="10.050000000000001" customHeight="1" x14ac:dyDescent="0.3">
      <c r="A20" s="165">
        <v>5128</v>
      </c>
      <c r="B20" s="166" t="s">
        <v>4607</v>
      </c>
      <c r="C20" s="167">
        <v>6063826</v>
      </c>
      <c r="D20" s="170">
        <v>53393088</v>
      </c>
      <c r="E20" s="169">
        <v>7.4999999999999997E-3</v>
      </c>
    </row>
    <row r="21" spans="1:5" ht="10.050000000000001" customHeight="1" x14ac:dyDescent="0.3">
      <c r="A21" s="165">
        <v>6101</v>
      </c>
      <c r="B21" s="166" t="s">
        <v>4608</v>
      </c>
      <c r="C21" s="167">
        <v>731188</v>
      </c>
      <c r="D21" s="170">
        <v>53525457</v>
      </c>
      <c r="E21" s="169">
        <v>2.3999999999999998E-3</v>
      </c>
    </row>
    <row r="22" spans="1:5" ht="9" customHeight="1" x14ac:dyDescent="0.3">
      <c r="A22" s="165">
        <v>6103</v>
      </c>
      <c r="B22" s="166" t="s">
        <v>4609</v>
      </c>
      <c r="C22" s="167">
        <v>583703</v>
      </c>
      <c r="D22" s="168">
        <v>105364074</v>
      </c>
      <c r="E22" s="169">
        <v>3.8999999999999998E-3</v>
      </c>
    </row>
    <row r="23" spans="1:5" ht="10.050000000000001" customHeight="1" x14ac:dyDescent="0.3">
      <c r="A23" s="165">
        <v>6104</v>
      </c>
      <c r="B23" s="166" t="s">
        <v>4610</v>
      </c>
      <c r="C23" s="167">
        <v>2501978</v>
      </c>
      <c r="D23" s="168">
        <v>100041474</v>
      </c>
      <c r="E23" s="169">
        <v>5.1999999999999998E-3</v>
      </c>
    </row>
    <row r="24" spans="1:5" ht="10.050000000000001" customHeight="1" x14ac:dyDescent="0.3">
      <c r="A24" s="165">
        <v>7121</v>
      </c>
      <c r="B24" s="166" t="s">
        <v>4611</v>
      </c>
      <c r="C24" s="167">
        <v>384815</v>
      </c>
      <c r="D24" s="168">
        <v>100041698</v>
      </c>
      <c r="E24" s="169">
        <v>1.9400000000000001E-2</v>
      </c>
    </row>
    <row r="25" spans="1:5" ht="10.050000000000001" customHeight="1" x14ac:dyDescent="0.3">
      <c r="A25" s="165">
        <v>7122</v>
      </c>
      <c r="B25" s="166" t="s">
        <v>4612</v>
      </c>
      <c r="C25" s="167">
        <v>228063</v>
      </c>
      <c r="D25" s="168">
        <v>130717440</v>
      </c>
      <c r="E25" s="169">
        <v>3.2599999999999997E-2</v>
      </c>
    </row>
    <row r="26" spans="1:5" ht="9" customHeight="1" x14ac:dyDescent="0.3">
      <c r="A26" s="165">
        <v>7123</v>
      </c>
      <c r="B26" s="166" t="s">
        <v>4613</v>
      </c>
      <c r="C26" s="167">
        <v>1134979</v>
      </c>
      <c r="D26" s="170">
        <v>73070872</v>
      </c>
      <c r="E26" s="169">
        <v>2.7000000000000001E-3</v>
      </c>
    </row>
    <row r="27" spans="1:5" ht="10.050000000000001" customHeight="1" x14ac:dyDescent="0.3">
      <c r="A27" s="165">
        <v>7124</v>
      </c>
      <c r="B27" s="166" t="s">
        <v>4614</v>
      </c>
      <c r="C27" s="167">
        <v>627223</v>
      </c>
      <c r="D27" s="170">
        <v>69273456</v>
      </c>
      <c r="E27" s="169">
        <v>1.8800000000000001E-2</v>
      </c>
    </row>
    <row r="28" spans="1:5" ht="10.050000000000001" customHeight="1" x14ac:dyDescent="0.3">
      <c r="A28" s="165">
        <v>7125</v>
      </c>
      <c r="B28" s="166" t="s">
        <v>4615</v>
      </c>
      <c r="C28" s="167">
        <v>256102</v>
      </c>
      <c r="D28" s="168">
        <v>159602861</v>
      </c>
      <c r="E28" s="169">
        <v>2.5399999999999999E-2</v>
      </c>
    </row>
    <row r="29" spans="1:5" ht="9" customHeight="1" x14ac:dyDescent="0.3">
      <c r="A29" s="165">
        <v>7126</v>
      </c>
      <c r="B29" s="166" t="s">
        <v>4616</v>
      </c>
      <c r="C29" s="167">
        <v>268949</v>
      </c>
      <c r="D29" s="168">
        <v>193007945</v>
      </c>
      <c r="E29" s="169">
        <v>1.44E-2</v>
      </c>
    </row>
    <row r="30" spans="1:5" ht="10.050000000000001" customHeight="1" x14ac:dyDescent="0.3">
      <c r="A30" s="165">
        <v>7129</v>
      </c>
      <c r="B30" s="166" t="s">
        <v>4617</v>
      </c>
      <c r="C30" s="167">
        <v>2332990</v>
      </c>
      <c r="D30" s="168">
        <v>100040740</v>
      </c>
      <c r="E30" s="169">
        <v>3.3999999999999998E-3</v>
      </c>
    </row>
    <row r="31" spans="1:5" ht="10.050000000000001" customHeight="1" x14ac:dyDescent="0.3">
      <c r="A31" s="165">
        <v>8106</v>
      </c>
      <c r="B31" s="166" t="s">
        <v>4618</v>
      </c>
      <c r="C31" s="167">
        <v>1498292</v>
      </c>
      <c r="D31" s="168">
        <v>798969353</v>
      </c>
      <c r="E31" s="169">
        <v>1.4E-3</v>
      </c>
    </row>
    <row r="32" spans="1:5" ht="10.050000000000001" customHeight="1" x14ac:dyDescent="0.3">
      <c r="A32" s="165">
        <v>8107</v>
      </c>
      <c r="B32" s="166" t="s">
        <v>4619</v>
      </c>
      <c r="C32" s="167">
        <v>4535346</v>
      </c>
      <c r="D32" s="170">
        <v>7840184</v>
      </c>
      <c r="E32" s="169">
        <v>8.6999999999999994E-3</v>
      </c>
    </row>
    <row r="33" spans="1:5" ht="9" customHeight="1" x14ac:dyDescent="0.3">
      <c r="A33" s="165">
        <v>8111</v>
      </c>
      <c r="B33" s="166" t="s">
        <v>4620</v>
      </c>
      <c r="C33" s="167">
        <v>2067279</v>
      </c>
      <c r="D33" s="168">
        <v>100653849</v>
      </c>
      <c r="E33" s="169">
        <v>1.78E-2</v>
      </c>
    </row>
    <row r="34" spans="1:5" ht="10.050000000000001" customHeight="1" x14ac:dyDescent="0.3">
      <c r="A34" s="165">
        <v>9077</v>
      </c>
      <c r="B34" s="166" t="s">
        <v>4621</v>
      </c>
      <c r="C34" s="167">
        <v>888705</v>
      </c>
      <c r="D34" s="168">
        <v>193454352</v>
      </c>
      <c r="E34" s="169">
        <v>3.3E-3</v>
      </c>
    </row>
    <row r="35" spans="1:5" ht="10.050000000000001" customHeight="1" x14ac:dyDescent="0.3">
      <c r="A35" s="165">
        <v>9078</v>
      </c>
      <c r="B35" s="166" t="s">
        <v>4622</v>
      </c>
      <c r="C35" s="167">
        <v>124786</v>
      </c>
      <c r="D35" s="168">
        <v>100654409</v>
      </c>
      <c r="E35" s="169">
        <v>4.1999999999999997E-3</v>
      </c>
    </row>
    <row r="36" spans="1:5" ht="9" customHeight="1" x14ac:dyDescent="0.3">
      <c r="A36" s="165">
        <v>9079</v>
      </c>
      <c r="B36" s="166" t="s">
        <v>4623</v>
      </c>
      <c r="C36" s="167">
        <v>548559</v>
      </c>
      <c r="D36" s="170">
        <v>2199750</v>
      </c>
      <c r="E36" s="169">
        <v>5.0000000000000001E-3</v>
      </c>
    </row>
    <row r="37" spans="1:5" ht="10.050000000000001" customHeight="1" x14ac:dyDescent="0.3">
      <c r="A37" s="165">
        <v>9080</v>
      </c>
      <c r="B37" s="166" t="s">
        <v>4624</v>
      </c>
      <c r="C37" s="167">
        <v>2595176</v>
      </c>
      <c r="D37" s="168">
        <v>178469409</v>
      </c>
      <c r="E37" s="169">
        <v>9.9000000000000008E-3</v>
      </c>
    </row>
    <row r="38" spans="1:5" ht="10.050000000000001" customHeight="1" x14ac:dyDescent="0.3">
      <c r="A38" s="165">
        <v>10087</v>
      </c>
      <c r="B38" s="166" t="s">
        <v>4625</v>
      </c>
      <c r="C38" s="167">
        <v>1122034</v>
      </c>
      <c r="D38" s="168">
        <v>800490380</v>
      </c>
      <c r="E38" s="169">
        <v>2.3E-3</v>
      </c>
    </row>
    <row r="39" spans="1:5" ht="10.050000000000001" customHeight="1" x14ac:dyDescent="0.3">
      <c r="A39" s="165">
        <v>10089</v>
      </c>
      <c r="B39" s="166" t="s">
        <v>4626</v>
      </c>
      <c r="C39" s="167">
        <v>2121830</v>
      </c>
      <c r="D39" s="168">
        <v>830648965</v>
      </c>
      <c r="E39" s="169">
        <v>1.2200000000000001E-2</v>
      </c>
    </row>
    <row r="40" spans="1:5" ht="9" customHeight="1" x14ac:dyDescent="0.3">
      <c r="A40" s="165">
        <v>10090</v>
      </c>
      <c r="B40" s="166" t="s">
        <v>4627</v>
      </c>
      <c r="C40" s="167">
        <v>1794903</v>
      </c>
      <c r="D40" s="170">
        <v>53369005</v>
      </c>
      <c r="E40" s="169">
        <v>3.5000000000000001E-3</v>
      </c>
    </row>
    <row r="41" spans="1:5" ht="10.050000000000001" customHeight="1" x14ac:dyDescent="0.3">
      <c r="A41" s="165">
        <v>10091</v>
      </c>
      <c r="B41" s="166" t="s">
        <v>4628</v>
      </c>
      <c r="C41" s="167">
        <v>1818471</v>
      </c>
      <c r="D41" s="170">
        <v>11998846</v>
      </c>
      <c r="E41" s="169">
        <v>5.1000000000000004E-3</v>
      </c>
    </row>
    <row r="42" spans="1:5" ht="10.050000000000001" customHeight="1" x14ac:dyDescent="0.3">
      <c r="A42" s="165">
        <v>10092</v>
      </c>
      <c r="B42" s="166" t="s">
        <v>4629</v>
      </c>
      <c r="C42" s="167">
        <v>720391</v>
      </c>
      <c r="D42" s="170">
        <v>11350600</v>
      </c>
      <c r="E42" s="169">
        <v>3.3999999999999998E-3</v>
      </c>
    </row>
    <row r="43" spans="1:5" ht="9" customHeight="1" x14ac:dyDescent="0.3">
      <c r="A43" s="165">
        <v>10093</v>
      </c>
      <c r="B43" s="166" t="s">
        <v>4630</v>
      </c>
      <c r="C43" s="167">
        <v>23883215</v>
      </c>
      <c r="D43" s="168">
        <v>159259035</v>
      </c>
      <c r="E43" s="169">
        <v>1.1900000000000001E-2</v>
      </c>
    </row>
    <row r="44" spans="1:5" ht="10.050000000000001" customHeight="1" x14ac:dyDescent="0.3">
      <c r="A44" s="165">
        <v>11076</v>
      </c>
      <c r="B44" s="166" t="s">
        <v>4631</v>
      </c>
      <c r="C44" s="167">
        <v>575464</v>
      </c>
      <c r="D44" s="170">
        <v>73035040</v>
      </c>
      <c r="E44" s="169">
        <v>1.4E-3</v>
      </c>
    </row>
    <row r="45" spans="1:5" ht="10.050000000000001" customHeight="1" x14ac:dyDescent="0.3">
      <c r="A45" s="165">
        <v>11078</v>
      </c>
      <c r="B45" s="166" t="s">
        <v>4632</v>
      </c>
      <c r="C45" s="167">
        <v>733586</v>
      </c>
      <c r="D45" s="168">
        <v>807503107</v>
      </c>
      <c r="E45" s="169">
        <v>8.8000000000000005E-3</v>
      </c>
    </row>
    <row r="46" spans="1:5" ht="10.050000000000001" customHeight="1" x14ac:dyDescent="0.3">
      <c r="A46" s="165">
        <v>11079</v>
      </c>
      <c r="B46" s="166" t="s">
        <v>4633</v>
      </c>
      <c r="C46" s="167">
        <v>367656</v>
      </c>
      <c r="D46" s="170">
        <v>39411277</v>
      </c>
      <c r="E46" s="169">
        <v>1.9E-3</v>
      </c>
    </row>
    <row r="47" spans="1:5" ht="9" customHeight="1" x14ac:dyDescent="0.3">
      <c r="A47" s="165">
        <v>11082</v>
      </c>
      <c r="B47" s="166" t="s">
        <v>4634</v>
      </c>
      <c r="C47" s="167">
        <v>25590186</v>
      </c>
      <c r="D47" s="170">
        <v>73023277</v>
      </c>
      <c r="E47" s="169">
        <v>2.52E-2</v>
      </c>
    </row>
    <row r="48" spans="1:5" ht="10.050000000000001" customHeight="1" x14ac:dyDescent="0.3">
      <c r="A48" s="165">
        <v>12108</v>
      </c>
      <c r="B48" s="166" t="s">
        <v>4635</v>
      </c>
      <c r="C48" s="167">
        <v>2386649</v>
      </c>
      <c r="D48" s="168">
        <v>789096559</v>
      </c>
      <c r="E48" s="169">
        <v>1.9E-3</v>
      </c>
    </row>
    <row r="49" spans="1:5" ht="10.050000000000001" customHeight="1" x14ac:dyDescent="0.3">
      <c r="A49" s="165">
        <v>12109</v>
      </c>
      <c r="B49" s="166" t="s">
        <v>4636</v>
      </c>
      <c r="C49" s="167">
        <v>15702583</v>
      </c>
      <c r="D49" s="170">
        <v>20349650</v>
      </c>
      <c r="E49" s="169">
        <v>5.4000000000000003E-3</v>
      </c>
    </row>
    <row r="50" spans="1:5" ht="9" customHeight="1" x14ac:dyDescent="0.3">
      <c r="A50" s="165">
        <v>12110</v>
      </c>
      <c r="B50" s="166" t="s">
        <v>4637</v>
      </c>
      <c r="C50" s="167">
        <v>3104755</v>
      </c>
      <c r="D50" s="168">
        <v>949875348</v>
      </c>
      <c r="E50" s="169">
        <v>3.5999999999999999E-3</v>
      </c>
    </row>
    <row r="51" spans="1:5" ht="10.050000000000001" customHeight="1" x14ac:dyDescent="0.3">
      <c r="A51" s="165">
        <v>13054</v>
      </c>
      <c r="B51" s="166" t="s">
        <v>4638</v>
      </c>
      <c r="C51" s="167">
        <v>240842</v>
      </c>
      <c r="D51" s="168">
        <v>179481064</v>
      </c>
      <c r="E51" s="169">
        <v>3.5000000000000001E-3</v>
      </c>
    </row>
    <row r="52" spans="1:5" ht="10.050000000000001" customHeight="1" x14ac:dyDescent="0.3">
      <c r="A52" s="165">
        <v>13055</v>
      </c>
      <c r="B52" s="166" t="s">
        <v>4639</v>
      </c>
      <c r="C52" s="167">
        <v>991467</v>
      </c>
      <c r="D52" s="168">
        <v>193008158</v>
      </c>
      <c r="E52" s="169">
        <v>1.34E-2</v>
      </c>
    </row>
    <row r="53" spans="1:5" ht="10.050000000000001" customHeight="1" x14ac:dyDescent="0.3">
      <c r="A53" s="165">
        <v>13057</v>
      </c>
      <c r="B53" s="166" t="s">
        <v>4640</v>
      </c>
      <c r="C53" s="167">
        <v>5614</v>
      </c>
      <c r="D53" s="168">
        <v>193008166</v>
      </c>
      <c r="E53" s="169">
        <v>6.1999999999999998E-3</v>
      </c>
    </row>
    <row r="54" spans="1:5" ht="9" customHeight="1" x14ac:dyDescent="0.3">
      <c r="A54" s="165">
        <v>13058</v>
      </c>
      <c r="B54" s="166" t="s">
        <v>4641</v>
      </c>
      <c r="C54" s="167">
        <v>154680</v>
      </c>
      <c r="D54" s="168">
        <v>193463841</v>
      </c>
      <c r="E54" s="169">
        <v>5.1999999999999998E-3</v>
      </c>
    </row>
    <row r="55" spans="1:5" ht="10.050000000000001" customHeight="1" x14ac:dyDescent="0.3">
      <c r="A55" s="165">
        <v>13059</v>
      </c>
      <c r="B55" s="166" t="s">
        <v>4642</v>
      </c>
      <c r="C55" s="167">
        <v>383559</v>
      </c>
      <c r="D55" s="168">
        <v>159600758</v>
      </c>
      <c r="E55" s="169">
        <v>1.1299999999999999E-2</v>
      </c>
    </row>
    <row r="56" spans="1:5" ht="10.050000000000001" customHeight="1" x14ac:dyDescent="0.3">
      <c r="A56" s="165">
        <v>13060</v>
      </c>
      <c r="B56" s="166" t="s">
        <v>4643</v>
      </c>
      <c r="C56" s="167">
        <v>6704</v>
      </c>
      <c r="D56" s="168">
        <v>100041714</v>
      </c>
      <c r="E56" s="169">
        <v>2.58E-2</v>
      </c>
    </row>
    <row r="57" spans="1:5" ht="9" customHeight="1" x14ac:dyDescent="0.3">
      <c r="A57" s="165">
        <v>13061</v>
      </c>
      <c r="B57" s="166" t="s">
        <v>4644</v>
      </c>
      <c r="C57" s="167">
        <v>710555</v>
      </c>
      <c r="D57" s="168">
        <v>928432186</v>
      </c>
      <c r="E57" s="169">
        <v>2E-3</v>
      </c>
    </row>
    <row r="58" spans="1:5" ht="10.050000000000001" customHeight="1" x14ac:dyDescent="0.3">
      <c r="A58" s="165">
        <v>13062</v>
      </c>
      <c r="B58" s="166" t="s">
        <v>4645</v>
      </c>
      <c r="C58" s="167">
        <v>103912</v>
      </c>
      <c r="D58" s="170">
        <v>26628396</v>
      </c>
      <c r="E58" s="169">
        <v>1.9900000000000001E-2</v>
      </c>
    </row>
    <row r="59" spans="1:5" ht="10.050000000000001" customHeight="1" x14ac:dyDescent="0.3">
      <c r="A59" s="165">
        <v>14126</v>
      </c>
      <c r="B59" s="166" t="s">
        <v>4646</v>
      </c>
      <c r="C59" s="167">
        <v>2170964</v>
      </c>
      <c r="D59" s="168">
        <v>176850865</v>
      </c>
      <c r="E59" s="169">
        <v>2.69E-2</v>
      </c>
    </row>
    <row r="60" spans="1:5" ht="10.050000000000001" customHeight="1" x14ac:dyDescent="0.3">
      <c r="A60" s="165">
        <v>14127</v>
      </c>
      <c r="B60" s="166" t="s">
        <v>4647</v>
      </c>
      <c r="C60" s="167">
        <v>918492</v>
      </c>
      <c r="D60" s="168">
        <v>835820507</v>
      </c>
      <c r="E60" s="169">
        <v>3.7000000000000002E-3</v>
      </c>
    </row>
    <row r="61" spans="1:5" ht="9" customHeight="1" x14ac:dyDescent="0.3">
      <c r="A61" s="165">
        <v>14129</v>
      </c>
      <c r="B61" s="166" t="s">
        <v>4648</v>
      </c>
      <c r="C61" s="167">
        <v>3790698</v>
      </c>
      <c r="D61" s="170">
        <v>84394311</v>
      </c>
      <c r="E61" s="169">
        <v>1.6999999999999999E-3</v>
      </c>
    </row>
    <row r="62" spans="1:5" ht="10.050000000000001" customHeight="1" x14ac:dyDescent="0.3">
      <c r="A62" s="165">
        <v>14130</v>
      </c>
      <c r="B62" s="166" t="s">
        <v>4649</v>
      </c>
      <c r="C62" s="167">
        <v>855452</v>
      </c>
      <c r="D62" s="168">
        <v>159262112</v>
      </c>
      <c r="E62" s="169">
        <v>8.9999999999999998E-4</v>
      </c>
    </row>
    <row r="63" spans="1:5" ht="10.050000000000001" customHeight="1" x14ac:dyDescent="0.3">
      <c r="A63" s="165">
        <v>15001</v>
      </c>
      <c r="B63" s="166" t="s">
        <v>4650</v>
      </c>
      <c r="C63" s="167">
        <v>1386670</v>
      </c>
      <c r="D63" s="168">
        <v>100655125</v>
      </c>
      <c r="E63" s="169">
        <v>6.0000000000000001E-3</v>
      </c>
    </row>
    <row r="64" spans="1:5" ht="10.050000000000001" customHeight="1" x14ac:dyDescent="0.3">
      <c r="A64" s="165">
        <v>15002</v>
      </c>
      <c r="B64" s="166" t="s">
        <v>4651</v>
      </c>
      <c r="C64" s="171" t="s">
        <v>4652</v>
      </c>
      <c r="D64" s="168">
        <v>159256510</v>
      </c>
      <c r="E64" s="169">
        <v>6.9999999999999999E-4</v>
      </c>
    </row>
    <row r="65" spans="1:5" ht="9" customHeight="1" x14ac:dyDescent="0.3">
      <c r="A65" s="165">
        <v>15003</v>
      </c>
      <c r="B65" s="166" t="s">
        <v>4653</v>
      </c>
      <c r="C65" s="167">
        <v>1153516</v>
      </c>
      <c r="D65" s="170">
        <v>69604395</v>
      </c>
      <c r="E65" s="169">
        <v>2.5600000000000001E-2</v>
      </c>
    </row>
    <row r="66" spans="1:5" ht="10.050000000000001" customHeight="1" x14ac:dyDescent="0.3">
      <c r="A66" s="165">
        <v>15004</v>
      </c>
      <c r="B66" s="166" t="s">
        <v>4654</v>
      </c>
      <c r="C66" s="167">
        <v>817357</v>
      </c>
      <c r="D66" s="170">
        <v>31457021</v>
      </c>
      <c r="E66" s="169">
        <v>1.9E-2</v>
      </c>
    </row>
    <row r="67" spans="1:5" ht="10.050000000000001" customHeight="1" x14ac:dyDescent="0.3">
      <c r="A67" s="165">
        <v>16090</v>
      </c>
      <c r="B67" s="166" t="s">
        <v>4655</v>
      </c>
      <c r="C67" s="167">
        <v>4658082</v>
      </c>
      <c r="D67" s="170">
        <v>32497794</v>
      </c>
      <c r="E67" s="169">
        <v>1.01E-2</v>
      </c>
    </row>
    <row r="68" spans="1:5" ht="9" customHeight="1" x14ac:dyDescent="0.3">
      <c r="A68" s="165">
        <v>16092</v>
      </c>
      <c r="B68" s="166" t="s">
        <v>4656</v>
      </c>
      <c r="C68" s="167">
        <v>567943</v>
      </c>
      <c r="D68" s="170">
        <v>31552060</v>
      </c>
      <c r="E68" s="169">
        <v>7.3000000000000001E-3</v>
      </c>
    </row>
    <row r="69" spans="1:5" ht="10.050000000000001" customHeight="1" x14ac:dyDescent="0.3">
      <c r="A69" s="165">
        <v>16094</v>
      </c>
      <c r="B69" s="166" t="s">
        <v>4657</v>
      </c>
      <c r="C69" s="167">
        <v>470137</v>
      </c>
      <c r="D69" s="168">
        <v>193008174</v>
      </c>
      <c r="E69" s="169">
        <v>1.2999999999999999E-3</v>
      </c>
    </row>
    <row r="70" spans="1:5" ht="10.050000000000001" customHeight="1" x14ac:dyDescent="0.3">
      <c r="A70" s="165">
        <v>16096</v>
      </c>
      <c r="B70" s="166" t="s">
        <v>4658</v>
      </c>
      <c r="C70" s="167">
        <v>9841707</v>
      </c>
      <c r="D70" s="170">
        <v>73821928</v>
      </c>
      <c r="E70" s="169">
        <v>1.44E-2</v>
      </c>
    </row>
    <row r="71" spans="1:5" ht="10.050000000000001" customHeight="1" x14ac:dyDescent="0.3">
      <c r="A71" s="165">
        <v>16097</v>
      </c>
      <c r="B71" s="166" t="s">
        <v>4659</v>
      </c>
      <c r="C71" s="167">
        <v>722865</v>
      </c>
      <c r="D71" s="168">
        <v>878023811</v>
      </c>
      <c r="E71" s="169">
        <v>1.4E-3</v>
      </c>
    </row>
    <row r="72" spans="1:5" ht="9" customHeight="1" x14ac:dyDescent="0.3">
      <c r="A72" s="165">
        <v>17121</v>
      </c>
      <c r="B72" s="166" t="s">
        <v>4660</v>
      </c>
      <c r="C72" s="167">
        <v>267497</v>
      </c>
      <c r="D72" s="170">
        <v>92849181</v>
      </c>
      <c r="E72" s="169">
        <v>6.1999999999999998E-3</v>
      </c>
    </row>
    <row r="73" spans="1:5" ht="10.050000000000001" customHeight="1" x14ac:dyDescent="0.3">
      <c r="A73" s="165">
        <v>17122</v>
      </c>
      <c r="B73" s="166" t="s">
        <v>4661</v>
      </c>
      <c r="C73" s="167">
        <v>191458</v>
      </c>
      <c r="D73" s="170">
        <v>44524023</v>
      </c>
      <c r="E73" s="169">
        <v>6.1999999999999998E-3</v>
      </c>
    </row>
    <row r="74" spans="1:5" ht="10.050000000000001" customHeight="1" x14ac:dyDescent="0.3">
      <c r="A74" s="165">
        <v>17124</v>
      </c>
      <c r="B74" s="166" t="s">
        <v>4662</v>
      </c>
      <c r="C74" s="167">
        <v>218514</v>
      </c>
      <c r="D74" s="168">
        <v>800496262</v>
      </c>
      <c r="E74" s="169">
        <v>6.59E-2</v>
      </c>
    </row>
    <row r="75" spans="1:5" ht="9" customHeight="1" x14ac:dyDescent="0.3">
      <c r="A75" s="165">
        <v>17125</v>
      </c>
      <c r="B75" s="166" t="s">
        <v>4663</v>
      </c>
      <c r="C75" s="167">
        <v>1609308</v>
      </c>
      <c r="D75" s="170">
        <v>43401975</v>
      </c>
      <c r="E75" s="169">
        <v>1.18E-2</v>
      </c>
    </row>
    <row r="76" spans="1:5" ht="10.050000000000001" customHeight="1" x14ac:dyDescent="0.3">
      <c r="A76" s="165">
        <v>17126</v>
      </c>
      <c r="B76" s="166" t="s">
        <v>4664</v>
      </c>
      <c r="C76" s="167">
        <v>316691</v>
      </c>
      <c r="D76" s="168">
        <v>178004636</v>
      </c>
      <c r="E76" s="169">
        <v>1.0500000000000001E-2</v>
      </c>
    </row>
    <row r="77" spans="1:5" ht="10.050000000000001" customHeight="1" x14ac:dyDescent="0.3">
      <c r="A77" s="165">
        <v>18047</v>
      </c>
      <c r="B77" s="166" t="s">
        <v>4665</v>
      </c>
      <c r="C77" s="167">
        <v>3338333</v>
      </c>
      <c r="D77" s="168">
        <v>100653971</v>
      </c>
      <c r="E77" s="169">
        <v>2.0999999999999999E-3</v>
      </c>
    </row>
    <row r="78" spans="1:5" ht="10.050000000000001" customHeight="1" x14ac:dyDescent="0.3">
      <c r="A78" s="165">
        <v>18050</v>
      </c>
      <c r="B78" s="166" t="s">
        <v>4666</v>
      </c>
      <c r="C78" s="167">
        <v>1743333</v>
      </c>
      <c r="D78" s="168">
        <v>100655216</v>
      </c>
      <c r="E78" s="169">
        <v>1.9E-3</v>
      </c>
    </row>
    <row r="79" spans="1:5" ht="9" customHeight="1" x14ac:dyDescent="0.3">
      <c r="A79" s="165">
        <v>19139</v>
      </c>
      <c r="B79" s="166" t="s">
        <v>4667</v>
      </c>
      <c r="C79" s="167">
        <v>566907</v>
      </c>
      <c r="D79" s="170">
        <v>44825834</v>
      </c>
      <c r="E79" s="169">
        <v>2.8999999999999998E-3</v>
      </c>
    </row>
    <row r="80" spans="1:5" ht="10.050000000000001" customHeight="1" x14ac:dyDescent="0.3">
      <c r="A80" s="165">
        <v>19140</v>
      </c>
      <c r="B80" s="166" t="s">
        <v>4668</v>
      </c>
      <c r="C80" s="167">
        <v>305266</v>
      </c>
      <c r="D80" s="168">
        <v>189348584</v>
      </c>
      <c r="E80" s="169">
        <v>3.3E-3</v>
      </c>
    </row>
    <row r="81" spans="1:5" ht="10.050000000000001" customHeight="1" x14ac:dyDescent="0.3">
      <c r="A81" s="165">
        <v>19142</v>
      </c>
      <c r="B81" s="166" t="s">
        <v>4669</v>
      </c>
      <c r="C81" s="167">
        <v>3532008</v>
      </c>
      <c r="D81" s="168">
        <v>780451261</v>
      </c>
      <c r="E81" s="169">
        <v>1.24E-2</v>
      </c>
    </row>
    <row r="82" spans="1:5" ht="9" customHeight="1" x14ac:dyDescent="0.3">
      <c r="A82" s="165">
        <v>19144</v>
      </c>
      <c r="B82" s="166" t="s">
        <v>4670</v>
      </c>
      <c r="C82" s="167">
        <v>1112947</v>
      </c>
      <c r="D82" s="170">
        <v>84096338</v>
      </c>
      <c r="E82" s="169">
        <v>1.9599999999999999E-2</v>
      </c>
    </row>
    <row r="83" spans="1:5" ht="10.050000000000001" customHeight="1" x14ac:dyDescent="0.3">
      <c r="A83" s="165">
        <v>19147</v>
      </c>
      <c r="B83" s="166" t="s">
        <v>4671</v>
      </c>
      <c r="C83" s="167">
        <v>208028</v>
      </c>
      <c r="D83" s="168">
        <v>159604503</v>
      </c>
      <c r="E83" s="169">
        <v>2.7000000000000001E-3</v>
      </c>
    </row>
    <row r="84" spans="1:5" ht="10.050000000000001" customHeight="1" x14ac:dyDescent="0.3">
      <c r="A84" s="165">
        <v>19148</v>
      </c>
      <c r="B84" s="166" t="s">
        <v>4672</v>
      </c>
      <c r="C84" s="167">
        <v>1237264</v>
      </c>
      <c r="D84" s="168">
        <v>100041987</v>
      </c>
      <c r="E84" s="169">
        <v>1.0800000000000001E-2</v>
      </c>
    </row>
    <row r="85" spans="1:5" ht="10.050000000000001" customHeight="1" x14ac:dyDescent="0.3">
      <c r="A85" s="165">
        <v>19149</v>
      </c>
      <c r="B85" s="166" t="s">
        <v>4673</v>
      </c>
      <c r="C85" s="167">
        <v>2527029</v>
      </c>
      <c r="D85" s="170">
        <v>82128083</v>
      </c>
      <c r="E85" s="169">
        <v>1.5699999999999999E-2</v>
      </c>
    </row>
    <row r="86" spans="1:5" ht="9" customHeight="1" x14ac:dyDescent="0.3">
      <c r="A86" s="165">
        <v>19150</v>
      </c>
      <c r="B86" s="166" t="s">
        <v>4674</v>
      </c>
      <c r="C86" s="167">
        <v>319377</v>
      </c>
      <c r="D86" s="168">
        <v>100600568</v>
      </c>
      <c r="E86" s="169">
        <v>5.0000000000000001E-3</v>
      </c>
    </row>
    <row r="87" spans="1:5" ht="10.050000000000001" customHeight="1" x14ac:dyDescent="0.3">
      <c r="A87" s="165">
        <v>19151</v>
      </c>
      <c r="B87" s="166" t="s">
        <v>4675</v>
      </c>
      <c r="C87" s="167">
        <v>730726</v>
      </c>
      <c r="D87" s="170">
        <v>83122994</v>
      </c>
      <c r="E87" s="169">
        <v>1.46E-2</v>
      </c>
    </row>
    <row r="88" spans="1:5" ht="10.050000000000001" customHeight="1" x14ac:dyDescent="0.3">
      <c r="A88" s="165">
        <v>19152</v>
      </c>
      <c r="B88" s="166" t="s">
        <v>4676</v>
      </c>
      <c r="C88" s="167">
        <v>5449586</v>
      </c>
      <c r="D88" s="170">
        <v>73061038</v>
      </c>
      <c r="E88" s="169">
        <v>1.6400000000000001E-2</v>
      </c>
    </row>
    <row r="89" spans="1:5" ht="10.050000000000001" customHeight="1" x14ac:dyDescent="0.3">
      <c r="A89" s="165">
        <v>20001</v>
      </c>
      <c r="B89" s="166" t="s">
        <v>4677</v>
      </c>
      <c r="C89" s="167">
        <v>3624987</v>
      </c>
      <c r="D89" s="168">
        <v>613278258</v>
      </c>
      <c r="E89" s="169">
        <v>4.7000000000000002E-3</v>
      </c>
    </row>
    <row r="90" spans="1:5" ht="9" customHeight="1" x14ac:dyDescent="0.3">
      <c r="A90" s="165">
        <v>20002</v>
      </c>
      <c r="B90" s="166" t="s">
        <v>4678</v>
      </c>
      <c r="C90" s="167">
        <v>4399392</v>
      </c>
      <c r="D90" s="170">
        <v>95045340</v>
      </c>
      <c r="E90" s="169">
        <v>5.4000000000000003E-3</v>
      </c>
    </row>
    <row r="91" spans="1:5" ht="10.050000000000001" customHeight="1" x14ac:dyDescent="0.3">
      <c r="A91" s="165">
        <v>21148</v>
      </c>
      <c r="B91" s="166" t="s">
        <v>4679</v>
      </c>
      <c r="C91" s="167">
        <v>305902</v>
      </c>
      <c r="D91" s="168">
        <v>159600295</v>
      </c>
      <c r="E91" s="169">
        <v>2.7E-2</v>
      </c>
    </row>
    <row r="92" spans="1:5" ht="10.050000000000001" customHeight="1" x14ac:dyDescent="0.3">
      <c r="A92" s="165">
        <v>21149</v>
      </c>
      <c r="B92" s="166" t="s">
        <v>4680</v>
      </c>
      <c r="C92" s="167">
        <v>481161</v>
      </c>
      <c r="D92" s="168">
        <v>100653781</v>
      </c>
      <c r="E92" s="169">
        <v>1.5299999999999999E-2</v>
      </c>
    </row>
    <row r="93" spans="1:5" ht="9" customHeight="1" x14ac:dyDescent="0.3">
      <c r="A93" s="165">
        <v>21150</v>
      </c>
      <c r="B93" s="166" t="s">
        <v>4681</v>
      </c>
      <c r="C93" s="167">
        <v>344670</v>
      </c>
      <c r="D93" s="170">
        <v>50124460</v>
      </c>
      <c r="E93" s="169">
        <v>3.3700000000000001E-2</v>
      </c>
    </row>
    <row r="94" spans="1:5" ht="10.050000000000001" customHeight="1" x14ac:dyDescent="0.3">
      <c r="A94" s="165">
        <v>21151</v>
      </c>
      <c r="B94" s="166" t="s">
        <v>4682</v>
      </c>
      <c r="C94" s="167">
        <v>953266</v>
      </c>
      <c r="D94" s="170">
        <v>50897560</v>
      </c>
      <c r="E94" s="169">
        <v>1.24E-2</v>
      </c>
    </row>
    <row r="95" spans="1:5" ht="10.050000000000001" customHeight="1" x14ac:dyDescent="0.3">
      <c r="A95" s="165">
        <v>22088</v>
      </c>
      <c r="B95" s="166" t="s">
        <v>4683</v>
      </c>
      <c r="C95" s="167">
        <v>341356</v>
      </c>
      <c r="D95" s="170">
        <v>51027563</v>
      </c>
      <c r="E95" s="169">
        <v>1.9E-2</v>
      </c>
    </row>
    <row r="96" spans="1:5" ht="10.050000000000001" customHeight="1" x14ac:dyDescent="0.3">
      <c r="A96" s="165">
        <v>22089</v>
      </c>
      <c r="B96" s="166" t="s">
        <v>4684</v>
      </c>
      <c r="C96" s="167">
        <v>5501724</v>
      </c>
      <c r="D96" s="168">
        <v>100041862</v>
      </c>
      <c r="E96" s="169">
        <v>2.47E-2</v>
      </c>
    </row>
    <row r="97" spans="1:5" ht="9" customHeight="1" x14ac:dyDescent="0.3">
      <c r="A97" s="165">
        <v>22090</v>
      </c>
      <c r="B97" s="166" t="s">
        <v>4685</v>
      </c>
      <c r="C97" s="167">
        <v>1069601</v>
      </c>
      <c r="D97" s="168">
        <v>800482908</v>
      </c>
      <c r="E97" s="169">
        <v>1.15E-2</v>
      </c>
    </row>
    <row r="98" spans="1:5" ht="10.050000000000001" customHeight="1" x14ac:dyDescent="0.3">
      <c r="A98" s="165">
        <v>22091</v>
      </c>
      <c r="B98" s="166" t="s">
        <v>4686</v>
      </c>
      <c r="C98" s="167">
        <v>485126</v>
      </c>
      <c r="D98" s="168">
        <v>100338839</v>
      </c>
      <c r="E98" s="169">
        <v>6.8999999999999999E-3</v>
      </c>
    </row>
    <row r="99" spans="1:5" ht="10.050000000000001" customHeight="1" x14ac:dyDescent="0.3">
      <c r="A99" s="165">
        <v>22092</v>
      </c>
      <c r="B99" s="166" t="s">
        <v>4687</v>
      </c>
      <c r="C99" s="167">
        <v>1320437</v>
      </c>
      <c r="D99" s="170">
        <v>51027837</v>
      </c>
      <c r="E99" s="169">
        <v>2.0999999999999999E-3</v>
      </c>
    </row>
    <row r="100" spans="1:5" ht="9" customHeight="1" x14ac:dyDescent="0.3">
      <c r="A100" s="165">
        <v>22093</v>
      </c>
      <c r="B100" s="166" t="s">
        <v>4688</v>
      </c>
      <c r="C100" s="167">
        <v>5067986</v>
      </c>
      <c r="D100" s="168">
        <v>827167615</v>
      </c>
      <c r="E100" s="169">
        <v>2.2100000000000002E-2</v>
      </c>
    </row>
    <row r="101" spans="1:5" ht="10.050000000000001" customHeight="1" x14ac:dyDescent="0.3">
      <c r="A101" s="165">
        <v>22094</v>
      </c>
      <c r="B101" s="166" t="s">
        <v>4689</v>
      </c>
      <c r="C101" s="167">
        <v>932126</v>
      </c>
      <c r="D101" s="168">
        <v>793706818</v>
      </c>
      <c r="E101" s="169">
        <v>1.95E-2</v>
      </c>
    </row>
    <row r="102" spans="1:5" ht="10.050000000000001" customHeight="1" x14ac:dyDescent="0.3">
      <c r="A102" s="165">
        <v>23101</v>
      </c>
      <c r="B102" s="166" t="s">
        <v>4690</v>
      </c>
      <c r="C102" s="167">
        <v>2549023</v>
      </c>
      <c r="D102" s="170">
        <v>53911004</v>
      </c>
      <c r="E102" s="169">
        <v>1.1999999999999999E-3</v>
      </c>
    </row>
    <row r="103" spans="1:5" ht="10.050000000000001" customHeight="1" x14ac:dyDescent="0.3">
      <c r="A103" s="165">
        <v>24086</v>
      </c>
      <c r="B103" s="166" t="s">
        <v>4691</v>
      </c>
      <c r="C103" s="167">
        <v>755218</v>
      </c>
      <c r="D103" s="170">
        <v>53504858</v>
      </c>
      <c r="E103" s="169">
        <v>6.7999999999999996E-3</v>
      </c>
    </row>
    <row r="104" spans="1:5" ht="9" customHeight="1" x14ac:dyDescent="0.3">
      <c r="A104" s="165">
        <v>24087</v>
      </c>
      <c r="B104" s="166" t="s">
        <v>4692</v>
      </c>
      <c r="C104" s="167">
        <v>615375</v>
      </c>
      <c r="D104" s="168">
        <v>100042258</v>
      </c>
      <c r="E104" s="169">
        <v>1.5E-3</v>
      </c>
    </row>
    <row r="105" spans="1:5" ht="10.050000000000001" customHeight="1" x14ac:dyDescent="0.3">
      <c r="A105" s="165">
        <v>24089</v>
      </c>
      <c r="B105" s="166" t="s">
        <v>4693</v>
      </c>
      <c r="C105" s="167">
        <v>3006578</v>
      </c>
      <c r="D105" s="170">
        <v>30707731</v>
      </c>
      <c r="E105" s="169">
        <v>2.5000000000000001E-2</v>
      </c>
    </row>
    <row r="106" spans="1:5" ht="10.050000000000001" customHeight="1" x14ac:dyDescent="0.3">
      <c r="A106" s="165">
        <v>24090</v>
      </c>
      <c r="B106" s="166" t="s">
        <v>4694</v>
      </c>
      <c r="C106" s="167">
        <v>2391279</v>
      </c>
      <c r="D106" s="168">
        <v>131575961</v>
      </c>
      <c r="E106" s="169">
        <v>2.86E-2</v>
      </c>
    </row>
    <row r="107" spans="1:5" ht="9" customHeight="1" x14ac:dyDescent="0.3">
      <c r="A107" s="165">
        <v>24091</v>
      </c>
      <c r="B107" s="166" t="s">
        <v>4695</v>
      </c>
      <c r="C107" s="171" t="s">
        <v>4696</v>
      </c>
      <c r="D107" s="168">
        <v>969870062</v>
      </c>
      <c r="E107" s="169">
        <v>6.6E-3</v>
      </c>
    </row>
    <row r="108" spans="1:5" ht="10.050000000000001" customHeight="1" x14ac:dyDescent="0.3">
      <c r="A108" s="165">
        <v>24093</v>
      </c>
      <c r="B108" s="166" t="s">
        <v>4697</v>
      </c>
      <c r="C108" s="167">
        <v>21076705</v>
      </c>
      <c r="D108" s="170">
        <v>10654168</v>
      </c>
      <c r="E108" s="169">
        <v>2.7699999999999999E-2</v>
      </c>
    </row>
    <row r="109" spans="1:5" ht="10.050000000000001" customHeight="1" x14ac:dyDescent="0.3">
      <c r="A109" s="165">
        <v>25001</v>
      </c>
      <c r="B109" s="166" t="s">
        <v>4698</v>
      </c>
      <c r="C109" s="167">
        <v>2677872</v>
      </c>
      <c r="D109" s="168">
        <v>100040807</v>
      </c>
      <c r="E109" s="169">
        <v>8.6999999999999994E-3</v>
      </c>
    </row>
    <row r="110" spans="1:5" ht="10.050000000000001" customHeight="1" x14ac:dyDescent="0.3">
      <c r="A110" s="165">
        <v>25002</v>
      </c>
      <c r="B110" s="166" t="s">
        <v>4699</v>
      </c>
      <c r="C110" s="167">
        <v>718946</v>
      </c>
      <c r="D110" s="168">
        <v>800506367</v>
      </c>
      <c r="E110" s="169">
        <v>8.0000000000000004E-4</v>
      </c>
    </row>
    <row r="111" spans="1:5" ht="9.3000000000000007" customHeight="1" x14ac:dyDescent="0.3">
      <c r="A111" s="165">
        <v>25003</v>
      </c>
      <c r="B111" s="166" t="s">
        <v>4700</v>
      </c>
      <c r="C111" s="167">
        <v>1051965</v>
      </c>
      <c r="D111" s="170">
        <v>76279827</v>
      </c>
      <c r="E111" s="169">
        <v>4.0000000000000001E-3</v>
      </c>
    </row>
    <row r="112" spans="1:5" ht="10.050000000000001" customHeight="1" x14ac:dyDescent="0.3">
      <c r="A112" s="165">
        <v>26001</v>
      </c>
      <c r="B112" s="166" t="s">
        <v>4701</v>
      </c>
      <c r="C112" s="167">
        <v>794213</v>
      </c>
      <c r="D112" s="168">
        <v>100042126</v>
      </c>
      <c r="E112" s="169">
        <v>3.2000000000000002E-3</v>
      </c>
    </row>
    <row r="113" spans="1:5" ht="9" customHeight="1" x14ac:dyDescent="0.3">
      <c r="A113" s="165">
        <v>26002</v>
      </c>
      <c r="B113" s="166" t="s">
        <v>4702</v>
      </c>
      <c r="C113" s="167">
        <v>218219</v>
      </c>
      <c r="D113" s="168">
        <v>611668278</v>
      </c>
      <c r="E113" s="169">
        <v>1.1999999999999999E-3</v>
      </c>
    </row>
    <row r="114" spans="1:5" ht="10.050000000000001" customHeight="1" x14ac:dyDescent="0.3">
      <c r="A114" s="165">
        <v>26005</v>
      </c>
      <c r="B114" s="166" t="s">
        <v>4703</v>
      </c>
      <c r="C114" s="167">
        <v>907438</v>
      </c>
      <c r="D114" s="168">
        <v>800490216</v>
      </c>
      <c r="E114" s="169">
        <v>2.3599999999999999E-2</v>
      </c>
    </row>
    <row r="115" spans="1:5" ht="10.050000000000001" customHeight="1" x14ac:dyDescent="0.3">
      <c r="A115" s="165">
        <v>26006</v>
      </c>
      <c r="B115" s="166" t="s">
        <v>4704</v>
      </c>
      <c r="C115" s="167">
        <v>14776532</v>
      </c>
      <c r="D115" s="170">
        <v>70342183</v>
      </c>
      <c r="E115" s="169">
        <v>6.3E-3</v>
      </c>
    </row>
    <row r="116" spans="1:5" ht="10.050000000000001" customHeight="1" x14ac:dyDescent="0.3">
      <c r="A116" s="165">
        <v>27055</v>
      </c>
      <c r="B116" s="166" t="s">
        <v>4705</v>
      </c>
      <c r="C116" s="167">
        <v>299221</v>
      </c>
      <c r="D116" s="168">
        <v>189348659</v>
      </c>
      <c r="E116" s="169">
        <v>4.0000000000000001E-3</v>
      </c>
    </row>
    <row r="117" spans="1:5" ht="9" customHeight="1" x14ac:dyDescent="0.3">
      <c r="A117" s="165">
        <v>27056</v>
      </c>
      <c r="B117" s="166" t="s">
        <v>4706</v>
      </c>
      <c r="C117" s="167">
        <v>240289</v>
      </c>
      <c r="D117" s="168">
        <v>100040732</v>
      </c>
      <c r="E117" s="169">
        <v>3.3E-3</v>
      </c>
    </row>
    <row r="118" spans="1:5" ht="10.050000000000001" customHeight="1" x14ac:dyDescent="0.3">
      <c r="A118" s="165">
        <v>27057</v>
      </c>
      <c r="B118" s="166" t="s">
        <v>4707</v>
      </c>
      <c r="C118" s="167">
        <v>531619</v>
      </c>
      <c r="D118" s="168">
        <v>100654870</v>
      </c>
      <c r="E118" s="169">
        <v>1.6799999999999999E-2</v>
      </c>
    </row>
    <row r="119" spans="1:5" ht="10.050000000000001" customHeight="1" x14ac:dyDescent="0.3">
      <c r="A119" s="165">
        <v>27058</v>
      </c>
      <c r="B119" s="166" t="s">
        <v>4708</v>
      </c>
      <c r="C119" s="167">
        <v>508951</v>
      </c>
      <c r="D119" s="168">
        <v>100654755</v>
      </c>
      <c r="E119" s="169">
        <v>1.5E-3</v>
      </c>
    </row>
    <row r="120" spans="1:5" ht="9" customHeight="1" x14ac:dyDescent="0.3">
      <c r="A120" s="165">
        <v>27059</v>
      </c>
      <c r="B120" s="166" t="s">
        <v>4709</v>
      </c>
      <c r="C120" s="167">
        <v>439162</v>
      </c>
      <c r="D120" s="170">
        <v>89383061</v>
      </c>
      <c r="E120" s="169">
        <v>5.0000000000000001E-3</v>
      </c>
    </row>
    <row r="121" spans="1:5" ht="10.050000000000001" customHeight="1" x14ac:dyDescent="0.3">
      <c r="A121" s="165">
        <v>27061</v>
      </c>
      <c r="B121" s="166" t="s">
        <v>4710</v>
      </c>
      <c r="C121" s="167">
        <v>2371222</v>
      </c>
      <c r="D121" s="170">
        <v>92994276</v>
      </c>
      <c r="E121" s="169">
        <v>6.7999999999999996E-3</v>
      </c>
    </row>
    <row r="122" spans="1:5" ht="10.050000000000001" customHeight="1" x14ac:dyDescent="0.3">
      <c r="A122" s="165">
        <v>28101</v>
      </c>
      <c r="B122" s="166" t="s">
        <v>4711</v>
      </c>
      <c r="C122" s="167">
        <v>1831590</v>
      </c>
      <c r="D122" s="168">
        <v>184206076</v>
      </c>
      <c r="E122" s="169">
        <v>5.5999999999999999E-3</v>
      </c>
    </row>
    <row r="123" spans="1:5" ht="10.050000000000001" customHeight="1" x14ac:dyDescent="0.3">
      <c r="A123" s="165">
        <v>28102</v>
      </c>
      <c r="B123" s="166" t="s">
        <v>4712</v>
      </c>
      <c r="C123" s="167">
        <v>4243759</v>
      </c>
      <c r="D123" s="170">
        <v>9400243</v>
      </c>
      <c r="E123" s="169">
        <v>7.1000000000000004E-3</v>
      </c>
    </row>
    <row r="124" spans="1:5" ht="9" customHeight="1" x14ac:dyDescent="0.3">
      <c r="A124" s="165">
        <v>28103</v>
      </c>
      <c r="B124" s="166" t="s">
        <v>4713</v>
      </c>
      <c r="C124" s="167">
        <v>2431417</v>
      </c>
      <c r="D124" s="168">
        <v>100655109</v>
      </c>
      <c r="E124" s="169">
        <v>7.9000000000000008E-3</v>
      </c>
    </row>
    <row r="125" spans="1:5" ht="10.050000000000001" customHeight="1" x14ac:dyDescent="0.3">
      <c r="A125" s="165">
        <v>29001</v>
      </c>
      <c r="B125" s="166" t="s">
        <v>4714</v>
      </c>
      <c r="C125" s="167">
        <v>937203</v>
      </c>
      <c r="D125" s="168">
        <v>184206100</v>
      </c>
      <c r="E125" s="169">
        <v>2.7000000000000001E-3</v>
      </c>
    </row>
    <row r="126" spans="1:5" ht="10.050000000000001" customHeight="1" x14ac:dyDescent="0.3">
      <c r="A126" s="165">
        <v>29002</v>
      </c>
      <c r="B126" s="166" t="s">
        <v>4715</v>
      </c>
      <c r="C126" s="167">
        <v>349845</v>
      </c>
      <c r="D126" s="170">
        <v>12928545</v>
      </c>
      <c r="E126" s="169">
        <v>5.1000000000000004E-3</v>
      </c>
    </row>
    <row r="127" spans="1:5" ht="9" customHeight="1" x14ac:dyDescent="0.3">
      <c r="A127" s="165">
        <v>29003</v>
      </c>
      <c r="B127" s="166" t="s">
        <v>4716</v>
      </c>
      <c r="C127" s="167">
        <v>420111</v>
      </c>
      <c r="D127" s="168">
        <v>100654003</v>
      </c>
      <c r="E127" s="169">
        <v>4.1000000000000003E-3</v>
      </c>
    </row>
    <row r="128" spans="1:5" ht="10.050000000000001" customHeight="1" x14ac:dyDescent="0.3">
      <c r="A128" s="165">
        <v>29004</v>
      </c>
      <c r="B128" s="166" t="s">
        <v>4717</v>
      </c>
      <c r="C128" s="167">
        <v>1025718</v>
      </c>
      <c r="D128" s="168">
        <v>100041219</v>
      </c>
      <c r="E128" s="169">
        <v>1.0200000000000001E-2</v>
      </c>
    </row>
    <row r="129" spans="1:5" ht="10.050000000000001" customHeight="1" x14ac:dyDescent="0.3">
      <c r="A129" s="165">
        <v>30093</v>
      </c>
      <c r="B129" s="166" t="s">
        <v>4718</v>
      </c>
      <c r="C129" s="167">
        <v>5306543</v>
      </c>
      <c r="D129" s="170">
        <v>88702303</v>
      </c>
      <c r="E129" s="169">
        <v>8.9999999999999998E-4</v>
      </c>
    </row>
    <row r="130" spans="1:5" ht="10.050000000000001" customHeight="1" x14ac:dyDescent="0.3">
      <c r="A130" s="165">
        <v>31116</v>
      </c>
      <c r="B130" s="166" t="s">
        <v>4719</v>
      </c>
      <c r="C130" s="167">
        <v>378150</v>
      </c>
      <c r="D130" s="170">
        <v>39408351</v>
      </c>
      <c r="E130" s="169">
        <v>4.0000000000000001E-3</v>
      </c>
    </row>
    <row r="131" spans="1:5" ht="9" customHeight="1" x14ac:dyDescent="0.3">
      <c r="A131" s="165">
        <v>31117</v>
      </c>
      <c r="B131" s="166" t="s">
        <v>4720</v>
      </c>
      <c r="C131" s="167">
        <v>377015</v>
      </c>
      <c r="D131" s="168">
        <v>189348691</v>
      </c>
      <c r="E131" s="169">
        <v>3.0999999999999999E-3</v>
      </c>
    </row>
    <row r="132" spans="1:5" ht="10.050000000000001" customHeight="1" x14ac:dyDescent="0.3">
      <c r="A132" s="165">
        <v>31118</v>
      </c>
      <c r="B132" s="166" t="s">
        <v>4721</v>
      </c>
      <c r="C132" s="167">
        <v>938156</v>
      </c>
      <c r="D132" s="170">
        <v>83123760</v>
      </c>
      <c r="E132" s="169">
        <v>3.3E-3</v>
      </c>
    </row>
    <row r="133" spans="1:5" ht="10.050000000000001" customHeight="1" x14ac:dyDescent="0.3">
      <c r="A133" s="165">
        <v>31121</v>
      </c>
      <c r="B133" s="166" t="s">
        <v>4722</v>
      </c>
      <c r="C133" s="167">
        <v>928222</v>
      </c>
      <c r="D133" s="170">
        <v>89297774</v>
      </c>
      <c r="E133" s="169">
        <v>9.7999999999999997E-3</v>
      </c>
    </row>
    <row r="134" spans="1:5" ht="10.050000000000001" customHeight="1" x14ac:dyDescent="0.3">
      <c r="A134" s="165">
        <v>31122</v>
      </c>
      <c r="B134" s="166" t="s">
        <v>4723</v>
      </c>
      <c r="C134" s="167">
        <v>1375336</v>
      </c>
      <c r="D134" s="168">
        <v>622135630</v>
      </c>
      <c r="E134" s="169">
        <v>6.4999999999999997E-3</v>
      </c>
    </row>
    <row r="135" spans="1:5" ht="9" customHeight="1" x14ac:dyDescent="0.3">
      <c r="A135" s="165">
        <v>32054</v>
      </c>
      <c r="B135" s="166" t="s">
        <v>4724</v>
      </c>
      <c r="C135" s="167">
        <v>185072</v>
      </c>
      <c r="D135" s="168">
        <v>193008497</v>
      </c>
      <c r="E135" s="169">
        <v>3.0999999999999999E-3</v>
      </c>
    </row>
    <row r="136" spans="1:5" ht="10.050000000000001" customHeight="1" x14ac:dyDescent="0.3">
      <c r="A136" s="165">
        <v>32055</v>
      </c>
      <c r="B136" s="166" t="s">
        <v>4725</v>
      </c>
      <c r="C136" s="167">
        <v>547424</v>
      </c>
      <c r="D136" s="170">
        <v>28018331</v>
      </c>
      <c r="E136" s="169">
        <v>1.1999999999999999E-3</v>
      </c>
    </row>
    <row r="137" spans="1:5" ht="10.050000000000001" customHeight="1" x14ac:dyDescent="0.3">
      <c r="A137" s="165">
        <v>32056</v>
      </c>
      <c r="B137" s="166" t="s">
        <v>4726</v>
      </c>
      <c r="C137" s="167">
        <v>257744</v>
      </c>
      <c r="D137" s="168">
        <v>100655182</v>
      </c>
      <c r="E137" s="169">
        <v>3.0000000000000001E-3</v>
      </c>
    </row>
    <row r="138" spans="1:5" ht="9" customHeight="1" x14ac:dyDescent="0.3">
      <c r="A138" s="165">
        <v>32058</v>
      </c>
      <c r="B138" s="166" t="s">
        <v>4727</v>
      </c>
      <c r="C138" s="167">
        <v>146531</v>
      </c>
      <c r="D138" s="168">
        <v>100655117</v>
      </c>
      <c r="E138" s="169">
        <v>3.3999999999999998E-3</v>
      </c>
    </row>
    <row r="139" spans="1:5" ht="10.050000000000001" customHeight="1" x14ac:dyDescent="0.3">
      <c r="A139" s="165">
        <v>33090</v>
      </c>
      <c r="B139" s="166" t="s">
        <v>4728</v>
      </c>
      <c r="C139" s="167">
        <v>3899013</v>
      </c>
      <c r="D139" s="170">
        <v>29257706</v>
      </c>
      <c r="E139" s="169">
        <v>1.7000000000000001E-2</v>
      </c>
    </row>
    <row r="140" spans="1:5" ht="10.050000000000001" customHeight="1" x14ac:dyDescent="0.3">
      <c r="A140" s="165">
        <v>33091</v>
      </c>
      <c r="B140" s="166" t="s">
        <v>4729</v>
      </c>
      <c r="C140" s="167">
        <v>637604</v>
      </c>
      <c r="D140" s="168">
        <v>100654706</v>
      </c>
      <c r="E140" s="169">
        <v>3.3999999999999998E-3</v>
      </c>
    </row>
    <row r="141" spans="1:5" ht="10.050000000000001" customHeight="1" x14ac:dyDescent="0.3">
      <c r="A141" s="165">
        <v>33092</v>
      </c>
      <c r="B141" s="166" t="s">
        <v>4730</v>
      </c>
      <c r="C141" s="167">
        <v>952925</v>
      </c>
      <c r="D141" s="168">
        <v>800490430</v>
      </c>
      <c r="E141" s="169">
        <v>2.3999999999999998E-3</v>
      </c>
    </row>
    <row r="142" spans="1:5" ht="9" customHeight="1" x14ac:dyDescent="0.3">
      <c r="A142" s="165">
        <v>33093</v>
      </c>
      <c r="B142" s="166" t="s">
        <v>4731</v>
      </c>
      <c r="C142" s="167">
        <v>1809747</v>
      </c>
      <c r="D142" s="170">
        <v>36043347</v>
      </c>
      <c r="E142" s="169">
        <v>3.2000000000000002E-3</v>
      </c>
    </row>
    <row r="143" spans="1:5" ht="10.050000000000001" customHeight="1" x14ac:dyDescent="0.3">
      <c r="A143" s="165">
        <v>33094</v>
      </c>
      <c r="B143" s="166" t="s">
        <v>4732</v>
      </c>
      <c r="C143" s="167">
        <v>938769</v>
      </c>
      <c r="D143" s="168">
        <v>184206118</v>
      </c>
      <c r="E143" s="169">
        <v>4.1999999999999997E-3</v>
      </c>
    </row>
    <row r="144" spans="1:5" ht="10.050000000000001" customHeight="1" x14ac:dyDescent="0.3">
      <c r="A144" s="165">
        <v>34121</v>
      </c>
      <c r="B144" s="166" t="s">
        <v>4733</v>
      </c>
      <c r="C144" s="167">
        <v>626868</v>
      </c>
      <c r="D144" s="170">
        <v>43009562</v>
      </c>
      <c r="E144" s="169">
        <v>4.4999999999999997E-3</v>
      </c>
    </row>
    <row r="145" spans="1:5" ht="9" customHeight="1" x14ac:dyDescent="0.3">
      <c r="A145" s="165">
        <v>34122</v>
      </c>
      <c r="B145" s="166" t="s">
        <v>4734</v>
      </c>
      <c r="C145" s="167">
        <v>477499</v>
      </c>
      <c r="D145" s="168">
        <v>193008562</v>
      </c>
      <c r="E145" s="169">
        <v>5.8999999999999999E-3</v>
      </c>
    </row>
    <row r="146" spans="1:5" ht="10.050000000000001" customHeight="1" x14ac:dyDescent="0.3">
      <c r="A146" s="165">
        <v>34124</v>
      </c>
      <c r="B146" s="166" t="s">
        <v>4735</v>
      </c>
      <c r="C146" s="167">
        <v>4032584</v>
      </c>
      <c r="D146" s="168">
        <v>956898043</v>
      </c>
      <c r="E146" s="169">
        <v>1.29E-2</v>
      </c>
    </row>
    <row r="147" spans="1:5" ht="10.050000000000001" customHeight="1" x14ac:dyDescent="0.3">
      <c r="A147" s="165">
        <v>35092</v>
      </c>
      <c r="B147" s="166" t="s">
        <v>4736</v>
      </c>
      <c r="C147" s="167">
        <v>4872934</v>
      </c>
      <c r="D147" s="170">
        <v>79908521</v>
      </c>
      <c r="E147" s="169">
        <v>1.1999999999999999E-3</v>
      </c>
    </row>
    <row r="148" spans="1:5" ht="10.050000000000001" customHeight="1" x14ac:dyDescent="0.3">
      <c r="A148" s="165">
        <v>35093</v>
      </c>
      <c r="B148" s="166" t="s">
        <v>4737</v>
      </c>
      <c r="C148" s="167">
        <v>2736456</v>
      </c>
      <c r="D148" s="168">
        <v>184206142</v>
      </c>
      <c r="E148" s="169">
        <v>1.6000000000000001E-3</v>
      </c>
    </row>
    <row r="149" spans="1:5" ht="9" customHeight="1" x14ac:dyDescent="0.3">
      <c r="A149" s="165">
        <v>35094</v>
      </c>
      <c r="B149" s="166" t="s">
        <v>4738</v>
      </c>
      <c r="C149" s="167">
        <v>1808385</v>
      </c>
      <c r="D149" s="168">
        <v>159263755</v>
      </c>
      <c r="E149" s="169">
        <v>1E-3</v>
      </c>
    </row>
    <row r="150" spans="1:5" ht="10.050000000000001" customHeight="1" x14ac:dyDescent="0.3">
      <c r="A150" s="165">
        <v>35097</v>
      </c>
      <c r="B150" s="166" t="s">
        <v>4739</v>
      </c>
      <c r="C150" s="167">
        <v>1659168</v>
      </c>
      <c r="D150" s="170">
        <v>45082070</v>
      </c>
      <c r="E150" s="169">
        <v>3.5000000000000001E-3</v>
      </c>
    </row>
    <row r="151" spans="1:5" ht="10.050000000000001" customHeight="1" x14ac:dyDescent="0.3">
      <c r="A151" s="165">
        <v>35098</v>
      </c>
      <c r="B151" s="166" t="s">
        <v>4740</v>
      </c>
      <c r="C151" s="167">
        <v>2303158</v>
      </c>
      <c r="D151" s="168">
        <v>193008596</v>
      </c>
      <c r="E151" s="169">
        <v>2.0999999999999999E-3</v>
      </c>
    </row>
    <row r="152" spans="1:5" ht="9" customHeight="1" x14ac:dyDescent="0.3">
      <c r="A152" s="165">
        <v>35099</v>
      </c>
      <c r="B152" s="166" t="s">
        <v>4741</v>
      </c>
      <c r="C152" s="167">
        <v>1730175</v>
      </c>
      <c r="D152" s="168">
        <v>193008604</v>
      </c>
      <c r="E152" s="169">
        <v>4.0000000000000001E-3</v>
      </c>
    </row>
    <row r="153" spans="1:5" ht="10.050000000000001" customHeight="1" x14ac:dyDescent="0.3">
      <c r="A153" s="165">
        <v>35102</v>
      </c>
      <c r="B153" s="166" t="s">
        <v>4742</v>
      </c>
      <c r="C153" s="167">
        <v>8324183</v>
      </c>
      <c r="D153" s="168">
        <v>126025121</v>
      </c>
      <c r="E153" s="169">
        <v>1.1000000000000001E-3</v>
      </c>
    </row>
    <row r="154" spans="1:5" ht="10.050000000000001" customHeight="1" x14ac:dyDescent="0.3">
      <c r="A154" s="165">
        <v>36123</v>
      </c>
      <c r="B154" s="166" t="s">
        <v>4743</v>
      </c>
      <c r="C154" s="167">
        <v>178588</v>
      </c>
      <c r="D154" s="170">
        <v>79777561</v>
      </c>
      <c r="E154" s="169">
        <v>3.5999999999999999E-3</v>
      </c>
    </row>
    <row r="155" spans="1:5" ht="10.050000000000001" customHeight="1" x14ac:dyDescent="0.3">
      <c r="A155" s="165">
        <v>36126</v>
      </c>
      <c r="B155" s="166" t="s">
        <v>4744</v>
      </c>
      <c r="C155" s="167">
        <v>3910264</v>
      </c>
      <c r="D155" s="170">
        <v>70333877</v>
      </c>
      <c r="E155" s="169">
        <v>1.3599999999999999E-2</v>
      </c>
    </row>
    <row r="156" spans="1:5" ht="9" customHeight="1" x14ac:dyDescent="0.3">
      <c r="A156" s="165">
        <v>36131</v>
      </c>
      <c r="B156" s="166" t="s">
        <v>4745</v>
      </c>
      <c r="C156" s="167">
        <v>3241435</v>
      </c>
      <c r="D156" s="170">
        <v>97940761</v>
      </c>
      <c r="E156" s="169">
        <v>1.6299999999999999E-2</v>
      </c>
    </row>
    <row r="157" spans="1:5" ht="10.050000000000001" customHeight="1" x14ac:dyDescent="0.3">
      <c r="A157" s="165">
        <v>36133</v>
      </c>
      <c r="B157" s="166" t="s">
        <v>4746</v>
      </c>
      <c r="C157" s="167">
        <v>1288758</v>
      </c>
      <c r="D157" s="168">
        <v>100654466</v>
      </c>
      <c r="E157" s="169">
        <v>1.8700000000000001E-2</v>
      </c>
    </row>
    <row r="158" spans="1:5" ht="10.050000000000001" customHeight="1" x14ac:dyDescent="0.3">
      <c r="A158" s="165">
        <v>36134</v>
      </c>
      <c r="B158" s="166" t="s">
        <v>4747</v>
      </c>
      <c r="C158" s="167">
        <v>92532</v>
      </c>
      <c r="D158" s="168">
        <v>100989339</v>
      </c>
      <c r="E158" s="169">
        <v>4.7999999999999996E-3</v>
      </c>
    </row>
    <row r="159" spans="1:5" ht="10.050000000000001" customHeight="1" x14ac:dyDescent="0.3">
      <c r="A159" s="165">
        <v>36135</v>
      </c>
      <c r="B159" s="166" t="s">
        <v>4748</v>
      </c>
      <c r="C159" s="167">
        <v>133412</v>
      </c>
      <c r="D159" s="168">
        <v>193008653</v>
      </c>
      <c r="E159" s="169">
        <v>2.76E-2</v>
      </c>
    </row>
    <row r="160" spans="1:5" ht="9" customHeight="1" x14ac:dyDescent="0.3">
      <c r="A160" s="165">
        <v>36136</v>
      </c>
      <c r="B160" s="166" t="s">
        <v>4749</v>
      </c>
      <c r="C160" s="167">
        <v>2792710</v>
      </c>
      <c r="D160" s="170">
        <v>40112989</v>
      </c>
      <c r="E160" s="169">
        <v>4.0000000000000002E-4</v>
      </c>
    </row>
    <row r="161" spans="1:5" ht="10.050000000000001" customHeight="1" x14ac:dyDescent="0.3">
      <c r="A161" s="165">
        <v>36137</v>
      </c>
      <c r="B161" s="166" t="s">
        <v>4750</v>
      </c>
      <c r="C161" s="167">
        <v>3495676</v>
      </c>
      <c r="D161" s="168">
        <v>838185585</v>
      </c>
      <c r="E161" s="169">
        <v>8.9999999999999993E-3</v>
      </c>
    </row>
    <row r="162" spans="1:5" ht="10.050000000000001" customHeight="1" x14ac:dyDescent="0.3">
      <c r="A162" s="165">
        <v>36138</v>
      </c>
      <c r="B162" s="166" t="s">
        <v>4751</v>
      </c>
      <c r="C162" s="167">
        <v>466755</v>
      </c>
      <c r="D162" s="168">
        <v>782640643</v>
      </c>
      <c r="E162" s="169">
        <v>3.3700000000000001E-2</v>
      </c>
    </row>
    <row r="163" spans="1:5" ht="9" customHeight="1" x14ac:dyDescent="0.3">
      <c r="A163" s="165">
        <v>36139</v>
      </c>
      <c r="B163" s="166" t="s">
        <v>4752</v>
      </c>
      <c r="C163" s="167">
        <v>3655198</v>
      </c>
      <c r="D163" s="170">
        <v>86825700</v>
      </c>
      <c r="E163" s="169">
        <v>2.3199999999999998E-2</v>
      </c>
    </row>
    <row r="164" spans="1:5" ht="10.050000000000001" customHeight="1" x14ac:dyDescent="0.3">
      <c r="A164" s="165">
        <v>37037</v>
      </c>
      <c r="B164" s="166" t="s">
        <v>4753</v>
      </c>
      <c r="C164" s="167">
        <v>2465956</v>
      </c>
      <c r="D164" s="170">
        <v>63713812</v>
      </c>
      <c r="E164" s="169">
        <v>1.1000000000000001E-3</v>
      </c>
    </row>
    <row r="165" spans="1:5" ht="10.050000000000001" customHeight="1" x14ac:dyDescent="0.3">
      <c r="A165" s="165">
        <v>37039</v>
      </c>
      <c r="B165" s="166" t="s">
        <v>4754</v>
      </c>
      <c r="C165" s="167">
        <v>1257881</v>
      </c>
      <c r="D165" s="168">
        <v>800490224</v>
      </c>
      <c r="E165" s="169">
        <v>1.0800000000000001E-2</v>
      </c>
    </row>
    <row r="166" spans="1:5" ht="10.050000000000001" customHeight="1" x14ac:dyDescent="0.3">
      <c r="A166" s="165">
        <v>38044</v>
      </c>
      <c r="B166" s="166" t="s">
        <v>4755</v>
      </c>
      <c r="C166" s="167">
        <v>517561</v>
      </c>
      <c r="D166" s="168">
        <v>100041391</v>
      </c>
      <c r="E166" s="169">
        <v>1.9E-3</v>
      </c>
    </row>
    <row r="167" spans="1:5" ht="9" customHeight="1" x14ac:dyDescent="0.3">
      <c r="A167" s="165">
        <v>38045</v>
      </c>
      <c r="B167" s="166" t="s">
        <v>4756</v>
      </c>
      <c r="C167" s="167">
        <v>719567</v>
      </c>
      <c r="D167" s="168">
        <v>100349190</v>
      </c>
      <c r="E167" s="169">
        <v>1E-3</v>
      </c>
    </row>
    <row r="168" spans="1:5" ht="10.050000000000001" customHeight="1" x14ac:dyDescent="0.3">
      <c r="A168" s="165">
        <v>38046</v>
      </c>
      <c r="B168" s="166" t="s">
        <v>4757</v>
      </c>
      <c r="C168" s="167">
        <v>942893</v>
      </c>
      <c r="D168" s="168">
        <v>100040518</v>
      </c>
      <c r="E168" s="169">
        <v>2.5999999999999999E-3</v>
      </c>
    </row>
    <row r="169" spans="1:5" ht="10.050000000000001" customHeight="1" x14ac:dyDescent="0.3">
      <c r="A169" s="165">
        <v>39133</v>
      </c>
      <c r="B169" s="166" t="s">
        <v>4758</v>
      </c>
      <c r="C169" s="167">
        <v>5220707</v>
      </c>
      <c r="D169" s="170">
        <v>91355891</v>
      </c>
      <c r="E169" s="169">
        <v>8.5000000000000006E-3</v>
      </c>
    </row>
    <row r="170" spans="1:5" ht="9" customHeight="1" x14ac:dyDescent="0.3">
      <c r="A170" s="165">
        <v>39134</v>
      </c>
      <c r="B170" s="166" t="s">
        <v>4759</v>
      </c>
      <c r="C170" s="167">
        <v>5947650</v>
      </c>
      <c r="D170" s="168">
        <v>100042068</v>
      </c>
      <c r="E170" s="169">
        <v>3.3999999999999998E-3</v>
      </c>
    </row>
    <row r="171" spans="1:5" ht="10.050000000000001" customHeight="1" x14ac:dyDescent="0.3">
      <c r="A171" s="165">
        <v>39135</v>
      </c>
      <c r="B171" s="166" t="s">
        <v>4760</v>
      </c>
      <c r="C171" s="167">
        <v>1181124</v>
      </c>
      <c r="D171" s="168">
        <v>100040542</v>
      </c>
      <c r="E171" s="169">
        <v>8.0999999999999996E-3</v>
      </c>
    </row>
    <row r="172" spans="1:5" ht="10.050000000000001" customHeight="1" x14ac:dyDescent="0.3">
      <c r="A172" s="165">
        <v>39136</v>
      </c>
      <c r="B172" s="166" t="s">
        <v>4761</v>
      </c>
      <c r="C172" s="167">
        <v>657397</v>
      </c>
      <c r="D172" s="168">
        <v>176672335</v>
      </c>
      <c r="E172" s="169">
        <v>2.4799999999999999E-2</v>
      </c>
    </row>
    <row r="173" spans="1:5" ht="10.050000000000001" customHeight="1" x14ac:dyDescent="0.3">
      <c r="A173" s="165">
        <v>39137</v>
      </c>
      <c r="B173" s="166" t="s">
        <v>4762</v>
      </c>
      <c r="C173" s="167">
        <v>2097203</v>
      </c>
      <c r="D173" s="170">
        <v>93807840</v>
      </c>
      <c r="E173" s="169">
        <v>8.2000000000000007E-3</v>
      </c>
    </row>
    <row r="174" spans="1:5" ht="9" customHeight="1" x14ac:dyDescent="0.3">
      <c r="A174" s="165">
        <v>39139</v>
      </c>
      <c r="B174" s="166" t="s">
        <v>4763</v>
      </c>
      <c r="C174" s="167">
        <v>2032165</v>
      </c>
      <c r="D174" s="168">
        <v>125134999</v>
      </c>
      <c r="E174" s="169">
        <v>1.2999999999999999E-3</v>
      </c>
    </row>
    <row r="175" spans="1:5" ht="10.050000000000001" customHeight="1" x14ac:dyDescent="0.3">
      <c r="A175" s="165">
        <v>39141</v>
      </c>
      <c r="B175" s="166" t="s">
        <v>4764</v>
      </c>
      <c r="C175" s="167">
        <v>61575647</v>
      </c>
      <c r="D175" s="170">
        <v>83120477</v>
      </c>
      <c r="E175" s="169">
        <v>3.5799999999999998E-2</v>
      </c>
    </row>
    <row r="176" spans="1:5" ht="10.050000000000001" customHeight="1" x14ac:dyDescent="0.3">
      <c r="A176" s="165">
        <v>39142</v>
      </c>
      <c r="B176" s="166" t="s">
        <v>4765</v>
      </c>
      <c r="C176" s="167">
        <v>1225559</v>
      </c>
      <c r="D176" s="170">
        <v>53025805</v>
      </c>
      <c r="E176" s="169">
        <v>7.7999999999999996E-3</v>
      </c>
    </row>
    <row r="177" spans="1:5" ht="9" customHeight="1" x14ac:dyDescent="0.3">
      <c r="A177" s="165">
        <v>40100</v>
      </c>
      <c r="B177" s="166" t="s">
        <v>4766</v>
      </c>
      <c r="C177" s="167">
        <v>532133</v>
      </c>
      <c r="D177" s="170">
        <v>53590980</v>
      </c>
      <c r="E177" s="169">
        <v>2.3E-3</v>
      </c>
    </row>
    <row r="178" spans="1:5" ht="10.050000000000001" customHeight="1" x14ac:dyDescent="0.3">
      <c r="A178" s="165">
        <v>40101</v>
      </c>
      <c r="B178" s="166" t="s">
        <v>4767</v>
      </c>
      <c r="C178" s="167">
        <v>528646</v>
      </c>
      <c r="D178" s="170">
        <v>53556965</v>
      </c>
      <c r="E178" s="169">
        <v>5.7999999999999996E-3</v>
      </c>
    </row>
    <row r="179" spans="1:5" ht="10.050000000000001" customHeight="1" x14ac:dyDescent="0.3">
      <c r="A179" s="165">
        <v>40103</v>
      </c>
      <c r="B179" s="166" t="s">
        <v>4768</v>
      </c>
      <c r="C179" s="167">
        <v>108603</v>
      </c>
      <c r="D179" s="168">
        <v>100654177</v>
      </c>
      <c r="E179" s="169">
        <v>3.3E-3</v>
      </c>
    </row>
    <row r="180" spans="1:5" ht="10.050000000000001" customHeight="1" x14ac:dyDescent="0.3">
      <c r="A180" s="165">
        <v>40104</v>
      </c>
      <c r="B180" s="166" t="s">
        <v>4769</v>
      </c>
      <c r="C180" s="167">
        <v>227162</v>
      </c>
      <c r="D180" s="170">
        <v>65359549</v>
      </c>
      <c r="E180" s="169">
        <v>4.1999999999999997E-3</v>
      </c>
    </row>
    <row r="181" spans="1:5" ht="9.3000000000000007" customHeight="1" x14ac:dyDescent="0.3">
      <c r="A181" s="165">
        <v>40107</v>
      </c>
      <c r="B181" s="166" t="s">
        <v>4770</v>
      </c>
      <c r="C181" s="167">
        <v>2675020</v>
      </c>
      <c r="D181" s="170">
        <v>96749635</v>
      </c>
      <c r="E181" s="169">
        <v>6.9999999999999999E-4</v>
      </c>
    </row>
    <row r="182" spans="1:5" ht="10.050000000000001" customHeight="1" x14ac:dyDescent="0.3">
      <c r="A182" s="165">
        <v>41001</v>
      </c>
      <c r="B182" s="166" t="s">
        <v>4771</v>
      </c>
      <c r="C182" s="167">
        <v>209927</v>
      </c>
      <c r="D182" s="168">
        <v>102496056</v>
      </c>
      <c r="E182" s="169">
        <v>2.3E-3</v>
      </c>
    </row>
    <row r="183" spans="1:5" ht="9" customHeight="1" x14ac:dyDescent="0.3">
      <c r="A183" s="165">
        <v>41002</v>
      </c>
      <c r="B183" s="166" t="s">
        <v>4772</v>
      </c>
      <c r="C183" s="167">
        <v>1976737</v>
      </c>
      <c r="D183" s="170">
        <v>53907143</v>
      </c>
      <c r="E183" s="169">
        <v>1.6000000000000001E-3</v>
      </c>
    </row>
    <row r="184" spans="1:5" ht="10.050000000000001" customHeight="1" x14ac:dyDescent="0.3">
      <c r="A184" s="165">
        <v>41003</v>
      </c>
      <c r="B184" s="166" t="s">
        <v>4773</v>
      </c>
      <c r="C184" s="167">
        <v>439382</v>
      </c>
      <c r="D184" s="168">
        <v>168819084</v>
      </c>
      <c r="E184" s="169">
        <v>1.9E-3</v>
      </c>
    </row>
    <row r="185" spans="1:5" ht="10.050000000000001" customHeight="1" x14ac:dyDescent="0.3">
      <c r="A185" s="165">
        <v>41004</v>
      </c>
      <c r="B185" s="166" t="s">
        <v>4774</v>
      </c>
      <c r="C185" s="167">
        <v>311977</v>
      </c>
      <c r="D185" s="168">
        <v>788967610</v>
      </c>
      <c r="E185" s="169">
        <v>9.4000000000000004E-3</v>
      </c>
    </row>
    <row r="186" spans="1:5" ht="10.050000000000001" customHeight="1" x14ac:dyDescent="0.3">
      <c r="A186" s="165">
        <v>41005</v>
      </c>
      <c r="B186" s="166" t="s">
        <v>4775</v>
      </c>
      <c r="C186" s="167">
        <v>319891</v>
      </c>
      <c r="D186" s="168">
        <v>100654920</v>
      </c>
      <c r="E186" s="169">
        <v>3.0000000000000001E-3</v>
      </c>
    </row>
    <row r="187" spans="1:5" ht="9" customHeight="1" x14ac:dyDescent="0.3">
      <c r="A187" s="165">
        <v>42111</v>
      </c>
      <c r="B187" s="166" t="s">
        <v>4776</v>
      </c>
      <c r="C187" s="167">
        <v>2249772</v>
      </c>
      <c r="D187" s="168">
        <v>100350305</v>
      </c>
      <c r="E187" s="169">
        <v>1.2699999999999999E-2</v>
      </c>
    </row>
    <row r="188" spans="1:5" ht="10.050000000000001" customHeight="1" x14ac:dyDescent="0.3">
      <c r="A188" s="165">
        <v>42113</v>
      </c>
      <c r="B188" s="166" t="s">
        <v>4777</v>
      </c>
      <c r="C188" s="167">
        <v>122486</v>
      </c>
      <c r="D188" s="168">
        <v>800496478</v>
      </c>
      <c r="E188" s="169">
        <v>5.4999999999999997E-3</v>
      </c>
    </row>
    <row r="189" spans="1:5" ht="10.050000000000001" customHeight="1" x14ac:dyDescent="0.3">
      <c r="A189" s="165">
        <v>42117</v>
      </c>
      <c r="B189" s="166" t="s">
        <v>4778</v>
      </c>
      <c r="C189" s="167">
        <v>433261</v>
      </c>
      <c r="D189" s="170">
        <v>52599933</v>
      </c>
      <c r="E189" s="169">
        <v>3.2000000000000002E-3</v>
      </c>
    </row>
    <row r="190" spans="1:5" ht="9" customHeight="1" x14ac:dyDescent="0.3">
      <c r="A190" s="165">
        <v>42118</v>
      </c>
      <c r="B190" s="166" t="s">
        <v>4779</v>
      </c>
      <c r="C190" s="167">
        <v>470069</v>
      </c>
      <c r="D190" s="168">
        <v>193465283</v>
      </c>
      <c r="E190" s="169">
        <v>4.7999999999999996E-3</v>
      </c>
    </row>
    <row r="191" spans="1:5" ht="10.050000000000001" customHeight="1" x14ac:dyDescent="0.3">
      <c r="A191" s="165">
        <v>42119</v>
      </c>
      <c r="B191" s="166" t="s">
        <v>4780</v>
      </c>
      <c r="C191" s="167">
        <v>4948</v>
      </c>
      <c r="D191" s="168">
        <v>184206316</v>
      </c>
      <c r="E191" s="169">
        <v>6.1999999999999998E-3</v>
      </c>
    </row>
    <row r="192" spans="1:5" ht="10.050000000000001" customHeight="1" x14ac:dyDescent="0.3">
      <c r="A192" s="165">
        <v>42121</v>
      </c>
      <c r="B192" s="166" t="s">
        <v>4781</v>
      </c>
      <c r="C192" s="167">
        <v>168684</v>
      </c>
      <c r="D192" s="168">
        <v>966921256</v>
      </c>
      <c r="E192" s="169">
        <v>4.7999999999999996E-3</v>
      </c>
    </row>
    <row r="193" spans="1:5" ht="10.050000000000001" customHeight="1" x14ac:dyDescent="0.3">
      <c r="A193" s="165">
        <v>42124</v>
      </c>
      <c r="B193" s="166" t="s">
        <v>4782</v>
      </c>
      <c r="C193" s="167">
        <v>3467788</v>
      </c>
      <c r="D193" s="170">
        <v>82126855</v>
      </c>
      <c r="E193" s="169">
        <v>9.9000000000000008E-3</v>
      </c>
    </row>
    <row r="194" spans="1:5" ht="9" customHeight="1" x14ac:dyDescent="0.3">
      <c r="A194" s="165">
        <v>43001</v>
      </c>
      <c r="B194" s="166" t="s">
        <v>4783</v>
      </c>
      <c r="C194" s="167">
        <v>2067083</v>
      </c>
      <c r="D194" s="168">
        <v>123684136</v>
      </c>
      <c r="E194" s="169">
        <v>2.3999999999999998E-3</v>
      </c>
    </row>
    <row r="195" spans="1:5" ht="10.050000000000001" customHeight="1" x14ac:dyDescent="0.3">
      <c r="A195" s="165">
        <v>43002</v>
      </c>
      <c r="B195" s="166" t="s">
        <v>4784</v>
      </c>
      <c r="C195" s="167">
        <v>1332899</v>
      </c>
      <c r="D195" s="170">
        <v>8007395</v>
      </c>
      <c r="E195" s="169">
        <v>4.7000000000000002E-3</v>
      </c>
    </row>
    <row r="196" spans="1:5" ht="10.050000000000001" customHeight="1" x14ac:dyDescent="0.3">
      <c r="A196" s="165">
        <v>43003</v>
      </c>
      <c r="B196" s="166" t="s">
        <v>4785</v>
      </c>
      <c r="C196" s="167">
        <v>1199918</v>
      </c>
      <c r="D196" s="168">
        <v>147294631</v>
      </c>
      <c r="E196" s="169">
        <v>1.2800000000000001E-2</v>
      </c>
    </row>
    <row r="197" spans="1:5" ht="9" customHeight="1" x14ac:dyDescent="0.3">
      <c r="A197" s="165">
        <v>43004</v>
      </c>
      <c r="B197" s="166" t="s">
        <v>4786</v>
      </c>
      <c r="C197" s="167">
        <v>1911102</v>
      </c>
      <c r="D197" s="168">
        <v>100776129</v>
      </c>
      <c r="E197" s="169">
        <v>2.2499999999999999E-2</v>
      </c>
    </row>
    <row r="198" spans="1:5" ht="10.050000000000001" customHeight="1" x14ac:dyDescent="0.3">
      <c r="A198" s="165">
        <v>44078</v>
      </c>
      <c r="B198" s="166" t="s">
        <v>4787</v>
      </c>
      <c r="C198" s="167">
        <v>262095</v>
      </c>
      <c r="D198" s="168">
        <v>800524063</v>
      </c>
      <c r="E198" s="169">
        <v>3.6799999999999999E-2</v>
      </c>
    </row>
    <row r="199" spans="1:5" ht="10.050000000000001" customHeight="1" x14ac:dyDescent="0.3">
      <c r="A199" s="165">
        <v>44083</v>
      </c>
      <c r="B199" s="166" t="s">
        <v>4788</v>
      </c>
      <c r="C199" s="167">
        <v>375623</v>
      </c>
      <c r="D199" s="168">
        <v>193465309</v>
      </c>
      <c r="E199" s="169">
        <v>1.4E-3</v>
      </c>
    </row>
    <row r="200" spans="1:5" ht="10.050000000000001" customHeight="1" x14ac:dyDescent="0.3">
      <c r="A200" s="165">
        <v>44084</v>
      </c>
      <c r="B200" s="166" t="s">
        <v>4789</v>
      </c>
      <c r="C200" s="167">
        <v>456140</v>
      </c>
      <c r="D200" s="168">
        <v>835820531</v>
      </c>
      <c r="E200" s="169">
        <v>4.3E-3</v>
      </c>
    </row>
    <row r="201" spans="1:5" ht="9" customHeight="1" x14ac:dyDescent="0.3">
      <c r="A201" s="165">
        <v>45076</v>
      </c>
      <c r="B201" s="166" t="s">
        <v>4790</v>
      </c>
      <c r="C201" s="167">
        <v>638580</v>
      </c>
      <c r="D201" s="168">
        <v>100041839</v>
      </c>
      <c r="E201" s="169">
        <v>1.4E-3</v>
      </c>
    </row>
    <row r="202" spans="1:5" ht="10.050000000000001" customHeight="1" x14ac:dyDescent="0.3">
      <c r="A202" s="165">
        <v>45077</v>
      </c>
      <c r="B202" s="166" t="s">
        <v>4791</v>
      </c>
      <c r="C202" s="167">
        <v>1261263</v>
      </c>
      <c r="D202" s="170">
        <v>97941421</v>
      </c>
      <c r="E202" s="169">
        <v>1.29E-2</v>
      </c>
    </row>
    <row r="203" spans="1:5" ht="10.050000000000001" customHeight="1" x14ac:dyDescent="0.3">
      <c r="A203" s="165">
        <v>45078</v>
      </c>
      <c r="B203" s="166" t="s">
        <v>4792</v>
      </c>
      <c r="C203" s="167">
        <v>415950</v>
      </c>
      <c r="D203" s="168">
        <v>125812248</v>
      </c>
      <c r="E203" s="169">
        <v>6.4000000000000003E-3</v>
      </c>
    </row>
    <row r="204" spans="1:5" ht="10.050000000000001" customHeight="1" x14ac:dyDescent="0.3">
      <c r="A204" s="165">
        <v>46128</v>
      </c>
      <c r="B204" s="166" t="s">
        <v>4793</v>
      </c>
      <c r="C204" s="167">
        <v>992201</v>
      </c>
      <c r="D204" s="168">
        <v>100041334</v>
      </c>
      <c r="E204" s="169">
        <v>4.0000000000000001E-3</v>
      </c>
    </row>
    <row r="205" spans="1:5" ht="9" customHeight="1" x14ac:dyDescent="0.3">
      <c r="A205" s="165">
        <v>46130</v>
      </c>
      <c r="B205" s="166" t="s">
        <v>4794</v>
      </c>
      <c r="C205" s="167">
        <v>5211506</v>
      </c>
      <c r="D205" s="168">
        <v>184633451</v>
      </c>
      <c r="E205" s="169">
        <v>8.0000000000000004E-4</v>
      </c>
    </row>
    <row r="206" spans="1:5" ht="10.050000000000001" customHeight="1" x14ac:dyDescent="0.3">
      <c r="A206" s="165">
        <v>46131</v>
      </c>
      <c r="B206" s="166" t="s">
        <v>4795</v>
      </c>
      <c r="C206" s="167">
        <v>3429489</v>
      </c>
      <c r="D206" s="168">
        <v>130482107</v>
      </c>
      <c r="E206" s="169">
        <v>1.6000000000000001E-3</v>
      </c>
    </row>
    <row r="207" spans="1:5" ht="10.050000000000001" customHeight="1" x14ac:dyDescent="0.3">
      <c r="A207" s="165">
        <v>46132</v>
      </c>
      <c r="B207" s="166" t="s">
        <v>4796</v>
      </c>
      <c r="C207" s="167">
        <v>1886217</v>
      </c>
      <c r="D207" s="168">
        <v>189348832</v>
      </c>
      <c r="E207" s="169">
        <v>1.5E-3</v>
      </c>
    </row>
    <row r="208" spans="1:5" ht="9" customHeight="1" x14ac:dyDescent="0.3">
      <c r="A208" s="165">
        <v>46134</v>
      </c>
      <c r="B208" s="166" t="s">
        <v>4797</v>
      </c>
      <c r="C208" s="167">
        <v>8462709</v>
      </c>
      <c r="D208" s="170">
        <v>39448519</v>
      </c>
      <c r="E208" s="169">
        <v>2.3199999999999998E-2</v>
      </c>
    </row>
    <row r="209" spans="1:5" ht="10.050000000000001" customHeight="1" x14ac:dyDescent="0.3">
      <c r="A209" s="165">
        <v>46135</v>
      </c>
      <c r="B209" s="166" t="s">
        <v>4798</v>
      </c>
      <c r="C209" s="167">
        <v>779618</v>
      </c>
      <c r="D209" s="168">
        <v>876254025</v>
      </c>
      <c r="E209" s="169">
        <v>5.7999999999999996E-3</v>
      </c>
    </row>
    <row r="210" spans="1:5" ht="10.050000000000001" customHeight="1" x14ac:dyDescent="0.3">
      <c r="A210" s="165">
        <v>46137</v>
      </c>
      <c r="B210" s="166" t="s">
        <v>4799</v>
      </c>
      <c r="C210" s="167">
        <v>950512</v>
      </c>
      <c r="D210" s="170">
        <v>21507892</v>
      </c>
      <c r="E210" s="169">
        <v>3.2000000000000002E-3</v>
      </c>
    </row>
    <row r="211" spans="1:5" ht="10.050000000000001" customHeight="1" x14ac:dyDescent="0.3">
      <c r="A211" s="165">
        <v>46140</v>
      </c>
      <c r="B211" s="166" t="s">
        <v>4800</v>
      </c>
      <c r="C211" s="167">
        <v>1426626</v>
      </c>
      <c r="D211" s="168">
        <v>193294428</v>
      </c>
      <c r="E211" s="169">
        <v>4.5999999999999999E-3</v>
      </c>
    </row>
    <row r="212" spans="1:5" ht="9" customHeight="1" x14ac:dyDescent="0.3">
      <c r="A212" s="165">
        <v>47060</v>
      </c>
      <c r="B212" s="166" t="s">
        <v>4801</v>
      </c>
      <c r="C212" s="167">
        <v>1321519</v>
      </c>
      <c r="D212" s="168">
        <v>175632082</v>
      </c>
      <c r="E212" s="169">
        <v>1.0999999999999999E-2</v>
      </c>
    </row>
    <row r="213" spans="1:5" ht="10.050000000000001" customHeight="1" x14ac:dyDescent="0.3">
      <c r="A213" s="165">
        <v>47062</v>
      </c>
      <c r="B213" s="166" t="s">
        <v>4802</v>
      </c>
      <c r="C213" s="167">
        <v>3331320</v>
      </c>
      <c r="D213" s="170">
        <v>25108499</v>
      </c>
      <c r="E213" s="169">
        <v>2.0999999999999999E-3</v>
      </c>
    </row>
    <row r="214" spans="1:5" ht="10.050000000000001" customHeight="1" x14ac:dyDescent="0.3">
      <c r="A214" s="165">
        <v>47064</v>
      </c>
      <c r="B214" s="166" t="s">
        <v>4803</v>
      </c>
      <c r="C214" s="167">
        <v>359257</v>
      </c>
      <c r="D214" s="168">
        <v>932941420</v>
      </c>
      <c r="E214" s="169">
        <v>4.3E-3</v>
      </c>
    </row>
    <row r="215" spans="1:5" ht="9" customHeight="1" x14ac:dyDescent="0.3">
      <c r="A215" s="165">
        <v>47065</v>
      </c>
      <c r="B215" s="166" t="s">
        <v>4804</v>
      </c>
      <c r="C215" s="167">
        <v>1140298</v>
      </c>
      <c r="D215" s="168">
        <v>193293917</v>
      </c>
      <c r="E215" s="169">
        <v>1.4999999999999999E-2</v>
      </c>
    </row>
    <row r="216" spans="1:5" ht="10.050000000000001" customHeight="1" x14ac:dyDescent="0.3">
      <c r="A216" s="165">
        <v>48066</v>
      </c>
      <c r="B216" s="166" t="s">
        <v>4805</v>
      </c>
      <c r="C216" s="167">
        <v>8062482</v>
      </c>
      <c r="D216" s="170">
        <v>67949750</v>
      </c>
      <c r="E216" s="169">
        <v>1.8599999999999998E-2</v>
      </c>
    </row>
    <row r="217" spans="1:5" ht="10.050000000000001" customHeight="1" x14ac:dyDescent="0.3">
      <c r="A217" s="165">
        <v>48068</v>
      </c>
      <c r="B217" s="166" t="s">
        <v>4806</v>
      </c>
      <c r="C217" s="167">
        <v>11630262</v>
      </c>
      <c r="D217" s="170">
        <v>86047743</v>
      </c>
      <c r="E217" s="169">
        <v>4.4499999999999998E-2</v>
      </c>
    </row>
    <row r="218" spans="1:5" ht="10.050000000000001" customHeight="1" x14ac:dyDescent="0.3">
      <c r="A218" s="165">
        <v>48069</v>
      </c>
      <c r="B218" s="166" t="s">
        <v>4807</v>
      </c>
      <c r="C218" s="167">
        <v>2286641</v>
      </c>
      <c r="D218" s="170">
        <v>93921302</v>
      </c>
      <c r="E218" s="169">
        <v>1.9199999999999998E-2</v>
      </c>
    </row>
    <row r="219" spans="1:5" ht="9" customHeight="1" x14ac:dyDescent="0.3">
      <c r="A219" s="165">
        <v>48070</v>
      </c>
      <c r="B219" s="166" t="s">
        <v>4808</v>
      </c>
      <c r="C219" s="167">
        <v>2453843</v>
      </c>
      <c r="D219" s="168">
        <v>780571910</v>
      </c>
      <c r="E219" s="169">
        <v>6.7000000000000002E-3</v>
      </c>
    </row>
    <row r="220" spans="1:5" ht="10.050000000000001" customHeight="1" x14ac:dyDescent="0.3">
      <c r="A220" s="165">
        <v>48071</v>
      </c>
      <c r="B220" s="166" t="s">
        <v>4809</v>
      </c>
      <c r="C220" s="167">
        <v>10204710</v>
      </c>
      <c r="D220" s="170">
        <v>80693591</v>
      </c>
      <c r="E220" s="169">
        <v>2.53E-2</v>
      </c>
    </row>
    <row r="221" spans="1:5" ht="10.050000000000001" customHeight="1" x14ac:dyDescent="0.3">
      <c r="A221" s="165">
        <v>48072</v>
      </c>
      <c r="B221" s="166" t="s">
        <v>4810</v>
      </c>
      <c r="C221" s="167">
        <v>27208747</v>
      </c>
      <c r="D221" s="170">
        <v>67947507</v>
      </c>
      <c r="E221" s="169">
        <v>2.3699999999999999E-2</v>
      </c>
    </row>
    <row r="222" spans="1:5" ht="9" customHeight="1" x14ac:dyDescent="0.3">
      <c r="A222" s="165">
        <v>48073</v>
      </c>
      <c r="B222" s="166" t="s">
        <v>4811</v>
      </c>
      <c r="C222" s="167">
        <v>18689058</v>
      </c>
      <c r="D222" s="168">
        <v>150952505</v>
      </c>
      <c r="E222" s="169">
        <v>2.6499999999999999E-2</v>
      </c>
    </row>
    <row r="223" spans="1:5" ht="10.050000000000001" customHeight="1" x14ac:dyDescent="0.3">
      <c r="A223" s="165">
        <v>48074</v>
      </c>
      <c r="B223" s="166" t="s">
        <v>4812</v>
      </c>
      <c r="C223" s="167">
        <v>10941981</v>
      </c>
      <c r="D223" s="170">
        <v>67947267</v>
      </c>
      <c r="E223" s="169">
        <v>0.02</v>
      </c>
    </row>
    <row r="224" spans="1:5" ht="10.050000000000001" customHeight="1" x14ac:dyDescent="0.3">
      <c r="A224" s="165">
        <v>48075</v>
      </c>
      <c r="B224" s="166" t="s">
        <v>4813</v>
      </c>
      <c r="C224" s="167">
        <v>445548</v>
      </c>
      <c r="D224" s="170">
        <v>28228088</v>
      </c>
      <c r="E224" s="169">
        <v>1.0200000000000001E-2</v>
      </c>
    </row>
    <row r="225" spans="1:5" ht="10.050000000000001" customHeight="1" x14ac:dyDescent="0.3">
      <c r="A225" s="165">
        <v>48077</v>
      </c>
      <c r="B225" s="166" t="s">
        <v>4814</v>
      </c>
      <c r="C225" s="167">
        <v>35097921</v>
      </c>
      <c r="D225" s="170">
        <v>76260082</v>
      </c>
      <c r="E225" s="169">
        <v>2.9000000000000001E-2</v>
      </c>
    </row>
    <row r="226" spans="1:5" ht="9" customHeight="1" x14ac:dyDescent="0.3">
      <c r="A226" s="165">
        <v>48078</v>
      </c>
      <c r="B226" s="166" t="s">
        <v>4815</v>
      </c>
      <c r="C226" s="167">
        <v>65565861</v>
      </c>
      <c r="D226" s="170">
        <v>43667385</v>
      </c>
      <c r="E226" s="169">
        <v>4.36E-2</v>
      </c>
    </row>
    <row r="227" spans="1:5" ht="10.050000000000001" customHeight="1" x14ac:dyDescent="0.3">
      <c r="A227" s="165">
        <v>48080</v>
      </c>
      <c r="B227" s="166" t="s">
        <v>4816</v>
      </c>
      <c r="C227" s="167">
        <v>5592819</v>
      </c>
      <c r="D227" s="170">
        <v>76280866</v>
      </c>
      <c r="E227" s="169">
        <v>2.35E-2</v>
      </c>
    </row>
    <row r="228" spans="1:5" ht="10.050000000000001" customHeight="1" x14ac:dyDescent="0.3">
      <c r="A228" s="165">
        <v>48901</v>
      </c>
      <c r="B228" s="166" t="s">
        <v>4817</v>
      </c>
      <c r="C228" s="167">
        <v>3325123</v>
      </c>
      <c r="D228" s="168">
        <v>800506516</v>
      </c>
      <c r="E228" s="169">
        <v>5.5599999999999997E-2</v>
      </c>
    </row>
    <row r="229" spans="1:5" ht="10.050000000000001" customHeight="1" x14ac:dyDescent="0.3">
      <c r="A229" s="165">
        <v>48902</v>
      </c>
      <c r="B229" s="166" t="s">
        <v>4818</v>
      </c>
      <c r="C229" s="167">
        <v>4583867</v>
      </c>
      <c r="D229" s="170">
        <v>95043139</v>
      </c>
      <c r="E229" s="169">
        <v>2.8500000000000001E-2</v>
      </c>
    </row>
    <row r="230" spans="1:5" ht="9" customHeight="1" x14ac:dyDescent="0.3">
      <c r="A230" s="165">
        <v>48904</v>
      </c>
      <c r="B230" s="166" t="s">
        <v>4819</v>
      </c>
      <c r="C230" s="167">
        <v>4848231</v>
      </c>
      <c r="D230" s="168">
        <v>127393234</v>
      </c>
      <c r="E230" s="169">
        <v>3.3700000000000001E-2</v>
      </c>
    </row>
    <row r="231" spans="1:5" ht="10.050000000000001" customHeight="1" x14ac:dyDescent="0.3">
      <c r="A231" s="165">
        <v>48905</v>
      </c>
      <c r="B231" s="166" t="s">
        <v>4820</v>
      </c>
      <c r="C231" s="167">
        <v>1269684</v>
      </c>
      <c r="D231" s="170">
        <v>65326670</v>
      </c>
      <c r="E231" s="169">
        <v>4.6100000000000002E-2</v>
      </c>
    </row>
    <row r="232" spans="1:5" ht="10.050000000000001" customHeight="1" x14ac:dyDescent="0.3">
      <c r="A232" s="165">
        <v>48909</v>
      </c>
      <c r="B232" s="166" t="s">
        <v>4821</v>
      </c>
      <c r="C232" s="167">
        <v>2206744</v>
      </c>
      <c r="D232" s="168">
        <v>830803883</v>
      </c>
      <c r="E232" s="169">
        <v>1.89E-2</v>
      </c>
    </row>
    <row r="233" spans="1:5" ht="9" customHeight="1" x14ac:dyDescent="0.3">
      <c r="A233" s="165">
        <v>48910</v>
      </c>
      <c r="B233" s="166" t="s">
        <v>4822</v>
      </c>
      <c r="C233" s="167">
        <v>2257489</v>
      </c>
      <c r="D233" s="170">
        <v>78797346</v>
      </c>
      <c r="E233" s="169">
        <v>6.4500000000000002E-2</v>
      </c>
    </row>
    <row r="234" spans="1:5" ht="10.050000000000001" customHeight="1" x14ac:dyDescent="0.3">
      <c r="A234" s="165">
        <v>48912</v>
      </c>
      <c r="B234" s="166" t="s">
        <v>4823</v>
      </c>
      <c r="C234" s="167">
        <v>2907917</v>
      </c>
      <c r="D234" s="170">
        <v>94280025</v>
      </c>
      <c r="E234" s="169">
        <v>1.5800000000000002E-2</v>
      </c>
    </row>
    <row r="235" spans="1:5" ht="10.050000000000001" customHeight="1" x14ac:dyDescent="0.3">
      <c r="A235" s="165">
        <v>48913</v>
      </c>
      <c r="B235" s="166" t="s">
        <v>4824</v>
      </c>
      <c r="C235" s="167">
        <v>929955</v>
      </c>
      <c r="D235" s="168">
        <v>112095893</v>
      </c>
      <c r="E235" s="169">
        <v>6.6199999999999995E-2</v>
      </c>
    </row>
    <row r="236" spans="1:5" ht="10.050000000000001" customHeight="1" x14ac:dyDescent="0.3">
      <c r="A236" s="165">
        <v>48914</v>
      </c>
      <c r="B236" s="166" t="s">
        <v>4825</v>
      </c>
      <c r="C236" s="167">
        <v>1020649</v>
      </c>
      <c r="D236" s="170">
        <v>6451046</v>
      </c>
      <c r="E236" s="169">
        <v>2.58E-2</v>
      </c>
    </row>
    <row r="237" spans="1:5" ht="9" customHeight="1" x14ac:dyDescent="0.3">
      <c r="A237" s="165">
        <v>48915</v>
      </c>
      <c r="B237" s="166" t="s">
        <v>4826</v>
      </c>
      <c r="C237" s="167">
        <v>1434745</v>
      </c>
      <c r="D237" s="168">
        <v>843926556</v>
      </c>
      <c r="E237" s="169">
        <v>5.0999999999999997E-2</v>
      </c>
    </row>
    <row r="238" spans="1:5" ht="10.050000000000001" customHeight="1" x14ac:dyDescent="0.3">
      <c r="A238" s="165">
        <v>48916</v>
      </c>
      <c r="B238" s="166" t="s">
        <v>4827</v>
      </c>
      <c r="C238" s="167">
        <v>2706707</v>
      </c>
      <c r="D238" s="168">
        <v>832289594</v>
      </c>
      <c r="E238" s="169">
        <v>3.1699999999999999E-2</v>
      </c>
    </row>
    <row r="239" spans="1:5" ht="10.050000000000001" customHeight="1" x14ac:dyDescent="0.3">
      <c r="A239" s="165">
        <v>48918</v>
      </c>
      <c r="B239" s="166" t="s">
        <v>4828</v>
      </c>
      <c r="C239" s="167">
        <v>3997137</v>
      </c>
      <c r="D239" s="168">
        <v>800544772</v>
      </c>
      <c r="E239" s="169">
        <v>4.58E-2</v>
      </c>
    </row>
    <row r="240" spans="1:5" ht="9" customHeight="1" x14ac:dyDescent="0.3">
      <c r="A240" s="165">
        <v>48922</v>
      </c>
      <c r="B240" s="166" t="s">
        <v>4829</v>
      </c>
      <c r="C240" s="167">
        <v>6776462</v>
      </c>
      <c r="D240" s="170">
        <v>2173061</v>
      </c>
      <c r="E240" s="169">
        <v>2.8199999999999999E-2</v>
      </c>
    </row>
    <row r="241" spans="1:5" ht="10.050000000000001" customHeight="1" x14ac:dyDescent="0.3">
      <c r="A241" s="165">
        <v>48923</v>
      </c>
      <c r="B241" s="166" t="s">
        <v>4830</v>
      </c>
      <c r="C241" s="167">
        <v>1256058</v>
      </c>
      <c r="D241" s="170">
        <v>54003047</v>
      </c>
      <c r="E241" s="169">
        <v>0.1087</v>
      </c>
    </row>
    <row r="242" spans="1:5" ht="10.050000000000001" customHeight="1" x14ac:dyDescent="0.3">
      <c r="A242" s="165">
        <v>48924</v>
      </c>
      <c r="B242" s="166" t="s">
        <v>4831</v>
      </c>
      <c r="C242" s="167">
        <v>4017013</v>
      </c>
      <c r="D242" s="168">
        <v>963579854</v>
      </c>
      <c r="E242" s="169">
        <v>3.2800000000000003E-2</v>
      </c>
    </row>
    <row r="243" spans="1:5" ht="10.050000000000001" customHeight="1" x14ac:dyDescent="0.3">
      <c r="A243" s="165">
        <v>48925</v>
      </c>
      <c r="B243" s="166" t="s">
        <v>4832</v>
      </c>
      <c r="C243" s="167">
        <v>577484</v>
      </c>
      <c r="D243" s="168">
        <v>966874740</v>
      </c>
      <c r="E243" s="169">
        <v>6.4500000000000002E-2</v>
      </c>
    </row>
    <row r="244" spans="1:5" ht="9" customHeight="1" x14ac:dyDescent="0.3">
      <c r="A244" s="165">
        <v>48926</v>
      </c>
      <c r="B244" s="166" t="s">
        <v>4833</v>
      </c>
      <c r="C244" s="167">
        <v>3277033</v>
      </c>
      <c r="D244" s="170">
        <v>78409731</v>
      </c>
      <c r="E244" s="169">
        <v>4.8899999999999999E-2</v>
      </c>
    </row>
    <row r="245" spans="1:5" ht="10.050000000000001" customHeight="1" x14ac:dyDescent="0.3">
      <c r="A245" s="165">
        <v>48927</v>
      </c>
      <c r="B245" s="166" t="s">
        <v>4834</v>
      </c>
      <c r="C245" s="167">
        <v>1221194</v>
      </c>
      <c r="D245" s="170">
        <v>78425503</v>
      </c>
      <c r="E245" s="169">
        <v>3.2899999999999999E-2</v>
      </c>
    </row>
    <row r="246" spans="1:5" ht="10.050000000000001" customHeight="1" x14ac:dyDescent="0.3">
      <c r="A246" s="165">
        <v>48928</v>
      </c>
      <c r="B246" s="166" t="s">
        <v>4835</v>
      </c>
      <c r="C246" s="167">
        <v>1104526</v>
      </c>
      <c r="D246" s="170">
        <v>80154153</v>
      </c>
      <c r="E246" s="169">
        <v>7.2400000000000006E-2</v>
      </c>
    </row>
    <row r="247" spans="1:5" ht="9" customHeight="1" x14ac:dyDescent="0.3">
      <c r="A247" s="165">
        <v>48929</v>
      </c>
      <c r="B247" s="166" t="s">
        <v>4836</v>
      </c>
      <c r="C247" s="167">
        <v>1625287</v>
      </c>
      <c r="D247" s="170">
        <v>77370069</v>
      </c>
      <c r="E247" s="169">
        <v>0</v>
      </c>
    </row>
    <row r="248" spans="1:5" ht="10.050000000000001" customHeight="1" x14ac:dyDescent="0.3">
      <c r="A248" s="165">
        <v>49132</v>
      </c>
      <c r="B248" s="166" t="s">
        <v>4837</v>
      </c>
      <c r="C248" s="167">
        <v>5039773</v>
      </c>
      <c r="D248" s="170">
        <v>83126573</v>
      </c>
      <c r="E248" s="169">
        <v>1.37E-2</v>
      </c>
    </row>
    <row r="249" spans="1:5" ht="10.050000000000001" customHeight="1" x14ac:dyDescent="0.3">
      <c r="A249" s="165">
        <v>49135</v>
      </c>
      <c r="B249" s="166" t="s">
        <v>4838</v>
      </c>
      <c r="C249" s="167">
        <v>438254</v>
      </c>
      <c r="D249" s="168">
        <v>100653682</v>
      </c>
      <c r="E249" s="169">
        <v>2.3E-2</v>
      </c>
    </row>
    <row r="250" spans="1:5" ht="10.050000000000001" customHeight="1" x14ac:dyDescent="0.3">
      <c r="A250" s="165">
        <v>49137</v>
      </c>
      <c r="B250" s="166" t="s">
        <v>4839</v>
      </c>
      <c r="C250" s="167">
        <v>1002014</v>
      </c>
      <c r="D250" s="170">
        <v>38288866</v>
      </c>
      <c r="E250" s="169">
        <v>3.5000000000000001E-3</v>
      </c>
    </row>
    <row r="251" spans="1:5" ht="9.3000000000000007" customHeight="1" x14ac:dyDescent="0.3">
      <c r="A251" s="165">
        <v>49140</v>
      </c>
      <c r="B251" s="166" t="s">
        <v>4840</v>
      </c>
      <c r="C251" s="167">
        <v>1755998</v>
      </c>
      <c r="D251" s="170">
        <v>34030908</v>
      </c>
      <c r="E251" s="169">
        <v>2.7000000000000001E-3</v>
      </c>
    </row>
    <row r="252" spans="1:5" ht="10.050000000000001" customHeight="1" x14ac:dyDescent="0.3">
      <c r="A252" s="165">
        <v>49142</v>
      </c>
      <c r="B252" s="166" t="s">
        <v>4841</v>
      </c>
      <c r="C252" s="167">
        <v>10441156</v>
      </c>
      <c r="D252" s="168">
        <v>884179334</v>
      </c>
      <c r="E252" s="169">
        <v>1.06E-2</v>
      </c>
    </row>
    <row r="253" spans="1:5" ht="9" customHeight="1" x14ac:dyDescent="0.3">
      <c r="A253" s="165">
        <v>49144</v>
      </c>
      <c r="B253" s="166" t="s">
        <v>4842</v>
      </c>
      <c r="C253" s="167">
        <v>6063766</v>
      </c>
      <c r="D253" s="170">
        <v>98474794</v>
      </c>
      <c r="E253" s="169">
        <v>9.4000000000000004E-3</v>
      </c>
    </row>
    <row r="254" spans="1:5" ht="10.050000000000001" customHeight="1" x14ac:dyDescent="0.3">
      <c r="A254" s="165">
        <v>49148</v>
      </c>
      <c r="B254" s="166" t="s">
        <v>4843</v>
      </c>
      <c r="C254" s="167">
        <v>19313724</v>
      </c>
      <c r="D254" s="170">
        <v>67956102</v>
      </c>
      <c r="E254" s="169">
        <v>2.3900000000000001E-2</v>
      </c>
    </row>
    <row r="255" spans="1:5" ht="10.050000000000001" customHeight="1" x14ac:dyDescent="0.3">
      <c r="A255" s="165">
        <v>50001</v>
      </c>
      <c r="B255" s="166" t="s">
        <v>4844</v>
      </c>
      <c r="C255" s="167">
        <v>8057307</v>
      </c>
      <c r="D255" s="170">
        <v>91520254</v>
      </c>
      <c r="E255" s="169">
        <v>6.9999999999999999E-4</v>
      </c>
    </row>
    <row r="256" spans="1:5" ht="10.050000000000001" customHeight="1" x14ac:dyDescent="0.3">
      <c r="A256" s="165">
        <v>50002</v>
      </c>
      <c r="B256" s="166" t="s">
        <v>4845</v>
      </c>
      <c r="C256" s="167">
        <v>1281434</v>
      </c>
      <c r="D256" s="170">
        <v>37352135</v>
      </c>
      <c r="E256" s="169">
        <v>2.6700000000000002E-2</v>
      </c>
    </row>
    <row r="257" spans="1:5" ht="9" customHeight="1" x14ac:dyDescent="0.3">
      <c r="A257" s="165">
        <v>50003</v>
      </c>
      <c r="B257" s="166" t="s">
        <v>4846</v>
      </c>
      <c r="C257" s="167">
        <v>2990500</v>
      </c>
      <c r="D257" s="170">
        <v>42919795</v>
      </c>
      <c r="E257" s="169">
        <v>1.6000000000000001E-3</v>
      </c>
    </row>
    <row r="258" spans="1:5" ht="10.050000000000001" customHeight="1" x14ac:dyDescent="0.3">
      <c r="A258" s="165">
        <v>50005</v>
      </c>
      <c r="B258" s="166" t="s">
        <v>4847</v>
      </c>
      <c r="C258" s="167">
        <v>1833777</v>
      </c>
      <c r="D258" s="168">
        <v>100654235</v>
      </c>
      <c r="E258" s="169">
        <v>1.3899999999999999E-2</v>
      </c>
    </row>
    <row r="259" spans="1:5" ht="10.050000000000001" customHeight="1" x14ac:dyDescent="0.3">
      <c r="A259" s="165">
        <v>50006</v>
      </c>
      <c r="B259" s="166" t="s">
        <v>4848</v>
      </c>
      <c r="C259" s="167">
        <v>3000087</v>
      </c>
      <c r="D259" s="170">
        <v>60579372</v>
      </c>
      <c r="E259" s="169">
        <v>1.1000000000000001E-3</v>
      </c>
    </row>
    <row r="260" spans="1:5" ht="9" customHeight="1" x14ac:dyDescent="0.3">
      <c r="A260" s="165">
        <v>50007</v>
      </c>
      <c r="B260" s="166" t="s">
        <v>4849</v>
      </c>
      <c r="C260" s="167">
        <v>788387</v>
      </c>
      <c r="D260" s="168">
        <v>100654334</v>
      </c>
      <c r="E260" s="169">
        <v>1.1299999999999999E-2</v>
      </c>
    </row>
    <row r="261" spans="1:5" ht="10.050000000000001" customHeight="1" x14ac:dyDescent="0.3">
      <c r="A261" s="165">
        <v>50009</v>
      </c>
      <c r="B261" s="166" t="s">
        <v>4850</v>
      </c>
      <c r="C261" s="167">
        <v>558524</v>
      </c>
      <c r="D261" s="168">
        <v>100655158</v>
      </c>
      <c r="E261" s="169">
        <v>4.2099999999999999E-2</v>
      </c>
    </row>
    <row r="262" spans="1:5" ht="10.050000000000001" customHeight="1" x14ac:dyDescent="0.3">
      <c r="A262" s="165">
        <v>50010</v>
      </c>
      <c r="B262" s="166" t="s">
        <v>4851</v>
      </c>
      <c r="C262" s="167">
        <v>2597627</v>
      </c>
      <c r="D262" s="168">
        <v>193465317</v>
      </c>
      <c r="E262" s="169">
        <v>8.9999999999999998E-4</v>
      </c>
    </row>
    <row r="263" spans="1:5" ht="10.050000000000001" customHeight="1" x14ac:dyDescent="0.3">
      <c r="A263" s="165">
        <v>50012</v>
      </c>
      <c r="B263" s="166" t="s">
        <v>4852</v>
      </c>
      <c r="C263" s="167">
        <v>9055885</v>
      </c>
      <c r="D263" s="170">
        <v>51779221</v>
      </c>
      <c r="E263" s="169">
        <v>1.32E-2</v>
      </c>
    </row>
    <row r="264" spans="1:5" ht="9" customHeight="1" x14ac:dyDescent="0.3">
      <c r="A264" s="165">
        <v>50013</v>
      </c>
      <c r="B264" s="166" t="s">
        <v>4853</v>
      </c>
      <c r="C264" s="167">
        <v>715768</v>
      </c>
      <c r="D264" s="170">
        <v>59654905</v>
      </c>
      <c r="E264" s="169">
        <v>6.1000000000000004E-3</v>
      </c>
    </row>
    <row r="265" spans="1:5" ht="10.050000000000001" customHeight="1" x14ac:dyDescent="0.3">
      <c r="A265" s="165">
        <v>50014</v>
      </c>
      <c r="B265" s="166" t="s">
        <v>4854</v>
      </c>
      <c r="C265" s="167">
        <v>3844281</v>
      </c>
      <c r="D265" s="170">
        <v>35150986</v>
      </c>
      <c r="E265" s="169">
        <v>1.1999999999999999E-3</v>
      </c>
    </row>
    <row r="266" spans="1:5" ht="10.050000000000001" customHeight="1" x14ac:dyDescent="0.3">
      <c r="A266" s="165">
        <v>51150</v>
      </c>
      <c r="B266" s="166" t="s">
        <v>4855</v>
      </c>
      <c r="C266" s="167">
        <v>364478</v>
      </c>
      <c r="D266" s="170">
        <v>46583811</v>
      </c>
      <c r="E266" s="169">
        <v>4.3E-3</v>
      </c>
    </row>
    <row r="267" spans="1:5" ht="9" customHeight="1" x14ac:dyDescent="0.3">
      <c r="A267" s="165">
        <v>51152</v>
      </c>
      <c r="B267" s="166" t="s">
        <v>4856</v>
      </c>
      <c r="C267" s="167">
        <v>1446707</v>
      </c>
      <c r="D267" s="168">
        <v>100041300</v>
      </c>
      <c r="E267" s="169">
        <v>1.0699999999999999E-2</v>
      </c>
    </row>
    <row r="268" spans="1:5" ht="10.050000000000001" customHeight="1" x14ac:dyDescent="0.3">
      <c r="A268" s="165">
        <v>51153</v>
      </c>
      <c r="B268" s="166" t="s">
        <v>4857</v>
      </c>
      <c r="C268" s="167">
        <v>517085</v>
      </c>
      <c r="D268" s="168">
        <v>193009321</v>
      </c>
      <c r="E268" s="169">
        <v>3.5900000000000001E-2</v>
      </c>
    </row>
    <row r="269" spans="1:5" ht="10.050000000000001" customHeight="1" x14ac:dyDescent="0.3">
      <c r="A269" s="165">
        <v>51154</v>
      </c>
      <c r="B269" s="166" t="s">
        <v>4858</v>
      </c>
      <c r="C269" s="167">
        <v>741977</v>
      </c>
      <c r="D269" s="168">
        <v>100653807</v>
      </c>
      <c r="E269" s="169">
        <v>1.8E-3</v>
      </c>
    </row>
    <row r="270" spans="1:5" ht="10.050000000000001" customHeight="1" x14ac:dyDescent="0.3">
      <c r="A270" s="165">
        <v>51155</v>
      </c>
      <c r="B270" s="166" t="s">
        <v>4859</v>
      </c>
      <c r="C270" s="167">
        <v>1615066</v>
      </c>
      <c r="D270" s="170">
        <v>46838884</v>
      </c>
      <c r="E270" s="169">
        <v>1.9E-3</v>
      </c>
    </row>
    <row r="271" spans="1:5" ht="9" customHeight="1" x14ac:dyDescent="0.3">
      <c r="A271" s="165">
        <v>51156</v>
      </c>
      <c r="B271" s="166" t="s">
        <v>4860</v>
      </c>
      <c r="C271" s="167">
        <v>422562</v>
      </c>
      <c r="D271" s="168">
        <v>843914941</v>
      </c>
      <c r="E271" s="169">
        <v>1.9300000000000001E-2</v>
      </c>
    </row>
    <row r="272" spans="1:5" ht="10.050000000000001" customHeight="1" x14ac:dyDescent="0.3">
      <c r="A272" s="165">
        <v>51159</v>
      </c>
      <c r="B272" s="166" t="s">
        <v>4861</v>
      </c>
      <c r="C272" s="167">
        <v>3674635</v>
      </c>
      <c r="D272" s="170">
        <v>67954933</v>
      </c>
      <c r="E272" s="169">
        <v>9.5999999999999992E-3</v>
      </c>
    </row>
    <row r="273" spans="1:5" ht="10.050000000000001" customHeight="1" x14ac:dyDescent="0.3">
      <c r="A273" s="165">
        <v>52096</v>
      </c>
      <c r="B273" s="166" t="s">
        <v>4862</v>
      </c>
      <c r="C273" s="167">
        <v>1927981</v>
      </c>
      <c r="D273" s="170">
        <v>84398288</v>
      </c>
      <c r="E273" s="169">
        <v>1.78E-2</v>
      </c>
    </row>
    <row r="274" spans="1:5" ht="10.050000000000001" customHeight="1" x14ac:dyDescent="0.3">
      <c r="A274" s="165">
        <v>53111</v>
      </c>
      <c r="B274" s="166" t="s">
        <v>4863</v>
      </c>
      <c r="C274" s="167">
        <v>1580292</v>
      </c>
      <c r="D274" s="170">
        <v>69560654</v>
      </c>
      <c r="E274" s="169">
        <v>3.7000000000000002E-3</v>
      </c>
    </row>
    <row r="275" spans="1:5" ht="9" customHeight="1" x14ac:dyDescent="0.3">
      <c r="A275" s="165">
        <v>53112</v>
      </c>
      <c r="B275" s="166" t="s">
        <v>4864</v>
      </c>
      <c r="C275" s="167">
        <v>359825</v>
      </c>
      <c r="D275" s="168">
        <v>193009396</v>
      </c>
      <c r="E275" s="169">
        <v>6.1999999999999998E-3</v>
      </c>
    </row>
    <row r="276" spans="1:5" ht="10.050000000000001" customHeight="1" x14ac:dyDescent="0.3">
      <c r="A276" s="165">
        <v>53113</v>
      </c>
      <c r="B276" s="166" t="s">
        <v>4865</v>
      </c>
      <c r="C276" s="167">
        <v>8705155</v>
      </c>
      <c r="D276" s="170">
        <v>79925038</v>
      </c>
      <c r="E276" s="169">
        <v>2.8799999999999999E-2</v>
      </c>
    </row>
    <row r="277" spans="1:5" ht="10.050000000000001" customHeight="1" x14ac:dyDescent="0.3">
      <c r="A277" s="165">
        <v>53114</v>
      </c>
      <c r="B277" s="166" t="s">
        <v>4866</v>
      </c>
      <c r="C277" s="167">
        <v>1436266</v>
      </c>
      <c r="D277" s="168">
        <v>798970260</v>
      </c>
      <c r="E277" s="169">
        <v>4.5999999999999999E-3</v>
      </c>
    </row>
    <row r="278" spans="1:5" ht="9" customHeight="1" x14ac:dyDescent="0.3">
      <c r="A278" s="165">
        <v>54037</v>
      </c>
      <c r="B278" s="166" t="s">
        <v>4867</v>
      </c>
      <c r="C278" s="167">
        <v>819642</v>
      </c>
      <c r="D278" s="170">
        <v>48930606</v>
      </c>
      <c r="E278" s="169">
        <v>4.0000000000000001E-3</v>
      </c>
    </row>
    <row r="279" spans="1:5" ht="10.050000000000001" customHeight="1" x14ac:dyDescent="0.3">
      <c r="A279" s="165">
        <v>54039</v>
      </c>
      <c r="B279" s="166" t="s">
        <v>4868</v>
      </c>
      <c r="C279" s="167">
        <v>1854614</v>
      </c>
      <c r="D279" s="170">
        <v>49235237</v>
      </c>
      <c r="E279" s="169">
        <v>1.4E-2</v>
      </c>
    </row>
    <row r="280" spans="1:5" ht="10.050000000000001" customHeight="1" x14ac:dyDescent="0.3">
      <c r="A280" s="165">
        <v>54041</v>
      </c>
      <c r="B280" s="166" t="s">
        <v>4869</v>
      </c>
      <c r="C280" s="167">
        <v>2976942</v>
      </c>
      <c r="D280" s="170">
        <v>83117853</v>
      </c>
      <c r="E280" s="169">
        <v>5.9999999999999995E-4</v>
      </c>
    </row>
    <row r="281" spans="1:5" ht="10.050000000000001" customHeight="1" x14ac:dyDescent="0.3">
      <c r="A281" s="165">
        <v>54042</v>
      </c>
      <c r="B281" s="166" t="s">
        <v>4870</v>
      </c>
      <c r="C281" s="167">
        <v>433359</v>
      </c>
      <c r="D281" s="168">
        <v>100040526</v>
      </c>
      <c r="E281" s="169">
        <v>1.23E-2</v>
      </c>
    </row>
    <row r="282" spans="1:5" ht="9" customHeight="1" x14ac:dyDescent="0.3">
      <c r="A282" s="165">
        <v>54043</v>
      </c>
      <c r="B282" s="166" t="s">
        <v>4871</v>
      </c>
      <c r="C282" s="167">
        <v>404472</v>
      </c>
      <c r="D282" s="170">
        <v>51057859</v>
      </c>
      <c r="E282" s="169">
        <v>1.4800000000000001E-2</v>
      </c>
    </row>
    <row r="283" spans="1:5" ht="10.050000000000001" customHeight="1" x14ac:dyDescent="0.3">
      <c r="A283" s="165">
        <v>54045</v>
      </c>
      <c r="B283" s="166" t="s">
        <v>4872</v>
      </c>
      <c r="C283" s="167">
        <v>1972379</v>
      </c>
      <c r="D283" s="170">
        <v>49305329</v>
      </c>
      <c r="E283" s="169">
        <v>1.44E-2</v>
      </c>
    </row>
    <row r="284" spans="1:5" ht="10.050000000000001" customHeight="1" x14ac:dyDescent="0.3">
      <c r="A284" s="165">
        <v>55104</v>
      </c>
      <c r="B284" s="166" t="s">
        <v>4873</v>
      </c>
      <c r="C284" s="167">
        <v>1375389</v>
      </c>
      <c r="D284" s="168">
        <v>171662984</v>
      </c>
      <c r="E284" s="169">
        <v>3.0999999999999999E-3</v>
      </c>
    </row>
    <row r="285" spans="1:5" ht="9" customHeight="1" x14ac:dyDescent="0.3">
      <c r="A285" s="165">
        <v>55105</v>
      </c>
      <c r="B285" s="166" t="s">
        <v>4874</v>
      </c>
      <c r="C285" s="167">
        <v>1894751</v>
      </c>
      <c r="D285" s="168">
        <v>100346089</v>
      </c>
      <c r="E285" s="169">
        <v>2.5999999999999999E-3</v>
      </c>
    </row>
    <row r="286" spans="1:5" ht="10.050000000000001" customHeight="1" x14ac:dyDescent="0.3">
      <c r="A286" s="165">
        <v>55106</v>
      </c>
      <c r="B286" s="166" t="s">
        <v>4875</v>
      </c>
      <c r="C286" s="167">
        <v>2416232</v>
      </c>
      <c r="D286" s="170">
        <v>51779296</v>
      </c>
      <c r="E286" s="169">
        <v>2E-3</v>
      </c>
    </row>
    <row r="287" spans="1:5" ht="10.050000000000001" customHeight="1" x14ac:dyDescent="0.3">
      <c r="A287" s="165">
        <v>55108</v>
      </c>
      <c r="B287" s="166" t="s">
        <v>4876</v>
      </c>
      <c r="C287" s="167">
        <v>2845483</v>
      </c>
      <c r="D287" s="170">
        <v>52115250</v>
      </c>
      <c r="E287" s="169">
        <v>1.1999999999999999E-3</v>
      </c>
    </row>
    <row r="288" spans="1:5" ht="10.050000000000001" customHeight="1" x14ac:dyDescent="0.3">
      <c r="A288" s="165">
        <v>55110</v>
      </c>
      <c r="B288" s="166" t="s">
        <v>4877</v>
      </c>
      <c r="C288" s="167">
        <v>4396290</v>
      </c>
      <c r="D288" s="170">
        <v>92844208</v>
      </c>
      <c r="E288" s="169">
        <v>4.4000000000000003E-3</v>
      </c>
    </row>
    <row r="289" spans="1:5" ht="9" customHeight="1" x14ac:dyDescent="0.3">
      <c r="A289" s="165">
        <v>55111</v>
      </c>
      <c r="B289" s="166" t="s">
        <v>4878</v>
      </c>
      <c r="C289" s="167">
        <v>2317041</v>
      </c>
      <c r="D289" s="170">
        <v>52648441</v>
      </c>
      <c r="E289" s="169">
        <v>2.5999999999999999E-3</v>
      </c>
    </row>
    <row r="290" spans="1:5" ht="10.050000000000001" customHeight="1" x14ac:dyDescent="0.3">
      <c r="A290" s="165">
        <v>56015</v>
      </c>
      <c r="B290" s="166" t="s">
        <v>4879</v>
      </c>
      <c r="C290" s="167">
        <v>1359440</v>
      </c>
      <c r="D290" s="170">
        <v>27202019</v>
      </c>
      <c r="E290" s="169">
        <v>1.04E-2</v>
      </c>
    </row>
    <row r="291" spans="1:5" ht="10.050000000000001" customHeight="1" x14ac:dyDescent="0.3">
      <c r="A291" s="165">
        <v>56017</v>
      </c>
      <c r="B291" s="166" t="s">
        <v>4880</v>
      </c>
      <c r="C291" s="167">
        <v>1690794</v>
      </c>
      <c r="D291" s="170">
        <v>84400225</v>
      </c>
      <c r="E291" s="169">
        <v>2.5000000000000001E-3</v>
      </c>
    </row>
    <row r="292" spans="1:5" ht="9" customHeight="1" x14ac:dyDescent="0.3">
      <c r="A292" s="165">
        <v>57001</v>
      </c>
      <c r="B292" s="166" t="s">
        <v>4881</v>
      </c>
      <c r="C292" s="167">
        <v>452773</v>
      </c>
      <c r="D292" s="170">
        <v>49722812</v>
      </c>
      <c r="E292" s="169">
        <v>3.0999999999999999E-3</v>
      </c>
    </row>
    <row r="293" spans="1:5" ht="10.050000000000001" customHeight="1" x14ac:dyDescent="0.3">
      <c r="A293" s="165">
        <v>57002</v>
      </c>
      <c r="B293" s="166" t="s">
        <v>4882</v>
      </c>
      <c r="C293" s="167">
        <v>1568013</v>
      </c>
      <c r="D293" s="170">
        <v>27059526</v>
      </c>
      <c r="E293" s="169">
        <v>3.0000000000000001E-3</v>
      </c>
    </row>
    <row r="294" spans="1:5" ht="10.050000000000001" customHeight="1" x14ac:dyDescent="0.3">
      <c r="A294" s="165">
        <v>57003</v>
      </c>
      <c r="B294" s="166" t="s">
        <v>4883</v>
      </c>
      <c r="C294" s="167">
        <v>7928336</v>
      </c>
      <c r="D294" s="168">
        <v>621280564</v>
      </c>
      <c r="E294" s="169">
        <v>1.0500000000000001E-2</v>
      </c>
    </row>
    <row r="295" spans="1:5" ht="10.050000000000001" customHeight="1" x14ac:dyDescent="0.3">
      <c r="A295" s="165">
        <v>57004</v>
      </c>
      <c r="B295" s="166" t="s">
        <v>4884</v>
      </c>
      <c r="C295" s="167">
        <v>2841911</v>
      </c>
      <c r="D295" s="170">
        <v>53488482</v>
      </c>
      <c r="E295" s="169">
        <v>8.3000000000000001E-3</v>
      </c>
    </row>
    <row r="296" spans="1:5" ht="9" customHeight="1" x14ac:dyDescent="0.3">
      <c r="A296" s="165">
        <v>58106</v>
      </c>
      <c r="B296" s="166" t="s">
        <v>4885</v>
      </c>
      <c r="C296" s="167">
        <v>552002</v>
      </c>
      <c r="D296" s="168">
        <v>800496056</v>
      </c>
      <c r="E296" s="169">
        <v>3.1899999999999998E-2</v>
      </c>
    </row>
    <row r="297" spans="1:5" ht="10.050000000000001" customHeight="1" x14ac:dyDescent="0.3">
      <c r="A297" s="165">
        <v>58107</v>
      </c>
      <c r="B297" s="166" t="s">
        <v>4886</v>
      </c>
      <c r="C297" s="167">
        <v>374813</v>
      </c>
      <c r="D297" s="168">
        <v>801811258</v>
      </c>
      <c r="E297" s="169">
        <v>3.0000000000000001E-3</v>
      </c>
    </row>
    <row r="298" spans="1:5" ht="10.050000000000001" customHeight="1" x14ac:dyDescent="0.3">
      <c r="A298" s="165">
        <v>58108</v>
      </c>
      <c r="B298" s="166" t="s">
        <v>4887</v>
      </c>
      <c r="C298" s="167">
        <v>375305</v>
      </c>
      <c r="D298" s="168">
        <v>100041672</v>
      </c>
      <c r="E298" s="169">
        <v>3.5999999999999999E-3</v>
      </c>
    </row>
    <row r="299" spans="1:5" ht="10.050000000000001" customHeight="1" x14ac:dyDescent="0.3">
      <c r="A299" s="165">
        <v>58109</v>
      </c>
      <c r="B299" s="166" t="s">
        <v>4888</v>
      </c>
      <c r="C299" s="167">
        <v>939564</v>
      </c>
      <c r="D299" s="168">
        <v>181042040</v>
      </c>
      <c r="E299" s="169">
        <v>1.06E-2</v>
      </c>
    </row>
    <row r="300" spans="1:5" ht="9" customHeight="1" x14ac:dyDescent="0.3">
      <c r="A300" s="165">
        <v>58112</v>
      </c>
      <c r="B300" s="166" t="s">
        <v>4889</v>
      </c>
      <c r="C300" s="167">
        <v>2571328</v>
      </c>
      <c r="D300" s="170">
        <v>80701014</v>
      </c>
      <c r="E300" s="169">
        <v>1.8E-3</v>
      </c>
    </row>
    <row r="301" spans="1:5" ht="10.050000000000001" customHeight="1" x14ac:dyDescent="0.3">
      <c r="A301" s="165">
        <v>59113</v>
      </c>
      <c r="B301" s="166" t="s">
        <v>4890</v>
      </c>
      <c r="C301" s="167">
        <v>259068</v>
      </c>
      <c r="D301" s="168">
        <v>100655067</v>
      </c>
      <c r="E301" s="169">
        <v>2.3E-3</v>
      </c>
    </row>
    <row r="302" spans="1:5" ht="10.050000000000001" customHeight="1" x14ac:dyDescent="0.3">
      <c r="A302" s="165">
        <v>59114</v>
      </c>
      <c r="B302" s="166" t="s">
        <v>4891</v>
      </c>
      <c r="C302" s="167">
        <v>231830</v>
      </c>
      <c r="D302" s="168">
        <v>100040930</v>
      </c>
      <c r="E302" s="169">
        <v>2.5399999999999999E-2</v>
      </c>
    </row>
    <row r="303" spans="1:5" ht="9" customHeight="1" x14ac:dyDescent="0.3">
      <c r="A303" s="165">
        <v>59117</v>
      </c>
      <c r="B303" s="166" t="s">
        <v>4892</v>
      </c>
      <c r="C303" s="167">
        <v>3492741</v>
      </c>
      <c r="D303" s="170">
        <v>30642094</v>
      </c>
      <c r="E303" s="169">
        <v>5.3E-3</v>
      </c>
    </row>
    <row r="304" spans="1:5" ht="10.050000000000001" customHeight="1" x14ac:dyDescent="0.3">
      <c r="A304" s="165">
        <v>60077</v>
      </c>
      <c r="B304" s="166" t="s">
        <v>4893</v>
      </c>
      <c r="C304" s="167">
        <v>8603959</v>
      </c>
      <c r="D304" s="168">
        <v>184206910</v>
      </c>
      <c r="E304" s="169">
        <v>3.8E-3</v>
      </c>
    </row>
    <row r="305" spans="1:5" ht="10.050000000000001" customHeight="1" x14ac:dyDescent="0.3">
      <c r="A305" s="165">
        <v>61150</v>
      </c>
      <c r="B305" s="166" t="s">
        <v>4894</v>
      </c>
      <c r="C305" s="167">
        <v>328055</v>
      </c>
      <c r="D305" s="168">
        <v>100653674</v>
      </c>
      <c r="E305" s="169">
        <v>1.6999999999999999E-3</v>
      </c>
    </row>
    <row r="306" spans="1:5" ht="10.050000000000001" customHeight="1" x14ac:dyDescent="0.3">
      <c r="A306" s="165">
        <v>61151</v>
      </c>
      <c r="B306" s="166" t="s">
        <v>4895</v>
      </c>
      <c r="C306" s="167">
        <v>425944</v>
      </c>
      <c r="D306" s="170">
        <v>54420013</v>
      </c>
      <c r="E306" s="169">
        <v>1.23E-2</v>
      </c>
    </row>
    <row r="307" spans="1:5" ht="9" customHeight="1" x14ac:dyDescent="0.3">
      <c r="A307" s="165">
        <v>61154</v>
      </c>
      <c r="B307" s="166" t="s">
        <v>4896</v>
      </c>
      <c r="C307" s="167">
        <v>1234381</v>
      </c>
      <c r="D307" s="168">
        <v>193284890</v>
      </c>
      <c r="E307" s="169">
        <v>1.2999999999999999E-3</v>
      </c>
    </row>
    <row r="308" spans="1:5" ht="10.050000000000001" customHeight="1" x14ac:dyDescent="0.3">
      <c r="A308" s="165">
        <v>61156</v>
      </c>
      <c r="B308" s="166" t="s">
        <v>4897</v>
      </c>
      <c r="C308" s="167">
        <v>2402621</v>
      </c>
      <c r="D308" s="170">
        <v>86918414</v>
      </c>
      <c r="E308" s="169">
        <v>1.9E-3</v>
      </c>
    </row>
    <row r="309" spans="1:5" ht="10.050000000000001" customHeight="1" x14ac:dyDescent="0.3">
      <c r="A309" s="165">
        <v>61157</v>
      </c>
      <c r="B309" s="166" t="s">
        <v>4898</v>
      </c>
      <c r="C309" s="171" t="s">
        <v>4652</v>
      </c>
      <c r="D309" s="168">
        <v>100040781</v>
      </c>
      <c r="E309" s="169">
        <v>9.0300000000000005E-2</v>
      </c>
    </row>
    <row r="310" spans="1:5" ht="9" customHeight="1" x14ac:dyDescent="0.3">
      <c r="A310" s="165">
        <v>61158</v>
      </c>
      <c r="B310" s="166" t="s">
        <v>4899</v>
      </c>
      <c r="C310" s="167">
        <v>348907</v>
      </c>
      <c r="D310" s="170">
        <v>43866631</v>
      </c>
      <c r="E310" s="169">
        <v>2.3E-3</v>
      </c>
    </row>
    <row r="311" spans="1:5" ht="10.050000000000001" customHeight="1" x14ac:dyDescent="0.3">
      <c r="A311" s="165">
        <v>62070</v>
      </c>
      <c r="B311" s="166" t="s">
        <v>4900</v>
      </c>
      <c r="C311" s="167">
        <v>1450437</v>
      </c>
      <c r="D311" s="168">
        <v>184206936</v>
      </c>
      <c r="E311" s="169">
        <v>1.9E-2</v>
      </c>
    </row>
    <row r="312" spans="1:5" ht="10.050000000000001" customHeight="1" x14ac:dyDescent="0.3">
      <c r="A312" s="165">
        <v>62072</v>
      </c>
      <c r="B312" s="166" t="s">
        <v>4901</v>
      </c>
      <c r="C312" s="167">
        <v>5403517</v>
      </c>
      <c r="D312" s="168">
        <v>100041144</v>
      </c>
      <c r="E312" s="169">
        <v>6.1000000000000004E-3</v>
      </c>
    </row>
    <row r="313" spans="1:5" ht="10.050000000000001" customHeight="1" x14ac:dyDescent="0.3">
      <c r="A313" s="165">
        <v>63066</v>
      </c>
      <c r="B313" s="166" t="s">
        <v>4902</v>
      </c>
      <c r="C313" s="167">
        <v>790263</v>
      </c>
      <c r="D313" s="168">
        <v>184206985</v>
      </c>
      <c r="E313" s="169">
        <v>1.5699999999999999E-2</v>
      </c>
    </row>
    <row r="314" spans="1:5" ht="9" customHeight="1" x14ac:dyDescent="0.3">
      <c r="A314" s="165">
        <v>63067</v>
      </c>
      <c r="B314" s="166" t="s">
        <v>4903</v>
      </c>
      <c r="C314" s="167">
        <v>1406576</v>
      </c>
      <c r="D314" s="168">
        <v>184206951</v>
      </c>
      <c r="E314" s="169">
        <v>3.0999999999999999E-3</v>
      </c>
    </row>
    <row r="315" spans="1:5" ht="10.050000000000001" customHeight="1" x14ac:dyDescent="0.3">
      <c r="A315" s="165">
        <v>64072</v>
      </c>
      <c r="B315" s="166" t="s">
        <v>4904</v>
      </c>
      <c r="C315" s="167">
        <v>404419</v>
      </c>
      <c r="D315" s="170">
        <v>9441403</v>
      </c>
      <c r="E315" s="169">
        <v>2.0999999999999999E-3</v>
      </c>
    </row>
    <row r="316" spans="1:5" ht="10.050000000000001" customHeight="1" x14ac:dyDescent="0.3">
      <c r="A316" s="165">
        <v>64074</v>
      </c>
      <c r="B316" s="166" t="s">
        <v>4905</v>
      </c>
      <c r="C316" s="167">
        <v>1341274</v>
      </c>
      <c r="D316" s="170">
        <v>49090348</v>
      </c>
      <c r="E316" s="169">
        <v>1.0500000000000001E-2</v>
      </c>
    </row>
    <row r="317" spans="1:5" ht="9" customHeight="1" x14ac:dyDescent="0.3">
      <c r="A317" s="165">
        <v>64075</v>
      </c>
      <c r="B317" s="166" t="s">
        <v>4906</v>
      </c>
      <c r="C317" s="167">
        <v>7300190</v>
      </c>
      <c r="D317" s="170">
        <v>93755940</v>
      </c>
      <c r="E317" s="169">
        <v>4.5999999999999999E-3</v>
      </c>
    </row>
    <row r="318" spans="1:5" ht="10.050000000000001" customHeight="1" x14ac:dyDescent="0.3">
      <c r="A318" s="165">
        <v>65096</v>
      </c>
      <c r="B318" s="166" t="s">
        <v>4907</v>
      </c>
      <c r="C318" s="167">
        <v>275494</v>
      </c>
      <c r="D318" s="170">
        <v>38286274</v>
      </c>
      <c r="E318" s="169">
        <v>1.6999999999999999E-3</v>
      </c>
    </row>
    <row r="319" spans="1:5" ht="10.050000000000001" customHeight="1" x14ac:dyDescent="0.3">
      <c r="A319" s="165">
        <v>65098</v>
      </c>
      <c r="B319" s="166" t="s">
        <v>4908</v>
      </c>
      <c r="C319" s="167">
        <v>781631</v>
      </c>
      <c r="D319" s="168">
        <v>159603588</v>
      </c>
      <c r="E319" s="169">
        <v>1.1000000000000001E-3</v>
      </c>
    </row>
    <row r="320" spans="1:5" ht="10.050000000000001" customHeight="1" x14ac:dyDescent="0.3">
      <c r="A320" s="165">
        <v>66102</v>
      </c>
      <c r="B320" s="166" t="s">
        <v>4909</v>
      </c>
      <c r="C320" s="167">
        <v>4969613</v>
      </c>
      <c r="D320" s="170">
        <v>16621831</v>
      </c>
      <c r="E320" s="169">
        <v>1.4200000000000001E-2</v>
      </c>
    </row>
    <row r="321" spans="1:5" ht="9.3000000000000007" customHeight="1" x14ac:dyDescent="0.3">
      <c r="A321" s="165">
        <v>66103</v>
      </c>
      <c r="B321" s="166" t="s">
        <v>4910</v>
      </c>
      <c r="C321" s="167">
        <v>443286</v>
      </c>
      <c r="D321" s="168">
        <v>193285038</v>
      </c>
      <c r="E321" s="169">
        <v>3.5000000000000001E-3</v>
      </c>
    </row>
    <row r="322" spans="1:5" ht="10.050000000000001" customHeight="1" x14ac:dyDescent="0.3">
      <c r="A322" s="165">
        <v>66104</v>
      </c>
      <c r="B322" s="166" t="s">
        <v>4911</v>
      </c>
      <c r="C322" s="167">
        <v>171613</v>
      </c>
      <c r="D322" s="168">
        <v>136313272</v>
      </c>
      <c r="E322" s="169">
        <v>2.0999999999999999E-3</v>
      </c>
    </row>
    <row r="323" spans="1:5" ht="9" customHeight="1" x14ac:dyDescent="0.3">
      <c r="A323" s="165">
        <v>66105</v>
      </c>
      <c r="B323" s="166" t="s">
        <v>4912</v>
      </c>
      <c r="C323" s="167">
        <v>4820562</v>
      </c>
      <c r="D323" s="168">
        <v>193574845</v>
      </c>
      <c r="E323" s="169">
        <v>3.5000000000000001E-3</v>
      </c>
    </row>
    <row r="324" spans="1:5" ht="10.050000000000001" customHeight="1" x14ac:dyDescent="0.3">
      <c r="A324" s="165">
        <v>66107</v>
      </c>
      <c r="B324" s="166" t="s">
        <v>4913</v>
      </c>
      <c r="C324" s="167">
        <v>1235751</v>
      </c>
      <c r="D324" s="168">
        <v>100041342</v>
      </c>
      <c r="E324" s="169">
        <v>3.0000000000000001E-3</v>
      </c>
    </row>
    <row r="325" spans="1:5" ht="10.050000000000001" customHeight="1" x14ac:dyDescent="0.3">
      <c r="A325" s="165">
        <v>67055</v>
      </c>
      <c r="B325" s="166" t="s">
        <v>4914</v>
      </c>
      <c r="C325" s="167">
        <v>3539385</v>
      </c>
      <c r="D325" s="170">
        <v>81630642</v>
      </c>
      <c r="E325" s="169">
        <v>1.8E-3</v>
      </c>
    </row>
    <row r="326" spans="1:5" ht="10.050000000000001" customHeight="1" x14ac:dyDescent="0.3">
      <c r="A326" s="165">
        <v>67061</v>
      </c>
      <c r="B326" s="166" t="s">
        <v>4915</v>
      </c>
      <c r="C326" s="167">
        <v>5265853</v>
      </c>
      <c r="D326" s="170">
        <v>35248491</v>
      </c>
      <c r="E326" s="169">
        <v>1.6000000000000001E-3</v>
      </c>
    </row>
    <row r="327" spans="1:5" ht="9" customHeight="1" x14ac:dyDescent="0.3">
      <c r="A327" s="165">
        <v>68070</v>
      </c>
      <c r="B327" s="166" t="s">
        <v>4916</v>
      </c>
      <c r="C327" s="167">
        <v>1544528</v>
      </c>
      <c r="D327" s="168">
        <v>100339555</v>
      </c>
      <c r="E327" s="169">
        <v>2.3E-3</v>
      </c>
    </row>
    <row r="328" spans="1:5" ht="10.050000000000001" customHeight="1" x14ac:dyDescent="0.3">
      <c r="A328" s="165">
        <v>68071</v>
      </c>
      <c r="B328" s="166" t="s">
        <v>4917</v>
      </c>
      <c r="C328" s="167">
        <v>371847</v>
      </c>
      <c r="D328" s="170">
        <v>23203961</v>
      </c>
      <c r="E328" s="169">
        <v>4.4999999999999997E-3</v>
      </c>
    </row>
    <row r="329" spans="1:5" ht="10.050000000000001" customHeight="1" x14ac:dyDescent="0.3">
      <c r="A329" s="165">
        <v>68072</v>
      </c>
      <c r="B329" s="166" t="s">
        <v>4918</v>
      </c>
      <c r="C329" s="167">
        <v>656685</v>
      </c>
      <c r="D329" s="168">
        <v>193465218</v>
      </c>
      <c r="E329" s="169">
        <v>4.1999999999999997E-3</v>
      </c>
    </row>
    <row r="330" spans="1:5" ht="9" customHeight="1" x14ac:dyDescent="0.3">
      <c r="A330" s="165">
        <v>68073</v>
      </c>
      <c r="B330" s="166" t="s">
        <v>4919</v>
      </c>
      <c r="C330" s="167">
        <v>1464434</v>
      </c>
      <c r="D330" s="168">
        <v>100042415</v>
      </c>
      <c r="E330" s="169">
        <v>3.2000000000000002E-3</v>
      </c>
    </row>
    <row r="331" spans="1:5" ht="10.050000000000001" customHeight="1" x14ac:dyDescent="0.3">
      <c r="A331" s="165">
        <v>68074</v>
      </c>
      <c r="B331" s="166" t="s">
        <v>4920</v>
      </c>
      <c r="C331" s="167">
        <v>204494</v>
      </c>
      <c r="D331" s="170">
        <v>95487351</v>
      </c>
      <c r="E331" s="169">
        <v>2.5999999999999999E-3</v>
      </c>
    </row>
    <row r="332" spans="1:5" ht="10.050000000000001" customHeight="1" x14ac:dyDescent="0.3">
      <c r="A332" s="165">
        <v>68075</v>
      </c>
      <c r="B332" s="166" t="s">
        <v>4921</v>
      </c>
      <c r="C332" s="167">
        <v>285519</v>
      </c>
      <c r="D332" s="170">
        <v>35436823</v>
      </c>
      <c r="E332" s="169">
        <v>3.2000000000000002E-3</v>
      </c>
    </row>
    <row r="333" spans="1:5" ht="10.050000000000001" customHeight="1" x14ac:dyDescent="0.3">
      <c r="A333" s="165">
        <v>69104</v>
      </c>
      <c r="B333" s="166" t="s">
        <v>4922</v>
      </c>
      <c r="C333" s="167">
        <v>954310</v>
      </c>
      <c r="D333" s="168">
        <v>100654565</v>
      </c>
      <c r="E333" s="169">
        <v>8.9499999999999996E-2</v>
      </c>
    </row>
    <row r="334" spans="1:5" ht="9" customHeight="1" x14ac:dyDescent="0.3">
      <c r="A334" s="165">
        <v>69106</v>
      </c>
      <c r="B334" s="166" t="s">
        <v>4923</v>
      </c>
      <c r="C334" s="167">
        <v>1104208</v>
      </c>
      <c r="D334" s="170">
        <v>27071091</v>
      </c>
      <c r="E334" s="169">
        <v>8.9999999999999993E-3</v>
      </c>
    </row>
    <row r="335" spans="1:5" ht="10.050000000000001" customHeight="1" x14ac:dyDescent="0.3">
      <c r="A335" s="165">
        <v>69107</v>
      </c>
      <c r="B335" s="166" t="s">
        <v>4924</v>
      </c>
      <c r="C335" s="167">
        <v>170985</v>
      </c>
      <c r="D335" s="168">
        <v>159600279</v>
      </c>
      <c r="E335" s="169">
        <v>1.5100000000000001E-2</v>
      </c>
    </row>
    <row r="336" spans="1:5" ht="10.050000000000001" customHeight="1" x14ac:dyDescent="0.3">
      <c r="A336" s="165">
        <v>69108</v>
      </c>
      <c r="B336" s="166" t="s">
        <v>4925</v>
      </c>
      <c r="C336" s="167">
        <v>351487</v>
      </c>
      <c r="D336" s="170">
        <v>7626299</v>
      </c>
      <c r="E336" s="169">
        <v>3.0999999999999999E-3</v>
      </c>
    </row>
    <row r="337" spans="1:5" ht="9" customHeight="1" x14ac:dyDescent="0.3">
      <c r="A337" s="165">
        <v>69109</v>
      </c>
      <c r="B337" s="166" t="s">
        <v>4926</v>
      </c>
      <c r="C337" s="167">
        <v>1013370</v>
      </c>
      <c r="D337" s="170">
        <v>23820319</v>
      </c>
      <c r="E337" s="169">
        <v>1.38E-2</v>
      </c>
    </row>
    <row r="338" spans="1:5" ht="10.050000000000001" customHeight="1" x14ac:dyDescent="0.3">
      <c r="A338" s="165">
        <v>70092</v>
      </c>
      <c r="B338" s="166" t="s">
        <v>4927</v>
      </c>
      <c r="C338" s="167">
        <v>840260</v>
      </c>
      <c r="D338" s="170">
        <v>75910513</v>
      </c>
      <c r="E338" s="169">
        <v>3.5000000000000001E-3</v>
      </c>
    </row>
    <row r="339" spans="1:5" ht="10.050000000000001" customHeight="1" x14ac:dyDescent="0.3">
      <c r="A339" s="165">
        <v>70093</v>
      </c>
      <c r="B339" s="166" t="s">
        <v>4928</v>
      </c>
      <c r="C339" s="167">
        <v>2410050</v>
      </c>
      <c r="D339" s="168">
        <v>800533239</v>
      </c>
      <c r="E339" s="169">
        <v>9.1999999999999998E-3</v>
      </c>
    </row>
    <row r="340" spans="1:5" ht="10.050000000000001" customHeight="1" x14ac:dyDescent="0.3">
      <c r="A340" s="165">
        <v>71091</v>
      </c>
      <c r="B340" s="166" t="s">
        <v>4929</v>
      </c>
      <c r="C340" s="167">
        <v>2434882</v>
      </c>
      <c r="D340" s="168">
        <v>100042365</v>
      </c>
      <c r="E340" s="169">
        <v>1.5E-3</v>
      </c>
    </row>
    <row r="341" spans="1:5" ht="9" customHeight="1" x14ac:dyDescent="0.3">
      <c r="A341" s="165">
        <v>71092</v>
      </c>
      <c r="B341" s="166" t="s">
        <v>4930</v>
      </c>
      <c r="C341" s="167">
        <v>4963076</v>
      </c>
      <c r="D341" s="170">
        <v>82260837</v>
      </c>
      <c r="E341" s="169">
        <v>1.1299999999999999E-2</v>
      </c>
    </row>
    <row r="342" spans="1:5" ht="10.050000000000001" customHeight="1" x14ac:dyDescent="0.3">
      <c r="A342" s="165">
        <v>72066</v>
      </c>
      <c r="B342" s="166" t="s">
        <v>4931</v>
      </c>
      <c r="C342" s="167">
        <v>188704</v>
      </c>
      <c r="D342" s="168">
        <v>100042100</v>
      </c>
      <c r="E342" s="169">
        <v>1.67E-2</v>
      </c>
    </row>
    <row r="343" spans="1:5" ht="10.050000000000001" customHeight="1" x14ac:dyDescent="0.3">
      <c r="A343" s="165">
        <v>72068</v>
      </c>
      <c r="B343" s="166" t="s">
        <v>4932</v>
      </c>
      <c r="C343" s="167">
        <v>2915499</v>
      </c>
      <c r="D343" s="168">
        <v>159257096</v>
      </c>
      <c r="E343" s="169">
        <v>1.3299999999999999E-2</v>
      </c>
    </row>
    <row r="344" spans="1:5" ht="10.050000000000001" customHeight="1" x14ac:dyDescent="0.3">
      <c r="A344" s="165">
        <v>72073</v>
      </c>
      <c r="B344" s="166" t="s">
        <v>4933</v>
      </c>
      <c r="C344" s="167">
        <v>908899</v>
      </c>
      <c r="D344" s="168">
        <v>147882799</v>
      </c>
      <c r="E344" s="169">
        <v>1.37E-2</v>
      </c>
    </row>
    <row r="345" spans="1:5" ht="9" customHeight="1" x14ac:dyDescent="0.3">
      <c r="A345" s="165">
        <v>72074</v>
      </c>
      <c r="B345" s="166" t="s">
        <v>4934</v>
      </c>
      <c r="C345" s="167">
        <v>6762692</v>
      </c>
      <c r="D345" s="170">
        <v>25539719</v>
      </c>
      <c r="E345" s="169">
        <v>4.7500000000000001E-2</v>
      </c>
    </row>
    <row r="346" spans="1:5" ht="10.050000000000001" customHeight="1" x14ac:dyDescent="0.3">
      <c r="A346" s="165">
        <v>73099</v>
      </c>
      <c r="B346" s="166" t="s">
        <v>4935</v>
      </c>
      <c r="C346" s="167">
        <v>3450386</v>
      </c>
      <c r="D346" s="170">
        <v>73023848</v>
      </c>
      <c r="E346" s="169">
        <v>1.0500000000000001E-2</v>
      </c>
    </row>
    <row r="347" spans="1:5" ht="10.050000000000001" customHeight="1" x14ac:dyDescent="0.3">
      <c r="A347" s="165">
        <v>73102</v>
      </c>
      <c r="B347" s="166" t="s">
        <v>4936</v>
      </c>
      <c r="C347" s="167">
        <v>1549529</v>
      </c>
      <c r="D347" s="170">
        <v>27870872</v>
      </c>
      <c r="E347" s="169">
        <v>4.5999999999999999E-3</v>
      </c>
    </row>
    <row r="348" spans="1:5" ht="9" customHeight="1" x14ac:dyDescent="0.3">
      <c r="A348" s="165">
        <v>73105</v>
      </c>
      <c r="B348" s="166" t="s">
        <v>4937</v>
      </c>
      <c r="C348" s="167">
        <v>406659</v>
      </c>
      <c r="D348" s="168">
        <v>193009883</v>
      </c>
      <c r="E348" s="169">
        <v>7.1000000000000004E-3</v>
      </c>
    </row>
    <row r="349" spans="1:5" ht="10.050000000000001" customHeight="1" x14ac:dyDescent="0.3">
      <c r="A349" s="165">
        <v>73106</v>
      </c>
      <c r="B349" s="166" t="s">
        <v>4938</v>
      </c>
      <c r="C349" s="167">
        <v>4162863</v>
      </c>
      <c r="D349" s="170">
        <v>28593846</v>
      </c>
      <c r="E349" s="169">
        <v>1.11E-2</v>
      </c>
    </row>
    <row r="350" spans="1:5" ht="10.050000000000001" customHeight="1" x14ac:dyDescent="0.3">
      <c r="A350" s="165">
        <v>73108</v>
      </c>
      <c r="B350" s="166" t="s">
        <v>4939</v>
      </c>
      <c r="C350" s="167">
        <v>9577260</v>
      </c>
      <c r="D350" s="170">
        <v>84101013</v>
      </c>
      <c r="E350" s="169">
        <v>2.5999999999999999E-3</v>
      </c>
    </row>
    <row r="351" spans="1:5" ht="10.050000000000001" customHeight="1" x14ac:dyDescent="0.3">
      <c r="A351" s="165">
        <v>74187</v>
      </c>
      <c r="B351" s="166" t="s">
        <v>4940</v>
      </c>
      <c r="C351" s="167">
        <v>419127</v>
      </c>
      <c r="D351" s="168">
        <v>159605476</v>
      </c>
      <c r="E351" s="169">
        <v>2.0999999999999999E-3</v>
      </c>
    </row>
    <row r="352" spans="1:5" ht="9" customHeight="1" x14ac:dyDescent="0.3">
      <c r="A352" s="165">
        <v>74190</v>
      </c>
      <c r="B352" s="166" t="s">
        <v>4941</v>
      </c>
      <c r="C352" s="167">
        <v>584120</v>
      </c>
      <c r="D352" s="168">
        <v>193293578</v>
      </c>
      <c r="E352" s="169">
        <v>2.5000000000000001E-3</v>
      </c>
    </row>
    <row r="353" spans="1:5" ht="10.050000000000001" customHeight="1" x14ac:dyDescent="0.3">
      <c r="A353" s="165">
        <v>74194</v>
      </c>
      <c r="B353" s="166" t="s">
        <v>4942</v>
      </c>
      <c r="C353" s="167">
        <v>284437</v>
      </c>
      <c r="D353" s="168">
        <v>100041789</v>
      </c>
      <c r="E353" s="169">
        <v>4.1000000000000003E-3</v>
      </c>
    </row>
    <row r="354" spans="1:5" ht="10.050000000000001" customHeight="1" x14ac:dyDescent="0.3">
      <c r="A354" s="165">
        <v>74195</v>
      </c>
      <c r="B354" s="166" t="s">
        <v>4943</v>
      </c>
      <c r="C354" s="167">
        <v>91897</v>
      </c>
      <c r="D354" s="168">
        <v>193293552</v>
      </c>
      <c r="E354" s="169">
        <v>3.0000000000000001E-3</v>
      </c>
    </row>
    <row r="355" spans="1:5" ht="9" customHeight="1" x14ac:dyDescent="0.3">
      <c r="A355" s="165">
        <v>74197</v>
      </c>
      <c r="B355" s="166" t="s">
        <v>4944</v>
      </c>
      <c r="C355" s="167">
        <v>223372</v>
      </c>
      <c r="D355" s="168">
        <v>159603976</v>
      </c>
      <c r="E355" s="169">
        <v>2.2000000000000001E-3</v>
      </c>
    </row>
    <row r="356" spans="1:5" ht="10.050000000000001" customHeight="1" x14ac:dyDescent="0.3">
      <c r="A356" s="165">
        <v>74201</v>
      </c>
      <c r="B356" s="166" t="s">
        <v>4945</v>
      </c>
      <c r="C356" s="167">
        <v>1474451</v>
      </c>
      <c r="D356" s="170">
        <v>32716466</v>
      </c>
      <c r="E356" s="169">
        <v>0.01</v>
      </c>
    </row>
    <row r="357" spans="1:5" ht="10.050000000000001" customHeight="1" x14ac:dyDescent="0.3">
      <c r="A357" s="165">
        <v>74202</v>
      </c>
      <c r="B357" s="166" t="s">
        <v>4946</v>
      </c>
      <c r="C357" s="167">
        <v>152758</v>
      </c>
      <c r="D357" s="170">
        <v>34076299</v>
      </c>
      <c r="E357" s="169">
        <v>2.2000000000000001E-3</v>
      </c>
    </row>
    <row r="358" spans="1:5" ht="10.050000000000001" customHeight="1" x14ac:dyDescent="0.3">
      <c r="A358" s="165">
        <v>75084</v>
      </c>
      <c r="B358" s="166" t="s">
        <v>4947</v>
      </c>
      <c r="C358" s="167">
        <v>1030053</v>
      </c>
      <c r="D358" s="168">
        <v>798974320</v>
      </c>
      <c r="E358" s="169">
        <v>2.5999999999999999E-3</v>
      </c>
    </row>
    <row r="359" spans="1:5" ht="9" customHeight="1" x14ac:dyDescent="0.3">
      <c r="A359" s="165">
        <v>75085</v>
      </c>
      <c r="B359" s="166" t="s">
        <v>4948</v>
      </c>
      <c r="C359" s="167">
        <v>1957141</v>
      </c>
      <c r="D359" s="168">
        <v>798972282</v>
      </c>
      <c r="E359" s="169">
        <v>1.4E-3</v>
      </c>
    </row>
    <row r="360" spans="1:5" ht="10.050000000000001" customHeight="1" x14ac:dyDescent="0.3">
      <c r="A360" s="165">
        <v>75086</v>
      </c>
      <c r="B360" s="166" t="s">
        <v>4949</v>
      </c>
      <c r="C360" s="167">
        <v>692533</v>
      </c>
      <c r="D360" s="168">
        <v>800483153</v>
      </c>
      <c r="E360" s="169">
        <v>5.0000000000000001E-3</v>
      </c>
    </row>
    <row r="361" spans="1:5" ht="10.050000000000001" customHeight="1" x14ac:dyDescent="0.3">
      <c r="A361" s="165">
        <v>75087</v>
      </c>
      <c r="B361" s="166" t="s">
        <v>4950</v>
      </c>
      <c r="C361" s="167">
        <v>3902728</v>
      </c>
      <c r="D361" s="168">
        <v>100653666</v>
      </c>
      <c r="E361" s="169">
        <v>1.1599999999999999E-2</v>
      </c>
    </row>
    <row r="362" spans="1:5" ht="9" customHeight="1" x14ac:dyDescent="0.3">
      <c r="A362" s="165">
        <v>76081</v>
      </c>
      <c r="B362" s="166" t="s">
        <v>4951</v>
      </c>
      <c r="C362" s="167">
        <v>448552</v>
      </c>
      <c r="D362" s="170">
        <v>86822327</v>
      </c>
      <c r="E362" s="169">
        <v>5.7000000000000002E-3</v>
      </c>
    </row>
    <row r="363" spans="1:5" ht="10.050000000000001" customHeight="1" x14ac:dyDescent="0.3">
      <c r="A363" s="165">
        <v>76082</v>
      </c>
      <c r="B363" s="166" t="s">
        <v>4952</v>
      </c>
      <c r="C363" s="167">
        <v>700281</v>
      </c>
      <c r="D363" s="168">
        <v>184207322</v>
      </c>
      <c r="E363" s="169">
        <v>1.2999999999999999E-3</v>
      </c>
    </row>
    <row r="364" spans="1:5" ht="10.050000000000001" customHeight="1" x14ac:dyDescent="0.3">
      <c r="A364" s="165">
        <v>76083</v>
      </c>
      <c r="B364" s="166" t="s">
        <v>4953</v>
      </c>
      <c r="C364" s="167">
        <v>557888</v>
      </c>
      <c r="D364" s="168">
        <v>100042530</v>
      </c>
      <c r="E364" s="169">
        <v>6.9999999999999999E-4</v>
      </c>
    </row>
    <row r="365" spans="1:5" ht="10.050000000000001" customHeight="1" x14ac:dyDescent="0.3">
      <c r="A365" s="165">
        <v>77100</v>
      </c>
      <c r="B365" s="166" t="s">
        <v>4954</v>
      </c>
      <c r="C365" s="167">
        <v>352781</v>
      </c>
      <c r="D365" s="170">
        <v>45054251</v>
      </c>
      <c r="E365" s="169">
        <v>6.6E-3</v>
      </c>
    </row>
    <row r="366" spans="1:5" ht="9" customHeight="1" x14ac:dyDescent="0.3">
      <c r="A366" s="165">
        <v>77101</v>
      </c>
      <c r="B366" s="166" t="s">
        <v>4955</v>
      </c>
      <c r="C366" s="167">
        <v>684891</v>
      </c>
      <c r="D366" s="168">
        <v>184207363</v>
      </c>
      <c r="E366" s="169">
        <v>2.2000000000000001E-3</v>
      </c>
    </row>
    <row r="367" spans="1:5" ht="10.050000000000001" customHeight="1" x14ac:dyDescent="0.3">
      <c r="A367" s="165">
        <v>77102</v>
      </c>
      <c r="B367" s="166" t="s">
        <v>4956</v>
      </c>
      <c r="C367" s="167">
        <v>2478818</v>
      </c>
      <c r="D367" s="168">
        <v>100654094</v>
      </c>
      <c r="E367" s="169">
        <v>1.8E-3</v>
      </c>
    </row>
    <row r="368" spans="1:5" ht="10.050000000000001" customHeight="1" x14ac:dyDescent="0.3">
      <c r="A368" s="165">
        <v>77103</v>
      </c>
      <c r="B368" s="166" t="s">
        <v>4957</v>
      </c>
      <c r="C368" s="167">
        <v>1541819</v>
      </c>
      <c r="D368" s="168">
        <v>100775212</v>
      </c>
      <c r="E368" s="169">
        <v>2.7000000000000001E-3</v>
      </c>
    </row>
    <row r="369" spans="1:5" ht="10.050000000000001" customHeight="1" x14ac:dyDescent="0.3">
      <c r="A369" s="165">
        <v>77104</v>
      </c>
      <c r="B369" s="166" t="s">
        <v>4958</v>
      </c>
      <c r="C369" s="167">
        <v>761210</v>
      </c>
      <c r="D369" s="168">
        <v>135785017</v>
      </c>
      <c r="E369" s="169">
        <v>1.24E-2</v>
      </c>
    </row>
    <row r="370" spans="1:5" ht="9" customHeight="1" x14ac:dyDescent="0.3">
      <c r="A370" s="165">
        <v>78001</v>
      </c>
      <c r="B370" s="166" t="s">
        <v>4959</v>
      </c>
      <c r="C370" s="167">
        <v>1410261</v>
      </c>
      <c r="D370" s="168">
        <v>159261247</v>
      </c>
      <c r="E370" s="169">
        <v>1.9E-3</v>
      </c>
    </row>
    <row r="371" spans="1:5" ht="10.050000000000001" customHeight="1" x14ac:dyDescent="0.3">
      <c r="A371" s="165">
        <v>78002</v>
      </c>
      <c r="B371" s="166" t="s">
        <v>4960</v>
      </c>
      <c r="C371" s="167">
        <v>4375559</v>
      </c>
      <c r="D371" s="168">
        <v>100041235</v>
      </c>
      <c r="E371" s="169">
        <v>1.8E-3</v>
      </c>
    </row>
    <row r="372" spans="1:5" ht="10.050000000000001" customHeight="1" x14ac:dyDescent="0.3">
      <c r="A372" s="165">
        <v>78003</v>
      </c>
      <c r="B372" s="166" t="s">
        <v>4961</v>
      </c>
      <c r="C372" s="167">
        <v>356413</v>
      </c>
      <c r="D372" s="170">
        <v>46782918</v>
      </c>
      <c r="E372" s="169">
        <v>4.1999999999999997E-3</v>
      </c>
    </row>
    <row r="373" spans="1:5" ht="9" customHeight="1" x14ac:dyDescent="0.3">
      <c r="A373" s="165">
        <v>78004</v>
      </c>
      <c r="B373" s="166" t="s">
        <v>4962</v>
      </c>
      <c r="C373" s="167">
        <v>398850</v>
      </c>
      <c r="D373" s="170">
        <v>46243358</v>
      </c>
      <c r="E373" s="169">
        <v>3.3E-3</v>
      </c>
    </row>
    <row r="374" spans="1:5" ht="10.050000000000001" customHeight="1" x14ac:dyDescent="0.3">
      <c r="A374" s="165">
        <v>78005</v>
      </c>
      <c r="B374" s="166" t="s">
        <v>4963</v>
      </c>
      <c r="C374" s="167">
        <v>2866826</v>
      </c>
      <c r="D374" s="168">
        <v>100042274</v>
      </c>
      <c r="E374" s="169">
        <v>1.2999999999999999E-3</v>
      </c>
    </row>
    <row r="375" spans="1:5" ht="10.050000000000001" customHeight="1" x14ac:dyDescent="0.3">
      <c r="A375" s="165">
        <v>78009</v>
      </c>
      <c r="B375" s="166" t="s">
        <v>4964</v>
      </c>
      <c r="C375" s="167">
        <v>579149</v>
      </c>
      <c r="D375" s="170">
        <v>46406922</v>
      </c>
      <c r="E375" s="169">
        <v>1.66E-2</v>
      </c>
    </row>
    <row r="376" spans="1:5" ht="10.050000000000001" customHeight="1" x14ac:dyDescent="0.3">
      <c r="A376" s="165">
        <v>78012</v>
      </c>
      <c r="B376" s="166" t="s">
        <v>4965</v>
      </c>
      <c r="C376" s="167">
        <v>6126730</v>
      </c>
      <c r="D376" s="170">
        <v>45472016</v>
      </c>
      <c r="E376" s="169">
        <v>2E-3</v>
      </c>
    </row>
    <row r="377" spans="1:5" ht="9" customHeight="1" x14ac:dyDescent="0.3">
      <c r="A377" s="165">
        <v>79077</v>
      </c>
      <c r="B377" s="166" t="s">
        <v>4966</v>
      </c>
      <c r="C377" s="167">
        <v>2874097</v>
      </c>
      <c r="D377" s="170">
        <v>70343025</v>
      </c>
      <c r="E377" s="169">
        <v>1.5299999999999999E-2</v>
      </c>
    </row>
    <row r="378" spans="1:5" ht="10.050000000000001" customHeight="1" x14ac:dyDescent="0.3">
      <c r="A378" s="165">
        <v>79078</v>
      </c>
      <c r="B378" s="166" t="s">
        <v>4967</v>
      </c>
      <c r="C378" s="167">
        <v>507264</v>
      </c>
      <c r="D378" s="168">
        <v>189349152</v>
      </c>
      <c r="E378" s="169">
        <v>3.5000000000000001E-3</v>
      </c>
    </row>
    <row r="379" spans="1:5" ht="10.050000000000001" customHeight="1" x14ac:dyDescent="0.3">
      <c r="A379" s="165">
        <v>80116</v>
      </c>
      <c r="B379" s="166" t="s">
        <v>4968</v>
      </c>
      <c r="C379" s="167">
        <v>560226</v>
      </c>
      <c r="D379" s="170">
        <v>37120896</v>
      </c>
      <c r="E379" s="169">
        <v>2.76E-2</v>
      </c>
    </row>
    <row r="380" spans="1:5" ht="9" customHeight="1" x14ac:dyDescent="0.3">
      <c r="A380" s="165">
        <v>80118</v>
      </c>
      <c r="B380" s="166" t="s">
        <v>4969</v>
      </c>
      <c r="C380" s="167">
        <v>838641</v>
      </c>
      <c r="D380" s="168">
        <v>100041953</v>
      </c>
      <c r="E380" s="169">
        <v>1.8599999999999998E-2</v>
      </c>
    </row>
    <row r="381" spans="1:5" ht="10.050000000000001" customHeight="1" x14ac:dyDescent="0.3">
      <c r="A381" s="165">
        <v>80119</v>
      </c>
      <c r="B381" s="166" t="s">
        <v>4970</v>
      </c>
      <c r="C381" s="167">
        <v>923312</v>
      </c>
      <c r="D381" s="170">
        <v>50696046</v>
      </c>
      <c r="E381" s="169">
        <v>2.7699999999999999E-2</v>
      </c>
    </row>
    <row r="382" spans="1:5" ht="10.050000000000001" customHeight="1" x14ac:dyDescent="0.3">
      <c r="A382" s="165">
        <v>80121</v>
      </c>
      <c r="B382" s="166" t="s">
        <v>4971</v>
      </c>
      <c r="C382" s="167">
        <v>562655</v>
      </c>
      <c r="D382" s="168">
        <v>100041201</v>
      </c>
      <c r="E382" s="169">
        <v>1.3299999999999999E-2</v>
      </c>
    </row>
    <row r="383" spans="1:5" ht="10.050000000000001" customHeight="1" x14ac:dyDescent="0.3">
      <c r="A383" s="165">
        <v>80122</v>
      </c>
      <c r="B383" s="166" t="s">
        <v>4972</v>
      </c>
      <c r="C383" s="167">
        <v>379451</v>
      </c>
      <c r="D383" s="168">
        <v>100654813</v>
      </c>
      <c r="E383" s="169">
        <v>1.9400000000000001E-2</v>
      </c>
    </row>
    <row r="384" spans="1:5" ht="9" customHeight="1" x14ac:dyDescent="0.3">
      <c r="A384" s="165">
        <v>80125</v>
      </c>
      <c r="B384" s="166" t="s">
        <v>4973</v>
      </c>
      <c r="C384" s="167">
        <v>10244818</v>
      </c>
      <c r="D384" s="170">
        <v>93804615</v>
      </c>
      <c r="E384" s="169">
        <v>1.1900000000000001E-2</v>
      </c>
    </row>
    <row r="385" spans="1:5" ht="10.050000000000001" customHeight="1" x14ac:dyDescent="0.3">
      <c r="A385" s="165">
        <v>81094</v>
      </c>
      <c r="B385" s="166" t="s">
        <v>4974</v>
      </c>
      <c r="C385" s="167">
        <v>5785639</v>
      </c>
      <c r="D385" s="170">
        <v>88708383</v>
      </c>
      <c r="E385" s="169">
        <v>3.3999999999999998E-3</v>
      </c>
    </row>
    <row r="386" spans="1:5" ht="10.050000000000001" customHeight="1" x14ac:dyDescent="0.3">
      <c r="A386" s="165">
        <v>81095</v>
      </c>
      <c r="B386" s="166" t="s">
        <v>4975</v>
      </c>
      <c r="C386" s="167">
        <v>761490</v>
      </c>
      <c r="D386" s="170">
        <v>50852698</v>
      </c>
      <c r="E386" s="169">
        <v>2.52E-2</v>
      </c>
    </row>
    <row r="387" spans="1:5" ht="9" customHeight="1" x14ac:dyDescent="0.3">
      <c r="A387" s="165">
        <v>81096</v>
      </c>
      <c r="B387" s="166" t="s">
        <v>4976</v>
      </c>
      <c r="C387" s="167">
        <v>8654326</v>
      </c>
      <c r="D387" s="170">
        <v>80021876</v>
      </c>
      <c r="E387" s="169">
        <v>1.14E-2</v>
      </c>
    </row>
    <row r="388" spans="1:5" ht="10.050000000000001" customHeight="1" x14ac:dyDescent="0.3">
      <c r="A388" s="165">
        <v>81097</v>
      </c>
      <c r="B388" s="166" t="s">
        <v>4977</v>
      </c>
      <c r="C388" s="167">
        <v>681638</v>
      </c>
      <c r="D388" s="168">
        <v>100654821</v>
      </c>
      <c r="E388" s="169">
        <v>2.3E-3</v>
      </c>
    </row>
    <row r="389" spans="1:5" ht="10.050000000000001" customHeight="1" x14ac:dyDescent="0.3">
      <c r="A389" s="165">
        <v>82100</v>
      </c>
      <c r="B389" s="166" t="s">
        <v>4978</v>
      </c>
      <c r="C389" s="167">
        <v>3061228</v>
      </c>
      <c r="D389" s="168">
        <v>830851486</v>
      </c>
      <c r="E389" s="169">
        <v>2.0999999999999999E-3</v>
      </c>
    </row>
    <row r="390" spans="1:5" ht="10.050000000000001" customHeight="1" x14ac:dyDescent="0.3">
      <c r="A390" s="165">
        <v>82101</v>
      </c>
      <c r="B390" s="166" t="s">
        <v>4979</v>
      </c>
      <c r="C390" s="167">
        <v>815088</v>
      </c>
      <c r="D390" s="168">
        <v>100779057</v>
      </c>
      <c r="E390" s="169">
        <v>2.8299999999999999E-2</v>
      </c>
    </row>
    <row r="391" spans="1:5" ht="9.3000000000000007" customHeight="1" x14ac:dyDescent="0.3">
      <c r="A391" s="165">
        <v>82105</v>
      </c>
      <c r="B391" s="166" t="s">
        <v>4980</v>
      </c>
      <c r="C391" s="167">
        <v>12514</v>
      </c>
      <c r="D391" s="168">
        <v>193295185</v>
      </c>
      <c r="E391" s="169">
        <v>6.3E-3</v>
      </c>
    </row>
    <row r="392" spans="1:5" ht="10.050000000000001" customHeight="1" x14ac:dyDescent="0.3">
      <c r="A392" s="165">
        <v>82108</v>
      </c>
      <c r="B392" s="166" t="s">
        <v>4981</v>
      </c>
      <c r="C392" s="167">
        <v>2100683</v>
      </c>
      <c r="D392" s="170">
        <v>13582853</v>
      </c>
      <c r="E392" s="169">
        <v>3.3999999999999998E-3</v>
      </c>
    </row>
    <row r="393" spans="1:5" ht="9" customHeight="1" x14ac:dyDescent="0.3">
      <c r="A393" s="165">
        <v>83001</v>
      </c>
      <c r="B393" s="166" t="s">
        <v>4982</v>
      </c>
      <c r="C393" s="167">
        <v>427548</v>
      </c>
      <c r="D393" s="168">
        <v>193010097</v>
      </c>
      <c r="E393" s="169">
        <v>2.0999999999999999E-3</v>
      </c>
    </row>
    <row r="394" spans="1:5" ht="10.050000000000001" customHeight="1" x14ac:dyDescent="0.3">
      <c r="A394" s="165">
        <v>83002</v>
      </c>
      <c r="B394" s="166" t="s">
        <v>4983</v>
      </c>
      <c r="C394" s="167">
        <v>328895</v>
      </c>
      <c r="D394" s="170">
        <v>53129581</v>
      </c>
      <c r="E394" s="169">
        <v>5.3E-3</v>
      </c>
    </row>
    <row r="395" spans="1:5" ht="10.050000000000001" customHeight="1" x14ac:dyDescent="0.3">
      <c r="A395" s="165">
        <v>83003</v>
      </c>
      <c r="B395" s="166" t="s">
        <v>4984</v>
      </c>
      <c r="C395" s="167">
        <v>2173544</v>
      </c>
      <c r="D395" s="170">
        <v>10666428</v>
      </c>
      <c r="E395" s="169">
        <v>6.6E-3</v>
      </c>
    </row>
    <row r="396" spans="1:5" ht="10.050000000000001" customHeight="1" x14ac:dyDescent="0.3">
      <c r="A396" s="165">
        <v>83005</v>
      </c>
      <c r="B396" s="166" t="s">
        <v>4985</v>
      </c>
      <c r="C396" s="167">
        <v>6643331</v>
      </c>
      <c r="D396" s="170">
        <v>96741269</v>
      </c>
      <c r="E396" s="169">
        <v>3.1300000000000001E-2</v>
      </c>
    </row>
    <row r="397" spans="1:5" ht="9" customHeight="1" x14ac:dyDescent="0.3">
      <c r="A397" s="165">
        <v>84001</v>
      </c>
      <c r="B397" s="166" t="s">
        <v>4986</v>
      </c>
      <c r="C397" s="167">
        <v>4570483</v>
      </c>
      <c r="D397" s="170">
        <v>82139544</v>
      </c>
      <c r="E397" s="169">
        <v>1.84E-2</v>
      </c>
    </row>
    <row r="398" spans="1:5" ht="10.050000000000001" customHeight="1" x14ac:dyDescent="0.3">
      <c r="A398" s="165">
        <v>84002</v>
      </c>
      <c r="B398" s="166" t="s">
        <v>4987</v>
      </c>
      <c r="C398" s="167">
        <v>1468338</v>
      </c>
      <c r="D398" s="170">
        <v>53160537</v>
      </c>
      <c r="E398" s="169">
        <v>1.1599999999999999E-2</v>
      </c>
    </row>
    <row r="399" spans="1:5" ht="10.050000000000001" customHeight="1" x14ac:dyDescent="0.3">
      <c r="A399" s="165">
        <v>84003</v>
      </c>
      <c r="B399" s="166" t="s">
        <v>4988</v>
      </c>
      <c r="C399" s="167">
        <v>832716</v>
      </c>
      <c r="D399" s="170">
        <v>91346577</v>
      </c>
      <c r="E399" s="169">
        <v>1.34E-2</v>
      </c>
    </row>
    <row r="400" spans="1:5" ht="9" customHeight="1" x14ac:dyDescent="0.3">
      <c r="A400" s="165">
        <v>84004</v>
      </c>
      <c r="B400" s="166" t="s">
        <v>4989</v>
      </c>
      <c r="C400" s="167">
        <v>1950770</v>
      </c>
      <c r="D400" s="170">
        <v>53371662</v>
      </c>
      <c r="E400" s="169">
        <v>6.1000000000000004E-3</v>
      </c>
    </row>
    <row r="401" spans="1:5" ht="10.050000000000001" customHeight="1" x14ac:dyDescent="0.3">
      <c r="A401" s="165">
        <v>84005</v>
      </c>
      <c r="B401" s="166" t="s">
        <v>4990</v>
      </c>
      <c r="C401" s="167">
        <v>1150504</v>
      </c>
      <c r="D401" s="170">
        <v>53419206</v>
      </c>
      <c r="E401" s="169">
        <v>2.8999999999999998E-3</v>
      </c>
    </row>
    <row r="402" spans="1:5" ht="10.050000000000001" customHeight="1" x14ac:dyDescent="0.3">
      <c r="A402" s="165">
        <v>84006</v>
      </c>
      <c r="B402" s="166" t="s">
        <v>4991</v>
      </c>
      <c r="C402" s="167">
        <v>3102357</v>
      </c>
      <c r="D402" s="168">
        <v>178467148</v>
      </c>
      <c r="E402" s="169">
        <v>1.6000000000000001E-3</v>
      </c>
    </row>
    <row r="403" spans="1:5" ht="10.050000000000001" customHeight="1" x14ac:dyDescent="0.3">
      <c r="A403" s="165">
        <v>85043</v>
      </c>
      <c r="B403" s="166" t="s">
        <v>4992</v>
      </c>
      <c r="C403" s="167">
        <v>135099</v>
      </c>
      <c r="D403" s="170">
        <v>53877627</v>
      </c>
      <c r="E403" s="169">
        <v>9.9000000000000008E-3</v>
      </c>
    </row>
    <row r="404" spans="1:5" ht="9" customHeight="1" x14ac:dyDescent="0.3">
      <c r="A404" s="165">
        <v>85044</v>
      </c>
      <c r="B404" s="166" t="s">
        <v>4993</v>
      </c>
      <c r="C404" s="167">
        <v>1084945</v>
      </c>
      <c r="D404" s="170">
        <v>53852570</v>
      </c>
      <c r="E404" s="169">
        <v>2.5999999999999999E-3</v>
      </c>
    </row>
    <row r="405" spans="1:5" ht="10.050000000000001" customHeight="1" x14ac:dyDescent="0.3">
      <c r="A405" s="165">
        <v>85045</v>
      </c>
      <c r="B405" s="166" t="s">
        <v>4994</v>
      </c>
      <c r="C405" s="167">
        <v>1203580</v>
      </c>
      <c r="D405" s="170">
        <v>80016967</v>
      </c>
      <c r="E405" s="169">
        <v>2E-3</v>
      </c>
    </row>
    <row r="406" spans="1:5" ht="10.050000000000001" customHeight="1" x14ac:dyDescent="0.3">
      <c r="A406" s="165">
        <v>85046</v>
      </c>
      <c r="B406" s="166" t="s">
        <v>4995</v>
      </c>
      <c r="C406" s="167">
        <v>5902738</v>
      </c>
      <c r="D406" s="170">
        <v>97938187</v>
      </c>
      <c r="E406" s="169">
        <v>3.3599999999999998E-2</v>
      </c>
    </row>
    <row r="407" spans="1:5" ht="9" customHeight="1" x14ac:dyDescent="0.3">
      <c r="A407" s="165">
        <v>85048</v>
      </c>
      <c r="B407" s="166" t="s">
        <v>4996</v>
      </c>
      <c r="C407" s="167">
        <v>2668301</v>
      </c>
      <c r="D407" s="170">
        <v>83030171</v>
      </c>
      <c r="E407" s="169">
        <v>2.0400000000000001E-2</v>
      </c>
    </row>
    <row r="408" spans="1:5" ht="10.050000000000001" customHeight="1" x14ac:dyDescent="0.3">
      <c r="A408" s="165">
        <v>85049</v>
      </c>
      <c r="B408" s="166" t="s">
        <v>4997</v>
      </c>
      <c r="C408" s="167">
        <v>1481866</v>
      </c>
      <c r="D408" s="168">
        <v>184207538</v>
      </c>
      <c r="E408" s="169">
        <v>1.0999999999999999E-2</v>
      </c>
    </row>
    <row r="409" spans="1:5" ht="10.050000000000001" customHeight="1" x14ac:dyDescent="0.3">
      <c r="A409" s="165">
        <v>86100</v>
      </c>
      <c r="B409" s="166" t="s">
        <v>4998</v>
      </c>
      <c r="C409" s="167">
        <v>1770699</v>
      </c>
      <c r="D409" s="168">
        <v>825398142</v>
      </c>
      <c r="E409" s="169">
        <v>1.1999999999999999E-3</v>
      </c>
    </row>
    <row r="410" spans="1:5" ht="10.050000000000001" customHeight="1" x14ac:dyDescent="0.3">
      <c r="A410" s="165">
        <v>87083</v>
      </c>
      <c r="B410" s="166" t="s">
        <v>4999</v>
      </c>
      <c r="C410" s="167">
        <v>1126006</v>
      </c>
      <c r="D410" s="168">
        <v>948802566</v>
      </c>
      <c r="E410" s="169">
        <v>1.0699999999999999E-2</v>
      </c>
    </row>
    <row r="411" spans="1:5" ht="9" customHeight="1" x14ac:dyDescent="0.3">
      <c r="A411" s="165">
        <v>88072</v>
      </c>
      <c r="B411" s="166" t="s">
        <v>5000</v>
      </c>
      <c r="C411" s="167">
        <v>679936</v>
      </c>
      <c r="D411" s="168">
        <v>556430734</v>
      </c>
      <c r="E411" s="169">
        <v>1.3100000000000001E-2</v>
      </c>
    </row>
    <row r="412" spans="1:5" ht="10.050000000000001" customHeight="1" x14ac:dyDescent="0.3">
      <c r="A412" s="165">
        <v>88073</v>
      </c>
      <c r="B412" s="166" t="s">
        <v>5001</v>
      </c>
      <c r="C412" s="167">
        <v>345071</v>
      </c>
      <c r="D412" s="168">
        <v>189349210</v>
      </c>
      <c r="E412" s="169">
        <v>2.5000000000000001E-3</v>
      </c>
    </row>
    <row r="413" spans="1:5" ht="10.050000000000001" customHeight="1" x14ac:dyDescent="0.3">
      <c r="A413" s="165">
        <v>88075</v>
      </c>
      <c r="B413" s="166" t="s">
        <v>5002</v>
      </c>
      <c r="C413" s="167">
        <v>459696</v>
      </c>
      <c r="D413" s="168">
        <v>159601699</v>
      </c>
      <c r="E413" s="169">
        <v>3.0099999999999998E-2</v>
      </c>
    </row>
    <row r="414" spans="1:5" ht="10.050000000000001" customHeight="1" x14ac:dyDescent="0.3">
      <c r="A414" s="165">
        <v>88080</v>
      </c>
      <c r="B414" s="166" t="s">
        <v>5003</v>
      </c>
      <c r="C414" s="167">
        <v>1125340</v>
      </c>
      <c r="D414" s="170">
        <v>9619578</v>
      </c>
      <c r="E414" s="169">
        <v>8.8000000000000005E-3</v>
      </c>
    </row>
    <row r="415" spans="1:5" ht="9" customHeight="1" x14ac:dyDescent="0.3">
      <c r="A415" s="165">
        <v>88081</v>
      </c>
      <c r="B415" s="166" t="s">
        <v>5004</v>
      </c>
      <c r="C415" s="167">
        <v>5931050</v>
      </c>
      <c r="D415" s="170">
        <v>26927319</v>
      </c>
      <c r="E415" s="169">
        <v>8.6E-3</v>
      </c>
    </row>
    <row r="416" spans="1:5" ht="10.050000000000001" customHeight="1" x14ac:dyDescent="0.3">
      <c r="A416" s="165">
        <v>89080</v>
      </c>
      <c r="B416" s="166" t="s">
        <v>5005</v>
      </c>
      <c r="C416" s="167">
        <v>776856</v>
      </c>
      <c r="D416" s="170">
        <v>33219718</v>
      </c>
      <c r="E416" s="169">
        <v>1.4E-3</v>
      </c>
    </row>
    <row r="417" spans="1:5" ht="10.050000000000001" customHeight="1" x14ac:dyDescent="0.3">
      <c r="A417" s="165">
        <v>89087</v>
      </c>
      <c r="B417" s="166" t="s">
        <v>5006</v>
      </c>
      <c r="C417" s="167">
        <v>324545</v>
      </c>
      <c r="D417" s="170">
        <v>82130741</v>
      </c>
      <c r="E417" s="169">
        <v>3.8E-3</v>
      </c>
    </row>
    <row r="418" spans="1:5" ht="9" customHeight="1" x14ac:dyDescent="0.3">
      <c r="A418" s="165">
        <v>89088</v>
      </c>
      <c r="B418" s="166" t="s">
        <v>5007</v>
      </c>
      <c r="C418" s="167">
        <v>234070</v>
      </c>
      <c r="D418" s="168">
        <v>159601335</v>
      </c>
      <c r="E418" s="169">
        <v>4.4999999999999997E-3</v>
      </c>
    </row>
    <row r="419" spans="1:5" ht="10.050000000000001" customHeight="1" x14ac:dyDescent="0.3">
      <c r="A419" s="165">
        <v>89089</v>
      </c>
      <c r="B419" s="166" t="s">
        <v>5008</v>
      </c>
      <c r="C419" s="167">
        <v>1993677</v>
      </c>
      <c r="D419" s="170">
        <v>34192096</v>
      </c>
      <c r="E419" s="169">
        <v>3.3999999999999998E-3</v>
      </c>
    </row>
    <row r="420" spans="1:5" ht="10.050000000000001" customHeight="1" x14ac:dyDescent="0.3">
      <c r="A420" s="165">
        <v>90075</v>
      </c>
      <c r="B420" s="166" t="s">
        <v>5009</v>
      </c>
      <c r="C420" s="167">
        <v>453553</v>
      </c>
      <c r="D420" s="168">
        <v>878557487</v>
      </c>
      <c r="E420" s="169">
        <v>6.0199999999999997E-2</v>
      </c>
    </row>
    <row r="421" spans="1:5" ht="10.050000000000001" customHeight="1" x14ac:dyDescent="0.3">
      <c r="A421" s="165">
        <v>90076</v>
      </c>
      <c r="B421" s="166" t="s">
        <v>5010</v>
      </c>
      <c r="C421" s="167">
        <v>1506894</v>
      </c>
      <c r="D421" s="170">
        <v>85910719</v>
      </c>
      <c r="E421" s="169">
        <v>2.5000000000000001E-3</v>
      </c>
    </row>
    <row r="422" spans="1:5" ht="9" customHeight="1" x14ac:dyDescent="0.3">
      <c r="A422" s="165">
        <v>90077</v>
      </c>
      <c r="B422" s="166" t="s">
        <v>5011</v>
      </c>
      <c r="C422" s="167">
        <v>841818</v>
      </c>
      <c r="D422" s="170">
        <v>45406675</v>
      </c>
      <c r="E422" s="169">
        <v>2.8899999999999999E-2</v>
      </c>
    </row>
    <row r="423" spans="1:5" ht="10.050000000000001" customHeight="1" x14ac:dyDescent="0.3">
      <c r="A423" s="165">
        <v>90078</v>
      </c>
      <c r="B423" s="166" t="s">
        <v>5012</v>
      </c>
      <c r="C423" s="167">
        <v>1760916</v>
      </c>
      <c r="D423" s="170">
        <v>42528851</v>
      </c>
      <c r="E423" s="169">
        <v>3.7699999999999997E-2</v>
      </c>
    </row>
    <row r="424" spans="1:5" ht="10.050000000000001" customHeight="1" x14ac:dyDescent="0.3">
      <c r="A424" s="165">
        <v>91091</v>
      </c>
      <c r="B424" s="166" t="s">
        <v>5013</v>
      </c>
      <c r="C424" s="167">
        <v>1306834</v>
      </c>
      <c r="D424" s="168">
        <v>100041797</v>
      </c>
      <c r="E424" s="169">
        <v>1.6999999999999999E-3</v>
      </c>
    </row>
    <row r="425" spans="1:5" ht="9" customHeight="1" x14ac:dyDescent="0.3">
      <c r="A425" s="165">
        <v>91092</v>
      </c>
      <c r="B425" s="166" t="s">
        <v>5014</v>
      </c>
      <c r="C425" s="167">
        <v>6456238</v>
      </c>
      <c r="D425" s="170">
        <v>88710355</v>
      </c>
      <c r="E425" s="169">
        <v>1E-3</v>
      </c>
    </row>
    <row r="426" spans="1:5" ht="10.050000000000001" customHeight="1" x14ac:dyDescent="0.3">
      <c r="A426" s="165">
        <v>91093</v>
      </c>
      <c r="B426" s="166" t="s">
        <v>5015</v>
      </c>
      <c r="C426" s="167">
        <v>702324</v>
      </c>
      <c r="D426" s="168">
        <v>100654946</v>
      </c>
      <c r="E426" s="169">
        <v>8.8000000000000005E-3</v>
      </c>
    </row>
    <row r="427" spans="1:5" ht="10.050000000000001" customHeight="1" x14ac:dyDescent="0.3">
      <c r="A427" s="165">
        <v>91095</v>
      </c>
      <c r="B427" s="166" t="s">
        <v>5016</v>
      </c>
      <c r="C427" s="167">
        <v>404608</v>
      </c>
      <c r="D427" s="168">
        <v>193010352</v>
      </c>
      <c r="E427" s="169">
        <v>4.5999999999999999E-3</v>
      </c>
    </row>
    <row r="428" spans="1:5" ht="10.050000000000001" customHeight="1" x14ac:dyDescent="0.3">
      <c r="A428" s="165">
        <v>92087</v>
      </c>
      <c r="B428" s="166" t="s">
        <v>5017</v>
      </c>
      <c r="C428" s="167">
        <v>10910295</v>
      </c>
      <c r="D428" s="170">
        <v>79907713</v>
      </c>
      <c r="E428" s="169">
        <v>1.44E-2</v>
      </c>
    </row>
    <row r="429" spans="1:5" ht="9" customHeight="1" x14ac:dyDescent="0.3">
      <c r="A429" s="165">
        <v>92088</v>
      </c>
      <c r="B429" s="166" t="s">
        <v>5018</v>
      </c>
      <c r="C429" s="167">
        <v>8756127</v>
      </c>
      <c r="D429" s="170">
        <v>92351733</v>
      </c>
      <c r="E429" s="169">
        <v>2.9700000000000001E-2</v>
      </c>
    </row>
    <row r="430" spans="1:5" ht="10.050000000000001" customHeight="1" x14ac:dyDescent="0.3">
      <c r="A430" s="165">
        <v>92089</v>
      </c>
      <c r="B430" s="166" t="s">
        <v>5019</v>
      </c>
      <c r="C430" s="167">
        <v>6514126</v>
      </c>
      <c r="D430" s="170">
        <v>20371266</v>
      </c>
      <c r="E430" s="169">
        <v>2.5100000000000001E-2</v>
      </c>
    </row>
    <row r="431" spans="1:5" ht="10.050000000000001" customHeight="1" x14ac:dyDescent="0.3">
      <c r="A431" s="165">
        <v>92090</v>
      </c>
      <c r="B431" s="166" t="s">
        <v>5020</v>
      </c>
      <c r="C431" s="167">
        <v>6922608</v>
      </c>
      <c r="D431" s="168">
        <v>100347848</v>
      </c>
      <c r="E431" s="169">
        <v>1.6799999999999999E-2</v>
      </c>
    </row>
    <row r="432" spans="1:5" ht="9" customHeight="1" x14ac:dyDescent="0.3">
      <c r="A432" s="165">
        <v>92091</v>
      </c>
      <c r="B432" s="166" t="s">
        <v>5021</v>
      </c>
      <c r="C432" s="167">
        <v>1549544</v>
      </c>
      <c r="D432" s="170">
        <v>60551728</v>
      </c>
      <c r="E432" s="169">
        <v>2.1600000000000001E-2</v>
      </c>
    </row>
    <row r="433" spans="1:5" ht="10.050000000000001" customHeight="1" x14ac:dyDescent="0.3">
      <c r="A433" s="165">
        <v>93120</v>
      </c>
      <c r="B433" s="166" t="s">
        <v>5022</v>
      </c>
      <c r="C433" s="167">
        <v>791134</v>
      </c>
      <c r="D433" s="168">
        <v>100040534</v>
      </c>
      <c r="E433" s="169">
        <v>0.03</v>
      </c>
    </row>
    <row r="434" spans="1:5" ht="10.050000000000001" customHeight="1" x14ac:dyDescent="0.3">
      <c r="A434" s="165">
        <v>93121</v>
      </c>
      <c r="B434" s="166" t="s">
        <v>5023</v>
      </c>
      <c r="C434" s="167">
        <v>347053</v>
      </c>
      <c r="D434" s="168">
        <v>184207603</v>
      </c>
      <c r="E434" s="169">
        <v>5.7999999999999996E-3</v>
      </c>
    </row>
    <row r="435" spans="1:5" ht="10.050000000000001" customHeight="1" x14ac:dyDescent="0.3">
      <c r="A435" s="165">
        <v>93123</v>
      </c>
      <c r="B435" s="166" t="s">
        <v>5024</v>
      </c>
      <c r="C435" s="167">
        <v>1310170</v>
      </c>
      <c r="D435" s="168">
        <v>193008901</v>
      </c>
      <c r="E435" s="169">
        <v>3.5700000000000003E-2</v>
      </c>
    </row>
    <row r="436" spans="1:5" ht="9" customHeight="1" x14ac:dyDescent="0.3">
      <c r="A436" s="165">
        <v>93124</v>
      </c>
      <c r="B436" s="166" t="s">
        <v>5025</v>
      </c>
      <c r="C436" s="167">
        <v>1822488</v>
      </c>
      <c r="D436" s="170">
        <v>11352986</v>
      </c>
      <c r="E436" s="169">
        <v>1.32E-2</v>
      </c>
    </row>
    <row r="437" spans="1:5" ht="10.050000000000001" customHeight="1" x14ac:dyDescent="0.3">
      <c r="A437" s="165">
        <v>94076</v>
      </c>
      <c r="B437" s="166" t="s">
        <v>5026</v>
      </c>
      <c r="C437" s="167">
        <v>1794237</v>
      </c>
      <c r="D437" s="168">
        <v>933003451</v>
      </c>
      <c r="E437" s="169">
        <v>4.7300000000000002E-2</v>
      </c>
    </row>
    <row r="438" spans="1:5" ht="10.050000000000001" customHeight="1" x14ac:dyDescent="0.3">
      <c r="A438" s="165">
        <v>94078</v>
      </c>
      <c r="B438" s="166" t="s">
        <v>5027</v>
      </c>
      <c r="C438" s="167">
        <v>6145343</v>
      </c>
      <c r="D438" s="170">
        <v>11718251</v>
      </c>
      <c r="E438" s="169">
        <v>1.9099999999999999E-2</v>
      </c>
    </row>
    <row r="439" spans="1:5" ht="10.050000000000001" customHeight="1" x14ac:dyDescent="0.3">
      <c r="A439" s="165">
        <v>94083</v>
      </c>
      <c r="B439" s="166" t="s">
        <v>5028</v>
      </c>
      <c r="C439" s="167">
        <v>6873224</v>
      </c>
      <c r="D439" s="170">
        <v>11617917</v>
      </c>
      <c r="E439" s="169">
        <v>8.5000000000000006E-3</v>
      </c>
    </row>
    <row r="440" spans="1:5" ht="9" customHeight="1" x14ac:dyDescent="0.3">
      <c r="A440" s="165">
        <v>94086</v>
      </c>
      <c r="B440" s="166" t="s">
        <v>5029</v>
      </c>
      <c r="C440" s="167">
        <v>6179276</v>
      </c>
      <c r="D440" s="170">
        <v>99668337</v>
      </c>
      <c r="E440" s="169">
        <v>6.9999999999999999E-4</v>
      </c>
    </row>
    <row r="441" spans="1:5" ht="10.050000000000001" customHeight="1" x14ac:dyDescent="0.3">
      <c r="A441" s="165">
        <v>94087</v>
      </c>
      <c r="B441" s="166" t="s">
        <v>5030</v>
      </c>
      <c r="C441" s="167">
        <v>2814454</v>
      </c>
      <c r="D441" s="168">
        <v>878512300</v>
      </c>
      <c r="E441" s="169">
        <v>1.24E-2</v>
      </c>
    </row>
    <row r="442" spans="1:5" ht="10.050000000000001" customHeight="1" x14ac:dyDescent="0.3">
      <c r="A442" s="165">
        <v>95059</v>
      </c>
      <c r="B442" s="166" t="s">
        <v>5031</v>
      </c>
      <c r="C442" s="167">
        <v>2601425</v>
      </c>
      <c r="D442" s="168">
        <v>829255087</v>
      </c>
      <c r="E442" s="169">
        <v>2.64E-2</v>
      </c>
    </row>
    <row r="443" spans="1:5" ht="9" customHeight="1" x14ac:dyDescent="0.3">
      <c r="A443" s="165">
        <v>96088</v>
      </c>
      <c r="B443" s="166" t="s">
        <v>5032</v>
      </c>
      <c r="C443" s="167">
        <v>49936116</v>
      </c>
      <c r="D443" s="170">
        <v>71954176</v>
      </c>
      <c r="E443" s="169">
        <v>4.0099999999999997E-2</v>
      </c>
    </row>
    <row r="444" spans="1:5" ht="10.050000000000001" customHeight="1" x14ac:dyDescent="0.3">
      <c r="A444" s="165">
        <v>96089</v>
      </c>
      <c r="B444" s="166" t="s">
        <v>5033</v>
      </c>
      <c r="C444" s="167">
        <v>32573314</v>
      </c>
      <c r="D444" s="170">
        <v>79896577</v>
      </c>
      <c r="E444" s="169">
        <v>1.72E-2</v>
      </c>
    </row>
    <row r="445" spans="1:5" ht="10.050000000000001" customHeight="1" x14ac:dyDescent="0.3">
      <c r="A445" s="165">
        <v>96090</v>
      </c>
      <c r="B445" s="166" t="s">
        <v>5034</v>
      </c>
      <c r="C445" s="167">
        <v>7245011</v>
      </c>
      <c r="D445" s="170">
        <v>20373783</v>
      </c>
      <c r="E445" s="169">
        <v>3.8899999999999997E-2</v>
      </c>
    </row>
    <row r="446" spans="1:5" ht="10.050000000000001" customHeight="1" x14ac:dyDescent="0.3">
      <c r="A446" s="165">
        <v>96091</v>
      </c>
      <c r="B446" s="166" t="s">
        <v>5035</v>
      </c>
      <c r="C446" s="167">
        <v>7911161</v>
      </c>
      <c r="D446" s="170">
        <v>40115610</v>
      </c>
      <c r="E446" s="169">
        <v>2.1299999999999999E-2</v>
      </c>
    </row>
    <row r="447" spans="1:5" ht="9" customHeight="1" x14ac:dyDescent="0.3">
      <c r="A447" s="165">
        <v>96092</v>
      </c>
      <c r="B447" s="166" t="s">
        <v>5036</v>
      </c>
      <c r="C447" s="167">
        <v>1197921</v>
      </c>
      <c r="D447" s="170">
        <v>86786738</v>
      </c>
      <c r="E447" s="169">
        <v>1.3899999999999999E-2</v>
      </c>
    </row>
    <row r="448" spans="1:5" ht="10.050000000000001" customHeight="1" x14ac:dyDescent="0.3">
      <c r="A448" s="165">
        <v>96093</v>
      </c>
      <c r="B448" s="166" t="s">
        <v>5037</v>
      </c>
      <c r="C448" s="167">
        <v>2430940</v>
      </c>
      <c r="D448" s="168">
        <v>804231467</v>
      </c>
      <c r="E448" s="169">
        <v>1.7500000000000002E-2</v>
      </c>
    </row>
    <row r="449" spans="1:5" ht="10.050000000000001" customHeight="1" x14ac:dyDescent="0.3">
      <c r="A449" s="165">
        <v>96094</v>
      </c>
      <c r="B449" s="166" t="s">
        <v>5038</v>
      </c>
      <c r="C449" s="167">
        <v>9205367</v>
      </c>
      <c r="D449" s="170">
        <v>79909925</v>
      </c>
      <c r="E449" s="169">
        <v>3.5400000000000001E-2</v>
      </c>
    </row>
    <row r="450" spans="1:5" ht="9" customHeight="1" x14ac:dyDescent="0.3">
      <c r="A450" s="165">
        <v>96095</v>
      </c>
      <c r="B450" s="166" t="s">
        <v>5039</v>
      </c>
      <c r="C450" s="167">
        <v>12062592</v>
      </c>
      <c r="D450" s="170">
        <v>68540350</v>
      </c>
      <c r="E450" s="169">
        <v>3.9600000000000003E-2</v>
      </c>
    </row>
    <row r="451" spans="1:5" ht="10.050000000000001" customHeight="1" x14ac:dyDescent="0.3">
      <c r="A451" s="165">
        <v>96098</v>
      </c>
      <c r="B451" s="166" t="s">
        <v>5040</v>
      </c>
      <c r="C451" s="167">
        <v>2307667</v>
      </c>
      <c r="D451" s="170">
        <v>14475875</v>
      </c>
      <c r="E451" s="169">
        <v>2.7300000000000001E-2</v>
      </c>
    </row>
    <row r="452" spans="1:5" ht="10.050000000000001" customHeight="1" x14ac:dyDescent="0.3">
      <c r="A452" s="165">
        <v>96099</v>
      </c>
      <c r="B452" s="166" t="s">
        <v>5041</v>
      </c>
      <c r="C452" s="167">
        <v>2929813</v>
      </c>
      <c r="D452" s="170">
        <v>26929281</v>
      </c>
      <c r="E452" s="169">
        <v>2.4899999999999999E-2</v>
      </c>
    </row>
    <row r="453" spans="1:5" ht="10.050000000000001" customHeight="1" x14ac:dyDescent="0.3">
      <c r="A453" s="165">
        <v>96101</v>
      </c>
      <c r="B453" s="166" t="s">
        <v>5042</v>
      </c>
      <c r="C453" s="167">
        <v>575056</v>
      </c>
      <c r="D453" s="170">
        <v>84390590</v>
      </c>
      <c r="E453" s="169">
        <v>2.75E-2</v>
      </c>
    </row>
    <row r="454" spans="1:5" ht="9" customHeight="1" x14ac:dyDescent="0.3">
      <c r="A454" s="165">
        <v>96102</v>
      </c>
      <c r="B454" s="166" t="s">
        <v>5043</v>
      </c>
      <c r="C454" s="167">
        <v>840540</v>
      </c>
      <c r="D454" s="170">
        <v>39448717</v>
      </c>
      <c r="E454" s="169">
        <v>2.5499999999999998E-2</v>
      </c>
    </row>
    <row r="455" spans="1:5" ht="10.050000000000001" customHeight="1" x14ac:dyDescent="0.3">
      <c r="A455" s="165">
        <v>96103</v>
      </c>
      <c r="B455" s="166" t="s">
        <v>5044</v>
      </c>
      <c r="C455" s="167">
        <v>3975218</v>
      </c>
      <c r="D455" s="170">
        <v>84389345</v>
      </c>
      <c r="E455" s="169">
        <v>4.7699999999999999E-2</v>
      </c>
    </row>
    <row r="456" spans="1:5" ht="10.050000000000001" customHeight="1" x14ac:dyDescent="0.3">
      <c r="A456" s="165">
        <v>96104</v>
      </c>
      <c r="B456" s="166" t="s">
        <v>5045</v>
      </c>
      <c r="C456" s="167">
        <v>12204266</v>
      </c>
      <c r="D456" s="170">
        <v>79927414</v>
      </c>
      <c r="E456" s="169">
        <v>1.1900000000000001E-2</v>
      </c>
    </row>
    <row r="457" spans="1:5" ht="9" customHeight="1" x14ac:dyDescent="0.3">
      <c r="A457" s="165">
        <v>96106</v>
      </c>
      <c r="B457" s="166" t="s">
        <v>5046</v>
      </c>
      <c r="C457" s="167">
        <v>840063</v>
      </c>
      <c r="D457" s="170">
        <v>55873657</v>
      </c>
      <c r="E457" s="169">
        <v>2.3699999999999999E-2</v>
      </c>
    </row>
    <row r="458" spans="1:5" ht="10.050000000000001" customHeight="1" x14ac:dyDescent="0.3">
      <c r="A458" s="165">
        <v>96107</v>
      </c>
      <c r="B458" s="166" t="s">
        <v>5047</v>
      </c>
      <c r="C458" s="167">
        <v>1187268</v>
      </c>
      <c r="D458" s="170">
        <v>60562287</v>
      </c>
      <c r="E458" s="169">
        <v>7.7299999999999994E-2</v>
      </c>
    </row>
    <row r="459" spans="1:5" ht="10.050000000000001" customHeight="1" x14ac:dyDescent="0.3">
      <c r="A459" s="165">
        <v>96109</v>
      </c>
      <c r="B459" s="166" t="s">
        <v>5048</v>
      </c>
      <c r="C459" s="167">
        <v>31334446</v>
      </c>
      <c r="D459" s="170">
        <v>75895193</v>
      </c>
      <c r="E459" s="169">
        <v>6.6199999999999995E-2</v>
      </c>
    </row>
    <row r="460" spans="1:5" ht="10.050000000000001" customHeight="1" x14ac:dyDescent="0.3">
      <c r="A460" s="165">
        <v>96110</v>
      </c>
      <c r="B460" s="166" t="s">
        <v>5049</v>
      </c>
      <c r="C460" s="167">
        <v>15811654</v>
      </c>
      <c r="D460" s="170">
        <v>83033738</v>
      </c>
      <c r="E460" s="169">
        <v>2.3099999999999999E-2</v>
      </c>
    </row>
    <row r="461" spans="1:5" ht="9.3000000000000007" customHeight="1" x14ac:dyDescent="0.3">
      <c r="A461" s="165">
        <v>96111</v>
      </c>
      <c r="B461" s="166" t="s">
        <v>5050</v>
      </c>
      <c r="C461" s="167">
        <v>35262891</v>
      </c>
      <c r="D461" s="170">
        <v>94395811</v>
      </c>
      <c r="E461" s="169">
        <v>4.6699999999999998E-2</v>
      </c>
    </row>
    <row r="462" spans="1:5" ht="10.050000000000001" customHeight="1" x14ac:dyDescent="0.3">
      <c r="A462" s="165">
        <v>96112</v>
      </c>
      <c r="B462" s="166" t="s">
        <v>5051</v>
      </c>
      <c r="C462" s="167">
        <v>4911884</v>
      </c>
      <c r="D462" s="170">
        <v>79783791</v>
      </c>
      <c r="E462" s="169">
        <v>2.6800000000000001E-2</v>
      </c>
    </row>
    <row r="463" spans="1:5" ht="9" customHeight="1" x14ac:dyDescent="0.3">
      <c r="A463" s="165">
        <v>96113</v>
      </c>
      <c r="B463" s="166" t="s">
        <v>5052</v>
      </c>
      <c r="C463" s="167">
        <v>1687798</v>
      </c>
      <c r="D463" s="168">
        <v>830274556</v>
      </c>
      <c r="E463" s="169">
        <v>3.9899999999999998E-2</v>
      </c>
    </row>
    <row r="464" spans="1:5" ht="10.050000000000001" customHeight="1" x14ac:dyDescent="0.3">
      <c r="A464" s="165">
        <v>96114</v>
      </c>
      <c r="B464" s="166" t="s">
        <v>5053</v>
      </c>
      <c r="C464" s="167">
        <v>2170026</v>
      </c>
      <c r="D464" s="168">
        <v>150201648</v>
      </c>
      <c r="E464" s="169">
        <v>4.9799999999999997E-2</v>
      </c>
    </row>
    <row r="465" spans="1:5" ht="10.050000000000001" customHeight="1" x14ac:dyDescent="0.3">
      <c r="A465" s="165">
        <v>96119</v>
      </c>
      <c r="B465" s="166" t="s">
        <v>5054</v>
      </c>
      <c r="C465" s="167">
        <v>3825532</v>
      </c>
      <c r="D465" s="170">
        <v>77119055</v>
      </c>
      <c r="E465" s="169">
        <v>1.78E-2</v>
      </c>
    </row>
    <row r="466" spans="1:5" ht="10.050000000000001" customHeight="1" x14ac:dyDescent="0.3">
      <c r="A466" s="165">
        <v>97116</v>
      </c>
      <c r="B466" s="166" t="s">
        <v>4611</v>
      </c>
      <c r="C466" s="167">
        <v>191496</v>
      </c>
      <c r="D466" s="170">
        <v>54147327</v>
      </c>
      <c r="E466" s="169">
        <v>1.15E-2</v>
      </c>
    </row>
    <row r="467" spans="1:5" ht="9" customHeight="1" x14ac:dyDescent="0.3">
      <c r="A467" s="165">
        <v>97118</v>
      </c>
      <c r="B467" s="166" t="s">
        <v>5055</v>
      </c>
      <c r="C467" s="167">
        <v>92222</v>
      </c>
      <c r="D467" s="168">
        <v>613854132</v>
      </c>
      <c r="E467" s="169">
        <v>5.1000000000000004E-3</v>
      </c>
    </row>
    <row r="468" spans="1:5" ht="10.050000000000001" customHeight="1" x14ac:dyDescent="0.3">
      <c r="A468" s="165">
        <v>97119</v>
      </c>
      <c r="B468" s="166" t="s">
        <v>5056</v>
      </c>
      <c r="C468" s="167">
        <v>190618</v>
      </c>
      <c r="D468" s="168">
        <v>963417709</v>
      </c>
      <c r="E468" s="169">
        <v>0.1202</v>
      </c>
    </row>
    <row r="469" spans="1:5" ht="10.050000000000001" customHeight="1" x14ac:dyDescent="0.3">
      <c r="A469" s="165">
        <v>97122</v>
      </c>
      <c r="B469" s="166" t="s">
        <v>5057</v>
      </c>
      <c r="C469" s="167">
        <v>15329</v>
      </c>
      <c r="D469" s="170">
        <v>35433929</v>
      </c>
      <c r="E469" s="169">
        <v>2.8400000000000002E-2</v>
      </c>
    </row>
    <row r="470" spans="1:5" ht="9" customHeight="1" x14ac:dyDescent="0.3">
      <c r="A470" s="165">
        <v>97127</v>
      </c>
      <c r="B470" s="166" t="s">
        <v>5058</v>
      </c>
      <c r="C470" s="167">
        <v>104623</v>
      </c>
      <c r="D470" s="168">
        <v>184207850</v>
      </c>
      <c r="E470" s="169">
        <v>1.04E-2</v>
      </c>
    </row>
    <row r="471" spans="1:5" ht="10.050000000000001" customHeight="1" x14ac:dyDescent="0.3">
      <c r="A471" s="165">
        <v>97129</v>
      </c>
      <c r="B471" s="166" t="s">
        <v>5059</v>
      </c>
      <c r="C471" s="167">
        <v>4812187</v>
      </c>
      <c r="D471" s="170">
        <v>63669212</v>
      </c>
      <c r="E471" s="169">
        <v>4.7000000000000002E-3</v>
      </c>
    </row>
    <row r="472" spans="1:5" ht="10.050000000000001" customHeight="1" x14ac:dyDescent="0.3">
      <c r="A472" s="165">
        <v>97130</v>
      </c>
      <c r="B472" s="166" t="s">
        <v>5060</v>
      </c>
      <c r="C472" s="167">
        <v>678415</v>
      </c>
      <c r="D472" s="168">
        <v>100042233</v>
      </c>
      <c r="E472" s="169">
        <v>6.3E-3</v>
      </c>
    </row>
    <row r="473" spans="1:5" ht="10.050000000000001" customHeight="1" x14ac:dyDescent="0.3">
      <c r="A473" s="165">
        <v>97131</v>
      </c>
      <c r="B473" s="166" t="s">
        <v>5061</v>
      </c>
      <c r="C473" s="167">
        <v>732686</v>
      </c>
      <c r="D473" s="170">
        <v>73042558</v>
      </c>
      <c r="E473" s="169">
        <v>8.8999999999999999E-3</v>
      </c>
    </row>
    <row r="474" spans="1:5" ht="9" customHeight="1" x14ac:dyDescent="0.3">
      <c r="A474" s="165">
        <v>98080</v>
      </c>
      <c r="B474" s="166" t="s">
        <v>5062</v>
      </c>
      <c r="C474" s="167">
        <v>2275920</v>
      </c>
      <c r="D474" s="168">
        <v>159603893</v>
      </c>
      <c r="E474" s="169">
        <v>9.4999999999999998E-3</v>
      </c>
    </row>
    <row r="475" spans="1:5" ht="10.050000000000001" customHeight="1" x14ac:dyDescent="0.3">
      <c r="A475" s="165">
        <v>99082</v>
      </c>
      <c r="B475" s="166" t="s">
        <v>5063</v>
      </c>
      <c r="C475" s="167">
        <v>2207947</v>
      </c>
      <c r="D475" s="168">
        <v>788964674</v>
      </c>
      <c r="E475" s="169">
        <v>3.8E-3</v>
      </c>
    </row>
    <row r="476" spans="1:5" ht="10.050000000000001" customHeight="1" x14ac:dyDescent="0.3">
      <c r="A476" s="165">
        <v>100059</v>
      </c>
      <c r="B476" s="166" t="s">
        <v>5064</v>
      </c>
      <c r="C476" s="167">
        <v>3260184</v>
      </c>
      <c r="D476" s="168">
        <v>123191678</v>
      </c>
      <c r="E476" s="169">
        <v>2.47E-2</v>
      </c>
    </row>
    <row r="477" spans="1:5" ht="9" customHeight="1" x14ac:dyDescent="0.3">
      <c r="A477" s="165">
        <v>100060</v>
      </c>
      <c r="B477" s="166" t="s">
        <v>5065</v>
      </c>
      <c r="C477" s="167">
        <v>1536145</v>
      </c>
      <c r="D477" s="168">
        <v>100040914</v>
      </c>
      <c r="E477" s="169">
        <v>1.83E-2</v>
      </c>
    </row>
    <row r="478" spans="1:5" ht="10.050000000000001" customHeight="1" x14ac:dyDescent="0.3">
      <c r="A478" s="165">
        <v>100061</v>
      </c>
      <c r="B478" s="166" t="s">
        <v>5066</v>
      </c>
      <c r="C478" s="167">
        <v>1970169</v>
      </c>
      <c r="D478" s="168">
        <v>621028943</v>
      </c>
      <c r="E478" s="169">
        <v>2.69E-2</v>
      </c>
    </row>
    <row r="479" spans="1:5" ht="10.050000000000001" customHeight="1" x14ac:dyDescent="0.3">
      <c r="A479" s="165">
        <v>100062</v>
      </c>
      <c r="B479" s="166" t="s">
        <v>5067</v>
      </c>
      <c r="C479" s="167">
        <v>837672</v>
      </c>
      <c r="D479" s="168">
        <v>829484091</v>
      </c>
      <c r="E479" s="169">
        <v>8.8000000000000005E-3</v>
      </c>
    </row>
    <row r="480" spans="1:5" ht="10.050000000000001" customHeight="1" x14ac:dyDescent="0.3">
      <c r="A480" s="165">
        <v>100063</v>
      </c>
      <c r="B480" s="166" t="s">
        <v>5068</v>
      </c>
      <c r="C480" s="167">
        <v>10720266</v>
      </c>
      <c r="D480" s="170">
        <v>75898825</v>
      </c>
      <c r="E480" s="169">
        <v>1.5599999999999999E-2</v>
      </c>
    </row>
    <row r="481" spans="1:5" ht="9" customHeight="1" x14ac:dyDescent="0.3">
      <c r="A481" s="165">
        <v>100064</v>
      </c>
      <c r="B481" s="166" t="s">
        <v>5069</v>
      </c>
      <c r="C481" s="167">
        <v>244261</v>
      </c>
      <c r="D481" s="168">
        <v>878700996</v>
      </c>
      <c r="E481" s="169">
        <v>2.8999999999999998E-3</v>
      </c>
    </row>
    <row r="482" spans="1:5" ht="10.050000000000001" customHeight="1" x14ac:dyDescent="0.3">
      <c r="A482" s="165">
        <v>100065</v>
      </c>
      <c r="B482" s="166" t="s">
        <v>5070</v>
      </c>
      <c r="C482" s="167">
        <v>393547</v>
      </c>
      <c r="D482" s="170">
        <v>21505169</v>
      </c>
      <c r="E482" s="169">
        <v>1.03E-2</v>
      </c>
    </row>
    <row r="483" spans="1:5" ht="10.050000000000001" customHeight="1" x14ac:dyDescent="0.3">
      <c r="A483" s="165">
        <v>101105</v>
      </c>
      <c r="B483" s="166" t="s">
        <v>5071</v>
      </c>
      <c r="C483" s="167">
        <v>2833566</v>
      </c>
      <c r="D483" s="170">
        <v>44917672</v>
      </c>
      <c r="E483" s="169">
        <v>3.8E-3</v>
      </c>
    </row>
    <row r="484" spans="1:5" ht="10.050000000000001" customHeight="1" x14ac:dyDescent="0.3">
      <c r="A484" s="165">
        <v>101107</v>
      </c>
      <c r="B484" s="166" t="s">
        <v>5072</v>
      </c>
      <c r="C484" s="167">
        <v>1625227</v>
      </c>
      <c r="D484" s="170">
        <v>44917615</v>
      </c>
      <c r="E484" s="169">
        <v>4.1000000000000003E-3</v>
      </c>
    </row>
    <row r="485" spans="1:5" ht="9" customHeight="1" x14ac:dyDescent="0.3">
      <c r="A485" s="165">
        <v>102081</v>
      </c>
      <c r="B485" s="166" t="s">
        <v>5073</v>
      </c>
      <c r="C485" s="167">
        <v>505070</v>
      </c>
      <c r="D485" s="170">
        <v>45129863</v>
      </c>
      <c r="E485" s="169">
        <v>8.0999999999999996E-3</v>
      </c>
    </row>
    <row r="486" spans="1:5" ht="10.050000000000001" customHeight="1" x14ac:dyDescent="0.3">
      <c r="A486" s="165">
        <v>102085</v>
      </c>
      <c r="B486" s="166" t="s">
        <v>5074</v>
      </c>
      <c r="C486" s="167">
        <v>1824175</v>
      </c>
      <c r="D486" s="170">
        <v>48064000</v>
      </c>
      <c r="E486" s="169">
        <v>7.6E-3</v>
      </c>
    </row>
    <row r="487" spans="1:5" ht="10.050000000000001" customHeight="1" x14ac:dyDescent="0.3">
      <c r="A487" s="165">
        <v>103127</v>
      </c>
      <c r="B487" s="166" t="s">
        <v>5075</v>
      </c>
      <c r="C487" s="167">
        <v>931135</v>
      </c>
      <c r="D487" s="170">
        <v>46756037</v>
      </c>
      <c r="E487" s="169">
        <v>1.8200000000000001E-2</v>
      </c>
    </row>
    <row r="488" spans="1:5" ht="9" customHeight="1" x14ac:dyDescent="0.3">
      <c r="A488" s="165">
        <v>103128</v>
      </c>
      <c r="B488" s="166" t="s">
        <v>5076</v>
      </c>
      <c r="C488" s="167">
        <v>883999</v>
      </c>
      <c r="D488" s="170">
        <v>88712765</v>
      </c>
      <c r="E488" s="169">
        <v>3.2000000000000002E-3</v>
      </c>
    </row>
    <row r="489" spans="1:5" ht="10.050000000000001" customHeight="1" x14ac:dyDescent="0.3">
      <c r="A489" s="165">
        <v>103129</v>
      </c>
      <c r="B489" s="166" t="s">
        <v>5077</v>
      </c>
      <c r="C489" s="167">
        <v>676062</v>
      </c>
      <c r="D489" s="168">
        <v>100653641</v>
      </c>
      <c r="E489" s="169">
        <v>2.3E-3</v>
      </c>
    </row>
    <row r="490" spans="1:5" ht="10.050000000000001" customHeight="1" x14ac:dyDescent="0.3">
      <c r="A490" s="165">
        <v>103130</v>
      </c>
      <c r="B490" s="166" t="s">
        <v>5078</v>
      </c>
      <c r="C490" s="167">
        <v>1707144</v>
      </c>
      <c r="D490" s="168">
        <v>159255223</v>
      </c>
      <c r="E490" s="169">
        <v>2.8E-3</v>
      </c>
    </row>
    <row r="491" spans="1:5" ht="10.050000000000001" customHeight="1" x14ac:dyDescent="0.3">
      <c r="A491" s="165">
        <v>103131</v>
      </c>
      <c r="B491" s="166" t="s">
        <v>5079</v>
      </c>
      <c r="C491" s="167">
        <v>1275518</v>
      </c>
      <c r="D491" s="168">
        <v>193010642</v>
      </c>
      <c r="E491" s="169">
        <v>1.23E-2</v>
      </c>
    </row>
    <row r="492" spans="1:5" ht="9" customHeight="1" x14ac:dyDescent="0.3">
      <c r="A492" s="165">
        <v>103132</v>
      </c>
      <c r="B492" s="166" t="s">
        <v>5080</v>
      </c>
      <c r="C492" s="167">
        <v>3823936</v>
      </c>
      <c r="D492" s="170">
        <v>53587291</v>
      </c>
      <c r="E492" s="169">
        <v>6.6E-3</v>
      </c>
    </row>
    <row r="493" spans="1:5" ht="10.050000000000001" customHeight="1" x14ac:dyDescent="0.3">
      <c r="A493" s="165">
        <v>103135</v>
      </c>
      <c r="B493" s="166" t="s">
        <v>5081</v>
      </c>
      <c r="C493" s="167">
        <v>1772409</v>
      </c>
      <c r="D493" s="170">
        <v>98640105</v>
      </c>
      <c r="E493" s="169">
        <v>8.5000000000000006E-3</v>
      </c>
    </row>
    <row r="494" spans="1:5" ht="10.050000000000001" customHeight="1" x14ac:dyDescent="0.3">
      <c r="A494" s="165">
        <v>104041</v>
      </c>
      <c r="B494" s="166" t="s">
        <v>5082</v>
      </c>
      <c r="C494" s="167">
        <v>1030696</v>
      </c>
      <c r="D494" s="170">
        <v>91346403</v>
      </c>
      <c r="E494" s="169">
        <v>7.6E-3</v>
      </c>
    </row>
    <row r="495" spans="1:5" ht="9" customHeight="1" x14ac:dyDescent="0.3">
      <c r="A495" s="165">
        <v>104042</v>
      </c>
      <c r="B495" s="166" t="s">
        <v>5083</v>
      </c>
      <c r="C495" s="167">
        <v>2161605</v>
      </c>
      <c r="D495" s="168">
        <v>800482767</v>
      </c>
      <c r="E495" s="169">
        <v>2.5999999999999999E-3</v>
      </c>
    </row>
    <row r="496" spans="1:5" ht="10.050000000000001" customHeight="1" x14ac:dyDescent="0.3">
      <c r="A496" s="165">
        <v>104043</v>
      </c>
      <c r="B496" s="166" t="s">
        <v>5084</v>
      </c>
      <c r="C496" s="167">
        <v>1209625</v>
      </c>
      <c r="D496" s="170">
        <v>34462705</v>
      </c>
      <c r="E496" s="169">
        <v>2.5000000000000001E-3</v>
      </c>
    </row>
    <row r="497" spans="1:5" ht="10.050000000000001" customHeight="1" x14ac:dyDescent="0.3">
      <c r="A497" s="165">
        <v>104044</v>
      </c>
      <c r="B497" s="166" t="s">
        <v>5085</v>
      </c>
      <c r="C497" s="167">
        <v>3531055</v>
      </c>
      <c r="D497" s="168">
        <v>601969350</v>
      </c>
      <c r="E497" s="169">
        <v>9.5999999999999992E-3</v>
      </c>
    </row>
    <row r="498" spans="1:5" ht="10.050000000000001" customHeight="1" x14ac:dyDescent="0.3">
      <c r="A498" s="165">
        <v>104045</v>
      </c>
      <c r="B498" s="166" t="s">
        <v>5086</v>
      </c>
      <c r="C498" s="167">
        <v>1100818</v>
      </c>
      <c r="D498" s="168">
        <v>193010683</v>
      </c>
      <c r="E498" s="169">
        <v>2.3E-3</v>
      </c>
    </row>
    <row r="499" spans="1:5" ht="9" customHeight="1" x14ac:dyDescent="0.3">
      <c r="A499" s="165">
        <v>105123</v>
      </c>
      <c r="B499" s="166" t="s">
        <v>5087</v>
      </c>
      <c r="C499" s="167">
        <v>548272</v>
      </c>
      <c r="D499" s="170">
        <v>47790134</v>
      </c>
      <c r="E499" s="169">
        <v>6.4000000000000003E-3</v>
      </c>
    </row>
    <row r="500" spans="1:5" ht="10.050000000000001" customHeight="1" x14ac:dyDescent="0.3">
      <c r="A500" s="165">
        <v>105124</v>
      </c>
      <c r="B500" s="166" t="s">
        <v>5088</v>
      </c>
      <c r="C500" s="167">
        <v>1081328</v>
      </c>
      <c r="D500" s="170">
        <v>84105261</v>
      </c>
      <c r="E500" s="169">
        <v>1.4E-3</v>
      </c>
    </row>
    <row r="501" spans="1:5" ht="10.050000000000001" customHeight="1" x14ac:dyDescent="0.3">
      <c r="A501" s="165">
        <v>105125</v>
      </c>
      <c r="B501" s="166" t="s">
        <v>5089</v>
      </c>
      <c r="C501" s="167">
        <v>335727</v>
      </c>
      <c r="D501" s="168">
        <v>193010733</v>
      </c>
      <c r="E501" s="169">
        <v>5.8999999999999999E-3</v>
      </c>
    </row>
    <row r="502" spans="1:5" ht="9" customHeight="1" x14ac:dyDescent="0.3">
      <c r="A502" s="165">
        <v>106001</v>
      </c>
      <c r="B502" s="166" t="s">
        <v>5090</v>
      </c>
      <c r="C502" s="167">
        <v>389438</v>
      </c>
      <c r="D502" s="168">
        <v>159339902</v>
      </c>
      <c r="E502" s="169">
        <v>3.3E-3</v>
      </c>
    </row>
    <row r="503" spans="1:5" ht="10.050000000000001" customHeight="1" x14ac:dyDescent="0.3">
      <c r="A503" s="165">
        <v>106002</v>
      </c>
      <c r="B503" s="166" t="s">
        <v>5091</v>
      </c>
      <c r="C503" s="167">
        <v>783235</v>
      </c>
      <c r="D503" s="170">
        <v>49254006</v>
      </c>
      <c r="E503" s="169">
        <v>5.7000000000000002E-3</v>
      </c>
    </row>
    <row r="504" spans="1:5" ht="10.050000000000001" customHeight="1" x14ac:dyDescent="0.3">
      <c r="A504" s="165">
        <v>106003</v>
      </c>
      <c r="B504" s="166" t="s">
        <v>5092</v>
      </c>
      <c r="C504" s="167">
        <v>3169074</v>
      </c>
      <c r="D504" s="170">
        <v>48859284</v>
      </c>
      <c r="E504" s="169">
        <v>9.9000000000000008E-3</v>
      </c>
    </row>
    <row r="505" spans="1:5" ht="10.050000000000001" customHeight="1" x14ac:dyDescent="0.3">
      <c r="A505" s="165">
        <v>106004</v>
      </c>
      <c r="B505" s="166" t="s">
        <v>5093</v>
      </c>
      <c r="C505" s="167">
        <v>8631265</v>
      </c>
      <c r="D505" s="170">
        <v>48458756</v>
      </c>
      <c r="E505" s="169">
        <v>2.3800000000000002E-2</v>
      </c>
    </row>
    <row r="506" spans="1:5" ht="9" customHeight="1" x14ac:dyDescent="0.3">
      <c r="A506" s="165">
        <v>106005</v>
      </c>
      <c r="B506" s="166" t="s">
        <v>5094</v>
      </c>
      <c r="C506" s="167">
        <v>3621824</v>
      </c>
      <c r="D506" s="170">
        <v>49080336</v>
      </c>
      <c r="E506" s="169">
        <v>1.17E-2</v>
      </c>
    </row>
    <row r="507" spans="1:5" ht="10.050000000000001" customHeight="1" x14ac:dyDescent="0.3">
      <c r="A507" s="165">
        <v>106006</v>
      </c>
      <c r="B507" s="166" t="s">
        <v>5095</v>
      </c>
      <c r="C507" s="167">
        <v>797012</v>
      </c>
      <c r="D507" s="168">
        <v>189349343</v>
      </c>
      <c r="E507" s="169">
        <v>2.2000000000000001E-3</v>
      </c>
    </row>
    <row r="508" spans="1:5" ht="10.050000000000001" customHeight="1" x14ac:dyDescent="0.3">
      <c r="A508" s="165">
        <v>106008</v>
      </c>
      <c r="B508" s="166" t="s">
        <v>5096</v>
      </c>
      <c r="C508" s="167">
        <v>222312</v>
      </c>
      <c r="D508" s="168">
        <v>100777754</v>
      </c>
      <c r="E508" s="169">
        <v>1.18E-2</v>
      </c>
    </row>
    <row r="509" spans="1:5" ht="10.050000000000001" customHeight="1" x14ac:dyDescent="0.3">
      <c r="A509" s="165">
        <v>107151</v>
      </c>
      <c r="B509" s="166" t="s">
        <v>5097</v>
      </c>
      <c r="C509" s="167">
        <v>673951</v>
      </c>
      <c r="D509" s="170">
        <v>51079317</v>
      </c>
      <c r="E509" s="169">
        <v>3.8E-3</v>
      </c>
    </row>
    <row r="510" spans="1:5" ht="9" customHeight="1" x14ac:dyDescent="0.3">
      <c r="A510" s="165">
        <v>107152</v>
      </c>
      <c r="B510" s="166" t="s">
        <v>5098</v>
      </c>
      <c r="C510" s="167">
        <v>3776996</v>
      </c>
      <c r="D510" s="170">
        <v>26648170</v>
      </c>
      <c r="E510" s="169">
        <v>7.3000000000000001E-3</v>
      </c>
    </row>
    <row r="511" spans="1:5" ht="10.050000000000001" customHeight="1" x14ac:dyDescent="0.3">
      <c r="A511" s="165">
        <v>107153</v>
      </c>
      <c r="B511" s="166" t="s">
        <v>5099</v>
      </c>
      <c r="C511" s="167">
        <v>1856233</v>
      </c>
      <c r="D511" s="170">
        <v>51557601</v>
      </c>
      <c r="E511" s="169">
        <v>2.2000000000000001E-3</v>
      </c>
    </row>
    <row r="512" spans="1:5" ht="10.050000000000001" customHeight="1" x14ac:dyDescent="0.3">
      <c r="A512" s="165">
        <v>107154</v>
      </c>
      <c r="B512" s="166" t="s">
        <v>5100</v>
      </c>
      <c r="C512" s="167">
        <v>3330291</v>
      </c>
      <c r="D512" s="170">
        <v>19639798</v>
      </c>
      <c r="E512" s="169">
        <v>1.7399999999999999E-2</v>
      </c>
    </row>
    <row r="513" spans="1:5" ht="9" customHeight="1" x14ac:dyDescent="0.3">
      <c r="A513" s="165">
        <v>107155</v>
      </c>
      <c r="B513" s="166" t="s">
        <v>5101</v>
      </c>
      <c r="C513" s="167">
        <v>3286899</v>
      </c>
      <c r="D513" s="170">
        <v>50105915</v>
      </c>
      <c r="E513" s="169">
        <v>2.0999999999999999E-3</v>
      </c>
    </row>
    <row r="514" spans="1:5" ht="10.050000000000001" customHeight="1" x14ac:dyDescent="0.3">
      <c r="A514" s="165">
        <v>107156</v>
      </c>
      <c r="B514" s="166" t="s">
        <v>5102</v>
      </c>
      <c r="C514" s="167">
        <v>1423260</v>
      </c>
      <c r="D514" s="168">
        <v>197717507</v>
      </c>
      <c r="E514" s="169">
        <v>6.4999999999999997E-3</v>
      </c>
    </row>
    <row r="515" spans="1:5" ht="10.050000000000001" customHeight="1" x14ac:dyDescent="0.3">
      <c r="A515" s="165">
        <v>107158</v>
      </c>
      <c r="B515" s="166" t="s">
        <v>5103</v>
      </c>
      <c r="C515" s="167">
        <v>1150103</v>
      </c>
      <c r="D515" s="168">
        <v>100346378</v>
      </c>
      <c r="E515" s="169">
        <v>3.5999999999999999E-3</v>
      </c>
    </row>
    <row r="516" spans="1:5" ht="10.050000000000001" customHeight="1" x14ac:dyDescent="0.3">
      <c r="A516" s="165">
        <v>108142</v>
      </c>
      <c r="B516" s="166" t="s">
        <v>5104</v>
      </c>
      <c r="C516" s="167">
        <v>4810931</v>
      </c>
      <c r="D516" s="168">
        <v>932941545</v>
      </c>
      <c r="E516" s="169">
        <v>6.0000000000000001E-3</v>
      </c>
    </row>
    <row r="517" spans="1:5" ht="9" customHeight="1" x14ac:dyDescent="0.3">
      <c r="A517" s="165">
        <v>108143</v>
      </c>
      <c r="B517" s="166" t="s">
        <v>5105</v>
      </c>
      <c r="C517" s="167">
        <v>548166</v>
      </c>
      <c r="D517" s="170">
        <v>21216437</v>
      </c>
      <c r="E517" s="169">
        <v>2.8000000000000001E-2</v>
      </c>
    </row>
    <row r="518" spans="1:5" ht="10.050000000000001" customHeight="1" x14ac:dyDescent="0.3">
      <c r="A518" s="165">
        <v>108144</v>
      </c>
      <c r="B518" s="166" t="s">
        <v>5106</v>
      </c>
      <c r="C518" s="167">
        <v>477189</v>
      </c>
      <c r="D518" s="170">
        <v>52196912</v>
      </c>
      <c r="E518" s="169">
        <v>3.7699999999999997E-2</v>
      </c>
    </row>
    <row r="519" spans="1:5" ht="10.050000000000001" customHeight="1" x14ac:dyDescent="0.3">
      <c r="A519" s="165">
        <v>108147</v>
      </c>
      <c r="B519" s="166" t="s">
        <v>5107</v>
      </c>
      <c r="C519" s="167">
        <v>1108959</v>
      </c>
      <c r="D519" s="168">
        <v>100655240</v>
      </c>
      <c r="E519" s="169">
        <v>1.4999999999999999E-2</v>
      </c>
    </row>
    <row r="520" spans="1:5" ht="9" customHeight="1" x14ac:dyDescent="0.3">
      <c r="A520" s="165">
        <v>109002</v>
      </c>
      <c r="B520" s="166" t="s">
        <v>5108</v>
      </c>
      <c r="C520" s="167">
        <v>2378924</v>
      </c>
      <c r="D520" s="170">
        <v>20015863</v>
      </c>
      <c r="E520" s="169">
        <v>2.9100000000000001E-2</v>
      </c>
    </row>
    <row r="521" spans="1:5" ht="10.050000000000001" customHeight="1" x14ac:dyDescent="0.3">
      <c r="A521" s="165">
        <v>109003</v>
      </c>
      <c r="B521" s="166" t="s">
        <v>5109</v>
      </c>
      <c r="C521" s="167">
        <v>4869961</v>
      </c>
      <c r="D521" s="168">
        <v>100042480</v>
      </c>
      <c r="E521" s="169">
        <v>2.6800000000000001E-2</v>
      </c>
    </row>
    <row r="522" spans="1:5" ht="10.050000000000001" customHeight="1" x14ac:dyDescent="0.3">
      <c r="A522" s="165">
        <v>110014</v>
      </c>
      <c r="B522" s="166" t="s">
        <v>5110</v>
      </c>
      <c r="C522" s="167">
        <v>4017694</v>
      </c>
      <c r="D522" s="170">
        <v>52839818</v>
      </c>
      <c r="E522" s="169">
        <v>4.4999999999999997E-3</v>
      </c>
    </row>
    <row r="523" spans="1:5" ht="10.050000000000001" customHeight="1" x14ac:dyDescent="0.3">
      <c r="A523" s="165">
        <v>110029</v>
      </c>
      <c r="B523" s="166" t="s">
        <v>5111</v>
      </c>
      <c r="C523" s="167">
        <v>5264468</v>
      </c>
      <c r="D523" s="170">
        <v>52843042</v>
      </c>
      <c r="E523" s="169">
        <v>8.9999999999999998E-4</v>
      </c>
    </row>
    <row r="524" spans="1:5" ht="9" customHeight="1" x14ac:dyDescent="0.3">
      <c r="A524" s="165">
        <v>110030</v>
      </c>
      <c r="B524" s="166" t="s">
        <v>5112</v>
      </c>
      <c r="C524" s="167">
        <v>1051147</v>
      </c>
      <c r="D524" s="168">
        <v>184208064</v>
      </c>
      <c r="E524" s="169">
        <v>1.67E-2</v>
      </c>
    </row>
    <row r="525" spans="1:5" ht="10.050000000000001" customHeight="1" x14ac:dyDescent="0.3">
      <c r="A525" s="165">
        <v>110031</v>
      </c>
      <c r="B525" s="166" t="s">
        <v>5113</v>
      </c>
      <c r="C525" s="167">
        <v>924099</v>
      </c>
      <c r="D525" s="170">
        <v>53132353</v>
      </c>
      <c r="E525" s="169">
        <v>1.9E-3</v>
      </c>
    </row>
    <row r="526" spans="1:5" ht="10.050000000000001" customHeight="1" x14ac:dyDescent="0.3">
      <c r="A526" s="165">
        <v>111086</v>
      </c>
      <c r="B526" s="166" t="s">
        <v>5114</v>
      </c>
      <c r="C526" s="167">
        <v>3247238</v>
      </c>
      <c r="D526" s="168">
        <v>159255256</v>
      </c>
      <c r="E526" s="169">
        <v>8.9999999999999998E-4</v>
      </c>
    </row>
    <row r="527" spans="1:5" ht="9" customHeight="1" x14ac:dyDescent="0.3">
      <c r="A527" s="165">
        <v>111087</v>
      </c>
      <c r="B527" s="166" t="s">
        <v>5115</v>
      </c>
      <c r="C527" s="167">
        <v>3473084</v>
      </c>
      <c r="D527" s="168">
        <v>193010899</v>
      </c>
      <c r="E527" s="169">
        <v>1.14E-2</v>
      </c>
    </row>
    <row r="528" spans="1:5" ht="10.050000000000001" customHeight="1" x14ac:dyDescent="0.3">
      <c r="A528" s="165">
        <v>112099</v>
      </c>
      <c r="B528" s="166" t="s">
        <v>5116</v>
      </c>
      <c r="C528" s="167">
        <v>712364</v>
      </c>
      <c r="D528" s="168">
        <v>800482775</v>
      </c>
      <c r="E528" s="169">
        <v>2.8E-3</v>
      </c>
    </row>
    <row r="529" spans="1:5" ht="10.050000000000001" customHeight="1" x14ac:dyDescent="0.3">
      <c r="A529" s="165">
        <v>112101</v>
      </c>
      <c r="B529" s="166" t="s">
        <v>5117</v>
      </c>
      <c r="C529" s="167">
        <v>2694904</v>
      </c>
      <c r="D529" s="168">
        <v>100654045</v>
      </c>
      <c r="E529" s="169">
        <v>2.5999999999999999E-3</v>
      </c>
    </row>
    <row r="530" spans="1:5" ht="10.050000000000001" customHeight="1" x14ac:dyDescent="0.3">
      <c r="A530" s="165">
        <v>112102</v>
      </c>
      <c r="B530" s="166" t="s">
        <v>5118</v>
      </c>
      <c r="C530" s="167">
        <v>5679185</v>
      </c>
      <c r="D530" s="170">
        <v>53581898</v>
      </c>
      <c r="E530" s="169">
        <v>6.9999999999999999E-4</v>
      </c>
    </row>
    <row r="531" spans="1:5" ht="9.3000000000000007" customHeight="1" x14ac:dyDescent="0.3">
      <c r="A531" s="165">
        <v>112103</v>
      </c>
      <c r="B531" s="166" t="s">
        <v>5119</v>
      </c>
      <c r="C531" s="167">
        <v>10132311</v>
      </c>
      <c r="D531" s="170">
        <v>53617973</v>
      </c>
      <c r="E531" s="169">
        <v>2.7000000000000001E-3</v>
      </c>
    </row>
    <row r="532" spans="1:5" ht="10.050000000000001" customHeight="1" x14ac:dyDescent="0.3">
      <c r="A532" s="165">
        <v>113001</v>
      </c>
      <c r="B532" s="166" t="s">
        <v>5120</v>
      </c>
      <c r="C532" s="167">
        <v>614096</v>
      </c>
      <c r="D532" s="168">
        <v>100042605</v>
      </c>
      <c r="E532" s="169">
        <v>2.2000000000000001E-3</v>
      </c>
    </row>
    <row r="533" spans="1:5" ht="9" customHeight="1" x14ac:dyDescent="0.3">
      <c r="A533" s="165">
        <v>114112</v>
      </c>
      <c r="B533" s="166" t="s">
        <v>5121</v>
      </c>
      <c r="C533" s="167">
        <v>1655135</v>
      </c>
      <c r="D533" s="168">
        <v>193294089</v>
      </c>
      <c r="E533" s="169">
        <v>8.8999999999999999E-3</v>
      </c>
    </row>
    <row r="534" spans="1:5" ht="10.050000000000001" customHeight="1" x14ac:dyDescent="0.3">
      <c r="A534" s="165">
        <v>114113</v>
      </c>
      <c r="B534" s="166" t="s">
        <v>5122</v>
      </c>
      <c r="C534" s="167">
        <v>4422862</v>
      </c>
      <c r="D534" s="168">
        <v>792966855</v>
      </c>
      <c r="E534" s="169">
        <v>1.1299999999999999E-2</v>
      </c>
    </row>
    <row r="535" spans="1:5" ht="10.050000000000001" customHeight="1" x14ac:dyDescent="0.3">
      <c r="A535" s="165">
        <v>114114</v>
      </c>
      <c r="B535" s="166" t="s">
        <v>5123</v>
      </c>
      <c r="C535" s="167">
        <v>5532744</v>
      </c>
      <c r="D535" s="168">
        <v>137457631</v>
      </c>
      <c r="E535" s="169">
        <v>8.0999999999999996E-3</v>
      </c>
    </row>
    <row r="536" spans="1:5" ht="10.050000000000001" customHeight="1" x14ac:dyDescent="0.3">
      <c r="A536" s="165">
        <v>114115</v>
      </c>
      <c r="B536" s="166" t="s">
        <v>5124</v>
      </c>
      <c r="C536" s="167">
        <v>3480385</v>
      </c>
      <c r="D536" s="170">
        <v>53862058</v>
      </c>
      <c r="E536" s="169">
        <v>9.4999999999999998E-3</v>
      </c>
    </row>
    <row r="537" spans="1:5" ht="9" customHeight="1" x14ac:dyDescent="0.3">
      <c r="A537" s="165">
        <v>114116</v>
      </c>
      <c r="B537" s="166" t="s">
        <v>5125</v>
      </c>
      <c r="C537" s="167">
        <v>567429</v>
      </c>
      <c r="D537" s="168">
        <v>195866470</v>
      </c>
      <c r="E537" s="169">
        <v>4.4000000000000003E-3</v>
      </c>
    </row>
    <row r="538" spans="1:5" ht="10.050000000000001" customHeight="1" x14ac:dyDescent="0.3">
      <c r="A538" s="165">
        <v>115115</v>
      </c>
      <c r="B538" s="166" t="s">
        <v>5126</v>
      </c>
      <c r="C538" s="167">
        <v>104818935</v>
      </c>
      <c r="D538" s="170">
        <v>79906178</v>
      </c>
      <c r="E538" s="169">
        <v>4.5600000000000002E-2</v>
      </c>
    </row>
    <row r="539" spans="1:5" ht="10.050000000000001" customHeight="1" x14ac:dyDescent="0.3">
      <c r="A539" s="165">
        <v>115902</v>
      </c>
      <c r="B539" s="166" t="s">
        <v>5127</v>
      </c>
      <c r="C539" s="167">
        <v>4969076</v>
      </c>
      <c r="D539" s="168">
        <v>109758339</v>
      </c>
      <c r="E539" s="169">
        <v>0.1114</v>
      </c>
    </row>
    <row r="540" spans="1:5" ht="9" customHeight="1" x14ac:dyDescent="0.3">
      <c r="A540" s="165">
        <v>115903</v>
      </c>
      <c r="B540" s="166" t="s">
        <v>5128</v>
      </c>
      <c r="C540" s="167">
        <v>3421446</v>
      </c>
      <c r="D540" s="170">
        <v>34584305</v>
      </c>
      <c r="E540" s="169">
        <v>8.0299999999999996E-2</v>
      </c>
    </row>
    <row r="541" spans="1:5" ht="10.050000000000001" customHeight="1" x14ac:dyDescent="0.3">
      <c r="A541" s="165">
        <v>115906</v>
      </c>
      <c r="B541" s="166" t="s">
        <v>5129</v>
      </c>
      <c r="C541" s="167">
        <v>19038336</v>
      </c>
      <c r="D541" s="168">
        <v>801447181</v>
      </c>
      <c r="E541" s="169">
        <v>2.5999999999999999E-2</v>
      </c>
    </row>
    <row r="542" spans="1:5" ht="10.050000000000001" customHeight="1" x14ac:dyDescent="0.3">
      <c r="A542" s="165">
        <v>115911</v>
      </c>
      <c r="B542" s="166" t="s">
        <v>5130</v>
      </c>
      <c r="C542" s="167">
        <v>629145</v>
      </c>
      <c r="D542" s="168">
        <v>801441978</v>
      </c>
      <c r="E542" s="169">
        <v>4.48E-2</v>
      </c>
    </row>
    <row r="543" spans="1:5" ht="10.050000000000001" customHeight="1" x14ac:dyDescent="0.3">
      <c r="A543" s="165">
        <v>115912</v>
      </c>
      <c r="B543" s="166" t="s">
        <v>5131</v>
      </c>
      <c r="C543" s="167">
        <v>2238271</v>
      </c>
      <c r="D543" s="168">
        <v>827391215</v>
      </c>
      <c r="E543" s="169">
        <v>4.82E-2</v>
      </c>
    </row>
    <row r="544" spans="1:5" ht="9" customHeight="1" x14ac:dyDescent="0.3">
      <c r="A544" s="165">
        <v>115913</v>
      </c>
      <c r="B544" s="166" t="s">
        <v>5132</v>
      </c>
      <c r="C544" s="167">
        <v>2513206</v>
      </c>
      <c r="D544" s="168">
        <v>802577341</v>
      </c>
      <c r="E544" s="169">
        <v>8.6599999999999996E-2</v>
      </c>
    </row>
    <row r="545" spans="1:5" ht="10.050000000000001" customHeight="1" x14ac:dyDescent="0.3">
      <c r="A545" s="165">
        <v>115914</v>
      </c>
      <c r="B545" s="166" t="s">
        <v>5133</v>
      </c>
      <c r="C545" s="167">
        <v>15928761</v>
      </c>
      <c r="D545" s="170">
        <v>78358917</v>
      </c>
      <c r="E545" s="169">
        <v>6.0999999999999999E-2</v>
      </c>
    </row>
    <row r="546" spans="1:5" ht="10.050000000000001" customHeight="1" x14ac:dyDescent="0.3">
      <c r="A546" s="165">
        <v>115916</v>
      </c>
      <c r="B546" s="166" t="s">
        <v>5134</v>
      </c>
      <c r="C546" s="167">
        <v>3856901</v>
      </c>
      <c r="D546" s="170">
        <v>12268162</v>
      </c>
      <c r="E546" s="169">
        <v>2.8899999999999999E-2</v>
      </c>
    </row>
    <row r="547" spans="1:5" ht="9" customHeight="1" x14ac:dyDescent="0.3">
      <c r="A547" s="165">
        <v>115923</v>
      </c>
      <c r="B547" s="166" t="s">
        <v>5135</v>
      </c>
      <c r="C547" s="167">
        <v>4522733</v>
      </c>
      <c r="D547" s="170">
        <v>78678655</v>
      </c>
      <c r="E547" s="169">
        <v>5.8999999999999999E-3</v>
      </c>
    </row>
    <row r="548" spans="1:5" ht="10.050000000000001" customHeight="1" x14ac:dyDescent="0.3">
      <c r="A548" s="165">
        <v>115924</v>
      </c>
      <c r="B548" s="166" t="s">
        <v>5136</v>
      </c>
      <c r="C548" s="167">
        <v>573270</v>
      </c>
      <c r="D548" s="170">
        <v>64841750</v>
      </c>
      <c r="E548" s="169">
        <v>9.4799999999999995E-2</v>
      </c>
    </row>
    <row r="549" spans="1:5" ht="10.050000000000001" customHeight="1" x14ac:dyDescent="0.3">
      <c r="A549" s="165">
        <v>115925</v>
      </c>
      <c r="B549" s="166" t="s">
        <v>5137</v>
      </c>
      <c r="C549" s="167">
        <v>1018750</v>
      </c>
      <c r="D549" s="170">
        <v>79459932</v>
      </c>
      <c r="E549" s="169">
        <v>7.7899999999999997E-2</v>
      </c>
    </row>
    <row r="550" spans="1:5" ht="10.050000000000001" customHeight="1" x14ac:dyDescent="0.3">
      <c r="A550" s="165">
        <v>115926</v>
      </c>
      <c r="B550" s="166" t="s">
        <v>5138</v>
      </c>
      <c r="C550" s="167">
        <v>614452</v>
      </c>
      <c r="D550" s="170">
        <v>79567435</v>
      </c>
      <c r="E550" s="169">
        <v>3.56E-2</v>
      </c>
    </row>
    <row r="551" spans="1:5" ht="9" customHeight="1" x14ac:dyDescent="0.3">
      <c r="A551" s="165">
        <v>115928</v>
      </c>
      <c r="B551" s="166" t="s">
        <v>5139</v>
      </c>
      <c r="C551" s="167">
        <v>643710</v>
      </c>
      <c r="D551" s="170">
        <v>80081518</v>
      </c>
      <c r="E551" s="169">
        <v>0</v>
      </c>
    </row>
    <row r="552" spans="1:5" ht="10.050000000000001" customHeight="1" x14ac:dyDescent="0.3">
      <c r="A552" s="165">
        <v>115930</v>
      </c>
      <c r="B552" s="166" t="s">
        <v>5140</v>
      </c>
      <c r="C552" s="167">
        <v>547432</v>
      </c>
      <c r="D552" s="170">
        <v>80685445</v>
      </c>
      <c r="E552" s="169">
        <v>5.6399999999999999E-2</v>
      </c>
    </row>
    <row r="553" spans="1:5" ht="10.050000000000001" customHeight="1" x14ac:dyDescent="0.3">
      <c r="A553" s="165">
        <v>115931</v>
      </c>
      <c r="B553" s="166" t="s">
        <v>5141</v>
      </c>
      <c r="C553" s="167">
        <v>2782571</v>
      </c>
      <c r="D553" s="170">
        <v>80902277</v>
      </c>
      <c r="E553" s="169">
        <v>0</v>
      </c>
    </row>
    <row r="554" spans="1:5" ht="10.050000000000001" customHeight="1" x14ac:dyDescent="0.3">
      <c r="A554" s="165">
        <v>115932</v>
      </c>
      <c r="B554" s="166" t="s">
        <v>5142</v>
      </c>
      <c r="C554" s="167">
        <v>126194</v>
      </c>
      <c r="D554" s="168">
        <v>824928225</v>
      </c>
      <c r="E554" s="169">
        <v>0</v>
      </c>
    </row>
    <row r="555" spans="1:5" ht="9" customHeight="1" x14ac:dyDescent="0.3">
      <c r="A555" s="165">
        <v>115933</v>
      </c>
      <c r="B555" s="166" t="s">
        <v>5143</v>
      </c>
      <c r="C555" s="167">
        <v>696271</v>
      </c>
      <c r="D555" s="172"/>
      <c r="E555" s="169">
        <v>0</v>
      </c>
    </row>
  </sheetData>
  <sheetProtection algorithmName="SHA-512" hashValue="rcASJb7ClNDWyWFFwqqL0aU1C8XeVIj5Kms3o+uxgvpA4C5cf+4Ii6wqjBJN0eNld1zrWBJfE9uoyX5FEgWmyw==" saltValue="gkOk0bNGb528hCn3PXaH7g==" spinCount="100000" sheet="1" objects="1" scenarios="1" selectLockedCells="1" selectUnlockedCell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58"/>
  <sheetViews>
    <sheetView topLeftCell="D1" workbookViewId="0">
      <selection activeCell="D1" sqref="A1:XFD1048576"/>
    </sheetView>
  </sheetViews>
  <sheetFormatPr defaultRowHeight="14.4" x14ac:dyDescent="0.3"/>
  <sheetData>
    <row r="1" spans="1:53" s="16" customFormat="1" ht="72" x14ac:dyDescent="0.3">
      <c r="A1" s="19" t="s">
        <v>17</v>
      </c>
      <c r="B1" s="19" t="s">
        <v>22</v>
      </c>
      <c r="C1" s="19" t="s">
        <v>1823</v>
      </c>
      <c r="D1" s="19" t="s">
        <v>25</v>
      </c>
      <c r="E1" s="19" t="s">
        <v>1824</v>
      </c>
      <c r="F1" s="19" t="s">
        <v>1825</v>
      </c>
      <c r="G1" s="19" t="s">
        <v>1826</v>
      </c>
      <c r="H1" s="19" t="s">
        <v>154</v>
      </c>
      <c r="I1" s="19" t="s">
        <v>156</v>
      </c>
      <c r="J1" s="19" t="s">
        <v>158</v>
      </c>
      <c r="K1" s="19" t="s">
        <v>160</v>
      </c>
      <c r="L1" s="19" t="s">
        <v>3781</v>
      </c>
      <c r="M1" s="19" t="s">
        <v>3782</v>
      </c>
      <c r="N1" s="19" t="s">
        <v>3783</v>
      </c>
      <c r="O1" s="19" t="s">
        <v>3784</v>
      </c>
      <c r="P1" s="19" t="s">
        <v>3785</v>
      </c>
      <c r="Q1" s="19" t="s">
        <v>3786</v>
      </c>
      <c r="R1" s="19" t="s">
        <v>3787</v>
      </c>
      <c r="S1" s="19" t="s">
        <v>3788</v>
      </c>
      <c r="T1" s="19" t="s">
        <v>3789</v>
      </c>
      <c r="U1" s="19" t="s">
        <v>3790</v>
      </c>
      <c r="V1" s="19" t="s">
        <v>3791</v>
      </c>
      <c r="W1" s="19" t="s">
        <v>3792</v>
      </c>
      <c r="X1" s="19" t="s">
        <v>3793</v>
      </c>
      <c r="Y1" s="19" t="s">
        <v>3794</v>
      </c>
      <c r="Z1" s="19" t="s">
        <v>3795</v>
      </c>
      <c r="AA1" s="19" t="s">
        <v>3796</v>
      </c>
      <c r="AB1" s="19" t="s">
        <v>3797</v>
      </c>
      <c r="AC1" s="19" t="s">
        <v>3798</v>
      </c>
      <c r="AD1" s="19" t="s">
        <v>3799</v>
      </c>
      <c r="AE1" s="19" t="s">
        <v>3800</v>
      </c>
      <c r="AF1" s="19" t="s">
        <v>3801</v>
      </c>
      <c r="AG1" s="19" t="s">
        <v>3802</v>
      </c>
      <c r="AH1" s="19" t="s">
        <v>3803</v>
      </c>
      <c r="AI1" s="19" t="s">
        <v>3804</v>
      </c>
      <c r="AJ1" s="19" t="s">
        <v>3805</v>
      </c>
      <c r="AK1" s="19" t="s">
        <v>3806</v>
      </c>
      <c r="AL1" s="19" t="s">
        <v>3807</v>
      </c>
      <c r="AM1" s="19" t="s">
        <v>3808</v>
      </c>
      <c r="AN1" s="19" t="s">
        <v>3809</v>
      </c>
      <c r="AO1" s="19" t="s">
        <v>3810</v>
      </c>
      <c r="AP1" s="19" t="s">
        <v>3811</v>
      </c>
      <c r="AQ1" s="19" t="s">
        <v>3812</v>
      </c>
      <c r="AR1" s="20" t="s">
        <v>3813</v>
      </c>
      <c r="AS1" s="19" t="s">
        <v>3814</v>
      </c>
      <c r="AT1" s="19" t="s">
        <v>3815</v>
      </c>
      <c r="AU1" s="19" t="s">
        <v>3816</v>
      </c>
      <c r="AV1" s="19" t="s">
        <v>3817</v>
      </c>
      <c r="AW1" s="19" t="s">
        <v>3818</v>
      </c>
      <c r="AX1" s="19" t="s">
        <v>3819</v>
      </c>
      <c r="AY1" s="19" t="s">
        <v>3820</v>
      </c>
      <c r="AZ1" s="19" t="s">
        <v>3821</v>
      </c>
      <c r="BA1" s="19" t="s">
        <v>3822</v>
      </c>
    </row>
    <row r="2" spans="1:53" x14ac:dyDescent="0.3">
      <c r="A2" t="s">
        <v>162</v>
      </c>
      <c r="B2">
        <v>2021</v>
      </c>
      <c r="C2" t="s">
        <v>1889</v>
      </c>
      <c r="D2" t="s">
        <v>167</v>
      </c>
      <c r="E2" t="s">
        <v>1890</v>
      </c>
      <c r="F2" t="s">
        <v>1891</v>
      </c>
      <c r="G2" t="s">
        <v>1892</v>
      </c>
      <c r="H2">
        <v>102</v>
      </c>
      <c r="I2">
        <v>104</v>
      </c>
      <c r="J2">
        <v>107</v>
      </c>
      <c r="K2">
        <v>115</v>
      </c>
      <c r="L2">
        <v>116</v>
      </c>
      <c r="M2" t="s">
        <v>1911</v>
      </c>
      <c r="N2" t="s">
        <v>1911</v>
      </c>
      <c r="O2" t="s">
        <v>1892</v>
      </c>
      <c r="P2" t="s">
        <v>1892</v>
      </c>
      <c r="Q2" t="s">
        <v>1911</v>
      </c>
      <c r="R2" t="s">
        <v>1892</v>
      </c>
      <c r="S2" t="s">
        <v>1911</v>
      </c>
      <c r="T2" t="s">
        <v>1911</v>
      </c>
      <c r="U2" t="s">
        <v>1892</v>
      </c>
      <c r="V2" t="s">
        <v>1911</v>
      </c>
      <c r="AB2" t="s">
        <v>1892</v>
      </c>
      <c r="AC2" t="s">
        <v>1892</v>
      </c>
      <c r="AD2" t="s">
        <v>1892</v>
      </c>
      <c r="AE2" t="s">
        <v>1911</v>
      </c>
      <c r="AF2" t="s">
        <v>1892</v>
      </c>
      <c r="AG2" t="s">
        <v>1892</v>
      </c>
      <c r="AH2" t="s">
        <v>1911</v>
      </c>
      <c r="AI2" t="s">
        <v>1911</v>
      </c>
      <c r="AJ2" t="s">
        <v>1911</v>
      </c>
      <c r="AR2" s="21"/>
    </row>
    <row r="3" spans="1:53" x14ac:dyDescent="0.3">
      <c r="A3" t="s">
        <v>162</v>
      </c>
      <c r="B3">
        <v>2021</v>
      </c>
      <c r="C3" t="s">
        <v>1893</v>
      </c>
      <c r="D3" t="s">
        <v>171</v>
      </c>
      <c r="E3" t="s">
        <v>1894</v>
      </c>
      <c r="F3" t="s">
        <v>1895</v>
      </c>
      <c r="G3" t="s">
        <v>1892</v>
      </c>
      <c r="H3">
        <v>26</v>
      </c>
      <c r="I3">
        <v>32</v>
      </c>
      <c r="J3">
        <v>33</v>
      </c>
      <c r="K3">
        <v>32</v>
      </c>
      <c r="L3">
        <v>36.1</v>
      </c>
      <c r="M3" t="s">
        <v>1892</v>
      </c>
      <c r="N3" t="s">
        <v>1892</v>
      </c>
      <c r="O3" t="s">
        <v>1892</v>
      </c>
      <c r="P3" t="s">
        <v>1892</v>
      </c>
      <c r="Q3" t="s">
        <v>1892</v>
      </c>
      <c r="R3" t="s">
        <v>1892</v>
      </c>
      <c r="S3" t="s">
        <v>1892</v>
      </c>
      <c r="T3" t="s">
        <v>1892</v>
      </c>
      <c r="U3" t="s">
        <v>1892</v>
      </c>
      <c r="V3" t="s">
        <v>1892</v>
      </c>
      <c r="W3" t="s">
        <v>1892</v>
      </c>
      <c r="X3" t="s">
        <v>1911</v>
      </c>
      <c r="Y3" t="s">
        <v>1911</v>
      </c>
      <c r="Z3" t="s">
        <v>1911</v>
      </c>
      <c r="AA3" t="s">
        <v>1911</v>
      </c>
      <c r="AB3" t="s">
        <v>1892</v>
      </c>
      <c r="AC3" t="s">
        <v>1892</v>
      </c>
      <c r="AD3" t="s">
        <v>1892</v>
      </c>
      <c r="AE3" t="s">
        <v>1892</v>
      </c>
      <c r="AF3" t="s">
        <v>1892</v>
      </c>
      <c r="AG3" t="s">
        <v>1892</v>
      </c>
      <c r="AH3" t="s">
        <v>1892</v>
      </c>
      <c r="AI3" t="s">
        <v>1911</v>
      </c>
      <c r="AJ3" t="s">
        <v>1892</v>
      </c>
      <c r="AK3" t="s">
        <v>1892</v>
      </c>
      <c r="AL3" t="s">
        <v>1911</v>
      </c>
      <c r="AM3" t="s">
        <v>1911</v>
      </c>
      <c r="AN3" t="s">
        <v>1911</v>
      </c>
      <c r="AO3" t="s">
        <v>1911</v>
      </c>
      <c r="AP3" t="s">
        <v>1911</v>
      </c>
      <c r="AQ3" t="s">
        <v>1911</v>
      </c>
      <c r="AR3" s="21"/>
    </row>
    <row r="4" spans="1:53" x14ac:dyDescent="0.3">
      <c r="A4" t="s">
        <v>162</v>
      </c>
      <c r="B4">
        <v>2021</v>
      </c>
      <c r="C4" t="s">
        <v>1896</v>
      </c>
      <c r="D4" t="s">
        <v>174</v>
      </c>
      <c r="E4" t="s">
        <v>1897</v>
      </c>
      <c r="F4" t="s">
        <v>1898</v>
      </c>
      <c r="G4" t="s">
        <v>1892</v>
      </c>
      <c r="H4">
        <v>42</v>
      </c>
      <c r="I4">
        <v>46</v>
      </c>
      <c r="J4">
        <v>46</v>
      </c>
      <c r="K4">
        <v>47</v>
      </c>
      <c r="L4">
        <v>47</v>
      </c>
      <c r="M4" t="s">
        <v>1911</v>
      </c>
      <c r="N4" t="s">
        <v>1911</v>
      </c>
      <c r="O4" t="s">
        <v>1911</v>
      </c>
      <c r="P4" t="s">
        <v>1911</v>
      </c>
      <c r="Q4" t="s">
        <v>1911</v>
      </c>
      <c r="R4" t="s">
        <v>1911</v>
      </c>
      <c r="S4" t="s">
        <v>1911</v>
      </c>
      <c r="T4" t="s">
        <v>1911</v>
      </c>
      <c r="U4" t="s">
        <v>1911</v>
      </c>
      <c r="V4" t="s">
        <v>1911</v>
      </c>
      <c r="AB4" t="s">
        <v>1892</v>
      </c>
      <c r="AC4" t="s">
        <v>1892</v>
      </c>
      <c r="AD4" t="s">
        <v>1892</v>
      </c>
      <c r="AE4" t="s">
        <v>1911</v>
      </c>
      <c r="AF4" t="s">
        <v>1892</v>
      </c>
      <c r="AG4" t="s">
        <v>1892</v>
      </c>
      <c r="AH4" t="s">
        <v>1892</v>
      </c>
      <c r="AI4" t="s">
        <v>1911</v>
      </c>
      <c r="AJ4" t="s">
        <v>1911</v>
      </c>
      <c r="AR4" s="21"/>
    </row>
    <row r="5" spans="1:53" x14ac:dyDescent="0.3">
      <c r="A5" t="s">
        <v>162</v>
      </c>
      <c r="B5">
        <v>2021</v>
      </c>
      <c r="C5" t="s">
        <v>1899</v>
      </c>
      <c r="D5" t="s">
        <v>177</v>
      </c>
      <c r="E5" t="s">
        <v>1900</v>
      </c>
      <c r="F5" t="s">
        <v>1901</v>
      </c>
      <c r="G5" t="s">
        <v>1892</v>
      </c>
      <c r="H5">
        <v>43.1</v>
      </c>
      <c r="I5">
        <v>44</v>
      </c>
      <c r="J5">
        <v>43</v>
      </c>
      <c r="K5">
        <v>42.6</v>
      </c>
      <c r="L5">
        <v>42.6</v>
      </c>
      <c r="M5" t="s">
        <v>1911</v>
      </c>
      <c r="N5" t="s">
        <v>1911</v>
      </c>
      <c r="O5" t="s">
        <v>1911</v>
      </c>
      <c r="P5" t="s">
        <v>1911</v>
      </c>
      <c r="Q5" t="s">
        <v>1892</v>
      </c>
      <c r="R5" t="s">
        <v>1911</v>
      </c>
      <c r="S5" t="s">
        <v>1911</v>
      </c>
      <c r="T5" t="s">
        <v>1911</v>
      </c>
      <c r="U5" t="s">
        <v>1892</v>
      </c>
      <c r="V5" t="s">
        <v>1892</v>
      </c>
      <c r="W5" t="s">
        <v>1911</v>
      </c>
      <c r="X5" t="s">
        <v>1892</v>
      </c>
      <c r="Y5" t="s">
        <v>1892</v>
      </c>
      <c r="Z5" t="s">
        <v>1911</v>
      </c>
      <c r="AA5" t="s">
        <v>1911</v>
      </c>
      <c r="AB5" t="s">
        <v>1911</v>
      </c>
      <c r="AJ5" t="s">
        <v>1911</v>
      </c>
      <c r="AR5" s="21"/>
    </row>
    <row r="6" spans="1:53" x14ac:dyDescent="0.3">
      <c r="A6" t="s">
        <v>162</v>
      </c>
      <c r="B6">
        <v>2021</v>
      </c>
      <c r="C6" t="s">
        <v>1902</v>
      </c>
      <c r="D6" t="s">
        <v>180</v>
      </c>
      <c r="E6" t="s">
        <v>1903</v>
      </c>
      <c r="F6" t="s">
        <v>1904</v>
      </c>
      <c r="G6" t="s">
        <v>1892</v>
      </c>
      <c r="H6">
        <v>96</v>
      </c>
      <c r="I6">
        <v>96</v>
      </c>
      <c r="J6">
        <v>96</v>
      </c>
      <c r="K6">
        <v>93</v>
      </c>
      <c r="L6">
        <v>92</v>
      </c>
      <c r="M6" t="s">
        <v>1911</v>
      </c>
      <c r="N6" t="s">
        <v>1911</v>
      </c>
      <c r="O6" t="s">
        <v>1911</v>
      </c>
      <c r="P6" t="s">
        <v>1911</v>
      </c>
      <c r="Q6" t="s">
        <v>1911</v>
      </c>
      <c r="R6" t="s">
        <v>1911</v>
      </c>
      <c r="S6" t="s">
        <v>1911</v>
      </c>
      <c r="T6" t="s">
        <v>1892</v>
      </c>
      <c r="U6" t="s">
        <v>1911</v>
      </c>
      <c r="V6" t="s">
        <v>1911</v>
      </c>
      <c r="AB6" t="s">
        <v>1892</v>
      </c>
      <c r="AC6" t="s">
        <v>1892</v>
      </c>
      <c r="AD6" t="s">
        <v>1892</v>
      </c>
      <c r="AE6" t="s">
        <v>1911</v>
      </c>
      <c r="AF6" t="s">
        <v>1911</v>
      </c>
      <c r="AG6" t="s">
        <v>1892</v>
      </c>
      <c r="AH6" t="s">
        <v>1892</v>
      </c>
      <c r="AI6" t="s">
        <v>1911</v>
      </c>
      <c r="AJ6" t="s">
        <v>1892</v>
      </c>
      <c r="AK6" t="s">
        <v>1892</v>
      </c>
      <c r="AL6" t="s">
        <v>1911</v>
      </c>
      <c r="AM6" t="s">
        <v>1911</v>
      </c>
      <c r="AN6" t="s">
        <v>1911</v>
      </c>
      <c r="AO6" t="s">
        <v>1911</v>
      </c>
      <c r="AP6" t="s">
        <v>1911</v>
      </c>
      <c r="AQ6" t="s">
        <v>1892</v>
      </c>
      <c r="AR6" s="21"/>
    </row>
    <row r="7" spans="1:53" x14ac:dyDescent="0.3">
      <c r="A7" t="s">
        <v>162</v>
      </c>
      <c r="B7">
        <v>2021</v>
      </c>
      <c r="C7" t="s">
        <v>1905</v>
      </c>
      <c r="D7" t="s">
        <v>183</v>
      </c>
      <c r="E7" t="s">
        <v>1906</v>
      </c>
      <c r="F7" t="s">
        <v>1907</v>
      </c>
      <c r="G7" t="s">
        <v>1892</v>
      </c>
      <c r="H7">
        <v>61</v>
      </c>
      <c r="I7">
        <v>61</v>
      </c>
      <c r="J7">
        <v>61</v>
      </c>
      <c r="K7">
        <v>61</v>
      </c>
      <c r="L7">
        <v>64</v>
      </c>
      <c r="M7" t="s">
        <v>1911</v>
      </c>
      <c r="N7" t="s">
        <v>1911</v>
      </c>
      <c r="O7" t="s">
        <v>1911</v>
      </c>
      <c r="P7" t="s">
        <v>1911</v>
      </c>
      <c r="Q7" t="s">
        <v>1911</v>
      </c>
      <c r="R7" t="s">
        <v>1911</v>
      </c>
      <c r="S7" t="s">
        <v>1911</v>
      </c>
      <c r="T7" t="s">
        <v>1911</v>
      </c>
      <c r="U7" t="s">
        <v>1911</v>
      </c>
      <c r="V7" t="s">
        <v>1892</v>
      </c>
      <c r="W7" t="s">
        <v>1911</v>
      </c>
      <c r="X7" t="s">
        <v>1911</v>
      </c>
      <c r="Y7" t="s">
        <v>1911</v>
      </c>
      <c r="Z7" t="s">
        <v>1892</v>
      </c>
      <c r="AA7" t="s">
        <v>1911</v>
      </c>
      <c r="AB7" t="s">
        <v>1892</v>
      </c>
      <c r="AC7" t="s">
        <v>1892</v>
      </c>
      <c r="AD7" t="s">
        <v>1892</v>
      </c>
      <c r="AE7" t="s">
        <v>1911</v>
      </c>
      <c r="AF7" t="s">
        <v>1911</v>
      </c>
      <c r="AG7" t="s">
        <v>1892</v>
      </c>
      <c r="AH7" t="s">
        <v>1892</v>
      </c>
      <c r="AI7" t="s">
        <v>1911</v>
      </c>
      <c r="AJ7" t="s">
        <v>1911</v>
      </c>
      <c r="AR7" s="21"/>
    </row>
    <row r="8" spans="1:53" x14ac:dyDescent="0.3">
      <c r="A8" t="s">
        <v>162</v>
      </c>
      <c r="B8">
        <v>2021</v>
      </c>
      <c r="C8" t="s">
        <v>1908</v>
      </c>
      <c r="D8" t="s">
        <v>186</v>
      </c>
      <c r="E8" t="s">
        <v>1909</v>
      </c>
      <c r="F8" t="s">
        <v>1910</v>
      </c>
      <c r="G8" t="s">
        <v>1892</v>
      </c>
      <c r="H8">
        <v>320.2</v>
      </c>
      <c r="I8">
        <v>334.5</v>
      </c>
      <c r="J8">
        <v>331.1</v>
      </c>
      <c r="K8">
        <v>324.10000000000002</v>
      </c>
      <c r="L8">
        <v>338.4</v>
      </c>
      <c r="M8" t="s">
        <v>1911</v>
      </c>
      <c r="N8" t="s">
        <v>1892</v>
      </c>
      <c r="O8" t="s">
        <v>1911</v>
      </c>
      <c r="P8" t="s">
        <v>1911</v>
      </c>
      <c r="Q8" t="s">
        <v>1911</v>
      </c>
      <c r="R8" t="s">
        <v>1892</v>
      </c>
      <c r="S8" t="s">
        <v>1911</v>
      </c>
      <c r="T8" t="s">
        <v>1911</v>
      </c>
      <c r="U8" t="s">
        <v>1892</v>
      </c>
      <c r="V8" t="s">
        <v>1892</v>
      </c>
      <c r="W8" t="s">
        <v>1892</v>
      </c>
      <c r="X8" t="s">
        <v>1911</v>
      </c>
      <c r="Y8" t="s">
        <v>1892</v>
      </c>
      <c r="Z8" t="s">
        <v>1911</v>
      </c>
      <c r="AA8" t="s">
        <v>1911</v>
      </c>
      <c r="AB8" t="s">
        <v>1892</v>
      </c>
      <c r="AC8" t="s">
        <v>1892</v>
      </c>
      <c r="AD8" t="s">
        <v>1892</v>
      </c>
      <c r="AE8" t="s">
        <v>1911</v>
      </c>
      <c r="AF8" t="s">
        <v>1892</v>
      </c>
      <c r="AG8" t="s">
        <v>1892</v>
      </c>
      <c r="AH8" t="s">
        <v>1892</v>
      </c>
      <c r="AI8" t="s">
        <v>1911</v>
      </c>
      <c r="AJ8" t="s">
        <v>1892</v>
      </c>
      <c r="AK8" t="s">
        <v>1892</v>
      </c>
      <c r="AL8" t="s">
        <v>1911</v>
      </c>
      <c r="AM8" t="s">
        <v>1911</v>
      </c>
      <c r="AN8" t="s">
        <v>1911</v>
      </c>
      <c r="AO8" t="s">
        <v>1911</v>
      </c>
      <c r="AP8" t="s">
        <v>1911</v>
      </c>
      <c r="AQ8" t="s">
        <v>1892</v>
      </c>
      <c r="AR8" s="21"/>
    </row>
    <row r="9" spans="1:53" x14ac:dyDescent="0.3">
      <c r="A9" t="s">
        <v>162</v>
      </c>
      <c r="B9">
        <v>2021</v>
      </c>
      <c r="C9" t="s">
        <v>1912</v>
      </c>
      <c r="D9" t="s">
        <v>189</v>
      </c>
      <c r="E9" t="s">
        <v>1913</v>
      </c>
      <c r="F9" t="s">
        <v>1914</v>
      </c>
      <c r="G9" t="s">
        <v>1892</v>
      </c>
      <c r="H9">
        <v>68</v>
      </c>
      <c r="I9">
        <v>69</v>
      </c>
      <c r="J9">
        <v>69</v>
      </c>
      <c r="K9">
        <v>70</v>
      </c>
      <c r="L9">
        <v>70</v>
      </c>
      <c r="M9" t="s">
        <v>1911</v>
      </c>
      <c r="N9" t="s">
        <v>1892</v>
      </c>
      <c r="O9" t="s">
        <v>1892</v>
      </c>
      <c r="P9" t="s">
        <v>1911</v>
      </c>
      <c r="Q9" t="s">
        <v>1892</v>
      </c>
      <c r="R9" t="s">
        <v>1892</v>
      </c>
      <c r="S9" t="s">
        <v>1911</v>
      </c>
      <c r="T9" t="s">
        <v>1911</v>
      </c>
      <c r="U9" t="s">
        <v>1892</v>
      </c>
      <c r="V9" t="s">
        <v>1892</v>
      </c>
      <c r="W9" t="s">
        <v>1892</v>
      </c>
      <c r="X9" t="s">
        <v>1911</v>
      </c>
      <c r="Y9" t="s">
        <v>1911</v>
      </c>
      <c r="Z9" t="s">
        <v>1911</v>
      </c>
      <c r="AA9" t="s">
        <v>1911</v>
      </c>
      <c r="AB9" t="s">
        <v>1892</v>
      </c>
      <c r="AC9" t="s">
        <v>1892</v>
      </c>
      <c r="AD9" t="s">
        <v>1892</v>
      </c>
      <c r="AE9" t="s">
        <v>1892</v>
      </c>
      <c r="AF9" t="s">
        <v>1892</v>
      </c>
      <c r="AG9" t="s">
        <v>1892</v>
      </c>
      <c r="AH9" t="s">
        <v>1892</v>
      </c>
      <c r="AI9" t="s">
        <v>1911</v>
      </c>
      <c r="AJ9" t="s">
        <v>1911</v>
      </c>
      <c r="AR9" s="21"/>
    </row>
    <row r="10" spans="1:53" x14ac:dyDescent="0.3">
      <c r="A10" t="s">
        <v>162</v>
      </c>
      <c r="B10">
        <v>2021</v>
      </c>
      <c r="C10" t="s">
        <v>1915</v>
      </c>
      <c r="D10" t="s">
        <v>1821</v>
      </c>
      <c r="E10" t="s">
        <v>1916</v>
      </c>
      <c r="G10" t="s">
        <v>1911</v>
      </c>
      <c r="H10">
        <v>8.5</v>
      </c>
      <c r="I10">
        <v>11.5</v>
      </c>
      <c r="J10">
        <v>12</v>
      </c>
      <c r="K10">
        <v>13.5</v>
      </c>
      <c r="L10">
        <v>19.5</v>
      </c>
      <c r="AR10" s="21"/>
    </row>
    <row r="11" spans="1:53" x14ac:dyDescent="0.3">
      <c r="A11" t="s">
        <v>162</v>
      </c>
      <c r="B11">
        <v>2021</v>
      </c>
      <c r="C11" t="s">
        <v>1917</v>
      </c>
      <c r="D11" t="s">
        <v>192</v>
      </c>
      <c r="E11" t="s">
        <v>1918</v>
      </c>
      <c r="F11" t="s">
        <v>1919</v>
      </c>
      <c r="G11" t="s">
        <v>1892</v>
      </c>
      <c r="H11">
        <v>51</v>
      </c>
      <c r="I11">
        <v>49</v>
      </c>
      <c r="J11">
        <v>48</v>
      </c>
      <c r="K11">
        <v>44</v>
      </c>
      <c r="L11">
        <v>45</v>
      </c>
      <c r="M11" t="s">
        <v>1892</v>
      </c>
      <c r="N11" t="s">
        <v>1892</v>
      </c>
      <c r="O11" t="s">
        <v>1892</v>
      </c>
      <c r="P11" t="s">
        <v>1892</v>
      </c>
      <c r="Q11" t="s">
        <v>1911</v>
      </c>
      <c r="R11" t="s">
        <v>1892</v>
      </c>
      <c r="S11" t="s">
        <v>1892</v>
      </c>
      <c r="T11" t="s">
        <v>1892</v>
      </c>
      <c r="U11" t="s">
        <v>1892</v>
      </c>
      <c r="V11" t="s">
        <v>1892</v>
      </c>
      <c r="W11" t="s">
        <v>1892</v>
      </c>
      <c r="X11" t="s">
        <v>1911</v>
      </c>
      <c r="Y11" t="s">
        <v>1911</v>
      </c>
      <c r="Z11" t="s">
        <v>1911</v>
      </c>
      <c r="AA11" t="s">
        <v>1911</v>
      </c>
      <c r="AB11" t="s">
        <v>1892</v>
      </c>
      <c r="AC11" t="s">
        <v>1892</v>
      </c>
      <c r="AD11" t="s">
        <v>1892</v>
      </c>
      <c r="AE11" t="s">
        <v>1892</v>
      </c>
      <c r="AF11" t="s">
        <v>1892</v>
      </c>
      <c r="AG11" t="s">
        <v>1892</v>
      </c>
      <c r="AH11" t="s">
        <v>1892</v>
      </c>
      <c r="AI11" t="s">
        <v>1911</v>
      </c>
      <c r="AJ11" t="s">
        <v>1892</v>
      </c>
      <c r="AK11" t="s">
        <v>1911</v>
      </c>
      <c r="AL11" t="s">
        <v>1892</v>
      </c>
      <c r="AM11" t="s">
        <v>1892</v>
      </c>
      <c r="AN11" t="s">
        <v>1892</v>
      </c>
      <c r="AO11" t="s">
        <v>1892</v>
      </c>
      <c r="AP11" t="s">
        <v>1892</v>
      </c>
      <c r="AQ11" t="s">
        <v>1911</v>
      </c>
      <c r="AR11" s="21"/>
    </row>
    <row r="12" spans="1:53" x14ac:dyDescent="0.3">
      <c r="A12" t="s">
        <v>162</v>
      </c>
      <c r="B12">
        <v>2021</v>
      </c>
      <c r="C12" t="s">
        <v>1920</v>
      </c>
      <c r="D12" t="s">
        <v>195</v>
      </c>
      <c r="E12" t="s">
        <v>1921</v>
      </c>
      <c r="F12" t="s">
        <v>1922</v>
      </c>
      <c r="G12" t="s">
        <v>1892</v>
      </c>
      <c r="H12">
        <v>16</v>
      </c>
      <c r="I12">
        <v>16</v>
      </c>
      <c r="J12">
        <v>16</v>
      </c>
      <c r="K12">
        <v>16</v>
      </c>
      <c r="L12">
        <v>16</v>
      </c>
      <c r="M12" t="s">
        <v>1911</v>
      </c>
      <c r="N12" t="s">
        <v>1892</v>
      </c>
      <c r="O12" t="s">
        <v>1892</v>
      </c>
      <c r="P12" t="s">
        <v>1911</v>
      </c>
      <c r="Q12" t="s">
        <v>1911</v>
      </c>
      <c r="R12" t="s">
        <v>1892</v>
      </c>
      <c r="S12" t="s">
        <v>1892</v>
      </c>
      <c r="T12" t="s">
        <v>1892</v>
      </c>
      <c r="U12" t="s">
        <v>1892</v>
      </c>
      <c r="V12" t="s">
        <v>1911</v>
      </c>
      <c r="AB12" t="s">
        <v>1892</v>
      </c>
      <c r="AC12" t="s">
        <v>1911</v>
      </c>
      <c r="AD12" t="s">
        <v>1911</v>
      </c>
      <c r="AE12" t="s">
        <v>1911</v>
      </c>
      <c r="AF12" t="s">
        <v>1892</v>
      </c>
      <c r="AG12" t="s">
        <v>1892</v>
      </c>
      <c r="AH12" t="s">
        <v>1911</v>
      </c>
      <c r="AI12" t="s">
        <v>1911</v>
      </c>
      <c r="AJ12" t="s">
        <v>1911</v>
      </c>
      <c r="AR12" s="21"/>
    </row>
    <row r="13" spans="1:53" x14ac:dyDescent="0.3">
      <c r="A13" t="s">
        <v>162</v>
      </c>
      <c r="B13">
        <v>2021</v>
      </c>
      <c r="C13" t="s">
        <v>1923</v>
      </c>
      <c r="D13" t="s">
        <v>198</v>
      </c>
      <c r="E13" t="s">
        <v>1924</v>
      </c>
      <c r="F13" t="s">
        <v>1925</v>
      </c>
      <c r="G13" t="s">
        <v>1892</v>
      </c>
      <c r="H13">
        <v>107.5</v>
      </c>
      <c r="I13">
        <v>110.5</v>
      </c>
      <c r="J13">
        <v>110.5</v>
      </c>
      <c r="K13">
        <v>111.5</v>
      </c>
      <c r="L13">
        <v>109.5</v>
      </c>
      <c r="M13" t="s">
        <v>1911</v>
      </c>
      <c r="N13" t="s">
        <v>1911</v>
      </c>
      <c r="O13" t="s">
        <v>1911</v>
      </c>
      <c r="P13" t="s">
        <v>1911</v>
      </c>
      <c r="Q13" t="s">
        <v>1911</v>
      </c>
      <c r="R13" t="s">
        <v>1911</v>
      </c>
      <c r="S13" t="s">
        <v>1911</v>
      </c>
      <c r="T13" t="s">
        <v>1911</v>
      </c>
      <c r="U13" t="s">
        <v>1911</v>
      </c>
      <c r="V13" t="s">
        <v>1892</v>
      </c>
      <c r="W13" t="s">
        <v>1892</v>
      </c>
      <c r="X13" t="s">
        <v>1911</v>
      </c>
      <c r="Y13" t="s">
        <v>1911</v>
      </c>
      <c r="Z13" t="s">
        <v>1911</v>
      </c>
      <c r="AA13" t="s">
        <v>1911</v>
      </c>
      <c r="AB13" t="s">
        <v>1892</v>
      </c>
      <c r="AC13" t="s">
        <v>1892</v>
      </c>
      <c r="AD13" t="s">
        <v>1892</v>
      </c>
      <c r="AE13" t="s">
        <v>1911</v>
      </c>
      <c r="AF13" t="s">
        <v>1911</v>
      </c>
      <c r="AG13" t="s">
        <v>1911</v>
      </c>
      <c r="AH13" t="s">
        <v>1892</v>
      </c>
      <c r="AI13" t="s">
        <v>1892</v>
      </c>
      <c r="AJ13" t="s">
        <v>1911</v>
      </c>
      <c r="AR13" s="21"/>
    </row>
    <row r="14" spans="1:53" x14ac:dyDescent="0.3">
      <c r="A14" t="s">
        <v>162</v>
      </c>
      <c r="B14">
        <v>2021</v>
      </c>
      <c r="C14" t="s">
        <v>1926</v>
      </c>
      <c r="D14" t="s">
        <v>201</v>
      </c>
      <c r="E14" t="s">
        <v>1927</v>
      </c>
      <c r="F14" t="s">
        <v>1928</v>
      </c>
      <c r="G14" t="s">
        <v>1892</v>
      </c>
      <c r="H14">
        <v>51</v>
      </c>
      <c r="I14">
        <v>53</v>
      </c>
      <c r="J14">
        <v>52</v>
      </c>
      <c r="K14">
        <v>48</v>
      </c>
      <c r="L14">
        <v>52</v>
      </c>
      <c r="M14" t="s">
        <v>1911</v>
      </c>
      <c r="N14" t="s">
        <v>1892</v>
      </c>
      <c r="O14" t="s">
        <v>1892</v>
      </c>
      <c r="P14" t="s">
        <v>1911</v>
      </c>
      <c r="Q14" t="s">
        <v>1911</v>
      </c>
      <c r="R14" t="s">
        <v>1911</v>
      </c>
      <c r="S14" t="s">
        <v>1892</v>
      </c>
      <c r="T14" t="s">
        <v>1892</v>
      </c>
      <c r="U14" t="s">
        <v>1892</v>
      </c>
      <c r="V14" t="s">
        <v>1911</v>
      </c>
      <c r="AB14" t="s">
        <v>1892</v>
      </c>
      <c r="AC14" t="s">
        <v>1892</v>
      </c>
      <c r="AD14" t="s">
        <v>1892</v>
      </c>
      <c r="AE14" t="s">
        <v>1911</v>
      </c>
      <c r="AF14" t="s">
        <v>1911</v>
      </c>
      <c r="AG14" t="s">
        <v>1892</v>
      </c>
      <c r="AH14" t="s">
        <v>1892</v>
      </c>
      <c r="AI14" t="s">
        <v>1911</v>
      </c>
      <c r="AJ14" t="s">
        <v>1892</v>
      </c>
      <c r="AK14" t="s">
        <v>1892</v>
      </c>
      <c r="AL14" t="s">
        <v>1892</v>
      </c>
      <c r="AM14" t="s">
        <v>1911</v>
      </c>
      <c r="AN14" t="s">
        <v>1892</v>
      </c>
      <c r="AO14" t="s">
        <v>1911</v>
      </c>
      <c r="AP14" t="s">
        <v>1911</v>
      </c>
      <c r="AQ14" t="s">
        <v>1911</v>
      </c>
      <c r="AR14" s="21"/>
    </row>
    <row r="15" spans="1:53" x14ac:dyDescent="0.3">
      <c r="A15" t="s">
        <v>162</v>
      </c>
      <c r="B15">
        <v>2021</v>
      </c>
      <c r="C15" t="s">
        <v>1929</v>
      </c>
      <c r="D15" t="s">
        <v>204</v>
      </c>
      <c r="E15" t="s">
        <v>1930</v>
      </c>
      <c r="F15" t="s">
        <v>1931</v>
      </c>
      <c r="G15" t="s">
        <v>1892</v>
      </c>
      <c r="H15">
        <v>140.5</v>
      </c>
      <c r="I15">
        <v>141</v>
      </c>
      <c r="J15">
        <v>141</v>
      </c>
      <c r="K15">
        <v>143</v>
      </c>
      <c r="L15">
        <v>144</v>
      </c>
      <c r="M15" t="s">
        <v>1911</v>
      </c>
      <c r="N15" t="s">
        <v>1911</v>
      </c>
      <c r="O15" t="s">
        <v>1892</v>
      </c>
      <c r="P15" t="s">
        <v>1892</v>
      </c>
      <c r="Q15" t="s">
        <v>1892</v>
      </c>
      <c r="R15" t="s">
        <v>1892</v>
      </c>
      <c r="S15" t="s">
        <v>1892</v>
      </c>
      <c r="T15" t="s">
        <v>1892</v>
      </c>
      <c r="U15" t="s">
        <v>1892</v>
      </c>
      <c r="V15" t="s">
        <v>1892</v>
      </c>
      <c r="W15" t="s">
        <v>1892</v>
      </c>
      <c r="X15" t="s">
        <v>1892</v>
      </c>
      <c r="Y15" t="s">
        <v>1892</v>
      </c>
      <c r="Z15" t="s">
        <v>1911</v>
      </c>
      <c r="AA15" t="s">
        <v>1911</v>
      </c>
      <c r="AB15" t="s">
        <v>1892</v>
      </c>
      <c r="AC15" t="s">
        <v>1892</v>
      </c>
      <c r="AD15" t="s">
        <v>1892</v>
      </c>
      <c r="AE15" t="s">
        <v>1892</v>
      </c>
      <c r="AF15" t="s">
        <v>1892</v>
      </c>
      <c r="AG15" t="s">
        <v>1892</v>
      </c>
      <c r="AH15" t="s">
        <v>1892</v>
      </c>
      <c r="AI15" t="s">
        <v>1911</v>
      </c>
      <c r="AJ15" t="s">
        <v>1892</v>
      </c>
      <c r="AK15" t="s">
        <v>1911</v>
      </c>
      <c r="AL15" t="s">
        <v>1892</v>
      </c>
      <c r="AM15" t="s">
        <v>1892</v>
      </c>
      <c r="AN15" t="s">
        <v>1892</v>
      </c>
      <c r="AO15" t="s">
        <v>1892</v>
      </c>
      <c r="AP15" t="s">
        <v>1892</v>
      </c>
      <c r="AQ15" t="s">
        <v>1892</v>
      </c>
      <c r="AR15" s="21"/>
    </row>
    <row r="16" spans="1:53" x14ac:dyDescent="0.3">
      <c r="A16" t="s">
        <v>162</v>
      </c>
      <c r="B16">
        <v>2021</v>
      </c>
      <c r="C16" t="s">
        <v>1932</v>
      </c>
      <c r="D16" t="s">
        <v>207</v>
      </c>
      <c r="E16" t="s">
        <v>1933</v>
      </c>
      <c r="F16" t="s">
        <v>1934</v>
      </c>
      <c r="G16" t="s">
        <v>1892</v>
      </c>
      <c r="H16">
        <v>67</v>
      </c>
      <c r="I16">
        <v>66</v>
      </c>
      <c r="J16">
        <v>66</v>
      </c>
      <c r="K16">
        <v>66</v>
      </c>
      <c r="L16">
        <v>66</v>
      </c>
      <c r="M16" t="s">
        <v>1911</v>
      </c>
      <c r="N16" t="s">
        <v>1892</v>
      </c>
      <c r="O16" t="s">
        <v>1892</v>
      </c>
      <c r="P16" t="s">
        <v>1892</v>
      </c>
      <c r="Q16" t="s">
        <v>1911</v>
      </c>
      <c r="R16" t="s">
        <v>1892</v>
      </c>
      <c r="S16" t="s">
        <v>1892</v>
      </c>
      <c r="T16" t="s">
        <v>1892</v>
      </c>
      <c r="U16" t="s">
        <v>1892</v>
      </c>
      <c r="V16" t="s">
        <v>1911</v>
      </c>
      <c r="AB16" t="s">
        <v>1892</v>
      </c>
      <c r="AC16" t="s">
        <v>1892</v>
      </c>
      <c r="AD16" t="s">
        <v>1892</v>
      </c>
      <c r="AE16" t="s">
        <v>1892</v>
      </c>
      <c r="AF16" t="s">
        <v>1892</v>
      </c>
      <c r="AG16" t="s">
        <v>1892</v>
      </c>
      <c r="AH16" t="s">
        <v>1892</v>
      </c>
      <c r="AI16" t="s">
        <v>1911</v>
      </c>
      <c r="AJ16" t="s">
        <v>1911</v>
      </c>
      <c r="AR16" s="21"/>
    </row>
    <row r="17" spans="1:44" x14ac:dyDescent="0.3">
      <c r="A17" t="s">
        <v>162</v>
      </c>
      <c r="B17">
        <v>2021</v>
      </c>
      <c r="C17" t="s">
        <v>1935</v>
      </c>
      <c r="D17" t="s">
        <v>210</v>
      </c>
      <c r="E17" t="s">
        <v>1936</v>
      </c>
      <c r="F17" t="s">
        <v>1937</v>
      </c>
      <c r="G17" t="s">
        <v>1892</v>
      </c>
      <c r="H17">
        <v>97</v>
      </c>
      <c r="I17">
        <v>104</v>
      </c>
      <c r="J17">
        <v>104</v>
      </c>
      <c r="K17">
        <v>106</v>
      </c>
      <c r="L17">
        <v>107</v>
      </c>
      <c r="M17" t="s">
        <v>1911</v>
      </c>
      <c r="N17" t="s">
        <v>1911</v>
      </c>
      <c r="O17" t="s">
        <v>1911</v>
      </c>
      <c r="P17" t="s">
        <v>1911</v>
      </c>
      <c r="Q17" t="s">
        <v>1911</v>
      </c>
      <c r="R17" t="s">
        <v>1911</v>
      </c>
      <c r="S17" t="s">
        <v>1911</v>
      </c>
      <c r="T17" t="s">
        <v>1911</v>
      </c>
      <c r="U17" t="s">
        <v>1911</v>
      </c>
      <c r="V17" t="s">
        <v>1892</v>
      </c>
      <c r="W17" t="s">
        <v>1892</v>
      </c>
      <c r="X17" t="s">
        <v>1911</v>
      </c>
      <c r="Y17" t="s">
        <v>1911</v>
      </c>
      <c r="Z17" t="s">
        <v>1911</v>
      </c>
      <c r="AA17" t="s">
        <v>1911</v>
      </c>
      <c r="AB17" t="s">
        <v>1911</v>
      </c>
      <c r="AJ17" t="s">
        <v>1911</v>
      </c>
      <c r="AR17" s="21"/>
    </row>
    <row r="18" spans="1:44" x14ac:dyDescent="0.3">
      <c r="A18" t="s">
        <v>162</v>
      </c>
      <c r="B18">
        <v>2021</v>
      </c>
      <c r="C18" t="s">
        <v>1938</v>
      </c>
      <c r="D18" t="s">
        <v>213</v>
      </c>
      <c r="E18" t="s">
        <v>1939</v>
      </c>
      <c r="F18" t="s">
        <v>1940</v>
      </c>
      <c r="G18" t="s">
        <v>1892</v>
      </c>
      <c r="H18">
        <v>36</v>
      </c>
      <c r="I18">
        <v>36</v>
      </c>
      <c r="J18">
        <v>36</v>
      </c>
      <c r="K18">
        <v>36</v>
      </c>
      <c r="L18">
        <v>36</v>
      </c>
      <c r="M18" t="s">
        <v>1911</v>
      </c>
      <c r="N18" t="s">
        <v>1892</v>
      </c>
      <c r="O18" t="s">
        <v>1892</v>
      </c>
      <c r="P18" t="s">
        <v>1892</v>
      </c>
      <c r="Q18" t="s">
        <v>1892</v>
      </c>
      <c r="R18" t="s">
        <v>1892</v>
      </c>
      <c r="S18" t="s">
        <v>1892</v>
      </c>
      <c r="T18" t="s">
        <v>1892</v>
      </c>
      <c r="U18" t="s">
        <v>1892</v>
      </c>
      <c r="V18" t="s">
        <v>1892</v>
      </c>
      <c r="W18" t="s">
        <v>1911</v>
      </c>
      <c r="X18" t="s">
        <v>1892</v>
      </c>
      <c r="Y18" t="s">
        <v>1892</v>
      </c>
      <c r="Z18" t="s">
        <v>1892</v>
      </c>
      <c r="AA18" t="s">
        <v>1911</v>
      </c>
      <c r="AB18" t="s">
        <v>1892</v>
      </c>
      <c r="AC18" t="s">
        <v>1892</v>
      </c>
      <c r="AD18" t="s">
        <v>1892</v>
      </c>
      <c r="AE18" t="s">
        <v>1892</v>
      </c>
      <c r="AF18" t="s">
        <v>1892</v>
      </c>
      <c r="AG18" t="s">
        <v>1892</v>
      </c>
      <c r="AH18" t="s">
        <v>1892</v>
      </c>
      <c r="AI18" t="s">
        <v>1911</v>
      </c>
      <c r="AJ18" t="s">
        <v>1911</v>
      </c>
      <c r="AR18" s="21"/>
    </row>
    <row r="19" spans="1:44" x14ac:dyDescent="0.3">
      <c r="A19" t="s">
        <v>162</v>
      </c>
      <c r="B19">
        <v>2021</v>
      </c>
      <c r="C19" t="s">
        <v>1941</v>
      </c>
      <c r="D19" t="s">
        <v>1942</v>
      </c>
      <c r="E19" t="s">
        <v>1943</v>
      </c>
      <c r="F19" t="s">
        <v>1944</v>
      </c>
      <c r="G19" t="s">
        <v>1892</v>
      </c>
      <c r="H19">
        <v>0</v>
      </c>
      <c r="I19">
        <v>0</v>
      </c>
      <c r="J19">
        <v>0</v>
      </c>
      <c r="K19">
        <v>0</v>
      </c>
      <c r="L19">
        <v>19.2</v>
      </c>
      <c r="M19" t="s">
        <v>1911</v>
      </c>
      <c r="N19" t="s">
        <v>1911</v>
      </c>
      <c r="O19" t="s">
        <v>1911</v>
      </c>
      <c r="P19" t="s">
        <v>1911</v>
      </c>
      <c r="Q19" t="s">
        <v>1911</v>
      </c>
      <c r="R19" t="s">
        <v>1911</v>
      </c>
      <c r="S19" t="s">
        <v>1911</v>
      </c>
      <c r="T19" t="s">
        <v>1911</v>
      </c>
      <c r="U19" t="s">
        <v>1911</v>
      </c>
      <c r="V19" t="s">
        <v>1911</v>
      </c>
      <c r="AB19" t="s">
        <v>1892</v>
      </c>
      <c r="AC19" t="s">
        <v>1892</v>
      </c>
      <c r="AD19" t="s">
        <v>1892</v>
      </c>
      <c r="AE19" t="s">
        <v>1892</v>
      </c>
      <c r="AF19" t="s">
        <v>1892</v>
      </c>
      <c r="AG19" t="s">
        <v>1911</v>
      </c>
      <c r="AH19" t="s">
        <v>1911</v>
      </c>
      <c r="AI19" t="s">
        <v>1911</v>
      </c>
      <c r="AJ19" t="s">
        <v>1911</v>
      </c>
      <c r="AR19" s="21"/>
    </row>
    <row r="20" spans="1:44" x14ac:dyDescent="0.3">
      <c r="A20" t="s">
        <v>162</v>
      </c>
      <c r="B20">
        <v>2021</v>
      </c>
      <c r="C20" t="s">
        <v>1945</v>
      </c>
      <c r="D20" t="s">
        <v>216</v>
      </c>
      <c r="E20" t="s">
        <v>1946</v>
      </c>
      <c r="F20" t="s">
        <v>1947</v>
      </c>
      <c r="G20" t="s">
        <v>1892</v>
      </c>
      <c r="H20">
        <v>211</v>
      </c>
      <c r="I20">
        <v>214</v>
      </c>
      <c r="J20">
        <v>214</v>
      </c>
      <c r="K20">
        <v>213</v>
      </c>
      <c r="L20">
        <v>221</v>
      </c>
      <c r="M20" t="s">
        <v>1911</v>
      </c>
      <c r="N20" t="s">
        <v>1911</v>
      </c>
      <c r="O20" t="s">
        <v>1911</v>
      </c>
      <c r="P20" t="s">
        <v>1911</v>
      </c>
      <c r="Q20" t="s">
        <v>1911</v>
      </c>
      <c r="R20" t="s">
        <v>1911</v>
      </c>
      <c r="S20" t="s">
        <v>1911</v>
      </c>
      <c r="T20" t="s">
        <v>1911</v>
      </c>
      <c r="U20" t="s">
        <v>1892</v>
      </c>
      <c r="V20" t="s">
        <v>1911</v>
      </c>
      <c r="AB20" t="s">
        <v>1892</v>
      </c>
      <c r="AC20" t="s">
        <v>1892</v>
      </c>
      <c r="AD20" t="s">
        <v>1892</v>
      </c>
      <c r="AE20" t="s">
        <v>1892</v>
      </c>
      <c r="AF20" t="s">
        <v>1911</v>
      </c>
      <c r="AG20" t="s">
        <v>1892</v>
      </c>
      <c r="AH20" t="s">
        <v>1892</v>
      </c>
      <c r="AI20" t="s">
        <v>1911</v>
      </c>
      <c r="AJ20" t="s">
        <v>1911</v>
      </c>
      <c r="AR20" s="21"/>
    </row>
    <row r="21" spans="1:44" x14ac:dyDescent="0.3">
      <c r="A21" t="s">
        <v>162</v>
      </c>
      <c r="B21">
        <v>2021</v>
      </c>
      <c r="C21" t="s">
        <v>1948</v>
      </c>
      <c r="D21" t="s">
        <v>1486</v>
      </c>
      <c r="E21" t="s">
        <v>1949</v>
      </c>
      <c r="F21" t="s">
        <v>1950</v>
      </c>
      <c r="G21" t="s">
        <v>1892</v>
      </c>
      <c r="H21">
        <v>175</v>
      </c>
      <c r="I21">
        <v>184</v>
      </c>
      <c r="J21">
        <v>187</v>
      </c>
      <c r="K21">
        <v>188</v>
      </c>
      <c r="L21">
        <v>173</v>
      </c>
      <c r="M21" t="s">
        <v>1892</v>
      </c>
      <c r="N21" t="s">
        <v>1892</v>
      </c>
      <c r="O21" t="s">
        <v>1892</v>
      </c>
      <c r="P21" t="s">
        <v>1911</v>
      </c>
      <c r="Q21" t="s">
        <v>1911</v>
      </c>
      <c r="R21" t="s">
        <v>1892</v>
      </c>
      <c r="S21" t="s">
        <v>1892</v>
      </c>
      <c r="T21" t="s">
        <v>1892</v>
      </c>
      <c r="U21" t="s">
        <v>1892</v>
      </c>
      <c r="V21" t="s">
        <v>1892</v>
      </c>
      <c r="W21" t="s">
        <v>1892</v>
      </c>
      <c r="X21" t="s">
        <v>1911</v>
      </c>
      <c r="Y21" t="s">
        <v>1911</v>
      </c>
      <c r="Z21" t="s">
        <v>1911</v>
      </c>
      <c r="AA21" t="s">
        <v>1911</v>
      </c>
      <c r="AB21" t="s">
        <v>1892</v>
      </c>
      <c r="AC21" t="s">
        <v>1892</v>
      </c>
      <c r="AD21" t="s">
        <v>1911</v>
      </c>
      <c r="AE21" t="s">
        <v>1911</v>
      </c>
      <c r="AF21" t="s">
        <v>1892</v>
      </c>
      <c r="AG21" t="s">
        <v>1892</v>
      </c>
      <c r="AH21" t="s">
        <v>1892</v>
      </c>
      <c r="AI21" t="s">
        <v>1911</v>
      </c>
      <c r="AJ21" t="s">
        <v>1892</v>
      </c>
      <c r="AK21" t="s">
        <v>1892</v>
      </c>
      <c r="AL21" t="s">
        <v>1911</v>
      </c>
      <c r="AM21" t="s">
        <v>1911</v>
      </c>
      <c r="AN21" t="s">
        <v>1911</v>
      </c>
      <c r="AO21" t="s">
        <v>1892</v>
      </c>
      <c r="AP21" t="s">
        <v>1911</v>
      </c>
      <c r="AQ21" t="s">
        <v>1911</v>
      </c>
      <c r="AR21" s="21"/>
    </row>
    <row r="22" spans="1:44" x14ac:dyDescent="0.3">
      <c r="A22" t="s">
        <v>162</v>
      </c>
      <c r="B22">
        <v>2021</v>
      </c>
      <c r="C22" t="s">
        <v>1951</v>
      </c>
      <c r="D22" t="s">
        <v>219</v>
      </c>
      <c r="E22" t="s">
        <v>1952</v>
      </c>
      <c r="F22" t="s">
        <v>1953</v>
      </c>
      <c r="G22" t="s">
        <v>1892</v>
      </c>
      <c r="H22">
        <v>25.7</v>
      </c>
      <c r="I22">
        <v>26</v>
      </c>
      <c r="J22">
        <v>26</v>
      </c>
      <c r="K22">
        <v>26.9</v>
      </c>
      <c r="L22">
        <v>26.9</v>
      </c>
      <c r="M22" t="s">
        <v>1892</v>
      </c>
      <c r="N22" t="s">
        <v>1892</v>
      </c>
      <c r="O22" t="s">
        <v>1892</v>
      </c>
      <c r="P22" t="s">
        <v>1911</v>
      </c>
      <c r="Q22" t="s">
        <v>1911</v>
      </c>
      <c r="R22" t="s">
        <v>1892</v>
      </c>
      <c r="S22" t="s">
        <v>1892</v>
      </c>
      <c r="T22" t="s">
        <v>1892</v>
      </c>
      <c r="U22" t="s">
        <v>1892</v>
      </c>
      <c r="V22" t="s">
        <v>1892</v>
      </c>
      <c r="W22" t="s">
        <v>1892</v>
      </c>
      <c r="X22" t="s">
        <v>1911</v>
      </c>
      <c r="Y22" t="s">
        <v>1911</v>
      </c>
      <c r="Z22" t="s">
        <v>1892</v>
      </c>
      <c r="AA22" t="s">
        <v>1911</v>
      </c>
      <c r="AB22" t="s">
        <v>1892</v>
      </c>
      <c r="AC22" t="s">
        <v>1892</v>
      </c>
      <c r="AD22" t="s">
        <v>1911</v>
      </c>
      <c r="AE22" t="s">
        <v>1911</v>
      </c>
      <c r="AF22" t="s">
        <v>1892</v>
      </c>
      <c r="AG22" t="s">
        <v>1892</v>
      </c>
      <c r="AH22" t="s">
        <v>1911</v>
      </c>
      <c r="AI22" t="s">
        <v>1911</v>
      </c>
      <c r="AJ22" t="s">
        <v>1892</v>
      </c>
      <c r="AK22" t="s">
        <v>1892</v>
      </c>
      <c r="AL22" t="s">
        <v>1911</v>
      </c>
      <c r="AM22" t="s">
        <v>1911</v>
      </c>
      <c r="AN22" t="s">
        <v>1911</v>
      </c>
      <c r="AO22" t="s">
        <v>1892</v>
      </c>
      <c r="AP22" t="s">
        <v>1911</v>
      </c>
      <c r="AQ22" t="s">
        <v>1911</v>
      </c>
      <c r="AR22" s="21"/>
    </row>
    <row r="23" spans="1:44" x14ac:dyDescent="0.3">
      <c r="A23" t="s">
        <v>162</v>
      </c>
      <c r="B23">
        <v>2021</v>
      </c>
      <c r="C23" t="s">
        <v>1954</v>
      </c>
      <c r="D23" t="s">
        <v>222</v>
      </c>
      <c r="E23" t="s">
        <v>1955</v>
      </c>
      <c r="F23" t="s">
        <v>1956</v>
      </c>
      <c r="G23" t="s">
        <v>1892</v>
      </c>
      <c r="H23">
        <v>24</v>
      </c>
      <c r="I23">
        <v>24</v>
      </c>
      <c r="J23">
        <v>24</v>
      </c>
      <c r="K23">
        <v>24</v>
      </c>
      <c r="L23">
        <v>24</v>
      </c>
      <c r="M23" t="s">
        <v>1911</v>
      </c>
      <c r="N23" t="s">
        <v>1911</v>
      </c>
      <c r="O23" t="s">
        <v>1911</v>
      </c>
      <c r="P23" t="s">
        <v>1911</v>
      </c>
      <c r="Q23" t="s">
        <v>1911</v>
      </c>
      <c r="R23" t="s">
        <v>1911</v>
      </c>
      <c r="S23" t="s">
        <v>1911</v>
      </c>
      <c r="T23" t="s">
        <v>1911</v>
      </c>
      <c r="U23" t="s">
        <v>1911</v>
      </c>
      <c r="V23" t="s">
        <v>1911</v>
      </c>
      <c r="AB23" t="s">
        <v>1892</v>
      </c>
      <c r="AC23" t="s">
        <v>1892</v>
      </c>
      <c r="AD23" t="s">
        <v>1911</v>
      </c>
      <c r="AE23" t="s">
        <v>1911</v>
      </c>
      <c r="AF23" t="s">
        <v>1911</v>
      </c>
      <c r="AG23" t="s">
        <v>1892</v>
      </c>
      <c r="AH23" t="s">
        <v>1911</v>
      </c>
      <c r="AI23" t="s">
        <v>1911</v>
      </c>
      <c r="AJ23" t="s">
        <v>1911</v>
      </c>
      <c r="AR23" s="21"/>
    </row>
    <row r="24" spans="1:44" x14ac:dyDescent="0.3">
      <c r="A24" t="s">
        <v>162</v>
      </c>
      <c r="B24">
        <v>2021</v>
      </c>
      <c r="C24" t="s">
        <v>1957</v>
      </c>
      <c r="D24" t="s">
        <v>225</v>
      </c>
      <c r="E24" t="s">
        <v>1958</v>
      </c>
      <c r="F24" t="s">
        <v>1959</v>
      </c>
      <c r="G24" t="s">
        <v>1892</v>
      </c>
      <c r="H24">
        <v>65</v>
      </c>
      <c r="I24">
        <v>65</v>
      </c>
      <c r="J24">
        <v>65</v>
      </c>
      <c r="K24">
        <v>65</v>
      </c>
      <c r="L24">
        <v>65</v>
      </c>
      <c r="M24" t="s">
        <v>1911</v>
      </c>
      <c r="N24" t="s">
        <v>1892</v>
      </c>
      <c r="O24" t="s">
        <v>1892</v>
      </c>
      <c r="P24" t="s">
        <v>1892</v>
      </c>
      <c r="Q24" t="s">
        <v>1911</v>
      </c>
      <c r="R24" t="s">
        <v>1892</v>
      </c>
      <c r="S24" t="s">
        <v>1892</v>
      </c>
      <c r="T24" t="s">
        <v>1892</v>
      </c>
      <c r="U24" t="s">
        <v>1892</v>
      </c>
      <c r="V24" t="s">
        <v>1892</v>
      </c>
      <c r="W24" t="s">
        <v>1892</v>
      </c>
      <c r="X24" t="s">
        <v>1892</v>
      </c>
      <c r="Y24" t="s">
        <v>1911</v>
      </c>
      <c r="Z24" t="s">
        <v>1892</v>
      </c>
      <c r="AA24" t="s">
        <v>1911</v>
      </c>
      <c r="AB24" t="s">
        <v>1892</v>
      </c>
      <c r="AC24" t="s">
        <v>1892</v>
      </c>
      <c r="AD24" t="s">
        <v>1911</v>
      </c>
      <c r="AE24" t="s">
        <v>1892</v>
      </c>
      <c r="AF24" t="s">
        <v>1892</v>
      </c>
      <c r="AG24" t="s">
        <v>1892</v>
      </c>
      <c r="AH24" t="s">
        <v>1892</v>
      </c>
      <c r="AI24" t="s">
        <v>1911</v>
      </c>
      <c r="AJ24" t="s">
        <v>1911</v>
      </c>
      <c r="AR24" s="21"/>
    </row>
    <row r="25" spans="1:44" x14ac:dyDescent="0.3">
      <c r="A25" t="s">
        <v>162</v>
      </c>
      <c r="B25">
        <v>2021</v>
      </c>
      <c r="C25" t="s">
        <v>1960</v>
      </c>
      <c r="D25" t="s">
        <v>228</v>
      </c>
      <c r="E25" t="s">
        <v>1961</v>
      </c>
      <c r="F25" t="s">
        <v>1962</v>
      </c>
      <c r="G25" t="s">
        <v>1892</v>
      </c>
      <c r="H25">
        <v>21</v>
      </c>
      <c r="I25">
        <v>20</v>
      </c>
      <c r="J25">
        <v>20</v>
      </c>
      <c r="K25">
        <v>20</v>
      </c>
      <c r="L25">
        <v>21</v>
      </c>
      <c r="M25" t="s">
        <v>1911</v>
      </c>
      <c r="N25" t="s">
        <v>1911</v>
      </c>
      <c r="O25" t="s">
        <v>1892</v>
      </c>
      <c r="P25" t="s">
        <v>1911</v>
      </c>
      <c r="Q25" t="s">
        <v>1911</v>
      </c>
      <c r="R25" t="s">
        <v>1892</v>
      </c>
      <c r="S25" t="s">
        <v>1892</v>
      </c>
      <c r="T25" t="s">
        <v>1892</v>
      </c>
      <c r="U25" t="s">
        <v>1892</v>
      </c>
      <c r="V25" t="s">
        <v>1911</v>
      </c>
      <c r="AB25" t="s">
        <v>1892</v>
      </c>
      <c r="AC25" t="s">
        <v>1892</v>
      </c>
      <c r="AD25" t="s">
        <v>1911</v>
      </c>
      <c r="AE25" t="s">
        <v>1911</v>
      </c>
      <c r="AF25" t="s">
        <v>1911</v>
      </c>
      <c r="AG25" t="s">
        <v>1892</v>
      </c>
      <c r="AH25" t="s">
        <v>1892</v>
      </c>
      <c r="AI25" t="s">
        <v>1911</v>
      </c>
      <c r="AJ25" t="s">
        <v>1911</v>
      </c>
      <c r="AR25" s="21"/>
    </row>
    <row r="26" spans="1:44" x14ac:dyDescent="0.3">
      <c r="A26" t="s">
        <v>162</v>
      </c>
      <c r="B26">
        <v>2021</v>
      </c>
      <c r="C26" t="s">
        <v>1963</v>
      </c>
      <c r="D26" t="s">
        <v>231</v>
      </c>
      <c r="E26" t="s">
        <v>1964</v>
      </c>
      <c r="F26" t="s">
        <v>1965</v>
      </c>
      <c r="G26" t="s">
        <v>1892</v>
      </c>
      <c r="H26">
        <v>191.8</v>
      </c>
      <c r="I26">
        <v>194.7</v>
      </c>
      <c r="J26">
        <v>197.9</v>
      </c>
      <c r="K26">
        <v>183.6</v>
      </c>
      <c r="L26">
        <v>188.7</v>
      </c>
      <c r="M26" t="s">
        <v>1911</v>
      </c>
      <c r="N26" t="s">
        <v>1892</v>
      </c>
      <c r="O26" t="s">
        <v>1892</v>
      </c>
      <c r="P26" t="s">
        <v>1911</v>
      </c>
      <c r="Q26" t="s">
        <v>1911</v>
      </c>
      <c r="R26" t="s">
        <v>1892</v>
      </c>
      <c r="S26" t="s">
        <v>1911</v>
      </c>
      <c r="T26" t="s">
        <v>1911</v>
      </c>
      <c r="U26" t="s">
        <v>1892</v>
      </c>
      <c r="V26" t="s">
        <v>1911</v>
      </c>
      <c r="AB26" t="s">
        <v>1911</v>
      </c>
      <c r="AJ26" t="s">
        <v>1911</v>
      </c>
      <c r="AR26" s="21"/>
    </row>
    <row r="27" spans="1:44" x14ac:dyDescent="0.3">
      <c r="A27" t="s">
        <v>162</v>
      </c>
      <c r="B27">
        <v>2021</v>
      </c>
      <c r="C27" t="s">
        <v>1966</v>
      </c>
      <c r="D27" t="s">
        <v>234</v>
      </c>
      <c r="E27" t="s">
        <v>1967</v>
      </c>
      <c r="F27" t="s">
        <v>1968</v>
      </c>
      <c r="G27" t="s">
        <v>1892</v>
      </c>
      <c r="H27">
        <v>27</v>
      </c>
      <c r="I27">
        <v>27</v>
      </c>
      <c r="J27">
        <v>27</v>
      </c>
      <c r="K27">
        <v>27</v>
      </c>
      <c r="L27">
        <v>27</v>
      </c>
      <c r="M27" t="s">
        <v>1911</v>
      </c>
      <c r="N27" t="s">
        <v>1892</v>
      </c>
      <c r="O27" t="s">
        <v>1892</v>
      </c>
      <c r="P27" t="s">
        <v>1892</v>
      </c>
      <c r="Q27" t="s">
        <v>1911</v>
      </c>
      <c r="R27" t="s">
        <v>1892</v>
      </c>
      <c r="S27" t="s">
        <v>1892</v>
      </c>
      <c r="T27" t="s">
        <v>1892</v>
      </c>
      <c r="U27" t="s">
        <v>1892</v>
      </c>
      <c r="V27" t="s">
        <v>1911</v>
      </c>
      <c r="AB27" t="s">
        <v>1892</v>
      </c>
      <c r="AC27" t="s">
        <v>1892</v>
      </c>
      <c r="AD27" t="s">
        <v>1892</v>
      </c>
      <c r="AE27" t="s">
        <v>1911</v>
      </c>
      <c r="AF27" t="s">
        <v>1892</v>
      </c>
      <c r="AG27" t="s">
        <v>1892</v>
      </c>
      <c r="AH27" t="s">
        <v>1892</v>
      </c>
      <c r="AI27" t="s">
        <v>1911</v>
      </c>
      <c r="AJ27" t="s">
        <v>1892</v>
      </c>
      <c r="AK27" t="s">
        <v>1892</v>
      </c>
      <c r="AL27" t="s">
        <v>1911</v>
      </c>
      <c r="AM27" t="s">
        <v>1911</v>
      </c>
      <c r="AN27" t="s">
        <v>1892</v>
      </c>
      <c r="AO27" t="s">
        <v>1892</v>
      </c>
      <c r="AP27" t="s">
        <v>1911</v>
      </c>
      <c r="AQ27" t="s">
        <v>1911</v>
      </c>
      <c r="AR27" s="21"/>
    </row>
    <row r="28" spans="1:44" x14ac:dyDescent="0.3">
      <c r="A28" t="s">
        <v>162</v>
      </c>
      <c r="B28">
        <v>2021</v>
      </c>
      <c r="C28" t="s">
        <v>1969</v>
      </c>
      <c r="D28" t="s">
        <v>237</v>
      </c>
      <c r="E28" t="s">
        <v>1970</v>
      </c>
      <c r="F28" t="s">
        <v>1971</v>
      </c>
      <c r="G28" t="s">
        <v>1892</v>
      </c>
      <c r="H28">
        <v>24</v>
      </c>
      <c r="I28">
        <v>25</v>
      </c>
      <c r="J28">
        <v>25</v>
      </c>
      <c r="K28">
        <v>24</v>
      </c>
      <c r="L28">
        <v>25</v>
      </c>
      <c r="M28" t="s">
        <v>1911</v>
      </c>
      <c r="N28" t="s">
        <v>1911</v>
      </c>
      <c r="O28" t="s">
        <v>1911</v>
      </c>
      <c r="P28" t="s">
        <v>1911</v>
      </c>
      <c r="Q28" t="s">
        <v>1911</v>
      </c>
      <c r="R28" t="s">
        <v>1911</v>
      </c>
      <c r="S28" t="s">
        <v>1911</v>
      </c>
      <c r="T28" t="s">
        <v>1911</v>
      </c>
      <c r="U28" t="s">
        <v>1892</v>
      </c>
      <c r="V28" t="s">
        <v>1911</v>
      </c>
      <c r="AB28" t="s">
        <v>1892</v>
      </c>
      <c r="AC28" t="s">
        <v>1911</v>
      </c>
      <c r="AD28" t="s">
        <v>1911</v>
      </c>
      <c r="AE28" t="s">
        <v>1911</v>
      </c>
      <c r="AF28" t="s">
        <v>1892</v>
      </c>
      <c r="AG28" t="s">
        <v>1911</v>
      </c>
      <c r="AH28" t="s">
        <v>1911</v>
      </c>
      <c r="AI28" t="s">
        <v>1911</v>
      </c>
      <c r="AJ28" t="s">
        <v>1892</v>
      </c>
      <c r="AK28" t="s">
        <v>1911</v>
      </c>
      <c r="AL28" t="s">
        <v>1911</v>
      </c>
      <c r="AM28" t="s">
        <v>1911</v>
      </c>
      <c r="AN28" t="s">
        <v>1911</v>
      </c>
      <c r="AO28" t="s">
        <v>1911</v>
      </c>
      <c r="AP28" t="s">
        <v>1911</v>
      </c>
      <c r="AQ28" t="s">
        <v>1892</v>
      </c>
      <c r="AR28" s="21"/>
    </row>
    <row r="29" spans="1:44" x14ac:dyDescent="0.3">
      <c r="A29" t="s">
        <v>162</v>
      </c>
      <c r="B29">
        <v>2021</v>
      </c>
      <c r="C29" t="s">
        <v>1972</v>
      </c>
      <c r="D29" t="s">
        <v>240</v>
      </c>
      <c r="E29" t="s">
        <v>1973</v>
      </c>
      <c r="F29" t="s">
        <v>1974</v>
      </c>
      <c r="G29" t="s">
        <v>1892</v>
      </c>
      <c r="H29">
        <v>671</v>
      </c>
      <c r="I29">
        <v>665</v>
      </c>
      <c r="J29">
        <v>659</v>
      </c>
      <c r="K29">
        <v>617</v>
      </c>
      <c r="L29">
        <v>609</v>
      </c>
      <c r="M29" t="s">
        <v>1911</v>
      </c>
      <c r="N29" t="s">
        <v>1892</v>
      </c>
      <c r="O29" t="s">
        <v>1892</v>
      </c>
      <c r="P29" t="s">
        <v>1892</v>
      </c>
      <c r="Q29" t="s">
        <v>1911</v>
      </c>
      <c r="R29" t="s">
        <v>1892</v>
      </c>
      <c r="S29" t="s">
        <v>1892</v>
      </c>
      <c r="T29" t="s">
        <v>1892</v>
      </c>
      <c r="U29" t="s">
        <v>1892</v>
      </c>
      <c r="V29" t="s">
        <v>1911</v>
      </c>
      <c r="AB29" t="s">
        <v>1892</v>
      </c>
      <c r="AC29" t="s">
        <v>1892</v>
      </c>
      <c r="AD29" t="s">
        <v>1892</v>
      </c>
      <c r="AE29" t="s">
        <v>1911</v>
      </c>
      <c r="AF29" t="s">
        <v>1892</v>
      </c>
      <c r="AG29" t="s">
        <v>1892</v>
      </c>
      <c r="AH29" t="s">
        <v>1892</v>
      </c>
      <c r="AI29" t="s">
        <v>1911</v>
      </c>
      <c r="AJ29" t="s">
        <v>1911</v>
      </c>
      <c r="AR29" s="21"/>
    </row>
    <row r="30" spans="1:44" x14ac:dyDescent="0.3">
      <c r="A30" t="s">
        <v>162</v>
      </c>
      <c r="B30">
        <v>2021</v>
      </c>
      <c r="C30" t="s">
        <v>1975</v>
      </c>
      <c r="D30" t="s">
        <v>249</v>
      </c>
      <c r="E30" t="s">
        <v>1976</v>
      </c>
      <c r="F30" t="s">
        <v>1977</v>
      </c>
      <c r="G30" t="s">
        <v>1892</v>
      </c>
      <c r="H30">
        <v>70</v>
      </c>
      <c r="I30">
        <v>70</v>
      </c>
      <c r="J30">
        <v>71</v>
      </c>
      <c r="K30">
        <v>73</v>
      </c>
      <c r="L30">
        <v>75</v>
      </c>
      <c r="M30" t="s">
        <v>1911</v>
      </c>
      <c r="N30" t="s">
        <v>1892</v>
      </c>
      <c r="O30" t="s">
        <v>1892</v>
      </c>
      <c r="P30" t="s">
        <v>1892</v>
      </c>
      <c r="Q30" t="s">
        <v>1892</v>
      </c>
      <c r="R30" t="s">
        <v>1892</v>
      </c>
      <c r="S30" t="s">
        <v>1892</v>
      </c>
      <c r="T30" t="s">
        <v>1892</v>
      </c>
      <c r="U30" t="s">
        <v>1892</v>
      </c>
      <c r="V30" t="s">
        <v>1911</v>
      </c>
      <c r="AB30" t="s">
        <v>1892</v>
      </c>
      <c r="AC30" t="s">
        <v>1892</v>
      </c>
      <c r="AD30" t="s">
        <v>1911</v>
      </c>
      <c r="AE30" t="s">
        <v>1892</v>
      </c>
      <c r="AF30" t="s">
        <v>1892</v>
      </c>
      <c r="AG30" t="s">
        <v>1892</v>
      </c>
      <c r="AH30" t="s">
        <v>1892</v>
      </c>
      <c r="AI30" t="s">
        <v>1911</v>
      </c>
      <c r="AJ30" t="s">
        <v>1911</v>
      </c>
      <c r="AR30" s="21"/>
    </row>
    <row r="31" spans="1:44" x14ac:dyDescent="0.3">
      <c r="A31" t="s">
        <v>162</v>
      </c>
      <c r="B31">
        <v>2021</v>
      </c>
      <c r="C31" t="s">
        <v>1978</v>
      </c>
      <c r="D31" t="s">
        <v>252</v>
      </c>
      <c r="E31" t="s">
        <v>1979</v>
      </c>
      <c r="F31" t="s">
        <v>1980</v>
      </c>
      <c r="G31" t="s">
        <v>1892</v>
      </c>
      <c r="H31">
        <v>25</v>
      </c>
      <c r="I31">
        <v>25</v>
      </c>
      <c r="J31">
        <v>25</v>
      </c>
      <c r="K31">
        <v>25</v>
      </c>
      <c r="L31">
        <v>26</v>
      </c>
      <c r="M31" t="s">
        <v>1911</v>
      </c>
      <c r="N31" t="s">
        <v>1911</v>
      </c>
      <c r="O31" t="s">
        <v>1911</v>
      </c>
      <c r="P31" t="s">
        <v>1911</v>
      </c>
      <c r="Q31" t="s">
        <v>1911</v>
      </c>
      <c r="R31" t="s">
        <v>1911</v>
      </c>
      <c r="S31" t="s">
        <v>1911</v>
      </c>
      <c r="T31" t="s">
        <v>1911</v>
      </c>
      <c r="U31" t="s">
        <v>1911</v>
      </c>
      <c r="V31" t="s">
        <v>1911</v>
      </c>
      <c r="AB31" t="s">
        <v>1892</v>
      </c>
      <c r="AC31" t="s">
        <v>1892</v>
      </c>
      <c r="AD31" t="s">
        <v>1892</v>
      </c>
      <c r="AE31" t="s">
        <v>1892</v>
      </c>
      <c r="AF31" t="s">
        <v>1892</v>
      </c>
      <c r="AG31" t="s">
        <v>1911</v>
      </c>
      <c r="AH31" t="s">
        <v>1892</v>
      </c>
      <c r="AI31" t="s">
        <v>1911</v>
      </c>
      <c r="AJ31" t="s">
        <v>1892</v>
      </c>
      <c r="AK31" t="s">
        <v>1892</v>
      </c>
      <c r="AL31" t="s">
        <v>1911</v>
      </c>
      <c r="AM31" t="s">
        <v>1911</v>
      </c>
      <c r="AN31" t="s">
        <v>1911</v>
      </c>
      <c r="AO31" t="s">
        <v>1911</v>
      </c>
      <c r="AP31" t="s">
        <v>1911</v>
      </c>
      <c r="AQ31" t="s">
        <v>1911</v>
      </c>
      <c r="AR31" s="21"/>
    </row>
    <row r="32" spans="1:44" x14ac:dyDescent="0.3">
      <c r="A32" t="s">
        <v>162</v>
      </c>
      <c r="B32">
        <v>2021</v>
      </c>
      <c r="C32" t="s">
        <v>1981</v>
      </c>
      <c r="D32" t="s">
        <v>255</v>
      </c>
      <c r="E32" t="s">
        <v>1982</v>
      </c>
      <c r="F32" t="s">
        <v>1983</v>
      </c>
      <c r="G32" t="s">
        <v>1892</v>
      </c>
      <c r="H32">
        <v>45</v>
      </c>
      <c r="I32">
        <v>49</v>
      </c>
      <c r="J32">
        <v>44</v>
      </c>
      <c r="K32">
        <v>44</v>
      </c>
      <c r="L32">
        <v>51</v>
      </c>
      <c r="M32" t="s">
        <v>1911</v>
      </c>
      <c r="N32" t="s">
        <v>1892</v>
      </c>
      <c r="O32" t="s">
        <v>1892</v>
      </c>
      <c r="P32" t="s">
        <v>1892</v>
      </c>
      <c r="Q32" t="s">
        <v>1911</v>
      </c>
      <c r="R32" t="s">
        <v>1892</v>
      </c>
      <c r="S32" t="s">
        <v>1892</v>
      </c>
      <c r="T32" t="s">
        <v>1892</v>
      </c>
      <c r="U32" t="s">
        <v>1892</v>
      </c>
      <c r="V32" t="s">
        <v>1892</v>
      </c>
      <c r="W32" t="s">
        <v>1892</v>
      </c>
      <c r="X32" t="s">
        <v>1892</v>
      </c>
      <c r="Y32" t="s">
        <v>1911</v>
      </c>
      <c r="Z32" t="s">
        <v>1911</v>
      </c>
      <c r="AA32" t="s">
        <v>1911</v>
      </c>
      <c r="AB32" t="s">
        <v>1892</v>
      </c>
      <c r="AC32" t="s">
        <v>1892</v>
      </c>
      <c r="AD32" t="s">
        <v>1911</v>
      </c>
      <c r="AE32" t="s">
        <v>1892</v>
      </c>
      <c r="AF32" t="s">
        <v>1892</v>
      </c>
      <c r="AG32" t="s">
        <v>1892</v>
      </c>
      <c r="AH32" t="s">
        <v>1892</v>
      </c>
      <c r="AI32" t="s">
        <v>1911</v>
      </c>
      <c r="AJ32" t="s">
        <v>1892</v>
      </c>
      <c r="AK32" t="s">
        <v>1911</v>
      </c>
      <c r="AL32" t="s">
        <v>1911</v>
      </c>
      <c r="AM32" t="s">
        <v>1911</v>
      </c>
      <c r="AN32" t="s">
        <v>1892</v>
      </c>
      <c r="AO32" t="s">
        <v>1892</v>
      </c>
      <c r="AP32" t="s">
        <v>1911</v>
      </c>
      <c r="AQ32" t="s">
        <v>1911</v>
      </c>
      <c r="AR32" s="21"/>
    </row>
    <row r="33" spans="1:44" x14ac:dyDescent="0.3">
      <c r="A33" t="s">
        <v>162</v>
      </c>
      <c r="B33">
        <v>2021</v>
      </c>
      <c r="C33" t="s">
        <v>1984</v>
      </c>
      <c r="D33" t="s">
        <v>261</v>
      </c>
      <c r="E33" t="s">
        <v>1985</v>
      </c>
      <c r="F33" t="s">
        <v>1986</v>
      </c>
      <c r="G33" t="s">
        <v>1892</v>
      </c>
      <c r="H33">
        <v>53</v>
      </c>
      <c r="I33">
        <v>55</v>
      </c>
      <c r="J33">
        <v>58</v>
      </c>
      <c r="K33">
        <v>58</v>
      </c>
      <c r="L33">
        <v>58</v>
      </c>
      <c r="M33" t="s">
        <v>1892</v>
      </c>
      <c r="N33" t="s">
        <v>1892</v>
      </c>
      <c r="O33" t="s">
        <v>1892</v>
      </c>
      <c r="P33" t="s">
        <v>1892</v>
      </c>
      <c r="Q33" t="s">
        <v>1892</v>
      </c>
      <c r="R33" t="s">
        <v>1892</v>
      </c>
      <c r="S33" t="s">
        <v>1892</v>
      </c>
      <c r="T33" t="s">
        <v>1892</v>
      </c>
      <c r="U33" t="s">
        <v>1892</v>
      </c>
      <c r="V33" t="s">
        <v>1892</v>
      </c>
      <c r="W33" t="s">
        <v>1911</v>
      </c>
      <c r="X33" t="s">
        <v>1911</v>
      </c>
      <c r="Y33" t="s">
        <v>1911</v>
      </c>
      <c r="Z33" t="s">
        <v>1892</v>
      </c>
      <c r="AA33" t="s">
        <v>1911</v>
      </c>
      <c r="AB33" t="s">
        <v>1892</v>
      </c>
      <c r="AC33" t="s">
        <v>1892</v>
      </c>
      <c r="AD33" t="s">
        <v>1892</v>
      </c>
      <c r="AE33" t="s">
        <v>1892</v>
      </c>
      <c r="AF33" t="s">
        <v>1892</v>
      </c>
      <c r="AG33" t="s">
        <v>1892</v>
      </c>
      <c r="AH33" t="s">
        <v>1892</v>
      </c>
      <c r="AI33" t="s">
        <v>1911</v>
      </c>
      <c r="AJ33" t="s">
        <v>1911</v>
      </c>
      <c r="AR33" s="21"/>
    </row>
    <row r="34" spans="1:44" x14ac:dyDescent="0.3">
      <c r="A34" t="s">
        <v>162</v>
      </c>
      <c r="B34">
        <v>2021</v>
      </c>
      <c r="C34" t="s">
        <v>1987</v>
      </c>
      <c r="D34" t="s">
        <v>264</v>
      </c>
      <c r="E34" t="s">
        <v>1988</v>
      </c>
      <c r="F34" t="s">
        <v>1989</v>
      </c>
      <c r="G34" t="s">
        <v>1892</v>
      </c>
      <c r="H34">
        <v>23.2</v>
      </c>
      <c r="I34">
        <v>23.2</v>
      </c>
      <c r="J34">
        <v>23.4</v>
      </c>
      <c r="K34">
        <v>23.4</v>
      </c>
      <c r="L34">
        <v>22.4</v>
      </c>
      <c r="M34" t="s">
        <v>1911</v>
      </c>
      <c r="N34" t="s">
        <v>1911</v>
      </c>
      <c r="O34" t="s">
        <v>1911</v>
      </c>
      <c r="P34" t="s">
        <v>1911</v>
      </c>
      <c r="Q34" t="s">
        <v>1911</v>
      </c>
      <c r="R34" t="s">
        <v>1911</v>
      </c>
      <c r="S34" t="s">
        <v>1911</v>
      </c>
      <c r="T34" t="s">
        <v>1911</v>
      </c>
      <c r="U34" t="s">
        <v>1911</v>
      </c>
      <c r="V34" t="s">
        <v>1911</v>
      </c>
      <c r="AB34" t="s">
        <v>1892</v>
      </c>
      <c r="AC34" t="s">
        <v>1892</v>
      </c>
      <c r="AD34" t="s">
        <v>1911</v>
      </c>
      <c r="AE34" t="s">
        <v>1911</v>
      </c>
      <c r="AF34" t="s">
        <v>1911</v>
      </c>
      <c r="AG34" t="s">
        <v>1911</v>
      </c>
      <c r="AH34" t="s">
        <v>1911</v>
      </c>
      <c r="AI34" t="s">
        <v>1911</v>
      </c>
      <c r="AJ34" t="s">
        <v>1911</v>
      </c>
      <c r="AR34" s="21"/>
    </row>
    <row r="35" spans="1:44" x14ac:dyDescent="0.3">
      <c r="A35" t="s">
        <v>162</v>
      </c>
      <c r="B35">
        <v>2021</v>
      </c>
      <c r="C35" t="s">
        <v>1990</v>
      </c>
      <c r="D35" t="s">
        <v>432</v>
      </c>
      <c r="E35" t="s">
        <v>1991</v>
      </c>
      <c r="F35" t="s">
        <v>1992</v>
      </c>
      <c r="G35" t="s">
        <v>1892</v>
      </c>
      <c r="H35">
        <v>133</v>
      </c>
      <c r="I35">
        <v>133</v>
      </c>
      <c r="J35">
        <v>135</v>
      </c>
      <c r="K35">
        <v>137</v>
      </c>
      <c r="L35">
        <v>147</v>
      </c>
      <c r="M35" t="s">
        <v>1911</v>
      </c>
      <c r="N35" t="s">
        <v>1911</v>
      </c>
      <c r="O35" t="s">
        <v>1911</v>
      </c>
      <c r="P35" t="s">
        <v>1911</v>
      </c>
      <c r="Q35" t="s">
        <v>1911</v>
      </c>
      <c r="R35" t="s">
        <v>1911</v>
      </c>
      <c r="S35" t="s">
        <v>1911</v>
      </c>
      <c r="T35" t="s">
        <v>1911</v>
      </c>
      <c r="U35" t="s">
        <v>1911</v>
      </c>
      <c r="V35" t="s">
        <v>1911</v>
      </c>
      <c r="AB35" t="s">
        <v>1911</v>
      </c>
      <c r="AJ35" t="s">
        <v>1911</v>
      </c>
      <c r="AR35" s="21"/>
    </row>
    <row r="36" spans="1:44" x14ac:dyDescent="0.3">
      <c r="A36" t="s">
        <v>162</v>
      </c>
      <c r="B36">
        <v>2021</v>
      </c>
      <c r="C36" t="s">
        <v>1993</v>
      </c>
      <c r="D36" t="s">
        <v>267</v>
      </c>
      <c r="E36" t="s">
        <v>1994</v>
      </c>
      <c r="F36" t="s">
        <v>1995</v>
      </c>
      <c r="G36" t="s">
        <v>1892</v>
      </c>
      <c r="H36">
        <v>67.5</v>
      </c>
      <c r="I36">
        <v>63.5</v>
      </c>
      <c r="J36">
        <v>63.5</v>
      </c>
      <c r="K36">
        <v>67</v>
      </c>
      <c r="L36">
        <v>66</v>
      </c>
      <c r="M36" t="s">
        <v>1911</v>
      </c>
      <c r="N36" t="s">
        <v>1892</v>
      </c>
      <c r="O36" t="s">
        <v>1892</v>
      </c>
      <c r="P36" t="s">
        <v>1911</v>
      </c>
      <c r="Q36" t="s">
        <v>1911</v>
      </c>
      <c r="R36" t="s">
        <v>1892</v>
      </c>
      <c r="S36" t="s">
        <v>1911</v>
      </c>
      <c r="T36" t="s">
        <v>1911</v>
      </c>
      <c r="U36" t="s">
        <v>1892</v>
      </c>
      <c r="V36" t="s">
        <v>1911</v>
      </c>
      <c r="AB36" t="s">
        <v>1892</v>
      </c>
      <c r="AC36" t="s">
        <v>1892</v>
      </c>
      <c r="AD36" t="s">
        <v>1892</v>
      </c>
      <c r="AE36" t="s">
        <v>1911</v>
      </c>
      <c r="AF36" t="s">
        <v>1892</v>
      </c>
      <c r="AG36" t="s">
        <v>1892</v>
      </c>
      <c r="AH36" t="s">
        <v>1892</v>
      </c>
      <c r="AI36" t="s">
        <v>1911</v>
      </c>
      <c r="AJ36" t="s">
        <v>1892</v>
      </c>
      <c r="AK36" t="s">
        <v>1892</v>
      </c>
      <c r="AL36" t="s">
        <v>1911</v>
      </c>
      <c r="AM36" t="s">
        <v>1911</v>
      </c>
      <c r="AN36" t="s">
        <v>1892</v>
      </c>
      <c r="AO36" t="s">
        <v>1892</v>
      </c>
      <c r="AP36" t="s">
        <v>1911</v>
      </c>
      <c r="AQ36" t="s">
        <v>1911</v>
      </c>
      <c r="AR36" s="21"/>
    </row>
    <row r="37" spans="1:44" x14ac:dyDescent="0.3">
      <c r="A37" t="s">
        <v>162</v>
      </c>
      <c r="B37">
        <v>2021</v>
      </c>
      <c r="C37" t="s">
        <v>1996</v>
      </c>
      <c r="D37" t="s">
        <v>270</v>
      </c>
      <c r="E37" t="s">
        <v>1997</v>
      </c>
      <c r="F37" t="s">
        <v>1998</v>
      </c>
      <c r="G37" t="s">
        <v>1892</v>
      </c>
      <c r="H37">
        <v>119</v>
      </c>
      <c r="I37">
        <v>94</v>
      </c>
      <c r="J37">
        <v>94</v>
      </c>
      <c r="K37">
        <v>94</v>
      </c>
      <c r="L37">
        <v>94</v>
      </c>
      <c r="M37" t="s">
        <v>1911</v>
      </c>
      <c r="N37" t="s">
        <v>1911</v>
      </c>
      <c r="O37" t="s">
        <v>1911</v>
      </c>
      <c r="P37" t="s">
        <v>1911</v>
      </c>
      <c r="Q37" t="s">
        <v>1911</v>
      </c>
      <c r="R37" t="s">
        <v>1911</v>
      </c>
      <c r="S37" t="s">
        <v>1911</v>
      </c>
      <c r="T37" t="s">
        <v>1911</v>
      </c>
      <c r="U37" t="s">
        <v>1911</v>
      </c>
      <c r="V37" t="s">
        <v>1911</v>
      </c>
      <c r="AB37" t="s">
        <v>1911</v>
      </c>
      <c r="AJ37" t="s">
        <v>1911</v>
      </c>
      <c r="AR37" s="21"/>
    </row>
    <row r="38" spans="1:44" x14ac:dyDescent="0.3">
      <c r="A38" t="s">
        <v>162</v>
      </c>
      <c r="B38">
        <v>2021</v>
      </c>
      <c r="C38" t="s">
        <v>1999</v>
      </c>
      <c r="D38" t="s">
        <v>273</v>
      </c>
      <c r="E38" t="s">
        <v>2000</v>
      </c>
      <c r="F38" t="s">
        <v>2001</v>
      </c>
      <c r="G38" t="s">
        <v>1892</v>
      </c>
      <c r="H38">
        <v>2059</v>
      </c>
      <c r="I38">
        <v>2096</v>
      </c>
      <c r="J38">
        <v>2092</v>
      </c>
      <c r="K38">
        <v>2006</v>
      </c>
      <c r="L38">
        <v>2047</v>
      </c>
      <c r="M38" t="s">
        <v>1911</v>
      </c>
      <c r="N38" t="s">
        <v>1911</v>
      </c>
      <c r="O38" t="s">
        <v>1911</v>
      </c>
      <c r="P38" t="s">
        <v>1911</v>
      </c>
      <c r="Q38" t="s">
        <v>1911</v>
      </c>
      <c r="R38" t="s">
        <v>1911</v>
      </c>
      <c r="S38" t="s">
        <v>1911</v>
      </c>
      <c r="T38" t="s">
        <v>1911</v>
      </c>
      <c r="U38" t="s">
        <v>1911</v>
      </c>
      <c r="V38" t="s">
        <v>1911</v>
      </c>
      <c r="AB38" t="s">
        <v>1892</v>
      </c>
      <c r="AC38" t="s">
        <v>1911</v>
      </c>
      <c r="AD38" t="s">
        <v>1911</v>
      </c>
      <c r="AE38" t="s">
        <v>1911</v>
      </c>
      <c r="AF38" t="s">
        <v>1911</v>
      </c>
      <c r="AG38" t="s">
        <v>1892</v>
      </c>
      <c r="AH38" t="s">
        <v>1892</v>
      </c>
      <c r="AI38" t="s">
        <v>1911</v>
      </c>
      <c r="AJ38" t="s">
        <v>1911</v>
      </c>
      <c r="AR38" s="21"/>
    </row>
    <row r="39" spans="1:44" x14ac:dyDescent="0.3">
      <c r="A39" t="s">
        <v>162</v>
      </c>
      <c r="B39">
        <v>2021</v>
      </c>
      <c r="C39" t="s">
        <v>2002</v>
      </c>
      <c r="D39" t="s">
        <v>1351</v>
      </c>
      <c r="E39" t="s">
        <v>2003</v>
      </c>
      <c r="F39" t="s">
        <v>2004</v>
      </c>
      <c r="G39" t="s">
        <v>1892</v>
      </c>
      <c r="H39">
        <v>346</v>
      </c>
      <c r="I39">
        <v>354</v>
      </c>
      <c r="J39">
        <v>354</v>
      </c>
      <c r="K39">
        <v>362.5</v>
      </c>
      <c r="L39">
        <v>385</v>
      </c>
      <c r="M39" t="s">
        <v>1892</v>
      </c>
      <c r="N39" t="s">
        <v>1892</v>
      </c>
      <c r="O39" t="s">
        <v>1892</v>
      </c>
      <c r="P39" t="s">
        <v>1892</v>
      </c>
      <c r="Q39" t="s">
        <v>1892</v>
      </c>
      <c r="R39" t="s">
        <v>1892</v>
      </c>
      <c r="S39" t="s">
        <v>1892</v>
      </c>
      <c r="T39" t="s">
        <v>1892</v>
      </c>
      <c r="U39" t="s">
        <v>1892</v>
      </c>
      <c r="V39" t="s">
        <v>1892</v>
      </c>
      <c r="W39" t="s">
        <v>1892</v>
      </c>
      <c r="X39" t="s">
        <v>1892</v>
      </c>
      <c r="Y39" t="s">
        <v>1911</v>
      </c>
      <c r="Z39" t="s">
        <v>1911</v>
      </c>
      <c r="AA39" t="s">
        <v>1911</v>
      </c>
      <c r="AB39" t="s">
        <v>1892</v>
      </c>
      <c r="AC39" t="s">
        <v>1892</v>
      </c>
      <c r="AD39" t="s">
        <v>1892</v>
      </c>
      <c r="AE39" t="s">
        <v>1892</v>
      </c>
      <c r="AF39" t="s">
        <v>1892</v>
      </c>
      <c r="AG39" t="s">
        <v>1892</v>
      </c>
      <c r="AH39" t="s">
        <v>1892</v>
      </c>
      <c r="AI39" t="s">
        <v>1911</v>
      </c>
      <c r="AJ39" t="s">
        <v>1911</v>
      </c>
      <c r="AR39" s="21"/>
    </row>
    <row r="40" spans="1:44" x14ac:dyDescent="0.3">
      <c r="A40" t="s">
        <v>162</v>
      </c>
      <c r="B40">
        <v>2021</v>
      </c>
      <c r="C40" t="s">
        <v>2005</v>
      </c>
      <c r="D40" t="s">
        <v>279</v>
      </c>
      <c r="E40" t="s">
        <v>2006</v>
      </c>
      <c r="F40" t="s">
        <v>2007</v>
      </c>
      <c r="G40" t="s">
        <v>1892</v>
      </c>
      <c r="H40">
        <v>12.8</v>
      </c>
      <c r="I40">
        <v>13.5</v>
      </c>
      <c r="J40">
        <v>13.5</v>
      </c>
      <c r="K40">
        <v>14.5</v>
      </c>
      <c r="L40">
        <v>14.5</v>
      </c>
      <c r="M40" t="s">
        <v>1911</v>
      </c>
      <c r="N40" t="s">
        <v>1911</v>
      </c>
      <c r="O40" t="s">
        <v>1911</v>
      </c>
      <c r="P40" t="s">
        <v>1911</v>
      </c>
      <c r="Q40" t="s">
        <v>1911</v>
      </c>
      <c r="R40" t="s">
        <v>1911</v>
      </c>
      <c r="S40" t="s">
        <v>1911</v>
      </c>
      <c r="T40" t="s">
        <v>1911</v>
      </c>
      <c r="U40" t="s">
        <v>1911</v>
      </c>
      <c r="V40" t="s">
        <v>1892</v>
      </c>
      <c r="W40" t="s">
        <v>1892</v>
      </c>
      <c r="X40" t="s">
        <v>1911</v>
      </c>
      <c r="Y40" t="s">
        <v>1911</v>
      </c>
      <c r="Z40" t="s">
        <v>1892</v>
      </c>
      <c r="AA40" t="s">
        <v>1911</v>
      </c>
      <c r="AB40" t="s">
        <v>1892</v>
      </c>
      <c r="AC40" t="s">
        <v>1892</v>
      </c>
      <c r="AD40" t="s">
        <v>1911</v>
      </c>
      <c r="AE40" t="s">
        <v>1911</v>
      </c>
      <c r="AF40" t="s">
        <v>1892</v>
      </c>
      <c r="AG40" t="s">
        <v>1892</v>
      </c>
      <c r="AH40" t="s">
        <v>1911</v>
      </c>
      <c r="AI40" t="s">
        <v>1911</v>
      </c>
      <c r="AJ40" t="s">
        <v>1892</v>
      </c>
      <c r="AK40" t="s">
        <v>1892</v>
      </c>
      <c r="AL40" t="s">
        <v>1911</v>
      </c>
      <c r="AM40" t="s">
        <v>1911</v>
      </c>
      <c r="AN40" t="s">
        <v>1911</v>
      </c>
      <c r="AO40" t="s">
        <v>1911</v>
      </c>
      <c r="AP40" t="s">
        <v>1911</v>
      </c>
      <c r="AQ40" t="s">
        <v>1911</v>
      </c>
      <c r="AR40" s="21"/>
    </row>
    <row r="41" spans="1:44" x14ac:dyDescent="0.3">
      <c r="A41" t="s">
        <v>162</v>
      </c>
      <c r="B41">
        <v>2021</v>
      </c>
      <c r="C41" t="s">
        <v>2008</v>
      </c>
      <c r="D41" t="s">
        <v>282</v>
      </c>
      <c r="E41" t="s">
        <v>2009</v>
      </c>
      <c r="F41" t="s">
        <v>2010</v>
      </c>
      <c r="G41" t="s">
        <v>1892</v>
      </c>
      <c r="H41">
        <v>231</v>
      </c>
      <c r="I41">
        <v>237</v>
      </c>
      <c r="J41">
        <v>237</v>
      </c>
      <c r="K41">
        <v>232</v>
      </c>
      <c r="L41">
        <v>243</v>
      </c>
      <c r="M41" t="s">
        <v>1911</v>
      </c>
      <c r="N41" t="s">
        <v>1911</v>
      </c>
      <c r="O41" t="s">
        <v>1911</v>
      </c>
      <c r="P41" t="s">
        <v>1911</v>
      </c>
      <c r="Q41" t="s">
        <v>1892</v>
      </c>
      <c r="R41" t="s">
        <v>1911</v>
      </c>
      <c r="S41" t="s">
        <v>1911</v>
      </c>
      <c r="T41" t="s">
        <v>1911</v>
      </c>
      <c r="U41" t="s">
        <v>1911</v>
      </c>
      <c r="V41" t="s">
        <v>1892</v>
      </c>
      <c r="W41" t="s">
        <v>1892</v>
      </c>
      <c r="X41" t="s">
        <v>1911</v>
      </c>
      <c r="Y41" t="s">
        <v>1911</v>
      </c>
      <c r="Z41" t="s">
        <v>1911</v>
      </c>
      <c r="AA41" t="s">
        <v>1911</v>
      </c>
      <c r="AB41" t="s">
        <v>1892</v>
      </c>
      <c r="AC41" t="s">
        <v>1892</v>
      </c>
      <c r="AD41" t="s">
        <v>1892</v>
      </c>
      <c r="AE41" t="s">
        <v>1892</v>
      </c>
      <c r="AF41" t="s">
        <v>1892</v>
      </c>
      <c r="AG41" t="s">
        <v>1892</v>
      </c>
      <c r="AH41" t="s">
        <v>1892</v>
      </c>
      <c r="AI41" t="s">
        <v>1911</v>
      </c>
      <c r="AJ41" t="s">
        <v>1911</v>
      </c>
      <c r="AR41" s="21"/>
    </row>
    <row r="42" spans="1:44" x14ac:dyDescent="0.3">
      <c r="A42" t="s">
        <v>162</v>
      </c>
      <c r="B42">
        <v>2021</v>
      </c>
      <c r="C42" t="s">
        <v>2011</v>
      </c>
      <c r="D42" t="s">
        <v>285</v>
      </c>
      <c r="E42" t="s">
        <v>2012</v>
      </c>
      <c r="F42" t="s">
        <v>2013</v>
      </c>
      <c r="G42" t="s">
        <v>1892</v>
      </c>
      <c r="H42">
        <v>21</v>
      </c>
      <c r="I42">
        <v>20</v>
      </c>
      <c r="J42">
        <v>19</v>
      </c>
      <c r="K42">
        <v>19</v>
      </c>
      <c r="L42">
        <v>17</v>
      </c>
      <c r="M42" t="s">
        <v>1911</v>
      </c>
      <c r="N42" t="s">
        <v>1911</v>
      </c>
      <c r="O42" t="s">
        <v>1911</v>
      </c>
      <c r="P42" t="s">
        <v>1911</v>
      </c>
      <c r="Q42" t="s">
        <v>1911</v>
      </c>
      <c r="R42" t="s">
        <v>1911</v>
      </c>
      <c r="S42" t="s">
        <v>1911</v>
      </c>
      <c r="T42" t="s">
        <v>1911</v>
      </c>
      <c r="U42" t="s">
        <v>1911</v>
      </c>
      <c r="V42" t="s">
        <v>1911</v>
      </c>
      <c r="AB42" t="s">
        <v>1911</v>
      </c>
      <c r="AJ42" t="s">
        <v>1911</v>
      </c>
      <c r="AR42" s="21"/>
    </row>
    <row r="43" spans="1:44" x14ac:dyDescent="0.3">
      <c r="A43" t="s">
        <v>162</v>
      </c>
      <c r="B43">
        <v>2021</v>
      </c>
      <c r="C43" t="s">
        <v>2014</v>
      </c>
      <c r="D43" t="s">
        <v>276</v>
      </c>
      <c r="E43" t="s">
        <v>2015</v>
      </c>
      <c r="F43" t="s">
        <v>2016</v>
      </c>
      <c r="G43" t="s">
        <v>1892</v>
      </c>
      <c r="H43">
        <v>188.1</v>
      </c>
      <c r="I43">
        <v>188</v>
      </c>
      <c r="J43">
        <v>187.4</v>
      </c>
      <c r="K43">
        <v>187.8</v>
      </c>
      <c r="L43">
        <v>183.1</v>
      </c>
      <c r="M43" t="s">
        <v>1911</v>
      </c>
      <c r="N43" t="s">
        <v>1911</v>
      </c>
      <c r="O43" t="s">
        <v>1892</v>
      </c>
      <c r="P43" t="s">
        <v>1911</v>
      </c>
      <c r="Q43" t="s">
        <v>1892</v>
      </c>
      <c r="R43" t="s">
        <v>1911</v>
      </c>
      <c r="S43" t="s">
        <v>1911</v>
      </c>
      <c r="T43" t="s">
        <v>1911</v>
      </c>
      <c r="U43" t="s">
        <v>1892</v>
      </c>
      <c r="V43" t="s">
        <v>1911</v>
      </c>
      <c r="AB43" t="s">
        <v>1892</v>
      </c>
      <c r="AC43" t="s">
        <v>1892</v>
      </c>
      <c r="AD43" t="s">
        <v>1892</v>
      </c>
      <c r="AE43" t="s">
        <v>1892</v>
      </c>
      <c r="AF43" t="s">
        <v>1911</v>
      </c>
      <c r="AG43" t="s">
        <v>1892</v>
      </c>
      <c r="AH43" t="s">
        <v>1892</v>
      </c>
      <c r="AI43" t="s">
        <v>1911</v>
      </c>
      <c r="AJ43" t="s">
        <v>1911</v>
      </c>
      <c r="AR43" s="21"/>
    </row>
    <row r="44" spans="1:44" x14ac:dyDescent="0.3">
      <c r="A44" t="s">
        <v>162</v>
      </c>
      <c r="B44">
        <v>2021</v>
      </c>
      <c r="C44" t="s">
        <v>2017</v>
      </c>
      <c r="D44" t="s">
        <v>288</v>
      </c>
      <c r="E44" t="s">
        <v>2018</v>
      </c>
      <c r="F44" t="s">
        <v>2019</v>
      </c>
      <c r="G44" t="s">
        <v>1892</v>
      </c>
      <c r="H44">
        <v>44</v>
      </c>
      <c r="I44">
        <v>44</v>
      </c>
      <c r="J44">
        <v>43</v>
      </c>
      <c r="K44">
        <v>42</v>
      </c>
      <c r="L44">
        <v>43</v>
      </c>
      <c r="M44" t="s">
        <v>1911</v>
      </c>
      <c r="N44" t="s">
        <v>1892</v>
      </c>
      <c r="O44" t="s">
        <v>1892</v>
      </c>
      <c r="P44" t="s">
        <v>1911</v>
      </c>
      <c r="Q44" t="s">
        <v>1911</v>
      </c>
      <c r="R44" t="s">
        <v>1892</v>
      </c>
      <c r="S44" t="s">
        <v>1892</v>
      </c>
      <c r="T44" t="s">
        <v>1892</v>
      </c>
      <c r="U44" t="s">
        <v>1892</v>
      </c>
      <c r="V44" t="s">
        <v>1911</v>
      </c>
      <c r="AB44" t="s">
        <v>1892</v>
      </c>
      <c r="AC44" t="s">
        <v>1892</v>
      </c>
      <c r="AD44" t="s">
        <v>1892</v>
      </c>
      <c r="AE44" t="s">
        <v>1892</v>
      </c>
      <c r="AF44" t="s">
        <v>1892</v>
      </c>
      <c r="AG44" t="s">
        <v>1892</v>
      </c>
      <c r="AH44" t="s">
        <v>1892</v>
      </c>
      <c r="AI44" t="s">
        <v>1911</v>
      </c>
      <c r="AJ44" t="s">
        <v>1911</v>
      </c>
      <c r="AR44" s="21"/>
    </row>
    <row r="45" spans="1:44" x14ac:dyDescent="0.3">
      <c r="A45" t="s">
        <v>162</v>
      </c>
      <c r="B45">
        <v>2021</v>
      </c>
      <c r="C45" t="s">
        <v>2020</v>
      </c>
      <c r="D45" t="s">
        <v>291</v>
      </c>
      <c r="E45" t="s">
        <v>2021</v>
      </c>
      <c r="F45" t="s">
        <v>2022</v>
      </c>
      <c r="G45" t="s">
        <v>1892</v>
      </c>
      <c r="H45">
        <v>467.5</v>
      </c>
      <c r="I45">
        <v>468.1</v>
      </c>
      <c r="J45">
        <v>465.1</v>
      </c>
      <c r="K45">
        <v>468.6</v>
      </c>
      <c r="L45">
        <v>469</v>
      </c>
      <c r="M45" t="s">
        <v>1892</v>
      </c>
      <c r="N45" t="s">
        <v>1892</v>
      </c>
      <c r="O45" t="s">
        <v>1892</v>
      </c>
      <c r="P45" t="s">
        <v>1892</v>
      </c>
      <c r="Q45" t="s">
        <v>1892</v>
      </c>
      <c r="R45" t="s">
        <v>1892</v>
      </c>
      <c r="S45" t="s">
        <v>1892</v>
      </c>
      <c r="T45" t="s">
        <v>1892</v>
      </c>
      <c r="U45" t="s">
        <v>1892</v>
      </c>
      <c r="V45" t="s">
        <v>1892</v>
      </c>
      <c r="W45" t="s">
        <v>1911</v>
      </c>
      <c r="X45" t="s">
        <v>1911</v>
      </c>
      <c r="Y45" t="s">
        <v>1911</v>
      </c>
      <c r="Z45" t="s">
        <v>1911</v>
      </c>
      <c r="AA45" t="s">
        <v>1892</v>
      </c>
      <c r="AB45" t="s">
        <v>1892</v>
      </c>
      <c r="AC45" t="s">
        <v>1892</v>
      </c>
      <c r="AD45" t="s">
        <v>1892</v>
      </c>
      <c r="AE45" t="s">
        <v>1892</v>
      </c>
      <c r="AF45" t="s">
        <v>1892</v>
      </c>
      <c r="AG45" t="s">
        <v>1892</v>
      </c>
      <c r="AH45" t="s">
        <v>1892</v>
      </c>
      <c r="AI45" t="s">
        <v>1911</v>
      </c>
      <c r="AJ45" t="s">
        <v>1911</v>
      </c>
      <c r="AR45" s="21"/>
    </row>
    <row r="46" spans="1:44" x14ac:dyDescent="0.3">
      <c r="A46" t="s">
        <v>162</v>
      </c>
      <c r="B46">
        <v>2021</v>
      </c>
      <c r="C46" t="s">
        <v>2023</v>
      </c>
      <c r="D46" t="s">
        <v>294</v>
      </c>
      <c r="E46" t="s">
        <v>2024</v>
      </c>
      <c r="F46" t="s">
        <v>2025</v>
      </c>
      <c r="G46" t="s">
        <v>1892</v>
      </c>
      <c r="H46">
        <v>36</v>
      </c>
      <c r="I46">
        <v>35</v>
      </c>
      <c r="J46">
        <v>35</v>
      </c>
      <c r="K46">
        <v>34</v>
      </c>
      <c r="L46">
        <v>34</v>
      </c>
      <c r="M46" t="s">
        <v>1911</v>
      </c>
      <c r="N46" t="s">
        <v>1911</v>
      </c>
      <c r="O46" t="s">
        <v>1911</v>
      </c>
      <c r="P46" t="s">
        <v>1911</v>
      </c>
      <c r="Q46" t="s">
        <v>1911</v>
      </c>
      <c r="R46" t="s">
        <v>1911</v>
      </c>
      <c r="S46" t="s">
        <v>1911</v>
      </c>
      <c r="T46" t="s">
        <v>1911</v>
      </c>
      <c r="U46" t="s">
        <v>1911</v>
      </c>
      <c r="V46" t="s">
        <v>1911</v>
      </c>
      <c r="AB46" t="s">
        <v>1911</v>
      </c>
      <c r="AJ46" t="s">
        <v>1892</v>
      </c>
      <c r="AK46" t="s">
        <v>1892</v>
      </c>
      <c r="AL46" t="s">
        <v>1911</v>
      </c>
      <c r="AM46" t="s">
        <v>1911</v>
      </c>
      <c r="AN46" t="s">
        <v>1911</v>
      </c>
      <c r="AO46" t="s">
        <v>1911</v>
      </c>
      <c r="AP46" t="s">
        <v>1911</v>
      </c>
      <c r="AQ46" t="s">
        <v>1892</v>
      </c>
      <c r="AR46" s="21"/>
    </row>
    <row r="47" spans="1:44" x14ac:dyDescent="0.3">
      <c r="A47" t="s">
        <v>162</v>
      </c>
      <c r="B47">
        <v>2021</v>
      </c>
      <c r="C47" t="s">
        <v>2026</v>
      </c>
      <c r="D47" t="s">
        <v>297</v>
      </c>
      <c r="E47" t="s">
        <v>2027</v>
      </c>
      <c r="F47" t="s">
        <v>2028</v>
      </c>
      <c r="G47" t="s">
        <v>1892</v>
      </c>
      <c r="H47">
        <v>21</v>
      </c>
      <c r="I47">
        <v>22</v>
      </c>
      <c r="J47">
        <v>22</v>
      </c>
      <c r="K47">
        <v>22</v>
      </c>
      <c r="L47">
        <v>22.1</v>
      </c>
      <c r="M47" t="s">
        <v>1911</v>
      </c>
      <c r="N47" t="s">
        <v>1892</v>
      </c>
      <c r="O47" t="s">
        <v>1892</v>
      </c>
      <c r="P47" t="s">
        <v>1911</v>
      </c>
      <c r="Q47" t="s">
        <v>1892</v>
      </c>
      <c r="R47" t="s">
        <v>1892</v>
      </c>
      <c r="S47" t="s">
        <v>1892</v>
      </c>
      <c r="T47" t="s">
        <v>1892</v>
      </c>
      <c r="U47" t="s">
        <v>1892</v>
      </c>
      <c r="V47" t="s">
        <v>1911</v>
      </c>
      <c r="AB47" t="s">
        <v>1911</v>
      </c>
      <c r="AJ47" t="s">
        <v>1911</v>
      </c>
      <c r="AR47" s="21"/>
    </row>
    <row r="48" spans="1:44" x14ac:dyDescent="0.3">
      <c r="A48" t="s">
        <v>162</v>
      </c>
      <c r="B48">
        <v>2021</v>
      </c>
      <c r="C48" t="s">
        <v>2029</v>
      </c>
      <c r="D48" t="s">
        <v>300</v>
      </c>
      <c r="E48" t="s">
        <v>2030</v>
      </c>
      <c r="F48" t="s">
        <v>2031</v>
      </c>
      <c r="G48" t="s">
        <v>1892</v>
      </c>
      <c r="H48">
        <v>183</v>
      </c>
      <c r="I48">
        <v>186</v>
      </c>
      <c r="J48">
        <v>186</v>
      </c>
      <c r="K48">
        <v>187</v>
      </c>
      <c r="L48">
        <v>179</v>
      </c>
      <c r="M48" t="s">
        <v>1911</v>
      </c>
      <c r="N48" t="s">
        <v>1911</v>
      </c>
      <c r="O48" t="s">
        <v>1911</v>
      </c>
      <c r="P48" t="s">
        <v>1911</v>
      </c>
      <c r="Q48" t="s">
        <v>1911</v>
      </c>
      <c r="R48" t="s">
        <v>1911</v>
      </c>
      <c r="S48" t="s">
        <v>1911</v>
      </c>
      <c r="T48" t="s">
        <v>1911</v>
      </c>
      <c r="U48" t="s">
        <v>1892</v>
      </c>
      <c r="V48" t="s">
        <v>1911</v>
      </c>
      <c r="AB48" t="s">
        <v>1892</v>
      </c>
      <c r="AC48" t="s">
        <v>1892</v>
      </c>
      <c r="AD48" t="s">
        <v>1892</v>
      </c>
      <c r="AE48" t="s">
        <v>1911</v>
      </c>
      <c r="AF48" t="s">
        <v>1892</v>
      </c>
      <c r="AG48" t="s">
        <v>1911</v>
      </c>
      <c r="AH48" t="s">
        <v>1911</v>
      </c>
      <c r="AI48" t="s">
        <v>1911</v>
      </c>
      <c r="AJ48" t="s">
        <v>1911</v>
      </c>
      <c r="AR48" s="21"/>
    </row>
    <row r="49" spans="1:44" x14ac:dyDescent="0.3">
      <c r="A49" t="s">
        <v>162</v>
      </c>
      <c r="B49">
        <v>2021</v>
      </c>
      <c r="C49" t="s">
        <v>2032</v>
      </c>
      <c r="D49" t="s">
        <v>303</v>
      </c>
      <c r="E49" t="s">
        <v>2033</v>
      </c>
      <c r="F49" t="s">
        <v>2034</v>
      </c>
      <c r="G49" t="s">
        <v>1892</v>
      </c>
      <c r="H49">
        <v>27</v>
      </c>
      <c r="I49">
        <v>27</v>
      </c>
      <c r="J49">
        <v>27</v>
      </c>
      <c r="K49">
        <v>25</v>
      </c>
      <c r="L49">
        <v>25.5</v>
      </c>
      <c r="M49" t="s">
        <v>1911</v>
      </c>
      <c r="N49" t="s">
        <v>1911</v>
      </c>
      <c r="O49" t="s">
        <v>1911</v>
      </c>
      <c r="P49" t="s">
        <v>1911</v>
      </c>
      <c r="Q49" t="s">
        <v>1911</v>
      </c>
      <c r="R49" t="s">
        <v>1911</v>
      </c>
      <c r="S49" t="s">
        <v>1911</v>
      </c>
      <c r="T49" t="s">
        <v>1911</v>
      </c>
      <c r="U49" t="s">
        <v>1911</v>
      </c>
      <c r="V49" t="s">
        <v>1911</v>
      </c>
      <c r="AB49" t="s">
        <v>1892</v>
      </c>
      <c r="AC49" t="s">
        <v>1892</v>
      </c>
      <c r="AD49" t="s">
        <v>1892</v>
      </c>
      <c r="AE49" t="s">
        <v>1892</v>
      </c>
      <c r="AF49" t="s">
        <v>1892</v>
      </c>
      <c r="AG49" t="s">
        <v>1892</v>
      </c>
      <c r="AH49" t="s">
        <v>1892</v>
      </c>
      <c r="AI49" t="s">
        <v>1911</v>
      </c>
      <c r="AJ49" t="s">
        <v>1892</v>
      </c>
      <c r="AK49" t="s">
        <v>1892</v>
      </c>
      <c r="AL49" t="s">
        <v>1911</v>
      </c>
      <c r="AM49" t="s">
        <v>1911</v>
      </c>
      <c r="AN49" t="s">
        <v>1911</v>
      </c>
      <c r="AO49" t="s">
        <v>1892</v>
      </c>
      <c r="AP49" t="s">
        <v>1911</v>
      </c>
      <c r="AQ49" t="s">
        <v>1911</v>
      </c>
      <c r="AR49" s="21"/>
    </row>
    <row r="50" spans="1:44" x14ac:dyDescent="0.3">
      <c r="A50" t="s">
        <v>162</v>
      </c>
      <c r="B50">
        <v>2021</v>
      </c>
      <c r="C50" t="s">
        <v>2035</v>
      </c>
      <c r="D50" t="s">
        <v>306</v>
      </c>
      <c r="E50" t="s">
        <v>2036</v>
      </c>
      <c r="F50" t="s">
        <v>2037</v>
      </c>
      <c r="G50" t="s">
        <v>1892</v>
      </c>
      <c r="H50">
        <v>147</v>
      </c>
      <c r="I50">
        <v>145</v>
      </c>
      <c r="J50">
        <v>145</v>
      </c>
      <c r="K50">
        <v>142</v>
      </c>
      <c r="L50">
        <v>143</v>
      </c>
      <c r="M50" t="s">
        <v>1911</v>
      </c>
      <c r="N50" t="s">
        <v>1892</v>
      </c>
      <c r="O50" t="s">
        <v>1892</v>
      </c>
      <c r="P50" t="s">
        <v>1892</v>
      </c>
      <c r="Q50" t="s">
        <v>1892</v>
      </c>
      <c r="R50" t="s">
        <v>1892</v>
      </c>
      <c r="S50" t="s">
        <v>1892</v>
      </c>
      <c r="T50" t="s">
        <v>1892</v>
      </c>
      <c r="U50" t="s">
        <v>1892</v>
      </c>
      <c r="V50" t="s">
        <v>1892</v>
      </c>
      <c r="W50" t="s">
        <v>1892</v>
      </c>
      <c r="X50" t="s">
        <v>1911</v>
      </c>
      <c r="Y50" t="s">
        <v>1911</v>
      </c>
      <c r="Z50" t="s">
        <v>1911</v>
      </c>
      <c r="AA50" t="s">
        <v>1911</v>
      </c>
      <c r="AB50" t="s">
        <v>1892</v>
      </c>
      <c r="AC50" t="s">
        <v>1892</v>
      </c>
      <c r="AD50" t="s">
        <v>1892</v>
      </c>
      <c r="AE50" t="s">
        <v>1892</v>
      </c>
      <c r="AF50" t="s">
        <v>1892</v>
      </c>
      <c r="AG50" t="s">
        <v>1892</v>
      </c>
      <c r="AH50" t="s">
        <v>1892</v>
      </c>
      <c r="AI50" t="s">
        <v>1892</v>
      </c>
      <c r="AJ50" t="s">
        <v>1892</v>
      </c>
      <c r="AK50" t="s">
        <v>1892</v>
      </c>
      <c r="AL50" t="s">
        <v>1911</v>
      </c>
      <c r="AM50" t="s">
        <v>1911</v>
      </c>
      <c r="AN50" t="s">
        <v>1911</v>
      </c>
      <c r="AO50" t="s">
        <v>1911</v>
      </c>
      <c r="AP50" t="s">
        <v>1911</v>
      </c>
      <c r="AQ50" t="s">
        <v>1911</v>
      </c>
      <c r="AR50" s="21"/>
    </row>
    <row r="51" spans="1:44" x14ac:dyDescent="0.3">
      <c r="A51" t="s">
        <v>162</v>
      </c>
      <c r="B51">
        <v>2021</v>
      </c>
      <c r="C51" t="s">
        <v>2038</v>
      </c>
      <c r="D51" t="s">
        <v>309</v>
      </c>
      <c r="E51" t="s">
        <v>2039</v>
      </c>
      <c r="F51" t="s">
        <v>2040</v>
      </c>
      <c r="G51" t="s">
        <v>1892</v>
      </c>
      <c r="H51">
        <v>101</v>
      </c>
      <c r="I51">
        <v>117</v>
      </c>
      <c r="J51">
        <v>119</v>
      </c>
      <c r="K51">
        <v>104</v>
      </c>
      <c r="L51">
        <v>122</v>
      </c>
      <c r="M51" t="s">
        <v>1911</v>
      </c>
      <c r="N51" t="s">
        <v>1892</v>
      </c>
      <c r="O51" t="s">
        <v>1892</v>
      </c>
      <c r="P51" t="s">
        <v>1892</v>
      </c>
      <c r="Q51" t="s">
        <v>1911</v>
      </c>
      <c r="R51" t="s">
        <v>1892</v>
      </c>
      <c r="S51" t="s">
        <v>1892</v>
      </c>
      <c r="T51" t="s">
        <v>1892</v>
      </c>
      <c r="U51" t="s">
        <v>1892</v>
      </c>
      <c r="V51" t="s">
        <v>1892</v>
      </c>
      <c r="W51" t="s">
        <v>1892</v>
      </c>
      <c r="X51" t="s">
        <v>1911</v>
      </c>
      <c r="Y51" t="s">
        <v>1911</v>
      </c>
      <c r="Z51" t="s">
        <v>1911</v>
      </c>
      <c r="AA51" t="s">
        <v>1911</v>
      </c>
      <c r="AB51" t="s">
        <v>1892</v>
      </c>
      <c r="AC51" t="s">
        <v>1892</v>
      </c>
      <c r="AD51" t="s">
        <v>1892</v>
      </c>
      <c r="AE51" t="s">
        <v>1892</v>
      </c>
      <c r="AF51" t="s">
        <v>1892</v>
      </c>
      <c r="AG51" t="s">
        <v>1892</v>
      </c>
      <c r="AH51" t="s">
        <v>1911</v>
      </c>
      <c r="AI51" t="s">
        <v>1911</v>
      </c>
      <c r="AJ51" t="s">
        <v>1892</v>
      </c>
      <c r="AK51" t="s">
        <v>1892</v>
      </c>
      <c r="AL51" t="s">
        <v>1911</v>
      </c>
      <c r="AM51" t="s">
        <v>1911</v>
      </c>
      <c r="AN51" t="s">
        <v>1911</v>
      </c>
      <c r="AO51" t="s">
        <v>1911</v>
      </c>
      <c r="AP51" t="s">
        <v>1892</v>
      </c>
      <c r="AQ51" t="s">
        <v>1911</v>
      </c>
      <c r="AR51" s="21"/>
    </row>
    <row r="52" spans="1:44" x14ac:dyDescent="0.3">
      <c r="A52" t="s">
        <v>162</v>
      </c>
      <c r="B52">
        <v>2021</v>
      </c>
      <c r="C52" t="s">
        <v>2041</v>
      </c>
      <c r="D52" t="s">
        <v>312</v>
      </c>
      <c r="E52" t="s">
        <v>2042</v>
      </c>
      <c r="F52" t="s">
        <v>2043</v>
      </c>
      <c r="G52" t="s">
        <v>1892</v>
      </c>
      <c r="H52">
        <v>43</v>
      </c>
      <c r="I52">
        <v>45</v>
      </c>
      <c r="J52">
        <v>45</v>
      </c>
      <c r="K52">
        <v>44</v>
      </c>
      <c r="L52">
        <v>44</v>
      </c>
      <c r="M52" t="s">
        <v>1911</v>
      </c>
      <c r="N52" t="s">
        <v>1911</v>
      </c>
      <c r="O52" t="s">
        <v>1892</v>
      </c>
      <c r="P52" t="s">
        <v>1911</v>
      </c>
      <c r="Q52" t="s">
        <v>1892</v>
      </c>
      <c r="R52" t="s">
        <v>1911</v>
      </c>
      <c r="S52" t="s">
        <v>1911</v>
      </c>
      <c r="T52" t="s">
        <v>1892</v>
      </c>
      <c r="U52" t="s">
        <v>1892</v>
      </c>
      <c r="V52" t="s">
        <v>1892</v>
      </c>
      <c r="W52" t="s">
        <v>1892</v>
      </c>
      <c r="X52" t="s">
        <v>1911</v>
      </c>
      <c r="Y52" t="s">
        <v>1911</v>
      </c>
      <c r="Z52" t="s">
        <v>1911</v>
      </c>
      <c r="AA52" t="s">
        <v>1911</v>
      </c>
      <c r="AB52" t="s">
        <v>1892</v>
      </c>
      <c r="AC52" t="s">
        <v>1892</v>
      </c>
      <c r="AD52" t="s">
        <v>1911</v>
      </c>
      <c r="AE52" t="s">
        <v>1911</v>
      </c>
      <c r="AF52" t="s">
        <v>1892</v>
      </c>
      <c r="AG52" t="s">
        <v>1911</v>
      </c>
      <c r="AH52" t="s">
        <v>1911</v>
      </c>
      <c r="AI52" t="s">
        <v>1911</v>
      </c>
      <c r="AJ52" t="s">
        <v>1911</v>
      </c>
      <c r="AR52" s="21"/>
    </row>
    <row r="53" spans="1:44" x14ac:dyDescent="0.3">
      <c r="A53" t="s">
        <v>162</v>
      </c>
      <c r="B53">
        <v>2021</v>
      </c>
      <c r="C53" t="s">
        <v>2044</v>
      </c>
      <c r="D53" t="s">
        <v>1409</v>
      </c>
      <c r="E53" t="s">
        <v>2045</v>
      </c>
      <c r="F53" t="s">
        <v>2046</v>
      </c>
      <c r="G53" t="s">
        <v>1892</v>
      </c>
      <c r="H53">
        <v>55</v>
      </c>
      <c r="I53">
        <v>54</v>
      </c>
      <c r="J53">
        <v>56</v>
      </c>
      <c r="K53">
        <v>58</v>
      </c>
      <c r="L53">
        <v>58</v>
      </c>
      <c r="M53" t="s">
        <v>1911</v>
      </c>
      <c r="N53" t="s">
        <v>1911</v>
      </c>
      <c r="O53" t="s">
        <v>1911</v>
      </c>
      <c r="P53" t="s">
        <v>1911</v>
      </c>
      <c r="Q53" t="s">
        <v>1911</v>
      </c>
      <c r="R53" t="s">
        <v>1911</v>
      </c>
      <c r="S53" t="s">
        <v>1911</v>
      </c>
      <c r="T53" t="s">
        <v>1911</v>
      </c>
      <c r="U53" t="s">
        <v>1911</v>
      </c>
      <c r="V53" t="s">
        <v>1892</v>
      </c>
      <c r="W53" t="s">
        <v>1892</v>
      </c>
      <c r="X53" t="s">
        <v>1892</v>
      </c>
      <c r="Y53" t="s">
        <v>1892</v>
      </c>
      <c r="Z53" t="s">
        <v>1911</v>
      </c>
      <c r="AA53" t="s">
        <v>1911</v>
      </c>
      <c r="AB53" t="s">
        <v>1911</v>
      </c>
      <c r="AJ53" t="s">
        <v>1911</v>
      </c>
      <c r="AR53" s="21"/>
    </row>
    <row r="54" spans="1:44" x14ac:dyDescent="0.3">
      <c r="A54" t="s">
        <v>162</v>
      </c>
      <c r="B54">
        <v>2021</v>
      </c>
      <c r="C54" t="s">
        <v>2047</v>
      </c>
      <c r="D54" t="s">
        <v>315</v>
      </c>
      <c r="E54" t="s">
        <v>2048</v>
      </c>
      <c r="F54" t="s">
        <v>2049</v>
      </c>
      <c r="G54" t="s">
        <v>1892</v>
      </c>
      <c r="H54">
        <v>34</v>
      </c>
      <c r="I54">
        <v>34</v>
      </c>
      <c r="J54">
        <v>34</v>
      </c>
      <c r="K54">
        <v>34</v>
      </c>
      <c r="L54">
        <v>33</v>
      </c>
      <c r="M54" t="s">
        <v>1911</v>
      </c>
      <c r="N54" t="s">
        <v>1892</v>
      </c>
      <c r="O54" t="s">
        <v>1911</v>
      </c>
      <c r="P54" t="s">
        <v>1911</v>
      </c>
      <c r="Q54" t="s">
        <v>1911</v>
      </c>
      <c r="R54" t="s">
        <v>1892</v>
      </c>
      <c r="S54" t="s">
        <v>1911</v>
      </c>
      <c r="T54" t="s">
        <v>1911</v>
      </c>
      <c r="U54" t="s">
        <v>1892</v>
      </c>
      <c r="V54" t="s">
        <v>1892</v>
      </c>
      <c r="W54" t="s">
        <v>1911</v>
      </c>
      <c r="X54" t="s">
        <v>1911</v>
      </c>
      <c r="Y54" t="s">
        <v>1892</v>
      </c>
      <c r="Z54" t="s">
        <v>1911</v>
      </c>
      <c r="AA54" t="s">
        <v>1911</v>
      </c>
      <c r="AB54" t="s">
        <v>1911</v>
      </c>
      <c r="AJ54" t="s">
        <v>1911</v>
      </c>
      <c r="AR54" s="21"/>
    </row>
    <row r="55" spans="1:44" x14ac:dyDescent="0.3">
      <c r="A55" t="s">
        <v>162</v>
      </c>
      <c r="B55">
        <v>2021</v>
      </c>
      <c r="C55" t="s">
        <v>2050</v>
      </c>
      <c r="D55" t="s">
        <v>318</v>
      </c>
      <c r="E55" t="s">
        <v>2051</v>
      </c>
      <c r="F55" t="s">
        <v>2052</v>
      </c>
      <c r="G55" t="s">
        <v>1892</v>
      </c>
      <c r="H55">
        <v>46</v>
      </c>
      <c r="I55">
        <v>43</v>
      </c>
      <c r="J55">
        <v>43</v>
      </c>
      <c r="K55">
        <v>44</v>
      </c>
      <c r="L55">
        <v>45</v>
      </c>
      <c r="M55" t="s">
        <v>1911</v>
      </c>
      <c r="N55" t="s">
        <v>1911</v>
      </c>
      <c r="O55" t="s">
        <v>1911</v>
      </c>
      <c r="P55" t="s">
        <v>1911</v>
      </c>
      <c r="Q55" t="s">
        <v>1911</v>
      </c>
      <c r="R55" t="s">
        <v>1911</v>
      </c>
      <c r="S55" t="s">
        <v>1911</v>
      </c>
      <c r="T55" t="s">
        <v>1911</v>
      </c>
      <c r="U55" t="s">
        <v>1911</v>
      </c>
      <c r="V55" t="s">
        <v>1911</v>
      </c>
      <c r="AB55" t="s">
        <v>1911</v>
      </c>
      <c r="AJ55" t="s">
        <v>1911</v>
      </c>
      <c r="AR55" s="21"/>
    </row>
    <row r="56" spans="1:44" x14ac:dyDescent="0.3">
      <c r="A56" t="s">
        <v>162</v>
      </c>
      <c r="B56">
        <v>2021</v>
      </c>
      <c r="C56" t="s">
        <v>2053</v>
      </c>
      <c r="D56" t="s">
        <v>321</v>
      </c>
      <c r="E56" t="s">
        <v>2054</v>
      </c>
      <c r="F56" t="s">
        <v>2055</v>
      </c>
      <c r="G56" t="s">
        <v>1892</v>
      </c>
      <c r="H56">
        <v>89</v>
      </c>
      <c r="I56">
        <v>89</v>
      </c>
      <c r="J56">
        <v>92</v>
      </c>
      <c r="K56">
        <v>91</v>
      </c>
      <c r="L56">
        <v>91</v>
      </c>
      <c r="M56" t="s">
        <v>1911</v>
      </c>
      <c r="N56" t="s">
        <v>1911</v>
      </c>
      <c r="O56" t="s">
        <v>1911</v>
      </c>
      <c r="P56" t="s">
        <v>1911</v>
      </c>
      <c r="Q56" t="s">
        <v>1911</v>
      </c>
      <c r="R56" t="s">
        <v>1911</v>
      </c>
      <c r="S56" t="s">
        <v>1911</v>
      </c>
      <c r="T56" t="s">
        <v>1911</v>
      </c>
      <c r="U56" t="s">
        <v>1911</v>
      </c>
      <c r="V56" t="s">
        <v>1911</v>
      </c>
      <c r="AB56" t="s">
        <v>1911</v>
      </c>
      <c r="AJ56" t="s">
        <v>1911</v>
      </c>
      <c r="AR56" s="21"/>
    </row>
    <row r="57" spans="1:44" x14ac:dyDescent="0.3">
      <c r="A57" t="s">
        <v>162</v>
      </c>
      <c r="B57">
        <v>2021</v>
      </c>
      <c r="C57" t="s">
        <v>2056</v>
      </c>
      <c r="D57" t="s">
        <v>324</v>
      </c>
      <c r="E57" t="s">
        <v>2057</v>
      </c>
      <c r="F57" t="s">
        <v>2058</v>
      </c>
      <c r="G57" t="s">
        <v>1892</v>
      </c>
      <c r="H57">
        <v>125</v>
      </c>
      <c r="I57">
        <v>132</v>
      </c>
      <c r="J57">
        <v>130</v>
      </c>
      <c r="K57">
        <v>137</v>
      </c>
      <c r="L57">
        <v>141</v>
      </c>
      <c r="M57" t="s">
        <v>1892</v>
      </c>
      <c r="N57" t="s">
        <v>1892</v>
      </c>
      <c r="O57" t="s">
        <v>1892</v>
      </c>
      <c r="P57" t="s">
        <v>1892</v>
      </c>
      <c r="Q57" t="s">
        <v>1892</v>
      </c>
      <c r="R57" t="s">
        <v>1892</v>
      </c>
      <c r="S57" t="s">
        <v>1892</v>
      </c>
      <c r="T57" t="s">
        <v>1892</v>
      </c>
      <c r="U57" t="s">
        <v>1892</v>
      </c>
      <c r="V57" t="s">
        <v>1892</v>
      </c>
      <c r="W57" t="s">
        <v>1892</v>
      </c>
      <c r="X57" t="s">
        <v>1911</v>
      </c>
      <c r="Y57" t="s">
        <v>1911</v>
      </c>
      <c r="Z57" t="s">
        <v>1911</v>
      </c>
      <c r="AA57" t="s">
        <v>1911</v>
      </c>
      <c r="AB57" t="s">
        <v>1892</v>
      </c>
      <c r="AC57" t="s">
        <v>1892</v>
      </c>
      <c r="AD57" t="s">
        <v>1892</v>
      </c>
      <c r="AE57" t="s">
        <v>1892</v>
      </c>
      <c r="AF57" t="s">
        <v>1892</v>
      </c>
      <c r="AG57" t="s">
        <v>1892</v>
      </c>
      <c r="AH57" t="s">
        <v>1892</v>
      </c>
      <c r="AI57" t="s">
        <v>1911</v>
      </c>
      <c r="AJ57" t="s">
        <v>1911</v>
      </c>
      <c r="AR57" s="21"/>
    </row>
    <row r="58" spans="1:44" x14ac:dyDescent="0.3">
      <c r="A58" t="s">
        <v>162</v>
      </c>
      <c r="B58">
        <v>2021</v>
      </c>
      <c r="C58" t="s">
        <v>2059</v>
      </c>
      <c r="D58" t="s">
        <v>327</v>
      </c>
      <c r="E58" t="s">
        <v>2060</v>
      </c>
      <c r="F58" t="s">
        <v>2061</v>
      </c>
      <c r="G58" t="s">
        <v>1892</v>
      </c>
      <c r="H58">
        <v>20</v>
      </c>
      <c r="I58">
        <v>21</v>
      </c>
      <c r="J58">
        <v>20</v>
      </c>
      <c r="K58">
        <v>21</v>
      </c>
      <c r="L58">
        <v>21</v>
      </c>
      <c r="M58" t="s">
        <v>1911</v>
      </c>
      <c r="N58" t="s">
        <v>1911</v>
      </c>
      <c r="O58" t="s">
        <v>1911</v>
      </c>
      <c r="P58" t="s">
        <v>1911</v>
      </c>
      <c r="Q58" t="s">
        <v>1911</v>
      </c>
      <c r="R58" t="s">
        <v>1892</v>
      </c>
      <c r="S58" t="s">
        <v>1911</v>
      </c>
      <c r="T58" t="s">
        <v>1911</v>
      </c>
      <c r="U58" t="s">
        <v>1892</v>
      </c>
      <c r="V58" t="s">
        <v>1892</v>
      </c>
      <c r="W58" t="s">
        <v>1911</v>
      </c>
      <c r="X58" t="s">
        <v>1892</v>
      </c>
      <c r="Y58" t="s">
        <v>1911</v>
      </c>
      <c r="Z58" t="s">
        <v>1911</v>
      </c>
      <c r="AA58" t="s">
        <v>1911</v>
      </c>
      <c r="AB58" t="s">
        <v>1892</v>
      </c>
      <c r="AC58" t="s">
        <v>1892</v>
      </c>
      <c r="AD58" t="s">
        <v>1911</v>
      </c>
      <c r="AE58" t="s">
        <v>1892</v>
      </c>
      <c r="AF58" t="s">
        <v>1892</v>
      </c>
      <c r="AG58" t="s">
        <v>1892</v>
      </c>
      <c r="AH58" t="s">
        <v>1911</v>
      </c>
      <c r="AI58" t="s">
        <v>1911</v>
      </c>
      <c r="AJ58" t="s">
        <v>1911</v>
      </c>
      <c r="AR58" s="21"/>
    </row>
    <row r="59" spans="1:44" x14ac:dyDescent="0.3">
      <c r="A59" t="s">
        <v>162</v>
      </c>
      <c r="B59">
        <v>2021</v>
      </c>
      <c r="C59" t="s">
        <v>2062</v>
      </c>
      <c r="D59" t="s">
        <v>330</v>
      </c>
      <c r="E59" t="s">
        <v>2063</v>
      </c>
      <c r="F59" t="s">
        <v>2064</v>
      </c>
      <c r="G59" t="s">
        <v>1892</v>
      </c>
      <c r="H59">
        <v>37</v>
      </c>
      <c r="I59">
        <v>36</v>
      </c>
      <c r="J59">
        <v>36</v>
      </c>
      <c r="K59">
        <v>36</v>
      </c>
      <c r="L59">
        <v>36</v>
      </c>
      <c r="M59" t="s">
        <v>1911</v>
      </c>
      <c r="N59" t="s">
        <v>1911</v>
      </c>
      <c r="O59" t="s">
        <v>1911</v>
      </c>
      <c r="P59" t="s">
        <v>1911</v>
      </c>
      <c r="Q59" t="s">
        <v>1911</v>
      </c>
      <c r="R59" t="s">
        <v>1911</v>
      </c>
      <c r="S59" t="s">
        <v>1911</v>
      </c>
      <c r="T59" t="s">
        <v>1911</v>
      </c>
      <c r="U59" t="s">
        <v>1911</v>
      </c>
      <c r="V59" t="s">
        <v>1911</v>
      </c>
      <c r="AB59" t="s">
        <v>1892</v>
      </c>
      <c r="AC59" t="s">
        <v>1892</v>
      </c>
      <c r="AD59" t="s">
        <v>1892</v>
      </c>
      <c r="AE59" t="s">
        <v>1892</v>
      </c>
      <c r="AF59" t="s">
        <v>1892</v>
      </c>
      <c r="AG59" t="s">
        <v>1892</v>
      </c>
      <c r="AH59" t="s">
        <v>1892</v>
      </c>
      <c r="AI59" t="s">
        <v>1911</v>
      </c>
      <c r="AJ59" t="s">
        <v>1911</v>
      </c>
      <c r="AR59" s="21"/>
    </row>
    <row r="60" spans="1:44" x14ac:dyDescent="0.3">
      <c r="A60" t="s">
        <v>162</v>
      </c>
      <c r="B60">
        <v>2021</v>
      </c>
      <c r="C60" t="s">
        <v>2065</v>
      </c>
      <c r="D60" t="s">
        <v>333</v>
      </c>
      <c r="E60" t="s">
        <v>2066</v>
      </c>
      <c r="F60" t="s">
        <v>2067</v>
      </c>
      <c r="G60" t="s">
        <v>1892</v>
      </c>
      <c r="H60">
        <v>12</v>
      </c>
      <c r="I60">
        <v>12</v>
      </c>
      <c r="J60">
        <v>12</v>
      </c>
      <c r="K60">
        <v>12</v>
      </c>
      <c r="L60">
        <v>12</v>
      </c>
      <c r="M60" t="s">
        <v>1911</v>
      </c>
      <c r="N60" t="s">
        <v>1911</v>
      </c>
      <c r="O60" t="s">
        <v>1911</v>
      </c>
      <c r="P60" t="s">
        <v>1911</v>
      </c>
      <c r="Q60" t="s">
        <v>1911</v>
      </c>
      <c r="R60" t="s">
        <v>1911</v>
      </c>
      <c r="S60" t="s">
        <v>1911</v>
      </c>
      <c r="T60" t="s">
        <v>1911</v>
      </c>
      <c r="U60" t="s">
        <v>1911</v>
      </c>
      <c r="V60" t="s">
        <v>1911</v>
      </c>
      <c r="AB60" t="s">
        <v>1911</v>
      </c>
      <c r="AJ60" t="s">
        <v>1911</v>
      </c>
      <c r="AR60" s="21"/>
    </row>
    <row r="61" spans="1:44" x14ac:dyDescent="0.3">
      <c r="A61" t="s">
        <v>162</v>
      </c>
      <c r="B61">
        <v>2021</v>
      </c>
      <c r="C61" t="s">
        <v>2068</v>
      </c>
      <c r="D61" t="s">
        <v>336</v>
      </c>
      <c r="E61" t="s">
        <v>2069</v>
      </c>
      <c r="F61" t="s">
        <v>2070</v>
      </c>
      <c r="G61" t="s">
        <v>1892</v>
      </c>
      <c r="H61">
        <v>711</v>
      </c>
      <c r="I61">
        <v>706</v>
      </c>
      <c r="J61">
        <v>706</v>
      </c>
      <c r="K61">
        <v>678</v>
      </c>
      <c r="L61">
        <v>659</v>
      </c>
      <c r="M61" t="s">
        <v>1911</v>
      </c>
      <c r="N61" t="s">
        <v>1892</v>
      </c>
      <c r="O61" t="s">
        <v>1911</v>
      </c>
      <c r="P61" t="s">
        <v>1911</v>
      </c>
      <c r="Q61" t="s">
        <v>1892</v>
      </c>
      <c r="R61" t="s">
        <v>1892</v>
      </c>
      <c r="S61" t="s">
        <v>1892</v>
      </c>
      <c r="T61" t="s">
        <v>1892</v>
      </c>
      <c r="U61" t="s">
        <v>1892</v>
      </c>
      <c r="V61" t="s">
        <v>1911</v>
      </c>
      <c r="AB61" t="s">
        <v>1892</v>
      </c>
      <c r="AC61" t="s">
        <v>1892</v>
      </c>
      <c r="AD61" t="s">
        <v>1892</v>
      </c>
      <c r="AE61" t="s">
        <v>1892</v>
      </c>
      <c r="AF61" t="s">
        <v>1892</v>
      </c>
      <c r="AG61" t="s">
        <v>1892</v>
      </c>
      <c r="AH61" t="s">
        <v>1892</v>
      </c>
      <c r="AI61" t="s">
        <v>1911</v>
      </c>
      <c r="AJ61" t="s">
        <v>1911</v>
      </c>
      <c r="AR61" s="21"/>
    </row>
    <row r="62" spans="1:44" x14ac:dyDescent="0.3">
      <c r="A62" t="s">
        <v>162</v>
      </c>
      <c r="B62">
        <v>2021</v>
      </c>
      <c r="C62" t="s">
        <v>2071</v>
      </c>
      <c r="D62" t="s">
        <v>339</v>
      </c>
      <c r="E62" t="s">
        <v>2072</v>
      </c>
      <c r="F62" t="s">
        <v>2073</v>
      </c>
      <c r="G62" t="s">
        <v>1892</v>
      </c>
      <c r="H62">
        <v>146</v>
      </c>
      <c r="I62">
        <v>147</v>
      </c>
      <c r="J62">
        <v>146</v>
      </c>
      <c r="K62">
        <v>145</v>
      </c>
      <c r="L62">
        <v>145</v>
      </c>
      <c r="M62" t="s">
        <v>1911</v>
      </c>
      <c r="N62" t="s">
        <v>1892</v>
      </c>
      <c r="O62" t="s">
        <v>1892</v>
      </c>
      <c r="P62" t="s">
        <v>1911</v>
      </c>
      <c r="Q62" t="s">
        <v>1911</v>
      </c>
      <c r="R62" t="s">
        <v>1892</v>
      </c>
      <c r="S62" t="s">
        <v>1892</v>
      </c>
      <c r="T62" t="s">
        <v>1892</v>
      </c>
      <c r="U62" t="s">
        <v>1892</v>
      </c>
      <c r="V62" t="s">
        <v>1892</v>
      </c>
      <c r="W62" t="s">
        <v>1892</v>
      </c>
      <c r="X62" t="s">
        <v>1911</v>
      </c>
      <c r="Y62" t="s">
        <v>1911</v>
      </c>
      <c r="Z62" t="s">
        <v>1911</v>
      </c>
      <c r="AA62" t="s">
        <v>1911</v>
      </c>
      <c r="AB62" t="s">
        <v>1892</v>
      </c>
      <c r="AC62" t="s">
        <v>1892</v>
      </c>
      <c r="AD62" t="s">
        <v>1892</v>
      </c>
      <c r="AE62" t="s">
        <v>1892</v>
      </c>
      <c r="AF62" t="s">
        <v>1892</v>
      </c>
      <c r="AG62" t="s">
        <v>1892</v>
      </c>
      <c r="AH62" t="s">
        <v>1892</v>
      </c>
      <c r="AI62" t="s">
        <v>1911</v>
      </c>
      <c r="AJ62" t="s">
        <v>1911</v>
      </c>
      <c r="AR62" s="21"/>
    </row>
    <row r="63" spans="1:44" x14ac:dyDescent="0.3">
      <c r="A63" t="s">
        <v>162</v>
      </c>
      <c r="B63">
        <v>2021</v>
      </c>
      <c r="C63" t="s">
        <v>2074</v>
      </c>
      <c r="D63" t="s">
        <v>342</v>
      </c>
      <c r="E63" t="s">
        <v>2075</v>
      </c>
      <c r="F63" t="s">
        <v>2076</v>
      </c>
      <c r="G63" t="s">
        <v>1892</v>
      </c>
      <c r="H63">
        <v>89</v>
      </c>
      <c r="I63">
        <v>86</v>
      </c>
      <c r="J63">
        <v>83</v>
      </c>
      <c r="K63">
        <v>76</v>
      </c>
      <c r="L63">
        <v>77</v>
      </c>
      <c r="M63" t="s">
        <v>1911</v>
      </c>
      <c r="N63" t="s">
        <v>1911</v>
      </c>
      <c r="O63" t="s">
        <v>1892</v>
      </c>
      <c r="P63" t="s">
        <v>1911</v>
      </c>
      <c r="Q63" t="s">
        <v>1911</v>
      </c>
      <c r="R63" t="s">
        <v>1892</v>
      </c>
      <c r="S63" t="s">
        <v>1911</v>
      </c>
      <c r="T63" t="s">
        <v>1911</v>
      </c>
      <c r="U63" t="s">
        <v>1892</v>
      </c>
      <c r="V63" t="s">
        <v>1911</v>
      </c>
      <c r="AB63" t="s">
        <v>1892</v>
      </c>
      <c r="AC63" t="s">
        <v>1892</v>
      </c>
      <c r="AD63" t="s">
        <v>1892</v>
      </c>
      <c r="AE63" t="s">
        <v>1911</v>
      </c>
      <c r="AF63" t="s">
        <v>1892</v>
      </c>
      <c r="AG63" t="s">
        <v>1892</v>
      </c>
      <c r="AH63" t="s">
        <v>1892</v>
      </c>
      <c r="AI63" t="s">
        <v>1911</v>
      </c>
      <c r="AJ63" t="s">
        <v>1911</v>
      </c>
      <c r="AR63" s="21"/>
    </row>
    <row r="64" spans="1:44" x14ac:dyDescent="0.3">
      <c r="A64" t="s">
        <v>162</v>
      </c>
      <c r="B64">
        <v>2021</v>
      </c>
      <c r="C64" t="s">
        <v>2077</v>
      </c>
      <c r="D64" t="s">
        <v>345</v>
      </c>
      <c r="E64" t="s">
        <v>2078</v>
      </c>
      <c r="F64" t="s">
        <v>2079</v>
      </c>
      <c r="G64" t="s">
        <v>1892</v>
      </c>
      <c r="H64">
        <v>101</v>
      </c>
      <c r="I64">
        <v>106</v>
      </c>
      <c r="J64">
        <v>106</v>
      </c>
      <c r="K64">
        <v>112</v>
      </c>
      <c r="L64">
        <v>115</v>
      </c>
      <c r="M64" t="s">
        <v>1911</v>
      </c>
      <c r="N64" t="s">
        <v>1911</v>
      </c>
      <c r="O64" t="s">
        <v>1911</v>
      </c>
      <c r="P64" t="s">
        <v>1911</v>
      </c>
      <c r="Q64" t="s">
        <v>1911</v>
      </c>
      <c r="R64" t="s">
        <v>1911</v>
      </c>
      <c r="S64" t="s">
        <v>1911</v>
      </c>
      <c r="T64" t="s">
        <v>1892</v>
      </c>
      <c r="U64" t="s">
        <v>1892</v>
      </c>
      <c r="V64" t="s">
        <v>1892</v>
      </c>
      <c r="W64" t="s">
        <v>1892</v>
      </c>
      <c r="X64" t="s">
        <v>1892</v>
      </c>
      <c r="Y64" t="s">
        <v>1911</v>
      </c>
      <c r="Z64" t="s">
        <v>1911</v>
      </c>
      <c r="AA64" t="s">
        <v>1911</v>
      </c>
      <c r="AB64" t="s">
        <v>1892</v>
      </c>
      <c r="AC64" t="s">
        <v>1892</v>
      </c>
      <c r="AD64" t="s">
        <v>1892</v>
      </c>
      <c r="AE64" t="s">
        <v>1911</v>
      </c>
      <c r="AF64" t="s">
        <v>1892</v>
      </c>
      <c r="AG64" t="s">
        <v>1892</v>
      </c>
      <c r="AH64" t="s">
        <v>1892</v>
      </c>
      <c r="AI64" t="s">
        <v>1911</v>
      </c>
      <c r="AJ64" t="s">
        <v>1911</v>
      </c>
      <c r="AR64" s="21"/>
    </row>
    <row r="65" spans="1:44" x14ac:dyDescent="0.3">
      <c r="A65" t="s">
        <v>162</v>
      </c>
      <c r="B65">
        <v>2021</v>
      </c>
      <c r="C65" t="s">
        <v>2080</v>
      </c>
      <c r="D65" t="s">
        <v>348</v>
      </c>
      <c r="E65" t="s">
        <v>2081</v>
      </c>
      <c r="F65" t="s">
        <v>2082</v>
      </c>
      <c r="G65" t="s">
        <v>1892</v>
      </c>
      <c r="H65">
        <v>661</v>
      </c>
      <c r="I65">
        <v>669</v>
      </c>
      <c r="J65">
        <v>678</v>
      </c>
      <c r="K65">
        <v>678</v>
      </c>
      <c r="L65">
        <v>684</v>
      </c>
      <c r="M65" t="s">
        <v>1911</v>
      </c>
      <c r="N65" t="s">
        <v>1911</v>
      </c>
      <c r="O65" t="s">
        <v>1911</v>
      </c>
      <c r="P65" t="s">
        <v>1911</v>
      </c>
      <c r="Q65" t="s">
        <v>1911</v>
      </c>
      <c r="R65" t="s">
        <v>1911</v>
      </c>
      <c r="S65" t="s">
        <v>1911</v>
      </c>
      <c r="T65" t="s">
        <v>1911</v>
      </c>
      <c r="U65" t="s">
        <v>1911</v>
      </c>
      <c r="V65" t="s">
        <v>1911</v>
      </c>
      <c r="AB65" t="s">
        <v>1911</v>
      </c>
      <c r="AJ65" t="s">
        <v>1911</v>
      </c>
      <c r="AR65" s="21"/>
    </row>
    <row r="66" spans="1:44" x14ac:dyDescent="0.3">
      <c r="A66" t="s">
        <v>162</v>
      </c>
      <c r="B66">
        <v>2021</v>
      </c>
      <c r="C66" t="s">
        <v>2083</v>
      </c>
      <c r="D66" t="s">
        <v>351</v>
      </c>
      <c r="E66" t="s">
        <v>2084</v>
      </c>
      <c r="F66" t="s">
        <v>2085</v>
      </c>
      <c r="G66" t="s">
        <v>1892</v>
      </c>
      <c r="H66">
        <v>408</v>
      </c>
      <c r="I66">
        <v>401</v>
      </c>
      <c r="J66">
        <v>414</v>
      </c>
      <c r="K66">
        <v>424</v>
      </c>
      <c r="L66">
        <v>482</v>
      </c>
      <c r="M66" t="s">
        <v>1911</v>
      </c>
      <c r="N66" t="s">
        <v>1911</v>
      </c>
      <c r="O66" t="s">
        <v>1911</v>
      </c>
      <c r="P66" t="s">
        <v>1911</v>
      </c>
      <c r="Q66" t="s">
        <v>1911</v>
      </c>
      <c r="R66" t="s">
        <v>1911</v>
      </c>
      <c r="S66" t="s">
        <v>1911</v>
      </c>
      <c r="T66" t="s">
        <v>1911</v>
      </c>
      <c r="U66" t="s">
        <v>1911</v>
      </c>
      <c r="V66" t="s">
        <v>1911</v>
      </c>
      <c r="AB66" t="s">
        <v>1911</v>
      </c>
      <c r="AJ66" t="s">
        <v>1911</v>
      </c>
      <c r="AR66" s="21"/>
    </row>
    <row r="67" spans="1:44" x14ac:dyDescent="0.3">
      <c r="A67" t="s">
        <v>162</v>
      </c>
      <c r="B67">
        <v>2021</v>
      </c>
      <c r="C67" t="s">
        <v>2086</v>
      </c>
      <c r="D67" t="s">
        <v>354</v>
      </c>
      <c r="E67" t="s">
        <v>2087</v>
      </c>
      <c r="F67" t="s">
        <v>2088</v>
      </c>
      <c r="G67" t="s">
        <v>1892</v>
      </c>
      <c r="H67">
        <v>141</v>
      </c>
      <c r="I67">
        <v>139</v>
      </c>
      <c r="J67">
        <v>139</v>
      </c>
      <c r="K67">
        <v>138</v>
      </c>
      <c r="L67">
        <v>135</v>
      </c>
      <c r="M67" t="s">
        <v>1911</v>
      </c>
      <c r="N67" t="s">
        <v>1892</v>
      </c>
      <c r="O67" t="s">
        <v>1892</v>
      </c>
      <c r="P67" t="s">
        <v>1911</v>
      </c>
      <c r="Q67" t="s">
        <v>1892</v>
      </c>
      <c r="R67" t="s">
        <v>1911</v>
      </c>
      <c r="S67" t="s">
        <v>1911</v>
      </c>
      <c r="T67" t="s">
        <v>1892</v>
      </c>
      <c r="U67" t="s">
        <v>1892</v>
      </c>
      <c r="V67" t="s">
        <v>1892</v>
      </c>
      <c r="W67" t="s">
        <v>1892</v>
      </c>
      <c r="X67" t="s">
        <v>1911</v>
      </c>
      <c r="Y67" t="s">
        <v>1911</v>
      </c>
      <c r="Z67" t="s">
        <v>1911</v>
      </c>
      <c r="AA67" t="s">
        <v>1911</v>
      </c>
      <c r="AB67" t="s">
        <v>1892</v>
      </c>
      <c r="AC67" t="s">
        <v>1892</v>
      </c>
      <c r="AD67" t="s">
        <v>1892</v>
      </c>
      <c r="AE67" t="s">
        <v>1911</v>
      </c>
      <c r="AF67" t="s">
        <v>1892</v>
      </c>
      <c r="AG67" t="s">
        <v>1892</v>
      </c>
      <c r="AH67" t="s">
        <v>1892</v>
      </c>
      <c r="AI67" t="s">
        <v>1911</v>
      </c>
      <c r="AJ67" t="s">
        <v>1911</v>
      </c>
      <c r="AR67" s="21"/>
    </row>
    <row r="68" spans="1:44" x14ac:dyDescent="0.3">
      <c r="A68" t="s">
        <v>162</v>
      </c>
      <c r="B68">
        <v>2021</v>
      </c>
      <c r="C68" t="s">
        <v>2089</v>
      </c>
      <c r="D68" t="s">
        <v>357</v>
      </c>
      <c r="E68" t="s">
        <v>2090</v>
      </c>
      <c r="F68" t="s">
        <v>2091</v>
      </c>
      <c r="G68" t="s">
        <v>1892</v>
      </c>
      <c r="H68">
        <v>712.6</v>
      </c>
      <c r="I68">
        <v>733.2</v>
      </c>
      <c r="J68">
        <v>733.2</v>
      </c>
      <c r="K68">
        <v>765.6</v>
      </c>
      <c r="L68">
        <v>814.5</v>
      </c>
      <c r="M68" t="s">
        <v>1911</v>
      </c>
      <c r="N68" t="s">
        <v>1911</v>
      </c>
      <c r="O68" t="s">
        <v>1911</v>
      </c>
      <c r="P68" t="s">
        <v>1911</v>
      </c>
      <c r="Q68" t="s">
        <v>1911</v>
      </c>
      <c r="R68" t="s">
        <v>1911</v>
      </c>
      <c r="S68" t="s">
        <v>1911</v>
      </c>
      <c r="T68" t="s">
        <v>1911</v>
      </c>
      <c r="U68" t="s">
        <v>1892</v>
      </c>
      <c r="V68" t="s">
        <v>1911</v>
      </c>
      <c r="AB68" t="s">
        <v>1892</v>
      </c>
      <c r="AC68" t="s">
        <v>1892</v>
      </c>
      <c r="AD68" t="s">
        <v>1892</v>
      </c>
      <c r="AE68" t="s">
        <v>1892</v>
      </c>
      <c r="AF68" t="s">
        <v>1892</v>
      </c>
      <c r="AG68" t="s">
        <v>1892</v>
      </c>
      <c r="AH68" t="s">
        <v>1892</v>
      </c>
      <c r="AI68" t="s">
        <v>1911</v>
      </c>
      <c r="AJ68" t="s">
        <v>1911</v>
      </c>
      <c r="AR68" s="21"/>
    </row>
    <row r="69" spans="1:44" x14ac:dyDescent="0.3">
      <c r="A69" t="s">
        <v>162</v>
      </c>
      <c r="B69">
        <v>2021</v>
      </c>
      <c r="C69" t="s">
        <v>2092</v>
      </c>
      <c r="D69" t="s">
        <v>360</v>
      </c>
      <c r="E69" t="s">
        <v>2093</v>
      </c>
      <c r="F69" t="s">
        <v>2094</v>
      </c>
      <c r="G69" t="s">
        <v>1892</v>
      </c>
      <c r="H69">
        <v>121</v>
      </c>
      <c r="I69">
        <v>120</v>
      </c>
      <c r="J69">
        <v>119</v>
      </c>
      <c r="K69">
        <v>113</v>
      </c>
      <c r="L69">
        <v>125</v>
      </c>
      <c r="M69" t="s">
        <v>1911</v>
      </c>
      <c r="N69" t="s">
        <v>1892</v>
      </c>
      <c r="O69" t="s">
        <v>1892</v>
      </c>
      <c r="P69" t="s">
        <v>1892</v>
      </c>
      <c r="Q69" t="s">
        <v>1911</v>
      </c>
      <c r="R69" t="s">
        <v>1892</v>
      </c>
      <c r="S69" t="s">
        <v>1892</v>
      </c>
      <c r="T69" t="s">
        <v>1892</v>
      </c>
      <c r="U69" t="s">
        <v>1892</v>
      </c>
      <c r="V69" t="s">
        <v>1892</v>
      </c>
      <c r="W69" t="s">
        <v>1892</v>
      </c>
      <c r="X69" t="s">
        <v>1911</v>
      </c>
      <c r="Y69" t="s">
        <v>1911</v>
      </c>
      <c r="Z69" t="s">
        <v>1911</v>
      </c>
      <c r="AA69" t="s">
        <v>1892</v>
      </c>
      <c r="AB69" t="s">
        <v>1892</v>
      </c>
      <c r="AC69" t="s">
        <v>1911</v>
      </c>
      <c r="AD69" t="s">
        <v>1911</v>
      </c>
      <c r="AE69" t="s">
        <v>1911</v>
      </c>
      <c r="AF69" t="s">
        <v>1892</v>
      </c>
      <c r="AG69" t="s">
        <v>1892</v>
      </c>
      <c r="AH69" t="s">
        <v>1892</v>
      </c>
      <c r="AI69" t="s">
        <v>1911</v>
      </c>
      <c r="AJ69" t="s">
        <v>1892</v>
      </c>
      <c r="AK69" t="s">
        <v>1892</v>
      </c>
      <c r="AL69" t="s">
        <v>1911</v>
      </c>
      <c r="AM69" t="s">
        <v>1911</v>
      </c>
      <c r="AN69" t="s">
        <v>1892</v>
      </c>
      <c r="AO69" t="s">
        <v>1911</v>
      </c>
      <c r="AP69" t="s">
        <v>1911</v>
      </c>
      <c r="AQ69" t="s">
        <v>1911</v>
      </c>
      <c r="AR69" s="21"/>
    </row>
    <row r="70" spans="1:44" x14ac:dyDescent="0.3">
      <c r="A70" t="s">
        <v>162</v>
      </c>
      <c r="B70">
        <v>2021</v>
      </c>
      <c r="C70" t="s">
        <v>2095</v>
      </c>
      <c r="D70" t="s">
        <v>366</v>
      </c>
      <c r="E70" t="s">
        <v>2096</v>
      </c>
      <c r="F70" t="s">
        <v>2097</v>
      </c>
      <c r="G70" t="s">
        <v>1892</v>
      </c>
      <c r="H70">
        <v>256</v>
      </c>
      <c r="I70">
        <v>260</v>
      </c>
      <c r="J70">
        <v>262</v>
      </c>
      <c r="K70">
        <v>265</v>
      </c>
      <c r="L70">
        <v>267</v>
      </c>
      <c r="M70" t="s">
        <v>1892</v>
      </c>
      <c r="N70" t="s">
        <v>1892</v>
      </c>
      <c r="O70" t="s">
        <v>1892</v>
      </c>
      <c r="P70" t="s">
        <v>1892</v>
      </c>
      <c r="Q70" t="s">
        <v>1892</v>
      </c>
      <c r="R70" t="s">
        <v>1892</v>
      </c>
      <c r="S70" t="s">
        <v>1892</v>
      </c>
      <c r="T70" t="s">
        <v>1892</v>
      </c>
      <c r="U70" t="s">
        <v>1892</v>
      </c>
      <c r="V70" t="s">
        <v>1911</v>
      </c>
      <c r="AB70" t="s">
        <v>1892</v>
      </c>
      <c r="AC70" t="s">
        <v>1892</v>
      </c>
      <c r="AD70" t="s">
        <v>1892</v>
      </c>
      <c r="AE70" t="s">
        <v>1892</v>
      </c>
      <c r="AF70" t="s">
        <v>1892</v>
      </c>
      <c r="AG70" t="s">
        <v>1892</v>
      </c>
      <c r="AH70" t="s">
        <v>1892</v>
      </c>
      <c r="AI70" t="s">
        <v>1892</v>
      </c>
      <c r="AJ70" t="s">
        <v>1911</v>
      </c>
      <c r="AR70" s="21"/>
    </row>
    <row r="71" spans="1:44" x14ac:dyDescent="0.3">
      <c r="A71" t="s">
        <v>162</v>
      </c>
      <c r="B71">
        <v>2021</v>
      </c>
      <c r="C71" t="s">
        <v>2098</v>
      </c>
      <c r="D71" t="s">
        <v>369</v>
      </c>
      <c r="E71" t="s">
        <v>2099</v>
      </c>
      <c r="F71" t="s">
        <v>2100</v>
      </c>
      <c r="G71" t="s">
        <v>1892</v>
      </c>
      <c r="H71">
        <v>426.6</v>
      </c>
      <c r="I71">
        <v>447.8</v>
      </c>
      <c r="J71">
        <v>464.8</v>
      </c>
      <c r="K71">
        <v>467.4</v>
      </c>
      <c r="L71">
        <v>446.9</v>
      </c>
      <c r="M71" t="s">
        <v>1892</v>
      </c>
      <c r="N71" t="s">
        <v>1892</v>
      </c>
      <c r="O71" t="s">
        <v>1892</v>
      </c>
      <c r="P71" t="s">
        <v>1892</v>
      </c>
      <c r="Q71" t="s">
        <v>1911</v>
      </c>
      <c r="R71" t="s">
        <v>1911</v>
      </c>
      <c r="S71" t="s">
        <v>1911</v>
      </c>
      <c r="T71" t="s">
        <v>1892</v>
      </c>
      <c r="U71" t="s">
        <v>1892</v>
      </c>
      <c r="V71" t="s">
        <v>1892</v>
      </c>
      <c r="W71" t="s">
        <v>1892</v>
      </c>
      <c r="X71" t="s">
        <v>1911</v>
      </c>
      <c r="Y71" t="s">
        <v>1911</v>
      </c>
      <c r="Z71" t="s">
        <v>1911</v>
      </c>
      <c r="AA71" t="s">
        <v>1911</v>
      </c>
      <c r="AB71" t="s">
        <v>1892</v>
      </c>
      <c r="AC71" t="s">
        <v>1892</v>
      </c>
      <c r="AD71" t="s">
        <v>1892</v>
      </c>
      <c r="AE71" t="s">
        <v>1911</v>
      </c>
      <c r="AF71" t="s">
        <v>1892</v>
      </c>
      <c r="AG71" t="s">
        <v>1892</v>
      </c>
      <c r="AH71" t="s">
        <v>1892</v>
      </c>
      <c r="AI71" t="s">
        <v>1911</v>
      </c>
      <c r="AJ71" t="s">
        <v>1911</v>
      </c>
      <c r="AR71" s="21"/>
    </row>
    <row r="72" spans="1:44" x14ac:dyDescent="0.3">
      <c r="A72" t="s">
        <v>162</v>
      </c>
      <c r="B72">
        <v>2021</v>
      </c>
      <c r="C72" t="s">
        <v>2101</v>
      </c>
      <c r="D72" t="s">
        <v>372</v>
      </c>
      <c r="E72" t="s">
        <v>2102</v>
      </c>
      <c r="F72" t="s">
        <v>2103</v>
      </c>
      <c r="G72" t="s">
        <v>1892</v>
      </c>
      <c r="H72">
        <v>19</v>
      </c>
      <c r="I72">
        <v>17</v>
      </c>
      <c r="J72">
        <v>17</v>
      </c>
      <c r="K72">
        <v>17</v>
      </c>
      <c r="L72">
        <v>17</v>
      </c>
      <c r="M72" t="s">
        <v>1911</v>
      </c>
      <c r="N72" t="s">
        <v>1892</v>
      </c>
      <c r="O72" t="s">
        <v>1911</v>
      </c>
      <c r="P72" t="s">
        <v>1911</v>
      </c>
      <c r="Q72" t="s">
        <v>1892</v>
      </c>
      <c r="R72" t="s">
        <v>1892</v>
      </c>
      <c r="S72" t="s">
        <v>1911</v>
      </c>
      <c r="T72" t="s">
        <v>1911</v>
      </c>
      <c r="U72" t="s">
        <v>1892</v>
      </c>
      <c r="V72" t="s">
        <v>1911</v>
      </c>
      <c r="AB72" t="s">
        <v>1892</v>
      </c>
      <c r="AC72" t="s">
        <v>1892</v>
      </c>
      <c r="AD72" t="s">
        <v>1911</v>
      </c>
      <c r="AE72" t="s">
        <v>1911</v>
      </c>
      <c r="AF72" t="s">
        <v>1911</v>
      </c>
      <c r="AG72" t="s">
        <v>1892</v>
      </c>
      <c r="AH72" t="s">
        <v>1892</v>
      </c>
      <c r="AI72" t="s">
        <v>1892</v>
      </c>
      <c r="AJ72" t="s">
        <v>1892</v>
      </c>
      <c r="AK72" t="s">
        <v>1911</v>
      </c>
      <c r="AL72" t="s">
        <v>1911</v>
      </c>
      <c r="AM72" t="s">
        <v>1911</v>
      </c>
      <c r="AN72" t="s">
        <v>1911</v>
      </c>
      <c r="AO72" t="s">
        <v>1892</v>
      </c>
      <c r="AP72" t="s">
        <v>1892</v>
      </c>
      <c r="AQ72" t="s">
        <v>1892</v>
      </c>
      <c r="AR72" s="21"/>
    </row>
    <row r="73" spans="1:44" x14ac:dyDescent="0.3">
      <c r="A73" t="s">
        <v>162</v>
      </c>
      <c r="B73">
        <v>2021</v>
      </c>
      <c r="C73" t="s">
        <v>2104</v>
      </c>
      <c r="D73" t="s">
        <v>375</v>
      </c>
      <c r="E73" t="s">
        <v>2105</v>
      </c>
      <c r="F73" t="s">
        <v>2106</v>
      </c>
      <c r="G73" t="s">
        <v>1892</v>
      </c>
      <c r="H73">
        <v>218</v>
      </c>
      <c r="I73">
        <v>218</v>
      </c>
      <c r="J73">
        <v>215</v>
      </c>
      <c r="K73">
        <v>210</v>
      </c>
      <c r="L73">
        <v>210</v>
      </c>
      <c r="M73" t="s">
        <v>1911</v>
      </c>
      <c r="N73" t="s">
        <v>1892</v>
      </c>
      <c r="O73" t="s">
        <v>1892</v>
      </c>
      <c r="P73" t="s">
        <v>1911</v>
      </c>
      <c r="Q73" t="s">
        <v>1911</v>
      </c>
      <c r="R73" t="s">
        <v>1911</v>
      </c>
      <c r="S73" t="s">
        <v>1892</v>
      </c>
      <c r="T73" t="s">
        <v>1892</v>
      </c>
      <c r="U73" t="s">
        <v>1892</v>
      </c>
      <c r="V73" t="s">
        <v>1911</v>
      </c>
      <c r="AB73" t="s">
        <v>1892</v>
      </c>
      <c r="AC73" t="s">
        <v>1892</v>
      </c>
      <c r="AD73" t="s">
        <v>1892</v>
      </c>
      <c r="AE73" t="s">
        <v>1911</v>
      </c>
      <c r="AF73" t="s">
        <v>1892</v>
      </c>
      <c r="AG73" t="s">
        <v>1892</v>
      </c>
      <c r="AH73" t="s">
        <v>1892</v>
      </c>
      <c r="AI73" t="s">
        <v>1911</v>
      </c>
      <c r="AJ73" t="s">
        <v>1911</v>
      </c>
      <c r="AR73" s="21"/>
    </row>
    <row r="74" spans="1:44" x14ac:dyDescent="0.3">
      <c r="A74" t="s">
        <v>162</v>
      </c>
      <c r="B74">
        <v>2021</v>
      </c>
      <c r="C74" t="s">
        <v>2107</v>
      </c>
      <c r="D74" t="s">
        <v>378</v>
      </c>
      <c r="E74" t="s">
        <v>2108</v>
      </c>
      <c r="F74" t="s">
        <v>2109</v>
      </c>
      <c r="G74" t="s">
        <v>1892</v>
      </c>
      <c r="H74">
        <v>170</v>
      </c>
      <c r="I74">
        <v>174</v>
      </c>
      <c r="J74">
        <v>171</v>
      </c>
      <c r="K74">
        <v>162</v>
      </c>
      <c r="L74">
        <v>168</v>
      </c>
      <c r="M74" t="s">
        <v>1911</v>
      </c>
      <c r="N74" t="s">
        <v>1911</v>
      </c>
      <c r="O74" t="s">
        <v>1911</v>
      </c>
      <c r="P74" t="s">
        <v>1911</v>
      </c>
      <c r="Q74" t="s">
        <v>1911</v>
      </c>
      <c r="R74" t="s">
        <v>1911</v>
      </c>
      <c r="S74" t="s">
        <v>1911</v>
      </c>
      <c r="T74" t="s">
        <v>1911</v>
      </c>
      <c r="U74" t="s">
        <v>1911</v>
      </c>
      <c r="V74" t="s">
        <v>1911</v>
      </c>
      <c r="AB74" t="s">
        <v>1911</v>
      </c>
      <c r="AJ74" t="s">
        <v>1911</v>
      </c>
      <c r="AR74" s="21"/>
    </row>
    <row r="75" spans="1:44" x14ac:dyDescent="0.3">
      <c r="A75" t="s">
        <v>162</v>
      </c>
      <c r="B75">
        <v>2021</v>
      </c>
      <c r="C75" t="s">
        <v>2110</v>
      </c>
      <c r="D75" t="s">
        <v>381</v>
      </c>
      <c r="E75" t="s">
        <v>2111</v>
      </c>
      <c r="F75" t="s">
        <v>2112</v>
      </c>
      <c r="G75" t="s">
        <v>1892</v>
      </c>
      <c r="H75">
        <v>30</v>
      </c>
      <c r="I75">
        <v>30</v>
      </c>
      <c r="J75">
        <v>30</v>
      </c>
      <c r="K75">
        <v>29</v>
      </c>
      <c r="L75">
        <v>30</v>
      </c>
      <c r="M75" t="s">
        <v>1911</v>
      </c>
      <c r="N75" t="s">
        <v>1911</v>
      </c>
      <c r="O75" t="s">
        <v>1911</v>
      </c>
      <c r="P75" t="s">
        <v>1911</v>
      </c>
      <c r="Q75" t="s">
        <v>1911</v>
      </c>
      <c r="R75" t="s">
        <v>1911</v>
      </c>
      <c r="S75" t="s">
        <v>1911</v>
      </c>
      <c r="T75" t="s">
        <v>1911</v>
      </c>
      <c r="U75" t="s">
        <v>1911</v>
      </c>
      <c r="V75" t="s">
        <v>1911</v>
      </c>
      <c r="AB75" t="s">
        <v>1911</v>
      </c>
      <c r="AJ75" t="s">
        <v>1911</v>
      </c>
      <c r="AR75" s="21"/>
    </row>
    <row r="76" spans="1:44" x14ac:dyDescent="0.3">
      <c r="A76" t="s">
        <v>162</v>
      </c>
      <c r="B76">
        <v>2021</v>
      </c>
      <c r="C76" t="s">
        <v>2113</v>
      </c>
      <c r="D76" t="s">
        <v>384</v>
      </c>
      <c r="E76" t="s">
        <v>2114</v>
      </c>
      <c r="F76" t="s">
        <v>2115</v>
      </c>
      <c r="G76" t="s">
        <v>1892</v>
      </c>
      <c r="H76">
        <v>92</v>
      </c>
      <c r="I76">
        <v>88</v>
      </c>
      <c r="J76">
        <v>88</v>
      </c>
      <c r="K76">
        <v>87</v>
      </c>
      <c r="L76">
        <v>87</v>
      </c>
      <c r="M76" t="s">
        <v>1911</v>
      </c>
      <c r="N76" t="s">
        <v>1911</v>
      </c>
      <c r="O76" t="s">
        <v>1911</v>
      </c>
      <c r="P76" t="s">
        <v>1911</v>
      </c>
      <c r="Q76" t="s">
        <v>1911</v>
      </c>
      <c r="R76" t="s">
        <v>1911</v>
      </c>
      <c r="S76" t="s">
        <v>1911</v>
      </c>
      <c r="T76" t="s">
        <v>1911</v>
      </c>
      <c r="U76" t="s">
        <v>1911</v>
      </c>
      <c r="V76" t="s">
        <v>1911</v>
      </c>
      <c r="AB76" t="s">
        <v>1892</v>
      </c>
      <c r="AC76" t="s">
        <v>1911</v>
      </c>
      <c r="AD76" t="s">
        <v>1911</v>
      </c>
      <c r="AE76" t="s">
        <v>1911</v>
      </c>
      <c r="AF76" t="s">
        <v>1911</v>
      </c>
      <c r="AG76" t="s">
        <v>1911</v>
      </c>
      <c r="AH76" t="s">
        <v>1892</v>
      </c>
      <c r="AI76" t="s">
        <v>1911</v>
      </c>
      <c r="AJ76" t="s">
        <v>1892</v>
      </c>
      <c r="AK76" t="s">
        <v>1911</v>
      </c>
      <c r="AL76" t="s">
        <v>1911</v>
      </c>
      <c r="AM76" t="s">
        <v>1911</v>
      </c>
      <c r="AN76" t="s">
        <v>1892</v>
      </c>
      <c r="AO76" t="s">
        <v>1911</v>
      </c>
      <c r="AP76" t="s">
        <v>1911</v>
      </c>
      <c r="AQ76" t="s">
        <v>1911</v>
      </c>
      <c r="AR76" s="21"/>
    </row>
    <row r="77" spans="1:44" x14ac:dyDescent="0.3">
      <c r="A77" t="s">
        <v>162</v>
      </c>
      <c r="B77">
        <v>2021</v>
      </c>
      <c r="C77" t="s">
        <v>2116</v>
      </c>
      <c r="D77" t="s">
        <v>387</v>
      </c>
      <c r="E77" t="s">
        <v>2117</v>
      </c>
      <c r="F77" t="s">
        <v>2118</v>
      </c>
      <c r="G77" t="s">
        <v>1892</v>
      </c>
      <c r="H77">
        <v>144</v>
      </c>
      <c r="I77">
        <v>149</v>
      </c>
      <c r="J77">
        <v>149</v>
      </c>
      <c r="K77">
        <v>145</v>
      </c>
      <c r="L77">
        <v>143</v>
      </c>
      <c r="M77" t="s">
        <v>1892</v>
      </c>
      <c r="N77" t="s">
        <v>1892</v>
      </c>
      <c r="O77" t="s">
        <v>1892</v>
      </c>
      <c r="P77" t="s">
        <v>1911</v>
      </c>
      <c r="Q77" t="s">
        <v>1911</v>
      </c>
      <c r="R77" t="s">
        <v>1892</v>
      </c>
      <c r="S77" t="s">
        <v>1892</v>
      </c>
      <c r="T77" t="s">
        <v>1892</v>
      </c>
      <c r="U77" t="s">
        <v>1892</v>
      </c>
      <c r="V77" t="s">
        <v>1892</v>
      </c>
      <c r="W77" t="s">
        <v>1892</v>
      </c>
      <c r="X77" t="s">
        <v>1911</v>
      </c>
      <c r="Y77" t="s">
        <v>1911</v>
      </c>
      <c r="Z77" t="s">
        <v>1911</v>
      </c>
      <c r="AA77" t="s">
        <v>1911</v>
      </c>
      <c r="AB77" t="s">
        <v>1892</v>
      </c>
      <c r="AC77" t="s">
        <v>1892</v>
      </c>
      <c r="AD77" t="s">
        <v>1892</v>
      </c>
      <c r="AE77" t="s">
        <v>1892</v>
      </c>
      <c r="AF77" t="s">
        <v>1892</v>
      </c>
      <c r="AG77" t="s">
        <v>1911</v>
      </c>
      <c r="AH77" t="s">
        <v>1911</v>
      </c>
      <c r="AI77" t="s">
        <v>1911</v>
      </c>
      <c r="AJ77" t="s">
        <v>1892</v>
      </c>
      <c r="AK77" t="s">
        <v>1892</v>
      </c>
      <c r="AL77" t="s">
        <v>1911</v>
      </c>
      <c r="AM77" t="s">
        <v>1911</v>
      </c>
      <c r="AN77" t="s">
        <v>1911</v>
      </c>
      <c r="AO77" t="s">
        <v>1911</v>
      </c>
      <c r="AP77" t="s">
        <v>1911</v>
      </c>
      <c r="AQ77" t="s">
        <v>1892</v>
      </c>
      <c r="AR77" s="21"/>
    </row>
    <row r="78" spans="1:44" x14ac:dyDescent="0.3">
      <c r="A78" t="s">
        <v>162</v>
      </c>
      <c r="B78">
        <v>2021</v>
      </c>
      <c r="C78" t="s">
        <v>2119</v>
      </c>
      <c r="D78" t="s">
        <v>390</v>
      </c>
      <c r="E78" t="s">
        <v>2120</v>
      </c>
      <c r="F78" t="s">
        <v>2121</v>
      </c>
      <c r="G78" t="s">
        <v>1892</v>
      </c>
      <c r="H78">
        <v>30</v>
      </c>
      <c r="I78">
        <v>30</v>
      </c>
      <c r="J78">
        <v>30</v>
      </c>
      <c r="K78">
        <v>29</v>
      </c>
      <c r="L78">
        <v>30</v>
      </c>
      <c r="M78" t="s">
        <v>1911</v>
      </c>
      <c r="N78" t="s">
        <v>1911</v>
      </c>
      <c r="O78" t="s">
        <v>1892</v>
      </c>
      <c r="P78" t="s">
        <v>1892</v>
      </c>
      <c r="Q78" t="s">
        <v>1911</v>
      </c>
      <c r="R78" t="s">
        <v>1892</v>
      </c>
      <c r="S78" t="s">
        <v>1911</v>
      </c>
      <c r="T78" t="s">
        <v>1911</v>
      </c>
      <c r="U78" t="s">
        <v>1892</v>
      </c>
      <c r="V78" t="s">
        <v>1911</v>
      </c>
      <c r="AB78" t="s">
        <v>1892</v>
      </c>
      <c r="AC78" t="s">
        <v>1892</v>
      </c>
      <c r="AD78" t="s">
        <v>1892</v>
      </c>
      <c r="AE78" t="s">
        <v>1911</v>
      </c>
      <c r="AF78" t="s">
        <v>1892</v>
      </c>
      <c r="AG78" t="s">
        <v>1892</v>
      </c>
      <c r="AH78" t="s">
        <v>1892</v>
      </c>
      <c r="AI78" t="s">
        <v>1911</v>
      </c>
      <c r="AJ78" t="s">
        <v>1911</v>
      </c>
      <c r="AR78" s="21"/>
    </row>
    <row r="79" spans="1:44" x14ac:dyDescent="0.3">
      <c r="A79" t="s">
        <v>162</v>
      </c>
      <c r="B79">
        <v>2021</v>
      </c>
      <c r="C79" t="s">
        <v>2122</v>
      </c>
      <c r="D79" t="s">
        <v>393</v>
      </c>
      <c r="E79" t="s">
        <v>2123</v>
      </c>
      <c r="F79" t="s">
        <v>2124</v>
      </c>
      <c r="G79" t="s">
        <v>1892</v>
      </c>
      <c r="H79">
        <v>277.5</v>
      </c>
      <c r="I79">
        <v>293</v>
      </c>
      <c r="J79">
        <v>293</v>
      </c>
      <c r="K79">
        <v>288</v>
      </c>
      <c r="L79">
        <v>287</v>
      </c>
      <c r="M79" t="s">
        <v>1911</v>
      </c>
      <c r="N79" t="s">
        <v>1892</v>
      </c>
      <c r="O79" t="s">
        <v>1911</v>
      </c>
      <c r="P79" t="s">
        <v>1911</v>
      </c>
      <c r="Q79" t="s">
        <v>1911</v>
      </c>
      <c r="R79" t="s">
        <v>1892</v>
      </c>
      <c r="S79" t="s">
        <v>1892</v>
      </c>
      <c r="T79" t="s">
        <v>1911</v>
      </c>
      <c r="U79" t="s">
        <v>1892</v>
      </c>
      <c r="V79" t="s">
        <v>1911</v>
      </c>
      <c r="AB79" t="s">
        <v>1892</v>
      </c>
      <c r="AC79" t="s">
        <v>1892</v>
      </c>
      <c r="AD79" t="s">
        <v>1911</v>
      </c>
      <c r="AE79" t="s">
        <v>1911</v>
      </c>
      <c r="AF79" t="s">
        <v>1892</v>
      </c>
      <c r="AG79" t="s">
        <v>1892</v>
      </c>
      <c r="AH79" t="s">
        <v>1892</v>
      </c>
      <c r="AI79" t="s">
        <v>1911</v>
      </c>
      <c r="AJ79" t="s">
        <v>1911</v>
      </c>
      <c r="AR79" s="21"/>
    </row>
    <row r="80" spans="1:44" x14ac:dyDescent="0.3">
      <c r="A80" t="s">
        <v>162</v>
      </c>
      <c r="B80">
        <v>2021</v>
      </c>
      <c r="C80" t="s">
        <v>2125</v>
      </c>
      <c r="D80" t="s">
        <v>2126</v>
      </c>
      <c r="E80" t="s">
        <v>2127</v>
      </c>
      <c r="F80" t="s">
        <v>2128</v>
      </c>
      <c r="G80" t="s">
        <v>1892</v>
      </c>
      <c r="H80">
        <v>36</v>
      </c>
      <c r="I80">
        <v>47</v>
      </c>
      <c r="J80">
        <v>48</v>
      </c>
      <c r="K80">
        <v>57</v>
      </c>
      <c r="L80">
        <v>60</v>
      </c>
      <c r="M80" t="s">
        <v>1892</v>
      </c>
      <c r="N80" t="s">
        <v>1892</v>
      </c>
      <c r="O80" t="s">
        <v>1892</v>
      </c>
      <c r="P80" t="s">
        <v>1911</v>
      </c>
      <c r="Q80" t="s">
        <v>1892</v>
      </c>
      <c r="R80" t="s">
        <v>1892</v>
      </c>
      <c r="S80" t="s">
        <v>1892</v>
      </c>
      <c r="T80" t="s">
        <v>1911</v>
      </c>
      <c r="U80" t="s">
        <v>1892</v>
      </c>
      <c r="V80" t="s">
        <v>1892</v>
      </c>
      <c r="W80" t="s">
        <v>1892</v>
      </c>
      <c r="X80" t="s">
        <v>1911</v>
      </c>
      <c r="Y80" t="s">
        <v>1911</v>
      </c>
      <c r="Z80" t="s">
        <v>1911</v>
      </c>
      <c r="AA80" t="s">
        <v>1911</v>
      </c>
      <c r="AB80" t="s">
        <v>1892</v>
      </c>
      <c r="AC80" t="s">
        <v>1892</v>
      </c>
      <c r="AD80" t="s">
        <v>1892</v>
      </c>
      <c r="AE80" t="s">
        <v>1892</v>
      </c>
      <c r="AF80" t="s">
        <v>1892</v>
      </c>
      <c r="AG80" t="s">
        <v>1892</v>
      </c>
      <c r="AH80" t="s">
        <v>1911</v>
      </c>
      <c r="AI80" t="s">
        <v>1911</v>
      </c>
      <c r="AJ80" t="s">
        <v>1911</v>
      </c>
      <c r="AR80" s="21"/>
    </row>
    <row r="81" spans="1:44" x14ac:dyDescent="0.3">
      <c r="A81" t="s">
        <v>162</v>
      </c>
      <c r="B81">
        <v>2021</v>
      </c>
      <c r="C81" t="s">
        <v>2129</v>
      </c>
      <c r="D81" t="s">
        <v>399</v>
      </c>
      <c r="E81" t="s">
        <v>2130</v>
      </c>
      <c r="F81" t="s">
        <v>2131</v>
      </c>
      <c r="G81" t="s">
        <v>1892</v>
      </c>
      <c r="H81">
        <v>43</v>
      </c>
      <c r="I81">
        <v>43</v>
      </c>
      <c r="J81">
        <v>43</v>
      </c>
      <c r="K81">
        <v>38</v>
      </c>
      <c r="L81">
        <v>70.599999999999994</v>
      </c>
      <c r="M81" t="s">
        <v>1911</v>
      </c>
      <c r="N81" t="s">
        <v>1892</v>
      </c>
      <c r="O81" t="s">
        <v>1892</v>
      </c>
      <c r="P81" t="s">
        <v>1911</v>
      </c>
      <c r="Q81" t="s">
        <v>1911</v>
      </c>
      <c r="R81" t="s">
        <v>1892</v>
      </c>
      <c r="S81" t="s">
        <v>1892</v>
      </c>
      <c r="T81" t="s">
        <v>1892</v>
      </c>
      <c r="U81" t="s">
        <v>1892</v>
      </c>
      <c r="V81" t="s">
        <v>1892</v>
      </c>
      <c r="W81" t="s">
        <v>1892</v>
      </c>
      <c r="X81" t="s">
        <v>1911</v>
      </c>
      <c r="Y81" t="s">
        <v>1892</v>
      </c>
      <c r="Z81" t="s">
        <v>1911</v>
      </c>
      <c r="AA81" t="s">
        <v>1911</v>
      </c>
      <c r="AB81" t="s">
        <v>1892</v>
      </c>
      <c r="AC81" t="s">
        <v>1892</v>
      </c>
      <c r="AD81" t="s">
        <v>1892</v>
      </c>
      <c r="AE81" t="s">
        <v>1911</v>
      </c>
      <c r="AF81" t="s">
        <v>1892</v>
      </c>
      <c r="AG81" t="s">
        <v>1892</v>
      </c>
      <c r="AH81" t="s">
        <v>1911</v>
      </c>
      <c r="AI81" t="s">
        <v>1892</v>
      </c>
      <c r="AJ81" t="s">
        <v>1892</v>
      </c>
      <c r="AK81" t="s">
        <v>1892</v>
      </c>
      <c r="AL81" t="s">
        <v>1892</v>
      </c>
      <c r="AM81" t="s">
        <v>1911</v>
      </c>
      <c r="AN81" t="s">
        <v>1892</v>
      </c>
      <c r="AO81" t="s">
        <v>1892</v>
      </c>
      <c r="AP81" t="s">
        <v>1911</v>
      </c>
      <c r="AQ81" t="s">
        <v>1911</v>
      </c>
      <c r="AR81" s="21"/>
    </row>
    <row r="82" spans="1:44" x14ac:dyDescent="0.3">
      <c r="A82" t="s">
        <v>162</v>
      </c>
      <c r="B82">
        <v>2021</v>
      </c>
      <c r="C82" t="s">
        <v>2132</v>
      </c>
      <c r="D82" t="s">
        <v>402</v>
      </c>
      <c r="E82" t="s">
        <v>2133</v>
      </c>
      <c r="F82" t="s">
        <v>2134</v>
      </c>
      <c r="G82" t="s">
        <v>1892</v>
      </c>
      <c r="H82">
        <v>159.30000000000001</v>
      </c>
      <c r="I82">
        <v>159.80000000000001</v>
      </c>
      <c r="J82">
        <v>159.30000000000001</v>
      </c>
      <c r="K82">
        <v>159.1</v>
      </c>
      <c r="L82">
        <v>159.1</v>
      </c>
      <c r="M82" t="s">
        <v>1911</v>
      </c>
      <c r="N82" t="s">
        <v>1911</v>
      </c>
      <c r="O82" t="s">
        <v>1911</v>
      </c>
      <c r="P82" t="s">
        <v>1892</v>
      </c>
      <c r="Q82" t="s">
        <v>1911</v>
      </c>
      <c r="R82" t="s">
        <v>1911</v>
      </c>
      <c r="S82" t="s">
        <v>1911</v>
      </c>
      <c r="T82" t="s">
        <v>1892</v>
      </c>
      <c r="U82" t="s">
        <v>1911</v>
      </c>
      <c r="V82" t="s">
        <v>1911</v>
      </c>
      <c r="AB82" t="s">
        <v>1892</v>
      </c>
      <c r="AC82" t="s">
        <v>1911</v>
      </c>
      <c r="AD82" t="s">
        <v>1911</v>
      </c>
      <c r="AE82" t="s">
        <v>1911</v>
      </c>
      <c r="AF82" t="s">
        <v>1911</v>
      </c>
      <c r="AG82" t="s">
        <v>1892</v>
      </c>
      <c r="AH82" t="s">
        <v>1911</v>
      </c>
      <c r="AI82" t="s">
        <v>1911</v>
      </c>
      <c r="AJ82" t="s">
        <v>1892</v>
      </c>
      <c r="AK82" t="s">
        <v>1892</v>
      </c>
      <c r="AL82" t="s">
        <v>1911</v>
      </c>
      <c r="AM82" t="s">
        <v>1911</v>
      </c>
      <c r="AN82" t="s">
        <v>1911</v>
      </c>
      <c r="AO82" t="s">
        <v>1892</v>
      </c>
      <c r="AP82" t="s">
        <v>1911</v>
      </c>
      <c r="AQ82" t="s">
        <v>1911</v>
      </c>
      <c r="AR82" s="21"/>
    </row>
    <row r="83" spans="1:44" x14ac:dyDescent="0.3">
      <c r="A83" t="s">
        <v>162</v>
      </c>
      <c r="B83">
        <v>2021</v>
      </c>
      <c r="C83" t="s">
        <v>2135</v>
      </c>
      <c r="D83" t="s">
        <v>405</v>
      </c>
      <c r="E83" t="s">
        <v>2136</v>
      </c>
      <c r="F83" t="s">
        <v>2137</v>
      </c>
      <c r="G83" t="s">
        <v>1892</v>
      </c>
      <c r="H83">
        <v>13</v>
      </c>
      <c r="I83">
        <v>13</v>
      </c>
      <c r="J83">
        <v>13</v>
      </c>
      <c r="K83">
        <v>14</v>
      </c>
      <c r="L83">
        <v>15</v>
      </c>
      <c r="M83" t="s">
        <v>1911</v>
      </c>
      <c r="N83" t="s">
        <v>1911</v>
      </c>
      <c r="O83" t="s">
        <v>1911</v>
      </c>
      <c r="P83" t="s">
        <v>1911</v>
      </c>
      <c r="Q83" t="s">
        <v>1892</v>
      </c>
      <c r="R83" t="s">
        <v>1911</v>
      </c>
      <c r="S83" t="s">
        <v>1911</v>
      </c>
      <c r="T83" t="s">
        <v>1911</v>
      </c>
      <c r="U83" t="s">
        <v>1911</v>
      </c>
      <c r="V83" t="s">
        <v>1911</v>
      </c>
      <c r="AB83" t="s">
        <v>1892</v>
      </c>
      <c r="AC83" t="s">
        <v>1892</v>
      </c>
      <c r="AD83" t="s">
        <v>1892</v>
      </c>
      <c r="AE83" t="s">
        <v>1892</v>
      </c>
      <c r="AF83" t="s">
        <v>1892</v>
      </c>
      <c r="AG83" t="s">
        <v>1892</v>
      </c>
      <c r="AH83" t="s">
        <v>1892</v>
      </c>
      <c r="AI83" t="s">
        <v>1911</v>
      </c>
      <c r="AJ83" t="s">
        <v>1892</v>
      </c>
      <c r="AK83" t="s">
        <v>1892</v>
      </c>
      <c r="AL83" t="s">
        <v>1911</v>
      </c>
      <c r="AM83" t="s">
        <v>1911</v>
      </c>
      <c r="AN83" t="s">
        <v>1911</v>
      </c>
      <c r="AO83" t="s">
        <v>1911</v>
      </c>
      <c r="AP83" t="s">
        <v>1911</v>
      </c>
      <c r="AQ83" t="s">
        <v>1911</v>
      </c>
      <c r="AR83" s="21"/>
    </row>
    <row r="84" spans="1:44" x14ac:dyDescent="0.3">
      <c r="A84" t="s">
        <v>162</v>
      </c>
      <c r="B84">
        <v>2021</v>
      </c>
      <c r="C84" t="s">
        <v>2138</v>
      </c>
      <c r="D84" t="s">
        <v>408</v>
      </c>
      <c r="E84" t="s">
        <v>2139</v>
      </c>
      <c r="F84" t="s">
        <v>2140</v>
      </c>
      <c r="G84" t="s">
        <v>1892</v>
      </c>
      <c r="H84">
        <v>50</v>
      </c>
      <c r="I84">
        <v>54</v>
      </c>
      <c r="J84">
        <v>53</v>
      </c>
      <c r="K84">
        <v>50</v>
      </c>
      <c r="L84">
        <v>55</v>
      </c>
      <c r="M84" t="s">
        <v>1911</v>
      </c>
      <c r="N84" t="s">
        <v>1911</v>
      </c>
      <c r="O84" t="s">
        <v>1892</v>
      </c>
      <c r="P84" t="s">
        <v>1892</v>
      </c>
      <c r="Q84" t="s">
        <v>1892</v>
      </c>
      <c r="R84" t="s">
        <v>1911</v>
      </c>
      <c r="S84" t="s">
        <v>1911</v>
      </c>
      <c r="T84" t="s">
        <v>1892</v>
      </c>
      <c r="U84" t="s">
        <v>1892</v>
      </c>
      <c r="V84" t="s">
        <v>1911</v>
      </c>
      <c r="AB84" t="s">
        <v>1892</v>
      </c>
      <c r="AC84" t="s">
        <v>1892</v>
      </c>
      <c r="AD84" t="s">
        <v>1892</v>
      </c>
      <c r="AE84" t="s">
        <v>1892</v>
      </c>
      <c r="AF84" t="s">
        <v>1892</v>
      </c>
      <c r="AG84" t="s">
        <v>1892</v>
      </c>
      <c r="AH84" t="s">
        <v>1892</v>
      </c>
      <c r="AI84" t="s">
        <v>1911</v>
      </c>
      <c r="AJ84" t="s">
        <v>1911</v>
      </c>
      <c r="AR84" s="21"/>
    </row>
    <row r="85" spans="1:44" x14ac:dyDescent="0.3">
      <c r="A85" t="s">
        <v>162</v>
      </c>
      <c r="B85">
        <v>2021</v>
      </c>
      <c r="C85" t="s">
        <v>2141</v>
      </c>
      <c r="D85" t="s">
        <v>1474</v>
      </c>
      <c r="E85" t="s">
        <v>2142</v>
      </c>
      <c r="F85" t="s">
        <v>2143</v>
      </c>
      <c r="G85" t="s">
        <v>1892</v>
      </c>
      <c r="H85">
        <v>453.4</v>
      </c>
      <c r="I85">
        <v>453.2</v>
      </c>
      <c r="J85">
        <v>454.5</v>
      </c>
      <c r="K85">
        <v>451.2</v>
      </c>
      <c r="L85">
        <v>453.2</v>
      </c>
      <c r="M85" t="s">
        <v>1911</v>
      </c>
      <c r="N85" t="s">
        <v>1892</v>
      </c>
      <c r="O85" t="s">
        <v>1892</v>
      </c>
      <c r="P85" t="s">
        <v>1911</v>
      </c>
      <c r="Q85" t="s">
        <v>1892</v>
      </c>
      <c r="R85" t="s">
        <v>1911</v>
      </c>
      <c r="S85" t="s">
        <v>1911</v>
      </c>
      <c r="T85" t="s">
        <v>1911</v>
      </c>
      <c r="U85" t="s">
        <v>1892</v>
      </c>
      <c r="V85" t="s">
        <v>1892</v>
      </c>
      <c r="W85" t="s">
        <v>1892</v>
      </c>
      <c r="X85" t="s">
        <v>1911</v>
      </c>
      <c r="Y85" t="s">
        <v>1911</v>
      </c>
      <c r="Z85" t="s">
        <v>1911</v>
      </c>
      <c r="AA85" t="s">
        <v>1911</v>
      </c>
      <c r="AB85" t="s">
        <v>1911</v>
      </c>
      <c r="AJ85" t="s">
        <v>1911</v>
      </c>
      <c r="AR85" s="21"/>
    </row>
    <row r="86" spans="1:44" x14ac:dyDescent="0.3">
      <c r="A86" t="s">
        <v>162</v>
      </c>
      <c r="B86">
        <v>2021</v>
      </c>
      <c r="C86" t="s">
        <v>2144</v>
      </c>
      <c r="D86" t="s">
        <v>411</v>
      </c>
      <c r="E86" t="s">
        <v>2145</v>
      </c>
      <c r="F86" t="s">
        <v>2146</v>
      </c>
      <c r="G86" t="s">
        <v>1892</v>
      </c>
      <c r="H86">
        <v>142</v>
      </c>
      <c r="I86">
        <v>143</v>
      </c>
      <c r="J86">
        <v>141</v>
      </c>
      <c r="K86">
        <v>141</v>
      </c>
      <c r="L86">
        <v>134</v>
      </c>
      <c r="M86" t="s">
        <v>1892</v>
      </c>
      <c r="N86" t="s">
        <v>1892</v>
      </c>
      <c r="O86" t="s">
        <v>1892</v>
      </c>
      <c r="P86" t="s">
        <v>1892</v>
      </c>
      <c r="Q86" t="s">
        <v>1892</v>
      </c>
      <c r="R86" t="s">
        <v>1892</v>
      </c>
      <c r="S86" t="s">
        <v>1892</v>
      </c>
      <c r="T86" t="s">
        <v>1892</v>
      </c>
      <c r="U86" t="s">
        <v>1892</v>
      </c>
      <c r="V86" t="s">
        <v>1892</v>
      </c>
      <c r="W86" t="s">
        <v>1892</v>
      </c>
      <c r="X86" t="s">
        <v>1892</v>
      </c>
      <c r="Y86" t="s">
        <v>1911</v>
      </c>
      <c r="Z86" t="s">
        <v>1911</v>
      </c>
      <c r="AA86" t="s">
        <v>1911</v>
      </c>
      <c r="AB86" t="s">
        <v>1892</v>
      </c>
      <c r="AC86" t="s">
        <v>1892</v>
      </c>
      <c r="AD86" t="s">
        <v>1892</v>
      </c>
      <c r="AE86" t="s">
        <v>1892</v>
      </c>
      <c r="AF86" t="s">
        <v>1892</v>
      </c>
      <c r="AG86" t="s">
        <v>1892</v>
      </c>
      <c r="AH86" t="s">
        <v>1892</v>
      </c>
      <c r="AI86" t="s">
        <v>1892</v>
      </c>
      <c r="AJ86" t="s">
        <v>1892</v>
      </c>
      <c r="AK86" t="s">
        <v>1892</v>
      </c>
      <c r="AL86" t="s">
        <v>1911</v>
      </c>
      <c r="AM86" t="s">
        <v>1911</v>
      </c>
      <c r="AN86" t="s">
        <v>1911</v>
      </c>
      <c r="AO86" t="s">
        <v>1892</v>
      </c>
      <c r="AP86" t="s">
        <v>1892</v>
      </c>
      <c r="AQ86" t="s">
        <v>1892</v>
      </c>
      <c r="AR86" s="21"/>
    </row>
    <row r="87" spans="1:44" x14ac:dyDescent="0.3">
      <c r="A87" t="s">
        <v>162</v>
      </c>
      <c r="B87">
        <v>2021</v>
      </c>
      <c r="C87" t="s">
        <v>2147</v>
      </c>
      <c r="D87" t="s">
        <v>414</v>
      </c>
      <c r="E87" t="s">
        <v>2148</v>
      </c>
      <c r="F87" t="s">
        <v>2149</v>
      </c>
      <c r="G87" t="s">
        <v>1892</v>
      </c>
      <c r="H87">
        <v>100</v>
      </c>
      <c r="I87">
        <v>101.5</v>
      </c>
      <c r="J87">
        <v>101.5</v>
      </c>
      <c r="K87">
        <v>102.5</v>
      </c>
      <c r="L87">
        <v>110</v>
      </c>
      <c r="M87" t="s">
        <v>1911</v>
      </c>
      <c r="N87" t="s">
        <v>1911</v>
      </c>
      <c r="O87" t="s">
        <v>1911</v>
      </c>
      <c r="P87" t="s">
        <v>1911</v>
      </c>
      <c r="Q87" t="s">
        <v>1911</v>
      </c>
      <c r="R87" t="s">
        <v>1911</v>
      </c>
      <c r="S87" t="s">
        <v>1911</v>
      </c>
      <c r="T87" t="s">
        <v>1911</v>
      </c>
      <c r="U87" t="s">
        <v>1911</v>
      </c>
      <c r="V87" t="s">
        <v>1911</v>
      </c>
      <c r="AB87" t="s">
        <v>1892</v>
      </c>
      <c r="AC87" t="s">
        <v>1892</v>
      </c>
      <c r="AD87" t="s">
        <v>1911</v>
      </c>
      <c r="AE87" t="s">
        <v>1892</v>
      </c>
      <c r="AF87" t="s">
        <v>1892</v>
      </c>
      <c r="AG87" t="s">
        <v>1892</v>
      </c>
      <c r="AH87" t="s">
        <v>1892</v>
      </c>
      <c r="AI87" t="s">
        <v>1892</v>
      </c>
      <c r="AJ87" t="s">
        <v>1892</v>
      </c>
      <c r="AK87" t="s">
        <v>1892</v>
      </c>
      <c r="AL87" t="s">
        <v>1911</v>
      </c>
      <c r="AM87" t="s">
        <v>1911</v>
      </c>
      <c r="AN87" t="s">
        <v>1911</v>
      </c>
      <c r="AO87" t="s">
        <v>1892</v>
      </c>
      <c r="AP87" t="s">
        <v>1911</v>
      </c>
      <c r="AQ87" t="s">
        <v>1892</v>
      </c>
      <c r="AR87" s="21"/>
    </row>
    <row r="88" spans="1:44" x14ac:dyDescent="0.3">
      <c r="A88" t="s">
        <v>162</v>
      </c>
      <c r="B88">
        <v>2021</v>
      </c>
      <c r="C88" t="s">
        <v>2150</v>
      </c>
      <c r="D88" t="s">
        <v>417</v>
      </c>
      <c r="E88" t="s">
        <v>2151</v>
      </c>
      <c r="F88" t="s">
        <v>2152</v>
      </c>
      <c r="G88" t="s">
        <v>1892</v>
      </c>
      <c r="H88">
        <v>57</v>
      </c>
      <c r="I88">
        <v>63</v>
      </c>
      <c r="J88">
        <v>67</v>
      </c>
      <c r="K88">
        <v>69</v>
      </c>
      <c r="L88">
        <v>61</v>
      </c>
      <c r="M88" t="s">
        <v>1911</v>
      </c>
      <c r="N88" t="s">
        <v>1892</v>
      </c>
      <c r="O88" t="s">
        <v>1892</v>
      </c>
      <c r="P88" t="s">
        <v>1911</v>
      </c>
      <c r="Q88" t="s">
        <v>1911</v>
      </c>
      <c r="R88" t="s">
        <v>1892</v>
      </c>
      <c r="S88" t="s">
        <v>1892</v>
      </c>
      <c r="T88" t="s">
        <v>1892</v>
      </c>
      <c r="U88" t="s">
        <v>1892</v>
      </c>
      <c r="V88" t="s">
        <v>1892</v>
      </c>
      <c r="W88" t="s">
        <v>1892</v>
      </c>
      <c r="X88" t="s">
        <v>1911</v>
      </c>
      <c r="Y88" t="s">
        <v>1911</v>
      </c>
      <c r="Z88" t="s">
        <v>1911</v>
      </c>
      <c r="AA88" t="s">
        <v>1911</v>
      </c>
      <c r="AB88" t="s">
        <v>1892</v>
      </c>
      <c r="AC88" t="s">
        <v>1892</v>
      </c>
      <c r="AD88" t="s">
        <v>1911</v>
      </c>
      <c r="AE88" t="s">
        <v>1911</v>
      </c>
      <c r="AF88" t="s">
        <v>1911</v>
      </c>
      <c r="AG88" t="s">
        <v>1892</v>
      </c>
      <c r="AH88" t="s">
        <v>1892</v>
      </c>
      <c r="AI88" t="s">
        <v>1911</v>
      </c>
      <c r="AJ88" t="s">
        <v>1892</v>
      </c>
      <c r="AK88" t="s">
        <v>1892</v>
      </c>
      <c r="AL88" t="s">
        <v>1911</v>
      </c>
      <c r="AM88" t="s">
        <v>1911</v>
      </c>
      <c r="AN88" t="s">
        <v>1892</v>
      </c>
      <c r="AO88" t="s">
        <v>1892</v>
      </c>
      <c r="AP88" t="s">
        <v>1911</v>
      </c>
      <c r="AQ88" t="s">
        <v>1892</v>
      </c>
      <c r="AR88" s="21"/>
    </row>
    <row r="89" spans="1:44" x14ac:dyDescent="0.3">
      <c r="A89" t="s">
        <v>162</v>
      </c>
      <c r="B89">
        <v>2021</v>
      </c>
      <c r="C89" t="s">
        <v>2153</v>
      </c>
      <c r="D89" t="s">
        <v>423</v>
      </c>
      <c r="E89" t="s">
        <v>2154</v>
      </c>
      <c r="F89" t="s">
        <v>2155</v>
      </c>
      <c r="G89" t="s">
        <v>1892</v>
      </c>
      <c r="H89">
        <v>218.6</v>
      </c>
      <c r="I89">
        <v>225.1</v>
      </c>
      <c r="J89">
        <v>225.1</v>
      </c>
      <c r="K89">
        <v>228.9</v>
      </c>
      <c r="L89">
        <v>233</v>
      </c>
      <c r="M89" t="s">
        <v>1892</v>
      </c>
      <c r="N89" t="s">
        <v>1892</v>
      </c>
      <c r="O89" t="s">
        <v>1892</v>
      </c>
      <c r="P89" t="s">
        <v>1892</v>
      </c>
      <c r="Q89" t="s">
        <v>1892</v>
      </c>
      <c r="R89" t="s">
        <v>1892</v>
      </c>
      <c r="S89" t="s">
        <v>1892</v>
      </c>
      <c r="T89" t="s">
        <v>1892</v>
      </c>
      <c r="U89" t="s">
        <v>1892</v>
      </c>
      <c r="V89" t="s">
        <v>1892</v>
      </c>
      <c r="W89" t="s">
        <v>1892</v>
      </c>
      <c r="X89" t="s">
        <v>1911</v>
      </c>
      <c r="Y89" t="s">
        <v>1911</v>
      </c>
      <c r="Z89" t="s">
        <v>1911</v>
      </c>
      <c r="AA89" t="s">
        <v>1892</v>
      </c>
      <c r="AB89" t="s">
        <v>1892</v>
      </c>
      <c r="AC89" t="s">
        <v>1892</v>
      </c>
      <c r="AD89" t="s">
        <v>1892</v>
      </c>
      <c r="AE89" t="s">
        <v>1911</v>
      </c>
      <c r="AF89" t="s">
        <v>1892</v>
      </c>
      <c r="AG89" t="s">
        <v>1892</v>
      </c>
      <c r="AH89" t="s">
        <v>1892</v>
      </c>
      <c r="AI89" t="s">
        <v>1911</v>
      </c>
      <c r="AJ89" t="s">
        <v>1892</v>
      </c>
      <c r="AK89" t="s">
        <v>1892</v>
      </c>
      <c r="AL89" t="s">
        <v>1911</v>
      </c>
      <c r="AM89" t="s">
        <v>1911</v>
      </c>
      <c r="AN89" t="s">
        <v>1911</v>
      </c>
      <c r="AO89" t="s">
        <v>1911</v>
      </c>
      <c r="AP89" t="s">
        <v>1911</v>
      </c>
      <c r="AQ89" t="s">
        <v>1892</v>
      </c>
      <c r="AR89" s="21"/>
    </row>
    <row r="90" spans="1:44" x14ac:dyDescent="0.3">
      <c r="A90" t="s">
        <v>162</v>
      </c>
      <c r="B90">
        <v>2021</v>
      </c>
      <c r="C90" t="s">
        <v>2156</v>
      </c>
      <c r="D90" t="s">
        <v>420</v>
      </c>
      <c r="E90" t="s">
        <v>2157</v>
      </c>
      <c r="F90" t="s">
        <v>2158</v>
      </c>
      <c r="G90" t="s">
        <v>1892</v>
      </c>
      <c r="H90">
        <v>77</v>
      </c>
      <c r="I90">
        <v>84</v>
      </c>
      <c r="J90">
        <v>84</v>
      </c>
      <c r="K90">
        <v>84</v>
      </c>
      <c r="L90">
        <v>84</v>
      </c>
      <c r="M90" t="s">
        <v>1892</v>
      </c>
      <c r="N90" t="s">
        <v>1892</v>
      </c>
      <c r="O90" t="s">
        <v>1892</v>
      </c>
      <c r="P90" t="s">
        <v>1892</v>
      </c>
      <c r="Q90" t="s">
        <v>1892</v>
      </c>
      <c r="R90" t="s">
        <v>1892</v>
      </c>
      <c r="S90" t="s">
        <v>1892</v>
      </c>
      <c r="T90" t="s">
        <v>1892</v>
      </c>
      <c r="U90" t="s">
        <v>1892</v>
      </c>
      <c r="V90" t="s">
        <v>1892</v>
      </c>
      <c r="W90" t="s">
        <v>1892</v>
      </c>
      <c r="X90" t="s">
        <v>1892</v>
      </c>
      <c r="Y90" t="s">
        <v>1911</v>
      </c>
      <c r="Z90" t="s">
        <v>1892</v>
      </c>
      <c r="AA90" t="s">
        <v>1911</v>
      </c>
      <c r="AB90" t="s">
        <v>1892</v>
      </c>
      <c r="AC90" t="s">
        <v>1892</v>
      </c>
      <c r="AD90" t="s">
        <v>1892</v>
      </c>
      <c r="AE90" t="s">
        <v>1892</v>
      </c>
      <c r="AF90" t="s">
        <v>1892</v>
      </c>
      <c r="AG90" t="s">
        <v>1892</v>
      </c>
      <c r="AH90" t="s">
        <v>1892</v>
      </c>
      <c r="AI90" t="s">
        <v>1911</v>
      </c>
      <c r="AJ90" t="s">
        <v>1892</v>
      </c>
      <c r="AK90" t="s">
        <v>1892</v>
      </c>
      <c r="AL90" t="s">
        <v>1911</v>
      </c>
      <c r="AM90" t="s">
        <v>1911</v>
      </c>
      <c r="AN90" t="s">
        <v>1892</v>
      </c>
      <c r="AO90" t="s">
        <v>1892</v>
      </c>
      <c r="AP90" t="s">
        <v>1892</v>
      </c>
      <c r="AQ90" t="s">
        <v>1911</v>
      </c>
      <c r="AR90" s="21"/>
    </row>
    <row r="91" spans="1:44" x14ac:dyDescent="0.3">
      <c r="A91" t="s">
        <v>162</v>
      </c>
      <c r="B91">
        <v>2021</v>
      </c>
      <c r="C91" t="s">
        <v>2159</v>
      </c>
      <c r="D91" t="s">
        <v>243</v>
      </c>
      <c r="E91" t="s">
        <v>2160</v>
      </c>
      <c r="F91" t="s">
        <v>2161</v>
      </c>
      <c r="G91" t="s">
        <v>1892</v>
      </c>
      <c r="H91">
        <v>73</v>
      </c>
      <c r="I91">
        <v>72</v>
      </c>
      <c r="J91">
        <v>72</v>
      </c>
      <c r="K91">
        <v>76</v>
      </c>
      <c r="L91">
        <v>82</v>
      </c>
      <c r="M91" t="s">
        <v>1911</v>
      </c>
      <c r="N91" t="s">
        <v>1911</v>
      </c>
      <c r="O91" t="s">
        <v>1911</v>
      </c>
      <c r="P91" t="s">
        <v>1911</v>
      </c>
      <c r="Q91" t="s">
        <v>1911</v>
      </c>
      <c r="R91" t="s">
        <v>1911</v>
      </c>
      <c r="S91" t="s">
        <v>1911</v>
      </c>
      <c r="T91" t="s">
        <v>1911</v>
      </c>
      <c r="U91" t="s">
        <v>1911</v>
      </c>
      <c r="V91" t="s">
        <v>1892</v>
      </c>
      <c r="W91" t="s">
        <v>1892</v>
      </c>
      <c r="X91" t="s">
        <v>1911</v>
      </c>
      <c r="Y91" t="s">
        <v>1911</v>
      </c>
      <c r="Z91" t="s">
        <v>1911</v>
      </c>
      <c r="AA91" t="s">
        <v>1911</v>
      </c>
      <c r="AB91" t="s">
        <v>1892</v>
      </c>
      <c r="AC91" t="s">
        <v>1892</v>
      </c>
      <c r="AD91" t="s">
        <v>1911</v>
      </c>
      <c r="AE91" t="s">
        <v>1911</v>
      </c>
      <c r="AF91" t="s">
        <v>1892</v>
      </c>
      <c r="AG91" t="s">
        <v>1892</v>
      </c>
      <c r="AH91" t="s">
        <v>1892</v>
      </c>
      <c r="AI91" t="s">
        <v>1911</v>
      </c>
      <c r="AJ91" t="s">
        <v>1911</v>
      </c>
      <c r="AR91" s="21"/>
    </row>
    <row r="92" spans="1:44" x14ac:dyDescent="0.3">
      <c r="A92" t="s">
        <v>162</v>
      </c>
      <c r="B92">
        <v>2021</v>
      </c>
      <c r="C92" t="s">
        <v>2162</v>
      </c>
      <c r="D92" t="s">
        <v>426</v>
      </c>
      <c r="E92" t="s">
        <v>2163</v>
      </c>
      <c r="F92" t="s">
        <v>2164</v>
      </c>
      <c r="G92" t="s">
        <v>1892</v>
      </c>
      <c r="H92">
        <v>91</v>
      </c>
      <c r="I92">
        <v>92</v>
      </c>
      <c r="J92">
        <v>92</v>
      </c>
      <c r="K92">
        <v>94</v>
      </c>
      <c r="L92">
        <v>95</v>
      </c>
      <c r="M92" t="s">
        <v>1911</v>
      </c>
      <c r="N92" t="s">
        <v>1911</v>
      </c>
      <c r="O92" t="s">
        <v>1911</v>
      </c>
      <c r="P92" t="s">
        <v>1911</v>
      </c>
      <c r="Q92" t="s">
        <v>1911</v>
      </c>
      <c r="R92" t="s">
        <v>1911</v>
      </c>
      <c r="S92" t="s">
        <v>1911</v>
      </c>
      <c r="T92" t="s">
        <v>1911</v>
      </c>
      <c r="U92" t="s">
        <v>1911</v>
      </c>
      <c r="V92" t="s">
        <v>1892</v>
      </c>
      <c r="W92" t="s">
        <v>1892</v>
      </c>
      <c r="X92" t="s">
        <v>1911</v>
      </c>
      <c r="Y92" t="s">
        <v>1911</v>
      </c>
      <c r="Z92" t="s">
        <v>1911</v>
      </c>
      <c r="AA92" t="s">
        <v>1911</v>
      </c>
      <c r="AB92" t="s">
        <v>1911</v>
      </c>
      <c r="AJ92" t="s">
        <v>1911</v>
      </c>
      <c r="AR92" s="21"/>
    </row>
    <row r="93" spans="1:44" x14ac:dyDescent="0.3">
      <c r="A93" t="s">
        <v>162</v>
      </c>
      <c r="B93">
        <v>2021</v>
      </c>
      <c r="C93" t="s">
        <v>2165</v>
      </c>
      <c r="D93" t="s">
        <v>429</v>
      </c>
      <c r="E93" t="s">
        <v>2166</v>
      </c>
      <c r="F93" t="s">
        <v>2167</v>
      </c>
      <c r="G93" t="s">
        <v>1892</v>
      </c>
      <c r="H93">
        <v>58</v>
      </c>
      <c r="I93">
        <v>58</v>
      </c>
      <c r="J93">
        <v>58</v>
      </c>
      <c r="K93">
        <v>58</v>
      </c>
      <c r="L93">
        <v>58</v>
      </c>
      <c r="M93" t="s">
        <v>1892</v>
      </c>
      <c r="N93" t="s">
        <v>1892</v>
      </c>
      <c r="O93" t="s">
        <v>1892</v>
      </c>
      <c r="P93" t="s">
        <v>1892</v>
      </c>
      <c r="Q93" t="s">
        <v>1892</v>
      </c>
      <c r="R93" t="s">
        <v>1892</v>
      </c>
      <c r="S93" t="s">
        <v>1892</v>
      </c>
      <c r="T93" t="s">
        <v>1892</v>
      </c>
      <c r="U93" t="s">
        <v>1892</v>
      </c>
      <c r="V93" t="s">
        <v>1892</v>
      </c>
      <c r="W93" t="s">
        <v>1892</v>
      </c>
      <c r="X93" t="s">
        <v>1911</v>
      </c>
      <c r="Y93" t="s">
        <v>1911</v>
      </c>
      <c r="Z93" t="s">
        <v>1911</v>
      </c>
      <c r="AA93" t="s">
        <v>1911</v>
      </c>
      <c r="AB93" t="s">
        <v>1892</v>
      </c>
      <c r="AC93" t="s">
        <v>1892</v>
      </c>
      <c r="AD93" t="s">
        <v>1892</v>
      </c>
      <c r="AE93" t="s">
        <v>1892</v>
      </c>
      <c r="AF93" t="s">
        <v>1892</v>
      </c>
      <c r="AG93" t="s">
        <v>1892</v>
      </c>
      <c r="AH93" t="s">
        <v>1892</v>
      </c>
      <c r="AI93" t="s">
        <v>1911</v>
      </c>
      <c r="AJ93" t="s">
        <v>1911</v>
      </c>
      <c r="AR93" s="21"/>
    </row>
    <row r="94" spans="1:44" x14ac:dyDescent="0.3">
      <c r="A94" t="s">
        <v>162</v>
      </c>
      <c r="B94">
        <v>2021</v>
      </c>
      <c r="C94" t="s">
        <v>2168</v>
      </c>
      <c r="D94" t="s">
        <v>435</v>
      </c>
      <c r="E94" t="s">
        <v>2169</v>
      </c>
      <c r="F94" t="s">
        <v>2170</v>
      </c>
      <c r="G94" t="s">
        <v>1892</v>
      </c>
      <c r="H94">
        <v>2708.8</v>
      </c>
      <c r="I94">
        <v>2756.9</v>
      </c>
      <c r="J94">
        <v>2756.9</v>
      </c>
      <c r="K94">
        <v>2778.3</v>
      </c>
      <c r="L94">
        <v>2804.3</v>
      </c>
      <c r="M94" t="s">
        <v>1911</v>
      </c>
      <c r="N94" t="s">
        <v>1892</v>
      </c>
      <c r="O94" t="s">
        <v>1892</v>
      </c>
      <c r="P94" t="s">
        <v>1911</v>
      </c>
      <c r="Q94" t="s">
        <v>1892</v>
      </c>
      <c r="R94" t="s">
        <v>1911</v>
      </c>
      <c r="S94" t="s">
        <v>1911</v>
      </c>
      <c r="T94" t="s">
        <v>1911</v>
      </c>
      <c r="U94" t="s">
        <v>1892</v>
      </c>
      <c r="V94" t="s">
        <v>1892</v>
      </c>
      <c r="W94" t="s">
        <v>1892</v>
      </c>
      <c r="X94" t="s">
        <v>1892</v>
      </c>
      <c r="Y94" t="s">
        <v>1911</v>
      </c>
      <c r="Z94" t="s">
        <v>1911</v>
      </c>
      <c r="AA94" t="s">
        <v>1911</v>
      </c>
      <c r="AB94" t="s">
        <v>1892</v>
      </c>
      <c r="AC94" t="s">
        <v>1892</v>
      </c>
      <c r="AD94" t="s">
        <v>1892</v>
      </c>
      <c r="AE94" t="s">
        <v>1892</v>
      </c>
      <c r="AF94" t="s">
        <v>1892</v>
      </c>
      <c r="AG94" t="s">
        <v>1892</v>
      </c>
      <c r="AH94" t="s">
        <v>1892</v>
      </c>
      <c r="AI94" t="s">
        <v>1911</v>
      </c>
      <c r="AJ94" t="s">
        <v>1911</v>
      </c>
      <c r="AR94" s="21"/>
    </row>
    <row r="95" spans="1:44" x14ac:dyDescent="0.3">
      <c r="A95" t="s">
        <v>162</v>
      </c>
      <c r="B95">
        <v>2021</v>
      </c>
      <c r="C95" t="s">
        <v>2171</v>
      </c>
      <c r="D95" t="s">
        <v>438</v>
      </c>
      <c r="E95" t="s">
        <v>2172</v>
      </c>
      <c r="F95" t="s">
        <v>2173</v>
      </c>
      <c r="G95" t="s">
        <v>1892</v>
      </c>
      <c r="H95">
        <v>61</v>
      </c>
      <c r="I95">
        <v>60</v>
      </c>
      <c r="J95">
        <v>60</v>
      </c>
      <c r="K95">
        <v>58.5</v>
      </c>
      <c r="L95">
        <v>54</v>
      </c>
      <c r="M95" t="s">
        <v>1892</v>
      </c>
      <c r="N95" t="s">
        <v>1892</v>
      </c>
      <c r="O95" t="s">
        <v>1892</v>
      </c>
      <c r="P95" t="s">
        <v>1892</v>
      </c>
      <c r="Q95" t="s">
        <v>1892</v>
      </c>
      <c r="R95" t="s">
        <v>1892</v>
      </c>
      <c r="S95" t="s">
        <v>1892</v>
      </c>
      <c r="T95" t="s">
        <v>1892</v>
      </c>
      <c r="U95" t="s">
        <v>1892</v>
      </c>
      <c r="V95" t="s">
        <v>1892</v>
      </c>
      <c r="W95" t="s">
        <v>1892</v>
      </c>
      <c r="X95" t="s">
        <v>1911</v>
      </c>
      <c r="Y95" t="s">
        <v>1911</v>
      </c>
      <c r="Z95" t="s">
        <v>1892</v>
      </c>
      <c r="AA95" t="s">
        <v>1911</v>
      </c>
      <c r="AB95" t="s">
        <v>1892</v>
      </c>
      <c r="AC95" t="s">
        <v>1892</v>
      </c>
      <c r="AD95" t="s">
        <v>1892</v>
      </c>
      <c r="AE95" t="s">
        <v>1892</v>
      </c>
      <c r="AF95" t="s">
        <v>1892</v>
      </c>
      <c r="AG95" t="s">
        <v>1892</v>
      </c>
      <c r="AH95" t="s">
        <v>1892</v>
      </c>
      <c r="AI95" t="s">
        <v>1911</v>
      </c>
      <c r="AJ95" t="s">
        <v>1892</v>
      </c>
      <c r="AK95" t="s">
        <v>1892</v>
      </c>
      <c r="AL95" t="s">
        <v>1911</v>
      </c>
      <c r="AM95" t="s">
        <v>1911</v>
      </c>
      <c r="AN95" t="s">
        <v>1892</v>
      </c>
      <c r="AO95" t="s">
        <v>1892</v>
      </c>
      <c r="AP95" t="s">
        <v>1911</v>
      </c>
      <c r="AQ95" t="s">
        <v>1911</v>
      </c>
      <c r="AR95" s="21"/>
    </row>
    <row r="96" spans="1:44" x14ac:dyDescent="0.3">
      <c r="A96" t="s">
        <v>162</v>
      </c>
      <c r="B96">
        <v>2021</v>
      </c>
      <c r="C96" t="s">
        <v>2174</v>
      </c>
      <c r="D96" t="s">
        <v>441</v>
      </c>
      <c r="E96" t="s">
        <v>2175</v>
      </c>
      <c r="F96" t="s">
        <v>2176</v>
      </c>
      <c r="G96" t="s">
        <v>1892</v>
      </c>
      <c r="H96">
        <v>74</v>
      </c>
      <c r="I96">
        <v>74</v>
      </c>
      <c r="J96">
        <v>76</v>
      </c>
      <c r="K96">
        <v>79</v>
      </c>
      <c r="L96">
        <v>79</v>
      </c>
      <c r="M96" t="s">
        <v>1911</v>
      </c>
      <c r="N96" t="s">
        <v>1911</v>
      </c>
      <c r="O96" t="s">
        <v>1892</v>
      </c>
      <c r="P96" t="s">
        <v>1911</v>
      </c>
      <c r="Q96" t="s">
        <v>1911</v>
      </c>
      <c r="R96" t="s">
        <v>1911</v>
      </c>
      <c r="S96" t="s">
        <v>1911</v>
      </c>
      <c r="T96" t="s">
        <v>1911</v>
      </c>
      <c r="U96" t="s">
        <v>1892</v>
      </c>
      <c r="V96" t="s">
        <v>1911</v>
      </c>
      <c r="AB96" t="s">
        <v>1892</v>
      </c>
      <c r="AC96" t="s">
        <v>1892</v>
      </c>
      <c r="AD96" t="s">
        <v>1892</v>
      </c>
      <c r="AE96" t="s">
        <v>1892</v>
      </c>
      <c r="AF96" t="s">
        <v>1892</v>
      </c>
      <c r="AG96" t="s">
        <v>1892</v>
      </c>
      <c r="AH96" t="s">
        <v>1892</v>
      </c>
      <c r="AI96" t="s">
        <v>1911</v>
      </c>
      <c r="AJ96" t="s">
        <v>1911</v>
      </c>
      <c r="AR96" s="21"/>
    </row>
    <row r="97" spans="1:44" x14ac:dyDescent="0.3">
      <c r="A97" t="s">
        <v>162</v>
      </c>
      <c r="B97">
        <v>2021</v>
      </c>
      <c r="C97" t="s">
        <v>2177</v>
      </c>
      <c r="D97" t="s">
        <v>444</v>
      </c>
      <c r="E97" t="s">
        <v>2178</v>
      </c>
      <c r="F97" t="s">
        <v>2179</v>
      </c>
      <c r="G97" t="s">
        <v>1892</v>
      </c>
      <c r="H97">
        <v>344</v>
      </c>
      <c r="I97">
        <v>342</v>
      </c>
      <c r="J97">
        <v>342</v>
      </c>
      <c r="K97">
        <v>349</v>
      </c>
      <c r="L97">
        <v>338.5</v>
      </c>
      <c r="M97" t="s">
        <v>1892</v>
      </c>
      <c r="N97" t="s">
        <v>1892</v>
      </c>
      <c r="O97" t="s">
        <v>1892</v>
      </c>
      <c r="P97" t="s">
        <v>1892</v>
      </c>
      <c r="Q97" t="s">
        <v>1892</v>
      </c>
      <c r="R97" t="s">
        <v>1892</v>
      </c>
      <c r="S97" t="s">
        <v>1892</v>
      </c>
      <c r="T97" t="s">
        <v>1892</v>
      </c>
      <c r="U97" t="s">
        <v>1892</v>
      </c>
      <c r="V97" t="s">
        <v>1892</v>
      </c>
      <c r="W97" t="s">
        <v>1892</v>
      </c>
      <c r="X97" t="s">
        <v>1911</v>
      </c>
      <c r="Y97" t="s">
        <v>1911</v>
      </c>
      <c r="Z97" t="s">
        <v>1911</v>
      </c>
      <c r="AA97" t="s">
        <v>1911</v>
      </c>
      <c r="AB97" t="s">
        <v>1892</v>
      </c>
      <c r="AC97" t="s">
        <v>1892</v>
      </c>
      <c r="AD97" t="s">
        <v>1892</v>
      </c>
      <c r="AE97" t="s">
        <v>1892</v>
      </c>
      <c r="AF97" t="s">
        <v>1892</v>
      </c>
      <c r="AG97" t="s">
        <v>1892</v>
      </c>
      <c r="AH97" t="s">
        <v>1892</v>
      </c>
      <c r="AI97" t="s">
        <v>1911</v>
      </c>
      <c r="AJ97" t="s">
        <v>1911</v>
      </c>
      <c r="AR97" s="21"/>
    </row>
    <row r="98" spans="1:44" x14ac:dyDescent="0.3">
      <c r="A98" t="s">
        <v>162</v>
      </c>
      <c r="B98">
        <v>2021</v>
      </c>
      <c r="C98" t="s">
        <v>2180</v>
      </c>
      <c r="D98" t="s">
        <v>453</v>
      </c>
      <c r="E98" t="s">
        <v>2181</v>
      </c>
      <c r="F98" t="s">
        <v>2182</v>
      </c>
      <c r="G98" t="s">
        <v>1892</v>
      </c>
      <c r="H98">
        <v>37</v>
      </c>
      <c r="I98">
        <v>35</v>
      </c>
      <c r="J98">
        <v>36</v>
      </c>
      <c r="K98">
        <v>33</v>
      </c>
      <c r="L98">
        <v>34</v>
      </c>
      <c r="M98" t="s">
        <v>1911</v>
      </c>
      <c r="N98" t="s">
        <v>1892</v>
      </c>
      <c r="O98" t="s">
        <v>1892</v>
      </c>
      <c r="P98" t="s">
        <v>1911</v>
      </c>
      <c r="Q98" t="s">
        <v>1892</v>
      </c>
      <c r="R98" t="s">
        <v>1892</v>
      </c>
      <c r="S98" t="s">
        <v>1892</v>
      </c>
      <c r="T98" t="s">
        <v>1892</v>
      </c>
      <c r="U98" t="s">
        <v>1892</v>
      </c>
      <c r="V98" t="s">
        <v>1892</v>
      </c>
      <c r="W98" t="s">
        <v>1892</v>
      </c>
      <c r="X98" t="s">
        <v>1911</v>
      </c>
      <c r="Y98" t="s">
        <v>1911</v>
      </c>
      <c r="Z98" t="s">
        <v>1911</v>
      </c>
      <c r="AA98" t="s">
        <v>1911</v>
      </c>
      <c r="AB98" t="s">
        <v>1892</v>
      </c>
      <c r="AC98" t="s">
        <v>1892</v>
      </c>
      <c r="AD98" t="s">
        <v>1892</v>
      </c>
      <c r="AE98" t="s">
        <v>1911</v>
      </c>
      <c r="AF98" t="s">
        <v>1892</v>
      </c>
      <c r="AG98" t="s">
        <v>1892</v>
      </c>
      <c r="AH98" t="s">
        <v>1892</v>
      </c>
      <c r="AI98" t="s">
        <v>1892</v>
      </c>
      <c r="AJ98" t="s">
        <v>1911</v>
      </c>
      <c r="AR98" s="21"/>
    </row>
    <row r="99" spans="1:44" x14ac:dyDescent="0.3">
      <c r="A99" t="s">
        <v>162</v>
      </c>
      <c r="B99">
        <v>2021</v>
      </c>
      <c r="C99" t="s">
        <v>2183</v>
      </c>
      <c r="D99" t="s">
        <v>456</v>
      </c>
      <c r="E99" t="s">
        <v>2184</v>
      </c>
      <c r="F99" t="s">
        <v>2185</v>
      </c>
      <c r="G99" t="s">
        <v>1892</v>
      </c>
      <c r="H99">
        <v>33</v>
      </c>
      <c r="I99">
        <v>30</v>
      </c>
      <c r="J99">
        <v>29</v>
      </c>
      <c r="K99">
        <v>29</v>
      </c>
      <c r="L99">
        <v>32</v>
      </c>
      <c r="M99" t="s">
        <v>1911</v>
      </c>
      <c r="N99" t="s">
        <v>1911</v>
      </c>
      <c r="O99" t="s">
        <v>1911</v>
      </c>
      <c r="P99" t="s">
        <v>1911</v>
      </c>
      <c r="Q99" t="s">
        <v>1892</v>
      </c>
      <c r="R99" t="s">
        <v>1911</v>
      </c>
      <c r="S99" t="s">
        <v>1911</v>
      </c>
      <c r="T99" t="s">
        <v>1911</v>
      </c>
      <c r="U99" t="s">
        <v>1892</v>
      </c>
      <c r="V99" t="s">
        <v>1911</v>
      </c>
      <c r="AB99" t="s">
        <v>1892</v>
      </c>
      <c r="AC99" t="s">
        <v>1892</v>
      </c>
      <c r="AD99" t="s">
        <v>1892</v>
      </c>
      <c r="AE99" t="s">
        <v>1911</v>
      </c>
      <c r="AF99" t="s">
        <v>1892</v>
      </c>
      <c r="AG99" t="s">
        <v>1892</v>
      </c>
      <c r="AH99" t="s">
        <v>1892</v>
      </c>
      <c r="AI99" t="s">
        <v>1911</v>
      </c>
      <c r="AJ99" t="s">
        <v>1911</v>
      </c>
      <c r="AR99" s="21"/>
    </row>
    <row r="100" spans="1:44" x14ac:dyDescent="0.3">
      <c r="A100" t="s">
        <v>162</v>
      </c>
      <c r="B100">
        <v>2021</v>
      </c>
      <c r="C100" t="s">
        <v>2186</v>
      </c>
      <c r="D100" t="s">
        <v>459</v>
      </c>
      <c r="E100" t="s">
        <v>2187</v>
      </c>
      <c r="F100" t="s">
        <v>2188</v>
      </c>
      <c r="G100" t="s">
        <v>1892</v>
      </c>
      <c r="H100">
        <v>48</v>
      </c>
      <c r="I100">
        <v>43</v>
      </c>
      <c r="J100">
        <v>43</v>
      </c>
      <c r="K100">
        <v>42</v>
      </c>
      <c r="L100">
        <v>49</v>
      </c>
      <c r="M100" t="s">
        <v>1911</v>
      </c>
      <c r="N100" t="s">
        <v>1911</v>
      </c>
      <c r="O100" t="s">
        <v>1911</v>
      </c>
      <c r="P100" t="s">
        <v>1911</v>
      </c>
      <c r="Q100" t="s">
        <v>1911</v>
      </c>
      <c r="R100" t="s">
        <v>1911</v>
      </c>
      <c r="S100" t="s">
        <v>1911</v>
      </c>
      <c r="T100" t="s">
        <v>1892</v>
      </c>
      <c r="U100" t="s">
        <v>1911</v>
      </c>
      <c r="V100" t="s">
        <v>1911</v>
      </c>
      <c r="AB100" t="s">
        <v>1892</v>
      </c>
      <c r="AC100" t="s">
        <v>1892</v>
      </c>
      <c r="AD100" t="s">
        <v>1911</v>
      </c>
      <c r="AE100" t="s">
        <v>1892</v>
      </c>
      <c r="AF100" t="s">
        <v>1892</v>
      </c>
      <c r="AG100" t="s">
        <v>1892</v>
      </c>
      <c r="AH100" t="s">
        <v>1892</v>
      </c>
      <c r="AI100" t="s">
        <v>1892</v>
      </c>
      <c r="AJ100" t="s">
        <v>1911</v>
      </c>
      <c r="AR100" s="21"/>
    </row>
    <row r="101" spans="1:44" x14ac:dyDescent="0.3">
      <c r="A101" t="s">
        <v>162</v>
      </c>
      <c r="B101">
        <v>2021</v>
      </c>
      <c r="C101" t="s">
        <v>2189</v>
      </c>
      <c r="D101" t="s">
        <v>468</v>
      </c>
      <c r="E101" t="s">
        <v>2190</v>
      </c>
      <c r="F101" t="s">
        <v>2191</v>
      </c>
      <c r="G101" t="s">
        <v>1892</v>
      </c>
      <c r="H101">
        <v>10</v>
      </c>
      <c r="I101">
        <v>13</v>
      </c>
      <c r="J101">
        <v>13</v>
      </c>
      <c r="K101">
        <v>15</v>
      </c>
      <c r="L101">
        <v>12</v>
      </c>
      <c r="M101" t="s">
        <v>1911</v>
      </c>
      <c r="N101" t="s">
        <v>1911</v>
      </c>
      <c r="O101" t="s">
        <v>1892</v>
      </c>
      <c r="P101" t="s">
        <v>1911</v>
      </c>
      <c r="Q101" t="s">
        <v>1892</v>
      </c>
      <c r="R101" t="s">
        <v>1892</v>
      </c>
      <c r="S101" t="s">
        <v>1911</v>
      </c>
      <c r="T101" t="s">
        <v>1911</v>
      </c>
      <c r="U101" t="s">
        <v>1892</v>
      </c>
      <c r="V101" t="s">
        <v>1911</v>
      </c>
      <c r="AB101" t="s">
        <v>1911</v>
      </c>
      <c r="AJ101" t="s">
        <v>1892</v>
      </c>
      <c r="AK101" t="s">
        <v>1892</v>
      </c>
      <c r="AL101" t="s">
        <v>1911</v>
      </c>
      <c r="AM101" t="s">
        <v>1911</v>
      </c>
      <c r="AN101" t="s">
        <v>1911</v>
      </c>
      <c r="AO101" t="s">
        <v>1911</v>
      </c>
      <c r="AP101" t="s">
        <v>1911</v>
      </c>
      <c r="AQ101" t="s">
        <v>1911</v>
      </c>
      <c r="AR101" s="21"/>
    </row>
    <row r="102" spans="1:44" x14ac:dyDescent="0.3">
      <c r="A102" t="s">
        <v>162</v>
      </c>
      <c r="B102">
        <v>2021</v>
      </c>
      <c r="C102" t="s">
        <v>2192</v>
      </c>
      <c r="D102" t="s">
        <v>471</v>
      </c>
      <c r="E102" t="s">
        <v>2193</v>
      </c>
      <c r="F102" t="s">
        <v>2194</v>
      </c>
      <c r="G102" t="s">
        <v>1892</v>
      </c>
      <c r="H102">
        <v>15</v>
      </c>
      <c r="I102">
        <v>15</v>
      </c>
      <c r="J102">
        <v>15</v>
      </c>
      <c r="K102">
        <v>15</v>
      </c>
      <c r="L102">
        <v>15</v>
      </c>
      <c r="M102" t="s">
        <v>1911</v>
      </c>
      <c r="N102" t="s">
        <v>1911</v>
      </c>
      <c r="O102" t="s">
        <v>1892</v>
      </c>
      <c r="P102" t="s">
        <v>1911</v>
      </c>
      <c r="Q102" t="s">
        <v>1911</v>
      </c>
      <c r="R102" t="s">
        <v>1892</v>
      </c>
      <c r="S102" t="s">
        <v>1911</v>
      </c>
      <c r="T102" t="s">
        <v>1911</v>
      </c>
      <c r="U102" t="s">
        <v>1892</v>
      </c>
      <c r="V102" t="s">
        <v>1892</v>
      </c>
      <c r="W102" t="s">
        <v>1911</v>
      </c>
      <c r="X102" t="s">
        <v>1892</v>
      </c>
      <c r="Y102" t="s">
        <v>1911</v>
      </c>
      <c r="Z102" t="s">
        <v>1892</v>
      </c>
      <c r="AA102" t="s">
        <v>1911</v>
      </c>
      <c r="AB102" t="s">
        <v>1911</v>
      </c>
      <c r="AJ102" t="s">
        <v>1911</v>
      </c>
      <c r="AR102" s="21"/>
    </row>
    <row r="103" spans="1:44" x14ac:dyDescent="0.3">
      <c r="A103" t="s">
        <v>162</v>
      </c>
      <c r="B103">
        <v>2021</v>
      </c>
      <c r="C103" t="s">
        <v>2195</v>
      </c>
      <c r="D103" t="s">
        <v>474</v>
      </c>
      <c r="E103" t="s">
        <v>2196</v>
      </c>
      <c r="F103" t="s">
        <v>2197</v>
      </c>
      <c r="G103" t="s">
        <v>1892</v>
      </c>
      <c r="H103">
        <v>85</v>
      </c>
      <c r="I103">
        <v>85.5</v>
      </c>
      <c r="J103">
        <v>81</v>
      </c>
      <c r="K103">
        <v>81.5</v>
      </c>
      <c r="L103">
        <v>81</v>
      </c>
      <c r="M103" t="s">
        <v>1911</v>
      </c>
      <c r="N103" t="s">
        <v>1911</v>
      </c>
      <c r="O103" t="s">
        <v>1911</v>
      </c>
      <c r="P103" t="s">
        <v>1911</v>
      </c>
      <c r="Q103" t="s">
        <v>1911</v>
      </c>
      <c r="R103" t="s">
        <v>1911</v>
      </c>
      <c r="S103" t="s">
        <v>1911</v>
      </c>
      <c r="T103" t="s">
        <v>1911</v>
      </c>
      <c r="U103" t="s">
        <v>1911</v>
      </c>
      <c r="V103" t="s">
        <v>1911</v>
      </c>
      <c r="AB103" t="s">
        <v>1892</v>
      </c>
      <c r="AC103" t="s">
        <v>1892</v>
      </c>
      <c r="AD103" t="s">
        <v>1911</v>
      </c>
      <c r="AE103" t="s">
        <v>1892</v>
      </c>
      <c r="AF103" t="s">
        <v>1892</v>
      </c>
      <c r="AG103" t="s">
        <v>1911</v>
      </c>
      <c r="AH103" t="s">
        <v>1892</v>
      </c>
      <c r="AI103" t="s">
        <v>1911</v>
      </c>
      <c r="AJ103" t="s">
        <v>1911</v>
      </c>
      <c r="AR103" s="21"/>
    </row>
    <row r="104" spans="1:44" x14ac:dyDescent="0.3">
      <c r="A104" t="s">
        <v>162</v>
      </c>
      <c r="B104">
        <v>2021</v>
      </c>
      <c r="C104" t="s">
        <v>2198</v>
      </c>
      <c r="D104" t="s">
        <v>465</v>
      </c>
      <c r="E104" t="s">
        <v>2199</v>
      </c>
      <c r="F104" t="s">
        <v>2200</v>
      </c>
      <c r="G104" t="s">
        <v>1892</v>
      </c>
      <c r="H104">
        <v>112</v>
      </c>
      <c r="I104">
        <v>114</v>
      </c>
      <c r="J104">
        <v>114</v>
      </c>
      <c r="K104">
        <v>110</v>
      </c>
      <c r="L104">
        <v>105</v>
      </c>
      <c r="M104" t="s">
        <v>1892</v>
      </c>
      <c r="N104" t="s">
        <v>1892</v>
      </c>
      <c r="O104" t="s">
        <v>1892</v>
      </c>
      <c r="P104" t="s">
        <v>1892</v>
      </c>
      <c r="Q104" t="s">
        <v>1892</v>
      </c>
      <c r="R104" t="s">
        <v>1892</v>
      </c>
      <c r="S104" t="s">
        <v>1892</v>
      </c>
      <c r="T104" t="s">
        <v>1892</v>
      </c>
      <c r="U104" t="s">
        <v>1892</v>
      </c>
      <c r="V104" t="s">
        <v>1911</v>
      </c>
      <c r="AB104" t="s">
        <v>1892</v>
      </c>
      <c r="AC104" t="s">
        <v>1892</v>
      </c>
      <c r="AD104" t="s">
        <v>1892</v>
      </c>
      <c r="AE104" t="s">
        <v>1892</v>
      </c>
      <c r="AF104" t="s">
        <v>1911</v>
      </c>
      <c r="AG104" t="s">
        <v>1892</v>
      </c>
      <c r="AH104" t="s">
        <v>1892</v>
      </c>
      <c r="AI104" t="s">
        <v>1911</v>
      </c>
      <c r="AJ104" t="s">
        <v>1911</v>
      </c>
      <c r="AR104" s="21"/>
    </row>
    <row r="105" spans="1:44" x14ac:dyDescent="0.3">
      <c r="A105" t="s">
        <v>162</v>
      </c>
      <c r="B105">
        <v>2021</v>
      </c>
      <c r="C105" t="s">
        <v>2201</v>
      </c>
      <c r="D105" t="s">
        <v>477</v>
      </c>
      <c r="E105" t="s">
        <v>2202</v>
      </c>
      <c r="F105" t="s">
        <v>2203</v>
      </c>
      <c r="G105" t="s">
        <v>1892</v>
      </c>
      <c r="H105">
        <v>219</v>
      </c>
      <c r="I105">
        <v>215</v>
      </c>
      <c r="J105">
        <v>217</v>
      </c>
      <c r="K105">
        <v>207</v>
      </c>
      <c r="L105">
        <v>195</v>
      </c>
      <c r="M105" t="s">
        <v>1911</v>
      </c>
      <c r="N105" t="s">
        <v>1892</v>
      </c>
      <c r="O105" t="s">
        <v>1892</v>
      </c>
      <c r="P105" t="s">
        <v>1911</v>
      </c>
      <c r="Q105" t="s">
        <v>1911</v>
      </c>
      <c r="R105" t="s">
        <v>1892</v>
      </c>
      <c r="S105" t="s">
        <v>1911</v>
      </c>
      <c r="T105" t="s">
        <v>1911</v>
      </c>
      <c r="U105" t="s">
        <v>1892</v>
      </c>
      <c r="V105" t="s">
        <v>1911</v>
      </c>
      <c r="AB105" t="s">
        <v>1892</v>
      </c>
      <c r="AC105" t="s">
        <v>1892</v>
      </c>
      <c r="AD105" t="s">
        <v>1892</v>
      </c>
      <c r="AE105" t="s">
        <v>1911</v>
      </c>
      <c r="AF105" t="s">
        <v>1892</v>
      </c>
      <c r="AG105" t="s">
        <v>1892</v>
      </c>
      <c r="AH105" t="s">
        <v>1892</v>
      </c>
      <c r="AI105" t="s">
        <v>1911</v>
      </c>
      <c r="AJ105" t="s">
        <v>1911</v>
      </c>
      <c r="AR105" s="21"/>
    </row>
    <row r="106" spans="1:44" x14ac:dyDescent="0.3">
      <c r="A106" t="s">
        <v>162</v>
      </c>
      <c r="B106">
        <v>2021</v>
      </c>
      <c r="C106" t="s">
        <v>2204</v>
      </c>
      <c r="D106" t="s">
        <v>480</v>
      </c>
      <c r="E106" t="s">
        <v>2205</v>
      </c>
      <c r="F106" t="s">
        <v>2206</v>
      </c>
      <c r="G106" t="s">
        <v>1892</v>
      </c>
      <c r="H106">
        <v>71</v>
      </c>
      <c r="I106">
        <v>71</v>
      </c>
      <c r="J106">
        <v>70</v>
      </c>
      <c r="K106">
        <v>68</v>
      </c>
      <c r="L106">
        <v>68</v>
      </c>
      <c r="M106" t="s">
        <v>1911</v>
      </c>
      <c r="N106" t="s">
        <v>1892</v>
      </c>
      <c r="O106" t="s">
        <v>1911</v>
      </c>
      <c r="P106" t="s">
        <v>1911</v>
      </c>
      <c r="Q106" t="s">
        <v>1911</v>
      </c>
      <c r="R106" t="s">
        <v>1892</v>
      </c>
      <c r="S106" t="s">
        <v>1892</v>
      </c>
      <c r="T106" t="s">
        <v>1892</v>
      </c>
      <c r="U106" t="s">
        <v>1892</v>
      </c>
      <c r="V106" t="s">
        <v>1892</v>
      </c>
      <c r="W106" t="s">
        <v>1892</v>
      </c>
      <c r="X106" t="s">
        <v>1911</v>
      </c>
      <c r="Y106" t="s">
        <v>1911</v>
      </c>
      <c r="Z106" t="s">
        <v>1892</v>
      </c>
      <c r="AA106" t="s">
        <v>1911</v>
      </c>
      <c r="AB106" t="s">
        <v>1892</v>
      </c>
      <c r="AC106" t="s">
        <v>1892</v>
      </c>
      <c r="AD106" t="s">
        <v>1892</v>
      </c>
      <c r="AE106" t="s">
        <v>1892</v>
      </c>
      <c r="AF106" t="s">
        <v>1892</v>
      </c>
      <c r="AG106" t="s">
        <v>1892</v>
      </c>
      <c r="AH106" t="s">
        <v>1892</v>
      </c>
      <c r="AI106" t="s">
        <v>1911</v>
      </c>
      <c r="AJ106" t="s">
        <v>1911</v>
      </c>
      <c r="AR106" s="21"/>
    </row>
    <row r="107" spans="1:44" x14ac:dyDescent="0.3">
      <c r="A107" t="s">
        <v>162</v>
      </c>
      <c r="B107">
        <v>2021</v>
      </c>
      <c r="C107" t="s">
        <v>2207</v>
      </c>
      <c r="D107" t="s">
        <v>483</v>
      </c>
      <c r="E107" t="s">
        <v>2208</v>
      </c>
      <c r="F107" t="s">
        <v>2209</v>
      </c>
      <c r="G107" t="s">
        <v>1892</v>
      </c>
      <c r="H107">
        <v>100</v>
      </c>
      <c r="I107">
        <v>115</v>
      </c>
      <c r="J107">
        <v>114</v>
      </c>
      <c r="K107">
        <v>137</v>
      </c>
      <c r="L107">
        <v>149</v>
      </c>
      <c r="M107" t="s">
        <v>1892</v>
      </c>
      <c r="N107" t="s">
        <v>1892</v>
      </c>
      <c r="O107" t="s">
        <v>1892</v>
      </c>
      <c r="P107" t="s">
        <v>1892</v>
      </c>
      <c r="Q107" t="s">
        <v>1892</v>
      </c>
      <c r="R107" t="s">
        <v>1892</v>
      </c>
      <c r="S107" t="s">
        <v>1892</v>
      </c>
      <c r="T107" t="s">
        <v>1892</v>
      </c>
      <c r="U107" t="s">
        <v>1892</v>
      </c>
      <c r="V107" t="s">
        <v>1892</v>
      </c>
      <c r="W107" t="s">
        <v>1892</v>
      </c>
      <c r="X107" t="s">
        <v>1911</v>
      </c>
      <c r="Y107" t="s">
        <v>1911</v>
      </c>
      <c r="Z107" t="s">
        <v>1911</v>
      </c>
      <c r="AA107" t="s">
        <v>1911</v>
      </c>
      <c r="AB107" t="s">
        <v>1892</v>
      </c>
      <c r="AC107" t="s">
        <v>1892</v>
      </c>
      <c r="AD107" t="s">
        <v>1892</v>
      </c>
      <c r="AE107" t="s">
        <v>1892</v>
      </c>
      <c r="AF107" t="s">
        <v>1892</v>
      </c>
      <c r="AG107" t="s">
        <v>1892</v>
      </c>
      <c r="AH107" t="s">
        <v>1892</v>
      </c>
      <c r="AI107" t="s">
        <v>1911</v>
      </c>
      <c r="AJ107" t="s">
        <v>1892</v>
      </c>
      <c r="AK107" t="s">
        <v>1892</v>
      </c>
      <c r="AL107" t="s">
        <v>1911</v>
      </c>
      <c r="AM107" t="s">
        <v>1911</v>
      </c>
      <c r="AN107" t="s">
        <v>1911</v>
      </c>
      <c r="AO107" t="s">
        <v>1911</v>
      </c>
      <c r="AP107" t="s">
        <v>1911</v>
      </c>
      <c r="AQ107" t="s">
        <v>1911</v>
      </c>
      <c r="AR107" s="21"/>
    </row>
    <row r="108" spans="1:44" x14ac:dyDescent="0.3">
      <c r="A108" t="s">
        <v>162</v>
      </c>
      <c r="B108">
        <v>2021</v>
      </c>
      <c r="C108" t="s">
        <v>2210</v>
      </c>
      <c r="D108" t="s">
        <v>486</v>
      </c>
      <c r="E108" t="s">
        <v>2211</v>
      </c>
      <c r="F108" t="s">
        <v>2212</v>
      </c>
      <c r="G108" t="s">
        <v>1892</v>
      </c>
      <c r="H108">
        <v>80</v>
      </c>
      <c r="I108">
        <v>77</v>
      </c>
      <c r="J108">
        <v>77</v>
      </c>
      <c r="K108">
        <v>77</v>
      </c>
      <c r="L108">
        <v>84</v>
      </c>
      <c r="M108" t="s">
        <v>1911</v>
      </c>
      <c r="N108" t="s">
        <v>1892</v>
      </c>
      <c r="O108" t="s">
        <v>1892</v>
      </c>
      <c r="P108" t="s">
        <v>1911</v>
      </c>
      <c r="Q108" t="s">
        <v>1911</v>
      </c>
      <c r="R108" t="s">
        <v>1892</v>
      </c>
      <c r="S108" t="s">
        <v>1911</v>
      </c>
      <c r="T108" t="s">
        <v>1911</v>
      </c>
      <c r="U108" t="s">
        <v>1892</v>
      </c>
      <c r="V108" t="s">
        <v>1911</v>
      </c>
      <c r="AB108" t="s">
        <v>1892</v>
      </c>
      <c r="AC108" t="s">
        <v>1892</v>
      </c>
      <c r="AD108" t="s">
        <v>1892</v>
      </c>
      <c r="AE108" t="s">
        <v>1892</v>
      </c>
      <c r="AF108" t="s">
        <v>1892</v>
      </c>
      <c r="AG108" t="s">
        <v>1892</v>
      </c>
      <c r="AH108" t="s">
        <v>1892</v>
      </c>
      <c r="AI108" t="s">
        <v>1892</v>
      </c>
      <c r="AJ108" t="s">
        <v>1911</v>
      </c>
      <c r="AR108" s="21"/>
    </row>
    <row r="109" spans="1:44" x14ac:dyDescent="0.3">
      <c r="A109" t="s">
        <v>162</v>
      </c>
      <c r="B109">
        <v>2021</v>
      </c>
      <c r="C109" t="s">
        <v>2213</v>
      </c>
      <c r="D109" t="s">
        <v>489</v>
      </c>
      <c r="E109" t="s">
        <v>2214</v>
      </c>
      <c r="F109" t="s">
        <v>2215</v>
      </c>
      <c r="G109" t="s">
        <v>1892</v>
      </c>
      <c r="H109">
        <v>28.4</v>
      </c>
      <c r="I109">
        <v>27.5</v>
      </c>
      <c r="J109">
        <v>27.5</v>
      </c>
      <c r="K109">
        <v>27.8</v>
      </c>
      <c r="L109">
        <v>27.5</v>
      </c>
      <c r="M109" t="s">
        <v>1911</v>
      </c>
      <c r="N109" t="s">
        <v>1892</v>
      </c>
      <c r="O109" t="s">
        <v>1911</v>
      </c>
      <c r="P109" t="s">
        <v>1911</v>
      </c>
      <c r="Q109" t="s">
        <v>1911</v>
      </c>
      <c r="R109" t="s">
        <v>1911</v>
      </c>
      <c r="S109" t="s">
        <v>1892</v>
      </c>
      <c r="T109" t="s">
        <v>1911</v>
      </c>
      <c r="U109" t="s">
        <v>1892</v>
      </c>
      <c r="V109" t="s">
        <v>1911</v>
      </c>
      <c r="AB109" t="s">
        <v>1892</v>
      </c>
      <c r="AC109" t="s">
        <v>1892</v>
      </c>
      <c r="AD109" t="s">
        <v>1911</v>
      </c>
      <c r="AE109" t="s">
        <v>1911</v>
      </c>
      <c r="AF109" t="s">
        <v>1892</v>
      </c>
      <c r="AG109" t="s">
        <v>1892</v>
      </c>
      <c r="AH109" t="s">
        <v>1911</v>
      </c>
      <c r="AI109" t="s">
        <v>1911</v>
      </c>
      <c r="AJ109" t="s">
        <v>1911</v>
      </c>
      <c r="AR109" s="21"/>
    </row>
    <row r="110" spans="1:44" x14ac:dyDescent="0.3">
      <c r="A110" t="s">
        <v>162</v>
      </c>
      <c r="B110">
        <v>2021</v>
      </c>
      <c r="C110" t="s">
        <v>2216</v>
      </c>
      <c r="D110" t="s">
        <v>492</v>
      </c>
      <c r="E110" t="s">
        <v>2217</v>
      </c>
      <c r="F110" t="s">
        <v>2218</v>
      </c>
      <c r="G110" t="s">
        <v>1892</v>
      </c>
      <c r="H110">
        <v>263</v>
      </c>
      <c r="I110">
        <v>278</v>
      </c>
      <c r="J110">
        <v>277</v>
      </c>
      <c r="K110">
        <v>263</v>
      </c>
      <c r="L110">
        <v>268</v>
      </c>
      <c r="M110" t="s">
        <v>1911</v>
      </c>
      <c r="N110" t="s">
        <v>1892</v>
      </c>
      <c r="O110" t="s">
        <v>1892</v>
      </c>
      <c r="P110" t="s">
        <v>1892</v>
      </c>
      <c r="Q110" t="s">
        <v>1892</v>
      </c>
      <c r="R110" t="s">
        <v>1892</v>
      </c>
      <c r="S110" t="s">
        <v>1892</v>
      </c>
      <c r="T110" t="s">
        <v>1892</v>
      </c>
      <c r="U110" t="s">
        <v>1892</v>
      </c>
      <c r="V110" t="s">
        <v>1911</v>
      </c>
      <c r="AB110" t="s">
        <v>1892</v>
      </c>
      <c r="AC110" t="s">
        <v>1892</v>
      </c>
      <c r="AD110" t="s">
        <v>1892</v>
      </c>
      <c r="AE110" t="s">
        <v>1911</v>
      </c>
      <c r="AF110" t="s">
        <v>1892</v>
      </c>
      <c r="AG110" t="s">
        <v>1892</v>
      </c>
      <c r="AH110" t="s">
        <v>1892</v>
      </c>
      <c r="AI110" t="s">
        <v>1911</v>
      </c>
      <c r="AJ110" t="s">
        <v>1911</v>
      </c>
      <c r="AR110" s="21"/>
    </row>
    <row r="111" spans="1:44" x14ac:dyDescent="0.3">
      <c r="A111" t="s">
        <v>162</v>
      </c>
      <c r="B111">
        <v>2021</v>
      </c>
      <c r="C111" t="s">
        <v>2219</v>
      </c>
      <c r="D111" t="s">
        <v>495</v>
      </c>
      <c r="E111" t="s">
        <v>2220</v>
      </c>
      <c r="F111" t="s">
        <v>2221</v>
      </c>
      <c r="G111" t="s">
        <v>1892</v>
      </c>
      <c r="H111">
        <v>8</v>
      </c>
      <c r="I111">
        <v>8</v>
      </c>
      <c r="J111">
        <v>7</v>
      </c>
      <c r="K111">
        <v>7</v>
      </c>
      <c r="L111">
        <v>9</v>
      </c>
      <c r="M111" t="s">
        <v>1911</v>
      </c>
      <c r="N111" t="s">
        <v>1911</v>
      </c>
      <c r="O111" t="s">
        <v>1892</v>
      </c>
      <c r="P111" t="s">
        <v>1892</v>
      </c>
      <c r="Q111" t="s">
        <v>1911</v>
      </c>
      <c r="R111" t="s">
        <v>1892</v>
      </c>
      <c r="S111" t="s">
        <v>1892</v>
      </c>
      <c r="T111" t="s">
        <v>1911</v>
      </c>
      <c r="U111" t="s">
        <v>1892</v>
      </c>
      <c r="V111" t="s">
        <v>1892</v>
      </c>
      <c r="W111" t="s">
        <v>1892</v>
      </c>
      <c r="X111" t="s">
        <v>1892</v>
      </c>
      <c r="Y111" t="s">
        <v>1911</v>
      </c>
      <c r="Z111" t="s">
        <v>1911</v>
      </c>
      <c r="AA111" t="s">
        <v>1911</v>
      </c>
      <c r="AB111" t="s">
        <v>1892</v>
      </c>
      <c r="AC111" t="s">
        <v>1892</v>
      </c>
      <c r="AD111" t="s">
        <v>1911</v>
      </c>
      <c r="AE111" t="s">
        <v>1911</v>
      </c>
      <c r="AF111" t="s">
        <v>1892</v>
      </c>
      <c r="AG111" t="s">
        <v>1911</v>
      </c>
      <c r="AH111" t="s">
        <v>1911</v>
      </c>
      <c r="AI111" t="s">
        <v>1911</v>
      </c>
      <c r="AJ111" t="s">
        <v>1911</v>
      </c>
      <c r="AR111" s="21"/>
    </row>
    <row r="112" spans="1:44" x14ac:dyDescent="0.3">
      <c r="A112" t="s">
        <v>162</v>
      </c>
      <c r="B112">
        <v>2021</v>
      </c>
      <c r="C112" t="s">
        <v>2222</v>
      </c>
      <c r="D112" t="s">
        <v>501</v>
      </c>
      <c r="E112" t="s">
        <v>2223</v>
      </c>
      <c r="F112" t="s">
        <v>2224</v>
      </c>
      <c r="G112" t="s">
        <v>1892</v>
      </c>
      <c r="H112">
        <v>18</v>
      </c>
      <c r="I112">
        <v>17</v>
      </c>
      <c r="J112">
        <v>16</v>
      </c>
      <c r="K112">
        <v>19</v>
      </c>
      <c r="L112">
        <v>25</v>
      </c>
      <c r="M112" t="s">
        <v>1892</v>
      </c>
      <c r="N112" t="s">
        <v>1892</v>
      </c>
      <c r="O112" t="s">
        <v>1892</v>
      </c>
      <c r="P112" t="s">
        <v>1892</v>
      </c>
      <c r="Q112" t="s">
        <v>1892</v>
      </c>
      <c r="R112" t="s">
        <v>1892</v>
      </c>
      <c r="S112" t="s">
        <v>1892</v>
      </c>
      <c r="T112" t="s">
        <v>1892</v>
      </c>
      <c r="U112" t="s">
        <v>1892</v>
      </c>
      <c r="V112" t="s">
        <v>1892</v>
      </c>
      <c r="W112" t="s">
        <v>1892</v>
      </c>
      <c r="X112" t="s">
        <v>1911</v>
      </c>
      <c r="Y112" t="s">
        <v>1911</v>
      </c>
      <c r="Z112" t="s">
        <v>1911</v>
      </c>
      <c r="AA112" t="s">
        <v>1911</v>
      </c>
      <c r="AB112" t="s">
        <v>1892</v>
      </c>
      <c r="AC112" t="s">
        <v>1892</v>
      </c>
      <c r="AD112" t="s">
        <v>1892</v>
      </c>
      <c r="AE112" t="s">
        <v>1892</v>
      </c>
      <c r="AF112" t="s">
        <v>1892</v>
      </c>
      <c r="AG112" t="s">
        <v>1892</v>
      </c>
      <c r="AH112" t="s">
        <v>1892</v>
      </c>
      <c r="AI112" t="s">
        <v>1911</v>
      </c>
      <c r="AJ112" t="s">
        <v>1892</v>
      </c>
      <c r="AK112" t="s">
        <v>1892</v>
      </c>
      <c r="AL112" t="s">
        <v>1911</v>
      </c>
      <c r="AM112" t="s">
        <v>1911</v>
      </c>
      <c r="AN112" t="s">
        <v>1911</v>
      </c>
      <c r="AO112" t="s">
        <v>1911</v>
      </c>
      <c r="AP112" t="s">
        <v>1911</v>
      </c>
      <c r="AQ112" t="s">
        <v>1911</v>
      </c>
      <c r="AR112" s="21"/>
    </row>
    <row r="113" spans="1:44" x14ac:dyDescent="0.3">
      <c r="A113" t="s">
        <v>162</v>
      </c>
      <c r="B113">
        <v>2021</v>
      </c>
      <c r="C113" t="s">
        <v>2225</v>
      </c>
      <c r="D113" t="s">
        <v>504</v>
      </c>
      <c r="E113" t="s">
        <v>2226</v>
      </c>
      <c r="F113" t="s">
        <v>2227</v>
      </c>
      <c r="G113" t="s">
        <v>1892</v>
      </c>
      <c r="H113">
        <v>30</v>
      </c>
      <c r="I113">
        <v>30</v>
      </c>
      <c r="J113">
        <v>30</v>
      </c>
      <c r="K113">
        <v>30</v>
      </c>
      <c r="L113">
        <v>28</v>
      </c>
      <c r="M113" t="s">
        <v>1911</v>
      </c>
      <c r="N113" t="s">
        <v>1911</v>
      </c>
      <c r="O113" t="s">
        <v>1892</v>
      </c>
      <c r="P113" t="s">
        <v>1892</v>
      </c>
      <c r="Q113" t="s">
        <v>1911</v>
      </c>
      <c r="R113" t="s">
        <v>1892</v>
      </c>
      <c r="S113" t="s">
        <v>1911</v>
      </c>
      <c r="T113" t="s">
        <v>1911</v>
      </c>
      <c r="U113" t="s">
        <v>1892</v>
      </c>
      <c r="V113" t="s">
        <v>1911</v>
      </c>
      <c r="AB113" t="s">
        <v>1892</v>
      </c>
      <c r="AC113" t="s">
        <v>1911</v>
      </c>
      <c r="AD113" t="s">
        <v>1911</v>
      </c>
      <c r="AE113" t="s">
        <v>1911</v>
      </c>
      <c r="AF113" t="s">
        <v>1892</v>
      </c>
      <c r="AG113" t="s">
        <v>1911</v>
      </c>
      <c r="AH113" t="s">
        <v>1911</v>
      </c>
      <c r="AI113" t="s">
        <v>1911</v>
      </c>
      <c r="AJ113" t="s">
        <v>1911</v>
      </c>
      <c r="AR113" s="21"/>
    </row>
    <row r="114" spans="1:44" x14ac:dyDescent="0.3">
      <c r="A114" t="s">
        <v>162</v>
      </c>
      <c r="B114">
        <v>2021</v>
      </c>
      <c r="C114" t="s">
        <v>2228</v>
      </c>
      <c r="D114" t="s">
        <v>507</v>
      </c>
      <c r="E114" t="s">
        <v>2229</v>
      </c>
      <c r="F114" t="s">
        <v>2230</v>
      </c>
      <c r="G114" t="s">
        <v>1892</v>
      </c>
      <c r="H114">
        <v>44</v>
      </c>
      <c r="I114">
        <v>42</v>
      </c>
      <c r="J114">
        <v>40</v>
      </c>
      <c r="K114">
        <v>40</v>
      </c>
      <c r="L114">
        <v>40</v>
      </c>
      <c r="M114" t="s">
        <v>1911</v>
      </c>
      <c r="N114" t="s">
        <v>1892</v>
      </c>
      <c r="O114" t="s">
        <v>1892</v>
      </c>
      <c r="P114" t="s">
        <v>1892</v>
      </c>
      <c r="Q114" t="s">
        <v>1911</v>
      </c>
      <c r="R114" t="s">
        <v>1892</v>
      </c>
      <c r="S114" t="s">
        <v>1911</v>
      </c>
      <c r="T114" t="s">
        <v>1911</v>
      </c>
      <c r="U114" t="s">
        <v>1892</v>
      </c>
      <c r="V114" t="s">
        <v>1892</v>
      </c>
      <c r="W114" t="s">
        <v>1892</v>
      </c>
      <c r="X114" t="s">
        <v>1892</v>
      </c>
      <c r="Y114" t="s">
        <v>1911</v>
      </c>
      <c r="Z114" t="s">
        <v>1892</v>
      </c>
      <c r="AA114" t="s">
        <v>1911</v>
      </c>
      <c r="AB114" t="s">
        <v>1892</v>
      </c>
      <c r="AC114" t="s">
        <v>1892</v>
      </c>
      <c r="AD114" t="s">
        <v>1892</v>
      </c>
      <c r="AE114" t="s">
        <v>1911</v>
      </c>
      <c r="AF114" t="s">
        <v>1911</v>
      </c>
      <c r="AG114" t="s">
        <v>1892</v>
      </c>
      <c r="AH114" t="s">
        <v>1911</v>
      </c>
      <c r="AI114" t="s">
        <v>1911</v>
      </c>
      <c r="AJ114" t="s">
        <v>1911</v>
      </c>
      <c r="AR114" s="21"/>
    </row>
    <row r="115" spans="1:44" x14ac:dyDescent="0.3">
      <c r="A115" t="s">
        <v>162</v>
      </c>
      <c r="B115">
        <v>2021</v>
      </c>
      <c r="C115" t="s">
        <v>2231</v>
      </c>
      <c r="D115" t="s">
        <v>510</v>
      </c>
      <c r="E115" t="s">
        <v>2232</v>
      </c>
      <c r="F115" t="s">
        <v>2233</v>
      </c>
      <c r="G115" t="s">
        <v>1892</v>
      </c>
      <c r="H115">
        <v>46.5</v>
      </c>
      <c r="I115">
        <v>46.7</v>
      </c>
      <c r="J115">
        <v>48.3</v>
      </c>
      <c r="K115">
        <v>47.6</v>
      </c>
      <c r="L115">
        <v>47.5</v>
      </c>
      <c r="M115" t="s">
        <v>1911</v>
      </c>
      <c r="N115" t="s">
        <v>1911</v>
      </c>
      <c r="O115" t="s">
        <v>1911</v>
      </c>
      <c r="P115" t="s">
        <v>1911</v>
      </c>
      <c r="Q115" t="s">
        <v>1911</v>
      </c>
      <c r="R115" t="s">
        <v>1911</v>
      </c>
      <c r="S115" t="s">
        <v>1911</v>
      </c>
      <c r="T115" t="s">
        <v>1911</v>
      </c>
      <c r="U115" t="s">
        <v>1892</v>
      </c>
      <c r="V115" t="s">
        <v>1911</v>
      </c>
      <c r="AB115" t="s">
        <v>1892</v>
      </c>
      <c r="AC115" t="s">
        <v>1892</v>
      </c>
      <c r="AD115" t="s">
        <v>1892</v>
      </c>
      <c r="AE115" t="s">
        <v>1911</v>
      </c>
      <c r="AF115" t="s">
        <v>1892</v>
      </c>
      <c r="AG115" t="s">
        <v>1911</v>
      </c>
      <c r="AH115" t="s">
        <v>1911</v>
      </c>
      <c r="AI115" t="s">
        <v>1911</v>
      </c>
      <c r="AJ115" t="s">
        <v>1892</v>
      </c>
      <c r="AK115" t="s">
        <v>1911</v>
      </c>
      <c r="AL115" t="s">
        <v>1911</v>
      </c>
      <c r="AM115" t="s">
        <v>1911</v>
      </c>
      <c r="AN115" t="s">
        <v>1911</v>
      </c>
      <c r="AO115" t="s">
        <v>1911</v>
      </c>
      <c r="AP115" t="s">
        <v>1911</v>
      </c>
      <c r="AQ115" t="s">
        <v>1892</v>
      </c>
      <c r="AR115" s="21"/>
    </row>
    <row r="116" spans="1:44" x14ac:dyDescent="0.3">
      <c r="A116" t="s">
        <v>162</v>
      </c>
      <c r="B116">
        <v>2021</v>
      </c>
      <c r="C116" t="s">
        <v>2234</v>
      </c>
      <c r="D116" t="s">
        <v>498</v>
      </c>
      <c r="E116" t="s">
        <v>2235</v>
      </c>
      <c r="F116" t="s">
        <v>2236</v>
      </c>
      <c r="G116" t="s">
        <v>1892</v>
      </c>
      <c r="H116">
        <v>356</v>
      </c>
      <c r="I116">
        <v>358</v>
      </c>
      <c r="J116">
        <v>358</v>
      </c>
      <c r="K116">
        <v>349</v>
      </c>
      <c r="L116">
        <v>354</v>
      </c>
      <c r="M116" t="s">
        <v>1892</v>
      </c>
      <c r="N116" t="s">
        <v>1892</v>
      </c>
      <c r="O116" t="s">
        <v>1892</v>
      </c>
      <c r="P116" t="s">
        <v>1911</v>
      </c>
      <c r="Q116" t="s">
        <v>1911</v>
      </c>
      <c r="R116" t="s">
        <v>1892</v>
      </c>
      <c r="S116" t="s">
        <v>1892</v>
      </c>
      <c r="T116" t="s">
        <v>1892</v>
      </c>
      <c r="U116" t="s">
        <v>1892</v>
      </c>
      <c r="V116" t="s">
        <v>1892</v>
      </c>
      <c r="W116" t="s">
        <v>1892</v>
      </c>
      <c r="X116" t="s">
        <v>1892</v>
      </c>
      <c r="Y116" t="s">
        <v>1911</v>
      </c>
      <c r="Z116" t="s">
        <v>1911</v>
      </c>
      <c r="AA116" t="s">
        <v>1911</v>
      </c>
      <c r="AB116" t="s">
        <v>1892</v>
      </c>
      <c r="AC116" t="s">
        <v>1892</v>
      </c>
      <c r="AD116" t="s">
        <v>1892</v>
      </c>
      <c r="AE116" t="s">
        <v>1892</v>
      </c>
      <c r="AF116" t="s">
        <v>1892</v>
      </c>
      <c r="AG116" t="s">
        <v>1892</v>
      </c>
      <c r="AH116" t="s">
        <v>1892</v>
      </c>
      <c r="AI116" t="s">
        <v>1911</v>
      </c>
      <c r="AJ116" t="s">
        <v>1892</v>
      </c>
      <c r="AK116" t="s">
        <v>1892</v>
      </c>
      <c r="AL116" t="s">
        <v>1911</v>
      </c>
      <c r="AM116" t="s">
        <v>1911</v>
      </c>
      <c r="AN116" t="s">
        <v>1911</v>
      </c>
      <c r="AO116" t="s">
        <v>1892</v>
      </c>
      <c r="AP116" t="s">
        <v>1911</v>
      </c>
      <c r="AQ116" t="s">
        <v>1911</v>
      </c>
      <c r="AR116" s="21"/>
    </row>
    <row r="117" spans="1:44" x14ac:dyDescent="0.3">
      <c r="A117" t="s">
        <v>162</v>
      </c>
      <c r="B117">
        <v>2021</v>
      </c>
      <c r="C117" t="s">
        <v>2237</v>
      </c>
      <c r="D117" t="s">
        <v>513</v>
      </c>
      <c r="E117" t="s">
        <v>2238</v>
      </c>
      <c r="F117" t="s">
        <v>2239</v>
      </c>
      <c r="G117" t="s">
        <v>1892</v>
      </c>
      <c r="H117">
        <v>255</v>
      </c>
      <c r="I117">
        <v>260</v>
      </c>
      <c r="J117">
        <v>260</v>
      </c>
      <c r="K117">
        <v>271</v>
      </c>
      <c r="L117">
        <v>273</v>
      </c>
      <c r="M117" t="s">
        <v>1911</v>
      </c>
      <c r="N117" t="s">
        <v>1892</v>
      </c>
      <c r="O117" t="s">
        <v>1892</v>
      </c>
      <c r="P117" t="s">
        <v>1911</v>
      </c>
      <c r="Q117" t="s">
        <v>1892</v>
      </c>
      <c r="R117" t="s">
        <v>1892</v>
      </c>
      <c r="S117" t="s">
        <v>1892</v>
      </c>
      <c r="T117" t="s">
        <v>1892</v>
      </c>
      <c r="U117" t="s">
        <v>1892</v>
      </c>
      <c r="V117" t="s">
        <v>1892</v>
      </c>
      <c r="W117" t="s">
        <v>1911</v>
      </c>
      <c r="X117" t="s">
        <v>1911</v>
      </c>
      <c r="Y117" t="s">
        <v>1911</v>
      </c>
      <c r="Z117" t="s">
        <v>1911</v>
      </c>
      <c r="AA117" t="s">
        <v>1892</v>
      </c>
      <c r="AB117" t="s">
        <v>1892</v>
      </c>
      <c r="AC117" t="s">
        <v>1892</v>
      </c>
      <c r="AD117" t="s">
        <v>1911</v>
      </c>
      <c r="AE117" t="s">
        <v>1911</v>
      </c>
      <c r="AF117" t="s">
        <v>1892</v>
      </c>
      <c r="AG117" t="s">
        <v>1911</v>
      </c>
      <c r="AH117" t="s">
        <v>1911</v>
      </c>
      <c r="AI117" t="s">
        <v>1911</v>
      </c>
      <c r="AJ117" t="s">
        <v>1911</v>
      </c>
      <c r="AR117" s="21"/>
    </row>
    <row r="118" spans="1:44" x14ac:dyDescent="0.3">
      <c r="A118" t="s">
        <v>162</v>
      </c>
      <c r="B118">
        <v>2021</v>
      </c>
      <c r="C118" t="s">
        <v>2240</v>
      </c>
      <c r="D118" t="s">
        <v>516</v>
      </c>
      <c r="E118" t="s">
        <v>2241</v>
      </c>
      <c r="F118" t="s">
        <v>2242</v>
      </c>
      <c r="G118" t="s">
        <v>1892</v>
      </c>
      <c r="H118">
        <v>59</v>
      </c>
      <c r="I118">
        <v>58</v>
      </c>
      <c r="J118">
        <v>54</v>
      </c>
      <c r="K118">
        <v>50</v>
      </c>
      <c r="L118">
        <v>56</v>
      </c>
      <c r="M118" t="s">
        <v>1911</v>
      </c>
      <c r="N118" t="s">
        <v>1892</v>
      </c>
      <c r="O118" t="s">
        <v>1892</v>
      </c>
      <c r="P118" t="s">
        <v>1892</v>
      </c>
      <c r="Q118" t="s">
        <v>1911</v>
      </c>
      <c r="R118" t="s">
        <v>1892</v>
      </c>
      <c r="S118" t="s">
        <v>1892</v>
      </c>
      <c r="T118" t="s">
        <v>1892</v>
      </c>
      <c r="U118" t="s">
        <v>1892</v>
      </c>
      <c r="V118" t="s">
        <v>1892</v>
      </c>
      <c r="W118" t="s">
        <v>1892</v>
      </c>
      <c r="X118" t="s">
        <v>1911</v>
      </c>
      <c r="Y118" t="s">
        <v>1911</v>
      </c>
      <c r="Z118" t="s">
        <v>1892</v>
      </c>
      <c r="AA118" t="s">
        <v>1911</v>
      </c>
      <c r="AB118" t="s">
        <v>1892</v>
      </c>
      <c r="AC118" t="s">
        <v>1892</v>
      </c>
      <c r="AD118" t="s">
        <v>1911</v>
      </c>
      <c r="AE118" t="s">
        <v>1911</v>
      </c>
      <c r="AF118" t="s">
        <v>1892</v>
      </c>
      <c r="AG118" t="s">
        <v>1892</v>
      </c>
      <c r="AH118" t="s">
        <v>1892</v>
      </c>
      <c r="AI118" t="s">
        <v>1911</v>
      </c>
      <c r="AJ118" t="s">
        <v>1911</v>
      </c>
      <c r="AR118" s="21"/>
    </row>
    <row r="119" spans="1:44" x14ac:dyDescent="0.3">
      <c r="A119" t="s">
        <v>162</v>
      </c>
      <c r="B119">
        <v>2021</v>
      </c>
      <c r="C119" t="s">
        <v>2243</v>
      </c>
      <c r="D119" t="s">
        <v>519</v>
      </c>
      <c r="E119" t="s">
        <v>2244</v>
      </c>
      <c r="F119" t="s">
        <v>2245</v>
      </c>
      <c r="G119" t="s">
        <v>1892</v>
      </c>
      <c r="H119">
        <v>143</v>
      </c>
      <c r="I119">
        <v>140</v>
      </c>
      <c r="J119">
        <v>140</v>
      </c>
      <c r="K119">
        <v>142</v>
      </c>
      <c r="L119">
        <v>141</v>
      </c>
      <c r="M119" t="s">
        <v>1911</v>
      </c>
      <c r="N119" t="s">
        <v>1911</v>
      </c>
      <c r="O119" t="s">
        <v>1892</v>
      </c>
      <c r="P119" t="s">
        <v>1911</v>
      </c>
      <c r="Q119" t="s">
        <v>1911</v>
      </c>
      <c r="R119" t="s">
        <v>1911</v>
      </c>
      <c r="S119" t="s">
        <v>1911</v>
      </c>
      <c r="T119" t="s">
        <v>1911</v>
      </c>
      <c r="U119" t="s">
        <v>1892</v>
      </c>
      <c r="V119" t="s">
        <v>1911</v>
      </c>
      <c r="AB119" t="s">
        <v>1892</v>
      </c>
      <c r="AC119" t="s">
        <v>1911</v>
      </c>
      <c r="AD119" t="s">
        <v>1911</v>
      </c>
      <c r="AE119" t="s">
        <v>1911</v>
      </c>
      <c r="AF119" t="s">
        <v>1892</v>
      </c>
      <c r="AG119" t="s">
        <v>1892</v>
      </c>
      <c r="AH119" t="s">
        <v>1892</v>
      </c>
      <c r="AI119" t="s">
        <v>1911</v>
      </c>
      <c r="AJ119" t="s">
        <v>1892</v>
      </c>
      <c r="AK119" t="s">
        <v>1892</v>
      </c>
      <c r="AL119" t="s">
        <v>1892</v>
      </c>
      <c r="AM119" t="s">
        <v>1911</v>
      </c>
      <c r="AN119" t="s">
        <v>1911</v>
      </c>
      <c r="AO119" t="s">
        <v>1911</v>
      </c>
      <c r="AP119" t="s">
        <v>1911</v>
      </c>
      <c r="AQ119" t="s">
        <v>1911</v>
      </c>
      <c r="AR119" s="21"/>
    </row>
    <row r="120" spans="1:44" x14ac:dyDescent="0.3">
      <c r="A120" t="s">
        <v>162</v>
      </c>
      <c r="B120">
        <v>2021</v>
      </c>
      <c r="C120" t="s">
        <v>2246</v>
      </c>
      <c r="D120" t="s">
        <v>522</v>
      </c>
      <c r="E120" t="s">
        <v>2247</v>
      </c>
      <c r="F120" t="s">
        <v>2248</v>
      </c>
      <c r="G120" t="s">
        <v>1892</v>
      </c>
      <c r="H120">
        <v>221</v>
      </c>
      <c r="I120">
        <v>221</v>
      </c>
      <c r="J120">
        <v>221</v>
      </c>
      <c r="K120">
        <v>221</v>
      </c>
      <c r="L120">
        <v>219</v>
      </c>
      <c r="M120" t="s">
        <v>1892</v>
      </c>
      <c r="N120" t="s">
        <v>1892</v>
      </c>
      <c r="O120" t="s">
        <v>1892</v>
      </c>
      <c r="P120" t="s">
        <v>1892</v>
      </c>
      <c r="Q120" t="s">
        <v>1892</v>
      </c>
      <c r="R120" t="s">
        <v>1892</v>
      </c>
      <c r="S120" t="s">
        <v>1892</v>
      </c>
      <c r="T120" t="s">
        <v>1892</v>
      </c>
      <c r="U120" t="s">
        <v>1892</v>
      </c>
      <c r="V120" t="s">
        <v>1911</v>
      </c>
      <c r="AB120" t="s">
        <v>1892</v>
      </c>
      <c r="AC120" t="s">
        <v>1892</v>
      </c>
      <c r="AD120" t="s">
        <v>1892</v>
      </c>
      <c r="AE120" t="s">
        <v>1892</v>
      </c>
      <c r="AF120" t="s">
        <v>1892</v>
      </c>
      <c r="AG120" t="s">
        <v>1892</v>
      </c>
      <c r="AH120" t="s">
        <v>1892</v>
      </c>
      <c r="AI120" t="s">
        <v>1911</v>
      </c>
      <c r="AJ120" t="s">
        <v>1911</v>
      </c>
      <c r="AR120" s="21"/>
    </row>
    <row r="121" spans="1:44" x14ac:dyDescent="0.3">
      <c r="A121" t="s">
        <v>162</v>
      </c>
      <c r="B121">
        <v>2021</v>
      </c>
      <c r="C121" t="s">
        <v>2249</v>
      </c>
      <c r="D121" t="s">
        <v>1291</v>
      </c>
      <c r="E121" t="s">
        <v>2250</v>
      </c>
      <c r="F121" t="s">
        <v>2251</v>
      </c>
      <c r="G121" t="s">
        <v>1892</v>
      </c>
      <c r="H121">
        <v>31</v>
      </c>
      <c r="I121">
        <v>30</v>
      </c>
      <c r="J121">
        <v>30</v>
      </c>
      <c r="K121">
        <v>28</v>
      </c>
      <c r="L121">
        <v>30</v>
      </c>
      <c r="M121" t="s">
        <v>1911</v>
      </c>
      <c r="N121" t="s">
        <v>1911</v>
      </c>
      <c r="O121" t="s">
        <v>1892</v>
      </c>
      <c r="P121" t="s">
        <v>1892</v>
      </c>
      <c r="Q121" t="s">
        <v>1911</v>
      </c>
      <c r="R121" t="s">
        <v>1892</v>
      </c>
      <c r="S121" t="s">
        <v>1892</v>
      </c>
      <c r="T121" t="s">
        <v>1892</v>
      </c>
      <c r="U121" t="s">
        <v>1892</v>
      </c>
      <c r="V121" t="s">
        <v>1911</v>
      </c>
      <c r="AB121" t="s">
        <v>1911</v>
      </c>
      <c r="AJ121" t="s">
        <v>1911</v>
      </c>
      <c r="AR121" s="21"/>
    </row>
    <row r="122" spans="1:44" x14ac:dyDescent="0.3">
      <c r="A122" t="s">
        <v>162</v>
      </c>
      <c r="B122">
        <v>2021</v>
      </c>
      <c r="C122" t="s">
        <v>2252</v>
      </c>
      <c r="D122" t="s">
        <v>525</v>
      </c>
      <c r="E122" t="s">
        <v>2253</v>
      </c>
      <c r="F122" t="s">
        <v>2254</v>
      </c>
      <c r="G122" t="s">
        <v>1892</v>
      </c>
      <c r="H122">
        <v>53</v>
      </c>
      <c r="I122">
        <v>51</v>
      </c>
      <c r="J122">
        <v>49</v>
      </c>
      <c r="K122">
        <v>50</v>
      </c>
      <c r="L122">
        <v>50</v>
      </c>
      <c r="M122" t="s">
        <v>1911</v>
      </c>
      <c r="N122" t="s">
        <v>1911</v>
      </c>
      <c r="O122" t="s">
        <v>1911</v>
      </c>
      <c r="P122" t="s">
        <v>1911</v>
      </c>
      <c r="Q122" t="s">
        <v>1911</v>
      </c>
      <c r="R122" t="s">
        <v>1911</v>
      </c>
      <c r="S122" t="s">
        <v>1911</v>
      </c>
      <c r="T122" t="s">
        <v>1911</v>
      </c>
      <c r="U122" t="s">
        <v>1911</v>
      </c>
      <c r="V122" t="s">
        <v>1911</v>
      </c>
      <c r="AB122" t="s">
        <v>1892</v>
      </c>
      <c r="AC122" t="s">
        <v>1892</v>
      </c>
      <c r="AD122" t="s">
        <v>1892</v>
      </c>
      <c r="AE122" t="s">
        <v>1892</v>
      </c>
      <c r="AF122" t="s">
        <v>1892</v>
      </c>
      <c r="AG122" t="s">
        <v>1892</v>
      </c>
      <c r="AH122" t="s">
        <v>1892</v>
      </c>
      <c r="AI122" t="s">
        <v>1911</v>
      </c>
      <c r="AJ122" t="s">
        <v>1911</v>
      </c>
      <c r="AR122" s="21"/>
    </row>
    <row r="123" spans="1:44" x14ac:dyDescent="0.3">
      <c r="A123" t="s">
        <v>162</v>
      </c>
      <c r="B123">
        <v>2021</v>
      </c>
      <c r="C123" t="s">
        <v>2255</v>
      </c>
      <c r="D123" t="s">
        <v>528</v>
      </c>
      <c r="E123" t="s">
        <v>2256</v>
      </c>
      <c r="F123" t="s">
        <v>2257</v>
      </c>
      <c r="G123" t="s">
        <v>1892</v>
      </c>
      <c r="H123">
        <v>243</v>
      </c>
      <c r="I123">
        <v>254</v>
      </c>
      <c r="J123">
        <v>251</v>
      </c>
      <c r="K123">
        <v>255</v>
      </c>
      <c r="L123">
        <v>264</v>
      </c>
      <c r="M123" t="s">
        <v>1911</v>
      </c>
      <c r="N123" t="s">
        <v>1911</v>
      </c>
      <c r="O123" t="s">
        <v>1911</v>
      </c>
      <c r="P123" t="s">
        <v>1911</v>
      </c>
      <c r="Q123" t="s">
        <v>1911</v>
      </c>
      <c r="R123" t="s">
        <v>1911</v>
      </c>
      <c r="S123" t="s">
        <v>1911</v>
      </c>
      <c r="T123" t="s">
        <v>1911</v>
      </c>
      <c r="U123" t="s">
        <v>1911</v>
      </c>
      <c r="V123" t="s">
        <v>1911</v>
      </c>
      <c r="AB123" t="s">
        <v>1892</v>
      </c>
      <c r="AC123" t="s">
        <v>1892</v>
      </c>
      <c r="AD123" t="s">
        <v>1892</v>
      </c>
      <c r="AE123" t="s">
        <v>1892</v>
      </c>
      <c r="AF123" t="s">
        <v>1892</v>
      </c>
      <c r="AG123" t="s">
        <v>1892</v>
      </c>
      <c r="AH123" t="s">
        <v>1892</v>
      </c>
      <c r="AI123" t="s">
        <v>1911</v>
      </c>
      <c r="AJ123" t="s">
        <v>1911</v>
      </c>
      <c r="AR123" s="21"/>
    </row>
    <row r="124" spans="1:44" x14ac:dyDescent="0.3">
      <c r="A124" t="s">
        <v>162</v>
      </c>
      <c r="B124">
        <v>2021</v>
      </c>
      <c r="C124" t="s">
        <v>2258</v>
      </c>
      <c r="D124" t="s">
        <v>531</v>
      </c>
      <c r="E124" t="s">
        <v>2259</v>
      </c>
      <c r="F124" t="s">
        <v>2260</v>
      </c>
      <c r="G124" t="s">
        <v>1892</v>
      </c>
      <c r="H124">
        <v>83.6</v>
      </c>
      <c r="I124">
        <v>98.8</v>
      </c>
      <c r="J124">
        <v>98.8</v>
      </c>
      <c r="K124">
        <v>110</v>
      </c>
      <c r="L124">
        <v>120</v>
      </c>
      <c r="M124" t="s">
        <v>1911</v>
      </c>
      <c r="N124" t="s">
        <v>1892</v>
      </c>
      <c r="O124" t="s">
        <v>1892</v>
      </c>
      <c r="P124" t="s">
        <v>1911</v>
      </c>
      <c r="Q124" t="s">
        <v>1892</v>
      </c>
      <c r="R124" t="s">
        <v>1892</v>
      </c>
      <c r="S124" t="s">
        <v>1892</v>
      </c>
      <c r="T124" t="s">
        <v>1911</v>
      </c>
      <c r="U124" t="s">
        <v>1892</v>
      </c>
      <c r="V124" t="s">
        <v>1892</v>
      </c>
      <c r="W124" t="s">
        <v>1892</v>
      </c>
      <c r="X124" t="s">
        <v>1911</v>
      </c>
      <c r="Y124" t="s">
        <v>1911</v>
      </c>
      <c r="Z124" t="s">
        <v>1911</v>
      </c>
      <c r="AA124" t="s">
        <v>1911</v>
      </c>
      <c r="AB124" t="s">
        <v>1892</v>
      </c>
      <c r="AC124" t="s">
        <v>1892</v>
      </c>
      <c r="AD124" t="s">
        <v>1892</v>
      </c>
      <c r="AE124" t="s">
        <v>1892</v>
      </c>
      <c r="AF124" t="s">
        <v>1892</v>
      </c>
      <c r="AG124" t="s">
        <v>1892</v>
      </c>
      <c r="AH124" t="s">
        <v>1892</v>
      </c>
      <c r="AI124" t="s">
        <v>1911</v>
      </c>
      <c r="AJ124" t="s">
        <v>1892</v>
      </c>
      <c r="AK124" t="s">
        <v>1892</v>
      </c>
      <c r="AL124" t="s">
        <v>1911</v>
      </c>
      <c r="AM124" t="s">
        <v>1911</v>
      </c>
      <c r="AN124" t="s">
        <v>1911</v>
      </c>
      <c r="AO124" t="s">
        <v>1911</v>
      </c>
      <c r="AP124" t="s">
        <v>1911</v>
      </c>
      <c r="AQ124" t="s">
        <v>1892</v>
      </c>
      <c r="AR124" s="21"/>
    </row>
    <row r="125" spans="1:44" x14ac:dyDescent="0.3">
      <c r="A125" t="s">
        <v>162</v>
      </c>
      <c r="B125">
        <v>2021</v>
      </c>
      <c r="C125" t="s">
        <v>2261</v>
      </c>
      <c r="D125" t="s">
        <v>534</v>
      </c>
      <c r="E125" t="s">
        <v>2262</v>
      </c>
      <c r="F125" t="s">
        <v>2263</v>
      </c>
      <c r="G125" t="s">
        <v>1892</v>
      </c>
      <c r="H125">
        <v>87</v>
      </c>
      <c r="I125">
        <v>88</v>
      </c>
      <c r="J125">
        <v>88</v>
      </c>
      <c r="K125">
        <v>89</v>
      </c>
      <c r="L125">
        <v>90</v>
      </c>
      <c r="M125" t="s">
        <v>1911</v>
      </c>
      <c r="N125" t="s">
        <v>1911</v>
      </c>
      <c r="O125" t="s">
        <v>1911</v>
      </c>
      <c r="P125" t="s">
        <v>1911</v>
      </c>
      <c r="Q125" t="s">
        <v>1892</v>
      </c>
      <c r="R125" t="s">
        <v>1911</v>
      </c>
      <c r="S125" t="s">
        <v>1911</v>
      </c>
      <c r="T125" t="s">
        <v>1911</v>
      </c>
      <c r="U125" t="s">
        <v>1911</v>
      </c>
      <c r="V125" t="s">
        <v>1892</v>
      </c>
      <c r="W125" t="s">
        <v>1892</v>
      </c>
      <c r="X125" t="s">
        <v>1911</v>
      </c>
      <c r="Y125" t="s">
        <v>1911</v>
      </c>
      <c r="Z125" t="s">
        <v>1911</v>
      </c>
      <c r="AA125" t="s">
        <v>1911</v>
      </c>
      <c r="AB125" t="s">
        <v>1892</v>
      </c>
      <c r="AC125" t="s">
        <v>1892</v>
      </c>
      <c r="AD125" t="s">
        <v>1911</v>
      </c>
      <c r="AE125" t="s">
        <v>1911</v>
      </c>
      <c r="AF125" t="s">
        <v>1911</v>
      </c>
      <c r="AG125" t="s">
        <v>1892</v>
      </c>
      <c r="AH125" t="s">
        <v>1911</v>
      </c>
      <c r="AI125" t="s">
        <v>1911</v>
      </c>
      <c r="AJ125" t="s">
        <v>1892</v>
      </c>
      <c r="AK125" t="s">
        <v>1892</v>
      </c>
      <c r="AL125" t="s">
        <v>1911</v>
      </c>
      <c r="AM125" t="s">
        <v>1911</v>
      </c>
      <c r="AN125" t="s">
        <v>1911</v>
      </c>
      <c r="AO125" t="s">
        <v>1892</v>
      </c>
      <c r="AP125" t="s">
        <v>1911</v>
      </c>
      <c r="AQ125" t="s">
        <v>1911</v>
      </c>
      <c r="AR125" s="21"/>
    </row>
    <row r="126" spans="1:44" x14ac:dyDescent="0.3">
      <c r="A126" t="s">
        <v>162</v>
      </c>
      <c r="B126">
        <v>2021</v>
      </c>
      <c r="C126" t="s">
        <v>2264</v>
      </c>
      <c r="D126" t="s">
        <v>537</v>
      </c>
      <c r="E126" t="s">
        <v>2265</v>
      </c>
      <c r="F126" t="s">
        <v>2266</v>
      </c>
      <c r="G126" t="s">
        <v>1892</v>
      </c>
      <c r="H126">
        <v>113</v>
      </c>
      <c r="I126">
        <v>113</v>
      </c>
      <c r="J126">
        <v>113</v>
      </c>
      <c r="K126">
        <v>109</v>
      </c>
      <c r="L126">
        <v>99</v>
      </c>
      <c r="M126" t="s">
        <v>1892</v>
      </c>
      <c r="N126" t="s">
        <v>1892</v>
      </c>
      <c r="O126" t="s">
        <v>1892</v>
      </c>
      <c r="P126" t="s">
        <v>1892</v>
      </c>
      <c r="Q126" t="s">
        <v>1892</v>
      </c>
      <c r="R126" t="s">
        <v>1892</v>
      </c>
      <c r="S126" t="s">
        <v>1892</v>
      </c>
      <c r="T126" t="s">
        <v>1892</v>
      </c>
      <c r="U126" t="s">
        <v>1892</v>
      </c>
      <c r="V126" t="s">
        <v>1911</v>
      </c>
      <c r="AB126" t="s">
        <v>1892</v>
      </c>
      <c r="AC126" t="s">
        <v>1892</v>
      </c>
      <c r="AD126" t="s">
        <v>1892</v>
      </c>
      <c r="AE126" t="s">
        <v>1911</v>
      </c>
      <c r="AF126" t="s">
        <v>1911</v>
      </c>
      <c r="AG126" t="s">
        <v>1892</v>
      </c>
      <c r="AH126" t="s">
        <v>1892</v>
      </c>
      <c r="AI126" t="s">
        <v>1911</v>
      </c>
      <c r="AJ126" t="s">
        <v>1892</v>
      </c>
      <c r="AK126" t="s">
        <v>1892</v>
      </c>
      <c r="AL126" t="s">
        <v>1911</v>
      </c>
      <c r="AM126" t="s">
        <v>1911</v>
      </c>
      <c r="AN126" t="s">
        <v>1911</v>
      </c>
      <c r="AO126" t="s">
        <v>1911</v>
      </c>
      <c r="AP126" t="s">
        <v>1911</v>
      </c>
      <c r="AQ126" t="s">
        <v>1911</v>
      </c>
      <c r="AR126" s="21"/>
    </row>
    <row r="127" spans="1:44" x14ac:dyDescent="0.3">
      <c r="A127" t="s">
        <v>162</v>
      </c>
      <c r="B127">
        <v>2021</v>
      </c>
      <c r="C127" t="s">
        <v>2267</v>
      </c>
      <c r="D127" t="s">
        <v>540</v>
      </c>
      <c r="E127" t="s">
        <v>2268</v>
      </c>
      <c r="F127" t="s">
        <v>2269</v>
      </c>
      <c r="G127" t="s">
        <v>1892</v>
      </c>
      <c r="H127">
        <v>23</v>
      </c>
      <c r="I127">
        <v>22</v>
      </c>
      <c r="J127">
        <v>22</v>
      </c>
      <c r="K127">
        <v>21</v>
      </c>
      <c r="L127">
        <v>22</v>
      </c>
      <c r="M127" t="s">
        <v>1911</v>
      </c>
      <c r="N127" t="s">
        <v>1911</v>
      </c>
      <c r="O127" t="s">
        <v>1911</v>
      </c>
      <c r="P127" t="s">
        <v>1911</v>
      </c>
      <c r="Q127" t="s">
        <v>1911</v>
      </c>
      <c r="R127" t="s">
        <v>1892</v>
      </c>
      <c r="S127" t="s">
        <v>1892</v>
      </c>
      <c r="T127" t="s">
        <v>1892</v>
      </c>
      <c r="U127" t="s">
        <v>1892</v>
      </c>
      <c r="V127" t="s">
        <v>1892</v>
      </c>
      <c r="W127" t="s">
        <v>1892</v>
      </c>
      <c r="X127" t="s">
        <v>1911</v>
      </c>
      <c r="Y127" t="s">
        <v>1911</v>
      </c>
      <c r="Z127" t="s">
        <v>1911</v>
      </c>
      <c r="AA127" t="s">
        <v>1911</v>
      </c>
      <c r="AB127" t="s">
        <v>1892</v>
      </c>
      <c r="AC127" t="s">
        <v>1892</v>
      </c>
      <c r="AD127" t="s">
        <v>1911</v>
      </c>
      <c r="AE127" t="s">
        <v>1911</v>
      </c>
      <c r="AF127" t="s">
        <v>1892</v>
      </c>
      <c r="AG127" t="s">
        <v>1892</v>
      </c>
      <c r="AH127" t="s">
        <v>1911</v>
      </c>
      <c r="AI127" t="s">
        <v>1911</v>
      </c>
      <c r="AJ127" t="s">
        <v>1892</v>
      </c>
      <c r="AK127" t="s">
        <v>1892</v>
      </c>
      <c r="AL127" t="s">
        <v>1892</v>
      </c>
      <c r="AM127" t="s">
        <v>1892</v>
      </c>
      <c r="AN127" t="s">
        <v>1892</v>
      </c>
      <c r="AO127" t="s">
        <v>1892</v>
      </c>
      <c r="AP127" t="s">
        <v>1892</v>
      </c>
      <c r="AQ127" t="s">
        <v>1911</v>
      </c>
      <c r="AR127" s="21"/>
    </row>
    <row r="128" spans="1:44" x14ac:dyDescent="0.3">
      <c r="A128" t="s">
        <v>162</v>
      </c>
      <c r="B128">
        <v>2021</v>
      </c>
      <c r="C128" t="s">
        <v>2270</v>
      </c>
      <c r="D128" t="s">
        <v>543</v>
      </c>
      <c r="E128" t="s">
        <v>2271</v>
      </c>
      <c r="F128" t="s">
        <v>2272</v>
      </c>
      <c r="G128" t="s">
        <v>1892</v>
      </c>
      <c r="H128">
        <v>181</v>
      </c>
      <c r="I128">
        <v>172</v>
      </c>
      <c r="J128">
        <v>172</v>
      </c>
      <c r="K128">
        <v>174</v>
      </c>
      <c r="L128">
        <v>172</v>
      </c>
      <c r="M128" t="s">
        <v>1892</v>
      </c>
      <c r="N128" t="s">
        <v>1892</v>
      </c>
      <c r="O128" t="s">
        <v>1892</v>
      </c>
      <c r="P128" t="s">
        <v>1892</v>
      </c>
      <c r="Q128" t="s">
        <v>1911</v>
      </c>
      <c r="R128" t="s">
        <v>1892</v>
      </c>
      <c r="S128" t="s">
        <v>1892</v>
      </c>
      <c r="T128" t="s">
        <v>1892</v>
      </c>
      <c r="U128" t="s">
        <v>1892</v>
      </c>
      <c r="V128" t="s">
        <v>1911</v>
      </c>
      <c r="AB128" t="s">
        <v>1892</v>
      </c>
      <c r="AC128" t="s">
        <v>1892</v>
      </c>
      <c r="AD128" t="s">
        <v>1892</v>
      </c>
      <c r="AE128" t="s">
        <v>1911</v>
      </c>
      <c r="AF128" t="s">
        <v>1892</v>
      </c>
      <c r="AG128" t="s">
        <v>1911</v>
      </c>
      <c r="AH128" t="s">
        <v>1892</v>
      </c>
      <c r="AI128" t="s">
        <v>1911</v>
      </c>
      <c r="AJ128" t="s">
        <v>1911</v>
      </c>
      <c r="AR128" s="21"/>
    </row>
    <row r="129" spans="1:44" x14ac:dyDescent="0.3">
      <c r="A129" t="s">
        <v>162</v>
      </c>
      <c r="B129">
        <v>2021</v>
      </c>
      <c r="C129" t="s">
        <v>2273</v>
      </c>
      <c r="D129" t="s">
        <v>546</v>
      </c>
      <c r="E129" t="s">
        <v>2274</v>
      </c>
      <c r="F129" t="s">
        <v>2275</v>
      </c>
      <c r="G129" t="s">
        <v>1892</v>
      </c>
      <c r="H129">
        <v>182</v>
      </c>
      <c r="I129">
        <v>182</v>
      </c>
      <c r="J129">
        <v>198</v>
      </c>
      <c r="K129">
        <v>181</v>
      </c>
      <c r="L129">
        <v>181</v>
      </c>
      <c r="M129" t="s">
        <v>1911</v>
      </c>
      <c r="N129" t="s">
        <v>1892</v>
      </c>
      <c r="O129" t="s">
        <v>1911</v>
      </c>
      <c r="P129" t="s">
        <v>1911</v>
      </c>
      <c r="Q129" t="s">
        <v>1911</v>
      </c>
      <c r="R129" t="s">
        <v>1892</v>
      </c>
      <c r="S129" t="s">
        <v>1892</v>
      </c>
      <c r="T129" t="s">
        <v>1911</v>
      </c>
      <c r="U129" t="s">
        <v>1892</v>
      </c>
      <c r="V129" t="s">
        <v>1892</v>
      </c>
      <c r="W129" t="s">
        <v>1892</v>
      </c>
      <c r="X129" t="s">
        <v>1911</v>
      </c>
      <c r="Y129" t="s">
        <v>1911</v>
      </c>
      <c r="Z129" t="s">
        <v>1911</v>
      </c>
      <c r="AA129" t="s">
        <v>1911</v>
      </c>
      <c r="AB129" t="s">
        <v>1892</v>
      </c>
      <c r="AC129" t="s">
        <v>1892</v>
      </c>
      <c r="AD129" t="s">
        <v>1892</v>
      </c>
      <c r="AE129" t="s">
        <v>1911</v>
      </c>
      <c r="AF129" t="s">
        <v>1892</v>
      </c>
      <c r="AG129" t="s">
        <v>1892</v>
      </c>
      <c r="AH129" t="s">
        <v>1892</v>
      </c>
      <c r="AI129" t="s">
        <v>1911</v>
      </c>
      <c r="AJ129" t="s">
        <v>1911</v>
      </c>
      <c r="AR129" s="21"/>
    </row>
    <row r="130" spans="1:44" x14ac:dyDescent="0.3">
      <c r="A130" t="s">
        <v>162</v>
      </c>
      <c r="B130">
        <v>2021</v>
      </c>
      <c r="C130" t="s">
        <v>2276</v>
      </c>
      <c r="D130" t="s">
        <v>549</v>
      </c>
      <c r="E130" t="s">
        <v>2277</v>
      </c>
      <c r="F130" t="s">
        <v>2278</v>
      </c>
      <c r="G130" t="s">
        <v>1892</v>
      </c>
      <c r="H130">
        <v>172</v>
      </c>
      <c r="I130">
        <v>172</v>
      </c>
      <c r="J130">
        <v>171</v>
      </c>
      <c r="K130">
        <v>170</v>
      </c>
      <c r="L130">
        <v>171</v>
      </c>
      <c r="M130" t="s">
        <v>1911</v>
      </c>
      <c r="N130" t="s">
        <v>1892</v>
      </c>
      <c r="O130" t="s">
        <v>1892</v>
      </c>
      <c r="P130" t="s">
        <v>1911</v>
      </c>
      <c r="Q130" t="s">
        <v>1911</v>
      </c>
      <c r="R130" t="s">
        <v>1911</v>
      </c>
      <c r="S130" t="s">
        <v>1892</v>
      </c>
      <c r="T130" t="s">
        <v>1911</v>
      </c>
      <c r="U130" t="s">
        <v>1892</v>
      </c>
      <c r="V130" t="s">
        <v>1892</v>
      </c>
      <c r="W130" t="s">
        <v>1892</v>
      </c>
      <c r="X130" t="s">
        <v>1911</v>
      </c>
      <c r="Y130" t="s">
        <v>1911</v>
      </c>
      <c r="Z130" t="s">
        <v>1911</v>
      </c>
      <c r="AA130" t="s">
        <v>1911</v>
      </c>
      <c r="AB130" t="s">
        <v>1892</v>
      </c>
      <c r="AC130" t="s">
        <v>1892</v>
      </c>
      <c r="AD130" t="s">
        <v>1892</v>
      </c>
      <c r="AE130" t="s">
        <v>1911</v>
      </c>
      <c r="AF130" t="s">
        <v>1892</v>
      </c>
      <c r="AG130" t="s">
        <v>1892</v>
      </c>
      <c r="AH130" t="s">
        <v>1892</v>
      </c>
      <c r="AI130" t="s">
        <v>1911</v>
      </c>
      <c r="AJ130" t="s">
        <v>1892</v>
      </c>
      <c r="AK130" t="s">
        <v>1892</v>
      </c>
      <c r="AL130" t="s">
        <v>1911</v>
      </c>
      <c r="AM130" t="s">
        <v>1911</v>
      </c>
      <c r="AN130" t="s">
        <v>1911</v>
      </c>
      <c r="AO130" t="s">
        <v>1911</v>
      </c>
      <c r="AP130" t="s">
        <v>1911</v>
      </c>
      <c r="AQ130" t="s">
        <v>1911</v>
      </c>
      <c r="AR130" s="21"/>
    </row>
    <row r="131" spans="1:44" x14ac:dyDescent="0.3">
      <c r="A131" t="s">
        <v>162</v>
      </c>
      <c r="B131">
        <v>2021</v>
      </c>
      <c r="C131" t="s">
        <v>2279</v>
      </c>
      <c r="D131" t="s">
        <v>552</v>
      </c>
      <c r="E131" t="s">
        <v>2280</v>
      </c>
      <c r="F131" t="s">
        <v>2281</v>
      </c>
      <c r="G131" t="s">
        <v>1892</v>
      </c>
      <c r="H131">
        <v>279</v>
      </c>
      <c r="I131">
        <v>280</v>
      </c>
      <c r="J131">
        <v>280</v>
      </c>
      <c r="K131">
        <v>279</v>
      </c>
      <c r="L131">
        <v>283</v>
      </c>
      <c r="M131" t="s">
        <v>1911</v>
      </c>
      <c r="N131" t="s">
        <v>1911</v>
      </c>
      <c r="O131" t="s">
        <v>1911</v>
      </c>
      <c r="P131" t="s">
        <v>1911</v>
      </c>
      <c r="Q131" t="s">
        <v>1911</v>
      </c>
      <c r="R131" t="s">
        <v>1911</v>
      </c>
      <c r="S131" t="s">
        <v>1911</v>
      </c>
      <c r="T131" t="s">
        <v>1911</v>
      </c>
      <c r="U131" t="s">
        <v>1911</v>
      </c>
      <c r="V131" t="s">
        <v>1911</v>
      </c>
      <c r="AB131" t="s">
        <v>1892</v>
      </c>
      <c r="AC131" t="s">
        <v>1892</v>
      </c>
      <c r="AD131" t="s">
        <v>1892</v>
      </c>
      <c r="AE131" t="s">
        <v>1892</v>
      </c>
      <c r="AF131" t="s">
        <v>1911</v>
      </c>
      <c r="AG131" t="s">
        <v>1892</v>
      </c>
      <c r="AH131" t="s">
        <v>1892</v>
      </c>
      <c r="AI131" t="s">
        <v>1911</v>
      </c>
      <c r="AJ131" t="s">
        <v>1892</v>
      </c>
      <c r="AK131" t="s">
        <v>1911</v>
      </c>
      <c r="AL131" t="s">
        <v>1911</v>
      </c>
      <c r="AM131" t="s">
        <v>1911</v>
      </c>
      <c r="AN131" t="s">
        <v>1911</v>
      </c>
      <c r="AO131" t="s">
        <v>1911</v>
      </c>
      <c r="AP131" t="s">
        <v>1892</v>
      </c>
      <c r="AQ131" t="s">
        <v>1892</v>
      </c>
      <c r="AR131" s="21"/>
    </row>
    <row r="132" spans="1:44" x14ac:dyDescent="0.3">
      <c r="A132" t="s">
        <v>162</v>
      </c>
      <c r="B132">
        <v>2021</v>
      </c>
      <c r="C132" t="s">
        <v>2282</v>
      </c>
      <c r="D132" t="s">
        <v>971</v>
      </c>
      <c r="E132" t="s">
        <v>2283</v>
      </c>
      <c r="F132" t="s">
        <v>2284</v>
      </c>
      <c r="G132" t="s">
        <v>1892</v>
      </c>
      <c r="H132">
        <v>122</v>
      </c>
      <c r="I132">
        <v>122</v>
      </c>
      <c r="J132">
        <v>122</v>
      </c>
      <c r="K132">
        <v>122</v>
      </c>
      <c r="L132">
        <v>124</v>
      </c>
      <c r="M132" t="s">
        <v>1911</v>
      </c>
      <c r="N132" t="s">
        <v>1911</v>
      </c>
      <c r="O132" t="s">
        <v>1911</v>
      </c>
      <c r="P132" t="s">
        <v>1911</v>
      </c>
      <c r="Q132" t="s">
        <v>1911</v>
      </c>
      <c r="R132" t="s">
        <v>1911</v>
      </c>
      <c r="S132" t="s">
        <v>1911</v>
      </c>
      <c r="T132" t="s">
        <v>1911</v>
      </c>
      <c r="U132" t="s">
        <v>1911</v>
      </c>
      <c r="V132" t="s">
        <v>1911</v>
      </c>
      <c r="AB132" t="s">
        <v>1892</v>
      </c>
      <c r="AC132" t="s">
        <v>1892</v>
      </c>
      <c r="AD132" t="s">
        <v>1911</v>
      </c>
      <c r="AE132" t="s">
        <v>1892</v>
      </c>
      <c r="AF132" t="s">
        <v>1911</v>
      </c>
      <c r="AG132" t="s">
        <v>1911</v>
      </c>
      <c r="AH132" t="s">
        <v>1892</v>
      </c>
      <c r="AI132" t="s">
        <v>1911</v>
      </c>
      <c r="AJ132" t="s">
        <v>1911</v>
      </c>
      <c r="AR132" s="21"/>
    </row>
    <row r="133" spans="1:44" x14ac:dyDescent="0.3">
      <c r="A133" t="s">
        <v>162</v>
      </c>
      <c r="B133">
        <v>2021</v>
      </c>
      <c r="C133" t="s">
        <v>2285</v>
      </c>
      <c r="D133" t="s">
        <v>555</v>
      </c>
      <c r="E133" t="s">
        <v>2286</v>
      </c>
      <c r="F133" t="s">
        <v>2287</v>
      </c>
      <c r="G133" t="s">
        <v>1892</v>
      </c>
      <c r="H133">
        <v>51</v>
      </c>
      <c r="I133">
        <v>53</v>
      </c>
      <c r="J133">
        <v>53</v>
      </c>
      <c r="K133">
        <v>53</v>
      </c>
      <c r="L133">
        <v>53</v>
      </c>
      <c r="M133" t="s">
        <v>1911</v>
      </c>
      <c r="N133" t="s">
        <v>1911</v>
      </c>
      <c r="O133" t="s">
        <v>1911</v>
      </c>
      <c r="P133" t="s">
        <v>1911</v>
      </c>
      <c r="Q133" t="s">
        <v>1911</v>
      </c>
      <c r="R133" t="s">
        <v>1911</v>
      </c>
      <c r="S133" t="s">
        <v>1911</v>
      </c>
      <c r="T133" t="s">
        <v>1911</v>
      </c>
      <c r="U133" t="s">
        <v>1911</v>
      </c>
      <c r="V133" t="s">
        <v>1911</v>
      </c>
      <c r="AB133" t="s">
        <v>1911</v>
      </c>
      <c r="AJ133" t="s">
        <v>1911</v>
      </c>
      <c r="AR133" s="21"/>
    </row>
    <row r="134" spans="1:44" x14ac:dyDescent="0.3">
      <c r="A134" t="s">
        <v>162</v>
      </c>
      <c r="B134">
        <v>2021</v>
      </c>
      <c r="C134" t="s">
        <v>2288</v>
      </c>
      <c r="D134" t="s">
        <v>558</v>
      </c>
      <c r="E134" t="s">
        <v>2289</v>
      </c>
      <c r="F134" t="s">
        <v>2290</v>
      </c>
      <c r="G134" t="s">
        <v>1892</v>
      </c>
      <c r="H134">
        <v>35.5</v>
      </c>
      <c r="I134">
        <v>34.5</v>
      </c>
      <c r="J134">
        <v>34.799999999999997</v>
      </c>
      <c r="K134">
        <v>33.299999999999997</v>
      </c>
      <c r="L134">
        <v>32.299999999999997</v>
      </c>
      <c r="M134" t="s">
        <v>1911</v>
      </c>
      <c r="N134" t="s">
        <v>1911</v>
      </c>
      <c r="O134" t="s">
        <v>1892</v>
      </c>
      <c r="P134" t="s">
        <v>1911</v>
      </c>
      <c r="Q134" t="s">
        <v>1911</v>
      </c>
      <c r="R134" t="s">
        <v>1892</v>
      </c>
      <c r="S134" t="s">
        <v>1911</v>
      </c>
      <c r="T134" t="s">
        <v>1911</v>
      </c>
      <c r="U134" t="s">
        <v>1892</v>
      </c>
      <c r="V134" t="s">
        <v>1892</v>
      </c>
      <c r="W134" t="s">
        <v>1892</v>
      </c>
      <c r="X134" t="s">
        <v>1911</v>
      </c>
      <c r="Y134" t="s">
        <v>1911</v>
      </c>
      <c r="Z134" t="s">
        <v>1911</v>
      </c>
      <c r="AA134" t="s">
        <v>1911</v>
      </c>
      <c r="AB134" t="s">
        <v>1892</v>
      </c>
      <c r="AC134" t="s">
        <v>1892</v>
      </c>
      <c r="AD134" t="s">
        <v>1911</v>
      </c>
      <c r="AE134" t="s">
        <v>1892</v>
      </c>
      <c r="AF134" t="s">
        <v>1892</v>
      </c>
      <c r="AG134" t="s">
        <v>1892</v>
      </c>
      <c r="AH134" t="s">
        <v>1892</v>
      </c>
      <c r="AI134" t="s">
        <v>1911</v>
      </c>
      <c r="AJ134" t="s">
        <v>1892</v>
      </c>
      <c r="AK134" t="s">
        <v>1911</v>
      </c>
      <c r="AL134" t="s">
        <v>1911</v>
      </c>
      <c r="AM134" t="s">
        <v>1911</v>
      </c>
      <c r="AN134" t="s">
        <v>1911</v>
      </c>
      <c r="AO134" t="s">
        <v>1911</v>
      </c>
      <c r="AP134" t="s">
        <v>1911</v>
      </c>
      <c r="AQ134" t="s">
        <v>1892</v>
      </c>
      <c r="AR134" s="21"/>
    </row>
    <row r="135" spans="1:44" x14ac:dyDescent="0.3">
      <c r="A135" t="s">
        <v>162</v>
      </c>
      <c r="B135">
        <v>2021</v>
      </c>
      <c r="C135" t="s">
        <v>2291</v>
      </c>
      <c r="D135" t="s">
        <v>561</v>
      </c>
      <c r="E135" t="s">
        <v>2292</v>
      </c>
      <c r="F135" t="s">
        <v>2293</v>
      </c>
      <c r="G135" t="s">
        <v>1892</v>
      </c>
      <c r="H135">
        <v>134</v>
      </c>
      <c r="I135">
        <v>140</v>
      </c>
      <c r="J135">
        <v>140</v>
      </c>
      <c r="K135">
        <v>142</v>
      </c>
      <c r="L135">
        <v>138</v>
      </c>
      <c r="M135" t="s">
        <v>1911</v>
      </c>
      <c r="N135" t="s">
        <v>1911</v>
      </c>
      <c r="O135" t="s">
        <v>1911</v>
      </c>
      <c r="P135" t="s">
        <v>1911</v>
      </c>
      <c r="Q135" t="s">
        <v>1911</v>
      </c>
      <c r="R135" t="s">
        <v>1911</v>
      </c>
      <c r="S135" t="s">
        <v>1911</v>
      </c>
      <c r="T135" t="s">
        <v>1911</v>
      </c>
      <c r="U135" t="s">
        <v>1911</v>
      </c>
      <c r="V135" t="s">
        <v>1911</v>
      </c>
      <c r="AB135" t="s">
        <v>1892</v>
      </c>
      <c r="AC135" t="s">
        <v>1892</v>
      </c>
      <c r="AD135" t="s">
        <v>1892</v>
      </c>
      <c r="AE135" t="s">
        <v>1892</v>
      </c>
      <c r="AF135" t="s">
        <v>1892</v>
      </c>
      <c r="AG135" t="s">
        <v>1892</v>
      </c>
      <c r="AH135" t="s">
        <v>1911</v>
      </c>
      <c r="AI135" t="s">
        <v>1911</v>
      </c>
      <c r="AJ135" t="s">
        <v>1911</v>
      </c>
      <c r="AR135" s="21"/>
    </row>
    <row r="136" spans="1:44" x14ac:dyDescent="0.3">
      <c r="A136" t="s">
        <v>162</v>
      </c>
      <c r="B136">
        <v>2021</v>
      </c>
      <c r="C136" t="s">
        <v>2294</v>
      </c>
      <c r="D136" t="s">
        <v>564</v>
      </c>
      <c r="E136" t="s">
        <v>2295</v>
      </c>
      <c r="F136" t="s">
        <v>2296</v>
      </c>
      <c r="G136" t="s">
        <v>1892</v>
      </c>
      <c r="H136">
        <v>392</v>
      </c>
      <c r="I136">
        <v>384</v>
      </c>
      <c r="J136">
        <v>384</v>
      </c>
      <c r="K136">
        <v>380</v>
      </c>
      <c r="L136">
        <v>366</v>
      </c>
      <c r="M136" t="s">
        <v>1892</v>
      </c>
      <c r="N136" t="s">
        <v>1892</v>
      </c>
      <c r="O136" t="s">
        <v>1892</v>
      </c>
      <c r="P136" t="s">
        <v>1892</v>
      </c>
      <c r="Q136" t="s">
        <v>1892</v>
      </c>
      <c r="R136" t="s">
        <v>1892</v>
      </c>
      <c r="S136" t="s">
        <v>1892</v>
      </c>
      <c r="T136" t="s">
        <v>1892</v>
      </c>
      <c r="U136" t="s">
        <v>1892</v>
      </c>
      <c r="V136" t="s">
        <v>1892</v>
      </c>
      <c r="W136" t="s">
        <v>1892</v>
      </c>
      <c r="X136" t="s">
        <v>1892</v>
      </c>
      <c r="Y136" t="s">
        <v>1911</v>
      </c>
      <c r="Z136" t="s">
        <v>1911</v>
      </c>
      <c r="AA136" t="s">
        <v>1911</v>
      </c>
      <c r="AB136" t="s">
        <v>1892</v>
      </c>
      <c r="AC136" t="s">
        <v>1892</v>
      </c>
      <c r="AD136" t="s">
        <v>1892</v>
      </c>
      <c r="AE136" t="s">
        <v>1892</v>
      </c>
      <c r="AF136" t="s">
        <v>1892</v>
      </c>
      <c r="AG136" t="s">
        <v>1892</v>
      </c>
      <c r="AH136" t="s">
        <v>1892</v>
      </c>
      <c r="AI136" t="s">
        <v>1911</v>
      </c>
      <c r="AJ136" t="s">
        <v>1911</v>
      </c>
      <c r="AR136" s="21"/>
    </row>
    <row r="137" spans="1:44" x14ac:dyDescent="0.3">
      <c r="A137" t="s">
        <v>162</v>
      </c>
      <c r="B137">
        <v>2021</v>
      </c>
      <c r="C137" t="s">
        <v>2297</v>
      </c>
      <c r="D137" t="s">
        <v>567</v>
      </c>
      <c r="E137" t="s">
        <v>2298</v>
      </c>
      <c r="F137" t="s">
        <v>2299</v>
      </c>
      <c r="G137" t="s">
        <v>1892</v>
      </c>
      <c r="H137">
        <v>51</v>
      </c>
      <c r="I137">
        <v>51</v>
      </c>
      <c r="J137">
        <v>48</v>
      </c>
      <c r="K137">
        <v>48</v>
      </c>
      <c r="L137">
        <v>52</v>
      </c>
      <c r="M137" t="s">
        <v>1911</v>
      </c>
      <c r="N137" t="s">
        <v>1911</v>
      </c>
      <c r="O137" t="s">
        <v>1892</v>
      </c>
      <c r="P137" t="s">
        <v>1911</v>
      </c>
      <c r="Q137" t="s">
        <v>1911</v>
      </c>
      <c r="R137" t="s">
        <v>1911</v>
      </c>
      <c r="S137" t="s">
        <v>1911</v>
      </c>
      <c r="T137" t="s">
        <v>1911</v>
      </c>
      <c r="U137" t="s">
        <v>1911</v>
      </c>
      <c r="V137" t="s">
        <v>1911</v>
      </c>
      <c r="AB137" t="s">
        <v>1892</v>
      </c>
      <c r="AC137" t="s">
        <v>1892</v>
      </c>
      <c r="AD137" t="s">
        <v>1892</v>
      </c>
      <c r="AE137" t="s">
        <v>1892</v>
      </c>
      <c r="AF137" t="s">
        <v>1892</v>
      </c>
      <c r="AG137" t="s">
        <v>1892</v>
      </c>
      <c r="AH137" t="s">
        <v>1892</v>
      </c>
      <c r="AI137" t="s">
        <v>1911</v>
      </c>
      <c r="AJ137" t="s">
        <v>1892</v>
      </c>
      <c r="AK137" t="s">
        <v>1892</v>
      </c>
      <c r="AL137" t="s">
        <v>1911</v>
      </c>
      <c r="AM137" t="s">
        <v>1911</v>
      </c>
      <c r="AN137" t="s">
        <v>1911</v>
      </c>
      <c r="AO137" t="s">
        <v>1892</v>
      </c>
      <c r="AP137" t="s">
        <v>1911</v>
      </c>
      <c r="AQ137" t="s">
        <v>1911</v>
      </c>
      <c r="AR137" s="21"/>
    </row>
    <row r="138" spans="1:44" x14ac:dyDescent="0.3">
      <c r="A138" t="s">
        <v>162</v>
      </c>
      <c r="B138">
        <v>2021</v>
      </c>
      <c r="C138" t="s">
        <v>2300</v>
      </c>
      <c r="D138" t="s">
        <v>570</v>
      </c>
      <c r="E138" t="s">
        <v>2301</v>
      </c>
      <c r="F138" t="s">
        <v>2302</v>
      </c>
      <c r="G138" t="s">
        <v>1892</v>
      </c>
      <c r="H138">
        <v>152</v>
      </c>
      <c r="I138">
        <v>161</v>
      </c>
      <c r="J138">
        <v>160</v>
      </c>
      <c r="K138">
        <v>163.5</v>
      </c>
      <c r="L138">
        <v>163</v>
      </c>
      <c r="M138" t="s">
        <v>1911</v>
      </c>
      <c r="N138" t="s">
        <v>1892</v>
      </c>
      <c r="O138" t="s">
        <v>1892</v>
      </c>
      <c r="P138" t="s">
        <v>1911</v>
      </c>
      <c r="Q138" t="s">
        <v>1911</v>
      </c>
      <c r="R138" t="s">
        <v>1911</v>
      </c>
      <c r="S138" t="s">
        <v>1911</v>
      </c>
      <c r="T138" t="s">
        <v>1892</v>
      </c>
      <c r="U138" t="s">
        <v>1892</v>
      </c>
      <c r="V138" t="s">
        <v>1911</v>
      </c>
      <c r="AB138" t="s">
        <v>1892</v>
      </c>
      <c r="AC138" t="s">
        <v>1892</v>
      </c>
      <c r="AD138" t="s">
        <v>1911</v>
      </c>
      <c r="AE138" t="s">
        <v>1911</v>
      </c>
      <c r="AF138" t="s">
        <v>1892</v>
      </c>
      <c r="AG138" t="s">
        <v>1892</v>
      </c>
      <c r="AH138" t="s">
        <v>1892</v>
      </c>
      <c r="AI138" t="s">
        <v>1911</v>
      </c>
      <c r="AJ138" t="s">
        <v>1911</v>
      </c>
      <c r="AR138" s="21"/>
    </row>
    <row r="139" spans="1:44" x14ac:dyDescent="0.3">
      <c r="A139" t="s">
        <v>162</v>
      </c>
      <c r="B139">
        <v>2021</v>
      </c>
      <c r="C139" t="s">
        <v>2303</v>
      </c>
      <c r="D139" t="s">
        <v>573</v>
      </c>
      <c r="E139" t="s">
        <v>2304</v>
      </c>
      <c r="F139" t="s">
        <v>2305</v>
      </c>
      <c r="G139" t="s">
        <v>1892</v>
      </c>
      <c r="H139">
        <v>37</v>
      </c>
      <c r="I139">
        <v>35</v>
      </c>
      <c r="J139">
        <v>35</v>
      </c>
      <c r="K139">
        <v>37</v>
      </c>
      <c r="L139">
        <v>34</v>
      </c>
      <c r="M139" t="s">
        <v>1911</v>
      </c>
      <c r="N139" t="s">
        <v>1892</v>
      </c>
      <c r="O139" t="s">
        <v>1892</v>
      </c>
      <c r="P139" t="s">
        <v>1911</v>
      </c>
      <c r="Q139" t="s">
        <v>1911</v>
      </c>
      <c r="R139" t="s">
        <v>1892</v>
      </c>
      <c r="S139" t="s">
        <v>1892</v>
      </c>
      <c r="T139" t="s">
        <v>1892</v>
      </c>
      <c r="U139" t="s">
        <v>1892</v>
      </c>
      <c r="V139" t="s">
        <v>1892</v>
      </c>
      <c r="W139" t="s">
        <v>1892</v>
      </c>
      <c r="X139" t="s">
        <v>1892</v>
      </c>
      <c r="Y139" t="s">
        <v>1911</v>
      </c>
      <c r="Z139" t="s">
        <v>1911</v>
      </c>
      <c r="AA139" t="s">
        <v>1911</v>
      </c>
      <c r="AB139" t="s">
        <v>1892</v>
      </c>
      <c r="AC139" t="s">
        <v>1892</v>
      </c>
      <c r="AD139" t="s">
        <v>1892</v>
      </c>
      <c r="AE139" t="s">
        <v>1892</v>
      </c>
      <c r="AF139" t="s">
        <v>1892</v>
      </c>
      <c r="AG139" t="s">
        <v>1892</v>
      </c>
      <c r="AH139" t="s">
        <v>1892</v>
      </c>
      <c r="AI139" t="s">
        <v>1911</v>
      </c>
      <c r="AJ139" t="s">
        <v>1911</v>
      </c>
      <c r="AR139" s="21"/>
    </row>
    <row r="140" spans="1:44" x14ac:dyDescent="0.3">
      <c r="A140" t="s">
        <v>162</v>
      </c>
      <c r="B140">
        <v>2021</v>
      </c>
      <c r="C140" t="s">
        <v>2306</v>
      </c>
      <c r="D140" t="s">
        <v>576</v>
      </c>
      <c r="E140" t="s">
        <v>2307</v>
      </c>
      <c r="F140" t="s">
        <v>2308</v>
      </c>
      <c r="G140" t="s">
        <v>1892</v>
      </c>
      <c r="H140">
        <v>32</v>
      </c>
      <c r="I140">
        <v>32</v>
      </c>
      <c r="J140">
        <v>32</v>
      </c>
      <c r="K140">
        <v>32</v>
      </c>
      <c r="L140">
        <v>31</v>
      </c>
      <c r="M140" t="s">
        <v>1911</v>
      </c>
      <c r="N140" t="s">
        <v>1892</v>
      </c>
      <c r="O140" t="s">
        <v>1892</v>
      </c>
      <c r="P140" t="s">
        <v>1911</v>
      </c>
      <c r="Q140" t="s">
        <v>1911</v>
      </c>
      <c r="R140" t="s">
        <v>1911</v>
      </c>
      <c r="S140" t="s">
        <v>1911</v>
      </c>
      <c r="T140" t="s">
        <v>1911</v>
      </c>
      <c r="U140" t="s">
        <v>1892</v>
      </c>
      <c r="V140" t="s">
        <v>1892</v>
      </c>
      <c r="W140" t="s">
        <v>1911</v>
      </c>
      <c r="X140" t="s">
        <v>1911</v>
      </c>
      <c r="Y140" t="s">
        <v>1911</v>
      </c>
      <c r="Z140" t="s">
        <v>1911</v>
      </c>
      <c r="AA140" t="s">
        <v>1892</v>
      </c>
      <c r="AB140" t="s">
        <v>1892</v>
      </c>
      <c r="AC140" t="s">
        <v>1892</v>
      </c>
      <c r="AD140" t="s">
        <v>1911</v>
      </c>
      <c r="AE140" t="s">
        <v>1911</v>
      </c>
      <c r="AF140" t="s">
        <v>1892</v>
      </c>
      <c r="AG140" t="s">
        <v>1892</v>
      </c>
      <c r="AH140" t="s">
        <v>1892</v>
      </c>
      <c r="AI140" t="s">
        <v>1911</v>
      </c>
      <c r="AJ140" t="s">
        <v>1911</v>
      </c>
      <c r="AR140" s="21"/>
    </row>
    <row r="141" spans="1:44" x14ac:dyDescent="0.3">
      <c r="A141" t="s">
        <v>162</v>
      </c>
      <c r="B141">
        <v>2021</v>
      </c>
      <c r="C141" t="s">
        <v>2309</v>
      </c>
      <c r="D141" t="s">
        <v>579</v>
      </c>
      <c r="E141" t="s">
        <v>2310</v>
      </c>
      <c r="F141" t="s">
        <v>2311</v>
      </c>
      <c r="G141" t="s">
        <v>1892</v>
      </c>
      <c r="H141">
        <v>55</v>
      </c>
      <c r="I141">
        <v>55</v>
      </c>
      <c r="J141">
        <v>55</v>
      </c>
      <c r="K141">
        <v>54</v>
      </c>
      <c r="L141">
        <v>57</v>
      </c>
      <c r="M141" t="s">
        <v>1911</v>
      </c>
      <c r="N141" t="s">
        <v>1911</v>
      </c>
      <c r="O141" t="s">
        <v>1892</v>
      </c>
      <c r="P141" t="s">
        <v>1911</v>
      </c>
      <c r="Q141" t="s">
        <v>1892</v>
      </c>
      <c r="R141" t="s">
        <v>1911</v>
      </c>
      <c r="S141" t="s">
        <v>1911</v>
      </c>
      <c r="T141" t="s">
        <v>1911</v>
      </c>
      <c r="U141" t="s">
        <v>1892</v>
      </c>
      <c r="V141" t="s">
        <v>1911</v>
      </c>
      <c r="AB141" t="s">
        <v>1892</v>
      </c>
      <c r="AC141" t="s">
        <v>1892</v>
      </c>
      <c r="AD141" t="s">
        <v>1892</v>
      </c>
      <c r="AE141" t="s">
        <v>1911</v>
      </c>
      <c r="AF141" t="s">
        <v>1892</v>
      </c>
      <c r="AG141" t="s">
        <v>1911</v>
      </c>
      <c r="AH141" t="s">
        <v>1911</v>
      </c>
      <c r="AI141" t="s">
        <v>1911</v>
      </c>
      <c r="AJ141" t="s">
        <v>1911</v>
      </c>
      <c r="AR141" s="21"/>
    </row>
    <row r="142" spans="1:44" x14ac:dyDescent="0.3">
      <c r="A142" t="s">
        <v>162</v>
      </c>
      <c r="B142">
        <v>2021</v>
      </c>
      <c r="C142" t="s">
        <v>2312</v>
      </c>
      <c r="D142" t="s">
        <v>582</v>
      </c>
      <c r="E142" t="s">
        <v>2313</v>
      </c>
      <c r="F142" t="s">
        <v>2314</v>
      </c>
      <c r="G142" t="s">
        <v>1892</v>
      </c>
      <c r="H142">
        <v>435.9</v>
      </c>
      <c r="I142">
        <v>435.7</v>
      </c>
      <c r="J142">
        <v>436.7</v>
      </c>
      <c r="K142">
        <v>446</v>
      </c>
      <c r="L142">
        <v>446.2</v>
      </c>
      <c r="M142" t="s">
        <v>1911</v>
      </c>
      <c r="N142" t="s">
        <v>1911</v>
      </c>
      <c r="O142" t="s">
        <v>1892</v>
      </c>
      <c r="P142" t="s">
        <v>1911</v>
      </c>
      <c r="Q142" t="s">
        <v>1911</v>
      </c>
      <c r="R142" t="s">
        <v>1911</v>
      </c>
      <c r="S142" t="s">
        <v>1911</v>
      </c>
      <c r="T142" t="s">
        <v>1911</v>
      </c>
      <c r="U142" t="s">
        <v>1892</v>
      </c>
      <c r="V142" t="s">
        <v>1911</v>
      </c>
      <c r="AB142" t="s">
        <v>1892</v>
      </c>
      <c r="AC142" t="s">
        <v>1892</v>
      </c>
      <c r="AD142" t="s">
        <v>1892</v>
      </c>
      <c r="AE142" t="s">
        <v>1892</v>
      </c>
      <c r="AF142" t="s">
        <v>1911</v>
      </c>
      <c r="AG142" t="s">
        <v>1892</v>
      </c>
      <c r="AH142" t="s">
        <v>1892</v>
      </c>
      <c r="AI142" t="s">
        <v>1911</v>
      </c>
      <c r="AJ142" t="s">
        <v>1911</v>
      </c>
      <c r="AR142" s="21"/>
    </row>
    <row r="143" spans="1:44" x14ac:dyDescent="0.3">
      <c r="A143" t="s">
        <v>162</v>
      </c>
      <c r="B143">
        <v>2021</v>
      </c>
      <c r="C143" t="s">
        <v>2315</v>
      </c>
      <c r="D143" t="s">
        <v>585</v>
      </c>
      <c r="E143" t="s">
        <v>2316</v>
      </c>
      <c r="F143" t="s">
        <v>2317</v>
      </c>
      <c r="G143" t="s">
        <v>1892</v>
      </c>
      <c r="H143">
        <v>87.1</v>
      </c>
      <c r="I143">
        <v>87.5</v>
      </c>
      <c r="J143">
        <v>87.5</v>
      </c>
      <c r="K143">
        <v>89.2</v>
      </c>
      <c r="L143">
        <v>92</v>
      </c>
      <c r="M143" t="s">
        <v>1911</v>
      </c>
      <c r="N143" t="s">
        <v>1892</v>
      </c>
      <c r="O143" t="s">
        <v>1911</v>
      </c>
      <c r="P143" t="s">
        <v>1911</v>
      </c>
      <c r="Q143" t="s">
        <v>1911</v>
      </c>
      <c r="R143" t="s">
        <v>1892</v>
      </c>
      <c r="S143" t="s">
        <v>1911</v>
      </c>
      <c r="T143" t="s">
        <v>1911</v>
      </c>
      <c r="U143" t="s">
        <v>1892</v>
      </c>
      <c r="V143" t="s">
        <v>1892</v>
      </c>
      <c r="W143" t="s">
        <v>1892</v>
      </c>
      <c r="X143" t="s">
        <v>1911</v>
      </c>
      <c r="Y143" t="s">
        <v>1911</v>
      </c>
      <c r="Z143" t="s">
        <v>1911</v>
      </c>
      <c r="AA143" t="s">
        <v>1911</v>
      </c>
      <c r="AB143" t="s">
        <v>1892</v>
      </c>
      <c r="AC143" t="s">
        <v>1892</v>
      </c>
      <c r="AD143" t="s">
        <v>1892</v>
      </c>
      <c r="AE143" t="s">
        <v>1911</v>
      </c>
      <c r="AF143" t="s">
        <v>1892</v>
      </c>
      <c r="AG143" t="s">
        <v>1892</v>
      </c>
      <c r="AH143" t="s">
        <v>1892</v>
      </c>
      <c r="AI143" t="s">
        <v>1892</v>
      </c>
      <c r="AJ143" t="s">
        <v>1892</v>
      </c>
      <c r="AK143" t="s">
        <v>1911</v>
      </c>
      <c r="AL143" t="s">
        <v>1911</v>
      </c>
      <c r="AM143" t="s">
        <v>1911</v>
      </c>
      <c r="AN143" t="s">
        <v>1911</v>
      </c>
      <c r="AO143" t="s">
        <v>1911</v>
      </c>
      <c r="AP143" t="s">
        <v>1911</v>
      </c>
      <c r="AQ143" t="s">
        <v>1892</v>
      </c>
      <c r="AR143" s="21"/>
    </row>
    <row r="144" spans="1:44" x14ac:dyDescent="0.3">
      <c r="A144" t="s">
        <v>162</v>
      </c>
      <c r="B144">
        <v>2021</v>
      </c>
      <c r="C144" t="s">
        <v>2318</v>
      </c>
      <c r="D144" t="s">
        <v>588</v>
      </c>
      <c r="E144" t="s">
        <v>2319</v>
      </c>
      <c r="F144" t="s">
        <v>2320</v>
      </c>
      <c r="G144" t="s">
        <v>1892</v>
      </c>
      <c r="H144">
        <v>1696.4</v>
      </c>
      <c r="I144">
        <v>1513.9</v>
      </c>
      <c r="J144">
        <v>1485.9</v>
      </c>
      <c r="K144">
        <v>1436.4</v>
      </c>
      <c r="L144">
        <v>1515</v>
      </c>
      <c r="M144" t="s">
        <v>1911</v>
      </c>
      <c r="N144" t="s">
        <v>1892</v>
      </c>
      <c r="O144" t="s">
        <v>1892</v>
      </c>
      <c r="P144" t="s">
        <v>1911</v>
      </c>
      <c r="Q144" t="s">
        <v>1911</v>
      </c>
      <c r="R144" t="s">
        <v>1892</v>
      </c>
      <c r="S144" t="s">
        <v>1911</v>
      </c>
      <c r="T144" t="s">
        <v>1892</v>
      </c>
      <c r="U144" t="s">
        <v>1892</v>
      </c>
      <c r="V144" t="s">
        <v>1892</v>
      </c>
      <c r="W144" t="s">
        <v>1892</v>
      </c>
      <c r="X144" t="s">
        <v>1892</v>
      </c>
      <c r="Y144" t="s">
        <v>1911</v>
      </c>
      <c r="Z144" t="s">
        <v>1911</v>
      </c>
      <c r="AA144" t="s">
        <v>1892</v>
      </c>
      <c r="AB144" t="s">
        <v>1892</v>
      </c>
      <c r="AC144" t="s">
        <v>1892</v>
      </c>
      <c r="AD144" t="s">
        <v>1892</v>
      </c>
      <c r="AE144" t="s">
        <v>1892</v>
      </c>
      <c r="AF144" t="s">
        <v>1892</v>
      </c>
      <c r="AG144" t="s">
        <v>1892</v>
      </c>
      <c r="AH144" t="s">
        <v>1892</v>
      </c>
      <c r="AI144" t="s">
        <v>1892</v>
      </c>
      <c r="AJ144" t="s">
        <v>1892</v>
      </c>
      <c r="AK144" t="s">
        <v>1892</v>
      </c>
      <c r="AL144" t="s">
        <v>1911</v>
      </c>
      <c r="AM144" t="s">
        <v>1892</v>
      </c>
      <c r="AN144" t="s">
        <v>1911</v>
      </c>
      <c r="AO144" t="s">
        <v>1892</v>
      </c>
      <c r="AP144" t="s">
        <v>1892</v>
      </c>
      <c r="AQ144" t="s">
        <v>1892</v>
      </c>
      <c r="AR144" s="21"/>
    </row>
    <row r="145" spans="1:44" x14ac:dyDescent="0.3">
      <c r="A145" t="s">
        <v>162</v>
      </c>
      <c r="B145">
        <v>2021</v>
      </c>
      <c r="C145" t="s">
        <v>2321</v>
      </c>
      <c r="D145" t="s">
        <v>591</v>
      </c>
      <c r="E145" t="s">
        <v>2322</v>
      </c>
      <c r="F145" t="s">
        <v>2323</v>
      </c>
      <c r="G145" t="s">
        <v>1892</v>
      </c>
      <c r="H145">
        <v>204</v>
      </c>
      <c r="I145">
        <v>205</v>
      </c>
      <c r="J145">
        <v>205</v>
      </c>
      <c r="K145">
        <v>207</v>
      </c>
      <c r="L145">
        <v>212</v>
      </c>
      <c r="M145" t="s">
        <v>1892</v>
      </c>
      <c r="N145" t="s">
        <v>1892</v>
      </c>
      <c r="O145" t="s">
        <v>1892</v>
      </c>
      <c r="P145" t="s">
        <v>1892</v>
      </c>
      <c r="Q145" t="s">
        <v>1911</v>
      </c>
      <c r="R145" t="s">
        <v>1892</v>
      </c>
      <c r="S145" t="s">
        <v>1892</v>
      </c>
      <c r="T145" t="s">
        <v>1892</v>
      </c>
      <c r="U145" t="s">
        <v>1892</v>
      </c>
      <c r="V145" t="s">
        <v>1911</v>
      </c>
      <c r="AB145" t="s">
        <v>1892</v>
      </c>
      <c r="AC145" t="s">
        <v>1892</v>
      </c>
      <c r="AD145" t="s">
        <v>1892</v>
      </c>
      <c r="AE145" t="s">
        <v>1892</v>
      </c>
      <c r="AF145" t="s">
        <v>1892</v>
      </c>
      <c r="AG145" t="s">
        <v>1892</v>
      </c>
      <c r="AH145" t="s">
        <v>1892</v>
      </c>
      <c r="AI145" t="s">
        <v>1911</v>
      </c>
      <c r="AJ145" t="s">
        <v>1892</v>
      </c>
      <c r="AK145" t="s">
        <v>1892</v>
      </c>
      <c r="AL145" t="s">
        <v>1911</v>
      </c>
      <c r="AM145" t="s">
        <v>1911</v>
      </c>
      <c r="AN145" t="s">
        <v>1911</v>
      </c>
      <c r="AO145" t="s">
        <v>1892</v>
      </c>
      <c r="AP145" t="s">
        <v>1911</v>
      </c>
      <c r="AQ145" t="s">
        <v>1911</v>
      </c>
      <c r="AR145" s="21"/>
    </row>
    <row r="146" spans="1:44" x14ac:dyDescent="0.3">
      <c r="A146" t="s">
        <v>162</v>
      </c>
      <c r="B146">
        <v>2021</v>
      </c>
      <c r="C146" t="s">
        <v>2324</v>
      </c>
      <c r="D146" t="s">
        <v>594</v>
      </c>
      <c r="E146" t="s">
        <v>2325</v>
      </c>
      <c r="F146" t="s">
        <v>2326</v>
      </c>
      <c r="G146" t="s">
        <v>1892</v>
      </c>
      <c r="H146">
        <v>50</v>
      </c>
      <c r="I146">
        <v>48</v>
      </c>
      <c r="J146">
        <v>48</v>
      </c>
      <c r="K146">
        <v>49</v>
      </c>
      <c r="L146">
        <v>49</v>
      </c>
      <c r="M146" t="s">
        <v>1911</v>
      </c>
      <c r="N146" t="s">
        <v>1892</v>
      </c>
      <c r="O146" t="s">
        <v>1892</v>
      </c>
      <c r="P146" t="s">
        <v>1892</v>
      </c>
      <c r="Q146" t="s">
        <v>1892</v>
      </c>
      <c r="R146" t="s">
        <v>1892</v>
      </c>
      <c r="S146" t="s">
        <v>1892</v>
      </c>
      <c r="T146" t="s">
        <v>1892</v>
      </c>
      <c r="U146" t="s">
        <v>1892</v>
      </c>
      <c r="V146" t="s">
        <v>1892</v>
      </c>
      <c r="W146" t="s">
        <v>1892</v>
      </c>
      <c r="X146" t="s">
        <v>1911</v>
      </c>
      <c r="Y146" t="s">
        <v>1911</v>
      </c>
      <c r="Z146" t="s">
        <v>1911</v>
      </c>
      <c r="AA146" t="s">
        <v>1911</v>
      </c>
      <c r="AB146" t="s">
        <v>1892</v>
      </c>
      <c r="AC146" t="s">
        <v>1892</v>
      </c>
      <c r="AD146" t="s">
        <v>1892</v>
      </c>
      <c r="AE146" t="s">
        <v>1892</v>
      </c>
      <c r="AF146" t="s">
        <v>1892</v>
      </c>
      <c r="AG146" t="s">
        <v>1892</v>
      </c>
      <c r="AH146" t="s">
        <v>1892</v>
      </c>
      <c r="AI146" t="s">
        <v>1911</v>
      </c>
      <c r="AJ146" t="s">
        <v>1892</v>
      </c>
      <c r="AK146" t="s">
        <v>1892</v>
      </c>
      <c r="AL146" t="s">
        <v>1911</v>
      </c>
      <c r="AM146" t="s">
        <v>1911</v>
      </c>
      <c r="AN146" t="s">
        <v>1911</v>
      </c>
      <c r="AO146" t="s">
        <v>1892</v>
      </c>
      <c r="AP146" t="s">
        <v>1911</v>
      </c>
      <c r="AQ146" t="s">
        <v>1911</v>
      </c>
      <c r="AR146" s="21"/>
    </row>
    <row r="147" spans="1:44" x14ac:dyDescent="0.3">
      <c r="A147" t="s">
        <v>162</v>
      </c>
      <c r="B147">
        <v>2021</v>
      </c>
      <c r="C147" t="s">
        <v>2327</v>
      </c>
      <c r="D147" t="s">
        <v>597</v>
      </c>
      <c r="E147" t="s">
        <v>2328</v>
      </c>
      <c r="F147" t="s">
        <v>2329</v>
      </c>
      <c r="G147" t="s">
        <v>1892</v>
      </c>
      <c r="H147">
        <v>173</v>
      </c>
      <c r="I147">
        <v>172</v>
      </c>
      <c r="J147">
        <v>172</v>
      </c>
      <c r="K147">
        <v>200</v>
      </c>
      <c r="L147">
        <v>212</v>
      </c>
      <c r="M147" t="s">
        <v>1892</v>
      </c>
      <c r="N147" t="s">
        <v>1892</v>
      </c>
      <c r="O147" t="s">
        <v>1892</v>
      </c>
      <c r="P147" t="s">
        <v>1892</v>
      </c>
      <c r="Q147" t="s">
        <v>1892</v>
      </c>
      <c r="R147" t="s">
        <v>1892</v>
      </c>
      <c r="S147" t="s">
        <v>1892</v>
      </c>
      <c r="T147" t="s">
        <v>1892</v>
      </c>
      <c r="U147" t="s">
        <v>1892</v>
      </c>
      <c r="V147" t="s">
        <v>1892</v>
      </c>
      <c r="W147" t="s">
        <v>1892</v>
      </c>
      <c r="X147" t="s">
        <v>1911</v>
      </c>
      <c r="Y147" t="s">
        <v>1911</v>
      </c>
      <c r="Z147" t="s">
        <v>1911</v>
      </c>
      <c r="AA147" t="s">
        <v>1911</v>
      </c>
      <c r="AB147" t="s">
        <v>1892</v>
      </c>
      <c r="AC147" t="s">
        <v>1892</v>
      </c>
      <c r="AD147" t="s">
        <v>1911</v>
      </c>
      <c r="AE147" t="s">
        <v>1911</v>
      </c>
      <c r="AF147" t="s">
        <v>1892</v>
      </c>
      <c r="AG147" t="s">
        <v>1911</v>
      </c>
      <c r="AH147" t="s">
        <v>1911</v>
      </c>
      <c r="AI147" t="s">
        <v>1911</v>
      </c>
      <c r="AJ147" t="s">
        <v>1911</v>
      </c>
      <c r="AR147" s="21"/>
    </row>
    <row r="148" spans="1:44" x14ac:dyDescent="0.3">
      <c r="A148" t="s">
        <v>162</v>
      </c>
      <c r="B148">
        <v>2021</v>
      </c>
      <c r="C148" t="s">
        <v>2330</v>
      </c>
      <c r="D148" t="s">
        <v>600</v>
      </c>
      <c r="E148" t="s">
        <v>2331</v>
      </c>
      <c r="F148" t="s">
        <v>2332</v>
      </c>
      <c r="G148" t="s">
        <v>1892</v>
      </c>
      <c r="H148">
        <v>711</v>
      </c>
      <c r="I148">
        <v>701</v>
      </c>
      <c r="J148">
        <v>717</v>
      </c>
      <c r="K148">
        <v>690</v>
      </c>
      <c r="L148">
        <v>707</v>
      </c>
      <c r="M148" t="s">
        <v>1911</v>
      </c>
      <c r="N148" t="s">
        <v>1892</v>
      </c>
      <c r="O148" t="s">
        <v>1892</v>
      </c>
      <c r="P148" t="s">
        <v>1911</v>
      </c>
      <c r="Q148" t="s">
        <v>1911</v>
      </c>
      <c r="R148" t="s">
        <v>1892</v>
      </c>
      <c r="S148" t="s">
        <v>1892</v>
      </c>
      <c r="T148" t="s">
        <v>1892</v>
      </c>
      <c r="U148" t="s">
        <v>1892</v>
      </c>
      <c r="V148" t="s">
        <v>1892</v>
      </c>
      <c r="W148" t="s">
        <v>1892</v>
      </c>
      <c r="X148" t="s">
        <v>1911</v>
      </c>
      <c r="Y148" t="s">
        <v>1911</v>
      </c>
      <c r="Z148" t="s">
        <v>1911</v>
      </c>
      <c r="AA148" t="s">
        <v>1892</v>
      </c>
      <c r="AB148" t="s">
        <v>1892</v>
      </c>
      <c r="AC148" t="s">
        <v>1892</v>
      </c>
      <c r="AD148" t="s">
        <v>1892</v>
      </c>
      <c r="AE148" t="s">
        <v>1892</v>
      </c>
      <c r="AF148" t="s">
        <v>1892</v>
      </c>
      <c r="AG148" t="s">
        <v>1892</v>
      </c>
      <c r="AH148" t="s">
        <v>1892</v>
      </c>
      <c r="AI148" t="s">
        <v>1911</v>
      </c>
      <c r="AJ148" t="s">
        <v>1911</v>
      </c>
      <c r="AR148" s="21"/>
    </row>
    <row r="149" spans="1:44" x14ac:dyDescent="0.3">
      <c r="A149" t="s">
        <v>162</v>
      </c>
      <c r="B149">
        <v>2021</v>
      </c>
      <c r="C149" t="s">
        <v>2333</v>
      </c>
      <c r="D149" t="s">
        <v>603</v>
      </c>
      <c r="E149" t="s">
        <v>2334</v>
      </c>
      <c r="F149" t="s">
        <v>2335</v>
      </c>
      <c r="G149" t="s">
        <v>1892</v>
      </c>
      <c r="H149">
        <v>1457.5</v>
      </c>
      <c r="I149">
        <v>1566.7</v>
      </c>
      <c r="J149">
        <v>1594.7</v>
      </c>
      <c r="K149">
        <v>1550.2</v>
      </c>
      <c r="L149">
        <v>1447</v>
      </c>
      <c r="M149" t="s">
        <v>1911</v>
      </c>
      <c r="N149" t="s">
        <v>1892</v>
      </c>
      <c r="O149" t="s">
        <v>1892</v>
      </c>
      <c r="P149" t="s">
        <v>1892</v>
      </c>
      <c r="Q149" t="s">
        <v>1892</v>
      </c>
      <c r="R149" t="s">
        <v>1892</v>
      </c>
      <c r="S149" t="s">
        <v>1892</v>
      </c>
      <c r="T149" t="s">
        <v>1892</v>
      </c>
      <c r="U149" t="s">
        <v>1892</v>
      </c>
      <c r="V149" t="s">
        <v>1911</v>
      </c>
      <c r="AB149" t="s">
        <v>1892</v>
      </c>
      <c r="AC149" t="s">
        <v>1892</v>
      </c>
      <c r="AD149" t="s">
        <v>1892</v>
      </c>
      <c r="AE149" t="s">
        <v>1892</v>
      </c>
      <c r="AF149" t="s">
        <v>1892</v>
      </c>
      <c r="AG149" t="s">
        <v>1892</v>
      </c>
      <c r="AH149" t="s">
        <v>1892</v>
      </c>
      <c r="AI149" t="s">
        <v>1911</v>
      </c>
      <c r="AJ149" t="s">
        <v>1911</v>
      </c>
      <c r="AR149" s="21"/>
    </row>
    <row r="150" spans="1:44" x14ac:dyDescent="0.3">
      <c r="A150" t="s">
        <v>162</v>
      </c>
      <c r="B150">
        <v>2021</v>
      </c>
      <c r="C150" t="s">
        <v>2336</v>
      </c>
      <c r="D150" t="s">
        <v>2337</v>
      </c>
      <c r="E150" t="s">
        <v>2338</v>
      </c>
      <c r="F150" t="s">
        <v>2339</v>
      </c>
      <c r="G150" t="s">
        <v>1892</v>
      </c>
      <c r="H150">
        <v>2079.4</v>
      </c>
      <c r="I150">
        <v>2226.6</v>
      </c>
      <c r="J150">
        <v>2252.5</v>
      </c>
      <c r="K150">
        <v>2227.8000000000002</v>
      </c>
      <c r="L150">
        <v>2471.3000000000002</v>
      </c>
      <c r="M150" t="s">
        <v>1911</v>
      </c>
      <c r="N150" t="s">
        <v>1911</v>
      </c>
      <c r="O150" t="s">
        <v>1911</v>
      </c>
      <c r="P150" t="s">
        <v>1911</v>
      </c>
      <c r="Q150" t="s">
        <v>1911</v>
      </c>
      <c r="R150" t="s">
        <v>1911</v>
      </c>
      <c r="S150" t="s">
        <v>1911</v>
      </c>
      <c r="T150" t="s">
        <v>1911</v>
      </c>
      <c r="U150" t="s">
        <v>1911</v>
      </c>
      <c r="V150" t="s">
        <v>1911</v>
      </c>
      <c r="AB150" t="s">
        <v>1892</v>
      </c>
      <c r="AC150" t="s">
        <v>1892</v>
      </c>
      <c r="AD150" t="s">
        <v>1892</v>
      </c>
      <c r="AE150" t="s">
        <v>1911</v>
      </c>
      <c r="AF150" t="s">
        <v>1892</v>
      </c>
      <c r="AG150" t="s">
        <v>1892</v>
      </c>
      <c r="AH150" t="s">
        <v>1892</v>
      </c>
      <c r="AI150" t="s">
        <v>1911</v>
      </c>
      <c r="AJ150" t="s">
        <v>1911</v>
      </c>
      <c r="AR150" s="21"/>
    </row>
    <row r="151" spans="1:44" x14ac:dyDescent="0.3">
      <c r="A151" t="s">
        <v>162</v>
      </c>
      <c r="B151">
        <v>2021</v>
      </c>
      <c r="C151" t="s">
        <v>2340</v>
      </c>
      <c r="D151" t="s">
        <v>608</v>
      </c>
      <c r="E151" t="s">
        <v>2341</v>
      </c>
      <c r="F151" t="s">
        <v>2342</v>
      </c>
      <c r="G151" t="s">
        <v>1892</v>
      </c>
      <c r="H151">
        <v>27</v>
      </c>
      <c r="I151">
        <v>30</v>
      </c>
      <c r="J151">
        <v>30</v>
      </c>
      <c r="K151">
        <v>30</v>
      </c>
      <c r="L151">
        <v>30</v>
      </c>
      <c r="M151" t="s">
        <v>1911</v>
      </c>
      <c r="N151" t="s">
        <v>1911</v>
      </c>
      <c r="O151" t="s">
        <v>1911</v>
      </c>
      <c r="P151" t="s">
        <v>1911</v>
      </c>
      <c r="Q151" t="s">
        <v>1911</v>
      </c>
      <c r="R151" t="s">
        <v>1911</v>
      </c>
      <c r="S151" t="s">
        <v>1911</v>
      </c>
      <c r="T151" t="s">
        <v>1911</v>
      </c>
      <c r="U151" t="s">
        <v>1911</v>
      </c>
      <c r="V151" t="s">
        <v>1911</v>
      </c>
      <c r="AB151" t="s">
        <v>1911</v>
      </c>
      <c r="AJ151" t="s">
        <v>1911</v>
      </c>
      <c r="AR151" s="21"/>
    </row>
    <row r="152" spans="1:44" x14ac:dyDescent="0.3">
      <c r="A152" t="s">
        <v>162</v>
      </c>
      <c r="B152">
        <v>2021</v>
      </c>
      <c r="C152" t="s">
        <v>2343</v>
      </c>
      <c r="D152" t="s">
        <v>611</v>
      </c>
      <c r="E152" t="s">
        <v>2344</v>
      </c>
      <c r="F152" t="s">
        <v>2345</v>
      </c>
      <c r="G152" t="s">
        <v>1892</v>
      </c>
      <c r="H152">
        <v>252</v>
      </c>
      <c r="I152">
        <v>252</v>
      </c>
      <c r="J152">
        <v>252</v>
      </c>
      <c r="K152">
        <v>252</v>
      </c>
      <c r="L152">
        <v>252</v>
      </c>
      <c r="M152" t="s">
        <v>1892</v>
      </c>
      <c r="N152" t="s">
        <v>1892</v>
      </c>
      <c r="O152" t="s">
        <v>1892</v>
      </c>
      <c r="P152" t="s">
        <v>1892</v>
      </c>
      <c r="Q152" t="s">
        <v>1892</v>
      </c>
      <c r="R152" t="s">
        <v>1892</v>
      </c>
      <c r="S152" t="s">
        <v>1892</v>
      </c>
      <c r="T152" t="s">
        <v>1892</v>
      </c>
      <c r="U152" t="s">
        <v>1892</v>
      </c>
      <c r="V152" t="s">
        <v>1911</v>
      </c>
      <c r="AB152" t="s">
        <v>1892</v>
      </c>
      <c r="AC152" t="s">
        <v>1892</v>
      </c>
      <c r="AD152" t="s">
        <v>1892</v>
      </c>
      <c r="AE152" t="s">
        <v>1892</v>
      </c>
      <c r="AF152" t="s">
        <v>1892</v>
      </c>
      <c r="AG152" t="s">
        <v>1892</v>
      </c>
      <c r="AH152" t="s">
        <v>1892</v>
      </c>
      <c r="AI152" t="s">
        <v>1911</v>
      </c>
      <c r="AJ152" t="s">
        <v>1892</v>
      </c>
      <c r="AK152" t="s">
        <v>1892</v>
      </c>
      <c r="AL152" t="s">
        <v>1911</v>
      </c>
      <c r="AM152" t="s">
        <v>1911</v>
      </c>
      <c r="AN152" t="s">
        <v>1911</v>
      </c>
      <c r="AO152" t="s">
        <v>1911</v>
      </c>
      <c r="AP152" t="s">
        <v>1911</v>
      </c>
      <c r="AQ152" t="s">
        <v>1911</v>
      </c>
      <c r="AR152" s="21"/>
    </row>
    <row r="153" spans="1:44" x14ac:dyDescent="0.3">
      <c r="A153" t="s">
        <v>162</v>
      </c>
      <c r="B153">
        <v>2021</v>
      </c>
      <c r="C153" t="s">
        <v>2346</v>
      </c>
      <c r="D153" t="s">
        <v>614</v>
      </c>
      <c r="E153" t="s">
        <v>2347</v>
      </c>
      <c r="F153" t="s">
        <v>2348</v>
      </c>
      <c r="G153" t="s">
        <v>1892</v>
      </c>
      <c r="H153">
        <v>242</v>
      </c>
      <c r="I153">
        <v>254</v>
      </c>
      <c r="J153">
        <v>238</v>
      </c>
      <c r="K153">
        <v>234</v>
      </c>
      <c r="L153">
        <v>236</v>
      </c>
      <c r="M153" t="s">
        <v>1911</v>
      </c>
      <c r="N153" t="s">
        <v>1911</v>
      </c>
      <c r="O153" t="s">
        <v>1911</v>
      </c>
      <c r="P153" t="s">
        <v>1911</v>
      </c>
      <c r="Q153" t="s">
        <v>1911</v>
      </c>
      <c r="R153" t="s">
        <v>1911</v>
      </c>
      <c r="S153" t="s">
        <v>1911</v>
      </c>
      <c r="T153" t="s">
        <v>1911</v>
      </c>
      <c r="U153" t="s">
        <v>1911</v>
      </c>
      <c r="V153" t="s">
        <v>1892</v>
      </c>
      <c r="W153" t="s">
        <v>1892</v>
      </c>
      <c r="X153" t="s">
        <v>1911</v>
      </c>
      <c r="Y153" t="s">
        <v>1911</v>
      </c>
      <c r="Z153" t="s">
        <v>1911</v>
      </c>
      <c r="AA153" t="s">
        <v>1911</v>
      </c>
      <c r="AB153" t="s">
        <v>1892</v>
      </c>
      <c r="AC153" t="s">
        <v>1892</v>
      </c>
      <c r="AD153" t="s">
        <v>1892</v>
      </c>
      <c r="AE153" t="s">
        <v>1892</v>
      </c>
      <c r="AF153" t="s">
        <v>1892</v>
      </c>
      <c r="AG153" t="s">
        <v>1892</v>
      </c>
      <c r="AH153" t="s">
        <v>1892</v>
      </c>
      <c r="AI153" t="s">
        <v>1911</v>
      </c>
      <c r="AJ153" t="s">
        <v>1892</v>
      </c>
      <c r="AK153" t="s">
        <v>1892</v>
      </c>
      <c r="AL153" t="s">
        <v>1892</v>
      </c>
      <c r="AM153" t="s">
        <v>1911</v>
      </c>
      <c r="AN153" t="s">
        <v>1892</v>
      </c>
      <c r="AO153" t="s">
        <v>1892</v>
      </c>
      <c r="AP153" t="s">
        <v>1911</v>
      </c>
      <c r="AQ153" t="s">
        <v>1911</v>
      </c>
      <c r="AR153" s="21"/>
    </row>
    <row r="154" spans="1:44" x14ac:dyDescent="0.3">
      <c r="A154" t="s">
        <v>162</v>
      </c>
      <c r="B154">
        <v>2021</v>
      </c>
      <c r="C154" t="s">
        <v>2349</v>
      </c>
      <c r="D154" t="s">
        <v>617</v>
      </c>
      <c r="E154" t="s">
        <v>2350</v>
      </c>
      <c r="F154" t="s">
        <v>2351</v>
      </c>
      <c r="G154" t="s">
        <v>1892</v>
      </c>
      <c r="H154">
        <v>3017</v>
      </c>
      <c r="I154">
        <v>3024</v>
      </c>
      <c r="J154">
        <v>3014</v>
      </c>
      <c r="K154">
        <v>3029</v>
      </c>
      <c r="L154">
        <v>3019</v>
      </c>
      <c r="M154" t="s">
        <v>1911</v>
      </c>
      <c r="N154" t="s">
        <v>1892</v>
      </c>
      <c r="O154" t="s">
        <v>1911</v>
      </c>
      <c r="P154" t="s">
        <v>1911</v>
      </c>
      <c r="Q154" t="s">
        <v>1911</v>
      </c>
      <c r="R154" t="s">
        <v>1911</v>
      </c>
      <c r="S154" t="s">
        <v>1911</v>
      </c>
      <c r="T154" t="s">
        <v>1911</v>
      </c>
      <c r="U154" t="s">
        <v>1892</v>
      </c>
      <c r="V154" t="s">
        <v>1892</v>
      </c>
      <c r="W154" t="s">
        <v>1892</v>
      </c>
      <c r="X154" t="s">
        <v>1911</v>
      </c>
      <c r="Y154" t="s">
        <v>1911</v>
      </c>
      <c r="Z154" t="s">
        <v>1911</v>
      </c>
      <c r="AA154" t="s">
        <v>1911</v>
      </c>
      <c r="AB154" t="s">
        <v>1911</v>
      </c>
      <c r="AJ154" t="s">
        <v>1911</v>
      </c>
      <c r="AR154" s="21"/>
    </row>
    <row r="155" spans="1:44" x14ac:dyDescent="0.3">
      <c r="A155" t="s">
        <v>162</v>
      </c>
      <c r="B155">
        <v>2021</v>
      </c>
      <c r="C155" t="s">
        <v>2352</v>
      </c>
      <c r="D155" t="s">
        <v>620</v>
      </c>
      <c r="E155" t="s">
        <v>2353</v>
      </c>
      <c r="F155" t="s">
        <v>2354</v>
      </c>
      <c r="G155" t="s">
        <v>1892</v>
      </c>
      <c r="H155">
        <v>381.5</v>
      </c>
      <c r="I155">
        <v>379</v>
      </c>
      <c r="J155">
        <v>376.2</v>
      </c>
      <c r="K155">
        <v>384</v>
      </c>
      <c r="L155">
        <v>372</v>
      </c>
      <c r="M155" t="s">
        <v>1911</v>
      </c>
      <c r="N155" t="s">
        <v>1911</v>
      </c>
      <c r="O155" t="s">
        <v>1911</v>
      </c>
      <c r="P155" t="s">
        <v>1911</v>
      </c>
      <c r="Q155" t="s">
        <v>1911</v>
      </c>
      <c r="R155" t="s">
        <v>1911</v>
      </c>
      <c r="S155" t="s">
        <v>1911</v>
      </c>
      <c r="T155" t="s">
        <v>1911</v>
      </c>
      <c r="U155" t="s">
        <v>1892</v>
      </c>
      <c r="V155" t="s">
        <v>1892</v>
      </c>
      <c r="W155" t="s">
        <v>1892</v>
      </c>
      <c r="X155" t="s">
        <v>1911</v>
      </c>
      <c r="Y155" t="s">
        <v>1911</v>
      </c>
      <c r="Z155" t="s">
        <v>1911</v>
      </c>
      <c r="AA155" t="s">
        <v>1911</v>
      </c>
      <c r="AB155" t="s">
        <v>1892</v>
      </c>
      <c r="AC155" t="s">
        <v>1892</v>
      </c>
      <c r="AD155" t="s">
        <v>1892</v>
      </c>
      <c r="AE155" t="s">
        <v>1892</v>
      </c>
      <c r="AF155" t="s">
        <v>1892</v>
      </c>
      <c r="AG155" t="s">
        <v>1892</v>
      </c>
      <c r="AH155" t="s">
        <v>1892</v>
      </c>
      <c r="AI155" t="s">
        <v>1911</v>
      </c>
      <c r="AJ155" t="s">
        <v>1911</v>
      </c>
      <c r="AR155" s="21"/>
    </row>
    <row r="156" spans="1:44" x14ac:dyDescent="0.3">
      <c r="A156" t="s">
        <v>162</v>
      </c>
      <c r="B156">
        <v>2021</v>
      </c>
      <c r="C156" t="s">
        <v>2355</v>
      </c>
      <c r="D156" t="s">
        <v>623</v>
      </c>
      <c r="E156" t="s">
        <v>2356</v>
      </c>
      <c r="F156" t="s">
        <v>2357</v>
      </c>
      <c r="G156" t="s">
        <v>1892</v>
      </c>
      <c r="H156">
        <v>67</v>
      </c>
      <c r="I156">
        <v>61</v>
      </c>
      <c r="J156">
        <v>61</v>
      </c>
      <c r="K156">
        <v>59</v>
      </c>
      <c r="L156">
        <v>58</v>
      </c>
      <c r="M156" t="s">
        <v>1911</v>
      </c>
      <c r="N156" t="s">
        <v>1892</v>
      </c>
      <c r="O156" t="s">
        <v>1892</v>
      </c>
      <c r="P156" t="s">
        <v>1911</v>
      </c>
      <c r="Q156" t="s">
        <v>1911</v>
      </c>
      <c r="R156" t="s">
        <v>1892</v>
      </c>
      <c r="S156" t="s">
        <v>1892</v>
      </c>
      <c r="T156" t="s">
        <v>1892</v>
      </c>
      <c r="U156" t="s">
        <v>1892</v>
      </c>
      <c r="V156" t="s">
        <v>1892</v>
      </c>
      <c r="W156" t="s">
        <v>1911</v>
      </c>
      <c r="X156" t="s">
        <v>1892</v>
      </c>
      <c r="Y156" t="s">
        <v>1911</v>
      </c>
      <c r="Z156" t="s">
        <v>1911</v>
      </c>
      <c r="AA156" t="s">
        <v>1911</v>
      </c>
      <c r="AB156" t="s">
        <v>1892</v>
      </c>
      <c r="AC156" t="s">
        <v>1892</v>
      </c>
      <c r="AD156" t="s">
        <v>1892</v>
      </c>
      <c r="AE156" t="s">
        <v>1892</v>
      </c>
      <c r="AF156" t="s">
        <v>1892</v>
      </c>
      <c r="AG156" t="s">
        <v>1892</v>
      </c>
      <c r="AH156" t="s">
        <v>1892</v>
      </c>
      <c r="AI156" t="s">
        <v>1911</v>
      </c>
      <c r="AJ156" t="s">
        <v>1892</v>
      </c>
      <c r="AK156" t="s">
        <v>1911</v>
      </c>
      <c r="AL156" t="s">
        <v>1911</v>
      </c>
      <c r="AM156" t="s">
        <v>1911</v>
      </c>
      <c r="AN156" t="s">
        <v>1911</v>
      </c>
      <c r="AO156" t="s">
        <v>1892</v>
      </c>
      <c r="AP156" t="s">
        <v>1911</v>
      </c>
      <c r="AQ156" t="s">
        <v>1911</v>
      </c>
      <c r="AR156" s="21"/>
    </row>
    <row r="157" spans="1:44" x14ac:dyDescent="0.3">
      <c r="A157" t="s">
        <v>162</v>
      </c>
      <c r="B157">
        <v>2021</v>
      </c>
      <c r="C157" t="s">
        <v>2358</v>
      </c>
      <c r="D157" t="s">
        <v>626</v>
      </c>
      <c r="E157" t="s">
        <v>2359</v>
      </c>
      <c r="F157" t="s">
        <v>2360</v>
      </c>
      <c r="G157" t="s">
        <v>1892</v>
      </c>
      <c r="H157">
        <v>77</v>
      </c>
      <c r="I157">
        <v>75</v>
      </c>
      <c r="J157">
        <v>73</v>
      </c>
      <c r="K157">
        <v>70</v>
      </c>
      <c r="L157">
        <v>72</v>
      </c>
      <c r="M157" t="s">
        <v>1911</v>
      </c>
      <c r="N157" t="s">
        <v>1911</v>
      </c>
      <c r="O157" t="s">
        <v>1892</v>
      </c>
      <c r="P157" t="s">
        <v>1911</v>
      </c>
      <c r="Q157" t="s">
        <v>1911</v>
      </c>
      <c r="R157" t="s">
        <v>1892</v>
      </c>
      <c r="S157" t="s">
        <v>1892</v>
      </c>
      <c r="T157" t="s">
        <v>1892</v>
      </c>
      <c r="U157" t="s">
        <v>1892</v>
      </c>
      <c r="V157" t="s">
        <v>1911</v>
      </c>
      <c r="AB157" t="s">
        <v>1911</v>
      </c>
      <c r="AJ157" t="s">
        <v>1892</v>
      </c>
      <c r="AK157" t="s">
        <v>1892</v>
      </c>
      <c r="AL157" t="s">
        <v>1911</v>
      </c>
      <c r="AM157" t="s">
        <v>1892</v>
      </c>
      <c r="AN157" t="s">
        <v>1911</v>
      </c>
      <c r="AO157" t="s">
        <v>1892</v>
      </c>
      <c r="AP157" t="s">
        <v>1892</v>
      </c>
      <c r="AQ157" t="s">
        <v>1911</v>
      </c>
      <c r="AR157" s="21"/>
    </row>
    <row r="158" spans="1:44" x14ac:dyDescent="0.3">
      <c r="A158" t="s">
        <v>162</v>
      </c>
      <c r="B158">
        <v>2021</v>
      </c>
      <c r="C158" t="s">
        <v>2361</v>
      </c>
      <c r="D158" t="s">
        <v>629</v>
      </c>
      <c r="E158" t="s">
        <v>2362</v>
      </c>
      <c r="F158" t="s">
        <v>2363</v>
      </c>
      <c r="G158" t="s">
        <v>1892</v>
      </c>
      <c r="H158">
        <v>91</v>
      </c>
      <c r="I158">
        <v>91</v>
      </c>
      <c r="J158">
        <v>91</v>
      </c>
      <c r="K158">
        <v>89</v>
      </c>
      <c r="L158">
        <v>91</v>
      </c>
      <c r="M158" t="s">
        <v>1911</v>
      </c>
      <c r="N158" t="s">
        <v>1911</v>
      </c>
      <c r="O158" t="s">
        <v>1911</v>
      </c>
      <c r="P158" t="s">
        <v>1911</v>
      </c>
      <c r="Q158" t="s">
        <v>1911</v>
      </c>
      <c r="R158" t="s">
        <v>1911</v>
      </c>
      <c r="S158" t="s">
        <v>1911</v>
      </c>
      <c r="T158" t="s">
        <v>1911</v>
      </c>
      <c r="U158" t="s">
        <v>1911</v>
      </c>
      <c r="V158" t="s">
        <v>1892</v>
      </c>
      <c r="W158" t="s">
        <v>1892</v>
      </c>
      <c r="X158" t="s">
        <v>1892</v>
      </c>
      <c r="Y158" t="s">
        <v>1911</v>
      </c>
      <c r="Z158" t="s">
        <v>1892</v>
      </c>
      <c r="AA158" t="s">
        <v>1911</v>
      </c>
      <c r="AB158" t="s">
        <v>1892</v>
      </c>
      <c r="AC158" t="s">
        <v>1892</v>
      </c>
      <c r="AD158" t="s">
        <v>1892</v>
      </c>
      <c r="AE158" t="s">
        <v>1892</v>
      </c>
      <c r="AF158" t="s">
        <v>1892</v>
      </c>
      <c r="AG158" t="s">
        <v>1892</v>
      </c>
      <c r="AH158" t="s">
        <v>1892</v>
      </c>
      <c r="AI158" t="s">
        <v>1911</v>
      </c>
      <c r="AJ158" t="s">
        <v>1892</v>
      </c>
      <c r="AK158" t="s">
        <v>1892</v>
      </c>
      <c r="AL158" t="s">
        <v>1892</v>
      </c>
      <c r="AM158" t="s">
        <v>1892</v>
      </c>
      <c r="AN158" t="s">
        <v>1892</v>
      </c>
      <c r="AO158" t="s">
        <v>1892</v>
      </c>
      <c r="AP158" t="s">
        <v>1892</v>
      </c>
      <c r="AQ158" t="s">
        <v>1911</v>
      </c>
      <c r="AR158" s="21"/>
    </row>
    <row r="159" spans="1:44" x14ac:dyDescent="0.3">
      <c r="A159" t="s">
        <v>162</v>
      </c>
      <c r="B159">
        <v>2021</v>
      </c>
      <c r="C159" t="s">
        <v>2364</v>
      </c>
      <c r="D159" t="s">
        <v>632</v>
      </c>
      <c r="E159" t="s">
        <v>2365</v>
      </c>
      <c r="F159" t="s">
        <v>2366</v>
      </c>
      <c r="G159" t="s">
        <v>1892</v>
      </c>
      <c r="H159">
        <v>10</v>
      </c>
      <c r="I159">
        <v>10</v>
      </c>
      <c r="J159">
        <v>10</v>
      </c>
      <c r="K159">
        <v>10</v>
      </c>
      <c r="L159">
        <v>11</v>
      </c>
      <c r="M159" t="s">
        <v>1911</v>
      </c>
      <c r="N159" t="s">
        <v>1911</v>
      </c>
      <c r="O159" t="s">
        <v>1911</v>
      </c>
      <c r="P159" t="s">
        <v>1911</v>
      </c>
      <c r="Q159" t="s">
        <v>1911</v>
      </c>
      <c r="R159" t="s">
        <v>1911</v>
      </c>
      <c r="S159" t="s">
        <v>1911</v>
      </c>
      <c r="T159" t="s">
        <v>1911</v>
      </c>
      <c r="U159" t="s">
        <v>1911</v>
      </c>
      <c r="V159" t="s">
        <v>1892</v>
      </c>
      <c r="W159" t="s">
        <v>1892</v>
      </c>
      <c r="X159" t="s">
        <v>1911</v>
      </c>
      <c r="Y159" t="s">
        <v>1911</v>
      </c>
      <c r="Z159" t="s">
        <v>1892</v>
      </c>
      <c r="AA159" t="s">
        <v>1911</v>
      </c>
      <c r="AB159" t="s">
        <v>1892</v>
      </c>
      <c r="AC159" t="s">
        <v>1892</v>
      </c>
      <c r="AD159" t="s">
        <v>1911</v>
      </c>
      <c r="AE159" t="s">
        <v>1892</v>
      </c>
      <c r="AF159" t="s">
        <v>1892</v>
      </c>
      <c r="AG159" t="s">
        <v>1892</v>
      </c>
      <c r="AH159" t="s">
        <v>1911</v>
      </c>
      <c r="AI159" t="s">
        <v>1911</v>
      </c>
      <c r="AJ159" t="s">
        <v>1911</v>
      </c>
      <c r="AR159" s="21"/>
    </row>
    <row r="160" spans="1:44" x14ac:dyDescent="0.3">
      <c r="A160" t="s">
        <v>162</v>
      </c>
      <c r="B160">
        <v>2021</v>
      </c>
      <c r="C160" t="s">
        <v>2367</v>
      </c>
      <c r="D160" t="s">
        <v>635</v>
      </c>
      <c r="E160" t="s">
        <v>2368</v>
      </c>
      <c r="F160" t="s">
        <v>2369</v>
      </c>
      <c r="G160" t="s">
        <v>1892</v>
      </c>
      <c r="H160">
        <v>139</v>
      </c>
      <c r="I160">
        <v>140</v>
      </c>
      <c r="J160">
        <v>140</v>
      </c>
      <c r="K160">
        <v>139</v>
      </c>
      <c r="L160">
        <v>135</v>
      </c>
      <c r="M160" t="s">
        <v>1911</v>
      </c>
      <c r="N160" t="s">
        <v>1892</v>
      </c>
      <c r="O160" t="s">
        <v>1892</v>
      </c>
      <c r="P160" t="s">
        <v>1911</v>
      </c>
      <c r="Q160" t="s">
        <v>1892</v>
      </c>
      <c r="R160" t="s">
        <v>1892</v>
      </c>
      <c r="S160" t="s">
        <v>1892</v>
      </c>
      <c r="T160" t="s">
        <v>1892</v>
      </c>
      <c r="U160" t="s">
        <v>1892</v>
      </c>
      <c r="V160" t="s">
        <v>1892</v>
      </c>
      <c r="W160" t="s">
        <v>1892</v>
      </c>
      <c r="X160" t="s">
        <v>1892</v>
      </c>
      <c r="Y160" t="s">
        <v>1911</v>
      </c>
      <c r="Z160" t="s">
        <v>1892</v>
      </c>
      <c r="AA160" t="s">
        <v>1892</v>
      </c>
      <c r="AB160" t="s">
        <v>1892</v>
      </c>
      <c r="AC160" t="s">
        <v>1892</v>
      </c>
      <c r="AD160" t="s">
        <v>1892</v>
      </c>
      <c r="AE160" t="s">
        <v>1892</v>
      </c>
      <c r="AF160" t="s">
        <v>1892</v>
      </c>
      <c r="AG160" t="s">
        <v>1892</v>
      </c>
      <c r="AH160" t="s">
        <v>1892</v>
      </c>
      <c r="AI160" t="s">
        <v>1911</v>
      </c>
      <c r="AJ160" t="s">
        <v>1911</v>
      </c>
      <c r="AR160" s="21"/>
    </row>
    <row r="161" spans="1:44" x14ac:dyDescent="0.3">
      <c r="A161" t="s">
        <v>162</v>
      </c>
      <c r="B161">
        <v>2021</v>
      </c>
      <c r="C161" t="s">
        <v>2370</v>
      </c>
      <c r="D161" t="s">
        <v>638</v>
      </c>
      <c r="E161" t="s">
        <v>2371</v>
      </c>
      <c r="F161" t="s">
        <v>2372</v>
      </c>
      <c r="G161" t="s">
        <v>1892</v>
      </c>
      <c r="H161">
        <v>292</v>
      </c>
      <c r="I161">
        <v>298</v>
      </c>
      <c r="J161">
        <v>298</v>
      </c>
      <c r="K161">
        <v>286</v>
      </c>
      <c r="L161">
        <v>282</v>
      </c>
      <c r="M161" t="s">
        <v>1911</v>
      </c>
      <c r="N161" t="s">
        <v>1911</v>
      </c>
      <c r="O161" t="s">
        <v>1911</v>
      </c>
      <c r="P161" t="s">
        <v>1911</v>
      </c>
      <c r="Q161" t="s">
        <v>1911</v>
      </c>
      <c r="R161" t="s">
        <v>1911</v>
      </c>
      <c r="S161" t="s">
        <v>1911</v>
      </c>
      <c r="T161" t="s">
        <v>1911</v>
      </c>
      <c r="U161" t="s">
        <v>1911</v>
      </c>
      <c r="V161" t="s">
        <v>1911</v>
      </c>
      <c r="AB161" t="s">
        <v>1892</v>
      </c>
      <c r="AC161" t="s">
        <v>1892</v>
      </c>
      <c r="AD161" t="s">
        <v>1892</v>
      </c>
      <c r="AE161" t="s">
        <v>1892</v>
      </c>
      <c r="AF161" t="s">
        <v>1892</v>
      </c>
      <c r="AG161" t="s">
        <v>1892</v>
      </c>
      <c r="AH161" t="s">
        <v>1892</v>
      </c>
      <c r="AI161" t="s">
        <v>1911</v>
      </c>
      <c r="AJ161" t="s">
        <v>1892</v>
      </c>
      <c r="AK161" t="s">
        <v>1892</v>
      </c>
      <c r="AL161" t="s">
        <v>1911</v>
      </c>
      <c r="AM161" t="s">
        <v>1911</v>
      </c>
      <c r="AN161" t="s">
        <v>1911</v>
      </c>
      <c r="AO161" t="s">
        <v>1911</v>
      </c>
      <c r="AP161" t="s">
        <v>1892</v>
      </c>
      <c r="AQ161" t="s">
        <v>1911</v>
      </c>
      <c r="AR161" s="21"/>
    </row>
    <row r="162" spans="1:44" x14ac:dyDescent="0.3">
      <c r="A162" t="s">
        <v>162</v>
      </c>
      <c r="B162">
        <v>2021</v>
      </c>
      <c r="C162" t="s">
        <v>2373</v>
      </c>
      <c r="D162" t="s">
        <v>641</v>
      </c>
      <c r="E162" t="s">
        <v>2374</v>
      </c>
      <c r="F162" t="s">
        <v>2375</v>
      </c>
      <c r="G162" t="s">
        <v>1892</v>
      </c>
      <c r="H162">
        <v>191</v>
      </c>
      <c r="I162">
        <v>195</v>
      </c>
      <c r="J162">
        <v>208</v>
      </c>
      <c r="K162">
        <v>207.5</v>
      </c>
      <c r="L162">
        <v>234</v>
      </c>
      <c r="M162" t="s">
        <v>1911</v>
      </c>
      <c r="N162" t="s">
        <v>1892</v>
      </c>
      <c r="O162" t="s">
        <v>1892</v>
      </c>
      <c r="P162" t="s">
        <v>1892</v>
      </c>
      <c r="Q162" t="s">
        <v>1892</v>
      </c>
      <c r="R162" t="s">
        <v>1892</v>
      </c>
      <c r="S162" t="s">
        <v>1892</v>
      </c>
      <c r="T162" t="s">
        <v>1892</v>
      </c>
      <c r="U162" t="s">
        <v>1892</v>
      </c>
      <c r="V162" t="s">
        <v>1892</v>
      </c>
      <c r="W162" t="s">
        <v>1892</v>
      </c>
      <c r="X162" t="s">
        <v>1892</v>
      </c>
      <c r="Y162" t="s">
        <v>1911</v>
      </c>
      <c r="Z162" t="s">
        <v>1911</v>
      </c>
      <c r="AA162" t="s">
        <v>1911</v>
      </c>
      <c r="AB162" t="s">
        <v>1911</v>
      </c>
      <c r="AJ162" t="s">
        <v>1911</v>
      </c>
      <c r="AR162" s="21"/>
    </row>
    <row r="163" spans="1:44" x14ac:dyDescent="0.3">
      <c r="A163" t="s">
        <v>162</v>
      </c>
      <c r="B163">
        <v>2021</v>
      </c>
      <c r="C163" t="s">
        <v>2376</v>
      </c>
      <c r="D163" t="s">
        <v>644</v>
      </c>
      <c r="E163" t="s">
        <v>2377</v>
      </c>
      <c r="F163" t="s">
        <v>2378</v>
      </c>
      <c r="G163" t="s">
        <v>1892</v>
      </c>
      <c r="H163">
        <v>52</v>
      </c>
      <c r="I163">
        <v>46</v>
      </c>
      <c r="J163">
        <v>46</v>
      </c>
      <c r="K163">
        <v>34</v>
      </c>
      <c r="L163">
        <v>44</v>
      </c>
      <c r="M163" t="s">
        <v>1892</v>
      </c>
      <c r="N163" t="s">
        <v>1892</v>
      </c>
      <c r="O163" t="s">
        <v>1892</v>
      </c>
      <c r="P163" t="s">
        <v>1892</v>
      </c>
      <c r="Q163" t="s">
        <v>1911</v>
      </c>
      <c r="R163" t="s">
        <v>1892</v>
      </c>
      <c r="S163" t="s">
        <v>1892</v>
      </c>
      <c r="T163" t="s">
        <v>1911</v>
      </c>
      <c r="U163" t="s">
        <v>1892</v>
      </c>
      <c r="V163" t="s">
        <v>1892</v>
      </c>
      <c r="W163" t="s">
        <v>1892</v>
      </c>
      <c r="X163" t="s">
        <v>1911</v>
      </c>
      <c r="Y163" t="s">
        <v>1911</v>
      </c>
      <c r="Z163" t="s">
        <v>1911</v>
      </c>
      <c r="AA163" t="s">
        <v>1911</v>
      </c>
      <c r="AB163" t="s">
        <v>1892</v>
      </c>
      <c r="AC163" t="s">
        <v>1892</v>
      </c>
      <c r="AD163" t="s">
        <v>1892</v>
      </c>
      <c r="AE163" t="s">
        <v>1892</v>
      </c>
      <c r="AF163" t="s">
        <v>1892</v>
      </c>
      <c r="AG163" t="s">
        <v>1892</v>
      </c>
      <c r="AH163" t="s">
        <v>1911</v>
      </c>
      <c r="AI163" t="s">
        <v>1911</v>
      </c>
      <c r="AJ163" t="s">
        <v>1911</v>
      </c>
      <c r="AR163" s="21"/>
    </row>
    <row r="164" spans="1:44" x14ac:dyDescent="0.3">
      <c r="A164" t="s">
        <v>162</v>
      </c>
      <c r="B164">
        <v>2021</v>
      </c>
      <c r="C164" t="s">
        <v>2379</v>
      </c>
      <c r="D164" t="s">
        <v>647</v>
      </c>
      <c r="E164" t="s">
        <v>2380</v>
      </c>
      <c r="F164" t="s">
        <v>2381</v>
      </c>
      <c r="G164" t="s">
        <v>1892</v>
      </c>
      <c r="H164">
        <v>41</v>
      </c>
      <c r="I164">
        <v>43</v>
      </c>
      <c r="J164">
        <v>43</v>
      </c>
      <c r="K164">
        <v>43</v>
      </c>
      <c r="L164">
        <v>44</v>
      </c>
      <c r="M164" t="s">
        <v>1911</v>
      </c>
      <c r="N164" t="s">
        <v>1892</v>
      </c>
      <c r="O164" t="s">
        <v>1892</v>
      </c>
      <c r="P164" t="s">
        <v>1911</v>
      </c>
      <c r="Q164" t="s">
        <v>1892</v>
      </c>
      <c r="R164" t="s">
        <v>1892</v>
      </c>
      <c r="S164" t="s">
        <v>1911</v>
      </c>
      <c r="T164" t="s">
        <v>1892</v>
      </c>
      <c r="U164" t="s">
        <v>1892</v>
      </c>
      <c r="V164" t="s">
        <v>1911</v>
      </c>
      <c r="AB164" t="s">
        <v>1892</v>
      </c>
      <c r="AC164" t="s">
        <v>1892</v>
      </c>
      <c r="AD164" t="s">
        <v>1892</v>
      </c>
      <c r="AE164" t="s">
        <v>1911</v>
      </c>
      <c r="AF164" t="s">
        <v>1892</v>
      </c>
      <c r="AG164" t="s">
        <v>1911</v>
      </c>
      <c r="AH164" t="s">
        <v>1892</v>
      </c>
      <c r="AI164" t="s">
        <v>1911</v>
      </c>
      <c r="AJ164" t="s">
        <v>1911</v>
      </c>
      <c r="AR164" s="21"/>
    </row>
    <row r="165" spans="1:44" x14ac:dyDescent="0.3">
      <c r="A165" t="s">
        <v>162</v>
      </c>
      <c r="B165">
        <v>2021</v>
      </c>
      <c r="C165" t="s">
        <v>2382</v>
      </c>
      <c r="D165" t="s">
        <v>650</v>
      </c>
      <c r="E165" t="s">
        <v>2383</v>
      </c>
      <c r="F165" t="s">
        <v>2384</v>
      </c>
      <c r="G165" t="s">
        <v>1892</v>
      </c>
      <c r="H165">
        <v>6</v>
      </c>
      <c r="I165">
        <v>6</v>
      </c>
      <c r="J165">
        <v>6</v>
      </c>
      <c r="K165">
        <v>7</v>
      </c>
      <c r="L165">
        <v>6</v>
      </c>
      <c r="M165" t="s">
        <v>1911</v>
      </c>
      <c r="N165" t="s">
        <v>1911</v>
      </c>
      <c r="O165" t="s">
        <v>1892</v>
      </c>
      <c r="P165" t="s">
        <v>1911</v>
      </c>
      <c r="Q165" t="s">
        <v>1892</v>
      </c>
      <c r="R165" t="s">
        <v>1911</v>
      </c>
      <c r="S165" t="s">
        <v>1911</v>
      </c>
      <c r="T165" t="s">
        <v>1911</v>
      </c>
      <c r="U165" t="s">
        <v>1911</v>
      </c>
      <c r="V165" t="s">
        <v>1911</v>
      </c>
      <c r="AB165" t="s">
        <v>1911</v>
      </c>
      <c r="AJ165" t="s">
        <v>1911</v>
      </c>
      <c r="AR165" s="21"/>
    </row>
    <row r="166" spans="1:44" x14ac:dyDescent="0.3">
      <c r="A166" t="s">
        <v>162</v>
      </c>
      <c r="B166">
        <v>2021</v>
      </c>
      <c r="C166" t="s">
        <v>2385</v>
      </c>
      <c r="D166" t="s">
        <v>719</v>
      </c>
      <c r="E166" t="s">
        <v>2386</v>
      </c>
      <c r="F166" t="s">
        <v>2387</v>
      </c>
      <c r="G166" t="s">
        <v>1892</v>
      </c>
      <c r="H166">
        <v>17</v>
      </c>
      <c r="I166">
        <v>16</v>
      </c>
      <c r="J166">
        <v>16</v>
      </c>
      <c r="K166">
        <v>18</v>
      </c>
      <c r="L166">
        <v>16</v>
      </c>
      <c r="M166" t="s">
        <v>1911</v>
      </c>
      <c r="N166" t="s">
        <v>1911</v>
      </c>
      <c r="O166" t="s">
        <v>1911</v>
      </c>
      <c r="P166" t="s">
        <v>1911</v>
      </c>
      <c r="Q166" t="s">
        <v>1911</v>
      </c>
      <c r="R166" t="s">
        <v>1911</v>
      </c>
      <c r="S166" t="s">
        <v>1911</v>
      </c>
      <c r="T166" t="s">
        <v>1911</v>
      </c>
      <c r="U166" t="s">
        <v>1911</v>
      </c>
      <c r="V166" t="s">
        <v>1892</v>
      </c>
      <c r="W166" t="s">
        <v>1892</v>
      </c>
      <c r="X166" t="s">
        <v>1911</v>
      </c>
      <c r="Y166" t="s">
        <v>1911</v>
      </c>
      <c r="Z166" t="s">
        <v>1911</v>
      </c>
      <c r="AA166" t="s">
        <v>1911</v>
      </c>
      <c r="AB166" t="s">
        <v>1892</v>
      </c>
      <c r="AC166" t="s">
        <v>1892</v>
      </c>
      <c r="AD166" t="s">
        <v>1911</v>
      </c>
      <c r="AE166" t="s">
        <v>1892</v>
      </c>
      <c r="AF166" t="s">
        <v>1892</v>
      </c>
      <c r="AG166" t="s">
        <v>1892</v>
      </c>
      <c r="AH166" t="s">
        <v>1892</v>
      </c>
      <c r="AI166" t="s">
        <v>1911</v>
      </c>
      <c r="AJ166" t="s">
        <v>1911</v>
      </c>
      <c r="AR166" s="21"/>
    </row>
    <row r="167" spans="1:44" x14ac:dyDescent="0.3">
      <c r="A167" t="s">
        <v>162</v>
      </c>
      <c r="B167">
        <v>2021</v>
      </c>
      <c r="C167" t="s">
        <v>2388</v>
      </c>
      <c r="D167" t="s">
        <v>653</v>
      </c>
      <c r="E167" t="s">
        <v>2389</v>
      </c>
      <c r="F167" t="s">
        <v>2390</v>
      </c>
      <c r="G167" t="s">
        <v>1892</v>
      </c>
      <c r="H167">
        <v>47.8</v>
      </c>
      <c r="I167">
        <v>47.9</v>
      </c>
      <c r="J167">
        <v>47.9</v>
      </c>
      <c r="K167">
        <v>46.8</v>
      </c>
      <c r="L167">
        <v>50.2</v>
      </c>
      <c r="M167" t="s">
        <v>1892</v>
      </c>
      <c r="N167" t="s">
        <v>1892</v>
      </c>
      <c r="O167" t="s">
        <v>1892</v>
      </c>
      <c r="P167" t="s">
        <v>1892</v>
      </c>
      <c r="Q167" t="s">
        <v>1911</v>
      </c>
      <c r="R167" t="s">
        <v>1892</v>
      </c>
      <c r="S167" t="s">
        <v>1892</v>
      </c>
      <c r="T167" t="s">
        <v>1892</v>
      </c>
      <c r="U167" t="s">
        <v>1892</v>
      </c>
      <c r="V167" t="s">
        <v>1911</v>
      </c>
      <c r="AB167" t="s">
        <v>1892</v>
      </c>
      <c r="AC167" t="s">
        <v>1892</v>
      </c>
      <c r="AD167" t="s">
        <v>1911</v>
      </c>
      <c r="AE167" t="s">
        <v>1911</v>
      </c>
      <c r="AF167" t="s">
        <v>1892</v>
      </c>
      <c r="AG167" t="s">
        <v>1892</v>
      </c>
      <c r="AH167" t="s">
        <v>1892</v>
      </c>
      <c r="AI167" t="s">
        <v>1911</v>
      </c>
      <c r="AJ167" t="s">
        <v>1911</v>
      </c>
      <c r="AR167" s="21"/>
    </row>
    <row r="168" spans="1:44" x14ac:dyDescent="0.3">
      <c r="A168" t="s">
        <v>162</v>
      </c>
      <c r="B168">
        <v>2021</v>
      </c>
      <c r="C168" t="s">
        <v>2391</v>
      </c>
      <c r="D168" t="s">
        <v>656</v>
      </c>
      <c r="E168" t="s">
        <v>2392</v>
      </c>
      <c r="F168" t="s">
        <v>2393</v>
      </c>
      <c r="G168" t="s">
        <v>1892</v>
      </c>
      <c r="H168">
        <v>39</v>
      </c>
      <c r="I168">
        <v>38</v>
      </c>
      <c r="J168">
        <v>38</v>
      </c>
      <c r="K168">
        <v>36</v>
      </c>
      <c r="L168">
        <v>35</v>
      </c>
      <c r="M168" t="s">
        <v>1911</v>
      </c>
      <c r="N168" t="s">
        <v>1911</v>
      </c>
      <c r="O168" t="s">
        <v>1911</v>
      </c>
      <c r="P168" t="s">
        <v>1911</v>
      </c>
      <c r="Q168" t="s">
        <v>1911</v>
      </c>
      <c r="R168" t="s">
        <v>1911</v>
      </c>
      <c r="S168" t="s">
        <v>1911</v>
      </c>
      <c r="T168" t="s">
        <v>1911</v>
      </c>
      <c r="U168" t="s">
        <v>1911</v>
      </c>
      <c r="V168" t="s">
        <v>1892</v>
      </c>
      <c r="W168" t="s">
        <v>1892</v>
      </c>
      <c r="X168" t="s">
        <v>1892</v>
      </c>
      <c r="Y168" t="s">
        <v>1892</v>
      </c>
      <c r="Z168" t="s">
        <v>1892</v>
      </c>
      <c r="AA168" t="s">
        <v>1911</v>
      </c>
      <c r="AB168" t="s">
        <v>1892</v>
      </c>
      <c r="AC168" t="s">
        <v>1892</v>
      </c>
      <c r="AD168" t="s">
        <v>1892</v>
      </c>
      <c r="AE168" t="s">
        <v>1892</v>
      </c>
      <c r="AF168" t="s">
        <v>1892</v>
      </c>
      <c r="AG168" t="s">
        <v>1892</v>
      </c>
      <c r="AH168" t="s">
        <v>1911</v>
      </c>
      <c r="AI168" t="s">
        <v>1911</v>
      </c>
      <c r="AJ168" t="s">
        <v>1892</v>
      </c>
      <c r="AK168" t="s">
        <v>1911</v>
      </c>
      <c r="AL168" t="s">
        <v>1911</v>
      </c>
      <c r="AM168" t="s">
        <v>1911</v>
      </c>
      <c r="AN168" t="s">
        <v>1911</v>
      </c>
      <c r="AO168" t="s">
        <v>1911</v>
      </c>
      <c r="AP168" t="s">
        <v>1911</v>
      </c>
      <c r="AQ168" t="s">
        <v>1892</v>
      </c>
      <c r="AR168" s="21"/>
    </row>
    <row r="169" spans="1:44" x14ac:dyDescent="0.3">
      <c r="A169" t="s">
        <v>162</v>
      </c>
      <c r="B169">
        <v>2021</v>
      </c>
      <c r="C169" t="s">
        <v>2394</v>
      </c>
      <c r="D169" t="s">
        <v>659</v>
      </c>
      <c r="E169" t="s">
        <v>2395</v>
      </c>
      <c r="F169" t="s">
        <v>2396</v>
      </c>
      <c r="G169" t="s">
        <v>1892</v>
      </c>
      <c r="H169">
        <v>25.6</v>
      </c>
      <c r="I169">
        <v>25.6</v>
      </c>
      <c r="J169">
        <v>25.6</v>
      </c>
      <c r="K169">
        <v>25.6</v>
      </c>
      <c r="L169">
        <v>25.8</v>
      </c>
      <c r="M169" t="s">
        <v>1911</v>
      </c>
      <c r="N169" t="s">
        <v>1911</v>
      </c>
      <c r="O169" t="s">
        <v>1911</v>
      </c>
      <c r="P169" t="s">
        <v>1911</v>
      </c>
      <c r="Q169" t="s">
        <v>1911</v>
      </c>
      <c r="R169" t="s">
        <v>1911</v>
      </c>
      <c r="S169" t="s">
        <v>1911</v>
      </c>
      <c r="T169" t="s">
        <v>1911</v>
      </c>
      <c r="U169" t="s">
        <v>1892</v>
      </c>
      <c r="V169" t="s">
        <v>1911</v>
      </c>
      <c r="AB169" t="s">
        <v>1911</v>
      </c>
      <c r="AJ169" t="s">
        <v>1911</v>
      </c>
      <c r="AR169" s="21"/>
    </row>
    <row r="170" spans="1:44" x14ac:dyDescent="0.3">
      <c r="A170" t="s">
        <v>162</v>
      </c>
      <c r="B170">
        <v>2021</v>
      </c>
      <c r="C170" t="s">
        <v>2397</v>
      </c>
      <c r="D170" t="s">
        <v>662</v>
      </c>
      <c r="E170" t="s">
        <v>2398</v>
      </c>
      <c r="F170" t="s">
        <v>2399</v>
      </c>
      <c r="G170" t="s">
        <v>1892</v>
      </c>
      <c r="H170">
        <v>34</v>
      </c>
      <c r="I170">
        <v>37</v>
      </c>
      <c r="J170">
        <v>38</v>
      </c>
      <c r="K170">
        <v>32</v>
      </c>
      <c r="L170">
        <v>30</v>
      </c>
      <c r="M170" t="s">
        <v>1892</v>
      </c>
      <c r="N170" t="s">
        <v>1892</v>
      </c>
      <c r="O170" t="s">
        <v>1892</v>
      </c>
      <c r="P170" t="s">
        <v>1911</v>
      </c>
      <c r="Q170" t="s">
        <v>1892</v>
      </c>
      <c r="R170" t="s">
        <v>1892</v>
      </c>
      <c r="S170" t="s">
        <v>1892</v>
      </c>
      <c r="T170" t="s">
        <v>1892</v>
      </c>
      <c r="U170" t="s">
        <v>1892</v>
      </c>
      <c r="V170" t="s">
        <v>1911</v>
      </c>
      <c r="AB170" t="s">
        <v>1892</v>
      </c>
      <c r="AC170" t="s">
        <v>1892</v>
      </c>
      <c r="AD170" t="s">
        <v>1892</v>
      </c>
      <c r="AE170" t="s">
        <v>1892</v>
      </c>
      <c r="AF170" t="s">
        <v>1892</v>
      </c>
      <c r="AG170" t="s">
        <v>1892</v>
      </c>
      <c r="AH170" t="s">
        <v>1892</v>
      </c>
      <c r="AI170" t="s">
        <v>1911</v>
      </c>
      <c r="AJ170" t="s">
        <v>1892</v>
      </c>
      <c r="AK170" t="s">
        <v>1911</v>
      </c>
      <c r="AL170" t="s">
        <v>1911</v>
      </c>
      <c r="AM170" t="s">
        <v>1911</v>
      </c>
      <c r="AN170" t="s">
        <v>1892</v>
      </c>
      <c r="AO170" t="s">
        <v>1911</v>
      </c>
      <c r="AP170" t="s">
        <v>1911</v>
      </c>
      <c r="AQ170" t="s">
        <v>1911</v>
      </c>
      <c r="AR170" s="21"/>
    </row>
    <row r="171" spans="1:44" x14ac:dyDescent="0.3">
      <c r="A171" t="s">
        <v>162</v>
      </c>
      <c r="B171">
        <v>2021</v>
      </c>
      <c r="C171" t="s">
        <v>2400</v>
      </c>
      <c r="D171" t="s">
        <v>665</v>
      </c>
      <c r="E171" t="s">
        <v>2401</v>
      </c>
      <c r="F171" t="s">
        <v>2402</v>
      </c>
      <c r="G171" t="s">
        <v>1892</v>
      </c>
      <c r="H171">
        <v>651</v>
      </c>
      <c r="I171">
        <v>669.2</v>
      </c>
      <c r="J171">
        <v>650.20000000000005</v>
      </c>
      <c r="K171">
        <v>675.2</v>
      </c>
      <c r="L171">
        <v>736</v>
      </c>
      <c r="M171" t="s">
        <v>1911</v>
      </c>
      <c r="N171" t="s">
        <v>1911</v>
      </c>
      <c r="O171" t="s">
        <v>1911</v>
      </c>
      <c r="P171" t="s">
        <v>1911</v>
      </c>
      <c r="Q171" t="s">
        <v>1911</v>
      </c>
      <c r="R171" t="s">
        <v>1911</v>
      </c>
      <c r="S171" t="s">
        <v>1911</v>
      </c>
      <c r="T171" t="s">
        <v>1911</v>
      </c>
      <c r="U171" t="s">
        <v>1892</v>
      </c>
      <c r="V171" t="s">
        <v>1911</v>
      </c>
      <c r="AB171" t="s">
        <v>1911</v>
      </c>
      <c r="AJ171" t="s">
        <v>1911</v>
      </c>
      <c r="AR171" s="21"/>
    </row>
    <row r="172" spans="1:44" x14ac:dyDescent="0.3">
      <c r="A172" t="s">
        <v>162</v>
      </c>
      <c r="B172">
        <v>2021</v>
      </c>
      <c r="C172" t="s">
        <v>2403</v>
      </c>
      <c r="D172" t="s">
        <v>447</v>
      </c>
      <c r="E172" t="s">
        <v>2404</v>
      </c>
      <c r="F172" t="s">
        <v>2405</v>
      </c>
      <c r="G172" t="s">
        <v>1892</v>
      </c>
      <c r="H172">
        <v>622</v>
      </c>
      <c r="I172">
        <v>605</v>
      </c>
      <c r="J172">
        <v>605</v>
      </c>
      <c r="K172">
        <v>603</v>
      </c>
      <c r="L172">
        <v>599</v>
      </c>
      <c r="M172" t="s">
        <v>1892</v>
      </c>
      <c r="N172" t="s">
        <v>1892</v>
      </c>
      <c r="O172" t="s">
        <v>1892</v>
      </c>
      <c r="P172" t="s">
        <v>1892</v>
      </c>
      <c r="Q172" t="s">
        <v>1892</v>
      </c>
      <c r="R172" t="s">
        <v>1892</v>
      </c>
      <c r="S172" t="s">
        <v>1892</v>
      </c>
      <c r="T172" t="s">
        <v>1892</v>
      </c>
      <c r="U172" t="s">
        <v>1892</v>
      </c>
      <c r="V172" t="s">
        <v>1911</v>
      </c>
      <c r="AB172" t="s">
        <v>1892</v>
      </c>
      <c r="AC172" t="s">
        <v>1892</v>
      </c>
      <c r="AD172" t="s">
        <v>1892</v>
      </c>
      <c r="AE172" t="s">
        <v>1892</v>
      </c>
      <c r="AF172" t="s">
        <v>1892</v>
      </c>
      <c r="AG172" t="s">
        <v>1892</v>
      </c>
      <c r="AH172" t="s">
        <v>1892</v>
      </c>
      <c r="AI172" t="s">
        <v>1911</v>
      </c>
      <c r="AJ172" t="s">
        <v>1892</v>
      </c>
      <c r="AK172" t="s">
        <v>1892</v>
      </c>
      <c r="AL172" t="s">
        <v>1911</v>
      </c>
      <c r="AM172" t="s">
        <v>1911</v>
      </c>
      <c r="AN172" t="s">
        <v>1911</v>
      </c>
      <c r="AO172" t="s">
        <v>1911</v>
      </c>
      <c r="AP172" t="s">
        <v>1911</v>
      </c>
      <c r="AQ172" t="s">
        <v>1911</v>
      </c>
      <c r="AR172" s="21"/>
    </row>
    <row r="173" spans="1:44" x14ac:dyDescent="0.3">
      <c r="A173" t="s">
        <v>162</v>
      </c>
      <c r="B173">
        <v>2021</v>
      </c>
      <c r="C173" t="s">
        <v>2406</v>
      </c>
      <c r="D173" t="s">
        <v>668</v>
      </c>
      <c r="E173" t="s">
        <v>2407</v>
      </c>
      <c r="F173" t="s">
        <v>2408</v>
      </c>
      <c r="G173" t="s">
        <v>1892</v>
      </c>
      <c r="H173">
        <v>103</v>
      </c>
      <c r="I173">
        <v>98</v>
      </c>
      <c r="J173">
        <v>98</v>
      </c>
      <c r="K173">
        <v>92</v>
      </c>
      <c r="L173">
        <v>100</v>
      </c>
      <c r="M173" t="s">
        <v>1892</v>
      </c>
      <c r="N173" t="s">
        <v>1892</v>
      </c>
      <c r="O173" t="s">
        <v>1892</v>
      </c>
      <c r="P173" t="s">
        <v>1892</v>
      </c>
      <c r="Q173" t="s">
        <v>1911</v>
      </c>
      <c r="R173" t="s">
        <v>1892</v>
      </c>
      <c r="S173" t="s">
        <v>1892</v>
      </c>
      <c r="T173" t="s">
        <v>1892</v>
      </c>
      <c r="U173" t="s">
        <v>1892</v>
      </c>
      <c r="V173" t="s">
        <v>1892</v>
      </c>
      <c r="W173" t="s">
        <v>1892</v>
      </c>
      <c r="X173" t="s">
        <v>1911</v>
      </c>
      <c r="Y173" t="s">
        <v>1911</v>
      </c>
      <c r="Z173" t="s">
        <v>1911</v>
      </c>
      <c r="AA173" t="s">
        <v>1911</v>
      </c>
      <c r="AB173" t="s">
        <v>1892</v>
      </c>
      <c r="AC173" t="s">
        <v>1892</v>
      </c>
      <c r="AD173" t="s">
        <v>1892</v>
      </c>
      <c r="AE173" t="s">
        <v>1892</v>
      </c>
      <c r="AF173" t="s">
        <v>1892</v>
      </c>
      <c r="AG173" t="s">
        <v>1892</v>
      </c>
      <c r="AH173" t="s">
        <v>1892</v>
      </c>
      <c r="AI173" t="s">
        <v>1911</v>
      </c>
      <c r="AJ173" t="s">
        <v>1892</v>
      </c>
      <c r="AK173" t="s">
        <v>1911</v>
      </c>
      <c r="AL173" t="s">
        <v>1911</v>
      </c>
      <c r="AM173" t="s">
        <v>1892</v>
      </c>
      <c r="AN173" t="s">
        <v>1892</v>
      </c>
      <c r="AO173" t="s">
        <v>1892</v>
      </c>
      <c r="AP173" t="s">
        <v>1911</v>
      </c>
      <c r="AQ173" t="s">
        <v>1911</v>
      </c>
      <c r="AR173" s="21"/>
    </row>
    <row r="174" spans="1:44" x14ac:dyDescent="0.3">
      <c r="A174" t="s">
        <v>162</v>
      </c>
      <c r="B174">
        <v>2021</v>
      </c>
      <c r="C174" t="s">
        <v>2409</v>
      </c>
      <c r="D174" t="s">
        <v>671</v>
      </c>
      <c r="E174" t="s">
        <v>2410</v>
      </c>
      <c r="F174" t="s">
        <v>2411</v>
      </c>
      <c r="G174" t="s">
        <v>1892</v>
      </c>
      <c r="H174">
        <v>52</v>
      </c>
      <c r="I174">
        <v>56</v>
      </c>
      <c r="J174">
        <v>55</v>
      </c>
      <c r="K174">
        <v>52</v>
      </c>
      <c r="L174">
        <v>54</v>
      </c>
      <c r="M174" t="s">
        <v>1911</v>
      </c>
      <c r="N174" t="s">
        <v>1911</v>
      </c>
      <c r="O174" t="s">
        <v>1911</v>
      </c>
      <c r="P174" t="s">
        <v>1911</v>
      </c>
      <c r="Q174" t="s">
        <v>1911</v>
      </c>
      <c r="R174" t="s">
        <v>1911</v>
      </c>
      <c r="S174" t="s">
        <v>1911</v>
      </c>
      <c r="T174" t="s">
        <v>1911</v>
      </c>
      <c r="U174" t="s">
        <v>1911</v>
      </c>
      <c r="V174" t="s">
        <v>1911</v>
      </c>
      <c r="AB174" t="s">
        <v>1892</v>
      </c>
      <c r="AC174" t="s">
        <v>1892</v>
      </c>
      <c r="AD174" t="s">
        <v>1911</v>
      </c>
      <c r="AE174" t="s">
        <v>1911</v>
      </c>
      <c r="AF174" t="s">
        <v>1892</v>
      </c>
      <c r="AG174" t="s">
        <v>1911</v>
      </c>
      <c r="AH174" t="s">
        <v>1911</v>
      </c>
      <c r="AI174" t="s">
        <v>1911</v>
      </c>
      <c r="AJ174" t="s">
        <v>1911</v>
      </c>
      <c r="AR174" s="21"/>
    </row>
    <row r="175" spans="1:44" x14ac:dyDescent="0.3">
      <c r="A175" t="s">
        <v>162</v>
      </c>
      <c r="B175">
        <v>2021</v>
      </c>
      <c r="C175" t="s">
        <v>2412</v>
      </c>
      <c r="D175" t="s">
        <v>674</v>
      </c>
      <c r="E175" t="s">
        <v>2413</v>
      </c>
      <c r="F175" t="s">
        <v>2414</v>
      </c>
      <c r="G175" t="s">
        <v>1892</v>
      </c>
      <c r="H175">
        <v>30</v>
      </c>
      <c r="I175">
        <v>30</v>
      </c>
      <c r="J175">
        <v>30</v>
      </c>
      <c r="K175">
        <v>30</v>
      </c>
      <c r="L175">
        <v>34</v>
      </c>
      <c r="M175" t="s">
        <v>1911</v>
      </c>
      <c r="N175" t="s">
        <v>1911</v>
      </c>
      <c r="O175" t="s">
        <v>1911</v>
      </c>
      <c r="P175" t="s">
        <v>1911</v>
      </c>
      <c r="Q175" t="s">
        <v>1911</v>
      </c>
      <c r="R175" t="s">
        <v>1911</v>
      </c>
      <c r="S175" t="s">
        <v>1911</v>
      </c>
      <c r="T175" t="s">
        <v>1911</v>
      </c>
      <c r="U175" t="s">
        <v>1911</v>
      </c>
      <c r="V175" t="s">
        <v>1892</v>
      </c>
      <c r="W175" t="s">
        <v>1892</v>
      </c>
      <c r="X175" t="s">
        <v>1892</v>
      </c>
      <c r="Y175" t="s">
        <v>1911</v>
      </c>
      <c r="Z175" t="s">
        <v>1911</v>
      </c>
      <c r="AA175" t="s">
        <v>1911</v>
      </c>
      <c r="AB175" t="s">
        <v>1892</v>
      </c>
      <c r="AC175" t="s">
        <v>1892</v>
      </c>
      <c r="AD175" t="s">
        <v>1911</v>
      </c>
      <c r="AE175" t="s">
        <v>1911</v>
      </c>
      <c r="AF175" t="s">
        <v>1892</v>
      </c>
      <c r="AG175" t="s">
        <v>1892</v>
      </c>
      <c r="AH175" t="s">
        <v>1911</v>
      </c>
      <c r="AI175" t="s">
        <v>1911</v>
      </c>
      <c r="AJ175" t="s">
        <v>1911</v>
      </c>
      <c r="AR175" s="21"/>
    </row>
    <row r="176" spans="1:44" x14ac:dyDescent="0.3">
      <c r="A176" t="s">
        <v>162</v>
      </c>
      <c r="B176">
        <v>2021</v>
      </c>
      <c r="C176" t="s">
        <v>2415</v>
      </c>
      <c r="D176" t="s">
        <v>677</v>
      </c>
      <c r="E176" t="s">
        <v>2416</v>
      </c>
      <c r="F176" t="s">
        <v>2417</v>
      </c>
      <c r="G176" t="s">
        <v>1892</v>
      </c>
      <c r="H176">
        <v>61</v>
      </c>
      <c r="I176">
        <v>63</v>
      </c>
      <c r="J176">
        <v>63</v>
      </c>
      <c r="K176">
        <v>64</v>
      </c>
      <c r="L176">
        <v>65</v>
      </c>
      <c r="M176" t="s">
        <v>1911</v>
      </c>
      <c r="N176" t="s">
        <v>1911</v>
      </c>
      <c r="O176" t="s">
        <v>1911</v>
      </c>
      <c r="P176" t="s">
        <v>1911</v>
      </c>
      <c r="Q176" t="s">
        <v>1911</v>
      </c>
      <c r="R176" t="s">
        <v>1911</v>
      </c>
      <c r="S176" t="s">
        <v>1911</v>
      </c>
      <c r="T176" t="s">
        <v>1911</v>
      </c>
      <c r="U176" t="s">
        <v>1911</v>
      </c>
      <c r="V176" t="s">
        <v>1892</v>
      </c>
      <c r="W176" t="s">
        <v>1892</v>
      </c>
      <c r="X176" t="s">
        <v>1911</v>
      </c>
      <c r="Y176" t="s">
        <v>1911</v>
      </c>
      <c r="Z176" t="s">
        <v>1911</v>
      </c>
      <c r="AA176" t="s">
        <v>1911</v>
      </c>
      <c r="AB176" t="s">
        <v>1892</v>
      </c>
      <c r="AC176" t="s">
        <v>1892</v>
      </c>
      <c r="AD176" t="s">
        <v>1911</v>
      </c>
      <c r="AE176" t="s">
        <v>1892</v>
      </c>
      <c r="AF176" t="s">
        <v>1892</v>
      </c>
      <c r="AG176" t="s">
        <v>1892</v>
      </c>
      <c r="AH176" t="s">
        <v>1892</v>
      </c>
      <c r="AI176" t="s">
        <v>1911</v>
      </c>
      <c r="AJ176" t="s">
        <v>1911</v>
      </c>
      <c r="AR176" s="21"/>
    </row>
    <row r="177" spans="1:44" x14ac:dyDescent="0.3">
      <c r="A177" t="s">
        <v>162</v>
      </c>
      <c r="B177">
        <v>2021</v>
      </c>
      <c r="C177" t="s">
        <v>2418</v>
      </c>
      <c r="D177" t="s">
        <v>680</v>
      </c>
      <c r="E177" t="s">
        <v>2419</v>
      </c>
      <c r="F177" t="s">
        <v>2420</v>
      </c>
      <c r="G177" t="s">
        <v>1892</v>
      </c>
      <c r="H177">
        <v>76</v>
      </c>
      <c r="I177">
        <v>74</v>
      </c>
      <c r="J177">
        <v>75</v>
      </c>
      <c r="K177">
        <v>73</v>
      </c>
      <c r="L177">
        <v>72</v>
      </c>
      <c r="M177" t="s">
        <v>1911</v>
      </c>
      <c r="N177" t="s">
        <v>1911</v>
      </c>
      <c r="O177" t="s">
        <v>1911</v>
      </c>
      <c r="P177" t="s">
        <v>1911</v>
      </c>
      <c r="Q177" t="s">
        <v>1911</v>
      </c>
      <c r="R177" t="s">
        <v>1911</v>
      </c>
      <c r="S177" t="s">
        <v>1911</v>
      </c>
      <c r="T177" t="s">
        <v>1911</v>
      </c>
      <c r="U177" t="s">
        <v>1911</v>
      </c>
      <c r="V177" t="s">
        <v>1892</v>
      </c>
      <c r="W177" t="s">
        <v>1892</v>
      </c>
      <c r="X177" t="s">
        <v>1911</v>
      </c>
      <c r="Y177" t="s">
        <v>1911</v>
      </c>
      <c r="Z177" t="s">
        <v>1911</v>
      </c>
      <c r="AA177" t="s">
        <v>1892</v>
      </c>
      <c r="AB177" t="s">
        <v>1892</v>
      </c>
      <c r="AC177" t="s">
        <v>1892</v>
      </c>
      <c r="AD177" t="s">
        <v>1892</v>
      </c>
      <c r="AE177" t="s">
        <v>1911</v>
      </c>
      <c r="AF177" t="s">
        <v>1892</v>
      </c>
      <c r="AG177" t="s">
        <v>1892</v>
      </c>
      <c r="AH177" t="s">
        <v>1892</v>
      </c>
      <c r="AI177" t="s">
        <v>1911</v>
      </c>
      <c r="AJ177" t="s">
        <v>1892</v>
      </c>
      <c r="AK177" t="s">
        <v>1892</v>
      </c>
      <c r="AL177" t="s">
        <v>1911</v>
      </c>
      <c r="AM177" t="s">
        <v>1911</v>
      </c>
      <c r="AN177" t="s">
        <v>1892</v>
      </c>
      <c r="AO177" t="s">
        <v>1892</v>
      </c>
      <c r="AP177" t="s">
        <v>1911</v>
      </c>
      <c r="AQ177" t="s">
        <v>1911</v>
      </c>
      <c r="AR177" s="21"/>
    </row>
    <row r="178" spans="1:44" x14ac:dyDescent="0.3">
      <c r="A178" t="s">
        <v>162</v>
      </c>
      <c r="B178">
        <v>2021</v>
      </c>
      <c r="C178" t="s">
        <v>2421</v>
      </c>
      <c r="D178" t="s">
        <v>2422</v>
      </c>
      <c r="E178" t="s">
        <v>2423</v>
      </c>
      <c r="F178" t="s">
        <v>2424</v>
      </c>
      <c r="G178" t="s">
        <v>1892</v>
      </c>
      <c r="H178">
        <v>103</v>
      </c>
      <c r="I178">
        <v>103</v>
      </c>
      <c r="J178">
        <v>103</v>
      </c>
      <c r="K178">
        <v>104</v>
      </c>
      <c r="L178">
        <v>104</v>
      </c>
      <c r="M178" t="s">
        <v>1911</v>
      </c>
      <c r="N178" t="s">
        <v>1911</v>
      </c>
      <c r="O178" t="s">
        <v>1892</v>
      </c>
      <c r="P178" t="s">
        <v>1911</v>
      </c>
      <c r="Q178" t="s">
        <v>1892</v>
      </c>
      <c r="R178" t="s">
        <v>1911</v>
      </c>
      <c r="S178" t="s">
        <v>1911</v>
      </c>
      <c r="T178" t="s">
        <v>1911</v>
      </c>
      <c r="U178" t="s">
        <v>1892</v>
      </c>
      <c r="V178" t="s">
        <v>1892</v>
      </c>
      <c r="W178" t="s">
        <v>1911</v>
      </c>
      <c r="X178" t="s">
        <v>1911</v>
      </c>
      <c r="Y178" t="s">
        <v>1911</v>
      </c>
      <c r="Z178" t="s">
        <v>1892</v>
      </c>
      <c r="AA178" t="s">
        <v>1892</v>
      </c>
      <c r="AB178" t="s">
        <v>1892</v>
      </c>
      <c r="AC178" t="s">
        <v>1892</v>
      </c>
      <c r="AD178" t="s">
        <v>1892</v>
      </c>
      <c r="AE178" t="s">
        <v>1911</v>
      </c>
      <c r="AF178" t="s">
        <v>1892</v>
      </c>
      <c r="AG178" t="s">
        <v>1892</v>
      </c>
      <c r="AH178" t="s">
        <v>1892</v>
      </c>
      <c r="AI178" t="s">
        <v>1911</v>
      </c>
      <c r="AJ178" t="s">
        <v>1892</v>
      </c>
      <c r="AK178" t="s">
        <v>1892</v>
      </c>
      <c r="AL178" t="s">
        <v>1911</v>
      </c>
      <c r="AM178" t="s">
        <v>1892</v>
      </c>
      <c r="AN178" t="s">
        <v>1892</v>
      </c>
      <c r="AO178" t="s">
        <v>1892</v>
      </c>
      <c r="AP178" t="s">
        <v>1892</v>
      </c>
      <c r="AQ178" t="s">
        <v>1911</v>
      </c>
      <c r="AR178" s="21"/>
    </row>
    <row r="179" spans="1:44" x14ac:dyDescent="0.3">
      <c r="A179" t="s">
        <v>162</v>
      </c>
      <c r="B179">
        <v>2021</v>
      </c>
      <c r="C179" t="s">
        <v>2425</v>
      </c>
      <c r="D179" t="s">
        <v>686</v>
      </c>
      <c r="E179" t="s">
        <v>2426</v>
      </c>
      <c r="F179" t="s">
        <v>2427</v>
      </c>
      <c r="G179" t="s">
        <v>1892</v>
      </c>
      <c r="H179">
        <v>25</v>
      </c>
      <c r="I179">
        <v>23</v>
      </c>
      <c r="J179">
        <v>23</v>
      </c>
      <c r="K179">
        <v>22</v>
      </c>
      <c r="L179">
        <v>22</v>
      </c>
      <c r="M179" t="s">
        <v>1911</v>
      </c>
      <c r="N179" t="s">
        <v>1911</v>
      </c>
      <c r="O179" t="s">
        <v>1911</v>
      </c>
      <c r="P179" t="s">
        <v>1892</v>
      </c>
      <c r="Q179" t="s">
        <v>1911</v>
      </c>
      <c r="R179" t="s">
        <v>1911</v>
      </c>
      <c r="S179" t="s">
        <v>1911</v>
      </c>
      <c r="T179" t="s">
        <v>1892</v>
      </c>
      <c r="U179" t="s">
        <v>1892</v>
      </c>
      <c r="V179" t="s">
        <v>1892</v>
      </c>
      <c r="W179" t="s">
        <v>1892</v>
      </c>
      <c r="X179" t="s">
        <v>1911</v>
      </c>
      <c r="Y179" t="s">
        <v>1911</v>
      </c>
      <c r="Z179" t="s">
        <v>1911</v>
      </c>
      <c r="AA179" t="s">
        <v>1911</v>
      </c>
      <c r="AB179" t="s">
        <v>1892</v>
      </c>
      <c r="AC179" t="s">
        <v>1892</v>
      </c>
      <c r="AD179" t="s">
        <v>1911</v>
      </c>
      <c r="AE179" t="s">
        <v>1911</v>
      </c>
      <c r="AF179" t="s">
        <v>1892</v>
      </c>
      <c r="AG179" t="s">
        <v>1892</v>
      </c>
      <c r="AH179" t="s">
        <v>1892</v>
      </c>
      <c r="AI179" t="s">
        <v>1911</v>
      </c>
      <c r="AJ179" t="s">
        <v>1911</v>
      </c>
      <c r="AR179" s="21"/>
    </row>
    <row r="180" spans="1:44" x14ac:dyDescent="0.3">
      <c r="A180" t="s">
        <v>162</v>
      </c>
      <c r="B180">
        <v>2021</v>
      </c>
      <c r="C180" t="s">
        <v>2428</v>
      </c>
      <c r="D180" t="s">
        <v>689</v>
      </c>
      <c r="E180" t="s">
        <v>2429</v>
      </c>
      <c r="F180" t="s">
        <v>2430</v>
      </c>
      <c r="G180" t="s">
        <v>1892</v>
      </c>
      <c r="H180">
        <v>172</v>
      </c>
      <c r="I180">
        <v>172</v>
      </c>
      <c r="J180">
        <v>172</v>
      </c>
      <c r="K180">
        <v>172</v>
      </c>
      <c r="L180">
        <v>177</v>
      </c>
      <c r="M180" t="s">
        <v>1892</v>
      </c>
      <c r="N180" t="s">
        <v>1892</v>
      </c>
      <c r="O180" t="s">
        <v>1892</v>
      </c>
      <c r="P180" t="s">
        <v>1892</v>
      </c>
      <c r="Q180" t="s">
        <v>1892</v>
      </c>
      <c r="R180" t="s">
        <v>1892</v>
      </c>
      <c r="S180" t="s">
        <v>1892</v>
      </c>
      <c r="T180" t="s">
        <v>1892</v>
      </c>
      <c r="U180" t="s">
        <v>1892</v>
      </c>
      <c r="V180" t="s">
        <v>1892</v>
      </c>
      <c r="W180" t="s">
        <v>1892</v>
      </c>
      <c r="X180" t="s">
        <v>1892</v>
      </c>
      <c r="Y180" t="s">
        <v>1911</v>
      </c>
      <c r="Z180" t="s">
        <v>1911</v>
      </c>
      <c r="AA180" t="s">
        <v>1911</v>
      </c>
      <c r="AB180" t="s">
        <v>1892</v>
      </c>
      <c r="AC180" t="s">
        <v>1892</v>
      </c>
      <c r="AD180" t="s">
        <v>1892</v>
      </c>
      <c r="AE180" t="s">
        <v>1892</v>
      </c>
      <c r="AF180" t="s">
        <v>1892</v>
      </c>
      <c r="AG180" t="s">
        <v>1892</v>
      </c>
      <c r="AH180" t="s">
        <v>1892</v>
      </c>
      <c r="AI180" t="s">
        <v>1892</v>
      </c>
      <c r="AJ180" t="s">
        <v>1892</v>
      </c>
      <c r="AK180" t="s">
        <v>1892</v>
      </c>
      <c r="AL180" t="s">
        <v>1911</v>
      </c>
      <c r="AM180" t="s">
        <v>1911</v>
      </c>
      <c r="AN180" t="s">
        <v>1911</v>
      </c>
      <c r="AO180" t="s">
        <v>1911</v>
      </c>
      <c r="AP180" t="s">
        <v>1911</v>
      </c>
      <c r="AQ180" t="s">
        <v>1892</v>
      </c>
      <c r="AR180" s="21"/>
    </row>
    <row r="181" spans="1:44" x14ac:dyDescent="0.3">
      <c r="A181" t="s">
        <v>162</v>
      </c>
      <c r="B181">
        <v>2021</v>
      </c>
      <c r="C181" t="s">
        <v>2431</v>
      </c>
      <c r="D181" t="s">
        <v>692</v>
      </c>
      <c r="E181" t="s">
        <v>2432</v>
      </c>
      <c r="F181" t="s">
        <v>2433</v>
      </c>
      <c r="G181" t="s">
        <v>1892</v>
      </c>
      <c r="H181">
        <v>28.4</v>
      </c>
      <c r="I181">
        <v>28.4</v>
      </c>
      <c r="J181">
        <v>29</v>
      </c>
      <c r="K181">
        <v>29</v>
      </c>
      <c r="L181">
        <v>29</v>
      </c>
      <c r="M181" t="s">
        <v>1911</v>
      </c>
      <c r="N181" t="s">
        <v>1911</v>
      </c>
      <c r="O181" t="s">
        <v>1892</v>
      </c>
      <c r="P181" t="s">
        <v>1911</v>
      </c>
      <c r="Q181" t="s">
        <v>1911</v>
      </c>
      <c r="R181" t="s">
        <v>1911</v>
      </c>
      <c r="S181" t="s">
        <v>1911</v>
      </c>
      <c r="T181" t="s">
        <v>1911</v>
      </c>
      <c r="U181" t="s">
        <v>1892</v>
      </c>
      <c r="V181" t="s">
        <v>1911</v>
      </c>
      <c r="AB181" t="s">
        <v>1892</v>
      </c>
      <c r="AC181" t="s">
        <v>1892</v>
      </c>
      <c r="AD181" t="s">
        <v>1911</v>
      </c>
      <c r="AE181" t="s">
        <v>1911</v>
      </c>
      <c r="AF181" t="s">
        <v>1911</v>
      </c>
      <c r="AG181" t="s">
        <v>1892</v>
      </c>
      <c r="AH181" t="s">
        <v>1911</v>
      </c>
      <c r="AI181" t="s">
        <v>1911</v>
      </c>
      <c r="AJ181" t="s">
        <v>1911</v>
      </c>
      <c r="AR181" s="21"/>
    </row>
    <row r="182" spans="1:44" x14ac:dyDescent="0.3">
      <c r="A182" t="s">
        <v>162</v>
      </c>
      <c r="B182">
        <v>2021</v>
      </c>
      <c r="C182" t="s">
        <v>2434</v>
      </c>
      <c r="D182" t="s">
        <v>695</v>
      </c>
      <c r="E182" t="s">
        <v>2435</v>
      </c>
      <c r="F182" t="s">
        <v>2436</v>
      </c>
      <c r="G182" t="s">
        <v>1892</v>
      </c>
      <c r="H182">
        <v>23.9</v>
      </c>
      <c r="I182">
        <v>23.9</v>
      </c>
      <c r="J182">
        <v>23.9</v>
      </c>
      <c r="K182">
        <v>23.8</v>
      </c>
      <c r="L182">
        <v>27.4</v>
      </c>
      <c r="M182" t="s">
        <v>1911</v>
      </c>
      <c r="N182" t="s">
        <v>1911</v>
      </c>
      <c r="O182" t="s">
        <v>1911</v>
      </c>
      <c r="P182" t="s">
        <v>1911</v>
      </c>
      <c r="Q182" t="s">
        <v>1911</v>
      </c>
      <c r="R182" t="s">
        <v>1911</v>
      </c>
      <c r="S182" t="s">
        <v>1911</v>
      </c>
      <c r="T182" t="s">
        <v>1911</v>
      </c>
      <c r="U182" t="s">
        <v>1892</v>
      </c>
      <c r="V182" t="s">
        <v>1911</v>
      </c>
      <c r="AB182" t="s">
        <v>1892</v>
      </c>
      <c r="AC182" t="s">
        <v>1892</v>
      </c>
      <c r="AD182" t="s">
        <v>1892</v>
      </c>
      <c r="AE182" t="s">
        <v>1911</v>
      </c>
      <c r="AF182" t="s">
        <v>1892</v>
      </c>
      <c r="AG182" t="s">
        <v>1892</v>
      </c>
      <c r="AH182" t="s">
        <v>1892</v>
      </c>
      <c r="AI182" t="s">
        <v>1911</v>
      </c>
      <c r="AJ182" t="s">
        <v>1911</v>
      </c>
      <c r="AR182" s="21"/>
    </row>
    <row r="183" spans="1:44" x14ac:dyDescent="0.3">
      <c r="A183" t="s">
        <v>162</v>
      </c>
      <c r="B183">
        <v>2021</v>
      </c>
      <c r="C183" t="s">
        <v>2437</v>
      </c>
      <c r="D183" t="s">
        <v>698</v>
      </c>
      <c r="E183" t="s">
        <v>2438</v>
      </c>
      <c r="F183" t="s">
        <v>2439</v>
      </c>
      <c r="G183" t="s">
        <v>1892</v>
      </c>
      <c r="H183">
        <v>142</v>
      </c>
      <c r="I183">
        <v>146</v>
      </c>
      <c r="J183">
        <v>146</v>
      </c>
      <c r="K183">
        <v>143</v>
      </c>
      <c r="L183">
        <v>144</v>
      </c>
      <c r="M183" t="s">
        <v>1911</v>
      </c>
      <c r="N183" t="s">
        <v>1911</v>
      </c>
      <c r="O183" t="s">
        <v>1911</v>
      </c>
      <c r="P183" t="s">
        <v>1911</v>
      </c>
      <c r="Q183" t="s">
        <v>1911</v>
      </c>
      <c r="R183" t="s">
        <v>1911</v>
      </c>
      <c r="S183" t="s">
        <v>1911</v>
      </c>
      <c r="T183" t="s">
        <v>1911</v>
      </c>
      <c r="U183" t="s">
        <v>1911</v>
      </c>
      <c r="V183" t="s">
        <v>1892</v>
      </c>
      <c r="W183" t="s">
        <v>1911</v>
      </c>
      <c r="X183" t="s">
        <v>1911</v>
      </c>
      <c r="Y183" t="s">
        <v>1911</v>
      </c>
      <c r="Z183" t="s">
        <v>1892</v>
      </c>
      <c r="AA183" t="s">
        <v>1911</v>
      </c>
      <c r="AB183" t="s">
        <v>1892</v>
      </c>
      <c r="AC183" t="s">
        <v>1892</v>
      </c>
      <c r="AD183" t="s">
        <v>1911</v>
      </c>
      <c r="AE183" t="s">
        <v>1911</v>
      </c>
      <c r="AF183" t="s">
        <v>1892</v>
      </c>
      <c r="AG183" t="s">
        <v>1892</v>
      </c>
      <c r="AH183" t="s">
        <v>1892</v>
      </c>
      <c r="AI183" t="s">
        <v>1911</v>
      </c>
      <c r="AJ183" t="s">
        <v>1911</v>
      </c>
      <c r="AR183" s="21"/>
    </row>
    <row r="184" spans="1:44" x14ac:dyDescent="0.3">
      <c r="A184" t="s">
        <v>162</v>
      </c>
      <c r="B184">
        <v>2021</v>
      </c>
      <c r="C184" t="s">
        <v>2440</v>
      </c>
      <c r="D184" t="s">
        <v>701</v>
      </c>
      <c r="E184" t="s">
        <v>2441</v>
      </c>
      <c r="F184" t="s">
        <v>2442</v>
      </c>
      <c r="G184" t="s">
        <v>1892</v>
      </c>
      <c r="H184">
        <v>99</v>
      </c>
      <c r="I184">
        <v>99</v>
      </c>
      <c r="J184">
        <v>98</v>
      </c>
      <c r="K184">
        <v>99</v>
      </c>
      <c r="L184">
        <v>104</v>
      </c>
      <c r="M184" t="s">
        <v>1911</v>
      </c>
      <c r="N184" t="s">
        <v>1892</v>
      </c>
      <c r="O184" t="s">
        <v>1892</v>
      </c>
      <c r="P184" t="s">
        <v>1892</v>
      </c>
      <c r="Q184" t="s">
        <v>1911</v>
      </c>
      <c r="R184" t="s">
        <v>1892</v>
      </c>
      <c r="S184" t="s">
        <v>1892</v>
      </c>
      <c r="T184" t="s">
        <v>1892</v>
      </c>
      <c r="U184" t="s">
        <v>1892</v>
      </c>
      <c r="V184" t="s">
        <v>1892</v>
      </c>
      <c r="W184" t="s">
        <v>1892</v>
      </c>
      <c r="X184" t="s">
        <v>1892</v>
      </c>
      <c r="Y184" t="s">
        <v>1911</v>
      </c>
      <c r="Z184" t="s">
        <v>1911</v>
      </c>
      <c r="AA184" t="s">
        <v>1892</v>
      </c>
      <c r="AB184" t="s">
        <v>1892</v>
      </c>
      <c r="AC184" t="s">
        <v>1892</v>
      </c>
      <c r="AD184" t="s">
        <v>1892</v>
      </c>
      <c r="AE184" t="s">
        <v>1892</v>
      </c>
      <c r="AF184" t="s">
        <v>1892</v>
      </c>
      <c r="AG184" t="s">
        <v>1892</v>
      </c>
      <c r="AH184" t="s">
        <v>1892</v>
      </c>
      <c r="AI184" t="s">
        <v>1911</v>
      </c>
      <c r="AJ184" t="s">
        <v>1892</v>
      </c>
      <c r="AK184" t="s">
        <v>1911</v>
      </c>
      <c r="AL184" t="s">
        <v>1911</v>
      </c>
      <c r="AM184" t="s">
        <v>1911</v>
      </c>
      <c r="AN184" t="s">
        <v>1911</v>
      </c>
      <c r="AO184" t="s">
        <v>1911</v>
      </c>
      <c r="AP184" t="s">
        <v>1911</v>
      </c>
      <c r="AQ184" t="s">
        <v>1892</v>
      </c>
      <c r="AR184" s="21"/>
    </row>
    <row r="185" spans="1:44" x14ac:dyDescent="0.3">
      <c r="A185" t="s">
        <v>162</v>
      </c>
      <c r="B185">
        <v>2021</v>
      </c>
      <c r="C185" t="s">
        <v>2443</v>
      </c>
      <c r="D185" t="s">
        <v>704</v>
      </c>
      <c r="E185" t="s">
        <v>2444</v>
      </c>
      <c r="F185" t="s">
        <v>2445</v>
      </c>
      <c r="G185" t="s">
        <v>1892</v>
      </c>
      <c r="H185">
        <v>195</v>
      </c>
      <c r="I185">
        <v>180</v>
      </c>
      <c r="J185">
        <v>180</v>
      </c>
      <c r="K185">
        <v>175</v>
      </c>
      <c r="L185">
        <v>180</v>
      </c>
      <c r="M185" t="s">
        <v>1911</v>
      </c>
      <c r="N185" t="s">
        <v>1911</v>
      </c>
      <c r="O185" t="s">
        <v>1892</v>
      </c>
      <c r="P185" t="s">
        <v>1911</v>
      </c>
      <c r="Q185" t="s">
        <v>1911</v>
      </c>
      <c r="R185" t="s">
        <v>1911</v>
      </c>
      <c r="S185" t="s">
        <v>1911</v>
      </c>
      <c r="T185" t="s">
        <v>1911</v>
      </c>
      <c r="U185" t="s">
        <v>1892</v>
      </c>
      <c r="V185" t="s">
        <v>1911</v>
      </c>
      <c r="AB185" t="s">
        <v>1892</v>
      </c>
      <c r="AC185" t="s">
        <v>1892</v>
      </c>
      <c r="AD185" t="s">
        <v>1892</v>
      </c>
      <c r="AE185" t="s">
        <v>1892</v>
      </c>
      <c r="AF185" t="s">
        <v>1892</v>
      </c>
      <c r="AG185" t="s">
        <v>1892</v>
      </c>
      <c r="AH185" t="s">
        <v>1892</v>
      </c>
      <c r="AI185" t="s">
        <v>1911</v>
      </c>
      <c r="AJ185" t="s">
        <v>1911</v>
      </c>
      <c r="AR185" s="21"/>
    </row>
    <row r="186" spans="1:44" x14ac:dyDescent="0.3">
      <c r="A186" t="s">
        <v>162</v>
      </c>
      <c r="B186">
        <v>2021</v>
      </c>
      <c r="C186" t="s">
        <v>2446</v>
      </c>
      <c r="D186" t="s">
        <v>707</v>
      </c>
      <c r="E186" t="s">
        <v>2447</v>
      </c>
      <c r="F186" t="s">
        <v>2448</v>
      </c>
      <c r="G186" t="s">
        <v>1892</v>
      </c>
      <c r="H186">
        <v>385</v>
      </c>
      <c r="I186">
        <v>402</v>
      </c>
      <c r="J186">
        <v>423</v>
      </c>
      <c r="K186">
        <v>423</v>
      </c>
      <c r="L186">
        <v>419</v>
      </c>
      <c r="M186" t="s">
        <v>1911</v>
      </c>
      <c r="N186" t="s">
        <v>1892</v>
      </c>
      <c r="O186" t="s">
        <v>1892</v>
      </c>
      <c r="P186" t="s">
        <v>1892</v>
      </c>
      <c r="Q186" t="s">
        <v>1892</v>
      </c>
      <c r="R186" t="s">
        <v>1892</v>
      </c>
      <c r="S186" t="s">
        <v>1892</v>
      </c>
      <c r="T186" t="s">
        <v>1892</v>
      </c>
      <c r="U186" t="s">
        <v>1892</v>
      </c>
      <c r="V186" t="s">
        <v>1892</v>
      </c>
      <c r="W186" t="s">
        <v>1892</v>
      </c>
      <c r="X186" t="s">
        <v>1911</v>
      </c>
      <c r="Y186" t="s">
        <v>1911</v>
      </c>
      <c r="Z186" t="s">
        <v>1911</v>
      </c>
      <c r="AA186" t="s">
        <v>1892</v>
      </c>
      <c r="AB186" t="s">
        <v>1892</v>
      </c>
      <c r="AC186" t="s">
        <v>1892</v>
      </c>
      <c r="AD186" t="s">
        <v>1892</v>
      </c>
      <c r="AE186" t="s">
        <v>1892</v>
      </c>
      <c r="AF186" t="s">
        <v>1892</v>
      </c>
      <c r="AG186" t="s">
        <v>1892</v>
      </c>
      <c r="AH186" t="s">
        <v>1892</v>
      </c>
      <c r="AI186" t="s">
        <v>1911</v>
      </c>
      <c r="AJ186" t="s">
        <v>1911</v>
      </c>
      <c r="AR186" s="21"/>
    </row>
    <row r="187" spans="1:44" x14ac:dyDescent="0.3">
      <c r="A187" t="s">
        <v>162</v>
      </c>
      <c r="B187">
        <v>2021</v>
      </c>
      <c r="C187" t="s">
        <v>2449</v>
      </c>
      <c r="D187" t="s">
        <v>710</v>
      </c>
      <c r="E187" t="s">
        <v>2450</v>
      </c>
      <c r="F187" t="s">
        <v>2451</v>
      </c>
      <c r="G187" t="s">
        <v>1892</v>
      </c>
      <c r="H187">
        <v>13.8</v>
      </c>
      <c r="I187">
        <v>12.8</v>
      </c>
      <c r="J187">
        <v>12.8</v>
      </c>
      <c r="K187">
        <v>12.6</v>
      </c>
      <c r="L187">
        <v>12.8</v>
      </c>
      <c r="M187" t="s">
        <v>1911</v>
      </c>
      <c r="N187" t="s">
        <v>1911</v>
      </c>
      <c r="O187" t="s">
        <v>1892</v>
      </c>
      <c r="P187" t="s">
        <v>1911</v>
      </c>
      <c r="Q187" t="s">
        <v>1911</v>
      </c>
      <c r="R187" t="s">
        <v>1892</v>
      </c>
      <c r="S187" t="s">
        <v>1911</v>
      </c>
      <c r="T187" t="s">
        <v>1911</v>
      </c>
      <c r="U187" t="s">
        <v>1892</v>
      </c>
      <c r="V187" t="s">
        <v>1911</v>
      </c>
      <c r="AB187" t="s">
        <v>1911</v>
      </c>
      <c r="AJ187" t="s">
        <v>1892</v>
      </c>
      <c r="AK187" t="s">
        <v>1892</v>
      </c>
      <c r="AL187" t="s">
        <v>1911</v>
      </c>
      <c r="AM187" t="s">
        <v>1911</v>
      </c>
      <c r="AN187" t="s">
        <v>1911</v>
      </c>
      <c r="AO187" t="s">
        <v>1911</v>
      </c>
      <c r="AP187" t="s">
        <v>1911</v>
      </c>
      <c r="AQ187" t="s">
        <v>1911</v>
      </c>
      <c r="AR187" s="21"/>
    </row>
    <row r="188" spans="1:44" x14ac:dyDescent="0.3">
      <c r="A188" t="s">
        <v>162</v>
      </c>
      <c r="B188">
        <v>2021</v>
      </c>
      <c r="C188" t="s">
        <v>2452</v>
      </c>
      <c r="D188" t="s">
        <v>713</v>
      </c>
      <c r="E188" t="s">
        <v>2453</v>
      </c>
      <c r="F188" t="s">
        <v>2454</v>
      </c>
      <c r="G188" t="s">
        <v>1892</v>
      </c>
      <c r="H188">
        <v>38</v>
      </c>
      <c r="I188">
        <v>27</v>
      </c>
      <c r="J188">
        <v>38</v>
      </c>
      <c r="K188">
        <v>38</v>
      </c>
      <c r="L188">
        <v>38</v>
      </c>
      <c r="M188" t="s">
        <v>1911</v>
      </c>
      <c r="N188" t="s">
        <v>1892</v>
      </c>
      <c r="O188" t="s">
        <v>1892</v>
      </c>
      <c r="P188" t="s">
        <v>1892</v>
      </c>
      <c r="Q188" t="s">
        <v>1892</v>
      </c>
      <c r="R188" t="s">
        <v>1892</v>
      </c>
      <c r="S188" t="s">
        <v>1892</v>
      </c>
      <c r="T188" t="s">
        <v>1892</v>
      </c>
      <c r="U188" t="s">
        <v>1892</v>
      </c>
      <c r="V188" t="s">
        <v>1892</v>
      </c>
      <c r="W188" t="s">
        <v>1892</v>
      </c>
      <c r="X188" t="s">
        <v>1911</v>
      </c>
      <c r="Y188" t="s">
        <v>1911</v>
      </c>
      <c r="Z188" t="s">
        <v>1892</v>
      </c>
      <c r="AA188" t="s">
        <v>1911</v>
      </c>
      <c r="AB188" t="s">
        <v>1892</v>
      </c>
      <c r="AC188" t="s">
        <v>1892</v>
      </c>
      <c r="AD188" t="s">
        <v>1911</v>
      </c>
      <c r="AE188" t="s">
        <v>1911</v>
      </c>
      <c r="AF188" t="s">
        <v>1892</v>
      </c>
      <c r="AG188" t="s">
        <v>1911</v>
      </c>
      <c r="AH188" t="s">
        <v>1892</v>
      </c>
      <c r="AI188" t="s">
        <v>1911</v>
      </c>
      <c r="AJ188" t="s">
        <v>1892</v>
      </c>
      <c r="AK188" t="s">
        <v>1892</v>
      </c>
      <c r="AL188" t="s">
        <v>1892</v>
      </c>
      <c r="AM188" t="s">
        <v>1892</v>
      </c>
      <c r="AN188" t="s">
        <v>1892</v>
      </c>
      <c r="AO188" t="s">
        <v>1892</v>
      </c>
      <c r="AP188" t="s">
        <v>1892</v>
      </c>
      <c r="AQ188" t="s">
        <v>1911</v>
      </c>
      <c r="AR188" s="21"/>
    </row>
    <row r="189" spans="1:44" x14ac:dyDescent="0.3">
      <c r="A189" t="s">
        <v>162</v>
      </c>
      <c r="B189">
        <v>2021</v>
      </c>
      <c r="C189" t="s">
        <v>2455</v>
      </c>
      <c r="D189" t="s">
        <v>716</v>
      </c>
      <c r="E189" t="s">
        <v>2456</v>
      </c>
      <c r="F189" t="s">
        <v>2457</v>
      </c>
      <c r="G189" t="s">
        <v>1892</v>
      </c>
      <c r="H189">
        <v>79</v>
      </c>
      <c r="I189">
        <v>81</v>
      </c>
      <c r="J189">
        <v>78</v>
      </c>
      <c r="K189">
        <v>77</v>
      </c>
      <c r="L189">
        <v>73</v>
      </c>
      <c r="M189" t="s">
        <v>1911</v>
      </c>
      <c r="N189" t="s">
        <v>1911</v>
      </c>
      <c r="O189" t="s">
        <v>1892</v>
      </c>
      <c r="P189" t="s">
        <v>1911</v>
      </c>
      <c r="Q189" t="s">
        <v>1892</v>
      </c>
      <c r="R189" t="s">
        <v>1892</v>
      </c>
      <c r="S189" t="s">
        <v>1892</v>
      </c>
      <c r="T189" t="s">
        <v>1892</v>
      </c>
      <c r="U189" t="s">
        <v>1892</v>
      </c>
      <c r="V189" t="s">
        <v>1892</v>
      </c>
      <c r="W189" t="s">
        <v>1892</v>
      </c>
      <c r="X189" t="s">
        <v>1911</v>
      </c>
      <c r="Y189" t="s">
        <v>1892</v>
      </c>
      <c r="Z189" t="s">
        <v>1911</v>
      </c>
      <c r="AA189" t="s">
        <v>1911</v>
      </c>
      <c r="AB189" t="s">
        <v>1892</v>
      </c>
      <c r="AC189" t="s">
        <v>1892</v>
      </c>
      <c r="AD189" t="s">
        <v>1911</v>
      </c>
      <c r="AE189" t="s">
        <v>1911</v>
      </c>
      <c r="AF189" t="s">
        <v>1892</v>
      </c>
      <c r="AG189" t="s">
        <v>1892</v>
      </c>
      <c r="AH189" t="s">
        <v>1892</v>
      </c>
      <c r="AI189" t="s">
        <v>1911</v>
      </c>
      <c r="AJ189" t="s">
        <v>1892</v>
      </c>
      <c r="AK189" t="s">
        <v>1892</v>
      </c>
      <c r="AL189" t="s">
        <v>1911</v>
      </c>
      <c r="AM189" t="s">
        <v>1911</v>
      </c>
      <c r="AN189" t="s">
        <v>1911</v>
      </c>
      <c r="AO189" t="s">
        <v>1911</v>
      </c>
      <c r="AP189" t="s">
        <v>1911</v>
      </c>
      <c r="AQ189" t="s">
        <v>1911</v>
      </c>
      <c r="AR189" s="21"/>
    </row>
    <row r="190" spans="1:44" x14ac:dyDescent="0.3">
      <c r="A190" t="s">
        <v>162</v>
      </c>
      <c r="B190">
        <v>2021</v>
      </c>
      <c r="C190" t="s">
        <v>2458</v>
      </c>
      <c r="D190" t="s">
        <v>722</v>
      </c>
      <c r="E190" t="s">
        <v>2459</v>
      </c>
      <c r="F190" t="s">
        <v>2460</v>
      </c>
      <c r="G190" t="s">
        <v>1892</v>
      </c>
      <c r="H190">
        <v>374.8</v>
      </c>
      <c r="I190">
        <v>310.5</v>
      </c>
      <c r="J190">
        <v>311.5</v>
      </c>
      <c r="K190">
        <v>297.8</v>
      </c>
      <c r="L190">
        <v>288.3</v>
      </c>
      <c r="M190" t="s">
        <v>1911</v>
      </c>
      <c r="N190" t="s">
        <v>1911</v>
      </c>
      <c r="O190" t="s">
        <v>1911</v>
      </c>
      <c r="P190" t="s">
        <v>1911</v>
      </c>
      <c r="Q190" t="s">
        <v>1911</v>
      </c>
      <c r="R190" t="s">
        <v>1911</v>
      </c>
      <c r="S190" t="s">
        <v>1911</v>
      </c>
      <c r="T190" t="s">
        <v>1911</v>
      </c>
      <c r="U190" t="s">
        <v>1911</v>
      </c>
      <c r="V190" t="s">
        <v>1911</v>
      </c>
      <c r="AB190" t="s">
        <v>1911</v>
      </c>
      <c r="AJ190" t="s">
        <v>1911</v>
      </c>
      <c r="AR190" s="21"/>
    </row>
    <row r="191" spans="1:44" x14ac:dyDescent="0.3">
      <c r="A191" t="s">
        <v>162</v>
      </c>
      <c r="B191">
        <v>2021</v>
      </c>
      <c r="C191" t="s">
        <v>2461</v>
      </c>
      <c r="D191" t="s">
        <v>725</v>
      </c>
      <c r="E191" t="s">
        <v>2462</v>
      </c>
      <c r="F191" t="s">
        <v>2463</v>
      </c>
      <c r="G191" t="s">
        <v>1892</v>
      </c>
      <c r="H191">
        <v>67</v>
      </c>
      <c r="I191">
        <v>66</v>
      </c>
      <c r="J191">
        <v>66</v>
      </c>
      <c r="K191">
        <v>66</v>
      </c>
      <c r="L191">
        <v>73</v>
      </c>
      <c r="M191" t="s">
        <v>1911</v>
      </c>
      <c r="N191" t="s">
        <v>1911</v>
      </c>
      <c r="O191" t="s">
        <v>1911</v>
      </c>
      <c r="P191" t="s">
        <v>1911</v>
      </c>
      <c r="Q191" t="s">
        <v>1911</v>
      </c>
      <c r="R191" t="s">
        <v>1911</v>
      </c>
      <c r="S191" t="s">
        <v>1911</v>
      </c>
      <c r="T191" t="s">
        <v>1911</v>
      </c>
      <c r="U191" t="s">
        <v>1911</v>
      </c>
      <c r="V191" t="s">
        <v>1892</v>
      </c>
      <c r="W191" t="s">
        <v>1911</v>
      </c>
      <c r="X191" t="s">
        <v>1911</v>
      </c>
      <c r="Y191" t="s">
        <v>1911</v>
      </c>
      <c r="Z191" t="s">
        <v>1892</v>
      </c>
      <c r="AA191" t="s">
        <v>1911</v>
      </c>
      <c r="AB191" t="s">
        <v>1892</v>
      </c>
      <c r="AC191" t="s">
        <v>1892</v>
      </c>
      <c r="AD191" t="s">
        <v>1892</v>
      </c>
      <c r="AE191" t="s">
        <v>1892</v>
      </c>
      <c r="AF191" t="s">
        <v>1892</v>
      </c>
      <c r="AG191" t="s">
        <v>1892</v>
      </c>
      <c r="AH191" t="s">
        <v>1892</v>
      </c>
      <c r="AI191" t="s">
        <v>1911</v>
      </c>
      <c r="AJ191" t="s">
        <v>1911</v>
      </c>
      <c r="AR191" s="21"/>
    </row>
    <row r="192" spans="1:44" x14ac:dyDescent="0.3">
      <c r="A192" t="s">
        <v>162</v>
      </c>
      <c r="B192">
        <v>2021</v>
      </c>
      <c r="C192" t="s">
        <v>2464</v>
      </c>
      <c r="D192" t="s">
        <v>728</v>
      </c>
      <c r="E192" t="s">
        <v>2465</v>
      </c>
      <c r="F192" t="s">
        <v>2466</v>
      </c>
      <c r="G192" t="s">
        <v>1892</v>
      </c>
      <c r="H192">
        <v>38</v>
      </c>
      <c r="I192">
        <v>43</v>
      </c>
      <c r="J192">
        <v>26</v>
      </c>
      <c r="K192">
        <v>26</v>
      </c>
      <c r="L192">
        <v>27.5</v>
      </c>
      <c r="M192" t="s">
        <v>1911</v>
      </c>
      <c r="N192" t="s">
        <v>1892</v>
      </c>
      <c r="O192" t="s">
        <v>1892</v>
      </c>
      <c r="P192" t="s">
        <v>1911</v>
      </c>
      <c r="Q192" t="s">
        <v>1911</v>
      </c>
      <c r="R192" t="s">
        <v>1892</v>
      </c>
      <c r="S192" t="s">
        <v>1911</v>
      </c>
      <c r="T192" t="s">
        <v>1892</v>
      </c>
      <c r="U192" t="s">
        <v>1892</v>
      </c>
      <c r="V192" t="s">
        <v>1911</v>
      </c>
      <c r="AB192" t="s">
        <v>1892</v>
      </c>
      <c r="AC192" t="s">
        <v>1892</v>
      </c>
      <c r="AD192" t="s">
        <v>1911</v>
      </c>
      <c r="AE192" t="s">
        <v>1911</v>
      </c>
      <c r="AF192" t="s">
        <v>1892</v>
      </c>
      <c r="AG192" t="s">
        <v>1911</v>
      </c>
      <c r="AH192" t="s">
        <v>1911</v>
      </c>
      <c r="AI192" t="s">
        <v>1892</v>
      </c>
      <c r="AJ192" t="s">
        <v>1892</v>
      </c>
      <c r="AK192" t="s">
        <v>1892</v>
      </c>
      <c r="AL192" t="s">
        <v>1911</v>
      </c>
      <c r="AM192" t="s">
        <v>1911</v>
      </c>
      <c r="AN192" t="s">
        <v>1911</v>
      </c>
      <c r="AO192" t="s">
        <v>1911</v>
      </c>
      <c r="AP192" t="s">
        <v>1911</v>
      </c>
      <c r="AQ192" t="s">
        <v>1911</v>
      </c>
      <c r="AR192" s="21"/>
    </row>
    <row r="193" spans="1:44" x14ac:dyDescent="0.3">
      <c r="A193" t="s">
        <v>162</v>
      </c>
      <c r="B193">
        <v>2021</v>
      </c>
      <c r="C193" t="s">
        <v>2467</v>
      </c>
      <c r="D193" t="s">
        <v>731</v>
      </c>
      <c r="E193" t="s">
        <v>2468</v>
      </c>
      <c r="F193" t="s">
        <v>2469</v>
      </c>
      <c r="G193" t="s">
        <v>1892</v>
      </c>
      <c r="H193">
        <v>71</v>
      </c>
      <c r="I193">
        <v>83</v>
      </c>
      <c r="J193">
        <v>83</v>
      </c>
      <c r="K193">
        <v>80</v>
      </c>
      <c r="L193">
        <v>86</v>
      </c>
      <c r="M193" t="s">
        <v>1911</v>
      </c>
      <c r="N193" t="s">
        <v>1892</v>
      </c>
      <c r="O193" t="s">
        <v>1892</v>
      </c>
      <c r="P193" t="s">
        <v>1892</v>
      </c>
      <c r="Q193" t="s">
        <v>1911</v>
      </c>
      <c r="R193" t="s">
        <v>1892</v>
      </c>
      <c r="S193" t="s">
        <v>1892</v>
      </c>
      <c r="T193" t="s">
        <v>1892</v>
      </c>
      <c r="U193" t="s">
        <v>1892</v>
      </c>
      <c r="V193" t="s">
        <v>1911</v>
      </c>
      <c r="AB193" t="s">
        <v>1892</v>
      </c>
      <c r="AC193" t="s">
        <v>1892</v>
      </c>
      <c r="AD193" t="s">
        <v>1892</v>
      </c>
      <c r="AE193" t="s">
        <v>1911</v>
      </c>
      <c r="AF193" t="s">
        <v>1892</v>
      </c>
      <c r="AG193" t="s">
        <v>1892</v>
      </c>
      <c r="AH193" t="s">
        <v>1892</v>
      </c>
      <c r="AI193" t="s">
        <v>1911</v>
      </c>
      <c r="AJ193" t="s">
        <v>1911</v>
      </c>
      <c r="AR193" s="21"/>
    </row>
    <row r="194" spans="1:44" x14ac:dyDescent="0.3">
      <c r="A194" t="s">
        <v>162</v>
      </c>
      <c r="B194">
        <v>2021</v>
      </c>
      <c r="C194" t="s">
        <v>2470</v>
      </c>
      <c r="D194" t="s">
        <v>734</v>
      </c>
      <c r="E194" t="s">
        <v>2471</v>
      </c>
      <c r="F194" t="s">
        <v>2472</v>
      </c>
      <c r="G194" t="s">
        <v>1892</v>
      </c>
      <c r="H194">
        <v>2332</v>
      </c>
      <c r="I194">
        <v>2386</v>
      </c>
      <c r="J194">
        <v>2347</v>
      </c>
      <c r="K194">
        <v>2373</v>
      </c>
      <c r="L194">
        <v>2384</v>
      </c>
      <c r="M194" t="s">
        <v>1911</v>
      </c>
      <c r="N194" t="s">
        <v>1892</v>
      </c>
      <c r="O194" t="s">
        <v>1892</v>
      </c>
      <c r="P194" t="s">
        <v>1911</v>
      </c>
      <c r="Q194" t="s">
        <v>1911</v>
      </c>
      <c r="R194" t="s">
        <v>1911</v>
      </c>
      <c r="S194" t="s">
        <v>1911</v>
      </c>
      <c r="T194" t="s">
        <v>1911</v>
      </c>
      <c r="U194" t="s">
        <v>1892</v>
      </c>
      <c r="V194" t="s">
        <v>1892</v>
      </c>
      <c r="W194" t="s">
        <v>1892</v>
      </c>
      <c r="X194" t="s">
        <v>1911</v>
      </c>
      <c r="Y194" t="s">
        <v>1911</v>
      </c>
      <c r="Z194" t="s">
        <v>1911</v>
      </c>
      <c r="AA194" t="s">
        <v>1911</v>
      </c>
      <c r="AB194" t="s">
        <v>1892</v>
      </c>
      <c r="AC194" t="s">
        <v>1892</v>
      </c>
      <c r="AD194" t="s">
        <v>1892</v>
      </c>
      <c r="AE194" t="s">
        <v>1892</v>
      </c>
      <c r="AF194" t="s">
        <v>1892</v>
      </c>
      <c r="AG194" t="s">
        <v>1892</v>
      </c>
      <c r="AH194" t="s">
        <v>1892</v>
      </c>
      <c r="AI194" t="s">
        <v>1892</v>
      </c>
      <c r="AJ194" t="s">
        <v>1911</v>
      </c>
      <c r="AR194" s="21"/>
    </row>
    <row r="195" spans="1:44" x14ac:dyDescent="0.3">
      <c r="A195" t="s">
        <v>162</v>
      </c>
      <c r="B195">
        <v>2021</v>
      </c>
      <c r="C195" t="s">
        <v>2473</v>
      </c>
      <c r="D195" t="s">
        <v>737</v>
      </c>
      <c r="E195" t="s">
        <v>2474</v>
      </c>
      <c r="F195" t="s">
        <v>2475</v>
      </c>
      <c r="G195" t="s">
        <v>1892</v>
      </c>
      <c r="H195">
        <v>94</v>
      </c>
      <c r="I195">
        <v>95</v>
      </c>
      <c r="J195">
        <v>95</v>
      </c>
      <c r="K195">
        <v>97</v>
      </c>
      <c r="L195">
        <v>101</v>
      </c>
      <c r="M195" t="s">
        <v>1911</v>
      </c>
      <c r="N195" t="s">
        <v>1892</v>
      </c>
      <c r="O195" t="s">
        <v>1892</v>
      </c>
      <c r="P195" t="s">
        <v>1892</v>
      </c>
      <c r="Q195" t="s">
        <v>1892</v>
      </c>
      <c r="R195" t="s">
        <v>1892</v>
      </c>
      <c r="S195" t="s">
        <v>1892</v>
      </c>
      <c r="T195" t="s">
        <v>1892</v>
      </c>
      <c r="U195" t="s">
        <v>1892</v>
      </c>
      <c r="V195" t="s">
        <v>1892</v>
      </c>
      <c r="W195" t="s">
        <v>1892</v>
      </c>
      <c r="X195" t="s">
        <v>1911</v>
      </c>
      <c r="Y195" t="s">
        <v>1911</v>
      </c>
      <c r="Z195" t="s">
        <v>1911</v>
      </c>
      <c r="AA195" t="s">
        <v>1911</v>
      </c>
      <c r="AB195" t="s">
        <v>1892</v>
      </c>
      <c r="AC195" t="s">
        <v>1892</v>
      </c>
      <c r="AD195" t="s">
        <v>1892</v>
      </c>
      <c r="AE195" t="s">
        <v>1892</v>
      </c>
      <c r="AF195" t="s">
        <v>1892</v>
      </c>
      <c r="AG195" t="s">
        <v>1892</v>
      </c>
      <c r="AH195" t="s">
        <v>1892</v>
      </c>
      <c r="AI195" t="s">
        <v>1911</v>
      </c>
      <c r="AJ195" t="s">
        <v>1911</v>
      </c>
      <c r="AR195" s="21"/>
    </row>
    <row r="196" spans="1:44" x14ac:dyDescent="0.3">
      <c r="A196" t="s">
        <v>162</v>
      </c>
      <c r="B196">
        <v>2021</v>
      </c>
      <c r="C196" t="s">
        <v>2476</v>
      </c>
      <c r="D196" t="s">
        <v>740</v>
      </c>
      <c r="E196" t="s">
        <v>2477</v>
      </c>
      <c r="F196" t="s">
        <v>2478</v>
      </c>
      <c r="G196" t="s">
        <v>1892</v>
      </c>
      <c r="H196">
        <v>54</v>
      </c>
      <c r="I196">
        <v>54</v>
      </c>
      <c r="J196">
        <v>54</v>
      </c>
      <c r="K196">
        <v>55</v>
      </c>
      <c r="L196">
        <v>57</v>
      </c>
      <c r="M196" t="s">
        <v>1911</v>
      </c>
      <c r="N196" t="s">
        <v>1911</v>
      </c>
      <c r="O196" t="s">
        <v>1892</v>
      </c>
      <c r="P196" t="s">
        <v>1892</v>
      </c>
      <c r="Q196" t="s">
        <v>1892</v>
      </c>
      <c r="R196" t="s">
        <v>1892</v>
      </c>
      <c r="S196" t="s">
        <v>1892</v>
      </c>
      <c r="T196" t="s">
        <v>1911</v>
      </c>
      <c r="U196" t="s">
        <v>1892</v>
      </c>
      <c r="V196" t="s">
        <v>1911</v>
      </c>
      <c r="AB196" t="s">
        <v>1892</v>
      </c>
      <c r="AC196" t="s">
        <v>1892</v>
      </c>
      <c r="AD196" t="s">
        <v>1892</v>
      </c>
      <c r="AE196" t="s">
        <v>1892</v>
      </c>
      <c r="AF196" t="s">
        <v>1911</v>
      </c>
      <c r="AG196" t="s">
        <v>1892</v>
      </c>
      <c r="AH196" t="s">
        <v>1892</v>
      </c>
      <c r="AI196" t="s">
        <v>1911</v>
      </c>
      <c r="AJ196" t="s">
        <v>1892</v>
      </c>
      <c r="AK196" t="s">
        <v>1911</v>
      </c>
      <c r="AL196" t="s">
        <v>1911</v>
      </c>
      <c r="AM196" t="s">
        <v>1892</v>
      </c>
      <c r="AN196" t="s">
        <v>1892</v>
      </c>
      <c r="AO196" t="s">
        <v>1911</v>
      </c>
      <c r="AP196" t="s">
        <v>1892</v>
      </c>
      <c r="AQ196" t="s">
        <v>1911</v>
      </c>
      <c r="AR196" s="21"/>
    </row>
    <row r="197" spans="1:44" x14ac:dyDescent="0.3">
      <c r="A197" t="s">
        <v>162</v>
      </c>
      <c r="B197">
        <v>2021</v>
      </c>
      <c r="C197" t="s">
        <v>2479</v>
      </c>
      <c r="D197" t="s">
        <v>743</v>
      </c>
      <c r="E197" t="s">
        <v>2480</v>
      </c>
      <c r="F197" t="s">
        <v>2481</v>
      </c>
      <c r="G197" t="s">
        <v>1892</v>
      </c>
      <c r="H197">
        <v>843</v>
      </c>
      <c r="I197">
        <v>780</v>
      </c>
      <c r="J197">
        <v>776</v>
      </c>
      <c r="K197">
        <v>776</v>
      </c>
      <c r="L197">
        <v>752</v>
      </c>
      <c r="M197" t="s">
        <v>1892</v>
      </c>
      <c r="N197" t="s">
        <v>1892</v>
      </c>
      <c r="O197" t="s">
        <v>1892</v>
      </c>
      <c r="P197" t="s">
        <v>1892</v>
      </c>
      <c r="Q197" t="s">
        <v>1892</v>
      </c>
      <c r="R197" t="s">
        <v>1892</v>
      </c>
      <c r="S197" t="s">
        <v>1892</v>
      </c>
      <c r="T197" t="s">
        <v>1892</v>
      </c>
      <c r="U197" t="s">
        <v>1892</v>
      </c>
      <c r="V197" t="s">
        <v>1892</v>
      </c>
      <c r="W197" t="s">
        <v>1892</v>
      </c>
      <c r="X197" t="s">
        <v>1911</v>
      </c>
      <c r="Y197" t="s">
        <v>1911</v>
      </c>
      <c r="Z197" t="s">
        <v>1911</v>
      </c>
      <c r="AA197" t="s">
        <v>1911</v>
      </c>
      <c r="AB197" t="s">
        <v>1892</v>
      </c>
      <c r="AC197" t="s">
        <v>1892</v>
      </c>
      <c r="AD197" t="s">
        <v>1892</v>
      </c>
      <c r="AE197" t="s">
        <v>1892</v>
      </c>
      <c r="AF197" t="s">
        <v>1892</v>
      </c>
      <c r="AG197" t="s">
        <v>1892</v>
      </c>
      <c r="AH197" t="s">
        <v>1892</v>
      </c>
      <c r="AI197" t="s">
        <v>1911</v>
      </c>
      <c r="AJ197" t="s">
        <v>1892</v>
      </c>
      <c r="AK197" t="s">
        <v>1892</v>
      </c>
      <c r="AL197" t="s">
        <v>1911</v>
      </c>
      <c r="AM197" t="s">
        <v>1911</v>
      </c>
      <c r="AN197" t="s">
        <v>1892</v>
      </c>
      <c r="AO197" t="s">
        <v>1911</v>
      </c>
      <c r="AP197" t="s">
        <v>1892</v>
      </c>
      <c r="AQ197" t="s">
        <v>1911</v>
      </c>
      <c r="AR197" s="21"/>
    </row>
    <row r="198" spans="1:44" x14ac:dyDescent="0.3">
      <c r="A198" t="s">
        <v>162</v>
      </c>
      <c r="B198">
        <v>2021</v>
      </c>
      <c r="C198" t="s">
        <v>2482</v>
      </c>
      <c r="D198" t="s">
        <v>746</v>
      </c>
      <c r="E198" t="s">
        <v>2483</v>
      </c>
      <c r="F198" t="s">
        <v>2484</v>
      </c>
      <c r="G198" t="s">
        <v>1892</v>
      </c>
      <c r="H198">
        <v>65</v>
      </c>
      <c r="I198">
        <v>66</v>
      </c>
      <c r="J198">
        <v>64</v>
      </c>
      <c r="K198">
        <v>64</v>
      </c>
      <c r="L198">
        <v>66</v>
      </c>
      <c r="M198" t="s">
        <v>1911</v>
      </c>
      <c r="N198" t="s">
        <v>1911</v>
      </c>
      <c r="O198" t="s">
        <v>1911</v>
      </c>
      <c r="P198" t="s">
        <v>1911</v>
      </c>
      <c r="Q198" t="s">
        <v>1911</v>
      </c>
      <c r="R198" t="s">
        <v>1911</v>
      </c>
      <c r="S198" t="s">
        <v>1911</v>
      </c>
      <c r="T198" t="s">
        <v>1911</v>
      </c>
      <c r="U198" t="s">
        <v>1911</v>
      </c>
      <c r="V198" t="s">
        <v>1911</v>
      </c>
      <c r="AB198" t="s">
        <v>1892</v>
      </c>
      <c r="AC198" t="s">
        <v>1892</v>
      </c>
      <c r="AD198" t="s">
        <v>1892</v>
      </c>
      <c r="AE198" t="s">
        <v>1892</v>
      </c>
      <c r="AF198" t="s">
        <v>1892</v>
      </c>
      <c r="AG198" t="s">
        <v>1911</v>
      </c>
      <c r="AH198" t="s">
        <v>1892</v>
      </c>
      <c r="AI198" t="s">
        <v>1911</v>
      </c>
      <c r="AJ198" t="s">
        <v>1892</v>
      </c>
      <c r="AK198" t="s">
        <v>1892</v>
      </c>
      <c r="AL198" t="s">
        <v>1892</v>
      </c>
      <c r="AM198" t="s">
        <v>1892</v>
      </c>
      <c r="AN198" t="s">
        <v>1892</v>
      </c>
      <c r="AO198" t="s">
        <v>1892</v>
      </c>
      <c r="AP198" t="s">
        <v>1911</v>
      </c>
      <c r="AQ198" t="s">
        <v>1911</v>
      </c>
      <c r="AR198" s="21"/>
    </row>
    <row r="199" spans="1:44" x14ac:dyDescent="0.3">
      <c r="A199" t="s">
        <v>162</v>
      </c>
      <c r="B199">
        <v>2021</v>
      </c>
      <c r="C199" t="s">
        <v>2485</v>
      </c>
      <c r="D199" t="s">
        <v>749</v>
      </c>
      <c r="E199" t="s">
        <v>2486</v>
      </c>
      <c r="F199" t="s">
        <v>2487</v>
      </c>
      <c r="G199" t="s">
        <v>1892</v>
      </c>
      <c r="H199">
        <v>37</v>
      </c>
      <c r="I199">
        <v>38</v>
      </c>
      <c r="J199">
        <v>39</v>
      </c>
      <c r="K199">
        <v>38</v>
      </c>
      <c r="L199">
        <v>39</v>
      </c>
      <c r="M199" t="s">
        <v>1911</v>
      </c>
      <c r="N199" t="s">
        <v>1892</v>
      </c>
      <c r="O199" t="s">
        <v>1892</v>
      </c>
      <c r="P199" t="s">
        <v>1911</v>
      </c>
      <c r="Q199" t="s">
        <v>1911</v>
      </c>
      <c r="R199" t="s">
        <v>1892</v>
      </c>
      <c r="S199" t="s">
        <v>1892</v>
      </c>
      <c r="T199" t="s">
        <v>1892</v>
      </c>
      <c r="U199" t="s">
        <v>1892</v>
      </c>
      <c r="V199" t="s">
        <v>1911</v>
      </c>
      <c r="AB199" t="s">
        <v>1911</v>
      </c>
      <c r="AJ199" t="s">
        <v>1892</v>
      </c>
      <c r="AK199" t="s">
        <v>1892</v>
      </c>
      <c r="AL199" t="s">
        <v>1911</v>
      </c>
      <c r="AM199" t="s">
        <v>1911</v>
      </c>
      <c r="AN199" t="s">
        <v>1892</v>
      </c>
      <c r="AO199" t="s">
        <v>1892</v>
      </c>
      <c r="AP199" t="s">
        <v>1911</v>
      </c>
      <c r="AQ199" t="s">
        <v>1911</v>
      </c>
      <c r="AR199" s="21"/>
    </row>
    <row r="200" spans="1:44" x14ac:dyDescent="0.3">
      <c r="A200" t="s">
        <v>162</v>
      </c>
      <c r="B200">
        <v>2021</v>
      </c>
      <c r="C200" t="s">
        <v>2488</v>
      </c>
      <c r="D200" t="s">
        <v>752</v>
      </c>
      <c r="E200" t="s">
        <v>2489</v>
      </c>
      <c r="F200" t="s">
        <v>2490</v>
      </c>
      <c r="G200" t="s">
        <v>1892</v>
      </c>
      <c r="H200">
        <v>17</v>
      </c>
      <c r="I200">
        <v>19</v>
      </c>
      <c r="J200">
        <v>18</v>
      </c>
      <c r="K200">
        <v>14</v>
      </c>
      <c r="L200">
        <v>15</v>
      </c>
      <c r="M200" t="s">
        <v>1911</v>
      </c>
      <c r="N200" t="s">
        <v>1911</v>
      </c>
      <c r="O200" t="s">
        <v>1911</v>
      </c>
      <c r="P200" t="s">
        <v>1911</v>
      </c>
      <c r="Q200" t="s">
        <v>1911</v>
      </c>
      <c r="R200" t="s">
        <v>1911</v>
      </c>
      <c r="S200" t="s">
        <v>1911</v>
      </c>
      <c r="T200" t="s">
        <v>1911</v>
      </c>
      <c r="U200" t="s">
        <v>1911</v>
      </c>
      <c r="V200" t="s">
        <v>1911</v>
      </c>
      <c r="AB200" t="s">
        <v>1892</v>
      </c>
      <c r="AC200" t="s">
        <v>1892</v>
      </c>
      <c r="AD200" t="s">
        <v>1911</v>
      </c>
      <c r="AE200" t="s">
        <v>1911</v>
      </c>
      <c r="AF200" t="s">
        <v>1911</v>
      </c>
      <c r="AG200" t="s">
        <v>1911</v>
      </c>
      <c r="AH200" t="s">
        <v>1911</v>
      </c>
      <c r="AI200" t="s">
        <v>1911</v>
      </c>
      <c r="AJ200" t="s">
        <v>1911</v>
      </c>
      <c r="AR200" s="21"/>
    </row>
    <row r="201" spans="1:44" x14ac:dyDescent="0.3">
      <c r="A201" t="s">
        <v>162</v>
      </c>
      <c r="B201">
        <v>2021</v>
      </c>
      <c r="C201" t="s">
        <v>2491</v>
      </c>
      <c r="D201" t="s">
        <v>755</v>
      </c>
      <c r="E201" t="s">
        <v>2492</v>
      </c>
      <c r="F201" t="s">
        <v>2493</v>
      </c>
      <c r="G201" t="s">
        <v>1892</v>
      </c>
      <c r="H201">
        <v>444</v>
      </c>
      <c r="I201">
        <v>443</v>
      </c>
      <c r="J201">
        <v>442</v>
      </c>
      <c r="K201">
        <v>426</v>
      </c>
      <c r="L201">
        <v>420</v>
      </c>
      <c r="M201" t="s">
        <v>1911</v>
      </c>
      <c r="N201" t="s">
        <v>1911</v>
      </c>
      <c r="O201" t="s">
        <v>1911</v>
      </c>
      <c r="P201" t="s">
        <v>1911</v>
      </c>
      <c r="Q201" t="s">
        <v>1911</v>
      </c>
      <c r="R201" t="s">
        <v>1911</v>
      </c>
      <c r="S201" t="s">
        <v>1911</v>
      </c>
      <c r="T201" t="s">
        <v>1911</v>
      </c>
      <c r="U201" t="s">
        <v>1911</v>
      </c>
      <c r="V201" t="s">
        <v>1892</v>
      </c>
      <c r="W201" t="s">
        <v>1892</v>
      </c>
      <c r="X201" t="s">
        <v>1911</v>
      </c>
      <c r="Y201" t="s">
        <v>1911</v>
      </c>
      <c r="Z201" t="s">
        <v>1911</v>
      </c>
      <c r="AA201" t="s">
        <v>1911</v>
      </c>
      <c r="AB201" t="s">
        <v>1892</v>
      </c>
      <c r="AC201" t="s">
        <v>1892</v>
      </c>
      <c r="AD201" t="s">
        <v>1911</v>
      </c>
      <c r="AE201" t="s">
        <v>1911</v>
      </c>
      <c r="AF201" t="s">
        <v>1892</v>
      </c>
      <c r="AG201" t="s">
        <v>1911</v>
      </c>
      <c r="AH201" t="s">
        <v>1911</v>
      </c>
      <c r="AI201" t="s">
        <v>1911</v>
      </c>
      <c r="AJ201" t="s">
        <v>1911</v>
      </c>
      <c r="AR201" s="21"/>
    </row>
    <row r="202" spans="1:44" x14ac:dyDescent="0.3">
      <c r="A202" t="s">
        <v>162</v>
      </c>
      <c r="B202">
        <v>2021</v>
      </c>
      <c r="C202" t="s">
        <v>2494</v>
      </c>
      <c r="D202" t="s">
        <v>758</v>
      </c>
      <c r="E202" t="s">
        <v>2495</v>
      </c>
      <c r="F202" t="s">
        <v>2496</v>
      </c>
      <c r="G202" t="s">
        <v>1892</v>
      </c>
      <c r="H202">
        <v>123</v>
      </c>
      <c r="I202">
        <v>111</v>
      </c>
      <c r="J202">
        <v>117</v>
      </c>
      <c r="K202">
        <v>117</v>
      </c>
      <c r="L202">
        <v>117</v>
      </c>
      <c r="M202" t="s">
        <v>1911</v>
      </c>
      <c r="N202" t="s">
        <v>1892</v>
      </c>
      <c r="O202" t="s">
        <v>1892</v>
      </c>
      <c r="P202" t="s">
        <v>1892</v>
      </c>
      <c r="Q202" t="s">
        <v>1911</v>
      </c>
      <c r="R202" t="s">
        <v>1892</v>
      </c>
      <c r="S202" t="s">
        <v>1892</v>
      </c>
      <c r="T202" t="s">
        <v>1892</v>
      </c>
      <c r="U202" t="s">
        <v>1892</v>
      </c>
      <c r="V202" t="s">
        <v>1892</v>
      </c>
      <c r="W202" t="s">
        <v>1892</v>
      </c>
      <c r="X202" t="s">
        <v>1911</v>
      </c>
      <c r="Y202" t="s">
        <v>1911</v>
      </c>
      <c r="Z202" t="s">
        <v>1911</v>
      </c>
      <c r="AA202" t="s">
        <v>1911</v>
      </c>
      <c r="AB202" t="s">
        <v>1892</v>
      </c>
      <c r="AC202" t="s">
        <v>1892</v>
      </c>
      <c r="AD202" t="s">
        <v>1892</v>
      </c>
      <c r="AE202" t="s">
        <v>1892</v>
      </c>
      <c r="AF202" t="s">
        <v>1892</v>
      </c>
      <c r="AG202" t="s">
        <v>1892</v>
      </c>
      <c r="AH202" t="s">
        <v>1892</v>
      </c>
      <c r="AI202" t="s">
        <v>1911</v>
      </c>
      <c r="AJ202" t="s">
        <v>1892</v>
      </c>
      <c r="AK202" t="s">
        <v>1892</v>
      </c>
      <c r="AL202" t="s">
        <v>1911</v>
      </c>
      <c r="AM202" t="s">
        <v>1911</v>
      </c>
      <c r="AN202" t="s">
        <v>1892</v>
      </c>
      <c r="AO202" t="s">
        <v>1911</v>
      </c>
      <c r="AP202" t="s">
        <v>1911</v>
      </c>
      <c r="AQ202" t="s">
        <v>1911</v>
      </c>
      <c r="AR202" s="21"/>
    </row>
    <row r="203" spans="1:44" x14ac:dyDescent="0.3">
      <c r="A203" t="s">
        <v>162</v>
      </c>
      <c r="B203">
        <v>2021</v>
      </c>
      <c r="C203" t="s">
        <v>2497</v>
      </c>
      <c r="D203" t="s">
        <v>761</v>
      </c>
      <c r="E203" t="s">
        <v>2498</v>
      </c>
      <c r="F203" t="s">
        <v>2499</v>
      </c>
      <c r="G203" t="s">
        <v>1892</v>
      </c>
      <c r="H203">
        <v>56</v>
      </c>
      <c r="I203">
        <v>57</v>
      </c>
      <c r="J203">
        <v>56</v>
      </c>
      <c r="K203">
        <v>57</v>
      </c>
      <c r="L203">
        <v>56</v>
      </c>
      <c r="M203" t="s">
        <v>1911</v>
      </c>
      <c r="N203" t="s">
        <v>1911</v>
      </c>
      <c r="O203" t="s">
        <v>1911</v>
      </c>
      <c r="P203" t="s">
        <v>1911</v>
      </c>
      <c r="Q203" t="s">
        <v>1911</v>
      </c>
      <c r="R203" t="s">
        <v>1911</v>
      </c>
      <c r="S203" t="s">
        <v>1911</v>
      </c>
      <c r="T203" t="s">
        <v>1911</v>
      </c>
      <c r="U203" t="s">
        <v>1911</v>
      </c>
      <c r="V203" t="s">
        <v>1911</v>
      </c>
      <c r="AB203" t="s">
        <v>1892</v>
      </c>
      <c r="AC203" t="s">
        <v>1911</v>
      </c>
      <c r="AD203" t="s">
        <v>1911</v>
      </c>
      <c r="AE203" t="s">
        <v>1911</v>
      </c>
      <c r="AF203" t="s">
        <v>1911</v>
      </c>
      <c r="AG203" t="s">
        <v>1892</v>
      </c>
      <c r="AH203" t="s">
        <v>1892</v>
      </c>
      <c r="AI203" t="s">
        <v>1911</v>
      </c>
      <c r="AJ203" t="s">
        <v>1911</v>
      </c>
      <c r="AR203" s="21"/>
    </row>
    <row r="204" spans="1:44" x14ac:dyDescent="0.3">
      <c r="A204" t="s">
        <v>162</v>
      </c>
      <c r="B204">
        <v>2021</v>
      </c>
      <c r="C204" t="s">
        <v>2500</v>
      </c>
      <c r="D204" t="s">
        <v>764</v>
      </c>
      <c r="E204" t="s">
        <v>2501</v>
      </c>
      <c r="F204" t="s">
        <v>2502</v>
      </c>
      <c r="G204" t="s">
        <v>1892</v>
      </c>
      <c r="H204">
        <v>140.19999999999999</v>
      </c>
      <c r="I204">
        <v>137.19999999999999</v>
      </c>
      <c r="J204">
        <v>137.19999999999999</v>
      </c>
      <c r="K204">
        <v>136.19999999999999</v>
      </c>
      <c r="L204">
        <v>133.19999999999999</v>
      </c>
      <c r="M204" t="s">
        <v>1911</v>
      </c>
      <c r="N204" t="s">
        <v>1911</v>
      </c>
      <c r="O204" t="s">
        <v>1911</v>
      </c>
      <c r="P204" t="s">
        <v>1911</v>
      </c>
      <c r="Q204" t="s">
        <v>1911</v>
      </c>
      <c r="R204" t="s">
        <v>1911</v>
      </c>
      <c r="S204" t="s">
        <v>1911</v>
      </c>
      <c r="T204" t="s">
        <v>1911</v>
      </c>
      <c r="U204" t="s">
        <v>1911</v>
      </c>
      <c r="V204" t="s">
        <v>1911</v>
      </c>
      <c r="AB204" t="s">
        <v>1892</v>
      </c>
      <c r="AC204" t="s">
        <v>1892</v>
      </c>
      <c r="AD204" t="s">
        <v>1892</v>
      </c>
      <c r="AE204" t="s">
        <v>1892</v>
      </c>
      <c r="AF204" t="s">
        <v>1892</v>
      </c>
      <c r="AG204" t="s">
        <v>1892</v>
      </c>
      <c r="AH204" t="s">
        <v>1892</v>
      </c>
      <c r="AI204" t="s">
        <v>1911</v>
      </c>
      <c r="AJ204" t="s">
        <v>1911</v>
      </c>
      <c r="AR204" s="21"/>
    </row>
    <row r="205" spans="1:44" x14ac:dyDescent="0.3">
      <c r="A205" t="s">
        <v>162</v>
      </c>
      <c r="B205">
        <v>2021</v>
      </c>
      <c r="C205" t="s">
        <v>2503</v>
      </c>
      <c r="D205" t="s">
        <v>767</v>
      </c>
      <c r="E205" t="s">
        <v>2504</v>
      </c>
      <c r="F205" t="s">
        <v>2505</v>
      </c>
      <c r="G205" t="s">
        <v>1892</v>
      </c>
      <c r="H205">
        <v>21</v>
      </c>
      <c r="I205">
        <v>21</v>
      </c>
      <c r="J205">
        <v>21</v>
      </c>
      <c r="K205">
        <v>20</v>
      </c>
      <c r="L205">
        <v>16.100000000000001</v>
      </c>
      <c r="M205" t="s">
        <v>1911</v>
      </c>
      <c r="N205" t="s">
        <v>1911</v>
      </c>
      <c r="O205" t="s">
        <v>1911</v>
      </c>
      <c r="P205" t="s">
        <v>1911</v>
      </c>
      <c r="Q205" t="s">
        <v>1911</v>
      </c>
      <c r="R205" t="s">
        <v>1892</v>
      </c>
      <c r="S205" t="s">
        <v>1911</v>
      </c>
      <c r="T205" t="s">
        <v>1911</v>
      </c>
      <c r="U205" t="s">
        <v>1892</v>
      </c>
      <c r="V205" t="s">
        <v>1911</v>
      </c>
      <c r="AB205" t="s">
        <v>1911</v>
      </c>
      <c r="AJ205" t="s">
        <v>1892</v>
      </c>
      <c r="AK205" t="s">
        <v>1892</v>
      </c>
      <c r="AL205" t="s">
        <v>1911</v>
      </c>
      <c r="AM205" t="s">
        <v>1911</v>
      </c>
      <c r="AN205" t="s">
        <v>1911</v>
      </c>
      <c r="AO205" t="s">
        <v>1892</v>
      </c>
      <c r="AP205" t="s">
        <v>1911</v>
      </c>
      <c r="AQ205" t="s">
        <v>1911</v>
      </c>
      <c r="AR205" s="21"/>
    </row>
    <row r="206" spans="1:44" x14ac:dyDescent="0.3">
      <c r="A206" t="s">
        <v>162</v>
      </c>
      <c r="B206">
        <v>2021</v>
      </c>
      <c r="C206" t="s">
        <v>2506</v>
      </c>
      <c r="D206" t="s">
        <v>770</v>
      </c>
      <c r="E206" t="s">
        <v>2507</v>
      </c>
      <c r="F206" t="s">
        <v>2508</v>
      </c>
      <c r="G206" t="s">
        <v>1892</v>
      </c>
      <c r="H206">
        <v>247.6</v>
      </c>
      <c r="I206">
        <v>252.8</v>
      </c>
      <c r="J206">
        <v>254.6</v>
      </c>
      <c r="K206">
        <v>255.6</v>
      </c>
      <c r="L206">
        <v>257.2</v>
      </c>
      <c r="M206" t="s">
        <v>1911</v>
      </c>
      <c r="N206" t="s">
        <v>1892</v>
      </c>
      <c r="O206" t="s">
        <v>1892</v>
      </c>
      <c r="P206" t="s">
        <v>1892</v>
      </c>
      <c r="Q206" t="s">
        <v>1911</v>
      </c>
      <c r="R206" t="s">
        <v>1892</v>
      </c>
      <c r="S206" t="s">
        <v>1892</v>
      </c>
      <c r="T206" t="s">
        <v>1892</v>
      </c>
      <c r="U206" t="s">
        <v>1892</v>
      </c>
      <c r="V206" t="s">
        <v>1892</v>
      </c>
      <c r="W206" t="s">
        <v>1892</v>
      </c>
      <c r="X206" t="s">
        <v>1911</v>
      </c>
      <c r="Y206" t="s">
        <v>1911</v>
      </c>
      <c r="Z206" t="s">
        <v>1911</v>
      </c>
      <c r="AA206" t="s">
        <v>1911</v>
      </c>
      <c r="AB206" t="s">
        <v>1892</v>
      </c>
      <c r="AC206" t="s">
        <v>1892</v>
      </c>
      <c r="AD206" t="s">
        <v>1892</v>
      </c>
      <c r="AE206" t="s">
        <v>1892</v>
      </c>
      <c r="AF206" t="s">
        <v>1892</v>
      </c>
      <c r="AG206" t="s">
        <v>1892</v>
      </c>
      <c r="AH206" t="s">
        <v>1892</v>
      </c>
      <c r="AI206" t="s">
        <v>1911</v>
      </c>
      <c r="AJ206" t="s">
        <v>1892</v>
      </c>
      <c r="AK206" t="s">
        <v>1911</v>
      </c>
      <c r="AL206" t="s">
        <v>1892</v>
      </c>
      <c r="AM206" t="s">
        <v>1892</v>
      </c>
      <c r="AN206" t="s">
        <v>1892</v>
      </c>
      <c r="AO206" t="s">
        <v>1892</v>
      </c>
      <c r="AP206" t="s">
        <v>1911</v>
      </c>
      <c r="AQ206" t="s">
        <v>1911</v>
      </c>
      <c r="AR206" s="21"/>
    </row>
    <row r="207" spans="1:44" x14ac:dyDescent="0.3">
      <c r="A207" t="s">
        <v>162</v>
      </c>
      <c r="B207">
        <v>2021</v>
      </c>
      <c r="C207" t="s">
        <v>2509</v>
      </c>
      <c r="D207" t="s">
        <v>773</v>
      </c>
      <c r="E207" t="s">
        <v>2510</v>
      </c>
      <c r="F207" t="s">
        <v>2511</v>
      </c>
      <c r="G207" t="s">
        <v>1892</v>
      </c>
      <c r="H207">
        <v>15</v>
      </c>
      <c r="I207">
        <v>14</v>
      </c>
      <c r="J207">
        <v>14</v>
      </c>
      <c r="K207">
        <v>17</v>
      </c>
      <c r="L207">
        <v>20</v>
      </c>
      <c r="M207" t="s">
        <v>1892</v>
      </c>
      <c r="N207" t="s">
        <v>1892</v>
      </c>
      <c r="O207" t="s">
        <v>1892</v>
      </c>
      <c r="P207" t="s">
        <v>1892</v>
      </c>
      <c r="Q207" t="s">
        <v>1892</v>
      </c>
      <c r="R207" t="s">
        <v>1892</v>
      </c>
      <c r="S207" t="s">
        <v>1892</v>
      </c>
      <c r="T207" t="s">
        <v>1892</v>
      </c>
      <c r="U207" t="s">
        <v>1892</v>
      </c>
      <c r="V207" t="s">
        <v>1892</v>
      </c>
      <c r="W207" t="s">
        <v>1892</v>
      </c>
      <c r="X207" t="s">
        <v>1911</v>
      </c>
      <c r="Y207" t="s">
        <v>1911</v>
      </c>
      <c r="Z207" t="s">
        <v>1911</v>
      </c>
      <c r="AA207" t="s">
        <v>1911</v>
      </c>
      <c r="AB207" t="s">
        <v>1892</v>
      </c>
      <c r="AC207" t="s">
        <v>1892</v>
      </c>
      <c r="AD207" t="s">
        <v>1892</v>
      </c>
      <c r="AE207" t="s">
        <v>1892</v>
      </c>
      <c r="AF207" t="s">
        <v>1892</v>
      </c>
      <c r="AG207" t="s">
        <v>1892</v>
      </c>
      <c r="AH207" t="s">
        <v>1911</v>
      </c>
      <c r="AI207" t="s">
        <v>1911</v>
      </c>
      <c r="AJ207" t="s">
        <v>1892</v>
      </c>
      <c r="AK207" t="s">
        <v>1892</v>
      </c>
      <c r="AL207" t="s">
        <v>1911</v>
      </c>
      <c r="AM207" t="s">
        <v>1911</v>
      </c>
      <c r="AN207" t="s">
        <v>1911</v>
      </c>
      <c r="AO207" t="s">
        <v>1911</v>
      </c>
      <c r="AP207" t="s">
        <v>1911</v>
      </c>
      <c r="AQ207" t="s">
        <v>1911</v>
      </c>
      <c r="AR207" s="21"/>
    </row>
    <row r="208" spans="1:44" x14ac:dyDescent="0.3">
      <c r="A208" t="s">
        <v>162</v>
      </c>
      <c r="B208">
        <v>2021</v>
      </c>
      <c r="C208" t="s">
        <v>2512</v>
      </c>
      <c r="D208" t="s">
        <v>776</v>
      </c>
      <c r="E208" t="s">
        <v>2513</v>
      </c>
      <c r="F208" t="s">
        <v>2514</v>
      </c>
      <c r="G208" t="s">
        <v>1892</v>
      </c>
      <c r="H208">
        <v>171</v>
      </c>
      <c r="I208">
        <v>172</v>
      </c>
      <c r="J208">
        <v>172</v>
      </c>
      <c r="K208">
        <v>174</v>
      </c>
      <c r="L208">
        <v>177</v>
      </c>
      <c r="M208" t="s">
        <v>1911</v>
      </c>
      <c r="N208" t="s">
        <v>1892</v>
      </c>
      <c r="O208" t="s">
        <v>1892</v>
      </c>
      <c r="P208" t="s">
        <v>1892</v>
      </c>
      <c r="Q208" t="s">
        <v>1911</v>
      </c>
      <c r="R208" t="s">
        <v>1892</v>
      </c>
      <c r="S208" t="s">
        <v>1892</v>
      </c>
      <c r="T208" t="s">
        <v>1892</v>
      </c>
      <c r="U208" t="s">
        <v>1892</v>
      </c>
      <c r="V208" t="s">
        <v>1892</v>
      </c>
      <c r="W208" t="s">
        <v>1892</v>
      </c>
      <c r="X208" t="s">
        <v>1892</v>
      </c>
      <c r="Y208" t="s">
        <v>1911</v>
      </c>
      <c r="Z208" t="s">
        <v>1911</v>
      </c>
      <c r="AA208" t="s">
        <v>1911</v>
      </c>
      <c r="AB208" t="s">
        <v>1892</v>
      </c>
      <c r="AC208" t="s">
        <v>1892</v>
      </c>
      <c r="AD208" t="s">
        <v>1892</v>
      </c>
      <c r="AE208" t="s">
        <v>1892</v>
      </c>
      <c r="AF208" t="s">
        <v>1892</v>
      </c>
      <c r="AG208" t="s">
        <v>1892</v>
      </c>
      <c r="AH208" t="s">
        <v>1892</v>
      </c>
      <c r="AI208" t="s">
        <v>1911</v>
      </c>
      <c r="AJ208" t="s">
        <v>1892</v>
      </c>
      <c r="AK208" t="s">
        <v>1892</v>
      </c>
      <c r="AL208" t="s">
        <v>1892</v>
      </c>
      <c r="AM208" t="s">
        <v>1892</v>
      </c>
      <c r="AN208" t="s">
        <v>1892</v>
      </c>
      <c r="AO208" t="s">
        <v>1892</v>
      </c>
      <c r="AP208" t="s">
        <v>1892</v>
      </c>
      <c r="AQ208" t="s">
        <v>1911</v>
      </c>
      <c r="AR208" s="21"/>
    </row>
    <row r="209" spans="1:44" x14ac:dyDescent="0.3">
      <c r="A209" t="s">
        <v>162</v>
      </c>
      <c r="B209">
        <v>2021</v>
      </c>
      <c r="C209" t="s">
        <v>2515</v>
      </c>
      <c r="D209" t="s">
        <v>779</v>
      </c>
      <c r="E209" t="s">
        <v>2516</v>
      </c>
      <c r="F209" t="s">
        <v>2517</v>
      </c>
      <c r="G209" t="s">
        <v>1892</v>
      </c>
      <c r="H209">
        <v>38.799999999999997</v>
      </c>
      <c r="I209">
        <v>40.200000000000003</v>
      </c>
      <c r="J209">
        <v>40.200000000000003</v>
      </c>
      <c r="K209">
        <v>38.1</v>
      </c>
      <c r="L209">
        <v>41</v>
      </c>
      <c r="M209" t="s">
        <v>1911</v>
      </c>
      <c r="N209" t="s">
        <v>1911</v>
      </c>
      <c r="O209" t="s">
        <v>1892</v>
      </c>
      <c r="P209" t="s">
        <v>1911</v>
      </c>
      <c r="Q209" t="s">
        <v>1911</v>
      </c>
      <c r="R209" t="s">
        <v>1892</v>
      </c>
      <c r="S209" t="s">
        <v>1911</v>
      </c>
      <c r="T209" t="s">
        <v>1892</v>
      </c>
      <c r="U209" t="s">
        <v>1892</v>
      </c>
      <c r="V209" t="s">
        <v>1911</v>
      </c>
      <c r="AB209" t="s">
        <v>1911</v>
      </c>
      <c r="AJ209" t="s">
        <v>1911</v>
      </c>
      <c r="AR209" s="21"/>
    </row>
    <row r="210" spans="1:44" x14ac:dyDescent="0.3">
      <c r="A210" t="s">
        <v>162</v>
      </c>
      <c r="B210">
        <v>2021</v>
      </c>
      <c r="C210" t="s">
        <v>2518</v>
      </c>
      <c r="D210" t="s">
        <v>782</v>
      </c>
      <c r="E210" t="s">
        <v>2519</v>
      </c>
      <c r="F210" t="s">
        <v>2520</v>
      </c>
      <c r="G210" t="s">
        <v>1892</v>
      </c>
      <c r="H210">
        <v>9</v>
      </c>
      <c r="I210">
        <v>9</v>
      </c>
      <c r="J210">
        <v>9.6</v>
      </c>
      <c r="K210">
        <v>9</v>
      </c>
      <c r="L210">
        <v>10</v>
      </c>
      <c r="M210" t="s">
        <v>1911</v>
      </c>
      <c r="N210" t="s">
        <v>1911</v>
      </c>
      <c r="O210" t="s">
        <v>1911</v>
      </c>
      <c r="P210" t="s">
        <v>1911</v>
      </c>
      <c r="Q210" t="s">
        <v>1911</v>
      </c>
      <c r="R210" t="s">
        <v>1911</v>
      </c>
      <c r="S210" t="s">
        <v>1911</v>
      </c>
      <c r="T210" t="s">
        <v>1911</v>
      </c>
      <c r="U210" t="s">
        <v>1911</v>
      </c>
      <c r="V210" t="s">
        <v>1911</v>
      </c>
      <c r="AB210" t="s">
        <v>1911</v>
      </c>
      <c r="AJ210" t="s">
        <v>1911</v>
      </c>
      <c r="AR210" s="21"/>
    </row>
    <row r="211" spans="1:44" x14ac:dyDescent="0.3">
      <c r="A211" t="s">
        <v>162</v>
      </c>
      <c r="B211">
        <v>2021</v>
      </c>
      <c r="C211" t="s">
        <v>2521</v>
      </c>
      <c r="D211" t="s">
        <v>785</v>
      </c>
      <c r="E211" t="s">
        <v>2522</v>
      </c>
      <c r="F211" t="s">
        <v>2523</v>
      </c>
      <c r="G211" t="s">
        <v>1892</v>
      </c>
      <c r="H211">
        <v>62</v>
      </c>
      <c r="I211">
        <v>60</v>
      </c>
      <c r="J211">
        <v>62</v>
      </c>
      <c r="K211">
        <v>62</v>
      </c>
      <c r="L211">
        <v>60</v>
      </c>
      <c r="M211" t="s">
        <v>1911</v>
      </c>
      <c r="N211" t="s">
        <v>1911</v>
      </c>
      <c r="O211" t="s">
        <v>1892</v>
      </c>
      <c r="P211" t="s">
        <v>1911</v>
      </c>
      <c r="Q211" t="s">
        <v>1892</v>
      </c>
      <c r="R211" t="s">
        <v>1911</v>
      </c>
      <c r="S211" t="s">
        <v>1911</v>
      </c>
      <c r="T211" t="s">
        <v>1911</v>
      </c>
      <c r="U211" t="s">
        <v>1911</v>
      </c>
      <c r="V211" t="s">
        <v>1911</v>
      </c>
      <c r="AB211" t="s">
        <v>1892</v>
      </c>
      <c r="AC211" t="s">
        <v>1892</v>
      </c>
      <c r="AD211" t="s">
        <v>1892</v>
      </c>
      <c r="AE211" t="s">
        <v>1892</v>
      </c>
      <c r="AF211" t="s">
        <v>1892</v>
      </c>
      <c r="AG211" t="s">
        <v>1892</v>
      </c>
      <c r="AH211" t="s">
        <v>1892</v>
      </c>
      <c r="AI211" t="s">
        <v>1911</v>
      </c>
      <c r="AJ211" t="s">
        <v>1911</v>
      </c>
      <c r="AR211" s="21"/>
    </row>
    <row r="212" spans="1:44" x14ac:dyDescent="0.3">
      <c r="A212" t="s">
        <v>162</v>
      </c>
      <c r="B212">
        <v>2021</v>
      </c>
      <c r="C212" t="s">
        <v>2524</v>
      </c>
      <c r="D212" t="s">
        <v>788</v>
      </c>
      <c r="E212" t="s">
        <v>2525</v>
      </c>
      <c r="F212" t="s">
        <v>2526</v>
      </c>
      <c r="G212" t="s">
        <v>1892</v>
      </c>
      <c r="H212">
        <v>26</v>
      </c>
      <c r="I212">
        <v>27</v>
      </c>
      <c r="J212">
        <v>27</v>
      </c>
      <c r="K212">
        <v>26</v>
      </c>
      <c r="L212">
        <v>28</v>
      </c>
      <c r="M212" t="s">
        <v>1911</v>
      </c>
      <c r="N212" t="s">
        <v>1911</v>
      </c>
      <c r="O212" t="s">
        <v>1911</v>
      </c>
      <c r="P212" t="s">
        <v>1911</v>
      </c>
      <c r="Q212" t="s">
        <v>1911</v>
      </c>
      <c r="R212" t="s">
        <v>1911</v>
      </c>
      <c r="S212" t="s">
        <v>1892</v>
      </c>
      <c r="T212" t="s">
        <v>1892</v>
      </c>
      <c r="U212" t="s">
        <v>1892</v>
      </c>
      <c r="V212" t="s">
        <v>1911</v>
      </c>
      <c r="AB212" t="s">
        <v>1892</v>
      </c>
      <c r="AC212" t="s">
        <v>1892</v>
      </c>
      <c r="AD212" t="s">
        <v>1892</v>
      </c>
      <c r="AE212" t="s">
        <v>1911</v>
      </c>
      <c r="AF212" t="s">
        <v>1892</v>
      </c>
      <c r="AG212" t="s">
        <v>1892</v>
      </c>
      <c r="AH212" t="s">
        <v>1911</v>
      </c>
      <c r="AI212" t="s">
        <v>1911</v>
      </c>
      <c r="AJ212" t="s">
        <v>1911</v>
      </c>
      <c r="AR212" s="21"/>
    </row>
    <row r="213" spans="1:44" x14ac:dyDescent="0.3">
      <c r="A213" t="s">
        <v>162</v>
      </c>
      <c r="B213">
        <v>2021</v>
      </c>
      <c r="C213" t="s">
        <v>2527</v>
      </c>
      <c r="D213" t="s">
        <v>791</v>
      </c>
      <c r="E213" t="s">
        <v>2528</v>
      </c>
      <c r="F213" t="s">
        <v>2529</v>
      </c>
      <c r="G213" t="s">
        <v>1892</v>
      </c>
      <c r="H213">
        <v>24</v>
      </c>
      <c r="I213">
        <v>24</v>
      </c>
      <c r="J213">
        <v>24</v>
      </c>
      <c r="K213">
        <v>25.5</v>
      </c>
      <c r="L213">
        <v>25.5</v>
      </c>
      <c r="M213" t="s">
        <v>1911</v>
      </c>
      <c r="N213" t="s">
        <v>1892</v>
      </c>
      <c r="O213" t="s">
        <v>1892</v>
      </c>
      <c r="P213" t="s">
        <v>1892</v>
      </c>
      <c r="Q213" t="s">
        <v>1911</v>
      </c>
      <c r="R213" t="s">
        <v>1892</v>
      </c>
      <c r="S213" t="s">
        <v>1892</v>
      </c>
      <c r="T213" t="s">
        <v>1892</v>
      </c>
      <c r="U213" t="s">
        <v>1892</v>
      </c>
      <c r="V213" t="s">
        <v>1911</v>
      </c>
      <c r="AB213" t="s">
        <v>1892</v>
      </c>
      <c r="AC213" t="s">
        <v>1892</v>
      </c>
      <c r="AD213" t="s">
        <v>1892</v>
      </c>
      <c r="AE213" t="s">
        <v>1892</v>
      </c>
      <c r="AF213" t="s">
        <v>1892</v>
      </c>
      <c r="AG213" t="s">
        <v>1892</v>
      </c>
      <c r="AH213" t="s">
        <v>1892</v>
      </c>
      <c r="AI213" t="s">
        <v>1911</v>
      </c>
      <c r="AJ213" t="s">
        <v>1892</v>
      </c>
      <c r="AK213" t="s">
        <v>1892</v>
      </c>
      <c r="AL213" t="s">
        <v>1892</v>
      </c>
      <c r="AM213" t="s">
        <v>1911</v>
      </c>
      <c r="AN213" t="s">
        <v>1892</v>
      </c>
      <c r="AO213" t="s">
        <v>1892</v>
      </c>
      <c r="AP213" t="s">
        <v>1892</v>
      </c>
      <c r="AQ213" t="s">
        <v>1911</v>
      </c>
      <c r="AR213" s="21"/>
    </row>
    <row r="214" spans="1:44" x14ac:dyDescent="0.3">
      <c r="A214" t="s">
        <v>162</v>
      </c>
      <c r="B214">
        <v>2021</v>
      </c>
      <c r="C214" t="s">
        <v>2530</v>
      </c>
      <c r="D214" t="s">
        <v>794</v>
      </c>
      <c r="E214" t="s">
        <v>2531</v>
      </c>
      <c r="F214" t="s">
        <v>2532</v>
      </c>
      <c r="G214" t="s">
        <v>1892</v>
      </c>
      <c r="H214">
        <v>112.6</v>
      </c>
      <c r="I214">
        <v>108.8</v>
      </c>
      <c r="J214">
        <v>108.8</v>
      </c>
      <c r="K214">
        <v>106.3</v>
      </c>
      <c r="L214">
        <v>107.3</v>
      </c>
      <c r="M214" t="s">
        <v>1911</v>
      </c>
      <c r="N214" t="s">
        <v>1911</v>
      </c>
      <c r="O214" t="s">
        <v>1911</v>
      </c>
      <c r="P214" t="s">
        <v>1911</v>
      </c>
      <c r="Q214" t="s">
        <v>1911</v>
      </c>
      <c r="R214" t="s">
        <v>1911</v>
      </c>
      <c r="S214" t="s">
        <v>1911</v>
      </c>
      <c r="T214" t="s">
        <v>1911</v>
      </c>
      <c r="U214" t="s">
        <v>1911</v>
      </c>
      <c r="V214" t="s">
        <v>1911</v>
      </c>
      <c r="AB214" t="s">
        <v>1892</v>
      </c>
      <c r="AC214" t="s">
        <v>1892</v>
      </c>
      <c r="AD214" t="s">
        <v>1911</v>
      </c>
      <c r="AE214" t="s">
        <v>1911</v>
      </c>
      <c r="AF214" t="s">
        <v>1892</v>
      </c>
      <c r="AG214" t="s">
        <v>1911</v>
      </c>
      <c r="AH214" t="s">
        <v>1892</v>
      </c>
      <c r="AI214" t="s">
        <v>1911</v>
      </c>
      <c r="AJ214" t="s">
        <v>1911</v>
      </c>
      <c r="AR214" s="21"/>
    </row>
    <row r="215" spans="1:44" x14ac:dyDescent="0.3">
      <c r="A215" t="s">
        <v>162</v>
      </c>
      <c r="B215">
        <v>2021</v>
      </c>
      <c r="C215" t="s">
        <v>2533</v>
      </c>
      <c r="D215" t="s">
        <v>797</v>
      </c>
      <c r="E215" t="s">
        <v>2534</v>
      </c>
      <c r="F215" t="s">
        <v>2535</v>
      </c>
      <c r="G215" t="s">
        <v>1892</v>
      </c>
      <c r="H215">
        <v>2083.3000000000002</v>
      </c>
      <c r="I215">
        <v>2034.3</v>
      </c>
      <c r="J215">
        <v>2074.4</v>
      </c>
      <c r="K215">
        <v>2087.3000000000002</v>
      </c>
      <c r="L215">
        <v>2202</v>
      </c>
      <c r="M215" t="s">
        <v>1892</v>
      </c>
      <c r="N215" t="s">
        <v>1892</v>
      </c>
      <c r="O215" t="s">
        <v>1892</v>
      </c>
      <c r="P215" t="s">
        <v>1892</v>
      </c>
      <c r="Q215" t="s">
        <v>1911</v>
      </c>
      <c r="R215" t="s">
        <v>1892</v>
      </c>
      <c r="S215" t="s">
        <v>1892</v>
      </c>
      <c r="T215" t="s">
        <v>1892</v>
      </c>
      <c r="U215" t="s">
        <v>1892</v>
      </c>
      <c r="V215" t="s">
        <v>1911</v>
      </c>
      <c r="AB215" t="s">
        <v>1911</v>
      </c>
      <c r="AJ215" t="s">
        <v>1911</v>
      </c>
      <c r="AR215" s="21"/>
    </row>
    <row r="216" spans="1:44" x14ac:dyDescent="0.3">
      <c r="A216" t="s">
        <v>162</v>
      </c>
      <c r="B216">
        <v>2021</v>
      </c>
      <c r="C216" t="s">
        <v>2536</v>
      </c>
      <c r="D216" t="s">
        <v>800</v>
      </c>
      <c r="E216" t="s">
        <v>2537</v>
      </c>
      <c r="F216" t="s">
        <v>2538</v>
      </c>
      <c r="G216" t="s">
        <v>1892</v>
      </c>
      <c r="H216">
        <v>68</v>
      </c>
      <c r="I216">
        <v>56</v>
      </c>
      <c r="J216">
        <v>56</v>
      </c>
      <c r="K216">
        <v>58</v>
      </c>
      <c r="L216">
        <v>60</v>
      </c>
      <c r="M216" t="s">
        <v>1911</v>
      </c>
      <c r="N216" t="s">
        <v>1911</v>
      </c>
      <c r="O216" t="s">
        <v>1911</v>
      </c>
      <c r="P216" t="s">
        <v>1911</v>
      </c>
      <c r="Q216" t="s">
        <v>1911</v>
      </c>
      <c r="R216" t="s">
        <v>1911</v>
      </c>
      <c r="S216" t="s">
        <v>1911</v>
      </c>
      <c r="T216" t="s">
        <v>1911</v>
      </c>
      <c r="U216" t="s">
        <v>1911</v>
      </c>
      <c r="V216" t="s">
        <v>1911</v>
      </c>
      <c r="AB216" t="s">
        <v>1892</v>
      </c>
      <c r="AC216" t="s">
        <v>1892</v>
      </c>
      <c r="AD216" t="s">
        <v>1892</v>
      </c>
      <c r="AE216" t="s">
        <v>1892</v>
      </c>
      <c r="AF216" t="s">
        <v>1892</v>
      </c>
      <c r="AG216" t="s">
        <v>1892</v>
      </c>
      <c r="AH216" t="s">
        <v>1892</v>
      </c>
      <c r="AI216" t="s">
        <v>1911</v>
      </c>
      <c r="AJ216" t="s">
        <v>1911</v>
      </c>
      <c r="AR216" s="21"/>
    </row>
    <row r="217" spans="1:44" x14ac:dyDescent="0.3">
      <c r="A217" t="s">
        <v>162</v>
      </c>
      <c r="B217">
        <v>2021</v>
      </c>
      <c r="C217" t="s">
        <v>2539</v>
      </c>
      <c r="D217" t="s">
        <v>803</v>
      </c>
      <c r="E217" t="s">
        <v>2540</v>
      </c>
      <c r="F217" t="s">
        <v>2541</v>
      </c>
      <c r="G217" t="s">
        <v>1892</v>
      </c>
      <c r="H217">
        <v>563</v>
      </c>
      <c r="I217">
        <v>616</v>
      </c>
      <c r="J217">
        <v>624</v>
      </c>
      <c r="K217">
        <v>674</v>
      </c>
      <c r="L217">
        <v>682</v>
      </c>
      <c r="M217" t="s">
        <v>1911</v>
      </c>
      <c r="N217" t="s">
        <v>1911</v>
      </c>
      <c r="O217" t="s">
        <v>1911</v>
      </c>
      <c r="P217" t="s">
        <v>1911</v>
      </c>
      <c r="Q217" t="s">
        <v>1911</v>
      </c>
      <c r="R217" t="s">
        <v>1911</v>
      </c>
      <c r="S217" t="s">
        <v>1911</v>
      </c>
      <c r="T217" t="s">
        <v>1911</v>
      </c>
      <c r="U217" t="s">
        <v>1911</v>
      </c>
      <c r="V217" t="s">
        <v>1892</v>
      </c>
      <c r="W217" t="s">
        <v>1892</v>
      </c>
      <c r="X217" t="s">
        <v>1911</v>
      </c>
      <c r="Y217" t="s">
        <v>1911</v>
      </c>
      <c r="Z217" t="s">
        <v>1911</v>
      </c>
      <c r="AA217" t="s">
        <v>1911</v>
      </c>
      <c r="AB217" t="s">
        <v>1892</v>
      </c>
      <c r="AC217" t="s">
        <v>1892</v>
      </c>
      <c r="AD217" t="s">
        <v>1911</v>
      </c>
      <c r="AE217" t="s">
        <v>1911</v>
      </c>
      <c r="AF217" t="s">
        <v>1892</v>
      </c>
      <c r="AG217" t="s">
        <v>1892</v>
      </c>
      <c r="AH217" t="s">
        <v>1892</v>
      </c>
      <c r="AI217" t="s">
        <v>1911</v>
      </c>
      <c r="AJ217" t="s">
        <v>1911</v>
      </c>
      <c r="AR217" s="21"/>
    </row>
    <row r="218" spans="1:44" x14ac:dyDescent="0.3">
      <c r="A218" t="s">
        <v>162</v>
      </c>
      <c r="B218">
        <v>2021</v>
      </c>
      <c r="C218" t="s">
        <v>2542</v>
      </c>
      <c r="D218" t="s">
        <v>806</v>
      </c>
      <c r="E218" t="s">
        <v>2543</v>
      </c>
      <c r="F218" t="s">
        <v>2544</v>
      </c>
      <c r="G218" t="s">
        <v>1892</v>
      </c>
      <c r="H218">
        <v>44</v>
      </c>
      <c r="I218">
        <v>42</v>
      </c>
      <c r="J218">
        <v>39</v>
      </c>
      <c r="K218">
        <v>37</v>
      </c>
      <c r="L218">
        <v>39</v>
      </c>
      <c r="M218" t="s">
        <v>1911</v>
      </c>
      <c r="N218" t="s">
        <v>1892</v>
      </c>
      <c r="O218" t="s">
        <v>1892</v>
      </c>
      <c r="P218" t="s">
        <v>1911</v>
      </c>
      <c r="Q218" t="s">
        <v>1911</v>
      </c>
      <c r="R218" t="s">
        <v>1911</v>
      </c>
      <c r="S218" t="s">
        <v>1911</v>
      </c>
      <c r="T218" t="s">
        <v>1911</v>
      </c>
      <c r="U218" t="s">
        <v>1892</v>
      </c>
      <c r="V218" t="s">
        <v>1892</v>
      </c>
      <c r="W218" t="s">
        <v>1892</v>
      </c>
      <c r="X218" t="s">
        <v>1892</v>
      </c>
      <c r="Y218" t="s">
        <v>1911</v>
      </c>
      <c r="Z218" t="s">
        <v>1911</v>
      </c>
      <c r="AA218" t="s">
        <v>1911</v>
      </c>
      <c r="AB218" t="s">
        <v>1892</v>
      </c>
      <c r="AC218" t="s">
        <v>1892</v>
      </c>
      <c r="AD218" t="s">
        <v>1911</v>
      </c>
      <c r="AE218" t="s">
        <v>1911</v>
      </c>
      <c r="AF218" t="s">
        <v>1892</v>
      </c>
      <c r="AG218" t="s">
        <v>1892</v>
      </c>
      <c r="AH218" t="s">
        <v>1892</v>
      </c>
      <c r="AI218" t="s">
        <v>1911</v>
      </c>
      <c r="AJ218" t="s">
        <v>1911</v>
      </c>
      <c r="AR218" s="21"/>
    </row>
    <row r="219" spans="1:44" x14ac:dyDescent="0.3">
      <c r="A219" t="s">
        <v>162</v>
      </c>
      <c r="B219">
        <v>2021</v>
      </c>
      <c r="C219" t="s">
        <v>2545</v>
      </c>
      <c r="D219" t="s">
        <v>809</v>
      </c>
      <c r="E219" t="s">
        <v>2546</v>
      </c>
      <c r="F219" t="s">
        <v>2547</v>
      </c>
      <c r="G219" t="s">
        <v>1892</v>
      </c>
      <c r="H219">
        <v>50</v>
      </c>
      <c r="I219">
        <v>59</v>
      </c>
      <c r="J219">
        <v>60</v>
      </c>
      <c r="K219">
        <v>60</v>
      </c>
      <c r="L219">
        <v>63</v>
      </c>
      <c r="M219" t="s">
        <v>1911</v>
      </c>
      <c r="N219" t="s">
        <v>1911</v>
      </c>
      <c r="O219" t="s">
        <v>1892</v>
      </c>
      <c r="P219" t="s">
        <v>1911</v>
      </c>
      <c r="Q219" t="s">
        <v>1911</v>
      </c>
      <c r="R219" t="s">
        <v>1911</v>
      </c>
      <c r="S219" t="s">
        <v>1911</v>
      </c>
      <c r="T219" t="s">
        <v>1911</v>
      </c>
      <c r="U219" t="s">
        <v>1892</v>
      </c>
      <c r="V219" t="s">
        <v>1892</v>
      </c>
      <c r="W219" t="s">
        <v>1892</v>
      </c>
      <c r="X219" t="s">
        <v>1911</v>
      </c>
      <c r="Y219" t="s">
        <v>1892</v>
      </c>
      <c r="Z219" t="s">
        <v>1892</v>
      </c>
      <c r="AA219" t="s">
        <v>1911</v>
      </c>
      <c r="AB219" t="s">
        <v>1892</v>
      </c>
      <c r="AC219" t="s">
        <v>1892</v>
      </c>
      <c r="AD219" t="s">
        <v>1892</v>
      </c>
      <c r="AE219" t="s">
        <v>1911</v>
      </c>
      <c r="AF219" t="s">
        <v>1892</v>
      </c>
      <c r="AG219" t="s">
        <v>1911</v>
      </c>
      <c r="AH219" t="s">
        <v>1892</v>
      </c>
      <c r="AI219" t="s">
        <v>1911</v>
      </c>
      <c r="AJ219" t="s">
        <v>1892</v>
      </c>
      <c r="AK219" t="s">
        <v>1892</v>
      </c>
      <c r="AL219" t="s">
        <v>1911</v>
      </c>
      <c r="AM219" t="s">
        <v>1911</v>
      </c>
      <c r="AN219" t="s">
        <v>1911</v>
      </c>
      <c r="AO219" t="s">
        <v>1911</v>
      </c>
      <c r="AP219" t="s">
        <v>1892</v>
      </c>
      <c r="AQ219" t="s">
        <v>1911</v>
      </c>
      <c r="AR219" s="21"/>
    </row>
    <row r="220" spans="1:44" x14ac:dyDescent="0.3">
      <c r="A220" t="s">
        <v>162</v>
      </c>
      <c r="B220">
        <v>2021</v>
      </c>
      <c r="C220" t="s">
        <v>2548</v>
      </c>
      <c r="D220" t="s">
        <v>812</v>
      </c>
      <c r="E220" t="s">
        <v>2549</v>
      </c>
      <c r="F220" t="s">
        <v>2550</v>
      </c>
      <c r="G220" t="s">
        <v>1892</v>
      </c>
      <c r="H220">
        <v>23.1</v>
      </c>
      <c r="I220">
        <v>23</v>
      </c>
      <c r="J220">
        <v>23</v>
      </c>
      <c r="K220">
        <v>23</v>
      </c>
      <c r="L220">
        <v>23</v>
      </c>
      <c r="M220" t="s">
        <v>1911</v>
      </c>
      <c r="N220" t="s">
        <v>1911</v>
      </c>
      <c r="O220" t="s">
        <v>1911</v>
      </c>
      <c r="P220" t="s">
        <v>1911</v>
      </c>
      <c r="Q220" t="s">
        <v>1911</v>
      </c>
      <c r="R220" t="s">
        <v>1911</v>
      </c>
      <c r="S220" t="s">
        <v>1911</v>
      </c>
      <c r="T220" t="s">
        <v>1911</v>
      </c>
      <c r="U220" t="s">
        <v>1911</v>
      </c>
      <c r="V220" t="s">
        <v>1911</v>
      </c>
      <c r="AB220" t="s">
        <v>1911</v>
      </c>
      <c r="AJ220" t="s">
        <v>1911</v>
      </c>
      <c r="AR220" s="21"/>
    </row>
    <row r="221" spans="1:44" x14ac:dyDescent="0.3">
      <c r="A221" t="s">
        <v>162</v>
      </c>
      <c r="B221">
        <v>2021</v>
      </c>
      <c r="C221" t="s">
        <v>2551</v>
      </c>
      <c r="D221" t="s">
        <v>815</v>
      </c>
      <c r="E221" t="s">
        <v>2552</v>
      </c>
      <c r="F221" t="s">
        <v>2553</v>
      </c>
      <c r="G221" t="s">
        <v>1892</v>
      </c>
      <c r="H221">
        <v>1234</v>
      </c>
      <c r="I221">
        <v>1274</v>
      </c>
      <c r="J221">
        <v>1274</v>
      </c>
      <c r="K221">
        <v>1288</v>
      </c>
      <c r="L221">
        <v>1281</v>
      </c>
      <c r="M221" t="s">
        <v>1911</v>
      </c>
      <c r="N221" t="s">
        <v>1892</v>
      </c>
      <c r="O221" t="s">
        <v>1892</v>
      </c>
      <c r="P221" t="s">
        <v>1911</v>
      </c>
      <c r="Q221" t="s">
        <v>1892</v>
      </c>
      <c r="R221" t="s">
        <v>1892</v>
      </c>
      <c r="S221" t="s">
        <v>1911</v>
      </c>
      <c r="T221" t="s">
        <v>1911</v>
      </c>
      <c r="U221" t="s">
        <v>1892</v>
      </c>
      <c r="V221" t="s">
        <v>1911</v>
      </c>
      <c r="AB221" t="s">
        <v>1911</v>
      </c>
      <c r="AJ221" t="s">
        <v>1911</v>
      </c>
      <c r="AR221" s="21"/>
    </row>
    <row r="222" spans="1:44" x14ac:dyDescent="0.3">
      <c r="A222" t="s">
        <v>162</v>
      </c>
      <c r="B222">
        <v>2021</v>
      </c>
      <c r="C222" t="s">
        <v>2554</v>
      </c>
      <c r="D222" t="s">
        <v>818</v>
      </c>
      <c r="E222" t="s">
        <v>2555</v>
      </c>
      <c r="F222" t="s">
        <v>2556</v>
      </c>
      <c r="G222" t="s">
        <v>1892</v>
      </c>
      <c r="H222">
        <v>157</v>
      </c>
      <c r="I222">
        <v>158</v>
      </c>
      <c r="J222">
        <v>158</v>
      </c>
      <c r="K222">
        <v>158</v>
      </c>
      <c r="L222">
        <v>158</v>
      </c>
      <c r="M222" t="s">
        <v>1911</v>
      </c>
      <c r="N222" t="s">
        <v>1911</v>
      </c>
      <c r="O222" t="s">
        <v>1911</v>
      </c>
      <c r="P222" t="s">
        <v>1911</v>
      </c>
      <c r="Q222" t="s">
        <v>1911</v>
      </c>
      <c r="R222" t="s">
        <v>1911</v>
      </c>
      <c r="S222" t="s">
        <v>1911</v>
      </c>
      <c r="T222" t="s">
        <v>1911</v>
      </c>
      <c r="U222" t="s">
        <v>1911</v>
      </c>
      <c r="V222" t="s">
        <v>1892</v>
      </c>
      <c r="W222" t="s">
        <v>1892</v>
      </c>
      <c r="X222" t="s">
        <v>1911</v>
      </c>
      <c r="Y222" t="s">
        <v>1892</v>
      </c>
      <c r="Z222" t="s">
        <v>1892</v>
      </c>
      <c r="AA222" t="s">
        <v>1911</v>
      </c>
      <c r="AB222" t="s">
        <v>1892</v>
      </c>
      <c r="AC222" t="s">
        <v>1892</v>
      </c>
      <c r="AD222" t="s">
        <v>1911</v>
      </c>
      <c r="AE222" t="s">
        <v>1911</v>
      </c>
      <c r="AF222" t="s">
        <v>1892</v>
      </c>
      <c r="AG222" t="s">
        <v>1911</v>
      </c>
      <c r="AH222" t="s">
        <v>1892</v>
      </c>
      <c r="AI222" t="s">
        <v>1911</v>
      </c>
      <c r="AJ222" t="s">
        <v>1892</v>
      </c>
      <c r="AK222" t="s">
        <v>1892</v>
      </c>
      <c r="AL222" t="s">
        <v>1911</v>
      </c>
      <c r="AM222" t="s">
        <v>1911</v>
      </c>
      <c r="AN222" t="s">
        <v>1911</v>
      </c>
      <c r="AO222" t="s">
        <v>1911</v>
      </c>
      <c r="AP222" t="s">
        <v>1911</v>
      </c>
      <c r="AQ222" t="s">
        <v>1911</v>
      </c>
      <c r="AR222" s="21"/>
    </row>
    <row r="223" spans="1:44" x14ac:dyDescent="0.3">
      <c r="A223" t="s">
        <v>162</v>
      </c>
      <c r="B223">
        <v>2021</v>
      </c>
      <c r="C223" t="s">
        <v>2557</v>
      </c>
      <c r="D223" t="s">
        <v>821</v>
      </c>
      <c r="E223" t="s">
        <v>2558</v>
      </c>
      <c r="F223" t="s">
        <v>2559</v>
      </c>
      <c r="G223" t="s">
        <v>1892</v>
      </c>
      <c r="H223">
        <v>292</v>
      </c>
      <c r="I223">
        <v>286</v>
      </c>
      <c r="J223">
        <v>286</v>
      </c>
      <c r="K223">
        <v>273</v>
      </c>
      <c r="L223">
        <v>263</v>
      </c>
      <c r="M223" t="s">
        <v>1911</v>
      </c>
      <c r="N223" t="s">
        <v>1911</v>
      </c>
      <c r="O223" t="s">
        <v>1911</v>
      </c>
      <c r="P223" t="s">
        <v>1911</v>
      </c>
      <c r="Q223" t="s">
        <v>1911</v>
      </c>
      <c r="R223" t="s">
        <v>1911</v>
      </c>
      <c r="S223" t="s">
        <v>1911</v>
      </c>
      <c r="T223" t="s">
        <v>1911</v>
      </c>
      <c r="U223" t="s">
        <v>1911</v>
      </c>
      <c r="V223" t="s">
        <v>1892</v>
      </c>
      <c r="W223" t="s">
        <v>1892</v>
      </c>
      <c r="X223" t="s">
        <v>1911</v>
      </c>
      <c r="Y223" t="s">
        <v>1911</v>
      </c>
      <c r="Z223" t="s">
        <v>1911</v>
      </c>
      <c r="AA223" t="s">
        <v>1911</v>
      </c>
      <c r="AB223" t="s">
        <v>1892</v>
      </c>
      <c r="AC223" t="s">
        <v>1892</v>
      </c>
      <c r="AD223" t="s">
        <v>1892</v>
      </c>
      <c r="AE223" t="s">
        <v>1892</v>
      </c>
      <c r="AF223" t="s">
        <v>1892</v>
      </c>
      <c r="AG223" t="s">
        <v>1892</v>
      </c>
      <c r="AH223" t="s">
        <v>1892</v>
      </c>
      <c r="AI223" t="s">
        <v>1911</v>
      </c>
      <c r="AJ223" t="s">
        <v>1892</v>
      </c>
      <c r="AK223" t="s">
        <v>1892</v>
      </c>
      <c r="AL223" t="s">
        <v>1911</v>
      </c>
      <c r="AM223" t="s">
        <v>1892</v>
      </c>
      <c r="AN223" t="s">
        <v>1892</v>
      </c>
      <c r="AO223" t="s">
        <v>1892</v>
      </c>
      <c r="AP223" t="s">
        <v>1892</v>
      </c>
      <c r="AQ223" t="s">
        <v>1911</v>
      </c>
      <c r="AR223" s="21"/>
    </row>
    <row r="224" spans="1:44" x14ac:dyDescent="0.3">
      <c r="A224" t="s">
        <v>162</v>
      </c>
      <c r="B224">
        <v>2021</v>
      </c>
      <c r="C224" t="s">
        <v>2560</v>
      </c>
      <c r="D224" t="s">
        <v>824</v>
      </c>
      <c r="E224" t="s">
        <v>2561</v>
      </c>
      <c r="F224" t="s">
        <v>2562</v>
      </c>
      <c r="G224" t="s">
        <v>1892</v>
      </c>
      <c r="H224">
        <v>68</v>
      </c>
      <c r="I224">
        <v>67</v>
      </c>
      <c r="J224">
        <v>67</v>
      </c>
      <c r="K224">
        <v>65</v>
      </c>
      <c r="L224">
        <v>67</v>
      </c>
      <c r="M224" t="s">
        <v>1911</v>
      </c>
      <c r="N224" t="s">
        <v>1911</v>
      </c>
      <c r="O224" t="s">
        <v>1911</v>
      </c>
      <c r="P224" t="s">
        <v>1911</v>
      </c>
      <c r="Q224" t="s">
        <v>1911</v>
      </c>
      <c r="R224" t="s">
        <v>1911</v>
      </c>
      <c r="S224" t="s">
        <v>1911</v>
      </c>
      <c r="T224" t="s">
        <v>1911</v>
      </c>
      <c r="U224" t="s">
        <v>1911</v>
      </c>
      <c r="V224" t="s">
        <v>1911</v>
      </c>
      <c r="AB224" t="s">
        <v>1892</v>
      </c>
      <c r="AC224" t="s">
        <v>1892</v>
      </c>
      <c r="AD224" t="s">
        <v>1911</v>
      </c>
      <c r="AE224" t="s">
        <v>1911</v>
      </c>
      <c r="AF224" t="s">
        <v>1911</v>
      </c>
      <c r="AG224" t="s">
        <v>1892</v>
      </c>
      <c r="AH224" t="s">
        <v>1911</v>
      </c>
      <c r="AI224" t="s">
        <v>1911</v>
      </c>
      <c r="AJ224" t="s">
        <v>1911</v>
      </c>
      <c r="AR224" s="21"/>
    </row>
    <row r="225" spans="1:44" x14ac:dyDescent="0.3">
      <c r="A225" t="s">
        <v>162</v>
      </c>
      <c r="B225">
        <v>2021</v>
      </c>
      <c r="C225" t="s">
        <v>2563</v>
      </c>
      <c r="D225" t="s">
        <v>827</v>
      </c>
      <c r="E225" t="s">
        <v>2564</v>
      </c>
      <c r="F225" t="s">
        <v>2565</v>
      </c>
      <c r="G225" t="s">
        <v>1892</v>
      </c>
      <c r="H225">
        <v>1377</v>
      </c>
      <c r="I225">
        <v>1447</v>
      </c>
      <c r="J225">
        <v>1442</v>
      </c>
      <c r="K225">
        <v>1442</v>
      </c>
      <c r="L225">
        <v>1426.9</v>
      </c>
      <c r="M225" t="s">
        <v>1911</v>
      </c>
      <c r="N225" t="s">
        <v>1892</v>
      </c>
      <c r="O225" t="s">
        <v>1892</v>
      </c>
      <c r="P225" t="s">
        <v>1911</v>
      </c>
      <c r="Q225" t="s">
        <v>1911</v>
      </c>
      <c r="R225" t="s">
        <v>1892</v>
      </c>
      <c r="S225" t="s">
        <v>1892</v>
      </c>
      <c r="T225" t="s">
        <v>1892</v>
      </c>
      <c r="U225" t="s">
        <v>1892</v>
      </c>
      <c r="V225" t="s">
        <v>1892</v>
      </c>
      <c r="W225" t="s">
        <v>1892</v>
      </c>
      <c r="X225" t="s">
        <v>1911</v>
      </c>
      <c r="Y225" t="s">
        <v>1911</v>
      </c>
      <c r="Z225" t="s">
        <v>1911</v>
      </c>
      <c r="AA225" t="s">
        <v>1911</v>
      </c>
      <c r="AB225" t="s">
        <v>1892</v>
      </c>
      <c r="AC225" t="s">
        <v>1892</v>
      </c>
      <c r="AD225" t="s">
        <v>1892</v>
      </c>
      <c r="AE225" t="s">
        <v>1892</v>
      </c>
      <c r="AF225" t="s">
        <v>1892</v>
      </c>
      <c r="AG225" t="s">
        <v>1892</v>
      </c>
      <c r="AH225" t="s">
        <v>1892</v>
      </c>
      <c r="AI225" t="s">
        <v>1892</v>
      </c>
      <c r="AJ225" t="s">
        <v>1892</v>
      </c>
      <c r="AK225" t="s">
        <v>1911</v>
      </c>
      <c r="AL225" t="s">
        <v>1911</v>
      </c>
      <c r="AM225" t="s">
        <v>1911</v>
      </c>
      <c r="AN225" t="s">
        <v>1911</v>
      </c>
      <c r="AO225" t="s">
        <v>1892</v>
      </c>
      <c r="AP225" t="s">
        <v>1911</v>
      </c>
      <c r="AQ225" t="s">
        <v>1892</v>
      </c>
      <c r="AR225" s="21"/>
    </row>
    <row r="226" spans="1:44" x14ac:dyDescent="0.3">
      <c r="A226" t="s">
        <v>162</v>
      </c>
      <c r="B226">
        <v>2021</v>
      </c>
      <c r="C226" t="s">
        <v>2566</v>
      </c>
      <c r="D226" t="s">
        <v>830</v>
      </c>
      <c r="E226" t="s">
        <v>2567</v>
      </c>
      <c r="F226" t="s">
        <v>2568</v>
      </c>
      <c r="G226" t="s">
        <v>1892</v>
      </c>
      <c r="H226">
        <v>44.3</v>
      </c>
      <c r="I226">
        <v>43.1</v>
      </c>
      <c r="J226">
        <v>44.5</v>
      </c>
      <c r="K226">
        <v>42.5</v>
      </c>
      <c r="L226">
        <v>44.4</v>
      </c>
      <c r="M226" t="s">
        <v>1911</v>
      </c>
      <c r="N226" t="s">
        <v>1911</v>
      </c>
      <c r="O226" t="s">
        <v>1911</v>
      </c>
      <c r="P226" t="s">
        <v>1892</v>
      </c>
      <c r="Q226" t="s">
        <v>1911</v>
      </c>
      <c r="R226" t="s">
        <v>1911</v>
      </c>
      <c r="S226" t="s">
        <v>1911</v>
      </c>
      <c r="T226" t="s">
        <v>1911</v>
      </c>
      <c r="U226" t="s">
        <v>1892</v>
      </c>
      <c r="V226" t="s">
        <v>1911</v>
      </c>
      <c r="AB226" t="s">
        <v>1911</v>
      </c>
      <c r="AJ226" t="s">
        <v>1911</v>
      </c>
      <c r="AR226" s="21"/>
    </row>
    <row r="227" spans="1:44" x14ac:dyDescent="0.3">
      <c r="A227" t="s">
        <v>162</v>
      </c>
      <c r="B227">
        <v>2021</v>
      </c>
      <c r="C227" t="s">
        <v>2569</v>
      </c>
      <c r="D227" t="s">
        <v>833</v>
      </c>
      <c r="E227" t="s">
        <v>2570</v>
      </c>
      <c r="F227" t="s">
        <v>2571</v>
      </c>
      <c r="G227" t="s">
        <v>1892</v>
      </c>
      <c r="H227">
        <v>0</v>
      </c>
      <c r="I227">
        <v>10</v>
      </c>
      <c r="J227">
        <v>9</v>
      </c>
      <c r="K227">
        <v>20</v>
      </c>
      <c r="L227">
        <v>20</v>
      </c>
      <c r="M227" t="s">
        <v>1911</v>
      </c>
      <c r="N227" t="s">
        <v>1911</v>
      </c>
      <c r="O227" t="s">
        <v>1911</v>
      </c>
      <c r="P227" t="s">
        <v>1911</v>
      </c>
      <c r="Q227" t="s">
        <v>1911</v>
      </c>
      <c r="R227" t="s">
        <v>1911</v>
      </c>
      <c r="S227" t="s">
        <v>1911</v>
      </c>
      <c r="T227" t="s">
        <v>1911</v>
      </c>
      <c r="U227" t="s">
        <v>1911</v>
      </c>
      <c r="V227" t="s">
        <v>1911</v>
      </c>
      <c r="AB227" t="s">
        <v>1892</v>
      </c>
      <c r="AC227" t="s">
        <v>1892</v>
      </c>
      <c r="AD227" t="s">
        <v>1911</v>
      </c>
      <c r="AE227" t="s">
        <v>1911</v>
      </c>
      <c r="AF227" t="s">
        <v>1892</v>
      </c>
      <c r="AG227" t="s">
        <v>1911</v>
      </c>
      <c r="AH227" t="s">
        <v>1911</v>
      </c>
      <c r="AI227" t="s">
        <v>1911</v>
      </c>
      <c r="AJ227" t="s">
        <v>1911</v>
      </c>
      <c r="AR227" s="21"/>
    </row>
    <row r="228" spans="1:44" x14ac:dyDescent="0.3">
      <c r="A228" t="s">
        <v>162</v>
      </c>
      <c r="B228">
        <v>2021</v>
      </c>
      <c r="C228" t="s">
        <v>2572</v>
      </c>
      <c r="D228" t="s">
        <v>836</v>
      </c>
      <c r="E228" t="s">
        <v>2573</v>
      </c>
      <c r="F228" t="s">
        <v>2574</v>
      </c>
      <c r="G228" t="s">
        <v>1892</v>
      </c>
      <c r="H228">
        <v>2349</v>
      </c>
      <c r="I228">
        <v>2435.1</v>
      </c>
      <c r="J228">
        <v>2452.6</v>
      </c>
      <c r="K228">
        <v>2440.6</v>
      </c>
      <c r="L228">
        <v>2412</v>
      </c>
      <c r="M228" t="s">
        <v>1892</v>
      </c>
      <c r="N228" t="s">
        <v>1892</v>
      </c>
      <c r="O228" t="s">
        <v>1892</v>
      </c>
      <c r="P228" t="s">
        <v>1892</v>
      </c>
      <c r="Q228" t="s">
        <v>1892</v>
      </c>
      <c r="R228" t="s">
        <v>1892</v>
      </c>
      <c r="S228" t="s">
        <v>1892</v>
      </c>
      <c r="T228" t="s">
        <v>1892</v>
      </c>
      <c r="U228" t="s">
        <v>1892</v>
      </c>
      <c r="V228" t="s">
        <v>1892</v>
      </c>
      <c r="W228" t="s">
        <v>1892</v>
      </c>
      <c r="X228" t="s">
        <v>1892</v>
      </c>
      <c r="Y228" t="s">
        <v>1911</v>
      </c>
      <c r="Z228" t="s">
        <v>1911</v>
      </c>
      <c r="AA228" t="s">
        <v>1911</v>
      </c>
      <c r="AB228" t="s">
        <v>1892</v>
      </c>
      <c r="AC228" t="s">
        <v>1892</v>
      </c>
      <c r="AD228" t="s">
        <v>1892</v>
      </c>
      <c r="AE228" t="s">
        <v>1892</v>
      </c>
      <c r="AF228" t="s">
        <v>1892</v>
      </c>
      <c r="AG228" t="s">
        <v>1892</v>
      </c>
      <c r="AH228" t="s">
        <v>1892</v>
      </c>
      <c r="AI228" t="s">
        <v>1911</v>
      </c>
      <c r="AJ228" t="s">
        <v>1892</v>
      </c>
      <c r="AK228" t="s">
        <v>1892</v>
      </c>
      <c r="AL228" t="s">
        <v>1892</v>
      </c>
      <c r="AM228" t="s">
        <v>1892</v>
      </c>
      <c r="AN228" t="s">
        <v>1911</v>
      </c>
      <c r="AO228" t="s">
        <v>1892</v>
      </c>
      <c r="AP228" t="s">
        <v>1911</v>
      </c>
      <c r="AQ228" t="s">
        <v>1892</v>
      </c>
      <c r="AR228" s="21"/>
    </row>
    <row r="229" spans="1:44" x14ac:dyDescent="0.3">
      <c r="A229" t="s">
        <v>162</v>
      </c>
      <c r="B229">
        <v>2021</v>
      </c>
      <c r="C229" t="s">
        <v>2575</v>
      </c>
      <c r="D229" t="s">
        <v>839</v>
      </c>
      <c r="E229" t="s">
        <v>2576</v>
      </c>
      <c r="F229" t="s">
        <v>2577</v>
      </c>
      <c r="G229" t="s">
        <v>1892</v>
      </c>
      <c r="H229">
        <v>2</v>
      </c>
      <c r="I229">
        <v>14</v>
      </c>
      <c r="J229">
        <v>15</v>
      </c>
      <c r="K229">
        <v>22</v>
      </c>
      <c r="L229">
        <v>39</v>
      </c>
      <c r="M229" t="s">
        <v>1892</v>
      </c>
      <c r="N229" t="s">
        <v>1892</v>
      </c>
      <c r="O229" t="s">
        <v>1892</v>
      </c>
      <c r="P229" t="s">
        <v>1892</v>
      </c>
      <c r="Q229" t="s">
        <v>1911</v>
      </c>
      <c r="R229" t="s">
        <v>1892</v>
      </c>
      <c r="S229" t="s">
        <v>1892</v>
      </c>
      <c r="T229" t="s">
        <v>1892</v>
      </c>
      <c r="U229" t="s">
        <v>1892</v>
      </c>
      <c r="V229" t="s">
        <v>1892</v>
      </c>
      <c r="W229" t="s">
        <v>1892</v>
      </c>
      <c r="X229" t="s">
        <v>1911</v>
      </c>
      <c r="Y229" t="s">
        <v>1911</v>
      </c>
      <c r="Z229" t="s">
        <v>1911</v>
      </c>
      <c r="AA229" t="s">
        <v>1911</v>
      </c>
      <c r="AB229" t="s">
        <v>1892</v>
      </c>
      <c r="AC229" t="s">
        <v>1892</v>
      </c>
      <c r="AD229" t="s">
        <v>1911</v>
      </c>
      <c r="AE229" t="s">
        <v>1892</v>
      </c>
      <c r="AF229" t="s">
        <v>1892</v>
      </c>
      <c r="AG229" t="s">
        <v>1892</v>
      </c>
      <c r="AH229" t="s">
        <v>1892</v>
      </c>
      <c r="AI229" t="s">
        <v>1911</v>
      </c>
      <c r="AJ229" t="s">
        <v>1892</v>
      </c>
      <c r="AK229" t="s">
        <v>1892</v>
      </c>
      <c r="AL229" t="s">
        <v>1892</v>
      </c>
      <c r="AM229" t="s">
        <v>1892</v>
      </c>
      <c r="AN229" t="s">
        <v>1892</v>
      </c>
      <c r="AO229" t="s">
        <v>1892</v>
      </c>
      <c r="AP229" t="s">
        <v>1892</v>
      </c>
      <c r="AQ229" t="s">
        <v>1911</v>
      </c>
      <c r="AR229" s="21"/>
    </row>
    <row r="230" spans="1:44" x14ac:dyDescent="0.3">
      <c r="A230" t="s">
        <v>162</v>
      </c>
      <c r="B230">
        <v>2021</v>
      </c>
      <c r="C230" t="s">
        <v>2578</v>
      </c>
      <c r="D230" t="s">
        <v>842</v>
      </c>
      <c r="E230" t="s">
        <v>2579</v>
      </c>
      <c r="F230" t="s">
        <v>2580</v>
      </c>
      <c r="G230" t="s">
        <v>1892</v>
      </c>
      <c r="H230">
        <v>98</v>
      </c>
      <c r="I230">
        <v>104</v>
      </c>
      <c r="J230">
        <v>106</v>
      </c>
      <c r="K230">
        <v>107</v>
      </c>
      <c r="L230">
        <v>118</v>
      </c>
      <c r="M230" t="s">
        <v>1911</v>
      </c>
      <c r="N230" t="s">
        <v>1892</v>
      </c>
      <c r="O230" t="s">
        <v>1892</v>
      </c>
      <c r="P230" t="s">
        <v>1892</v>
      </c>
      <c r="Q230" t="s">
        <v>1911</v>
      </c>
      <c r="R230" t="s">
        <v>1911</v>
      </c>
      <c r="S230" t="s">
        <v>1911</v>
      </c>
      <c r="T230" t="s">
        <v>1911</v>
      </c>
      <c r="U230" t="s">
        <v>1892</v>
      </c>
      <c r="V230" t="s">
        <v>1892</v>
      </c>
      <c r="W230" t="s">
        <v>1892</v>
      </c>
      <c r="X230" t="s">
        <v>1911</v>
      </c>
      <c r="Y230" t="s">
        <v>1911</v>
      </c>
      <c r="Z230" t="s">
        <v>1911</v>
      </c>
      <c r="AA230" t="s">
        <v>1911</v>
      </c>
      <c r="AB230" t="s">
        <v>1892</v>
      </c>
      <c r="AC230" t="s">
        <v>1892</v>
      </c>
      <c r="AD230" t="s">
        <v>1892</v>
      </c>
      <c r="AE230" t="s">
        <v>1892</v>
      </c>
      <c r="AF230" t="s">
        <v>1892</v>
      </c>
      <c r="AG230" t="s">
        <v>1892</v>
      </c>
      <c r="AH230" t="s">
        <v>1911</v>
      </c>
      <c r="AI230" t="s">
        <v>1911</v>
      </c>
      <c r="AJ230" t="s">
        <v>1911</v>
      </c>
      <c r="AR230" s="21"/>
    </row>
    <row r="231" spans="1:44" x14ac:dyDescent="0.3">
      <c r="A231" t="s">
        <v>162</v>
      </c>
      <c r="B231">
        <v>2021</v>
      </c>
      <c r="C231" t="s">
        <v>2581</v>
      </c>
      <c r="D231" t="s">
        <v>845</v>
      </c>
      <c r="E231" t="s">
        <v>2582</v>
      </c>
      <c r="F231" t="s">
        <v>2583</v>
      </c>
      <c r="G231" t="s">
        <v>1892</v>
      </c>
      <c r="H231">
        <v>422.4</v>
      </c>
      <c r="I231">
        <v>451.7</v>
      </c>
      <c r="J231">
        <v>461.7</v>
      </c>
      <c r="K231">
        <v>442.1</v>
      </c>
      <c r="L231">
        <v>459.6</v>
      </c>
      <c r="M231" t="s">
        <v>1911</v>
      </c>
      <c r="N231" t="s">
        <v>1911</v>
      </c>
      <c r="O231" t="s">
        <v>1911</v>
      </c>
      <c r="P231" t="s">
        <v>1911</v>
      </c>
      <c r="Q231" t="s">
        <v>1911</v>
      </c>
      <c r="R231" t="s">
        <v>1911</v>
      </c>
      <c r="S231" t="s">
        <v>1911</v>
      </c>
      <c r="T231" t="s">
        <v>1911</v>
      </c>
      <c r="U231" t="s">
        <v>1892</v>
      </c>
      <c r="V231" t="s">
        <v>1892</v>
      </c>
      <c r="W231" t="s">
        <v>1892</v>
      </c>
      <c r="X231" t="s">
        <v>1911</v>
      </c>
      <c r="Y231" t="s">
        <v>1911</v>
      </c>
      <c r="Z231" t="s">
        <v>1911</v>
      </c>
      <c r="AA231" t="s">
        <v>1911</v>
      </c>
      <c r="AB231" t="s">
        <v>1892</v>
      </c>
      <c r="AC231" t="s">
        <v>1892</v>
      </c>
      <c r="AD231" t="s">
        <v>1892</v>
      </c>
      <c r="AE231" t="s">
        <v>1892</v>
      </c>
      <c r="AF231" t="s">
        <v>1892</v>
      </c>
      <c r="AG231" t="s">
        <v>1892</v>
      </c>
      <c r="AH231" t="s">
        <v>1892</v>
      </c>
      <c r="AI231" t="s">
        <v>1911</v>
      </c>
      <c r="AJ231" t="s">
        <v>1892</v>
      </c>
      <c r="AK231" t="s">
        <v>1892</v>
      </c>
      <c r="AL231" t="s">
        <v>1911</v>
      </c>
      <c r="AM231" t="s">
        <v>1911</v>
      </c>
      <c r="AN231" t="s">
        <v>1911</v>
      </c>
      <c r="AO231" t="s">
        <v>1911</v>
      </c>
      <c r="AP231" t="s">
        <v>1911</v>
      </c>
      <c r="AQ231" t="s">
        <v>1892</v>
      </c>
      <c r="AR231" s="21"/>
    </row>
    <row r="232" spans="1:44" x14ac:dyDescent="0.3">
      <c r="A232" t="s">
        <v>162</v>
      </c>
      <c r="B232">
        <v>2021</v>
      </c>
      <c r="C232" t="s">
        <v>2584</v>
      </c>
      <c r="D232" t="s">
        <v>848</v>
      </c>
      <c r="E232" t="s">
        <v>2585</v>
      </c>
      <c r="F232" t="s">
        <v>2586</v>
      </c>
      <c r="G232" t="s">
        <v>1892</v>
      </c>
      <c r="H232">
        <v>16.5</v>
      </c>
      <c r="I232">
        <v>16.3</v>
      </c>
      <c r="J232">
        <v>17.3</v>
      </c>
      <c r="K232">
        <v>17.8</v>
      </c>
      <c r="L232">
        <v>18.8</v>
      </c>
      <c r="M232" t="s">
        <v>1892</v>
      </c>
      <c r="N232" t="s">
        <v>1892</v>
      </c>
      <c r="O232" t="s">
        <v>1892</v>
      </c>
      <c r="P232" t="s">
        <v>1892</v>
      </c>
      <c r="Q232" t="s">
        <v>1911</v>
      </c>
      <c r="R232" t="s">
        <v>1892</v>
      </c>
      <c r="S232" t="s">
        <v>1892</v>
      </c>
      <c r="T232" t="s">
        <v>1892</v>
      </c>
      <c r="U232" t="s">
        <v>1892</v>
      </c>
      <c r="V232" t="s">
        <v>1911</v>
      </c>
      <c r="AB232" t="s">
        <v>1911</v>
      </c>
      <c r="AJ232" t="s">
        <v>1911</v>
      </c>
      <c r="AR232" s="21"/>
    </row>
    <row r="233" spans="1:44" x14ac:dyDescent="0.3">
      <c r="A233" t="s">
        <v>162</v>
      </c>
      <c r="B233">
        <v>2021</v>
      </c>
      <c r="C233" t="s">
        <v>2587</v>
      </c>
      <c r="D233" t="s">
        <v>851</v>
      </c>
      <c r="E233" t="s">
        <v>2588</v>
      </c>
      <c r="F233" t="s">
        <v>2589</v>
      </c>
      <c r="G233" t="s">
        <v>1892</v>
      </c>
      <c r="H233">
        <v>178</v>
      </c>
      <c r="I233">
        <v>184</v>
      </c>
      <c r="J233">
        <v>182</v>
      </c>
      <c r="K233">
        <v>179</v>
      </c>
      <c r="L233">
        <v>172</v>
      </c>
      <c r="M233" t="s">
        <v>1911</v>
      </c>
      <c r="N233" t="s">
        <v>1892</v>
      </c>
      <c r="O233" t="s">
        <v>1892</v>
      </c>
      <c r="P233" t="s">
        <v>1892</v>
      </c>
      <c r="Q233" t="s">
        <v>1892</v>
      </c>
      <c r="R233" t="s">
        <v>1892</v>
      </c>
      <c r="S233" t="s">
        <v>1892</v>
      </c>
      <c r="T233" t="s">
        <v>1892</v>
      </c>
      <c r="U233" t="s">
        <v>1892</v>
      </c>
      <c r="V233" t="s">
        <v>1892</v>
      </c>
      <c r="W233" t="s">
        <v>1892</v>
      </c>
      <c r="X233" t="s">
        <v>1911</v>
      </c>
      <c r="Y233" t="s">
        <v>1911</v>
      </c>
      <c r="Z233" t="s">
        <v>1911</v>
      </c>
      <c r="AA233" t="s">
        <v>1911</v>
      </c>
      <c r="AB233" t="s">
        <v>1892</v>
      </c>
      <c r="AC233" t="s">
        <v>1892</v>
      </c>
      <c r="AD233" t="s">
        <v>1892</v>
      </c>
      <c r="AE233" t="s">
        <v>1892</v>
      </c>
      <c r="AF233" t="s">
        <v>1892</v>
      </c>
      <c r="AG233" t="s">
        <v>1892</v>
      </c>
      <c r="AH233" t="s">
        <v>1892</v>
      </c>
      <c r="AI233" t="s">
        <v>1911</v>
      </c>
      <c r="AJ233" t="s">
        <v>1911</v>
      </c>
      <c r="AR233" s="21"/>
    </row>
    <row r="234" spans="1:44" x14ac:dyDescent="0.3">
      <c r="A234" t="s">
        <v>162</v>
      </c>
      <c r="B234">
        <v>2021</v>
      </c>
      <c r="C234" t="s">
        <v>2590</v>
      </c>
      <c r="D234" t="s">
        <v>854</v>
      </c>
      <c r="E234" t="s">
        <v>2591</v>
      </c>
      <c r="F234" t="s">
        <v>2592</v>
      </c>
      <c r="G234" t="s">
        <v>1892</v>
      </c>
      <c r="H234">
        <v>34</v>
      </c>
      <c r="I234">
        <v>29</v>
      </c>
      <c r="J234">
        <v>29</v>
      </c>
      <c r="K234">
        <v>30</v>
      </c>
      <c r="L234">
        <v>21</v>
      </c>
      <c r="M234" t="s">
        <v>1911</v>
      </c>
      <c r="N234" t="s">
        <v>1911</v>
      </c>
      <c r="O234" t="s">
        <v>1911</v>
      </c>
      <c r="P234" t="s">
        <v>1911</v>
      </c>
      <c r="Q234" t="s">
        <v>1911</v>
      </c>
      <c r="R234" t="s">
        <v>1911</v>
      </c>
      <c r="S234" t="s">
        <v>1911</v>
      </c>
      <c r="T234" t="s">
        <v>1911</v>
      </c>
      <c r="U234" t="s">
        <v>1911</v>
      </c>
      <c r="V234" t="s">
        <v>1892</v>
      </c>
      <c r="W234" t="s">
        <v>1892</v>
      </c>
      <c r="X234" t="s">
        <v>1892</v>
      </c>
      <c r="Y234" t="s">
        <v>1911</v>
      </c>
      <c r="Z234" t="s">
        <v>1892</v>
      </c>
      <c r="AA234" t="s">
        <v>1911</v>
      </c>
      <c r="AB234" t="s">
        <v>1911</v>
      </c>
      <c r="AJ234" t="s">
        <v>1911</v>
      </c>
      <c r="AR234" s="21"/>
    </row>
    <row r="235" spans="1:44" x14ac:dyDescent="0.3">
      <c r="A235" t="s">
        <v>162</v>
      </c>
      <c r="B235">
        <v>2021</v>
      </c>
      <c r="C235" t="s">
        <v>2593</v>
      </c>
      <c r="D235" t="s">
        <v>857</v>
      </c>
      <c r="E235" t="s">
        <v>2594</v>
      </c>
      <c r="F235" t="s">
        <v>2595</v>
      </c>
      <c r="G235" t="s">
        <v>1892</v>
      </c>
      <c r="H235">
        <v>63</v>
      </c>
      <c r="I235">
        <v>64</v>
      </c>
      <c r="J235">
        <v>65</v>
      </c>
      <c r="K235">
        <v>65</v>
      </c>
      <c r="L235">
        <v>63</v>
      </c>
      <c r="M235" t="s">
        <v>1911</v>
      </c>
      <c r="N235" t="s">
        <v>1911</v>
      </c>
      <c r="O235" t="s">
        <v>1911</v>
      </c>
      <c r="P235" t="s">
        <v>1911</v>
      </c>
      <c r="Q235" t="s">
        <v>1911</v>
      </c>
      <c r="R235" t="s">
        <v>1911</v>
      </c>
      <c r="S235" t="s">
        <v>1911</v>
      </c>
      <c r="T235" t="s">
        <v>1911</v>
      </c>
      <c r="U235" t="s">
        <v>1911</v>
      </c>
      <c r="V235" t="s">
        <v>1911</v>
      </c>
      <c r="AB235" t="s">
        <v>1911</v>
      </c>
      <c r="AJ235" t="s">
        <v>1911</v>
      </c>
      <c r="AR235" s="21"/>
    </row>
    <row r="236" spans="1:44" x14ac:dyDescent="0.3">
      <c r="A236" t="s">
        <v>162</v>
      </c>
      <c r="B236">
        <v>2021</v>
      </c>
      <c r="C236" t="s">
        <v>2596</v>
      </c>
      <c r="D236" t="s">
        <v>860</v>
      </c>
      <c r="E236" t="s">
        <v>2597</v>
      </c>
      <c r="F236" t="s">
        <v>2598</v>
      </c>
      <c r="G236" t="s">
        <v>1892</v>
      </c>
      <c r="H236">
        <v>10.8</v>
      </c>
      <c r="I236">
        <v>11.5</v>
      </c>
      <c r="J236">
        <v>11.5</v>
      </c>
      <c r="K236">
        <v>11</v>
      </c>
      <c r="L236">
        <v>11</v>
      </c>
      <c r="M236" t="s">
        <v>1911</v>
      </c>
      <c r="N236" t="s">
        <v>1911</v>
      </c>
      <c r="O236" t="s">
        <v>1892</v>
      </c>
      <c r="P236" t="s">
        <v>1911</v>
      </c>
      <c r="Q236" t="s">
        <v>1911</v>
      </c>
      <c r="R236" t="s">
        <v>1892</v>
      </c>
      <c r="S236" t="s">
        <v>1911</v>
      </c>
      <c r="T236" t="s">
        <v>1911</v>
      </c>
      <c r="U236" t="s">
        <v>1892</v>
      </c>
      <c r="V236" t="s">
        <v>1911</v>
      </c>
      <c r="AB236" t="s">
        <v>1892</v>
      </c>
      <c r="AC236" t="s">
        <v>1892</v>
      </c>
      <c r="AD236" t="s">
        <v>1911</v>
      </c>
      <c r="AE236" t="s">
        <v>1911</v>
      </c>
      <c r="AF236" t="s">
        <v>1892</v>
      </c>
      <c r="AG236" t="s">
        <v>1892</v>
      </c>
      <c r="AH236" t="s">
        <v>1911</v>
      </c>
      <c r="AI236" t="s">
        <v>1911</v>
      </c>
      <c r="AJ236" t="s">
        <v>1892</v>
      </c>
      <c r="AK236" t="s">
        <v>1892</v>
      </c>
      <c r="AL236" t="s">
        <v>1911</v>
      </c>
      <c r="AM236" t="s">
        <v>1911</v>
      </c>
      <c r="AN236" t="s">
        <v>1911</v>
      </c>
      <c r="AO236" t="s">
        <v>1911</v>
      </c>
      <c r="AP236" t="s">
        <v>1911</v>
      </c>
      <c r="AQ236" t="s">
        <v>1892</v>
      </c>
      <c r="AR236" s="21"/>
    </row>
    <row r="237" spans="1:44" x14ac:dyDescent="0.3">
      <c r="A237" t="s">
        <v>162</v>
      </c>
      <c r="B237">
        <v>2021</v>
      </c>
      <c r="C237" t="s">
        <v>2599</v>
      </c>
      <c r="D237" t="s">
        <v>863</v>
      </c>
      <c r="E237" t="s">
        <v>2600</v>
      </c>
      <c r="F237" t="s">
        <v>2601</v>
      </c>
      <c r="G237" t="s">
        <v>1892</v>
      </c>
      <c r="H237">
        <v>75</v>
      </c>
      <c r="I237">
        <v>78</v>
      </c>
      <c r="J237">
        <v>78</v>
      </c>
      <c r="K237">
        <v>80</v>
      </c>
      <c r="L237">
        <v>80</v>
      </c>
      <c r="M237" t="s">
        <v>1911</v>
      </c>
      <c r="N237" t="s">
        <v>1892</v>
      </c>
      <c r="O237" t="s">
        <v>1892</v>
      </c>
      <c r="P237" t="s">
        <v>1892</v>
      </c>
      <c r="Q237" t="s">
        <v>1892</v>
      </c>
      <c r="R237" t="s">
        <v>1892</v>
      </c>
      <c r="S237" t="s">
        <v>1892</v>
      </c>
      <c r="T237" t="s">
        <v>1892</v>
      </c>
      <c r="U237" t="s">
        <v>1892</v>
      </c>
      <c r="V237" t="s">
        <v>1892</v>
      </c>
      <c r="W237" t="s">
        <v>1892</v>
      </c>
      <c r="X237" t="s">
        <v>1911</v>
      </c>
      <c r="Y237" t="s">
        <v>1911</v>
      </c>
      <c r="Z237" t="s">
        <v>1911</v>
      </c>
      <c r="AA237" t="s">
        <v>1892</v>
      </c>
      <c r="AB237" t="s">
        <v>1892</v>
      </c>
      <c r="AC237" t="s">
        <v>1892</v>
      </c>
      <c r="AD237" t="s">
        <v>1892</v>
      </c>
      <c r="AE237" t="s">
        <v>1911</v>
      </c>
      <c r="AF237" t="s">
        <v>1892</v>
      </c>
      <c r="AG237" t="s">
        <v>1892</v>
      </c>
      <c r="AH237" t="s">
        <v>1892</v>
      </c>
      <c r="AI237" t="s">
        <v>1911</v>
      </c>
      <c r="AJ237" t="s">
        <v>1892</v>
      </c>
      <c r="AK237" t="s">
        <v>1892</v>
      </c>
      <c r="AL237" t="s">
        <v>1911</v>
      </c>
      <c r="AM237" t="s">
        <v>1911</v>
      </c>
      <c r="AN237" t="s">
        <v>1911</v>
      </c>
      <c r="AO237" t="s">
        <v>1911</v>
      </c>
      <c r="AP237" t="s">
        <v>1911</v>
      </c>
      <c r="AQ237" t="s">
        <v>1911</v>
      </c>
      <c r="AR237" s="21"/>
    </row>
    <row r="238" spans="1:44" x14ac:dyDescent="0.3">
      <c r="A238" t="s">
        <v>162</v>
      </c>
      <c r="B238">
        <v>2021</v>
      </c>
      <c r="C238" t="s">
        <v>2602</v>
      </c>
      <c r="D238" t="s">
        <v>866</v>
      </c>
      <c r="E238" t="s">
        <v>2603</v>
      </c>
      <c r="F238" t="s">
        <v>2604</v>
      </c>
      <c r="G238" t="s">
        <v>1892</v>
      </c>
      <c r="H238">
        <v>38</v>
      </c>
      <c r="I238">
        <v>38</v>
      </c>
      <c r="J238">
        <v>38</v>
      </c>
      <c r="K238">
        <v>40</v>
      </c>
      <c r="L238">
        <v>40</v>
      </c>
      <c r="M238" t="s">
        <v>1911</v>
      </c>
      <c r="N238" t="s">
        <v>1911</v>
      </c>
      <c r="O238" t="s">
        <v>1892</v>
      </c>
      <c r="P238" t="s">
        <v>1911</v>
      </c>
      <c r="Q238" t="s">
        <v>1911</v>
      </c>
      <c r="R238" t="s">
        <v>1911</v>
      </c>
      <c r="S238" t="s">
        <v>1911</v>
      </c>
      <c r="T238" t="s">
        <v>1911</v>
      </c>
      <c r="U238" t="s">
        <v>1892</v>
      </c>
      <c r="V238" t="s">
        <v>1911</v>
      </c>
      <c r="AB238" t="s">
        <v>1892</v>
      </c>
      <c r="AC238" t="s">
        <v>1892</v>
      </c>
      <c r="AD238" t="s">
        <v>1892</v>
      </c>
      <c r="AE238" t="s">
        <v>1911</v>
      </c>
      <c r="AF238" t="s">
        <v>1892</v>
      </c>
      <c r="AG238" t="s">
        <v>1892</v>
      </c>
      <c r="AH238" t="s">
        <v>1911</v>
      </c>
      <c r="AI238" t="s">
        <v>1911</v>
      </c>
      <c r="AJ238" t="s">
        <v>1892</v>
      </c>
      <c r="AK238" t="s">
        <v>1911</v>
      </c>
      <c r="AL238" t="s">
        <v>1911</v>
      </c>
      <c r="AM238" t="s">
        <v>1911</v>
      </c>
      <c r="AN238" t="s">
        <v>1911</v>
      </c>
      <c r="AO238" t="s">
        <v>1892</v>
      </c>
      <c r="AP238" t="s">
        <v>1911</v>
      </c>
      <c r="AQ238" t="s">
        <v>1911</v>
      </c>
      <c r="AR238" s="21"/>
    </row>
    <row r="239" spans="1:44" x14ac:dyDescent="0.3">
      <c r="A239" t="s">
        <v>162</v>
      </c>
      <c r="B239">
        <v>2021</v>
      </c>
      <c r="C239" t="s">
        <v>2605</v>
      </c>
      <c r="D239" t="s">
        <v>869</v>
      </c>
      <c r="E239" t="s">
        <v>2606</v>
      </c>
      <c r="F239" t="s">
        <v>2607</v>
      </c>
      <c r="G239" t="s">
        <v>1892</v>
      </c>
      <c r="H239">
        <v>236</v>
      </c>
      <c r="I239">
        <v>271</v>
      </c>
      <c r="J239">
        <v>271</v>
      </c>
      <c r="K239">
        <v>296</v>
      </c>
      <c r="L239">
        <v>336</v>
      </c>
      <c r="M239" t="s">
        <v>1892</v>
      </c>
      <c r="N239" t="s">
        <v>1892</v>
      </c>
      <c r="O239" t="s">
        <v>1892</v>
      </c>
      <c r="P239" t="s">
        <v>1892</v>
      </c>
      <c r="Q239" t="s">
        <v>1892</v>
      </c>
      <c r="R239" t="s">
        <v>1892</v>
      </c>
      <c r="S239" t="s">
        <v>1892</v>
      </c>
      <c r="T239" t="s">
        <v>1892</v>
      </c>
      <c r="U239" t="s">
        <v>1892</v>
      </c>
      <c r="V239" t="s">
        <v>1892</v>
      </c>
      <c r="W239" t="s">
        <v>1892</v>
      </c>
      <c r="X239" t="s">
        <v>1911</v>
      </c>
      <c r="Y239" t="s">
        <v>1911</v>
      </c>
      <c r="Z239" t="s">
        <v>1911</v>
      </c>
      <c r="AA239" t="s">
        <v>1911</v>
      </c>
      <c r="AB239" t="s">
        <v>1892</v>
      </c>
      <c r="AC239" t="s">
        <v>1892</v>
      </c>
      <c r="AD239" t="s">
        <v>1892</v>
      </c>
      <c r="AE239" t="s">
        <v>1892</v>
      </c>
      <c r="AF239" t="s">
        <v>1892</v>
      </c>
      <c r="AG239" t="s">
        <v>1892</v>
      </c>
      <c r="AH239" t="s">
        <v>1892</v>
      </c>
      <c r="AI239" t="s">
        <v>1911</v>
      </c>
      <c r="AJ239" t="s">
        <v>1892</v>
      </c>
      <c r="AK239" t="s">
        <v>1892</v>
      </c>
      <c r="AL239" t="s">
        <v>1892</v>
      </c>
      <c r="AM239" t="s">
        <v>1911</v>
      </c>
      <c r="AN239" t="s">
        <v>1911</v>
      </c>
      <c r="AO239" t="s">
        <v>1892</v>
      </c>
      <c r="AP239" t="s">
        <v>1911</v>
      </c>
      <c r="AQ239" t="s">
        <v>1911</v>
      </c>
      <c r="AR239" s="21"/>
    </row>
    <row r="240" spans="1:44" x14ac:dyDescent="0.3">
      <c r="A240" t="s">
        <v>162</v>
      </c>
      <c r="B240">
        <v>2021</v>
      </c>
      <c r="C240" t="s">
        <v>2608</v>
      </c>
      <c r="D240" t="s">
        <v>872</v>
      </c>
      <c r="E240" t="s">
        <v>2609</v>
      </c>
      <c r="F240" t="s">
        <v>2610</v>
      </c>
      <c r="G240" t="s">
        <v>1892</v>
      </c>
      <c r="H240">
        <v>71</v>
      </c>
      <c r="I240">
        <v>77</v>
      </c>
      <c r="J240">
        <v>79</v>
      </c>
      <c r="K240">
        <v>77</v>
      </c>
      <c r="L240">
        <v>91</v>
      </c>
      <c r="M240" t="s">
        <v>1892</v>
      </c>
      <c r="N240" t="s">
        <v>1892</v>
      </c>
      <c r="O240" t="s">
        <v>1892</v>
      </c>
      <c r="P240" t="s">
        <v>1892</v>
      </c>
      <c r="Q240" t="s">
        <v>1911</v>
      </c>
      <c r="R240" t="s">
        <v>1892</v>
      </c>
      <c r="S240" t="s">
        <v>1892</v>
      </c>
      <c r="T240" t="s">
        <v>1892</v>
      </c>
      <c r="U240" t="s">
        <v>1892</v>
      </c>
      <c r="V240" t="s">
        <v>1911</v>
      </c>
      <c r="AB240" t="s">
        <v>1892</v>
      </c>
      <c r="AC240" t="s">
        <v>1892</v>
      </c>
      <c r="AD240" t="s">
        <v>1911</v>
      </c>
      <c r="AE240" t="s">
        <v>1892</v>
      </c>
      <c r="AF240" t="s">
        <v>1911</v>
      </c>
      <c r="AG240" t="s">
        <v>1892</v>
      </c>
      <c r="AH240" t="s">
        <v>1892</v>
      </c>
      <c r="AI240" t="s">
        <v>1911</v>
      </c>
      <c r="AJ240" t="s">
        <v>1892</v>
      </c>
      <c r="AK240" t="s">
        <v>1892</v>
      </c>
      <c r="AL240" t="s">
        <v>1892</v>
      </c>
      <c r="AM240" t="s">
        <v>1911</v>
      </c>
      <c r="AN240" t="s">
        <v>1892</v>
      </c>
      <c r="AO240" t="s">
        <v>1911</v>
      </c>
      <c r="AP240" t="s">
        <v>1892</v>
      </c>
      <c r="AQ240" t="s">
        <v>1911</v>
      </c>
      <c r="AR240" s="21"/>
    </row>
    <row r="241" spans="1:44" x14ac:dyDescent="0.3">
      <c r="A241" t="s">
        <v>162</v>
      </c>
      <c r="B241">
        <v>2021</v>
      </c>
      <c r="C241" t="s">
        <v>2611</v>
      </c>
      <c r="D241" t="s">
        <v>875</v>
      </c>
      <c r="E241" t="s">
        <v>2612</v>
      </c>
      <c r="F241" t="s">
        <v>2613</v>
      </c>
      <c r="G241" t="s">
        <v>1892</v>
      </c>
      <c r="H241">
        <v>51</v>
      </c>
      <c r="I241">
        <v>53</v>
      </c>
      <c r="J241">
        <v>52</v>
      </c>
      <c r="K241">
        <v>50</v>
      </c>
      <c r="L241">
        <v>54</v>
      </c>
      <c r="M241" t="s">
        <v>1911</v>
      </c>
      <c r="N241" t="s">
        <v>1911</v>
      </c>
      <c r="O241" t="s">
        <v>1911</v>
      </c>
      <c r="P241" t="s">
        <v>1911</v>
      </c>
      <c r="Q241" t="s">
        <v>1911</v>
      </c>
      <c r="R241" t="s">
        <v>1911</v>
      </c>
      <c r="S241" t="s">
        <v>1911</v>
      </c>
      <c r="T241" t="s">
        <v>1911</v>
      </c>
      <c r="U241" t="s">
        <v>1911</v>
      </c>
      <c r="V241" t="s">
        <v>1892</v>
      </c>
      <c r="W241" t="s">
        <v>1892</v>
      </c>
      <c r="X241" t="s">
        <v>1911</v>
      </c>
      <c r="Y241" t="s">
        <v>1911</v>
      </c>
      <c r="Z241" t="s">
        <v>1892</v>
      </c>
      <c r="AA241" t="s">
        <v>1911</v>
      </c>
      <c r="AB241" t="s">
        <v>1892</v>
      </c>
      <c r="AC241" t="s">
        <v>1892</v>
      </c>
      <c r="AD241" t="s">
        <v>1911</v>
      </c>
      <c r="AE241" t="s">
        <v>1911</v>
      </c>
      <c r="AF241" t="s">
        <v>1892</v>
      </c>
      <c r="AG241" t="s">
        <v>1892</v>
      </c>
      <c r="AH241" t="s">
        <v>1911</v>
      </c>
      <c r="AI241" t="s">
        <v>1911</v>
      </c>
      <c r="AJ241" t="s">
        <v>1911</v>
      </c>
      <c r="AR241" s="21"/>
    </row>
    <row r="242" spans="1:44" x14ac:dyDescent="0.3">
      <c r="A242" t="s">
        <v>162</v>
      </c>
      <c r="B242">
        <v>2021</v>
      </c>
      <c r="C242" t="s">
        <v>2614</v>
      </c>
      <c r="D242" t="s">
        <v>878</v>
      </c>
      <c r="E242" t="s">
        <v>2615</v>
      </c>
      <c r="F242" t="s">
        <v>2616</v>
      </c>
      <c r="G242" t="s">
        <v>1892</v>
      </c>
      <c r="H242">
        <v>407</v>
      </c>
      <c r="I242">
        <v>405</v>
      </c>
      <c r="J242">
        <v>404</v>
      </c>
      <c r="K242">
        <v>400</v>
      </c>
      <c r="L242">
        <v>401</v>
      </c>
      <c r="M242" t="s">
        <v>1911</v>
      </c>
      <c r="N242" t="s">
        <v>1892</v>
      </c>
      <c r="O242" t="s">
        <v>1892</v>
      </c>
      <c r="P242" t="s">
        <v>1911</v>
      </c>
      <c r="Q242" t="s">
        <v>1911</v>
      </c>
      <c r="R242" t="s">
        <v>1911</v>
      </c>
      <c r="S242" t="s">
        <v>1911</v>
      </c>
      <c r="T242" t="s">
        <v>1911</v>
      </c>
      <c r="U242" t="s">
        <v>1892</v>
      </c>
      <c r="V242" t="s">
        <v>1911</v>
      </c>
      <c r="AB242" t="s">
        <v>1892</v>
      </c>
      <c r="AC242" t="s">
        <v>1892</v>
      </c>
      <c r="AD242" t="s">
        <v>1911</v>
      </c>
      <c r="AE242" t="s">
        <v>1911</v>
      </c>
      <c r="AF242" t="s">
        <v>1892</v>
      </c>
      <c r="AG242" t="s">
        <v>1892</v>
      </c>
      <c r="AH242" t="s">
        <v>1892</v>
      </c>
      <c r="AI242" t="s">
        <v>1911</v>
      </c>
      <c r="AJ242" t="s">
        <v>1892</v>
      </c>
      <c r="AK242" t="s">
        <v>1911</v>
      </c>
      <c r="AL242" t="s">
        <v>1911</v>
      </c>
      <c r="AM242" t="s">
        <v>1911</v>
      </c>
      <c r="AN242" t="s">
        <v>1911</v>
      </c>
      <c r="AO242" t="s">
        <v>1911</v>
      </c>
      <c r="AP242" t="s">
        <v>1911</v>
      </c>
      <c r="AQ242" t="s">
        <v>1892</v>
      </c>
      <c r="AR242" s="21"/>
    </row>
    <row r="243" spans="1:44" x14ac:dyDescent="0.3">
      <c r="A243" t="s">
        <v>162</v>
      </c>
      <c r="B243">
        <v>2021</v>
      </c>
      <c r="C243" t="s">
        <v>2617</v>
      </c>
      <c r="D243" t="s">
        <v>881</v>
      </c>
      <c r="E243" t="s">
        <v>2618</v>
      </c>
      <c r="F243" t="s">
        <v>2619</v>
      </c>
      <c r="G243" t="s">
        <v>1892</v>
      </c>
      <c r="H243">
        <v>427</v>
      </c>
      <c r="I243">
        <v>427</v>
      </c>
      <c r="J243">
        <v>427</v>
      </c>
      <c r="K243">
        <v>433</v>
      </c>
      <c r="L243">
        <v>436</v>
      </c>
      <c r="M243" t="s">
        <v>1911</v>
      </c>
      <c r="N243" t="s">
        <v>1892</v>
      </c>
      <c r="O243" t="s">
        <v>1892</v>
      </c>
      <c r="P243" t="s">
        <v>1911</v>
      </c>
      <c r="Q243" t="s">
        <v>1892</v>
      </c>
      <c r="R243" t="s">
        <v>1892</v>
      </c>
      <c r="S243" t="s">
        <v>1892</v>
      </c>
      <c r="T243" t="s">
        <v>1911</v>
      </c>
      <c r="U243" t="s">
        <v>1892</v>
      </c>
      <c r="V243" t="s">
        <v>1892</v>
      </c>
      <c r="W243" t="s">
        <v>1892</v>
      </c>
      <c r="X243" t="s">
        <v>1911</v>
      </c>
      <c r="Y243" t="s">
        <v>1911</v>
      </c>
      <c r="Z243" t="s">
        <v>1892</v>
      </c>
      <c r="AA243" t="s">
        <v>1911</v>
      </c>
      <c r="AB243" t="s">
        <v>1892</v>
      </c>
      <c r="AC243" t="s">
        <v>1892</v>
      </c>
      <c r="AD243" t="s">
        <v>1892</v>
      </c>
      <c r="AE243" t="s">
        <v>1911</v>
      </c>
      <c r="AF243" t="s">
        <v>1911</v>
      </c>
      <c r="AG243" t="s">
        <v>1892</v>
      </c>
      <c r="AH243" t="s">
        <v>1892</v>
      </c>
      <c r="AI243" t="s">
        <v>1911</v>
      </c>
      <c r="AJ243" t="s">
        <v>1911</v>
      </c>
      <c r="AR243" s="21"/>
    </row>
    <row r="244" spans="1:44" x14ac:dyDescent="0.3">
      <c r="A244" t="s">
        <v>162</v>
      </c>
      <c r="B244">
        <v>2021</v>
      </c>
      <c r="C244" t="s">
        <v>2620</v>
      </c>
      <c r="D244" t="s">
        <v>884</v>
      </c>
      <c r="E244" t="s">
        <v>2621</v>
      </c>
      <c r="F244" t="s">
        <v>2622</v>
      </c>
      <c r="G244" t="s">
        <v>1892</v>
      </c>
      <c r="H244">
        <v>218</v>
      </c>
      <c r="I244">
        <v>220</v>
      </c>
      <c r="J244">
        <v>222</v>
      </c>
      <c r="K244">
        <v>230</v>
      </c>
      <c r="L244">
        <v>238</v>
      </c>
      <c r="M244" t="s">
        <v>1892</v>
      </c>
      <c r="N244" t="s">
        <v>1892</v>
      </c>
      <c r="O244" t="s">
        <v>1892</v>
      </c>
      <c r="P244" t="s">
        <v>1892</v>
      </c>
      <c r="Q244" t="s">
        <v>1892</v>
      </c>
      <c r="R244" t="s">
        <v>1892</v>
      </c>
      <c r="S244" t="s">
        <v>1892</v>
      </c>
      <c r="T244" t="s">
        <v>1892</v>
      </c>
      <c r="U244" t="s">
        <v>1892</v>
      </c>
      <c r="V244" t="s">
        <v>1892</v>
      </c>
      <c r="W244" t="s">
        <v>1911</v>
      </c>
      <c r="X244" t="s">
        <v>1911</v>
      </c>
      <c r="Y244" t="s">
        <v>1911</v>
      </c>
      <c r="Z244" t="s">
        <v>1911</v>
      </c>
      <c r="AA244" t="s">
        <v>1892</v>
      </c>
      <c r="AB244" t="s">
        <v>1892</v>
      </c>
      <c r="AC244" t="s">
        <v>1892</v>
      </c>
      <c r="AD244" t="s">
        <v>1892</v>
      </c>
      <c r="AE244" t="s">
        <v>1892</v>
      </c>
      <c r="AF244" t="s">
        <v>1892</v>
      </c>
      <c r="AG244" t="s">
        <v>1892</v>
      </c>
      <c r="AH244" t="s">
        <v>1892</v>
      </c>
      <c r="AI244" t="s">
        <v>1911</v>
      </c>
      <c r="AJ244" t="s">
        <v>1892</v>
      </c>
      <c r="AK244" t="s">
        <v>1892</v>
      </c>
      <c r="AL244" t="s">
        <v>1892</v>
      </c>
      <c r="AM244" t="s">
        <v>1892</v>
      </c>
      <c r="AN244" t="s">
        <v>1892</v>
      </c>
      <c r="AO244" t="s">
        <v>1892</v>
      </c>
      <c r="AP244" t="s">
        <v>1892</v>
      </c>
      <c r="AQ244" t="s">
        <v>1911</v>
      </c>
      <c r="AR244" s="21"/>
    </row>
    <row r="245" spans="1:44" x14ac:dyDescent="0.3">
      <c r="A245" t="s">
        <v>162</v>
      </c>
      <c r="B245">
        <v>2021</v>
      </c>
      <c r="C245" t="s">
        <v>2623</v>
      </c>
      <c r="D245" t="s">
        <v>887</v>
      </c>
      <c r="E245" t="s">
        <v>2624</v>
      </c>
      <c r="F245" t="s">
        <v>2625</v>
      </c>
      <c r="G245" t="s">
        <v>1892</v>
      </c>
      <c r="H245">
        <v>90</v>
      </c>
      <c r="I245">
        <v>91</v>
      </c>
      <c r="J245">
        <v>91</v>
      </c>
      <c r="K245">
        <v>93</v>
      </c>
      <c r="L245">
        <v>95.3</v>
      </c>
      <c r="M245" t="s">
        <v>1911</v>
      </c>
      <c r="N245" t="s">
        <v>1911</v>
      </c>
      <c r="O245" t="s">
        <v>1911</v>
      </c>
      <c r="P245" t="s">
        <v>1911</v>
      </c>
      <c r="Q245" t="s">
        <v>1911</v>
      </c>
      <c r="R245" t="s">
        <v>1911</v>
      </c>
      <c r="S245" t="s">
        <v>1911</v>
      </c>
      <c r="T245" t="s">
        <v>1911</v>
      </c>
      <c r="U245" t="s">
        <v>1911</v>
      </c>
      <c r="V245" t="s">
        <v>1911</v>
      </c>
      <c r="AB245" t="s">
        <v>1892</v>
      </c>
      <c r="AC245" t="s">
        <v>1892</v>
      </c>
      <c r="AD245" t="s">
        <v>1892</v>
      </c>
      <c r="AE245" t="s">
        <v>1911</v>
      </c>
      <c r="AF245" t="s">
        <v>1892</v>
      </c>
      <c r="AG245" t="s">
        <v>1892</v>
      </c>
      <c r="AH245" t="s">
        <v>1892</v>
      </c>
      <c r="AI245" t="s">
        <v>1911</v>
      </c>
      <c r="AJ245" t="s">
        <v>1911</v>
      </c>
      <c r="AR245" s="21"/>
    </row>
    <row r="246" spans="1:44" x14ac:dyDescent="0.3">
      <c r="A246" t="s">
        <v>162</v>
      </c>
      <c r="B246">
        <v>2021</v>
      </c>
      <c r="C246" t="s">
        <v>2626</v>
      </c>
      <c r="D246" t="s">
        <v>890</v>
      </c>
      <c r="E246" t="s">
        <v>2627</v>
      </c>
      <c r="F246" t="s">
        <v>2628</v>
      </c>
      <c r="G246" t="s">
        <v>1892</v>
      </c>
      <c r="H246">
        <v>61.5</v>
      </c>
      <c r="I246">
        <v>60.5</v>
      </c>
      <c r="J246">
        <v>60.5</v>
      </c>
      <c r="K246">
        <v>57</v>
      </c>
      <c r="L246">
        <v>57.5</v>
      </c>
      <c r="M246" t="s">
        <v>1911</v>
      </c>
      <c r="N246" t="s">
        <v>1911</v>
      </c>
      <c r="O246" t="s">
        <v>1892</v>
      </c>
      <c r="P246" t="s">
        <v>1911</v>
      </c>
      <c r="Q246" t="s">
        <v>1911</v>
      </c>
      <c r="R246" t="s">
        <v>1911</v>
      </c>
      <c r="S246" t="s">
        <v>1892</v>
      </c>
      <c r="T246" t="s">
        <v>1911</v>
      </c>
      <c r="U246" t="s">
        <v>1911</v>
      </c>
      <c r="V246" t="s">
        <v>1911</v>
      </c>
      <c r="AB246" t="s">
        <v>1892</v>
      </c>
      <c r="AC246" t="s">
        <v>1892</v>
      </c>
      <c r="AD246" t="s">
        <v>1892</v>
      </c>
      <c r="AE246" t="s">
        <v>1892</v>
      </c>
      <c r="AF246" t="s">
        <v>1892</v>
      </c>
      <c r="AG246" t="s">
        <v>1892</v>
      </c>
      <c r="AH246" t="s">
        <v>1892</v>
      </c>
      <c r="AI246" t="s">
        <v>1892</v>
      </c>
      <c r="AJ246" t="s">
        <v>1911</v>
      </c>
      <c r="AR246" s="21"/>
    </row>
    <row r="247" spans="1:44" x14ac:dyDescent="0.3">
      <c r="A247" t="s">
        <v>162</v>
      </c>
      <c r="B247">
        <v>2021</v>
      </c>
      <c r="C247" t="s">
        <v>2629</v>
      </c>
      <c r="D247" t="s">
        <v>893</v>
      </c>
      <c r="E247" t="s">
        <v>2630</v>
      </c>
      <c r="F247" t="s">
        <v>2631</v>
      </c>
      <c r="G247" t="s">
        <v>1892</v>
      </c>
      <c r="H247">
        <v>41</v>
      </c>
      <c r="I247">
        <v>41</v>
      </c>
      <c r="J247">
        <v>41</v>
      </c>
      <c r="K247">
        <v>41</v>
      </c>
      <c r="L247">
        <v>41</v>
      </c>
      <c r="M247" t="s">
        <v>1911</v>
      </c>
      <c r="N247" t="s">
        <v>1892</v>
      </c>
      <c r="O247" t="s">
        <v>1892</v>
      </c>
      <c r="P247" t="s">
        <v>1911</v>
      </c>
      <c r="Q247" t="s">
        <v>1911</v>
      </c>
      <c r="R247" t="s">
        <v>1892</v>
      </c>
      <c r="S247" t="s">
        <v>1892</v>
      </c>
      <c r="T247" t="s">
        <v>1892</v>
      </c>
      <c r="U247" t="s">
        <v>1892</v>
      </c>
      <c r="V247" t="s">
        <v>1911</v>
      </c>
      <c r="AB247" t="s">
        <v>1892</v>
      </c>
      <c r="AC247" t="s">
        <v>1892</v>
      </c>
      <c r="AD247" t="s">
        <v>1892</v>
      </c>
      <c r="AE247" t="s">
        <v>1911</v>
      </c>
      <c r="AF247" t="s">
        <v>1911</v>
      </c>
      <c r="AG247" t="s">
        <v>1892</v>
      </c>
      <c r="AH247" t="s">
        <v>1892</v>
      </c>
      <c r="AI247" t="s">
        <v>1911</v>
      </c>
      <c r="AJ247" t="s">
        <v>1911</v>
      </c>
      <c r="AR247" s="21"/>
    </row>
    <row r="248" spans="1:44" x14ac:dyDescent="0.3">
      <c r="A248" t="s">
        <v>162</v>
      </c>
      <c r="B248">
        <v>2021</v>
      </c>
      <c r="C248" t="s">
        <v>2632</v>
      </c>
      <c r="D248" t="s">
        <v>896</v>
      </c>
      <c r="E248" t="s">
        <v>2633</v>
      </c>
      <c r="F248" t="s">
        <v>2634</v>
      </c>
      <c r="G248" t="s">
        <v>1892</v>
      </c>
      <c r="H248">
        <v>14</v>
      </c>
      <c r="I248">
        <v>16</v>
      </c>
      <c r="J248">
        <v>16</v>
      </c>
      <c r="K248">
        <v>17</v>
      </c>
      <c r="L248">
        <v>21</v>
      </c>
      <c r="M248" t="s">
        <v>1911</v>
      </c>
      <c r="N248" t="s">
        <v>1911</v>
      </c>
      <c r="O248" t="s">
        <v>1911</v>
      </c>
      <c r="P248" t="s">
        <v>1911</v>
      </c>
      <c r="Q248" t="s">
        <v>1911</v>
      </c>
      <c r="R248" t="s">
        <v>1911</v>
      </c>
      <c r="S248" t="s">
        <v>1911</v>
      </c>
      <c r="T248" t="s">
        <v>1911</v>
      </c>
      <c r="U248" t="s">
        <v>1911</v>
      </c>
      <c r="V248" t="s">
        <v>1892</v>
      </c>
      <c r="W248" t="s">
        <v>1892</v>
      </c>
      <c r="X248" t="s">
        <v>1911</v>
      </c>
      <c r="Y248" t="s">
        <v>1911</v>
      </c>
      <c r="Z248" t="s">
        <v>1911</v>
      </c>
      <c r="AA248" t="s">
        <v>1911</v>
      </c>
      <c r="AB248" t="s">
        <v>1892</v>
      </c>
      <c r="AC248" t="s">
        <v>1892</v>
      </c>
      <c r="AD248" t="s">
        <v>1892</v>
      </c>
      <c r="AE248" t="s">
        <v>1892</v>
      </c>
      <c r="AF248" t="s">
        <v>1892</v>
      </c>
      <c r="AG248" t="s">
        <v>1892</v>
      </c>
      <c r="AH248" t="s">
        <v>1911</v>
      </c>
      <c r="AI248" t="s">
        <v>1911</v>
      </c>
      <c r="AJ248" t="s">
        <v>1892</v>
      </c>
      <c r="AK248" t="s">
        <v>1892</v>
      </c>
      <c r="AL248" t="s">
        <v>1892</v>
      </c>
      <c r="AM248" t="s">
        <v>1892</v>
      </c>
      <c r="AN248" t="s">
        <v>1892</v>
      </c>
      <c r="AO248" t="s">
        <v>1892</v>
      </c>
      <c r="AP248" t="s">
        <v>1892</v>
      </c>
      <c r="AQ248" t="s">
        <v>1911</v>
      </c>
      <c r="AR248" s="21"/>
    </row>
    <row r="249" spans="1:44" x14ac:dyDescent="0.3">
      <c r="A249" t="s">
        <v>162</v>
      </c>
      <c r="B249">
        <v>2021</v>
      </c>
      <c r="C249" t="s">
        <v>2635</v>
      </c>
      <c r="D249" t="s">
        <v>899</v>
      </c>
      <c r="E249" t="s">
        <v>2636</v>
      </c>
      <c r="F249" t="s">
        <v>2637</v>
      </c>
      <c r="G249" t="s">
        <v>1892</v>
      </c>
      <c r="H249">
        <v>70</v>
      </c>
      <c r="I249">
        <v>70</v>
      </c>
      <c r="J249">
        <v>70</v>
      </c>
      <c r="K249">
        <v>68</v>
      </c>
      <c r="L249">
        <v>68</v>
      </c>
      <c r="M249" t="s">
        <v>1911</v>
      </c>
      <c r="N249" t="s">
        <v>1892</v>
      </c>
      <c r="O249" t="s">
        <v>1892</v>
      </c>
      <c r="P249" t="s">
        <v>1911</v>
      </c>
      <c r="Q249" t="s">
        <v>1911</v>
      </c>
      <c r="R249" t="s">
        <v>1892</v>
      </c>
      <c r="S249" t="s">
        <v>1892</v>
      </c>
      <c r="T249" t="s">
        <v>1892</v>
      </c>
      <c r="U249" t="s">
        <v>1892</v>
      </c>
      <c r="V249" t="s">
        <v>1892</v>
      </c>
      <c r="W249" t="s">
        <v>1911</v>
      </c>
      <c r="X249" t="s">
        <v>1892</v>
      </c>
      <c r="Y249" t="s">
        <v>1911</v>
      </c>
      <c r="Z249" t="s">
        <v>1911</v>
      </c>
      <c r="AA249" t="s">
        <v>1911</v>
      </c>
      <c r="AB249" t="s">
        <v>1892</v>
      </c>
      <c r="AC249" t="s">
        <v>1892</v>
      </c>
      <c r="AD249" t="s">
        <v>1911</v>
      </c>
      <c r="AE249" t="s">
        <v>1911</v>
      </c>
      <c r="AF249" t="s">
        <v>1892</v>
      </c>
      <c r="AG249" t="s">
        <v>1911</v>
      </c>
      <c r="AH249" t="s">
        <v>1911</v>
      </c>
      <c r="AI249" t="s">
        <v>1911</v>
      </c>
      <c r="AJ249" t="s">
        <v>1892</v>
      </c>
      <c r="AK249" t="s">
        <v>1892</v>
      </c>
      <c r="AL249" t="s">
        <v>1911</v>
      </c>
      <c r="AM249" t="s">
        <v>1911</v>
      </c>
      <c r="AN249" t="s">
        <v>1911</v>
      </c>
      <c r="AO249" t="s">
        <v>1892</v>
      </c>
      <c r="AP249" t="s">
        <v>1911</v>
      </c>
      <c r="AQ249" t="s">
        <v>1892</v>
      </c>
      <c r="AR249" s="21"/>
    </row>
    <row r="250" spans="1:44" x14ac:dyDescent="0.3">
      <c r="A250" t="s">
        <v>162</v>
      </c>
      <c r="B250">
        <v>2021</v>
      </c>
      <c r="C250" t="s">
        <v>2638</v>
      </c>
      <c r="D250" t="s">
        <v>902</v>
      </c>
      <c r="E250" t="s">
        <v>2639</v>
      </c>
      <c r="F250" t="s">
        <v>2640</v>
      </c>
      <c r="G250" t="s">
        <v>1892</v>
      </c>
      <c r="H250">
        <v>118.2</v>
      </c>
      <c r="I250">
        <v>115.5</v>
      </c>
      <c r="J250">
        <v>114.5</v>
      </c>
      <c r="K250">
        <v>114</v>
      </c>
      <c r="L250">
        <v>106</v>
      </c>
      <c r="M250" t="s">
        <v>1911</v>
      </c>
      <c r="N250" t="s">
        <v>1911</v>
      </c>
      <c r="O250" t="s">
        <v>1911</v>
      </c>
      <c r="P250" t="s">
        <v>1911</v>
      </c>
      <c r="Q250" t="s">
        <v>1911</v>
      </c>
      <c r="R250" t="s">
        <v>1911</v>
      </c>
      <c r="S250" t="s">
        <v>1911</v>
      </c>
      <c r="T250" t="s">
        <v>1911</v>
      </c>
      <c r="U250" t="s">
        <v>1911</v>
      </c>
      <c r="V250" t="s">
        <v>1892</v>
      </c>
      <c r="W250" t="s">
        <v>1892</v>
      </c>
      <c r="X250" t="s">
        <v>1911</v>
      </c>
      <c r="Y250" t="s">
        <v>1911</v>
      </c>
      <c r="Z250" t="s">
        <v>1911</v>
      </c>
      <c r="AA250" t="s">
        <v>1911</v>
      </c>
      <c r="AB250" t="s">
        <v>1892</v>
      </c>
      <c r="AC250" t="s">
        <v>1892</v>
      </c>
      <c r="AD250" t="s">
        <v>1911</v>
      </c>
      <c r="AE250" t="s">
        <v>1911</v>
      </c>
      <c r="AF250" t="s">
        <v>1892</v>
      </c>
      <c r="AG250" t="s">
        <v>1911</v>
      </c>
      <c r="AH250" t="s">
        <v>1911</v>
      </c>
      <c r="AI250" t="s">
        <v>1911</v>
      </c>
      <c r="AJ250" t="s">
        <v>1911</v>
      </c>
      <c r="AR250" s="21"/>
    </row>
    <row r="251" spans="1:44" x14ac:dyDescent="0.3">
      <c r="A251" t="s">
        <v>162</v>
      </c>
      <c r="B251">
        <v>2021</v>
      </c>
      <c r="C251" t="s">
        <v>2641</v>
      </c>
      <c r="D251" t="s">
        <v>905</v>
      </c>
      <c r="E251" t="s">
        <v>2642</v>
      </c>
      <c r="F251" t="s">
        <v>2643</v>
      </c>
      <c r="G251" t="s">
        <v>1892</v>
      </c>
      <c r="H251">
        <v>580</v>
      </c>
      <c r="I251">
        <v>587</v>
      </c>
      <c r="J251">
        <v>589</v>
      </c>
      <c r="K251">
        <v>576</v>
      </c>
      <c r="L251">
        <v>577</v>
      </c>
      <c r="M251" t="s">
        <v>1892</v>
      </c>
      <c r="N251" t="s">
        <v>1892</v>
      </c>
      <c r="O251" t="s">
        <v>1892</v>
      </c>
      <c r="P251" t="s">
        <v>1892</v>
      </c>
      <c r="Q251" t="s">
        <v>1892</v>
      </c>
      <c r="R251" t="s">
        <v>1892</v>
      </c>
      <c r="S251" t="s">
        <v>1892</v>
      </c>
      <c r="T251" t="s">
        <v>1892</v>
      </c>
      <c r="U251" t="s">
        <v>1892</v>
      </c>
      <c r="V251" t="s">
        <v>1911</v>
      </c>
      <c r="AB251" t="s">
        <v>1892</v>
      </c>
      <c r="AC251" t="s">
        <v>1892</v>
      </c>
      <c r="AD251" t="s">
        <v>1892</v>
      </c>
      <c r="AE251" t="s">
        <v>1911</v>
      </c>
      <c r="AF251" t="s">
        <v>1892</v>
      </c>
      <c r="AG251" t="s">
        <v>1892</v>
      </c>
      <c r="AH251" t="s">
        <v>1892</v>
      </c>
      <c r="AI251" t="s">
        <v>1911</v>
      </c>
      <c r="AJ251" t="s">
        <v>1911</v>
      </c>
      <c r="AR251" s="21"/>
    </row>
    <row r="252" spans="1:44" x14ac:dyDescent="0.3">
      <c r="A252" t="s">
        <v>162</v>
      </c>
      <c r="B252">
        <v>2021</v>
      </c>
      <c r="C252" t="s">
        <v>2644</v>
      </c>
      <c r="D252" t="s">
        <v>908</v>
      </c>
      <c r="E252" t="s">
        <v>2645</v>
      </c>
      <c r="F252" t="s">
        <v>2646</v>
      </c>
      <c r="G252" t="s">
        <v>1892</v>
      </c>
      <c r="H252">
        <v>136</v>
      </c>
      <c r="I252">
        <v>136</v>
      </c>
      <c r="J252">
        <v>140</v>
      </c>
      <c r="K252">
        <v>146</v>
      </c>
      <c r="L252">
        <v>148.5</v>
      </c>
      <c r="M252" t="s">
        <v>1911</v>
      </c>
      <c r="N252" t="s">
        <v>1892</v>
      </c>
      <c r="O252" t="s">
        <v>1892</v>
      </c>
      <c r="P252" t="s">
        <v>1911</v>
      </c>
      <c r="Q252" t="s">
        <v>1911</v>
      </c>
      <c r="R252" t="s">
        <v>1911</v>
      </c>
      <c r="S252" t="s">
        <v>1911</v>
      </c>
      <c r="T252" t="s">
        <v>1911</v>
      </c>
      <c r="U252" t="s">
        <v>1892</v>
      </c>
      <c r="V252" t="s">
        <v>1892</v>
      </c>
      <c r="W252" t="s">
        <v>1892</v>
      </c>
      <c r="X252" t="s">
        <v>1911</v>
      </c>
      <c r="Y252" t="s">
        <v>1911</v>
      </c>
      <c r="Z252" t="s">
        <v>1911</v>
      </c>
      <c r="AA252" t="s">
        <v>1911</v>
      </c>
      <c r="AB252" t="s">
        <v>1892</v>
      </c>
      <c r="AC252" t="s">
        <v>1892</v>
      </c>
      <c r="AD252" t="s">
        <v>1892</v>
      </c>
      <c r="AE252" t="s">
        <v>1911</v>
      </c>
      <c r="AF252" t="s">
        <v>1892</v>
      </c>
      <c r="AG252" t="s">
        <v>1892</v>
      </c>
      <c r="AH252" t="s">
        <v>1892</v>
      </c>
      <c r="AI252" t="s">
        <v>1911</v>
      </c>
      <c r="AJ252" t="s">
        <v>1892</v>
      </c>
      <c r="AK252" t="s">
        <v>1892</v>
      </c>
      <c r="AL252" t="s">
        <v>1911</v>
      </c>
      <c r="AM252" t="s">
        <v>1911</v>
      </c>
      <c r="AN252" t="s">
        <v>1911</v>
      </c>
      <c r="AO252" t="s">
        <v>1911</v>
      </c>
      <c r="AP252" t="s">
        <v>1911</v>
      </c>
      <c r="AQ252" t="s">
        <v>1911</v>
      </c>
      <c r="AR252" s="21"/>
    </row>
    <row r="253" spans="1:44" x14ac:dyDescent="0.3">
      <c r="A253" t="s">
        <v>162</v>
      </c>
      <c r="B253">
        <v>2021</v>
      </c>
      <c r="C253" t="s">
        <v>2647</v>
      </c>
      <c r="D253" t="s">
        <v>911</v>
      </c>
      <c r="E253" t="s">
        <v>2648</v>
      </c>
      <c r="F253" t="s">
        <v>2649</v>
      </c>
      <c r="G253" t="s">
        <v>1892</v>
      </c>
      <c r="H253">
        <v>34</v>
      </c>
      <c r="I253">
        <v>40</v>
      </c>
      <c r="J253">
        <v>42</v>
      </c>
      <c r="K253">
        <v>41</v>
      </c>
      <c r="L253">
        <v>46</v>
      </c>
      <c r="M253" t="s">
        <v>1892</v>
      </c>
      <c r="N253" t="s">
        <v>1892</v>
      </c>
      <c r="O253" t="s">
        <v>1892</v>
      </c>
      <c r="P253" t="s">
        <v>1892</v>
      </c>
      <c r="Q253" t="s">
        <v>1911</v>
      </c>
      <c r="R253" t="s">
        <v>1892</v>
      </c>
      <c r="S253" t="s">
        <v>1892</v>
      </c>
      <c r="T253" t="s">
        <v>1892</v>
      </c>
      <c r="U253" t="s">
        <v>1892</v>
      </c>
      <c r="V253" t="s">
        <v>1892</v>
      </c>
      <c r="W253" t="s">
        <v>1892</v>
      </c>
      <c r="X253" t="s">
        <v>1911</v>
      </c>
      <c r="Y253" t="s">
        <v>1911</v>
      </c>
      <c r="Z253" t="s">
        <v>1911</v>
      </c>
      <c r="AA253" t="s">
        <v>1911</v>
      </c>
      <c r="AB253" t="s">
        <v>1892</v>
      </c>
      <c r="AC253" t="s">
        <v>1892</v>
      </c>
      <c r="AD253" t="s">
        <v>1892</v>
      </c>
      <c r="AE253" t="s">
        <v>1911</v>
      </c>
      <c r="AF253" t="s">
        <v>1892</v>
      </c>
      <c r="AG253" t="s">
        <v>1892</v>
      </c>
      <c r="AH253" t="s">
        <v>1911</v>
      </c>
      <c r="AI253" t="s">
        <v>1911</v>
      </c>
      <c r="AJ253" t="s">
        <v>1911</v>
      </c>
      <c r="AR253" s="21"/>
    </row>
    <row r="254" spans="1:44" x14ac:dyDescent="0.3">
      <c r="A254" t="s">
        <v>162</v>
      </c>
      <c r="B254">
        <v>2021</v>
      </c>
      <c r="C254" t="s">
        <v>2650</v>
      </c>
      <c r="D254" t="s">
        <v>914</v>
      </c>
      <c r="E254" t="s">
        <v>2651</v>
      </c>
      <c r="F254" t="s">
        <v>2652</v>
      </c>
      <c r="G254" t="s">
        <v>1892</v>
      </c>
      <c r="H254">
        <v>60</v>
      </c>
      <c r="I254">
        <v>64</v>
      </c>
      <c r="J254">
        <v>64</v>
      </c>
      <c r="K254">
        <v>60</v>
      </c>
      <c r="L254">
        <v>61</v>
      </c>
      <c r="M254" t="s">
        <v>1911</v>
      </c>
      <c r="N254" t="s">
        <v>1892</v>
      </c>
      <c r="O254" t="s">
        <v>1892</v>
      </c>
      <c r="P254" t="s">
        <v>1911</v>
      </c>
      <c r="Q254" t="s">
        <v>1911</v>
      </c>
      <c r="R254" t="s">
        <v>1911</v>
      </c>
      <c r="S254" t="s">
        <v>1892</v>
      </c>
      <c r="T254" t="s">
        <v>1892</v>
      </c>
      <c r="U254" t="s">
        <v>1892</v>
      </c>
      <c r="V254" t="s">
        <v>1911</v>
      </c>
      <c r="AB254" t="s">
        <v>1892</v>
      </c>
      <c r="AC254" t="s">
        <v>1892</v>
      </c>
      <c r="AD254" t="s">
        <v>1911</v>
      </c>
      <c r="AE254" t="s">
        <v>1911</v>
      </c>
      <c r="AF254" t="s">
        <v>1911</v>
      </c>
      <c r="AG254" t="s">
        <v>1892</v>
      </c>
      <c r="AH254" t="s">
        <v>1892</v>
      </c>
      <c r="AI254" t="s">
        <v>1911</v>
      </c>
      <c r="AJ254" t="s">
        <v>1911</v>
      </c>
      <c r="AR254" s="21"/>
    </row>
    <row r="255" spans="1:44" x14ac:dyDescent="0.3">
      <c r="A255" t="s">
        <v>162</v>
      </c>
      <c r="B255">
        <v>2021</v>
      </c>
      <c r="C255" t="s">
        <v>2653</v>
      </c>
      <c r="D255" t="s">
        <v>917</v>
      </c>
      <c r="E255" t="s">
        <v>2654</v>
      </c>
      <c r="F255" t="s">
        <v>2655</v>
      </c>
      <c r="G255" t="s">
        <v>1892</v>
      </c>
      <c r="H255">
        <v>183</v>
      </c>
      <c r="I255">
        <v>192</v>
      </c>
      <c r="J255">
        <v>189</v>
      </c>
      <c r="K255">
        <v>188</v>
      </c>
      <c r="L255">
        <v>190</v>
      </c>
      <c r="M255" t="s">
        <v>1892</v>
      </c>
      <c r="N255" t="s">
        <v>1892</v>
      </c>
      <c r="O255" t="s">
        <v>1892</v>
      </c>
      <c r="P255" t="s">
        <v>1892</v>
      </c>
      <c r="Q255" t="s">
        <v>1911</v>
      </c>
      <c r="R255" t="s">
        <v>1892</v>
      </c>
      <c r="S255" t="s">
        <v>1911</v>
      </c>
      <c r="T255" t="s">
        <v>1892</v>
      </c>
      <c r="U255" t="s">
        <v>1892</v>
      </c>
      <c r="V255" t="s">
        <v>1892</v>
      </c>
      <c r="W255" t="s">
        <v>1892</v>
      </c>
      <c r="X255" t="s">
        <v>1911</v>
      </c>
      <c r="Y255" t="s">
        <v>1911</v>
      </c>
      <c r="Z255" t="s">
        <v>1911</v>
      </c>
      <c r="AA255" t="s">
        <v>1911</v>
      </c>
      <c r="AB255" t="s">
        <v>1892</v>
      </c>
      <c r="AC255" t="s">
        <v>1892</v>
      </c>
      <c r="AD255" t="s">
        <v>1892</v>
      </c>
      <c r="AE255" t="s">
        <v>1892</v>
      </c>
      <c r="AF255" t="s">
        <v>1892</v>
      </c>
      <c r="AG255" t="s">
        <v>1892</v>
      </c>
      <c r="AH255" t="s">
        <v>1892</v>
      </c>
      <c r="AI255" t="s">
        <v>1911</v>
      </c>
      <c r="AJ255" t="s">
        <v>1911</v>
      </c>
      <c r="AR255" s="21"/>
    </row>
    <row r="256" spans="1:44" x14ac:dyDescent="0.3">
      <c r="A256" t="s">
        <v>162</v>
      </c>
      <c r="B256">
        <v>2021</v>
      </c>
      <c r="C256" t="s">
        <v>2656</v>
      </c>
      <c r="D256" t="s">
        <v>920</v>
      </c>
      <c r="E256" t="s">
        <v>2657</v>
      </c>
      <c r="F256" t="s">
        <v>2658</v>
      </c>
      <c r="G256" t="s">
        <v>1892</v>
      </c>
      <c r="H256">
        <v>114</v>
      </c>
      <c r="I256">
        <v>114</v>
      </c>
      <c r="J256">
        <v>110</v>
      </c>
      <c r="K256">
        <v>110</v>
      </c>
      <c r="L256">
        <v>109</v>
      </c>
      <c r="M256" t="s">
        <v>1911</v>
      </c>
      <c r="N256" t="s">
        <v>1911</v>
      </c>
      <c r="O256" t="s">
        <v>1911</v>
      </c>
      <c r="P256" t="s">
        <v>1911</v>
      </c>
      <c r="Q256" t="s">
        <v>1911</v>
      </c>
      <c r="R256" t="s">
        <v>1911</v>
      </c>
      <c r="S256" t="s">
        <v>1911</v>
      </c>
      <c r="T256" t="s">
        <v>1911</v>
      </c>
      <c r="U256" t="s">
        <v>1892</v>
      </c>
      <c r="V256" t="s">
        <v>1911</v>
      </c>
      <c r="AB256" t="s">
        <v>1892</v>
      </c>
      <c r="AC256" t="s">
        <v>1892</v>
      </c>
      <c r="AD256" t="s">
        <v>1892</v>
      </c>
      <c r="AE256" t="s">
        <v>1892</v>
      </c>
      <c r="AF256" t="s">
        <v>1911</v>
      </c>
      <c r="AG256" t="s">
        <v>1892</v>
      </c>
      <c r="AH256" t="s">
        <v>1892</v>
      </c>
      <c r="AI256" t="s">
        <v>1911</v>
      </c>
      <c r="AJ256" t="s">
        <v>1892</v>
      </c>
      <c r="AK256" t="s">
        <v>1892</v>
      </c>
      <c r="AL256" t="s">
        <v>1911</v>
      </c>
      <c r="AM256" t="s">
        <v>1911</v>
      </c>
      <c r="AN256" t="s">
        <v>1911</v>
      </c>
      <c r="AO256" t="s">
        <v>1911</v>
      </c>
      <c r="AP256" t="s">
        <v>1911</v>
      </c>
      <c r="AQ256" t="s">
        <v>1911</v>
      </c>
      <c r="AR256" s="21"/>
    </row>
    <row r="257" spans="1:44" x14ac:dyDescent="0.3">
      <c r="A257" t="s">
        <v>162</v>
      </c>
      <c r="B257">
        <v>2021</v>
      </c>
      <c r="C257" t="s">
        <v>2659</v>
      </c>
      <c r="D257" t="s">
        <v>923</v>
      </c>
      <c r="E257" t="s">
        <v>2660</v>
      </c>
      <c r="F257" t="s">
        <v>2661</v>
      </c>
      <c r="G257" t="s">
        <v>1892</v>
      </c>
      <c r="H257">
        <v>13</v>
      </c>
      <c r="I257">
        <v>13</v>
      </c>
      <c r="J257">
        <v>13</v>
      </c>
      <c r="K257">
        <v>13</v>
      </c>
      <c r="L257">
        <v>13</v>
      </c>
      <c r="M257" t="s">
        <v>1911</v>
      </c>
      <c r="N257" t="s">
        <v>1911</v>
      </c>
      <c r="O257" t="s">
        <v>1911</v>
      </c>
      <c r="P257" t="s">
        <v>1911</v>
      </c>
      <c r="Q257" t="s">
        <v>1911</v>
      </c>
      <c r="R257" t="s">
        <v>1911</v>
      </c>
      <c r="S257" t="s">
        <v>1911</v>
      </c>
      <c r="T257" t="s">
        <v>1911</v>
      </c>
      <c r="U257" t="s">
        <v>1911</v>
      </c>
      <c r="V257" t="s">
        <v>1911</v>
      </c>
      <c r="AB257" t="s">
        <v>1911</v>
      </c>
      <c r="AJ257" t="s">
        <v>1892</v>
      </c>
      <c r="AK257" t="s">
        <v>1892</v>
      </c>
      <c r="AL257" t="s">
        <v>1911</v>
      </c>
      <c r="AM257" t="s">
        <v>1911</v>
      </c>
      <c r="AN257" t="s">
        <v>1911</v>
      </c>
      <c r="AO257" t="s">
        <v>1911</v>
      </c>
      <c r="AP257" t="s">
        <v>1911</v>
      </c>
      <c r="AQ257" t="s">
        <v>1911</v>
      </c>
      <c r="AR257" s="21"/>
    </row>
    <row r="258" spans="1:44" x14ac:dyDescent="0.3">
      <c r="A258" t="s">
        <v>162</v>
      </c>
      <c r="B258">
        <v>2021</v>
      </c>
      <c r="C258" t="s">
        <v>2662</v>
      </c>
      <c r="D258" t="s">
        <v>926</v>
      </c>
      <c r="E258" t="s">
        <v>2663</v>
      </c>
      <c r="F258" t="s">
        <v>2664</v>
      </c>
      <c r="G258" t="s">
        <v>1892</v>
      </c>
      <c r="H258">
        <v>139.5</v>
      </c>
      <c r="I258">
        <v>138.5</v>
      </c>
      <c r="J258">
        <v>138.5</v>
      </c>
      <c r="K258">
        <v>137.5</v>
      </c>
      <c r="L258">
        <v>139.5</v>
      </c>
      <c r="M258" t="s">
        <v>1911</v>
      </c>
      <c r="N258" t="s">
        <v>1911</v>
      </c>
      <c r="O258" t="s">
        <v>1911</v>
      </c>
      <c r="P258" t="s">
        <v>1911</v>
      </c>
      <c r="Q258" t="s">
        <v>1911</v>
      </c>
      <c r="R258" t="s">
        <v>1911</v>
      </c>
      <c r="S258" t="s">
        <v>1911</v>
      </c>
      <c r="T258" t="s">
        <v>1911</v>
      </c>
      <c r="U258" t="s">
        <v>1911</v>
      </c>
      <c r="V258" t="s">
        <v>1911</v>
      </c>
      <c r="AB258" t="s">
        <v>1892</v>
      </c>
      <c r="AC258" t="s">
        <v>1892</v>
      </c>
      <c r="AD258" t="s">
        <v>1892</v>
      </c>
      <c r="AE258" t="s">
        <v>1911</v>
      </c>
      <c r="AF258" t="s">
        <v>1892</v>
      </c>
      <c r="AG258" t="s">
        <v>1892</v>
      </c>
      <c r="AH258" t="s">
        <v>1892</v>
      </c>
      <c r="AI258" t="s">
        <v>1911</v>
      </c>
      <c r="AJ258" t="s">
        <v>1911</v>
      </c>
      <c r="AR258" s="21"/>
    </row>
    <row r="259" spans="1:44" x14ac:dyDescent="0.3">
      <c r="A259" t="s">
        <v>162</v>
      </c>
      <c r="B259">
        <v>2021</v>
      </c>
      <c r="C259" t="s">
        <v>2665</v>
      </c>
      <c r="D259" t="s">
        <v>929</v>
      </c>
      <c r="E259" t="s">
        <v>2666</v>
      </c>
      <c r="F259" t="s">
        <v>2667</v>
      </c>
      <c r="G259" t="s">
        <v>1892</v>
      </c>
      <c r="H259">
        <v>123.9</v>
      </c>
      <c r="I259">
        <v>123.9</v>
      </c>
      <c r="J259">
        <v>123.9</v>
      </c>
      <c r="K259">
        <v>123.9</v>
      </c>
      <c r="L259">
        <v>124.9</v>
      </c>
      <c r="M259" t="s">
        <v>1911</v>
      </c>
      <c r="N259" t="s">
        <v>1892</v>
      </c>
      <c r="O259" t="s">
        <v>1892</v>
      </c>
      <c r="P259" t="s">
        <v>1911</v>
      </c>
      <c r="Q259" t="s">
        <v>1911</v>
      </c>
      <c r="R259" t="s">
        <v>1892</v>
      </c>
      <c r="S259" t="s">
        <v>1892</v>
      </c>
      <c r="T259" t="s">
        <v>1892</v>
      </c>
      <c r="U259" t="s">
        <v>1892</v>
      </c>
      <c r="V259" t="s">
        <v>1911</v>
      </c>
      <c r="AB259" t="s">
        <v>1892</v>
      </c>
      <c r="AC259" t="s">
        <v>1892</v>
      </c>
      <c r="AD259" t="s">
        <v>1892</v>
      </c>
      <c r="AE259" t="s">
        <v>1911</v>
      </c>
      <c r="AF259" t="s">
        <v>1892</v>
      </c>
      <c r="AG259" t="s">
        <v>1892</v>
      </c>
      <c r="AH259" t="s">
        <v>1892</v>
      </c>
      <c r="AI259" t="s">
        <v>1911</v>
      </c>
      <c r="AJ259" t="s">
        <v>1892</v>
      </c>
      <c r="AK259" t="s">
        <v>1911</v>
      </c>
      <c r="AL259" t="s">
        <v>1911</v>
      </c>
      <c r="AM259" t="s">
        <v>1911</v>
      </c>
      <c r="AN259" t="s">
        <v>1892</v>
      </c>
      <c r="AO259" t="s">
        <v>1911</v>
      </c>
      <c r="AP259" t="s">
        <v>1911</v>
      </c>
      <c r="AQ259" t="s">
        <v>1911</v>
      </c>
      <c r="AR259" s="21"/>
    </row>
    <row r="260" spans="1:44" x14ac:dyDescent="0.3">
      <c r="A260" t="s">
        <v>162</v>
      </c>
      <c r="B260">
        <v>2021</v>
      </c>
      <c r="C260" t="s">
        <v>2668</v>
      </c>
      <c r="D260" t="s">
        <v>932</v>
      </c>
      <c r="E260" t="s">
        <v>2669</v>
      </c>
      <c r="F260" t="s">
        <v>2670</v>
      </c>
      <c r="G260" t="s">
        <v>1892</v>
      </c>
      <c r="H260">
        <v>691.5</v>
      </c>
      <c r="I260">
        <v>688.4</v>
      </c>
      <c r="J260">
        <v>681.8</v>
      </c>
      <c r="K260">
        <v>677.3</v>
      </c>
      <c r="L260">
        <v>694.4</v>
      </c>
      <c r="M260" t="s">
        <v>1911</v>
      </c>
      <c r="N260" t="s">
        <v>1911</v>
      </c>
      <c r="O260" t="s">
        <v>1911</v>
      </c>
      <c r="P260" t="s">
        <v>1911</v>
      </c>
      <c r="Q260" t="s">
        <v>1911</v>
      </c>
      <c r="R260" t="s">
        <v>1911</v>
      </c>
      <c r="S260" t="s">
        <v>1911</v>
      </c>
      <c r="T260" t="s">
        <v>1911</v>
      </c>
      <c r="U260" t="s">
        <v>1911</v>
      </c>
      <c r="V260" t="s">
        <v>1892</v>
      </c>
      <c r="W260" t="s">
        <v>1892</v>
      </c>
      <c r="X260" t="s">
        <v>1911</v>
      </c>
      <c r="Y260" t="s">
        <v>1911</v>
      </c>
      <c r="Z260" t="s">
        <v>1892</v>
      </c>
      <c r="AA260" t="s">
        <v>1911</v>
      </c>
      <c r="AB260" t="s">
        <v>1892</v>
      </c>
      <c r="AC260" t="s">
        <v>1892</v>
      </c>
      <c r="AD260" t="s">
        <v>1892</v>
      </c>
      <c r="AE260" t="s">
        <v>1892</v>
      </c>
      <c r="AF260" t="s">
        <v>1892</v>
      </c>
      <c r="AG260" t="s">
        <v>1892</v>
      </c>
      <c r="AH260" t="s">
        <v>1892</v>
      </c>
      <c r="AI260" t="s">
        <v>1911</v>
      </c>
      <c r="AJ260" t="s">
        <v>1911</v>
      </c>
      <c r="AR260" s="21"/>
    </row>
    <row r="261" spans="1:44" x14ac:dyDescent="0.3">
      <c r="A261" t="s">
        <v>162</v>
      </c>
      <c r="B261">
        <v>2021</v>
      </c>
      <c r="C261" t="s">
        <v>2671</v>
      </c>
      <c r="D261" t="s">
        <v>1699</v>
      </c>
      <c r="E261" t="s">
        <v>2672</v>
      </c>
      <c r="F261" t="s">
        <v>2673</v>
      </c>
      <c r="G261" t="s">
        <v>1892</v>
      </c>
      <c r="H261">
        <v>74</v>
      </c>
      <c r="I261">
        <v>75</v>
      </c>
      <c r="J261">
        <v>72</v>
      </c>
      <c r="K261">
        <v>63</v>
      </c>
      <c r="L261">
        <v>63</v>
      </c>
      <c r="M261" t="s">
        <v>1911</v>
      </c>
      <c r="N261" t="s">
        <v>1911</v>
      </c>
      <c r="O261" t="s">
        <v>1911</v>
      </c>
      <c r="P261" t="s">
        <v>1911</v>
      </c>
      <c r="Q261" t="s">
        <v>1911</v>
      </c>
      <c r="R261" t="s">
        <v>1911</v>
      </c>
      <c r="S261" t="s">
        <v>1911</v>
      </c>
      <c r="T261" t="s">
        <v>1911</v>
      </c>
      <c r="U261" t="s">
        <v>1911</v>
      </c>
      <c r="V261" t="s">
        <v>1911</v>
      </c>
      <c r="AB261" t="s">
        <v>1892</v>
      </c>
      <c r="AC261" t="s">
        <v>1892</v>
      </c>
      <c r="AD261" t="s">
        <v>1892</v>
      </c>
      <c r="AE261" t="s">
        <v>1911</v>
      </c>
      <c r="AF261" t="s">
        <v>1892</v>
      </c>
      <c r="AG261" t="s">
        <v>1892</v>
      </c>
      <c r="AH261" t="s">
        <v>1911</v>
      </c>
      <c r="AI261" t="s">
        <v>1911</v>
      </c>
      <c r="AJ261" t="s">
        <v>1892</v>
      </c>
      <c r="AK261" t="s">
        <v>1892</v>
      </c>
      <c r="AL261" t="s">
        <v>1911</v>
      </c>
      <c r="AM261" t="s">
        <v>1911</v>
      </c>
      <c r="AN261" t="s">
        <v>1911</v>
      </c>
      <c r="AO261" t="s">
        <v>1911</v>
      </c>
      <c r="AP261" t="s">
        <v>1911</v>
      </c>
      <c r="AQ261" t="s">
        <v>1911</v>
      </c>
      <c r="AR261" s="21"/>
    </row>
    <row r="262" spans="1:44" x14ac:dyDescent="0.3">
      <c r="A262" t="s">
        <v>162</v>
      </c>
      <c r="B262">
        <v>2021</v>
      </c>
      <c r="C262" t="s">
        <v>2674</v>
      </c>
      <c r="D262" t="s">
        <v>935</v>
      </c>
      <c r="E262" t="s">
        <v>2675</v>
      </c>
      <c r="F262" t="s">
        <v>2676</v>
      </c>
      <c r="G262" t="s">
        <v>1892</v>
      </c>
      <c r="H262">
        <v>2811</v>
      </c>
      <c r="I262">
        <v>2812</v>
      </c>
      <c r="J262">
        <v>2738</v>
      </c>
      <c r="K262">
        <v>2718</v>
      </c>
      <c r="L262">
        <v>2815</v>
      </c>
      <c r="M262" t="s">
        <v>1911</v>
      </c>
      <c r="N262" t="s">
        <v>1911</v>
      </c>
      <c r="O262" t="s">
        <v>1911</v>
      </c>
      <c r="P262" t="s">
        <v>1911</v>
      </c>
      <c r="Q262" t="s">
        <v>1911</v>
      </c>
      <c r="R262" t="s">
        <v>1911</v>
      </c>
      <c r="S262" t="s">
        <v>1911</v>
      </c>
      <c r="T262" t="s">
        <v>1911</v>
      </c>
      <c r="U262" t="s">
        <v>1911</v>
      </c>
      <c r="V262" t="s">
        <v>1911</v>
      </c>
      <c r="AB262" t="s">
        <v>1892</v>
      </c>
      <c r="AC262" t="s">
        <v>1892</v>
      </c>
      <c r="AD262" t="s">
        <v>1892</v>
      </c>
      <c r="AE262" t="s">
        <v>1892</v>
      </c>
      <c r="AF262" t="s">
        <v>1892</v>
      </c>
      <c r="AG262" t="s">
        <v>1892</v>
      </c>
      <c r="AH262" t="s">
        <v>1892</v>
      </c>
      <c r="AI262" t="s">
        <v>1911</v>
      </c>
      <c r="AJ262" t="s">
        <v>1911</v>
      </c>
      <c r="AR262" s="21"/>
    </row>
    <row r="263" spans="1:44" x14ac:dyDescent="0.3">
      <c r="A263" t="s">
        <v>162</v>
      </c>
      <c r="B263">
        <v>2021</v>
      </c>
      <c r="C263" t="s">
        <v>2677</v>
      </c>
      <c r="D263" t="s">
        <v>938</v>
      </c>
      <c r="E263" t="s">
        <v>2678</v>
      </c>
      <c r="F263" t="s">
        <v>2679</v>
      </c>
      <c r="G263" t="s">
        <v>1892</v>
      </c>
      <c r="H263">
        <v>20</v>
      </c>
      <c r="I263">
        <v>19</v>
      </c>
      <c r="J263">
        <v>18</v>
      </c>
      <c r="K263">
        <v>18</v>
      </c>
      <c r="L263">
        <v>16</v>
      </c>
      <c r="M263" t="s">
        <v>1911</v>
      </c>
      <c r="N263" t="s">
        <v>1911</v>
      </c>
      <c r="O263" t="s">
        <v>1892</v>
      </c>
      <c r="P263" t="s">
        <v>1911</v>
      </c>
      <c r="Q263" t="s">
        <v>1911</v>
      </c>
      <c r="R263" t="s">
        <v>1911</v>
      </c>
      <c r="S263" t="s">
        <v>1892</v>
      </c>
      <c r="T263" t="s">
        <v>1911</v>
      </c>
      <c r="U263" t="s">
        <v>1892</v>
      </c>
      <c r="V263" t="s">
        <v>1911</v>
      </c>
      <c r="AB263" t="s">
        <v>1892</v>
      </c>
      <c r="AC263" t="s">
        <v>1911</v>
      </c>
      <c r="AD263" t="s">
        <v>1911</v>
      </c>
      <c r="AE263" t="s">
        <v>1911</v>
      </c>
      <c r="AF263" t="s">
        <v>1892</v>
      </c>
      <c r="AG263" t="s">
        <v>1892</v>
      </c>
      <c r="AH263" t="s">
        <v>1911</v>
      </c>
      <c r="AI263" t="s">
        <v>1911</v>
      </c>
      <c r="AJ263" t="s">
        <v>1892</v>
      </c>
      <c r="AK263" t="s">
        <v>1892</v>
      </c>
      <c r="AL263" t="s">
        <v>1911</v>
      </c>
      <c r="AM263" t="s">
        <v>1911</v>
      </c>
      <c r="AN263" t="s">
        <v>1892</v>
      </c>
      <c r="AO263" t="s">
        <v>1911</v>
      </c>
      <c r="AP263" t="s">
        <v>1911</v>
      </c>
      <c r="AQ263" t="s">
        <v>1911</v>
      </c>
      <c r="AR263" s="21"/>
    </row>
    <row r="264" spans="1:44" x14ac:dyDescent="0.3">
      <c r="A264" t="s">
        <v>162</v>
      </c>
      <c r="B264">
        <v>2021</v>
      </c>
      <c r="C264" t="s">
        <v>2680</v>
      </c>
      <c r="D264" t="s">
        <v>941</v>
      </c>
      <c r="E264" t="s">
        <v>2681</v>
      </c>
      <c r="F264" t="s">
        <v>2682</v>
      </c>
      <c r="G264" t="s">
        <v>1892</v>
      </c>
      <c r="H264">
        <v>56</v>
      </c>
      <c r="I264">
        <v>56</v>
      </c>
      <c r="J264">
        <v>56</v>
      </c>
      <c r="K264">
        <v>57</v>
      </c>
      <c r="L264">
        <v>57</v>
      </c>
      <c r="M264" t="s">
        <v>1911</v>
      </c>
      <c r="N264" t="s">
        <v>1892</v>
      </c>
      <c r="O264" t="s">
        <v>1892</v>
      </c>
      <c r="P264" t="s">
        <v>1911</v>
      </c>
      <c r="Q264" t="s">
        <v>1911</v>
      </c>
      <c r="R264" t="s">
        <v>1892</v>
      </c>
      <c r="S264" t="s">
        <v>1892</v>
      </c>
      <c r="T264" t="s">
        <v>1892</v>
      </c>
      <c r="U264" t="s">
        <v>1892</v>
      </c>
      <c r="V264" t="s">
        <v>1892</v>
      </c>
      <c r="W264" t="s">
        <v>1892</v>
      </c>
      <c r="X264" t="s">
        <v>1911</v>
      </c>
      <c r="Y264" t="s">
        <v>1911</v>
      </c>
      <c r="Z264" t="s">
        <v>1911</v>
      </c>
      <c r="AA264" t="s">
        <v>1911</v>
      </c>
      <c r="AB264" t="s">
        <v>1892</v>
      </c>
      <c r="AC264" t="s">
        <v>1892</v>
      </c>
      <c r="AD264" t="s">
        <v>1892</v>
      </c>
      <c r="AE264" t="s">
        <v>1911</v>
      </c>
      <c r="AF264" t="s">
        <v>1892</v>
      </c>
      <c r="AG264" t="s">
        <v>1892</v>
      </c>
      <c r="AH264" t="s">
        <v>1892</v>
      </c>
      <c r="AI264" t="s">
        <v>1911</v>
      </c>
      <c r="AJ264" t="s">
        <v>1911</v>
      </c>
      <c r="AR264" s="21"/>
    </row>
    <row r="265" spans="1:44" x14ac:dyDescent="0.3">
      <c r="A265" t="s">
        <v>162</v>
      </c>
      <c r="B265">
        <v>2021</v>
      </c>
      <c r="C265" t="s">
        <v>2683</v>
      </c>
      <c r="D265" t="s">
        <v>944</v>
      </c>
      <c r="E265" t="s">
        <v>2684</v>
      </c>
      <c r="F265" t="s">
        <v>2685</v>
      </c>
      <c r="G265" t="s">
        <v>1892</v>
      </c>
      <c r="H265">
        <v>31</v>
      </c>
      <c r="I265">
        <v>31</v>
      </c>
      <c r="J265">
        <v>31</v>
      </c>
      <c r="K265">
        <v>31</v>
      </c>
      <c r="L265">
        <v>32</v>
      </c>
      <c r="M265" t="s">
        <v>1911</v>
      </c>
      <c r="N265" t="s">
        <v>1892</v>
      </c>
      <c r="O265" t="s">
        <v>1892</v>
      </c>
      <c r="P265" t="s">
        <v>1892</v>
      </c>
      <c r="Q265" t="s">
        <v>1911</v>
      </c>
      <c r="R265" t="s">
        <v>1892</v>
      </c>
      <c r="S265" t="s">
        <v>1892</v>
      </c>
      <c r="T265" t="s">
        <v>1892</v>
      </c>
      <c r="U265" t="s">
        <v>1892</v>
      </c>
      <c r="V265" t="s">
        <v>1911</v>
      </c>
      <c r="AB265" t="s">
        <v>1911</v>
      </c>
      <c r="AJ265" t="s">
        <v>1911</v>
      </c>
      <c r="AR265" s="21"/>
    </row>
    <row r="266" spans="1:44" x14ac:dyDescent="0.3">
      <c r="A266" t="s">
        <v>162</v>
      </c>
      <c r="B266">
        <v>2021</v>
      </c>
      <c r="C266" t="s">
        <v>2686</v>
      </c>
      <c r="D266" t="s">
        <v>947</v>
      </c>
      <c r="E266" t="s">
        <v>2687</v>
      </c>
      <c r="F266" t="s">
        <v>2688</v>
      </c>
      <c r="G266" t="s">
        <v>1892</v>
      </c>
      <c r="H266">
        <v>76</v>
      </c>
      <c r="I266">
        <v>69</v>
      </c>
      <c r="J266">
        <v>66</v>
      </c>
      <c r="K266">
        <v>66</v>
      </c>
      <c r="L266">
        <v>64</v>
      </c>
      <c r="M266" t="s">
        <v>1911</v>
      </c>
      <c r="N266" t="s">
        <v>1911</v>
      </c>
      <c r="O266" t="s">
        <v>1911</v>
      </c>
      <c r="P266" t="s">
        <v>1911</v>
      </c>
      <c r="Q266" t="s">
        <v>1892</v>
      </c>
      <c r="R266" t="s">
        <v>1911</v>
      </c>
      <c r="S266" t="s">
        <v>1911</v>
      </c>
      <c r="T266" t="s">
        <v>1911</v>
      </c>
      <c r="U266" t="s">
        <v>1892</v>
      </c>
      <c r="V266" t="s">
        <v>1911</v>
      </c>
      <c r="AB266" t="s">
        <v>1892</v>
      </c>
      <c r="AC266" t="s">
        <v>1911</v>
      </c>
      <c r="AD266" t="s">
        <v>1911</v>
      </c>
      <c r="AE266" t="s">
        <v>1911</v>
      </c>
      <c r="AF266" t="s">
        <v>1911</v>
      </c>
      <c r="AG266" t="s">
        <v>1911</v>
      </c>
      <c r="AH266" t="s">
        <v>1892</v>
      </c>
      <c r="AI266" t="s">
        <v>1911</v>
      </c>
      <c r="AJ266" t="s">
        <v>1892</v>
      </c>
      <c r="AK266" t="s">
        <v>1892</v>
      </c>
      <c r="AL266" t="s">
        <v>1911</v>
      </c>
      <c r="AM266" t="s">
        <v>1911</v>
      </c>
      <c r="AN266" t="s">
        <v>1911</v>
      </c>
      <c r="AO266" t="s">
        <v>1911</v>
      </c>
      <c r="AP266" t="s">
        <v>1911</v>
      </c>
      <c r="AQ266" t="s">
        <v>1911</v>
      </c>
      <c r="AR266" s="21"/>
    </row>
    <row r="267" spans="1:44" x14ac:dyDescent="0.3">
      <c r="A267" t="s">
        <v>162</v>
      </c>
      <c r="B267">
        <v>2021</v>
      </c>
      <c r="C267" t="s">
        <v>2689</v>
      </c>
      <c r="D267" t="s">
        <v>950</v>
      </c>
      <c r="E267" t="s">
        <v>2690</v>
      </c>
      <c r="F267" t="s">
        <v>2691</v>
      </c>
      <c r="G267" t="s">
        <v>1892</v>
      </c>
      <c r="H267">
        <v>140</v>
      </c>
      <c r="I267">
        <v>142</v>
      </c>
      <c r="J267">
        <v>139</v>
      </c>
      <c r="K267">
        <v>140</v>
      </c>
      <c r="L267">
        <v>139</v>
      </c>
      <c r="M267" t="s">
        <v>1911</v>
      </c>
      <c r="N267" t="s">
        <v>1911</v>
      </c>
      <c r="O267" t="s">
        <v>1911</v>
      </c>
      <c r="P267" t="s">
        <v>1911</v>
      </c>
      <c r="Q267" t="s">
        <v>1911</v>
      </c>
      <c r="R267" t="s">
        <v>1911</v>
      </c>
      <c r="S267" t="s">
        <v>1911</v>
      </c>
      <c r="T267" t="s">
        <v>1911</v>
      </c>
      <c r="U267" t="s">
        <v>1911</v>
      </c>
      <c r="V267" t="s">
        <v>1911</v>
      </c>
      <c r="AB267" t="s">
        <v>1911</v>
      </c>
      <c r="AJ267" t="s">
        <v>1911</v>
      </c>
      <c r="AR267" s="21"/>
    </row>
    <row r="268" spans="1:44" x14ac:dyDescent="0.3">
      <c r="A268" t="s">
        <v>162</v>
      </c>
      <c r="B268">
        <v>2021</v>
      </c>
      <c r="C268" t="s">
        <v>2692</v>
      </c>
      <c r="D268" t="s">
        <v>953</v>
      </c>
      <c r="E268" t="s">
        <v>2693</v>
      </c>
      <c r="F268" t="s">
        <v>2694</v>
      </c>
      <c r="G268" t="s">
        <v>1892</v>
      </c>
      <c r="H268">
        <v>167</v>
      </c>
      <c r="I268">
        <v>169</v>
      </c>
      <c r="J268">
        <v>157</v>
      </c>
      <c r="K268">
        <v>153</v>
      </c>
      <c r="L268">
        <v>156</v>
      </c>
      <c r="M268" t="s">
        <v>1911</v>
      </c>
      <c r="N268" t="s">
        <v>1892</v>
      </c>
      <c r="O268" t="s">
        <v>1911</v>
      </c>
      <c r="P268" t="s">
        <v>1911</v>
      </c>
      <c r="Q268" t="s">
        <v>1892</v>
      </c>
      <c r="R268" t="s">
        <v>1892</v>
      </c>
      <c r="S268" t="s">
        <v>1892</v>
      </c>
      <c r="T268" t="s">
        <v>1892</v>
      </c>
      <c r="U268" t="s">
        <v>1892</v>
      </c>
      <c r="V268" t="s">
        <v>1911</v>
      </c>
      <c r="AB268" t="s">
        <v>1892</v>
      </c>
      <c r="AC268" t="s">
        <v>1892</v>
      </c>
      <c r="AD268" t="s">
        <v>1892</v>
      </c>
      <c r="AE268" t="s">
        <v>1892</v>
      </c>
      <c r="AF268" t="s">
        <v>1892</v>
      </c>
      <c r="AG268" t="s">
        <v>1892</v>
      </c>
      <c r="AH268" t="s">
        <v>1892</v>
      </c>
      <c r="AI268" t="s">
        <v>1911</v>
      </c>
      <c r="AJ268" t="s">
        <v>1911</v>
      </c>
      <c r="AR268" s="21"/>
    </row>
    <row r="269" spans="1:44" x14ac:dyDescent="0.3">
      <c r="A269" t="s">
        <v>162</v>
      </c>
      <c r="B269">
        <v>2021</v>
      </c>
      <c r="C269" t="s">
        <v>2695</v>
      </c>
      <c r="D269" t="s">
        <v>956</v>
      </c>
      <c r="E269" t="s">
        <v>2696</v>
      </c>
      <c r="F269" t="s">
        <v>2697</v>
      </c>
      <c r="G269" t="s">
        <v>1892</v>
      </c>
      <c r="H269">
        <v>66</v>
      </c>
      <c r="I269">
        <v>59</v>
      </c>
      <c r="J269">
        <v>58</v>
      </c>
      <c r="K269">
        <v>55</v>
      </c>
      <c r="L269">
        <v>55</v>
      </c>
      <c r="M269" t="s">
        <v>1911</v>
      </c>
      <c r="N269" t="s">
        <v>1911</v>
      </c>
      <c r="O269" t="s">
        <v>1911</v>
      </c>
      <c r="P269" t="s">
        <v>1911</v>
      </c>
      <c r="Q269" t="s">
        <v>1911</v>
      </c>
      <c r="R269" t="s">
        <v>1911</v>
      </c>
      <c r="S269" t="s">
        <v>1911</v>
      </c>
      <c r="T269" t="s">
        <v>1911</v>
      </c>
      <c r="U269" t="s">
        <v>1911</v>
      </c>
      <c r="V269" t="s">
        <v>1911</v>
      </c>
      <c r="AB269" t="s">
        <v>1911</v>
      </c>
      <c r="AJ269" t="s">
        <v>1892</v>
      </c>
      <c r="AK269" t="s">
        <v>1911</v>
      </c>
      <c r="AL269" t="s">
        <v>1911</v>
      </c>
      <c r="AM269" t="s">
        <v>1911</v>
      </c>
      <c r="AN269" t="s">
        <v>1911</v>
      </c>
      <c r="AO269" t="s">
        <v>1892</v>
      </c>
      <c r="AP269" t="s">
        <v>1911</v>
      </c>
      <c r="AQ269" t="s">
        <v>1911</v>
      </c>
      <c r="AR269" s="21"/>
    </row>
    <row r="270" spans="1:44" x14ac:dyDescent="0.3">
      <c r="A270" t="s">
        <v>162</v>
      </c>
      <c r="B270">
        <v>2021</v>
      </c>
      <c r="C270" t="s">
        <v>2698</v>
      </c>
      <c r="D270" t="s">
        <v>959</v>
      </c>
      <c r="E270" t="s">
        <v>2699</v>
      </c>
      <c r="F270" t="s">
        <v>2700</v>
      </c>
      <c r="G270" t="s">
        <v>1892</v>
      </c>
      <c r="H270">
        <v>1659.4</v>
      </c>
      <c r="I270">
        <v>1690.5</v>
      </c>
      <c r="J270">
        <v>1708.7</v>
      </c>
      <c r="K270">
        <v>1691.5</v>
      </c>
      <c r="L270">
        <v>1734.9</v>
      </c>
      <c r="M270" t="s">
        <v>1911</v>
      </c>
      <c r="N270" t="s">
        <v>1892</v>
      </c>
      <c r="O270" t="s">
        <v>1892</v>
      </c>
      <c r="P270" t="s">
        <v>1892</v>
      </c>
      <c r="Q270" t="s">
        <v>1892</v>
      </c>
      <c r="R270" t="s">
        <v>1892</v>
      </c>
      <c r="S270" t="s">
        <v>1892</v>
      </c>
      <c r="T270" t="s">
        <v>1892</v>
      </c>
      <c r="U270" t="s">
        <v>1892</v>
      </c>
      <c r="V270" t="s">
        <v>1911</v>
      </c>
      <c r="AB270" t="s">
        <v>1892</v>
      </c>
      <c r="AC270" t="s">
        <v>1892</v>
      </c>
      <c r="AD270" t="s">
        <v>1892</v>
      </c>
      <c r="AE270" t="s">
        <v>1911</v>
      </c>
      <c r="AF270" t="s">
        <v>1892</v>
      </c>
      <c r="AG270" t="s">
        <v>1892</v>
      </c>
      <c r="AH270" t="s">
        <v>1892</v>
      </c>
      <c r="AI270" t="s">
        <v>1911</v>
      </c>
      <c r="AJ270" t="s">
        <v>1911</v>
      </c>
      <c r="AR270" s="21"/>
    </row>
    <row r="271" spans="1:44" x14ac:dyDescent="0.3">
      <c r="A271" t="s">
        <v>162</v>
      </c>
      <c r="B271">
        <v>2021</v>
      </c>
      <c r="C271" t="s">
        <v>2701</v>
      </c>
      <c r="D271" t="s">
        <v>962</v>
      </c>
      <c r="E271" t="s">
        <v>2702</v>
      </c>
      <c r="F271" t="s">
        <v>2703</v>
      </c>
      <c r="G271" t="s">
        <v>1892</v>
      </c>
      <c r="H271">
        <v>126</v>
      </c>
      <c r="I271">
        <v>125</v>
      </c>
      <c r="J271">
        <v>125</v>
      </c>
      <c r="K271">
        <v>121</v>
      </c>
      <c r="L271">
        <v>121</v>
      </c>
      <c r="M271" t="s">
        <v>1911</v>
      </c>
      <c r="N271" t="s">
        <v>1911</v>
      </c>
      <c r="O271" t="s">
        <v>1911</v>
      </c>
      <c r="P271" t="s">
        <v>1911</v>
      </c>
      <c r="Q271" t="s">
        <v>1911</v>
      </c>
      <c r="R271" t="s">
        <v>1911</v>
      </c>
      <c r="S271" t="s">
        <v>1911</v>
      </c>
      <c r="T271" t="s">
        <v>1911</v>
      </c>
      <c r="U271" t="s">
        <v>1911</v>
      </c>
      <c r="V271" t="s">
        <v>1892</v>
      </c>
      <c r="W271" t="s">
        <v>1892</v>
      </c>
      <c r="X271" t="s">
        <v>1911</v>
      </c>
      <c r="Y271" t="s">
        <v>1911</v>
      </c>
      <c r="Z271" t="s">
        <v>1911</v>
      </c>
      <c r="AA271" t="s">
        <v>1911</v>
      </c>
      <c r="AB271" t="s">
        <v>1911</v>
      </c>
      <c r="AJ271" t="s">
        <v>1911</v>
      </c>
      <c r="AR271" s="21"/>
    </row>
    <row r="272" spans="1:44" x14ac:dyDescent="0.3">
      <c r="A272" t="s">
        <v>162</v>
      </c>
      <c r="B272">
        <v>2021</v>
      </c>
      <c r="C272" t="s">
        <v>2704</v>
      </c>
      <c r="D272" t="s">
        <v>965</v>
      </c>
      <c r="E272" t="s">
        <v>2705</v>
      </c>
      <c r="F272" t="s">
        <v>2706</v>
      </c>
      <c r="G272" t="s">
        <v>1892</v>
      </c>
      <c r="H272">
        <v>130</v>
      </c>
      <c r="I272">
        <v>174</v>
      </c>
      <c r="J272">
        <v>182</v>
      </c>
      <c r="K272">
        <v>164</v>
      </c>
      <c r="L272">
        <v>161</v>
      </c>
      <c r="M272" t="s">
        <v>1892</v>
      </c>
      <c r="N272" t="s">
        <v>1892</v>
      </c>
      <c r="O272" t="s">
        <v>1892</v>
      </c>
      <c r="P272" t="s">
        <v>1911</v>
      </c>
      <c r="Q272" t="s">
        <v>1892</v>
      </c>
      <c r="R272" t="s">
        <v>1892</v>
      </c>
      <c r="S272" t="s">
        <v>1892</v>
      </c>
      <c r="T272" t="s">
        <v>1892</v>
      </c>
      <c r="U272" t="s">
        <v>1892</v>
      </c>
      <c r="V272" t="s">
        <v>1892</v>
      </c>
      <c r="W272" t="s">
        <v>1892</v>
      </c>
      <c r="X272" t="s">
        <v>1911</v>
      </c>
      <c r="Y272" t="s">
        <v>1911</v>
      </c>
      <c r="Z272" t="s">
        <v>1911</v>
      </c>
      <c r="AA272" t="s">
        <v>1911</v>
      </c>
      <c r="AB272" t="s">
        <v>1892</v>
      </c>
      <c r="AC272" t="s">
        <v>1892</v>
      </c>
      <c r="AD272" t="s">
        <v>1892</v>
      </c>
      <c r="AE272" t="s">
        <v>1892</v>
      </c>
      <c r="AF272" t="s">
        <v>1892</v>
      </c>
      <c r="AG272" t="s">
        <v>1892</v>
      </c>
      <c r="AH272" t="s">
        <v>1892</v>
      </c>
      <c r="AI272" t="s">
        <v>1911</v>
      </c>
      <c r="AJ272" t="s">
        <v>1892</v>
      </c>
      <c r="AK272" t="s">
        <v>1911</v>
      </c>
      <c r="AL272" t="s">
        <v>1911</v>
      </c>
      <c r="AM272" t="s">
        <v>1892</v>
      </c>
      <c r="AN272" t="s">
        <v>1911</v>
      </c>
      <c r="AO272" t="s">
        <v>1892</v>
      </c>
      <c r="AP272" t="s">
        <v>1911</v>
      </c>
      <c r="AQ272" t="s">
        <v>1911</v>
      </c>
      <c r="AR272" s="21"/>
    </row>
    <row r="273" spans="1:44" x14ac:dyDescent="0.3">
      <c r="A273" t="s">
        <v>162</v>
      </c>
      <c r="B273">
        <v>2021</v>
      </c>
      <c r="C273" t="s">
        <v>2707</v>
      </c>
      <c r="D273" t="s">
        <v>246</v>
      </c>
      <c r="E273" t="s">
        <v>2708</v>
      </c>
      <c r="F273" t="s">
        <v>2709</v>
      </c>
      <c r="G273" t="s">
        <v>1892</v>
      </c>
      <c r="H273">
        <v>52</v>
      </c>
      <c r="I273">
        <v>52</v>
      </c>
      <c r="J273">
        <v>52</v>
      </c>
      <c r="K273">
        <v>50</v>
      </c>
      <c r="L273">
        <v>52</v>
      </c>
      <c r="M273" t="s">
        <v>1911</v>
      </c>
      <c r="N273" t="s">
        <v>1892</v>
      </c>
      <c r="O273" t="s">
        <v>1892</v>
      </c>
      <c r="P273" t="s">
        <v>1892</v>
      </c>
      <c r="Q273" t="s">
        <v>1911</v>
      </c>
      <c r="R273" t="s">
        <v>1892</v>
      </c>
      <c r="S273" t="s">
        <v>1911</v>
      </c>
      <c r="T273" t="s">
        <v>1911</v>
      </c>
      <c r="U273" t="s">
        <v>1892</v>
      </c>
      <c r="V273" t="s">
        <v>1911</v>
      </c>
      <c r="AB273" t="s">
        <v>1892</v>
      </c>
      <c r="AC273" t="s">
        <v>1892</v>
      </c>
      <c r="AD273" t="s">
        <v>1892</v>
      </c>
      <c r="AE273" t="s">
        <v>1892</v>
      </c>
      <c r="AF273" t="s">
        <v>1892</v>
      </c>
      <c r="AG273" t="s">
        <v>1892</v>
      </c>
      <c r="AH273" t="s">
        <v>1892</v>
      </c>
      <c r="AI273" t="s">
        <v>1911</v>
      </c>
      <c r="AJ273" t="s">
        <v>1892</v>
      </c>
      <c r="AK273" t="s">
        <v>1892</v>
      </c>
      <c r="AL273" t="s">
        <v>1911</v>
      </c>
      <c r="AM273" t="s">
        <v>1911</v>
      </c>
      <c r="AN273" t="s">
        <v>1911</v>
      </c>
      <c r="AO273" t="s">
        <v>1911</v>
      </c>
      <c r="AP273" t="s">
        <v>1911</v>
      </c>
      <c r="AQ273" t="s">
        <v>1892</v>
      </c>
      <c r="AR273" s="21"/>
    </row>
    <row r="274" spans="1:44" x14ac:dyDescent="0.3">
      <c r="A274" t="s">
        <v>162</v>
      </c>
      <c r="B274">
        <v>2021</v>
      </c>
      <c r="C274" t="s">
        <v>2710</v>
      </c>
      <c r="D274" t="s">
        <v>974</v>
      </c>
      <c r="E274" t="s">
        <v>2711</v>
      </c>
      <c r="F274" t="s">
        <v>2712</v>
      </c>
      <c r="G274" t="s">
        <v>1892</v>
      </c>
      <c r="H274">
        <v>783.1</v>
      </c>
      <c r="I274">
        <v>797</v>
      </c>
      <c r="J274">
        <v>797</v>
      </c>
      <c r="K274">
        <v>858</v>
      </c>
      <c r="L274">
        <v>817.5</v>
      </c>
      <c r="M274" t="s">
        <v>1911</v>
      </c>
      <c r="N274" t="s">
        <v>1911</v>
      </c>
      <c r="O274" t="s">
        <v>1892</v>
      </c>
      <c r="P274" t="s">
        <v>1911</v>
      </c>
      <c r="Q274" t="s">
        <v>1911</v>
      </c>
      <c r="R274" t="s">
        <v>1911</v>
      </c>
      <c r="S274" t="s">
        <v>1892</v>
      </c>
      <c r="T274" t="s">
        <v>1892</v>
      </c>
      <c r="U274" t="s">
        <v>1892</v>
      </c>
      <c r="V274" t="s">
        <v>1911</v>
      </c>
      <c r="AB274" t="s">
        <v>1911</v>
      </c>
      <c r="AJ274" t="s">
        <v>1911</v>
      </c>
      <c r="AR274" s="21"/>
    </row>
    <row r="275" spans="1:44" x14ac:dyDescent="0.3">
      <c r="A275" t="s">
        <v>162</v>
      </c>
      <c r="B275">
        <v>2021</v>
      </c>
      <c r="C275" t="s">
        <v>2713</v>
      </c>
      <c r="D275" t="s">
        <v>977</v>
      </c>
      <c r="E275" t="s">
        <v>2714</v>
      </c>
      <c r="F275" t="s">
        <v>2715</v>
      </c>
      <c r="G275" t="s">
        <v>1892</v>
      </c>
      <c r="H275">
        <v>45</v>
      </c>
      <c r="I275">
        <v>44</v>
      </c>
      <c r="J275">
        <v>43</v>
      </c>
      <c r="K275">
        <v>43</v>
      </c>
      <c r="L275">
        <v>43</v>
      </c>
      <c r="M275" t="s">
        <v>1911</v>
      </c>
      <c r="N275" t="s">
        <v>1892</v>
      </c>
      <c r="O275" t="s">
        <v>1892</v>
      </c>
      <c r="P275" t="s">
        <v>1911</v>
      </c>
      <c r="Q275" t="s">
        <v>1911</v>
      </c>
      <c r="R275" t="s">
        <v>1892</v>
      </c>
      <c r="S275" t="s">
        <v>1892</v>
      </c>
      <c r="T275" t="s">
        <v>1892</v>
      </c>
      <c r="U275" t="s">
        <v>1892</v>
      </c>
      <c r="V275" t="s">
        <v>1892</v>
      </c>
      <c r="W275" t="s">
        <v>1911</v>
      </c>
      <c r="X275" t="s">
        <v>1911</v>
      </c>
      <c r="Y275" t="s">
        <v>1911</v>
      </c>
      <c r="Z275" t="s">
        <v>1911</v>
      </c>
      <c r="AA275" t="s">
        <v>1892</v>
      </c>
      <c r="AB275" t="s">
        <v>1892</v>
      </c>
      <c r="AC275" t="s">
        <v>1892</v>
      </c>
      <c r="AD275" t="s">
        <v>1911</v>
      </c>
      <c r="AE275" t="s">
        <v>1911</v>
      </c>
      <c r="AF275" t="s">
        <v>1892</v>
      </c>
      <c r="AG275" t="s">
        <v>1911</v>
      </c>
      <c r="AH275" t="s">
        <v>1911</v>
      </c>
      <c r="AI275" t="s">
        <v>1911</v>
      </c>
      <c r="AJ275" t="s">
        <v>1911</v>
      </c>
      <c r="AR275" s="21"/>
    </row>
    <row r="276" spans="1:44" x14ac:dyDescent="0.3">
      <c r="A276" t="s">
        <v>162</v>
      </c>
      <c r="B276">
        <v>2021</v>
      </c>
      <c r="C276" t="s">
        <v>2716</v>
      </c>
      <c r="D276" t="s">
        <v>980</v>
      </c>
      <c r="E276" t="s">
        <v>2717</v>
      </c>
      <c r="F276" t="s">
        <v>2718</v>
      </c>
      <c r="G276" t="s">
        <v>1892</v>
      </c>
      <c r="H276">
        <v>14</v>
      </c>
      <c r="I276">
        <v>14</v>
      </c>
      <c r="J276">
        <v>14</v>
      </c>
      <c r="K276">
        <v>13</v>
      </c>
      <c r="L276">
        <v>14</v>
      </c>
      <c r="M276" t="s">
        <v>1911</v>
      </c>
      <c r="N276" t="s">
        <v>1892</v>
      </c>
      <c r="O276" t="s">
        <v>1892</v>
      </c>
      <c r="P276" t="s">
        <v>1911</v>
      </c>
      <c r="Q276" t="s">
        <v>1911</v>
      </c>
      <c r="R276" t="s">
        <v>1911</v>
      </c>
      <c r="S276" t="s">
        <v>1911</v>
      </c>
      <c r="T276" t="s">
        <v>1911</v>
      </c>
      <c r="U276" t="s">
        <v>1892</v>
      </c>
      <c r="V276" t="s">
        <v>1892</v>
      </c>
      <c r="W276" t="s">
        <v>1892</v>
      </c>
      <c r="X276" t="s">
        <v>1892</v>
      </c>
      <c r="Y276" t="s">
        <v>1911</v>
      </c>
      <c r="Z276" t="s">
        <v>1911</v>
      </c>
      <c r="AA276" t="s">
        <v>1892</v>
      </c>
      <c r="AB276" t="s">
        <v>1892</v>
      </c>
      <c r="AC276" t="s">
        <v>1892</v>
      </c>
      <c r="AD276" t="s">
        <v>1892</v>
      </c>
      <c r="AE276" t="s">
        <v>1911</v>
      </c>
      <c r="AF276" t="s">
        <v>1892</v>
      </c>
      <c r="AG276" t="s">
        <v>1892</v>
      </c>
      <c r="AH276" t="s">
        <v>1911</v>
      </c>
      <c r="AI276" t="s">
        <v>1911</v>
      </c>
      <c r="AJ276" t="s">
        <v>1892</v>
      </c>
      <c r="AK276" t="s">
        <v>1892</v>
      </c>
      <c r="AL276" t="s">
        <v>1911</v>
      </c>
      <c r="AM276" t="s">
        <v>1911</v>
      </c>
      <c r="AN276" t="s">
        <v>1911</v>
      </c>
      <c r="AO276" t="s">
        <v>1911</v>
      </c>
      <c r="AP276" t="s">
        <v>1911</v>
      </c>
      <c r="AQ276" t="s">
        <v>1892</v>
      </c>
      <c r="AR276" s="21"/>
    </row>
    <row r="277" spans="1:44" x14ac:dyDescent="0.3">
      <c r="A277" t="s">
        <v>162</v>
      </c>
      <c r="B277">
        <v>2021</v>
      </c>
      <c r="C277" t="s">
        <v>2719</v>
      </c>
      <c r="D277" t="s">
        <v>983</v>
      </c>
      <c r="E277" t="s">
        <v>2720</v>
      </c>
      <c r="F277" t="s">
        <v>2721</v>
      </c>
      <c r="G277" t="s">
        <v>1892</v>
      </c>
      <c r="H277">
        <v>51</v>
      </c>
      <c r="I277">
        <v>57</v>
      </c>
      <c r="J277">
        <v>59</v>
      </c>
      <c r="K277">
        <v>59</v>
      </c>
      <c r="L277">
        <v>55</v>
      </c>
      <c r="M277" t="s">
        <v>1911</v>
      </c>
      <c r="N277" t="s">
        <v>1911</v>
      </c>
      <c r="O277" t="s">
        <v>1911</v>
      </c>
      <c r="P277" t="s">
        <v>1911</v>
      </c>
      <c r="Q277" t="s">
        <v>1911</v>
      </c>
      <c r="R277" t="s">
        <v>1892</v>
      </c>
      <c r="S277" t="s">
        <v>1911</v>
      </c>
      <c r="T277" t="s">
        <v>1911</v>
      </c>
      <c r="U277" t="s">
        <v>1892</v>
      </c>
      <c r="V277" t="s">
        <v>1911</v>
      </c>
      <c r="AB277" t="s">
        <v>1911</v>
      </c>
      <c r="AJ277" t="s">
        <v>1892</v>
      </c>
      <c r="AK277" t="s">
        <v>1911</v>
      </c>
      <c r="AL277" t="s">
        <v>1911</v>
      </c>
      <c r="AM277" t="s">
        <v>1911</v>
      </c>
      <c r="AN277" t="s">
        <v>1911</v>
      </c>
      <c r="AO277" t="s">
        <v>1911</v>
      </c>
      <c r="AP277" t="s">
        <v>1911</v>
      </c>
      <c r="AQ277" t="s">
        <v>1892</v>
      </c>
      <c r="AR277" s="21"/>
    </row>
    <row r="278" spans="1:44" x14ac:dyDescent="0.3">
      <c r="A278" t="s">
        <v>162</v>
      </c>
      <c r="B278">
        <v>2021</v>
      </c>
      <c r="C278" t="s">
        <v>2722</v>
      </c>
      <c r="D278" t="s">
        <v>986</v>
      </c>
      <c r="E278" t="s">
        <v>2723</v>
      </c>
      <c r="F278" t="s">
        <v>2724</v>
      </c>
      <c r="G278" t="s">
        <v>1892</v>
      </c>
      <c r="H278">
        <v>336</v>
      </c>
      <c r="I278">
        <v>334.5</v>
      </c>
      <c r="J278">
        <v>329</v>
      </c>
      <c r="K278">
        <v>339</v>
      </c>
      <c r="L278">
        <v>338</v>
      </c>
      <c r="M278" t="s">
        <v>1911</v>
      </c>
      <c r="N278" t="s">
        <v>1892</v>
      </c>
      <c r="O278" t="s">
        <v>1892</v>
      </c>
      <c r="P278" t="s">
        <v>1911</v>
      </c>
      <c r="Q278" t="s">
        <v>1911</v>
      </c>
      <c r="R278" t="s">
        <v>1892</v>
      </c>
      <c r="S278" t="s">
        <v>1892</v>
      </c>
      <c r="T278" t="s">
        <v>1892</v>
      </c>
      <c r="U278" t="s">
        <v>1892</v>
      </c>
      <c r="V278" t="s">
        <v>1892</v>
      </c>
      <c r="W278" t="s">
        <v>1892</v>
      </c>
      <c r="X278" t="s">
        <v>1911</v>
      </c>
      <c r="Y278" t="s">
        <v>1911</v>
      </c>
      <c r="Z278" t="s">
        <v>1911</v>
      </c>
      <c r="AA278" t="s">
        <v>1892</v>
      </c>
      <c r="AB278" t="s">
        <v>1892</v>
      </c>
      <c r="AC278" t="s">
        <v>1892</v>
      </c>
      <c r="AD278" t="s">
        <v>1892</v>
      </c>
      <c r="AE278" t="s">
        <v>1911</v>
      </c>
      <c r="AF278" t="s">
        <v>1892</v>
      </c>
      <c r="AG278" t="s">
        <v>1911</v>
      </c>
      <c r="AH278" t="s">
        <v>1892</v>
      </c>
      <c r="AI278" t="s">
        <v>1911</v>
      </c>
      <c r="AJ278" t="s">
        <v>1911</v>
      </c>
      <c r="AR278" s="21"/>
    </row>
    <row r="279" spans="1:44" x14ac:dyDescent="0.3">
      <c r="A279" t="s">
        <v>162</v>
      </c>
      <c r="B279">
        <v>2021</v>
      </c>
      <c r="C279" t="s">
        <v>2725</v>
      </c>
      <c r="D279" t="s">
        <v>989</v>
      </c>
      <c r="E279" t="s">
        <v>2726</v>
      </c>
      <c r="F279" t="s">
        <v>2727</v>
      </c>
      <c r="G279" t="s">
        <v>1892</v>
      </c>
      <c r="H279">
        <v>85</v>
      </c>
      <c r="I279">
        <v>90.5</v>
      </c>
      <c r="J279">
        <v>86.8</v>
      </c>
      <c r="K279">
        <v>94</v>
      </c>
      <c r="L279">
        <v>89.7</v>
      </c>
      <c r="M279" t="s">
        <v>1892</v>
      </c>
      <c r="N279" t="s">
        <v>1892</v>
      </c>
      <c r="O279" t="s">
        <v>1892</v>
      </c>
      <c r="P279" t="s">
        <v>1892</v>
      </c>
      <c r="Q279" t="s">
        <v>1892</v>
      </c>
      <c r="R279" t="s">
        <v>1892</v>
      </c>
      <c r="S279" t="s">
        <v>1892</v>
      </c>
      <c r="T279" t="s">
        <v>1892</v>
      </c>
      <c r="U279" t="s">
        <v>1892</v>
      </c>
      <c r="V279" t="s">
        <v>1892</v>
      </c>
      <c r="W279" t="s">
        <v>1892</v>
      </c>
      <c r="X279" t="s">
        <v>1911</v>
      </c>
      <c r="Y279" t="s">
        <v>1911</v>
      </c>
      <c r="Z279" t="s">
        <v>1911</v>
      </c>
      <c r="AA279" t="s">
        <v>1911</v>
      </c>
      <c r="AB279" t="s">
        <v>1892</v>
      </c>
      <c r="AC279" t="s">
        <v>1892</v>
      </c>
      <c r="AD279" t="s">
        <v>1892</v>
      </c>
      <c r="AE279" t="s">
        <v>1892</v>
      </c>
      <c r="AF279" t="s">
        <v>1892</v>
      </c>
      <c r="AG279" t="s">
        <v>1892</v>
      </c>
      <c r="AH279" t="s">
        <v>1892</v>
      </c>
      <c r="AI279" t="s">
        <v>1911</v>
      </c>
      <c r="AJ279" t="s">
        <v>1892</v>
      </c>
      <c r="AK279" t="s">
        <v>1892</v>
      </c>
      <c r="AL279" t="s">
        <v>1892</v>
      </c>
      <c r="AM279" t="s">
        <v>1892</v>
      </c>
      <c r="AN279" t="s">
        <v>1892</v>
      </c>
      <c r="AO279" t="s">
        <v>1892</v>
      </c>
      <c r="AP279" t="s">
        <v>1911</v>
      </c>
      <c r="AQ279" t="s">
        <v>1911</v>
      </c>
      <c r="AR279" s="21"/>
    </row>
    <row r="280" spans="1:44" x14ac:dyDescent="0.3">
      <c r="A280" t="s">
        <v>162</v>
      </c>
      <c r="B280">
        <v>2021</v>
      </c>
      <c r="C280" t="s">
        <v>2728</v>
      </c>
      <c r="D280" t="s">
        <v>992</v>
      </c>
      <c r="E280" t="s">
        <v>2729</v>
      </c>
      <c r="F280" t="s">
        <v>2730</v>
      </c>
      <c r="G280" t="s">
        <v>1892</v>
      </c>
      <c r="H280">
        <v>52.1</v>
      </c>
      <c r="I280">
        <v>53.1</v>
      </c>
      <c r="J280">
        <v>53.1</v>
      </c>
      <c r="K280">
        <v>52.1</v>
      </c>
      <c r="L280">
        <v>51.5</v>
      </c>
      <c r="M280" t="s">
        <v>1911</v>
      </c>
      <c r="N280" t="s">
        <v>1911</v>
      </c>
      <c r="O280" t="s">
        <v>1911</v>
      </c>
      <c r="P280" t="s">
        <v>1911</v>
      </c>
      <c r="Q280" t="s">
        <v>1911</v>
      </c>
      <c r="R280" t="s">
        <v>1911</v>
      </c>
      <c r="S280" t="s">
        <v>1911</v>
      </c>
      <c r="T280" t="s">
        <v>1911</v>
      </c>
      <c r="U280" t="s">
        <v>1892</v>
      </c>
      <c r="V280" t="s">
        <v>1892</v>
      </c>
      <c r="W280" t="s">
        <v>1892</v>
      </c>
      <c r="X280" t="s">
        <v>1911</v>
      </c>
      <c r="Y280" t="s">
        <v>1911</v>
      </c>
      <c r="Z280" t="s">
        <v>1911</v>
      </c>
      <c r="AA280" t="s">
        <v>1911</v>
      </c>
      <c r="AB280" t="s">
        <v>1892</v>
      </c>
      <c r="AC280" t="s">
        <v>1892</v>
      </c>
      <c r="AD280" t="s">
        <v>1892</v>
      </c>
      <c r="AE280" t="s">
        <v>1892</v>
      </c>
      <c r="AF280" t="s">
        <v>1892</v>
      </c>
      <c r="AG280" t="s">
        <v>1892</v>
      </c>
      <c r="AH280" t="s">
        <v>1911</v>
      </c>
      <c r="AI280" t="s">
        <v>1911</v>
      </c>
      <c r="AJ280" t="s">
        <v>1892</v>
      </c>
      <c r="AK280" t="s">
        <v>1892</v>
      </c>
      <c r="AL280" t="s">
        <v>1911</v>
      </c>
      <c r="AM280" t="s">
        <v>1911</v>
      </c>
      <c r="AN280" t="s">
        <v>1911</v>
      </c>
      <c r="AO280" t="s">
        <v>1911</v>
      </c>
      <c r="AP280" t="s">
        <v>1911</v>
      </c>
      <c r="AQ280" t="s">
        <v>1892</v>
      </c>
      <c r="AR280" s="21"/>
    </row>
    <row r="281" spans="1:44" x14ac:dyDescent="0.3">
      <c r="A281" t="s">
        <v>162</v>
      </c>
      <c r="B281">
        <v>2021</v>
      </c>
      <c r="C281" t="s">
        <v>2731</v>
      </c>
      <c r="D281" t="s">
        <v>995</v>
      </c>
      <c r="E281" t="s">
        <v>2732</v>
      </c>
      <c r="F281" t="s">
        <v>2733</v>
      </c>
      <c r="G281" t="s">
        <v>1892</v>
      </c>
      <c r="H281">
        <v>69</v>
      </c>
      <c r="I281">
        <v>71</v>
      </c>
      <c r="J281">
        <v>71</v>
      </c>
      <c r="K281">
        <v>70</v>
      </c>
      <c r="L281">
        <v>117</v>
      </c>
      <c r="M281" t="s">
        <v>1911</v>
      </c>
      <c r="N281" t="s">
        <v>1911</v>
      </c>
      <c r="O281" t="s">
        <v>1911</v>
      </c>
      <c r="P281" t="s">
        <v>1911</v>
      </c>
      <c r="Q281" t="s">
        <v>1911</v>
      </c>
      <c r="R281" t="s">
        <v>1911</v>
      </c>
      <c r="S281" t="s">
        <v>1911</v>
      </c>
      <c r="T281" t="s">
        <v>1911</v>
      </c>
      <c r="U281" t="s">
        <v>1911</v>
      </c>
      <c r="V281" t="s">
        <v>1911</v>
      </c>
      <c r="AB281" t="s">
        <v>1892</v>
      </c>
      <c r="AC281" t="s">
        <v>1892</v>
      </c>
      <c r="AD281" t="s">
        <v>1892</v>
      </c>
      <c r="AE281" t="s">
        <v>1892</v>
      </c>
      <c r="AF281" t="s">
        <v>1892</v>
      </c>
      <c r="AG281" t="s">
        <v>1892</v>
      </c>
      <c r="AH281" t="s">
        <v>1892</v>
      </c>
      <c r="AI281" t="s">
        <v>1911</v>
      </c>
      <c r="AJ281" t="s">
        <v>1892</v>
      </c>
      <c r="AK281" t="s">
        <v>1892</v>
      </c>
      <c r="AL281" t="s">
        <v>1911</v>
      </c>
      <c r="AM281" t="s">
        <v>1892</v>
      </c>
      <c r="AN281" t="s">
        <v>1911</v>
      </c>
      <c r="AO281" t="s">
        <v>1892</v>
      </c>
      <c r="AP281" t="s">
        <v>1911</v>
      </c>
      <c r="AQ281" t="s">
        <v>1911</v>
      </c>
      <c r="AR281" s="21"/>
    </row>
    <row r="282" spans="1:44" x14ac:dyDescent="0.3">
      <c r="A282" t="s">
        <v>162</v>
      </c>
      <c r="B282">
        <v>2021</v>
      </c>
      <c r="C282" t="s">
        <v>2734</v>
      </c>
      <c r="D282" t="s">
        <v>998</v>
      </c>
      <c r="E282" t="s">
        <v>2735</v>
      </c>
      <c r="F282" t="s">
        <v>2736</v>
      </c>
      <c r="G282" t="s">
        <v>1892</v>
      </c>
      <c r="H282">
        <v>37</v>
      </c>
      <c r="I282">
        <v>39</v>
      </c>
      <c r="J282">
        <v>36</v>
      </c>
      <c r="K282">
        <v>35</v>
      </c>
      <c r="L282">
        <v>33</v>
      </c>
      <c r="M282" t="s">
        <v>1911</v>
      </c>
      <c r="N282" t="s">
        <v>1911</v>
      </c>
      <c r="O282" t="s">
        <v>1892</v>
      </c>
      <c r="P282" t="s">
        <v>1911</v>
      </c>
      <c r="Q282" t="s">
        <v>1911</v>
      </c>
      <c r="R282" t="s">
        <v>1911</v>
      </c>
      <c r="S282" t="s">
        <v>1911</v>
      </c>
      <c r="T282" t="s">
        <v>1911</v>
      </c>
      <c r="U282" t="s">
        <v>1892</v>
      </c>
      <c r="V282" t="s">
        <v>1911</v>
      </c>
      <c r="AB282" t="s">
        <v>1892</v>
      </c>
      <c r="AC282" t="s">
        <v>1892</v>
      </c>
      <c r="AD282" t="s">
        <v>1892</v>
      </c>
      <c r="AE282" t="s">
        <v>1911</v>
      </c>
      <c r="AF282" t="s">
        <v>1911</v>
      </c>
      <c r="AG282" t="s">
        <v>1892</v>
      </c>
      <c r="AH282" t="s">
        <v>1892</v>
      </c>
      <c r="AI282" t="s">
        <v>1911</v>
      </c>
      <c r="AJ282" t="s">
        <v>1911</v>
      </c>
      <c r="AR282" s="21"/>
    </row>
    <row r="283" spans="1:44" x14ac:dyDescent="0.3">
      <c r="A283" t="s">
        <v>162</v>
      </c>
      <c r="B283">
        <v>2021</v>
      </c>
      <c r="C283" t="s">
        <v>2737</v>
      </c>
      <c r="D283" t="s">
        <v>1001</v>
      </c>
      <c r="E283" t="s">
        <v>2738</v>
      </c>
      <c r="F283" t="s">
        <v>2739</v>
      </c>
      <c r="G283" t="s">
        <v>1892</v>
      </c>
      <c r="H283">
        <v>59</v>
      </c>
      <c r="I283">
        <v>57</v>
      </c>
      <c r="J283">
        <v>57</v>
      </c>
      <c r="K283">
        <v>58</v>
      </c>
      <c r="L283">
        <v>63.2</v>
      </c>
      <c r="M283" t="s">
        <v>1911</v>
      </c>
      <c r="N283" t="s">
        <v>1892</v>
      </c>
      <c r="O283" t="s">
        <v>1911</v>
      </c>
      <c r="P283" t="s">
        <v>1911</v>
      </c>
      <c r="Q283" t="s">
        <v>1911</v>
      </c>
      <c r="R283" t="s">
        <v>1911</v>
      </c>
      <c r="S283" t="s">
        <v>1911</v>
      </c>
      <c r="T283" t="s">
        <v>1911</v>
      </c>
      <c r="U283" t="s">
        <v>1892</v>
      </c>
      <c r="V283" t="s">
        <v>1892</v>
      </c>
      <c r="W283" t="s">
        <v>1892</v>
      </c>
      <c r="X283" t="s">
        <v>1911</v>
      </c>
      <c r="Y283" t="s">
        <v>1911</v>
      </c>
      <c r="Z283" t="s">
        <v>1911</v>
      </c>
      <c r="AA283" t="s">
        <v>1911</v>
      </c>
      <c r="AB283" t="s">
        <v>1892</v>
      </c>
      <c r="AC283" t="s">
        <v>1892</v>
      </c>
      <c r="AD283" t="s">
        <v>1892</v>
      </c>
      <c r="AE283" t="s">
        <v>1892</v>
      </c>
      <c r="AF283" t="s">
        <v>1892</v>
      </c>
      <c r="AG283" t="s">
        <v>1892</v>
      </c>
      <c r="AH283" t="s">
        <v>1892</v>
      </c>
      <c r="AI283" t="s">
        <v>1911</v>
      </c>
      <c r="AJ283" t="s">
        <v>1892</v>
      </c>
      <c r="AK283" t="s">
        <v>1892</v>
      </c>
      <c r="AL283" t="s">
        <v>1911</v>
      </c>
      <c r="AM283" t="s">
        <v>1911</v>
      </c>
      <c r="AN283" t="s">
        <v>1911</v>
      </c>
      <c r="AO283" t="s">
        <v>1892</v>
      </c>
      <c r="AP283" t="s">
        <v>1911</v>
      </c>
      <c r="AQ283" t="s">
        <v>1911</v>
      </c>
      <c r="AR283" s="21"/>
    </row>
    <row r="284" spans="1:44" x14ac:dyDescent="0.3">
      <c r="A284" t="s">
        <v>162</v>
      </c>
      <c r="B284">
        <v>2021</v>
      </c>
      <c r="C284" t="s">
        <v>2740</v>
      </c>
      <c r="D284" t="s">
        <v>1004</v>
      </c>
      <c r="E284" t="s">
        <v>2741</v>
      </c>
      <c r="F284" t="s">
        <v>2742</v>
      </c>
      <c r="G284" t="s">
        <v>1892</v>
      </c>
      <c r="H284">
        <v>193</v>
      </c>
      <c r="I284">
        <v>181</v>
      </c>
      <c r="J284">
        <v>181</v>
      </c>
      <c r="K284">
        <v>180</v>
      </c>
      <c r="L284">
        <v>178</v>
      </c>
      <c r="M284" t="s">
        <v>1911</v>
      </c>
      <c r="N284" t="s">
        <v>1911</v>
      </c>
      <c r="O284" t="s">
        <v>1892</v>
      </c>
      <c r="P284" t="s">
        <v>1911</v>
      </c>
      <c r="Q284" t="s">
        <v>1892</v>
      </c>
      <c r="R284" t="s">
        <v>1911</v>
      </c>
      <c r="S284" t="s">
        <v>1911</v>
      </c>
      <c r="T284" t="s">
        <v>1911</v>
      </c>
      <c r="U284" t="s">
        <v>1892</v>
      </c>
      <c r="V284" t="s">
        <v>1911</v>
      </c>
      <c r="AB284" t="s">
        <v>1892</v>
      </c>
      <c r="AC284" t="s">
        <v>1892</v>
      </c>
      <c r="AD284" t="s">
        <v>1911</v>
      </c>
      <c r="AE284" t="s">
        <v>1911</v>
      </c>
      <c r="AF284" t="s">
        <v>1911</v>
      </c>
      <c r="AG284" t="s">
        <v>1911</v>
      </c>
      <c r="AH284" t="s">
        <v>1911</v>
      </c>
      <c r="AI284" t="s">
        <v>1892</v>
      </c>
      <c r="AJ284" t="s">
        <v>1911</v>
      </c>
      <c r="AR284" s="21"/>
    </row>
    <row r="285" spans="1:44" x14ac:dyDescent="0.3">
      <c r="A285" t="s">
        <v>162</v>
      </c>
      <c r="B285">
        <v>2021</v>
      </c>
      <c r="C285" t="s">
        <v>2743</v>
      </c>
      <c r="D285" t="s">
        <v>1007</v>
      </c>
      <c r="E285" t="s">
        <v>2744</v>
      </c>
      <c r="F285" t="s">
        <v>2745</v>
      </c>
      <c r="G285" t="s">
        <v>1892</v>
      </c>
      <c r="H285">
        <v>32</v>
      </c>
      <c r="I285">
        <v>32</v>
      </c>
      <c r="J285">
        <v>32</v>
      </c>
      <c r="K285">
        <v>31</v>
      </c>
      <c r="L285">
        <v>32.5</v>
      </c>
      <c r="M285" t="s">
        <v>1911</v>
      </c>
      <c r="N285" t="s">
        <v>1911</v>
      </c>
      <c r="O285" t="s">
        <v>1911</v>
      </c>
      <c r="P285" t="s">
        <v>1911</v>
      </c>
      <c r="Q285" t="s">
        <v>1911</v>
      </c>
      <c r="R285" t="s">
        <v>1911</v>
      </c>
      <c r="S285" t="s">
        <v>1911</v>
      </c>
      <c r="T285" t="s">
        <v>1911</v>
      </c>
      <c r="U285" t="s">
        <v>1911</v>
      </c>
      <c r="V285" t="s">
        <v>1911</v>
      </c>
      <c r="AB285" t="s">
        <v>1892</v>
      </c>
      <c r="AC285" t="s">
        <v>1892</v>
      </c>
      <c r="AD285" t="s">
        <v>1911</v>
      </c>
      <c r="AE285" t="s">
        <v>1892</v>
      </c>
      <c r="AF285" t="s">
        <v>1892</v>
      </c>
      <c r="AG285" t="s">
        <v>1892</v>
      </c>
      <c r="AH285" t="s">
        <v>1892</v>
      </c>
      <c r="AI285" t="s">
        <v>1911</v>
      </c>
      <c r="AJ285" t="s">
        <v>1892</v>
      </c>
      <c r="AK285" t="s">
        <v>1892</v>
      </c>
      <c r="AL285" t="s">
        <v>1892</v>
      </c>
      <c r="AM285" t="s">
        <v>1911</v>
      </c>
      <c r="AN285" t="s">
        <v>1892</v>
      </c>
      <c r="AO285" t="s">
        <v>1892</v>
      </c>
      <c r="AP285" t="s">
        <v>1911</v>
      </c>
      <c r="AQ285" t="s">
        <v>1911</v>
      </c>
      <c r="AR285" s="21"/>
    </row>
    <row r="286" spans="1:44" x14ac:dyDescent="0.3">
      <c r="A286" t="s">
        <v>162</v>
      </c>
      <c r="B286">
        <v>2021</v>
      </c>
      <c r="C286" t="s">
        <v>2746</v>
      </c>
      <c r="D286" t="s">
        <v>1010</v>
      </c>
      <c r="E286" t="s">
        <v>2747</v>
      </c>
      <c r="F286" t="s">
        <v>2748</v>
      </c>
      <c r="G286" t="s">
        <v>1892</v>
      </c>
      <c r="H286">
        <v>27</v>
      </c>
      <c r="I286">
        <v>27</v>
      </c>
      <c r="J286">
        <v>27</v>
      </c>
      <c r="K286">
        <v>27</v>
      </c>
      <c r="L286">
        <v>27</v>
      </c>
      <c r="M286" t="s">
        <v>1911</v>
      </c>
      <c r="N286" t="s">
        <v>1911</v>
      </c>
      <c r="O286" t="s">
        <v>1911</v>
      </c>
      <c r="P286" t="s">
        <v>1911</v>
      </c>
      <c r="Q286" t="s">
        <v>1911</v>
      </c>
      <c r="R286" t="s">
        <v>1911</v>
      </c>
      <c r="S286" t="s">
        <v>1911</v>
      </c>
      <c r="T286" t="s">
        <v>1911</v>
      </c>
      <c r="U286" t="s">
        <v>1911</v>
      </c>
      <c r="V286" t="s">
        <v>1911</v>
      </c>
      <c r="AB286" t="s">
        <v>1892</v>
      </c>
      <c r="AC286" t="s">
        <v>1892</v>
      </c>
      <c r="AD286" t="s">
        <v>1892</v>
      </c>
      <c r="AE286" t="s">
        <v>1911</v>
      </c>
      <c r="AF286" t="s">
        <v>1911</v>
      </c>
      <c r="AG286" t="s">
        <v>1911</v>
      </c>
      <c r="AH286" t="s">
        <v>1892</v>
      </c>
      <c r="AI286" t="s">
        <v>1911</v>
      </c>
      <c r="AJ286" t="s">
        <v>1892</v>
      </c>
      <c r="AK286" t="s">
        <v>1892</v>
      </c>
      <c r="AL286" t="s">
        <v>1911</v>
      </c>
      <c r="AM286" t="s">
        <v>1911</v>
      </c>
      <c r="AN286" t="s">
        <v>1911</v>
      </c>
      <c r="AO286" t="s">
        <v>1911</v>
      </c>
      <c r="AP286" t="s">
        <v>1911</v>
      </c>
      <c r="AQ286" t="s">
        <v>1911</v>
      </c>
      <c r="AR286" s="21"/>
    </row>
    <row r="287" spans="1:44" x14ac:dyDescent="0.3">
      <c r="A287" t="s">
        <v>162</v>
      </c>
      <c r="B287">
        <v>2021</v>
      </c>
      <c r="C287" t="s">
        <v>2749</v>
      </c>
      <c r="D287" t="s">
        <v>1013</v>
      </c>
      <c r="E287" t="s">
        <v>2750</v>
      </c>
      <c r="F287" t="s">
        <v>2751</v>
      </c>
      <c r="G287" t="s">
        <v>1892</v>
      </c>
      <c r="H287">
        <v>175</v>
      </c>
      <c r="I287">
        <v>155</v>
      </c>
      <c r="J287">
        <v>146</v>
      </c>
      <c r="K287">
        <v>134</v>
      </c>
      <c r="L287">
        <v>139</v>
      </c>
      <c r="M287" t="s">
        <v>1911</v>
      </c>
      <c r="N287" t="s">
        <v>1892</v>
      </c>
      <c r="O287" t="s">
        <v>1892</v>
      </c>
      <c r="P287" t="s">
        <v>1911</v>
      </c>
      <c r="Q287" t="s">
        <v>1892</v>
      </c>
      <c r="R287" t="s">
        <v>1892</v>
      </c>
      <c r="S287" t="s">
        <v>1911</v>
      </c>
      <c r="T287" t="s">
        <v>1892</v>
      </c>
      <c r="U287" t="s">
        <v>1892</v>
      </c>
      <c r="V287" t="s">
        <v>1911</v>
      </c>
      <c r="AB287" t="s">
        <v>1892</v>
      </c>
      <c r="AC287" t="s">
        <v>1892</v>
      </c>
      <c r="AD287" t="s">
        <v>1911</v>
      </c>
      <c r="AE287" t="s">
        <v>1911</v>
      </c>
      <c r="AF287" t="s">
        <v>1892</v>
      </c>
      <c r="AG287" t="s">
        <v>1892</v>
      </c>
      <c r="AH287" t="s">
        <v>1892</v>
      </c>
      <c r="AI287" t="s">
        <v>1911</v>
      </c>
      <c r="AJ287" t="s">
        <v>1892</v>
      </c>
      <c r="AK287" t="s">
        <v>1892</v>
      </c>
      <c r="AL287" t="s">
        <v>1892</v>
      </c>
      <c r="AM287" t="s">
        <v>1892</v>
      </c>
      <c r="AN287" t="s">
        <v>1892</v>
      </c>
      <c r="AO287" t="s">
        <v>1892</v>
      </c>
      <c r="AP287" t="s">
        <v>1911</v>
      </c>
      <c r="AQ287" t="s">
        <v>1911</v>
      </c>
      <c r="AR287" s="21"/>
    </row>
    <row r="288" spans="1:44" x14ac:dyDescent="0.3">
      <c r="A288" t="s">
        <v>162</v>
      </c>
      <c r="B288">
        <v>2021</v>
      </c>
      <c r="C288" t="s">
        <v>2752</v>
      </c>
      <c r="D288" t="s">
        <v>1016</v>
      </c>
      <c r="E288" t="s">
        <v>2753</v>
      </c>
      <c r="F288" t="s">
        <v>2754</v>
      </c>
      <c r="G288" t="s">
        <v>1892</v>
      </c>
      <c r="H288">
        <v>23</v>
      </c>
      <c r="I288">
        <v>22</v>
      </c>
      <c r="J288">
        <v>20</v>
      </c>
      <c r="K288">
        <v>19</v>
      </c>
      <c r="L288">
        <v>17</v>
      </c>
      <c r="M288" t="s">
        <v>1892</v>
      </c>
      <c r="N288" t="s">
        <v>1892</v>
      </c>
      <c r="O288" t="s">
        <v>1892</v>
      </c>
      <c r="P288" t="s">
        <v>1892</v>
      </c>
      <c r="Q288" t="s">
        <v>1892</v>
      </c>
      <c r="R288" t="s">
        <v>1892</v>
      </c>
      <c r="S288" t="s">
        <v>1892</v>
      </c>
      <c r="T288" t="s">
        <v>1892</v>
      </c>
      <c r="U288" t="s">
        <v>1892</v>
      </c>
      <c r="V288" t="s">
        <v>1911</v>
      </c>
      <c r="AB288" t="s">
        <v>1892</v>
      </c>
      <c r="AC288" t="s">
        <v>1892</v>
      </c>
      <c r="AD288" t="s">
        <v>1892</v>
      </c>
      <c r="AE288" t="s">
        <v>1892</v>
      </c>
      <c r="AF288" t="s">
        <v>1892</v>
      </c>
      <c r="AG288" t="s">
        <v>1892</v>
      </c>
      <c r="AH288" t="s">
        <v>1892</v>
      </c>
      <c r="AI288" t="s">
        <v>1911</v>
      </c>
      <c r="AJ288" t="s">
        <v>1911</v>
      </c>
      <c r="AR288" s="21"/>
    </row>
    <row r="289" spans="1:44" x14ac:dyDescent="0.3">
      <c r="A289" t="s">
        <v>162</v>
      </c>
      <c r="B289">
        <v>2021</v>
      </c>
      <c r="C289" t="s">
        <v>2755</v>
      </c>
      <c r="D289" t="s">
        <v>1019</v>
      </c>
      <c r="E289" t="s">
        <v>2756</v>
      </c>
      <c r="F289" t="s">
        <v>2757</v>
      </c>
      <c r="G289" t="s">
        <v>1892</v>
      </c>
      <c r="H289">
        <v>13</v>
      </c>
      <c r="I289">
        <v>12</v>
      </c>
      <c r="J289">
        <v>12</v>
      </c>
      <c r="K289">
        <v>12</v>
      </c>
      <c r="L289">
        <v>14</v>
      </c>
      <c r="M289" t="s">
        <v>1911</v>
      </c>
      <c r="N289" t="s">
        <v>1911</v>
      </c>
      <c r="O289" t="s">
        <v>1892</v>
      </c>
      <c r="P289" t="s">
        <v>1911</v>
      </c>
      <c r="Q289" t="s">
        <v>1911</v>
      </c>
      <c r="R289" t="s">
        <v>1911</v>
      </c>
      <c r="S289" t="s">
        <v>1911</v>
      </c>
      <c r="T289" t="s">
        <v>1911</v>
      </c>
      <c r="U289" t="s">
        <v>1892</v>
      </c>
      <c r="V289" t="s">
        <v>1911</v>
      </c>
      <c r="AB289" t="s">
        <v>1892</v>
      </c>
      <c r="AC289" t="s">
        <v>1911</v>
      </c>
      <c r="AD289" t="s">
        <v>1911</v>
      </c>
      <c r="AE289" t="s">
        <v>1911</v>
      </c>
      <c r="AF289" t="s">
        <v>1911</v>
      </c>
      <c r="AG289" t="s">
        <v>1892</v>
      </c>
      <c r="AH289" t="s">
        <v>1911</v>
      </c>
      <c r="AI289" t="s">
        <v>1911</v>
      </c>
      <c r="AJ289" t="s">
        <v>1911</v>
      </c>
      <c r="AR289" s="21"/>
    </row>
    <row r="290" spans="1:44" x14ac:dyDescent="0.3">
      <c r="A290" t="s">
        <v>162</v>
      </c>
      <c r="B290">
        <v>2021</v>
      </c>
      <c r="C290" t="s">
        <v>2758</v>
      </c>
      <c r="D290" t="s">
        <v>1022</v>
      </c>
      <c r="E290" t="s">
        <v>2759</v>
      </c>
      <c r="F290" t="s">
        <v>2760</v>
      </c>
      <c r="G290" t="s">
        <v>1892</v>
      </c>
      <c r="H290">
        <v>101</v>
      </c>
      <c r="I290">
        <v>101</v>
      </c>
      <c r="J290">
        <v>100</v>
      </c>
      <c r="K290">
        <v>101</v>
      </c>
      <c r="L290">
        <v>100</v>
      </c>
      <c r="M290" t="s">
        <v>1911</v>
      </c>
      <c r="N290" t="s">
        <v>1911</v>
      </c>
      <c r="O290" t="s">
        <v>1892</v>
      </c>
      <c r="P290" t="s">
        <v>1911</v>
      </c>
      <c r="Q290" t="s">
        <v>1892</v>
      </c>
      <c r="R290" t="s">
        <v>1892</v>
      </c>
      <c r="S290" t="s">
        <v>1911</v>
      </c>
      <c r="T290" t="s">
        <v>1892</v>
      </c>
      <c r="U290" t="s">
        <v>1892</v>
      </c>
      <c r="V290" t="s">
        <v>1911</v>
      </c>
      <c r="AB290" t="s">
        <v>1892</v>
      </c>
      <c r="AC290" t="s">
        <v>1892</v>
      </c>
      <c r="AD290" t="s">
        <v>1892</v>
      </c>
      <c r="AE290" t="s">
        <v>1892</v>
      </c>
      <c r="AF290" t="s">
        <v>1892</v>
      </c>
      <c r="AG290" t="s">
        <v>1892</v>
      </c>
      <c r="AH290" t="s">
        <v>1892</v>
      </c>
      <c r="AI290" t="s">
        <v>1892</v>
      </c>
      <c r="AJ290" t="s">
        <v>1892</v>
      </c>
      <c r="AK290" t="s">
        <v>1892</v>
      </c>
      <c r="AL290" t="s">
        <v>1911</v>
      </c>
      <c r="AM290" t="s">
        <v>1911</v>
      </c>
      <c r="AN290" t="s">
        <v>1892</v>
      </c>
      <c r="AO290" t="s">
        <v>1911</v>
      </c>
      <c r="AP290" t="s">
        <v>1892</v>
      </c>
      <c r="AQ290" t="s">
        <v>1911</v>
      </c>
      <c r="AR290" s="21"/>
    </row>
    <row r="291" spans="1:44" x14ac:dyDescent="0.3">
      <c r="A291" t="s">
        <v>162</v>
      </c>
      <c r="B291">
        <v>2021</v>
      </c>
      <c r="C291" t="s">
        <v>2761</v>
      </c>
      <c r="D291" t="s">
        <v>1025</v>
      </c>
      <c r="E291" t="s">
        <v>2762</v>
      </c>
      <c r="F291" t="s">
        <v>2763</v>
      </c>
      <c r="G291" t="s">
        <v>1892</v>
      </c>
      <c r="H291">
        <v>243.9</v>
      </c>
      <c r="I291">
        <v>241</v>
      </c>
      <c r="J291">
        <v>245.5</v>
      </c>
      <c r="K291">
        <v>244</v>
      </c>
      <c r="L291">
        <v>255</v>
      </c>
      <c r="M291" t="s">
        <v>1911</v>
      </c>
      <c r="N291" t="s">
        <v>1892</v>
      </c>
      <c r="O291" t="s">
        <v>1892</v>
      </c>
      <c r="P291" t="s">
        <v>1911</v>
      </c>
      <c r="Q291" t="s">
        <v>1911</v>
      </c>
      <c r="R291" t="s">
        <v>1892</v>
      </c>
      <c r="S291" t="s">
        <v>1911</v>
      </c>
      <c r="T291" t="s">
        <v>1911</v>
      </c>
      <c r="U291" t="s">
        <v>1892</v>
      </c>
      <c r="V291" t="s">
        <v>1911</v>
      </c>
      <c r="AB291" t="s">
        <v>1892</v>
      </c>
      <c r="AC291" t="s">
        <v>1892</v>
      </c>
      <c r="AD291" t="s">
        <v>1892</v>
      </c>
      <c r="AE291" t="s">
        <v>1892</v>
      </c>
      <c r="AF291" t="s">
        <v>1892</v>
      </c>
      <c r="AG291" t="s">
        <v>1892</v>
      </c>
      <c r="AH291" t="s">
        <v>1892</v>
      </c>
      <c r="AI291" t="s">
        <v>1892</v>
      </c>
      <c r="AJ291" t="s">
        <v>1892</v>
      </c>
      <c r="AK291" t="s">
        <v>1911</v>
      </c>
      <c r="AL291" t="s">
        <v>1892</v>
      </c>
      <c r="AM291" t="s">
        <v>1911</v>
      </c>
      <c r="AN291" t="s">
        <v>1892</v>
      </c>
      <c r="AO291" t="s">
        <v>1892</v>
      </c>
      <c r="AP291" t="s">
        <v>1911</v>
      </c>
      <c r="AQ291" t="s">
        <v>1892</v>
      </c>
      <c r="AR291" s="21"/>
    </row>
    <row r="292" spans="1:44" x14ac:dyDescent="0.3">
      <c r="A292" t="s">
        <v>162</v>
      </c>
      <c r="B292">
        <v>2021</v>
      </c>
      <c r="C292" t="s">
        <v>2764</v>
      </c>
      <c r="D292" t="s">
        <v>1028</v>
      </c>
      <c r="E292" t="s">
        <v>2765</v>
      </c>
      <c r="F292" t="s">
        <v>2766</v>
      </c>
      <c r="G292" t="s">
        <v>1892</v>
      </c>
      <c r="H292">
        <v>90</v>
      </c>
      <c r="I292">
        <v>91</v>
      </c>
      <c r="J292">
        <v>91</v>
      </c>
      <c r="K292">
        <v>92</v>
      </c>
      <c r="L292">
        <v>92</v>
      </c>
      <c r="M292" t="s">
        <v>1911</v>
      </c>
      <c r="N292" t="s">
        <v>1911</v>
      </c>
      <c r="O292" t="s">
        <v>1911</v>
      </c>
      <c r="P292" t="s">
        <v>1911</v>
      </c>
      <c r="Q292" t="s">
        <v>1911</v>
      </c>
      <c r="R292" t="s">
        <v>1911</v>
      </c>
      <c r="S292" t="s">
        <v>1911</v>
      </c>
      <c r="T292" t="s">
        <v>1911</v>
      </c>
      <c r="U292" t="s">
        <v>1911</v>
      </c>
      <c r="V292" t="s">
        <v>1911</v>
      </c>
      <c r="AB292" t="s">
        <v>1911</v>
      </c>
      <c r="AJ292" t="s">
        <v>1911</v>
      </c>
      <c r="AR292" s="21"/>
    </row>
    <row r="293" spans="1:44" x14ac:dyDescent="0.3">
      <c r="A293" t="s">
        <v>162</v>
      </c>
      <c r="B293">
        <v>2021</v>
      </c>
      <c r="C293" t="s">
        <v>2767</v>
      </c>
      <c r="D293" t="s">
        <v>1034</v>
      </c>
      <c r="E293" t="s">
        <v>2768</v>
      </c>
      <c r="F293" t="s">
        <v>2769</v>
      </c>
      <c r="G293" t="s">
        <v>1892</v>
      </c>
      <c r="H293">
        <v>56</v>
      </c>
      <c r="I293">
        <v>55</v>
      </c>
      <c r="J293">
        <v>55</v>
      </c>
      <c r="K293">
        <v>54.5</v>
      </c>
      <c r="L293">
        <v>54.5</v>
      </c>
      <c r="M293" t="s">
        <v>1911</v>
      </c>
      <c r="N293" t="s">
        <v>1911</v>
      </c>
      <c r="O293" t="s">
        <v>1892</v>
      </c>
      <c r="P293" t="s">
        <v>1911</v>
      </c>
      <c r="Q293" t="s">
        <v>1911</v>
      </c>
      <c r="R293" t="s">
        <v>1892</v>
      </c>
      <c r="S293" t="s">
        <v>1911</v>
      </c>
      <c r="T293" t="s">
        <v>1911</v>
      </c>
      <c r="U293" t="s">
        <v>1892</v>
      </c>
      <c r="V293" t="s">
        <v>1911</v>
      </c>
      <c r="AB293" t="s">
        <v>1892</v>
      </c>
      <c r="AC293" t="s">
        <v>1911</v>
      </c>
      <c r="AD293" t="s">
        <v>1911</v>
      </c>
      <c r="AE293" t="s">
        <v>1911</v>
      </c>
      <c r="AF293" t="s">
        <v>1892</v>
      </c>
      <c r="AG293" t="s">
        <v>1892</v>
      </c>
      <c r="AH293" t="s">
        <v>1892</v>
      </c>
      <c r="AI293" t="s">
        <v>1911</v>
      </c>
      <c r="AJ293" t="s">
        <v>1911</v>
      </c>
      <c r="AR293" s="21"/>
    </row>
    <row r="294" spans="1:44" x14ac:dyDescent="0.3">
      <c r="A294" t="s">
        <v>162</v>
      </c>
      <c r="B294">
        <v>2021</v>
      </c>
      <c r="C294" t="s">
        <v>2770</v>
      </c>
      <c r="D294" t="s">
        <v>1031</v>
      </c>
      <c r="E294" t="s">
        <v>2771</v>
      </c>
      <c r="F294" t="s">
        <v>2772</v>
      </c>
      <c r="G294" t="s">
        <v>1892</v>
      </c>
      <c r="H294">
        <v>119</v>
      </c>
      <c r="I294">
        <v>125</v>
      </c>
      <c r="J294">
        <v>123</v>
      </c>
      <c r="K294">
        <v>115</v>
      </c>
      <c r="L294">
        <v>113</v>
      </c>
      <c r="M294" t="s">
        <v>1911</v>
      </c>
      <c r="N294" t="s">
        <v>1911</v>
      </c>
      <c r="O294" t="s">
        <v>1892</v>
      </c>
      <c r="P294" t="s">
        <v>1911</v>
      </c>
      <c r="Q294" t="s">
        <v>1892</v>
      </c>
      <c r="R294" t="s">
        <v>1911</v>
      </c>
      <c r="S294" t="s">
        <v>1911</v>
      </c>
      <c r="T294" t="s">
        <v>1911</v>
      </c>
      <c r="U294" t="s">
        <v>1892</v>
      </c>
      <c r="V294" t="s">
        <v>1911</v>
      </c>
      <c r="AB294" t="s">
        <v>1892</v>
      </c>
      <c r="AC294" t="s">
        <v>1892</v>
      </c>
      <c r="AD294" t="s">
        <v>1892</v>
      </c>
      <c r="AE294" t="s">
        <v>1911</v>
      </c>
      <c r="AF294" t="s">
        <v>1911</v>
      </c>
      <c r="AG294" t="s">
        <v>1892</v>
      </c>
      <c r="AH294" t="s">
        <v>1892</v>
      </c>
      <c r="AI294" t="s">
        <v>1911</v>
      </c>
      <c r="AJ294" t="s">
        <v>1892</v>
      </c>
      <c r="AK294" t="s">
        <v>1911</v>
      </c>
      <c r="AL294" t="s">
        <v>1911</v>
      </c>
      <c r="AM294" t="s">
        <v>1911</v>
      </c>
      <c r="AN294" t="s">
        <v>1892</v>
      </c>
      <c r="AO294" t="s">
        <v>1892</v>
      </c>
      <c r="AP294" t="s">
        <v>1911</v>
      </c>
      <c r="AQ294" t="s">
        <v>1892</v>
      </c>
      <c r="AR294" s="21"/>
    </row>
    <row r="295" spans="1:44" x14ac:dyDescent="0.3">
      <c r="A295" t="s">
        <v>162</v>
      </c>
      <c r="B295">
        <v>2021</v>
      </c>
      <c r="C295" t="s">
        <v>2773</v>
      </c>
      <c r="D295" t="s">
        <v>1037</v>
      </c>
      <c r="E295" t="s">
        <v>2774</v>
      </c>
      <c r="F295" t="s">
        <v>2775</v>
      </c>
      <c r="G295" t="s">
        <v>1892</v>
      </c>
      <c r="H295">
        <v>84</v>
      </c>
      <c r="I295">
        <v>80</v>
      </c>
      <c r="J295">
        <v>79</v>
      </c>
      <c r="K295">
        <v>81</v>
      </c>
      <c r="L295">
        <v>82</v>
      </c>
      <c r="M295" t="s">
        <v>1911</v>
      </c>
      <c r="N295" t="s">
        <v>1892</v>
      </c>
      <c r="O295" t="s">
        <v>1911</v>
      </c>
      <c r="P295" t="s">
        <v>1911</v>
      </c>
      <c r="Q295" t="s">
        <v>1911</v>
      </c>
      <c r="R295" t="s">
        <v>1892</v>
      </c>
      <c r="S295" t="s">
        <v>1911</v>
      </c>
      <c r="T295" t="s">
        <v>1892</v>
      </c>
      <c r="U295" t="s">
        <v>1892</v>
      </c>
      <c r="V295" t="s">
        <v>1892</v>
      </c>
      <c r="W295" t="s">
        <v>1892</v>
      </c>
      <c r="X295" t="s">
        <v>1892</v>
      </c>
      <c r="Y295" t="s">
        <v>1911</v>
      </c>
      <c r="Z295" t="s">
        <v>1911</v>
      </c>
      <c r="AA295" t="s">
        <v>1911</v>
      </c>
      <c r="AB295" t="s">
        <v>1892</v>
      </c>
      <c r="AC295" t="s">
        <v>1892</v>
      </c>
      <c r="AD295" t="s">
        <v>1911</v>
      </c>
      <c r="AE295" t="s">
        <v>1911</v>
      </c>
      <c r="AF295" t="s">
        <v>1892</v>
      </c>
      <c r="AG295" t="s">
        <v>1892</v>
      </c>
      <c r="AH295" t="s">
        <v>1892</v>
      </c>
      <c r="AI295" t="s">
        <v>1911</v>
      </c>
      <c r="AJ295" t="s">
        <v>1911</v>
      </c>
      <c r="AR295" s="21"/>
    </row>
    <row r="296" spans="1:44" x14ac:dyDescent="0.3">
      <c r="A296" t="s">
        <v>162</v>
      </c>
      <c r="B296">
        <v>2021</v>
      </c>
      <c r="C296" t="s">
        <v>2776</v>
      </c>
      <c r="D296" t="s">
        <v>1040</v>
      </c>
      <c r="E296" t="s">
        <v>2777</v>
      </c>
      <c r="F296" t="s">
        <v>2778</v>
      </c>
      <c r="G296" t="s">
        <v>1892</v>
      </c>
      <c r="H296">
        <v>31</v>
      </c>
      <c r="I296">
        <v>30</v>
      </c>
      <c r="J296">
        <v>30</v>
      </c>
      <c r="K296">
        <v>29.5</v>
      </c>
      <c r="L296">
        <v>30.5</v>
      </c>
      <c r="M296" t="s">
        <v>1911</v>
      </c>
      <c r="N296" t="s">
        <v>1911</v>
      </c>
      <c r="O296" t="s">
        <v>1911</v>
      </c>
      <c r="P296" t="s">
        <v>1911</v>
      </c>
      <c r="Q296" t="s">
        <v>1911</v>
      </c>
      <c r="R296" t="s">
        <v>1911</v>
      </c>
      <c r="S296" t="s">
        <v>1911</v>
      </c>
      <c r="T296" t="s">
        <v>1911</v>
      </c>
      <c r="U296" t="s">
        <v>1892</v>
      </c>
      <c r="V296" t="s">
        <v>1911</v>
      </c>
      <c r="AB296" t="s">
        <v>1911</v>
      </c>
      <c r="AJ296" t="s">
        <v>1911</v>
      </c>
      <c r="AR296" s="21"/>
    </row>
    <row r="297" spans="1:44" x14ac:dyDescent="0.3">
      <c r="A297" t="s">
        <v>162</v>
      </c>
      <c r="B297">
        <v>2021</v>
      </c>
      <c r="C297" t="s">
        <v>2779</v>
      </c>
      <c r="D297" t="s">
        <v>1043</v>
      </c>
      <c r="E297" t="s">
        <v>2780</v>
      </c>
      <c r="F297" t="s">
        <v>2781</v>
      </c>
      <c r="G297" t="s">
        <v>1892</v>
      </c>
      <c r="H297">
        <v>62</v>
      </c>
      <c r="I297">
        <v>63</v>
      </c>
      <c r="J297">
        <v>63</v>
      </c>
      <c r="K297">
        <v>64</v>
      </c>
      <c r="L297">
        <v>69</v>
      </c>
      <c r="M297" t="s">
        <v>1892</v>
      </c>
      <c r="N297" t="s">
        <v>1892</v>
      </c>
      <c r="O297" t="s">
        <v>1892</v>
      </c>
      <c r="P297" t="s">
        <v>1892</v>
      </c>
      <c r="Q297" t="s">
        <v>1911</v>
      </c>
      <c r="R297" t="s">
        <v>1892</v>
      </c>
      <c r="S297" t="s">
        <v>1892</v>
      </c>
      <c r="T297" t="s">
        <v>1892</v>
      </c>
      <c r="U297" t="s">
        <v>1892</v>
      </c>
      <c r="V297" t="s">
        <v>1911</v>
      </c>
      <c r="AB297" t="s">
        <v>1892</v>
      </c>
      <c r="AC297" t="s">
        <v>1892</v>
      </c>
      <c r="AD297" t="s">
        <v>1892</v>
      </c>
      <c r="AE297" t="s">
        <v>1892</v>
      </c>
      <c r="AF297" t="s">
        <v>1911</v>
      </c>
      <c r="AG297" t="s">
        <v>1911</v>
      </c>
      <c r="AH297" t="s">
        <v>1892</v>
      </c>
      <c r="AI297" t="s">
        <v>1911</v>
      </c>
      <c r="AJ297" t="s">
        <v>1911</v>
      </c>
      <c r="AR297" s="21"/>
    </row>
    <row r="298" spans="1:44" x14ac:dyDescent="0.3">
      <c r="A298" t="s">
        <v>162</v>
      </c>
      <c r="B298">
        <v>2021</v>
      </c>
      <c r="C298" t="s">
        <v>2782</v>
      </c>
      <c r="D298" t="s">
        <v>1046</v>
      </c>
      <c r="E298" t="s">
        <v>2783</v>
      </c>
      <c r="F298" t="s">
        <v>2784</v>
      </c>
      <c r="G298" t="s">
        <v>1892</v>
      </c>
      <c r="H298">
        <v>10</v>
      </c>
      <c r="I298">
        <v>10</v>
      </c>
      <c r="J298">
        <v>10</v>
      </c>
      <c r="K298">
        <v>10</v>
      </c>
      <c r="L298">
        <v>10</v>
      </c>
      <c r="M298" t="s">
        <v>1911</v>
      </c>
      <c r="N298" t="s">
        <v>1911</v>
      </c>
      <c r="O298" t="s">
        <v>1911</v>
      </c>
      <c r="P298" t="s">
        <v>1911</v>
      </c>
      <c r="Q298" t="s">
        <v>1911</v>
      </c>
      <c r="R298" t="s">
        <v>1911</v>
      </c>
      <c r="S298" t="s">
        <v>1911</v>
      </c>
      <c r="T298" t="s">
        <v>1911</v>
      </c>
      <c r="U298" t="s">
        <v>1911</v>
      </c>
      <c r="V298" t="s">
        <v>1911</v>
      </c>
      <c r="AB298" t="s">
        <v>1911</v>
      </c>
      <c r="AJ298" t="s">
        <v>1911</v>
      </c>
      <c r="AR298" s="21"/>
    </row>
    <row r="299" spans="1:44" x14ac:dyDescent="0.3">
      <c r="A299" t="s">
        <v>162</v>
      </c>
      <c r="B299">
        <v>2021</v>
      </c>
      <c r="C299" t="s">
        <v>2785</v>
      </c>
      <c r="D299" t="s">
        <v>1049</v>
      </c>
      <c r="E299" t="s">
        <v>2786</v>
      </c>
      <c r="F299" t="s">
        <v>2787</v>
      </c>
      <c r="G299" t="s">
        <v>1892</v>
      </c>
      <c r="H299">
        <v>34.700000000000003</v>
      </c>
      <c r="I299">
        <v>33.700000000000003</v>
      </c>
      <c r="J299">
        <v>33.700000000000003</v>
      </c>
      <c r="K299">
        <v>34</v>
      </c>
      <c r="L299">
        <v>34</v>
      </c>
      <c r="M299" t="s">
        <v>1911</v>
      </c>
      <c r="N299" t="s">
        <v>1911</v>
      </c>
      <c r="O299" t="s">
        <v>1892</v>
      </c>
      <c r="P299" t="s">
        <v>1892</v>
      </c>
      <c r="Q299" t="s">
        <v>1892</v>
      </c>
      <c r="R299" t="s">
        <v>1911</v>
      </c>
      <c r="S299" t="s">
        <v>1911</v>
      </c>
      <c r="T299" t="s">
        <v>1892</v>
      </c>
      <c r="U299" t="s">
        <v>1892</v>
      </c>
      <c r="V299" t="s">
        <v>1892</v>
      </c>
      <c r="W299" t="s">
        <v>1892</v>
      </c>
      <c r="X299" t="s">
        <v>1892</v>
      </c>
      <c r="Y299" t="s">
        <v>1892</v>
      </c>
      <c r="Z299" t="s">
        <v>1911</v>
      </c>
      <c r="AA299" t="s">
        <v>1911</v>
      </c>
      <c r="AB299" t="s">
        <v>1892</v>
      </c>
      <c r="AC299" t="s">
        <v>1892</v>
      </c>
      <c r="AD299" t="s">
        <v>1911</v>
      </c>
      <c r="AE299" t="s">
        <v>1911</v>
      </c>
      <c r="AF299" t="s">
        <v>1892</v>
      </c>
      <c r="AG299" t="s">
        <v>1892</v>
      </c>
      <c r="AH299" t="s">
        <v>1892</v>
      </c>
      <c r="AI299" t="s">
        <v>1911</v>
      </c>
      <c r="AJ299" t="s">
        <v>1911</v>
      </c>
      <c r="AR299" s="21"/>
    </row>
    <row r="300" spans="1:44" x14ac:dyDescent="0.3">
      <c r="A300" t="s">
        <v>162</v>
      </c>
      <c r="B300">
        <v>2021</v>
      </c>
      <c r="C300" t="s">
        <v>2788</v>
      </c>
      <c r="D300" t="s">
        <v>1477</v>
      </c>
      <c r="E300" t="s">
        <v>2789</v>
      </c>
      <c r="F300" t="s">
        <v>2790</v>
      </c>
      <c r="G300" t="s">
        <v>1892</v>
      </c>
      <c r="H300">
        <v>366</v>
      </c>
      <c r="I300">
        <v>366</v>
      </c>
      <c r="J300">
        <v>361</v>
      </c>
      <c r="K300">
        <v>361</v>
      </c>
      <c r="L300">
        <v>360</v>
      </c>
      <c r="M300" t="s">
        <v>1911</v>
      </c>
      <c r="N300" t="s">
        <v>1892</v>
      </c>
      <c r="O300" t="s">
        <v>1892</v>
      </c>
      <c r="P300" t="s">
        <v>1911</v>
      </c>
      <c r="Q300" t="s">
        <v>1892</v>
      </c>
      <c r="R300" t="s">
        <v>1911</v>
      </c>
      <c r="S300" t="s">
        <v>1892</v>
      </c>
      <c r="T300" t="s">
        <v>1911</v>
      </c>
      <c r="U300" t="s">
        <v>1892</v>
      </c>
      <c r="V300" t="s">
        <v>1892</v>
      </c>
      <c r="W300" t="s">
        <v>1892</v>
      </c>
      <c r="X300" t="s">
        <v>1892</v>
      </c>
      <c r="Y300" t="s">
        <v>1911</v>
      </c>
      <c r="Z300" t="s">
        <v>1892</v>
      </c>
      <c r="AA300" t="s">
        <v>1911</v>
      </c>
      <c r="AB300" t="s">
        <v>1892</v>
      </c>
      <c r="AC300" t="s">
        <v>1892</v>
      </c>
      <c r="AD300" t="s">
        <v>1911</v>
      </c>
      <c r="AE300" t="s">
        <v>1911</v>
      </c>
      <c r="AF300" t="s">
        <v>1892</v>
      </c>
      <c r="AG300" t="s">
        <v>1892</v>
      </c>
      <c r="AH300" t="s">
        <v>1892</v>
      </c>
      <c r="AI300" t="s">
        <v>1911</v>
      </c>
      <c r="AJ300" t="s">
        <v>1892</v>
      </c>
      <c r="AK300" t="s">
        <v>1892</v>
      </c>
      <c r="AL300" t="s">
        <v>1911</v>
      </c>
      <c r="AM300" t="s">
        <v>1911</v>
      </c>
      <c r="AN300" t="s">
        <v>1892</v>
      </c>
      <c r="AO300" t="s">
        <v>1892</v>
      </c>
      <c r="AP300" t="s">
        <v>1911</v>
      </c>
      <c r="AQ300" t="s">
        <v>1911</v>
      </c>
      <c r="AR300" s="21"/>
    </row>
    <row r="301" spans="1:44" x14ac:dyDescent="0.3">
      <c r="A301" t="s">
        <v>162</v>
      </c>
      <c r="B301">
        <v>2021</v>
      </c>
      <c r="C301" t="s">
        <v>2791</v>
      </c>
      <c r="D301" t="s">
        <v>1052</v>
      </c>
      <c r="E301" t="s">
        <v>2792</v>
      </c>
      <c r="F301" t="s">
        <v>2793</v>
      </c>
      <c r="G301" t="s">
        <v>1892</v>
      </c>
      <c r="H301">
        <v>371.2</v>
      </c>
      <c r="I301">
        <v>394.2</v>
      </c>
      <c r="J301">
        <v>392.2</v>
      </c>
      <c r="K301">
        <v>419.2</v>
      </c>
      <c r="L301">
        <v>393.4</v>
      </c>
      <c r="M301" t="s">
        <v>1892</v>
      </c>
      <c r="N301" t="s">
        <v>1892</v>
      </c>
      <c r="O301" t="s">
        <v>1892</v>
      </c>
      <c r="P301" t="s">
        <v>1911</v>
      </c>
      <c r="Q301" t="s">
        <v>1911</v>
      </c>
      <c r="R301" t="s">
        <v>1892</v>
      </c>
      <c r="S301" t="s">
        <v>1892</v>
      </c>
      <c r="T301" t="s">
        <v>1892</v>
      </c>
      <c r="U301" t="s">
        <v>1892</v>
      </c>
      <c r="V301" t="s">
        <v>1892</v>
      </c>
      <c r="W301" t="s">
        <v>1892</v>
      </c>
      <c r="X301" t="s">
        <v>1892</v>
      </c>
      <c r="Y301" t="s">
        <v>1911</v>
      </c>
      <c r="Z301" t="s">
        <v>1911</v>
      </c>
      <c r="AA301" t="s">
        <v>1911</v>
      </c>
      <c r="AB301" t="s">
        <v>1892</v>
      </c>
      <c r="AC301" t="s">
        <v>1892</v>
      </c>
      <c r="AD301" t="s">
        <v>1892</v>
      </c>
      <c r="AE301" t="s">
        <v>1892</v>
      </c>
      <c r="AF301" t="s">
        <v>1892</v>
      </c>
      <c r="AG301" t="s">
        <v>1892</v>
      </c>
      <c r="AH301" t="s">
        <v>1892</v>
      </c>
      <c r="AI301" t="s">
        <v>1911</v>
      </c>
      <c r="AJ301" t="s">
        <v>1892</v>
      </c>
      <c r="AK301" t="s">
        <v>1892</v>
      </c>
      <c r="AL301" t="s">
        <v>1911</v>
      </c>
      <c r="AM301" t="s">
        <v>1911</v>
      </c>
      <c r="AN301" t="s">
        <v>1911</v>
      </c>
      <c r="AO301" t="s">
        <v>1911</v>
      </c>
      <c r="AP301" t="s">
        <v>1911</v>
      </c>
      <c r="AQ301" t="s">
        <v>1892</v>
      </c>
      <c r="AR301" s="21"/>
    </row>
    <row r="302" spans="1:44" x14ac:dyDescent="0.3">
      <c r="A302" t="s">
        <v>162</v>
      </c>
      <c r="B302">
        <v>2021</v>
      </c>
      <c r="C302" t="s">
        <v>2794</v>
      </c>
      <c r="D302" t="s">
        <v>1055</v>
      </c>
      <c r="E302" t="s">
        <v>2795</v>
      </c>
      <c r="F302" t="s">
        <v>2796</v>
      </c>
      <c r="G302" t="s">
        <v>1892</v>
      </c>
      <c r="H302">
        <v>226</v>
      </c>
      <c r="I302">
        <v>225.8</v>
      </c>
      <c r="J302">
        <v>223.8</v>
      </c>
      <c r="K302">
        <v>226.4</v>
      </c>
      <c r="L302">
        <v>225.3</v>
      </c>
      <c r="M302" t="s">
        <v>1911</v>
      </c>
      <c r="N302" t="s">
        <v>1911</v>
      </c>
      <c r="O302" t="s">
        <v>1911</v>
      </c>
      <c r="P302" t="s">
        <v>1911</v>
      </c>
      <c r="Q302" t="s">
        <v>1911</v>
      </c>
      <c r="R302" t="s">
        <v>1911</v>
      </c>
      <c r="S302" t="s">
        <v>1911</v>
      </c>
      <c r="T302" t="s">
        <v>1911</v>
      </c>
      <c r="U302" t="s">
        <v>1892</v>
      </c>
      <c r="V302" t="s">
        <v>1911</v>
      </c>
      <c r="AB302" t="s">
        <v>1892</v>
      </c>
      <c r="AC302" t="s">
        <v>1892</v>
      </c>
      <c r="AD302" t="s">
        <v>1892</v>
      </c>
      <c r="AE302" t="s">
        <v>1911</v>
      </c>
      <c r="AF302" t="s">
        <v>1892</v>
      </c>
      <c r="AG302" t="s">
        <v>1892</v>
      </c>
      <c r="AH302" t="s">
        <v>1892</v>
      </c>
      <c r="AI302" t="s">
        <v>1911</v>
      </c>
      <c r="AJ302" t="s">
        <v>1911</v>
      </c>
      <c r="AR302" s="21"/>
    </row>
    <row r="303" spans="1:44" x14ac:dyDescent="0.3">
      <c r="A303" t="s">
        <v>162</v>
      </c>
      <c r="B303">
        <v>2021</v>
      </c>
      <c r="C303" t="s">
        <v>2797</v>
      </c>
      <c r="D303" t="s">
        <v>1058</v>
      </c>
      <c r="E303" t="s">
        <v>2798</v>
      </c>
      <c r="F303" t="s">
        <v>2799</v>
      </c>
      <c r="G303" t="s">
        <v>1892</v>
      </c>
      <c r="H303">
        <v>55.9</v>
      </c>
      <c r="I303">
        <v>55.9</v>
      </c>
      <c r="J303">
        <v>55.9</v>
      </c>
      <c r="K303">
        <v>55.9</v>
      </c>
      <c r="L303">
        <v>55.9</v>
      </c>
      <c r="M303" t="s">
        <v>1911</v>
      </c>
      <c r="N303" t="s">
        <v>1892</v>
      </c>
      <c r="O303" t="s">
        <v>1892</v>
      </c>
      <c r="P303" t="s">
        <v>1911</v>
      </c>
      <c r="Q303" t="s">
        <v>1892</v>
      </c>
      <c r="R303" t="s">
        <v>1892</v>
      </c>
      <c r="S303" t="s">
        <v>1892</v>
      </c>
      <c r="T303" t="s">
        <v>1892</v>
      </c>
      <c r="U303" t="s">
        <v>1892</v>
      </c>
      <c r="V303" t="s">
        <v>1911</v>
      </c>
      <c r="AB303" t="s">
        <v>1892</v>
      </c>
      <c r="AC303" t="s">
        <v>1892</v>
      </c>
      <c r="AD303" t="s">
        <v>1892</v>
      </c>
      <c r="AE303" t="s">
        <v>1892</v>
      </c>
      <c r="AF303" t="s">
        <v>1892</v>
      </c>
      <c r="AG303" t="s">
        <v>1892</v>
      </c>
      <c r="AH303" t="s">
        <v>1892</v>
      </c>
      <c r="AI303" t="s">
        <v>1892</v>
      </c>
      <c r="AJ303" t="s">
        <v>1911</v>
      </c>
      <c r="AR303" s="21"/>
    </row>
    <row r="304" spans="1:44" x14ac:dyDescent="0.3">
      <c r="A304" t="s">
        <v>162</v>
      </c>
      <c r="B304">
        <v>2021</v>
      </c>
      <c r="C304" t="s">
        <v>2800</v>
      </c>
      <c r="D304" t="s">
        <v>1061</v>
      </c>
      <c r="E304" t="s">
        <v>2801</v>
      </c>
      <c r="F304" t="s">
        <v>2802</v>
      </c>
      <c r="G304" t="s">
        <v>1892</v>
      </c>
      <c r="H304">
        <v>570</v>
      </c>
      <c r="I304">
        <v>576</v>
      </c>
      <c r="J304">
        <v>593</v>
      </c>
      <c r="K304">
        <v>528</v>
      </c>
      <c r="L304">
        <v>526</v>
      </c>
      <c r="M304" t="s">
        <v>1911</v>
      </c>
      <c r="N304" t="s">
        <v>1911</v>
      </c>
      <c r="O304" t="s">
        <v>1892</v>
      </c>
      <c r="P304" t="s">
        <v>1892</v>
      </c>
      <c r="Q304" t="s">
        <v>1892</v>
      </c>
      <c r="R304" t="s">
        <v>1911</v>
      </c>
      <c r="S304" t="s">
        <v>1911</v>
      </c>
      <c r="T304" t="s">
        <v>1892</v>
      </c>
      <c r="U304" t="s">
        <v>1892</v>
      </c>
      <c r="V304" t="s">
        <v>1892</v>
      </c>
      <c r="W304" t="s">
        <v>1892</v>
      </c>
      <c r="X304" t="s">
        <v>1911</v>
      </c>
      <c r="Y304" t="s">
        <v>1911</v>
      </c>
      <c r="Z304" t="s">
        <v>1911</v>
      </c>
      <c r="AA304" t="s">
        <v>1911</v>
      </c>
      <c r="AB304" t="s">
        <v>1892</v>
      </c>
      <c r="AC304" t="s">
        <v>1892</v>
      </c>
      <c r="AD304" t="s">
        <v>1892</v>
      </c>
      <c r="AE304" t="s">
        <v>1892</v>
      </c>
      <c r="AF304" t="s">
        <v>1892</v>
      </c>
      <c r="AG304" t="s">
        <v>1911</v>
      </c>
      <c r="AH304" t="s">
        <v>1892</v>
      </c>
      <c r="AI304" t="s">
        <v>1911</v>
      </c>
      <c r="AJ304" t="s">
        <v>1911</v>
      </c>
      <c r="AR304" s="21"/>
    </row>
    <row r="305" spans="1:44" x14ac:dyDescent="0.3">
      <c r="A305" t="s">
        <v>162</v>
      </c>
      <c r="B305">
        <v>2021</v>
      </c>
      <c r="C305" t="s">
        <v>2803</v>
      </c>
      <c r="D305" t="s">
        <v>1064</v>
      </c>
      <c r="E305" t="s">
        <v>2804</v>
      </c>
      <c r="F305" t="s">
        <v>2805</v>
      </c>
      <c r="G305" t="s">
        <v>1892</v>
      </c>
      <c r="H305">
        <v>67</v>
      </c>
      <c r="I305">
        <v>65</v>
      </c>
      <c r="J305">
        <v>65</v>
      </c>
      <c r="K305">
        <v>67</v>
      </c>
      <c r="L305">
        <v>67</v>
      </c>
      <c r="M305" t="s">
        <v>1911</v>
      </c>
      <c r="N305" t="s">
        <v>1911</v>
      </c>
      <c r="O305" t="s">
        <v>1911</v>
      </c>
      <c r="P305" t="s">
        <v>1911</v>
      </c>
      <c r="Q305" t="s">
        <v>1911</v>
      </c>
      <c r="R305" t="s">
        <v>1911</v>
      </c>
      <c r="S305" t="s">
        <v>1911</v>
      </c>
      <c r="T305" t="s">
        <v>1911</v>
      </c>
      <c r="U305" t="s">
        <v>1911</v>
      </c>
      <c r="V305" t="s">
        <v>1911</v>
      </c>
      <c r="AB305" t="s">
        <v>1911</v>
      </c>
      <c r="AJ305" t="s">
        <v>1911</v>
      </c>
      <c r="AR305" s="21"/>
    </row>
    <row r="306" spans="1:44" x14ac:dyDescent="0.3">
      <c r="A306" t="s">
        <v>162</v>
      </c>
      <c r="B306">
        <v>2021</v>
      </c>
      <c r="C306" t="s">
        <v>2806</v>
      </c>
      <c r="D306" t="s">
        <v>1067</v>
      </c>
      <c r="E306" t="s">
        <v>2807</v>
      </c>
      <c r="F306" t="s">
        <v>2808</v>
      </c>
      <c r="G306" t="s">
        <v>1892</v>
      </c>
      <c r="H306">
        <v>21.3</v>
      </c>
      <c r="I306">
        <v>21.2</v>
      </c>
      <c r="J306">
        <v>21.2</v>
      </c>
      <c r="K306">
        <v>21.2</v>
      </c>
      <c r="L306">
        <v>21.2</v>
      </c>
      <c r="M306" t="s">
        <v>1911</v>
      </c>
      <c r="N306" t="s">
        <v>1892</v>
      </c>
      <c r="O306" t="s">
        <v>1892</v>
      </c>
      <c r="P306" t="s">
        <v>1911</v>
      </c>
      <c r="Q306" t="s">
        <v>1911</v>
      </c>
      <c r="R306" t="s">
        <v>1892</v>
      </c>
      <c r="S306" t="s">
        <v>1892</v>
      </c>
      <c r="T306" t="s">
        <v>1892</v>
      </c>
      <c r="U306" t="s">
        <v>1892</v>
      </c>
      <c r="V306" t="s">
        <v>1911</v>
      </c>
      <c r="AB306" t="s">
        <v>1911</v>
      </c>
      <c r="AJ306" t="s">
        <v>1911</v>
      </c>
      <c r="AR306" s="21"/>
    </row>
    <row r="307" spans="1:44" x14ac:dyDescent="0.3">
      <c r="A307" t="s">
        <v>162</v>
      </c>
      <c r="B307">
        <v>2021</v>
      </c>
      <c r="C307" t="s">
        <v>2809</v>
      </c>
      <c r="D307" t="s">
        <v>1070</v>
      </c>
      <c r="E307" t="s">
        <v>2810</v>
      </c>
      <c r="F307" t="s">
        <v>2811</v>
      </c>
      <c r="G307" t="s">
        <v>1892</v>
      </c>
      <c r="H307">
        <v>1656.4</v>
      </c>
      <c r="I307">
        <v>1667.7</v>
      </c>
      <c r="J307">
        <v>1655</v>
      </c>
      <c r="K307">
        <v>1623.8</v>
      </c>
      <c r="L307">
        <v>1717.8</v>
      </c>
      <c r="M307" t="s">
        <v>1911</v>
      </c>
      <c r="N307" t="s">
        <v>1911</v>
      </c>
      <c r="O307" t="s">
        <v>1911</v>
      </c>
      <c r="P307" t="s">
        <v>1911</v>
      </c>
      <c r="Q307" t="s">
        <v>1892</v>
      </c>
      <c r="R307" t="s">
        <v>1911</v>
      </c>
      <c r="S307" t="s">
        <v>1911</v>
      </c>
      <c r="T307" t="s">
        <v>1911</v>
      </c>
      <c r="U307" t="s">
        <v>1892</v>
      </c>
      <c r="V307" t="s">
        <v>1911</v>
      </c>
      <c r="AB307" t="s">
        <v>1892</v>
      </c>
      <c r="AC307" t="s">
        <v>1911</v>
      </c>
      <c r="AD307" t="s">
        <v>1911</v>
      </c>
      <c r="AE307" t="s">
        <v>1911</v>
      </c>
      <c r="AF307" t="s">
        <v>1911</v>
      </c>
      <c r="AG307" t="s">
        <v>1892</v>
      </c>
      <c r="AH307" t="s">
        <v>1892</v>
      </c>
      <c r="AI307" t="s">
        <v>1911</v>
      </c>
      <c r="AJ307" t="s">
        <v>1911</v>
      </c>
      <c r="AR307" s="21"/>
    </row>
    <row r="308" spans="1:44" x14ac:dyDescent="0.3">
      <c r="A308" t="s">
        <v>162</v>
      </c>
      <c r="B308">
        <v>2021</v>
      </c>
      <c r="C308" t="s">
        <v>2812</v>
      </c>
      <c r="D308" t="s">
        <v>1073</v>
      </c>
      <c r="E308" t="s">
        <v>2813</v>
      </c>
      <c r="F308" t="s">
        <v>2814</v>
      </c>
      <c r="G308" t="s">
        <v>1892</v>
      </c>
      <c r="H308">
        <v>448</v>
      </c>
      <c r="I308">
        <v>470</v>
      </c>
      <c r="J308">
        <v>470</v>
      </c>
      <c r="K308">
        <v>475</v>
      </c>
      <c r="L308">
        <v>498</v>
      </c>
      <c r="M308" t="s">
        <v>1911</v>
      </c>
      <c r="N308" t="s">
        <v>1892</v>
      </c>
      <c r="O308" t="s">
        <v>1911</v>
      </c>
      <c r="P308" t="s">
        <v>1911</v>
      </c>
      <c r="Q308" t="s">
        <v>1911</v>
      </c>
      <c r="R308" t="s">
        <v>1911</v>
      </c>
      <c r="S308" t="s">
        <v>1911</v>
      </c>
      <c r="T308" t="s">
        <v>1911</v>
      </c>
      <c r="U308" t="s">
        <v>1892</v>
      </c>
      <c r="V308" t="s">
        <v>1892</v>
      </c>
      <c r="W308" t="s">
        <v>1892</v>
      </c>
      <c r="X308" t="s">
        <v>1911</v>
      </c>
      <c r="Y308" t="s">
        <v>1911</v>
      </c>
      <c r="Z308" t="s">
        <v>1911</v>
      </c>
      <c r="AA308" t="s">
        <v>1911</v>
      </c>
      <c r="AB308" t="s">
        <v>1892</v>
      </c>
      <c r="AC308" t="s">
        <v>1892</v>
      </c>
      <c r="AD308" t="s">
        <v>1892</v>
      </c>
      <c r="AE308" t="s">
        <v>1892</v>
      </c>
      <c r="AF308" t="s">
        <v>1892</v>
      </c>
      <c r="AG308" t="s">
        <v>1892</v>
      </c>
      <c r="AH308" t="s">
        <v>1892</v>
      </c>
      <c r="AI308" t="s">
        <v>1892</v>
      </c>
      <c r="AJ308" t="s">
        <v>1892</v>
      </c>
      <c r="AK308" t="s">
        <v>1892</v>
      </c>
      <c r="AL308" t="s">
        <v>1911</v>
      </c>
      <c r="AM308" t="s">
        <v>1911</v>
      </c>
      <c r="AN308" t="s">
        <v>1911</v>
      </c>
      <c r="AO308" t="s">
        <v>1911</v>
      </c>
      <c r="AP308" t="s">
        <v>1911</v>
      </c>
      <c r="AQ308" t="s">
        <v>1911</v>
      </c>
      <c r="AR308" s="21"/>
    </row>
    <row r="309" spans="1:44" x14ac:dyDescent="0.3">
      <c r="A309" t="s">
        <v>162</v>
      </c>
      <c r="B309">
        <v>2021</v>
      </c>
      <c r="C309" t="s">
        <v>2815</v>
      </c>
      <c r="D309" t="s">
        <v>1076</v>
      </c>
      <c r="E309" t="s">
        <v>2816</v>
      </c>
      <c r="F309" t="s">
        <v>2817</v>
      </c>
      <c r="G309" t="s">
        <v>1892</v>
      </c>
      <c r="H309">
        <v>355</v>
      </c>
      <c r="I309">
        <v>365</v>
      </c>
      <c r="J309">
        <v>368</v>
      </c>
      <c r="K309">
        <v>368</v>
      </c>
      <c r="L309">
        <v>370</v>
      </c>
      <c r="M309" t="s">
        <v>1911</v>
      </c>
      <c r="N309" t="s">
        <v>1911</v>
      </c>
      <c r="O309" t="s">
        <v>1911</v>
      </c>
      <c r="P309" t="s">
        <v>1911</v>
      </c>
      <c r="Q309" t="s">
        <v>1911</v>
      </c>
      <c r="R309" t="s">
        <v>1911</v>
      </c>
      <c r="S309" t="s">
        <v>1892</v>
      </c>
      <c r="T309" t="s">
        <v>1892</v>
      </c>
      <c r="U309" t="s">
        <v>1892</v>
      </c>
      <c r="V309" t="s">
        <v>1892</v>
      </c>
      <c r="W309" t="s">
        <v>1911</v>
      </c>
      <c r="X309" t="s">
        <v>1892</v>
      </c>
      <c r="Y309" t="s">
        <v>1911</v>
      </c>
      <c r="Z309" t="s">
        <v>1911</v>
      </c>
      <c r="AA309" t="s">
        <v>1911</v>
      </c>
      <c r="AB309" t="s">
        <v>1911</v>
      </c>
      <c r="AJ309" t="s">
        <v>1911</v>
      </c>
      <c r="AR309" s="21"/>
    </row>
    <row r="310" spans="1:44" x14ac:dyDescent="0.3">
      <c r="A310" t="s">
        <v>162</v>
      </c>
      <c r="B310">
        <v>2021</v>
      </c>
      <c r="C310" t="s">
        <v>2818</v>
      </c>
      <c r="D310" t="s">
        <v>1079</v>
      </c>
      <c r="E310" t="s">
        <v>2819</v>
      </c>
      <c r="F310" t="s">
        <v>2820</v>
      </c>
      <c r="G310" t="s">
        <v>1892</v>
      </c>
      <c r="H310">
        <v>19</v>
      </c>
      <c r="I310">
        <v>20</v>
      </c>
      <c r="J310">
        <v>20</v>
      </c>
      <c r="K310">
        <v>18</v>
      </c>
      <c r="L310">
        <v>19</v>
      </c>
      <c r="M310" t="s">
        <v>1892</v>
      </c>
      <c r="N310" t="s">
        <v>1892</v>
      </c>
      <c r="O310" t="s">
        <v>1892</v>
      </c>
      <c r="P310" t="s">
        <v>1892</v>
      </c>
      <c r="Q310" t="s">
        <v>1892</v>
      </c>
      <c r="R310" t="s">
        <v>1892</v>
      </c>
      <c r="S310" t="s">
        <v>1892</v>
      </c>
      <c r="T310" t="s">
        <v>1892</v>
      </c>
      <c r="U310" t="s">
        <v>1892</v>
      </c>
      <c r="V310" t="s">
        <v>1911</v>
      </c>
      <c r="AB310" t="s">
        <v>1892</v>
      </c>
      <c r="AC310" t="s">
        <v>1892</v>
      </c>
      <c r="AD310" t="s">
        <v>1892</v>
      </c>
      <c r="AE310" t="s">
        <v>1892</v>
      </c>
      <c r="AF310" t="s">
        <v>1892</v>
      </c>
      <c r="AG310" t="s">
        <v>1892</v>
      </c>
      <c r="AH310" t="s">
        <v>1892</v>
      </c>
      <c r="AI310" t="s">
        <v>1892</v>
      </c>
      <c r="AJ310" t="s">
        <v>1911</v>
      </c>
      <c r="AR310" s="21"/>
    </row>
    <row r="311" spans="1:44" x14ac:dyDescent="0.3">
      <c r="A311" t="s">
        <v>162</v>
      </c>
      <c r="B311">
        <v>2021</v>
      </c>
      <c r="C311" t="s">
        <v>2818</v>
      </c>
      <c r="D311" t="s">
        <v>1082</v>
      </c>
      <c r="E311" t="s">
        <v>2821</v>
      </c>
      <c r="F311" t="s">
        <v>2822</v>
      </c>
      <c r="G311" t="s">
        <v>1892</v>
      </c>
      <c r="H311">
        <v>28</v>
      </c>
      <c r="I311">
        <v>28</v>
      </c>
      <c r="J311">
        <v>27</v>
      </c>
      <c r="K311">
        <v>27</v>
      </c>
      <c r="L311">
        <v>27</v>
      </c>
      <c r="M311" t="s">
        <v>1911</v>
      </c>
      <c r="N311" t="s">
        <v>1892</v>
      </c>
      <c r="O311" t="s">
        <v>1892</v>
      </c>
      <c r="P311" t="s">
        <v>1911</v>
      </c>
      <c r="Q311" t="s">
        <v>1892</v>
      </c>
      <c r="R311" t="s">
        <v>1892</v>
      </c>
      <c r="S311" t="s">
        <v>1892</v>
      </c>
      <c r="T311" t="s">
        <v>1892</v>
      </c>
      <c r="U311" t="s">
        <v>1892</v>
      </c>
      <c r="V311" t="s">
        <v>1911</v>
      </c>
      <c r="AB311" t="s">
        <v>1892</v>
      </c>
      <c r="AC311" t="s">
        <v>1892</v>
      </c>
      <c r="AD311" t="s">
        <v>1911</v>
      </c>
      <c r="AE311" t="s">
        <v>1911</v>
      </c>
      <c r="AF311" t="s">
        <v>1911</v>
      </c>
      <c r="AG311" t="s">
        <v>1892</v>
      </c>
      <c r="AH311" t="s">
        <v>1892</v>
      </c>
      <c r="AI311" t="s">
        <v>1911</v>
      </c>
      <c r="AJ311" t="s">
        <v>1911</v>
      </c>
      <c r="AR311" s="21"/>
    </row>
    <row r="312" spans="1:44" x14ac:dyDescent="0.3">
      <c r="A312" t="s">
        <v>162</v>
      </c>
      <c r="B312">
        <v>2021</v>
      </c>
      <c r="C312" t="s">
        <v>2823</v>
      </c>
      <c r="D312" t="s">
        <v>462</v>
      </c>
      <c r="E312" t="s">
        <v>2824</v>
      </c>
      <c r="F312" t="s">
        <v>2825</v>
      </c>
      <c r="G312" t="s">
        <v>1892</v>
      </c>
      <c r="H312">
        <v>75</v>
      </c>
      <c r="I312">
        <v>69</v>
      </c>
      <c r="J312">
        <v>70</v>
      </c>
      <c r="K312">
        <v>77</v>
      </c>
      <c r="L312">
        <v>70</v>
      </c>
      <c r="M312" t="s">
        <v>1911</v>
      </c>
      <c r="N312" t="s">
        <v>1892</v>
      </c>
      <c r="O312" t="s">
        <v>1892</v>
      </c>
      <c r="P312" t="s">
        <v>1911</v>
      </c>
      <c r="Q312" t="s">
        <v>1892</v>
      </c>
      <c r="R312" t="s">
        <v>1911</v>
      </c>
      <c r="S312" t="s">
        <v>1911</v>
      </c>
      <c r="T312" t="s">
        <v>1911</v>
      </c>
      <c r="U312" t="s">
        <v>1892</v>
      </c>
      <c r="V312" t="s">
        <v>1911</v>
      </c>
      <c r="AB312" t="s">
        <v>1911</v>
      </c>
      <c r="AJ312" t="s">
        <v>1911</v>
      </c>
      <c r="AR312" s="21"/>
    </row>
    <row r="313" spans="1:44" x14ac:dyDescent="0.3">
      <c r="A313" t="s">
        <v>162</v>
      </c>
      <c r="B313">
        <v>2021</v>
      </c>
      <c r="C313" t="s">
        <v>2826</v>
      </c>
      <c r="D313" t="s">
        <v>1085</v>
      </c>
      <c r="E313" t="s">
        <v>2827</v>
      </c>
      <c r="F313" t="s">
        <v>2828</v>
      </c>
      <c r="G313" t="s">
        <v>1892</v>
      </c>
      <c r="H313">
        <v>10</v>
      </c>
      <c r="I313">
        <v>10</v>
      </c>
      <c r="J313">
        <v>10</v>
      </c>
      <c r="K313">
        <v>10</v>
      </c>
      <c r="L313">
        <v>10</v>
      </c>
      <c r="M313" t="s">
        <v>1911</v>
      </c>
      <c r="N313" t="s">
        <v>1911</v>
      </c>
      <c r="O313" t="s">
        <v>1911</v>
      </c>
      <c r="P313" t="s">
        <v>1911</v>
      </c>
      <c r="Q313" t="s">
        <v>1892</v>
      </c>
      <c r="R313" t="s">
        <v>1911</v>
      </c>
      <c r="S313" t="s">
        <v>1911</v>
      </c>
      <c r="T313" t="s">
        <v>1911</v>
      </c>
      <c r="U313" t="s">
        <v>1911</v>
      </c>
      <c r="V313" t="s">
        <v>1911</v>
      </c>
      <c r="AB313" t="s">
        <v>1911</v>
      </c>
      <c r="AJ313" t="s">
        <v>1911</v>
      </c>
      <c r="AR313" s="21"/>
    </row>
    <row r="314" spans="1:44" x14ac:dyDescent="0.3">
      <c r="A314" t="s">
        <v>162</v>
      </c>
      <c r="B314">
        <v>2021</v>
      </c>
      <c r="C314" t="s">
        <v>2829</v>
      </c>
      <c r="D314" t="s">
        <v>1088</v>
      </c>
      <c r="E314" t="s">
        <v>2830</v>
      </c>
      <c r="F314" t="s">
        <v>2831</v>
      </c>
      <c r="G314" t="s">
        <v>1892</v>
      </c>
      <c r="H314">
        <v>72</v>
      </c>
      <c r="I314">
        <v>73</v>
      </c>
      <c r="J314">
        <v>73</v>
      </c>
      <c r="K314">
        <v>64</v>
      </c>
      <c r="L314">
        <v>62</v>
      </c>
      <c r="M314" t="s">
        <v>1911</v>
      </c>
      <c r="N314" t="s">
        <v>1911</v>
      </c>
      <c r="O314" t="s">
        <v>1911</v>
      </c>
      <c r="P314" t="s">
        <v>1911</v>
      </c>
      <c r="Q314" t="s">
        <v>1911</v>
      </c>
      <c r="R314" t="s">
        <v>1911</v>
      </c>
      <c r="S314" t="s">
        <v>1911</v>
      </c>
      <c r="T314" t="s">
        <v>1911</v>
      </c>
      <c r="U314" t="s">
        <v>1911</v>
      </c>
      <c r="V314" t="s">
        <v>1911</v>
      </c>
      <c r="AB314" t="s">
        <v>1911</v>
      </c>
      <c r="AJ314" t="s">
        <v>1911</v>
      </c>
      <c r="AR314" s="21"/>
    </row>
    <row r="315" spans="1:44" x14ac:dyDescent="0.3">
      <c r="A315" t="s">
        <v>162</v>
      </c>
      <c r="B315">
        <v>2021</v>
      </c>
      <c r="C315" t="s">
        <v>2832</v>
      </c>
      <c r="D315" t="s">
        <v>1091</v>
      </c>
      <c r="E315" t="s">
        <v>2833</v>
      </c>
      <c r="F315" t="s">
        <v>2834</v>
      </c>
      <c r="G315" t="s">
        <v>1892</v>
      </c>
      <c r="H315">
        <v>96</v>
      </c>
      <c r="I315">
        <v>94</v>
      </c>
      <c r="J315">
        <v>94</v>
      </c>
      <c r="K315">
        <v>94</v>
      </c>
      <c r="L315">
        <v>98</v>
      </c>
      <c r="M315" t="s">
        <v>1911</v>
      </c>
      <c r="N315" t="s">
        <v>1911</v>
      </c>
      <c r="O315" t="s">
        <v>1892</v>
      </c>
      <c r="P315" t="s">
        <v>1911</v>
      </c>
      <c r="Q315" t="s">
        <v>1892</v>
      </c>
      <c r="R315" t="s">
        <v>1911</v>
      </c>
      <c r="S315" t="s">
        <v>1911</v>
      </c>
      <c r="T315" t="s">
        <v>1911</v>
      </c>
      <c r="U315" t="s">
        <v>1911</v>
      </c>
      <c r="V315" t="s">
        <v>1911</v>
      </c>
      <c r="AB315" t="s">
        <v>1911</v>
      </c>
      <c r="AJ315" t="s">
        <v>1911</v>
      </c>
      <c r="AR315" s="21"/>
    </row>
    <row r="316" spans="1:44" x14ac:dyDescent="0.3">
      <c r="A316" t="s">
        <v>162</v>
      </c>
      <c r="B316">
        <v>2021</v>
      </c>
      <c r="C316" t="s">
        <v>2835</v>
      </c>
      <c r="D316" t="s">
        <v>1094</v>
      </c>
      <c r="E316" t="s">
        <v>2836</v>
      </c>
      <c r="F316" t="s">
        <v>2837</v>
      </c>
      <c r="G316" t="s">
        <v>1892</v>
      </c>
      <c r="H316">
        <v>48</v>
      </c>
      <c r="I316">
        <v>48</v>
      </c>
      <c r="J316">
        <v>47</v>
      </c>
      <c r="K316">
        <v>46</v>
      </c>
      <c r="L316">
        <v>44</v>
      </c>
      <c r="M316" t="s">
        <v>1911</v>
      </c>
      <c r="N316" t="s">
        <v>1911</v>
      </c>
      <c r="O316" t="s">
        <v>1911</v>
      </c>
      <c r="P316" t="s">
        <v>1911</v>
      </c>
      <c r="Q316" t="s">
        <v>1911</v>
      </c>
      <c r="R316" t="s">
        <v>1911</v>
      </c>
      <c r="S316" t="s">
        <v>1911</v>
      </c>
      <c r="T316" t="s">
        <v>1911</v>
      </c>
      <c r="U316" t="s">
        <v>1911</v>
      </c>
      <c r="V316" t="s">
        <v>1911</v>
      </c>
      <c r="AB316" t="s">
        <v>1911</v>
      </c>
      <c r="AJ316" t="s">
        <v>1892</v>
      </c>
      <c r="AK316" t="s">
        <v>1892</v>
      </c>
      <c r="AL316" t="s">
        <v>1911</v>
      </c>
      <c r="AM316" t="s">
        <v>1911</v>
      </c>
      <c r="AN316" t="s">
        <v>1911</v>
      </c>
      <c r="AO316" t="s">
        <v>1892</v>
      </c>
      <c r="AP316" t="s">
        <v>1911</v>
      </c>
      <c r="AQ316" t="s">
        <v>1911</v>
      </c>
      <c r="AR316" s="21"/>
    </row>
    <row r="317" spans="1:44" x14ac:dyDescent="0.3">
      <c r="A317" t="s">
        <v>162</v>
      </c>
      <c r="B317">
        <v>2021</v>
      </c>
      <c r="C317" t="s">
        <v>2838</v>
      </c>
      <c r="D317" t="s">
        <v>2839</v>
      </c>
      <c r="E317" t="s">
        <v>2840</v>
      </c>
      <c r="F317" t="s">
        <v>2841</v>
      </c>
      <c r="G317" t="s">
        <v>1892</v>
      </c>
      <c r="H317">
        <v>58</v>
      </c>
      <c r="I317">
        <v>59</v>
      </c>
      <c r="J317">
        <v>59</v>
      </c>
      <c r="K317">
        <v>63</v>
      </c>
      <c r="L317">
        <v>64</v>
      </c>
      <c r="M317" t="s">
        <v>1911</v>
      </c>
      <c r="N317" t="s">
        <v>1911</v>
      </c>
      <c r="O317" t="s">
        <v>1911</v>
      </c>
      <c r="P317" t="s">
        <v>1911</v>
      </c>
      <c r="Q317" t="s">
        <v>1911</v>
      </c>
      <c r="R317" t="s">
        <v>1911</v>
      </c>
      <c r="S317" t="s">
        <v>1911</v>
      </c>
      <c r="T317" t="s">
        <v>1911</v>
      </c>
      <c r="U317" t="s">
        <v>1911</v>
      </c>
      <c r="V317" t="s">
        <v>1892</v>
      </c>
      <c r="W317" t="s">
        <v>1892</v>
      </c>
      <c r="X317" t="s">
        <v>1911</v>
      </c>
      <c r="Y317" t="s">
        <v>1911</v>
      </c>
      <c r="Z317" t="s">
        <v>1911</v>
      </c>
      <c r="AA317" t="s">
        <v>1892</v>
      </c>
      <c r="AB317" t="s">
        <v>1892</v>
      </c>
      <c r="AC317" t="s">
        <v>1892</v>
      </c>
      <c r="AD317" t="s">
        <v>1892</v>
      </c>
      <c r="AE317" t="s">
        <v>1892</v>
      </c>
      <c r="AF317" t="s">
        <v>1892</v>
      </c>
      <c r="AG317" t="s">
        <v>1892</v>
      </c>
      <c r="AH317" t="s">
        <v>1892</v>
      </c>
      <c r="AI317" t="s">
        <v>1892</v>
      </c>
      <c r="AJ317" t="s">
        <v>1911</v>
      </c>
      <c r="AR317" s="21"/>
    </row>
    <row r="318" spans="1:44" x14ac:dyDescent="0.3">
      <c r="A318" t="s">
        <v>162</v>
      </c>
      <c r="B318">
        <v>2021</v>
      </c>
      <c r="C318" t="s">
        <v>2842</v>
      </c>
      <c r="D318" t="s">
        <v>1099</v>
      </c>
      <c r="E318" t="s">
        <v>2843</v>
      </c>
      <c r="F318" t="s">
        <v>2844</v>
      </c>
      <c r="G318" t="s">
        <v>1892</v>
      </c>
      <c r="H318">
        <v>13</v>
      </c>
      <c r="I318">
        <v>12</v>
      </c>
      <c r="J318">
        <v>10</v>
      </c>
      <c r="K318">
        <v>10</v>
      </c>
      <c r="L318">
        <v>8</v>
      </c>
      <c r="M318" t="s">
        <v>1911</v>
      </c>
      <c r="N318" t="s">
        <v>1892</v>
      </c>
      <c r="O318" t="s">
        <v>1892</v>
      </c>
      <c r="P318" t="s">
        <v>1911</v>
      </c>
      <c r="Q318" t="s">
        <v>1911</v>
      </c>
      <c r="R318" t="s">
        <v>1892</v>
      </c>
      <c r="S318" t="s">
        <v>1911</v>
      </c>
      <c r="T318" t="s">
        <v>1911</v>
      </c>
      <c r="U318" t="s">
        <v>1892</v>
      </c>
      <c r="V318" t="s">
        <v>1911</v>
      </c>
      <c r="AB318" t="s">
        <v>1911</v>
      </c>
      <c r="AJ318" t="s">
        <v>1892</v>
      </c>
      <c r="AK318" t="s">
        <v>1892</v>
      </c>
      <c r="AL318" t="s">
        <v>1911</v>
      </c>
      <c r="AM318" t="s">
        <v>1911</v>
      </c>
      <c r="AN318" t="s">
        <v>1911</v>
      </c>
      <c r="AO318" t="s">
        <v>1911</v>
      </c>
      <c r="AP318" t="s">
        <v>1911</v>
      </c>
      <c r="AQ318" t="s">
        <v>1911</v>
      </c>
      <c r="AR318" s="21"/>
    </row>
    <row r="319" spans="1:44" x14ac:dyDescent="0.3">
      <c r="A319" t="s">
        <v>162</v>
      </c>
      <c r="B319">
        <v>2021</v>
      </c>
      <c r="C319" t="s">
        <v>2845</v>
      </c>
      <c r="D319" t="s">
        <v>1102</v>
      </c>
      <c r="E319" t="s">
        <v>2846</v>
      </c>
      <c r="F319" t="s">
        <v>2847</v>
      </c>
      <c r="G319" t="s">
        <v>1892</v>
      </c>
      <c r="H319">
        <v>3</v>
      </c>
      <c r="I319">
        <v>3</v>
      </c>
      <c r="J319">
        <v>3</v>
      </c>
      <c r="K319">
        <v>3</v>
      </c>
      <c r="L319">
        <v>3</v>
      </c>
      <c r="M319" t="s">
        <v>1911</v>
      </c>
      <c r="N319" t="s">
        <v>1911</v>
      </c>
      <c r="O319" t="s">
        <v>1911</v>
      </c>
      <c r="P319" t="s">
        <v>1911</v>
      </c>
      <c r="Q319" t="s">
        <v>1911</v>
      </c>
      <c r="R319" t="s">
        <v>1911</v>
      </c>
      <c r="S319" t="s">
        <v>1911</v>
      </c>
      <c r="T319" t="s">
        <v>1911</v>
      </c>
      <c r="U319" t="s">
        <v>1911</v>
      </c>
      <c r="V319" t="s">
        <v>1911</v>
      </c>
      <c r="AB319" t="s">
        <v>1911</v>
      </c>
      <c r="AJ319" t="s">
        <v>1911</v>
      </c>
      <c r="AR319" s="21"/>
    </row>
    <row r="320" spans="1:44" x14ac:dyDescent="0.3">
      <c r="A320" t="s">
        <v>162</v>
      </c>
      <c r="B320">
        <v>2021</v>
      </c>
      <c r="C320" t="s">
        <v>3624</v>
      </c>
      <c r="D320" t="s">
        <v>3625</v>
      </c>
      <c r="E320" t="s">
        <v>3626</v>
      </c>
      <c r="G320" t="s">
        <v>1892</v>
      </c>
      <c r="H320">
        <v>680.9</v>
      </c>
      <c r="I320">
        <v>677.9</v>
      </c>
      <c r="J320">
        <v>677.9</v>
      </c>
      <c r="K320">
        <v>672.9</v>
      </c>
      <c r="L320">
        <v>667.9</v>
      </c>
      <c r="M320" t="s">
        <v>1911</v>
      </c>
      <c r="N320" t="s">
        <v>1911</v>
      </c>
      <c r="O320" t="s">
        <v>1911</v>
      </c>
      <c r="P320" t="s">
        <v>1911</v>
      </c>
      <c r="Q320" t="s">
        <v>1911</v>
      </c>
      <c r="R320" t="s">
        <v>1911</v>
      </c>
      <c r="S320" t="s">
        <v>1911</v>
      </c>
      <c r="T320" t="s">
        <v>1911</v>
      </c>
      <c r="U320" t="s">
        <v>1911</v>
      </c>
      <c r="V320" t="s">
        <v>1911</v>
      </c>
      <c r="AB320" t="s">
        <v>1911</v>
      </c>
      <c r="AJ320" t="s">
        <v>1911</v>
      </c>
      <c r="AR320" s="21"/>
    </row>
    <row r="321" spans="1:44" x14ac:dyDescent="0.3">
      <c r="A321" t="s">
        <v>162</v>
      </c>
      <c r="B321">
        <v>2021</v>
      </c>
      <c r="C321" t="s">
        <v>2848</v>
      </c>
      <c r="D321" t="s">
        <v>1105</v>
      </c>
      <c r="E321" t="s">
        <v>2849</v>
      </c>
      <c r="F321" t="s">
        <v>2850</v>
      </c>
      <c r="G321" t="s">
        <v>1892</v>
      </c>
      <c r="H321">
        <v>334</v>
      </c>
      <c r="I321">
        <v>334</v>
      </c>
      <c r="J321">
        <v>334</v>
      </c>
      <c r="K321">
        <v>335</v>
      </c>
      <c r="L321">
        <v>344</v>
      </c>
      <c r="M321" t="s">
        <v>1911</v>
      </c>
      <c r="N321" t="s">
        <v>1892</v>
      </c>
      <c r="O321" t="s">
        <v>1892</v>
      </c>
      <c r="P321" t="s">
        <v>1911</v>
      </c>
      <c r="Q321" t="s">
        <v>1911</v>
      </c>
      <c r="R321" t="s">
        <v>1892</v>
      </c>
      <c r="S321" t="s">
        <v>1892</v>
      </c>
      <c r="T321" t="s">
        <v>1911</v>
      </c>
      <c r="U321" t="s">
        <v>1892</v>
      </c>
      <c r="V321" t="s">
        <v>1892</v>
      </c>
      <c r="W321" t="s">
        <v>1892</v>
      </c>
      <c r="X321" t="s">
        <v>1911</v>
      </c>
      <c r="Y321" t="s">
        <v>1911</v>
      </c>
      <c r="Z321" t="s">
        <v>1911</v>
      </c>
      <c r="AA321" t="s">
        <v>1911</v>
      </c>
      <c r="AB321" t="s">
        <v>1892</v>
      </c>
      <c r="AC321" t="s">
        <v>1892</v>
      </c>
      <c r="AD321" t="s">
        <v>1892</v>
      </c>
      <c r="AE321" t="s">
        <v>1892</v>
      </c>
      <c r="AF321" t="s">
        <v>1892</v>
      </c>
      <c r="AG321" t="s">
        <v>1892</v>
      </c>
      <c r="AH321" t="s">
        <v>1892</v>
      </c>
      <c r="AI321" t="s">
        <v>1911</v>
      </c>
      <c r="AJ321" t="s">
        <v>1892</v>
      </c>
      <c r="AK321" t="s">
        <v>1892</v>
      </c>
      <c r="AL321" t="s">
        <v>1911</v>
      </c>
      <c r="AM321" t="s">
        <v>1911</v>
      </c>
      <c r="AN321" t="s">
        <v>1911</v>
      </c>
      <c r="AO321" t="s">
        <v>1911</v>
      </c>
      <c r="AP321" t="s">
        <v>1911</v>
      </c>
      <c r="AQ321" t="s">
        <v>1892</v>
      </c>
      <c r="AR321" s="21"/>
    </row>
    <row r="322" spans="1:44" x14ac:dyDescent="0.3">
      <c r="A322" t="s">
        <v>162</v>
      </c>
      <c r="B322">
        <v>2021</v>
      </c>
      <c r="C322" t="s">
        <v>2851</v>
      </c>
      <c r="D322" t="s">
        <v>1108</v>
      </c>
      <c r="E322" t="s">
        <v>2852</v>
      </c>
      <c r="F322" t="s">
        <v>2853</v>
      </c>
      <c r="G322" t="s">
        <v>1892</v>
      </c>
      <c r="H322">
        <v>330</v>
      </c>
      <c r="I322">
        <v>367</v>
      </c>
      <c r="J322">
        <v>369</v>
      </c>
      <c r="K322">
        <v>369</v>
      </c>
      <c r="L322">
        <v>378</v>
      </c>
      <c r="M322" t="s">
        <v>1892</v>
      </c>
      <c r="N322" t="s">
        <v>1892</v>
      </c>
      <c r="O322" t="s">
        <v>1892</v>
      </c>
      <c r="P322" t="s">
        <v>1892</v>
      </c>
      <c r="Q322" t="s">
        <v>1892</v>
      </c>
      <c r="R322" t="s">
        <v>1892</v>
      </c>
      <c r="S322" t="s">
        <v>1892</v>
      </c>
      <c r="T322" t="s">
        <v>1892</v>
      </c>
      <c r="U322" t="s">
        <v>1892</v>
      </c>
      <c r="V322" t="s">
        <v>1892</v>
      </c>
      <c r="W322" t="s">
        <v>1892</v>
      </c>
      <c r="X322" t="s">
        <v>1911</v>
      </c>
      <c r="Y322" t="s">
        <v>1911</v>
      </c>
      <c r="Z322" t="s">
        <v>1911</v>
      </c>
      <c r="AA322" t="s">
        <v>1911</v>
      </c>
      <c r="AB322" t="s">
        <v>1892</v>
      </c>
      <c r="AC322" t="s">
        <v>1892</v>
      </c>
      <c r="AD322" t="s">
        <v>1892</v>
      </c>
      <c r="AE322" t="s">
        <v>1892</v>
      </c>
      <c r="AF322" t="s">
        <v>1892</v>
      </c>
      <c r="AG322" t="s">
        <v>1892</v>
      </c>
      <c r="AH322" t="s">
        <v>1892</v>
      </c>
      <c r="AI322" t="s">
        <v>1911</v>
      </c>
      <c r="AJ322" t="s">
        <v>1892</v>
      </c>
      <c r="AK322" t="s">
        <v>1911</v>
      </c>
      <c r="AL322" t="s">
        <v>1911</v>
      </c>
      <c r="AM322" t="s">
        <v>1911</v>
      </c>
      <c r="AN322" t="s">
        <v>1911</v>
      </c>
      <c r="AO322" t="s">
        <v>1911</v>
      </c>
      <c r="AP322" t="s">
        <v>1892</v>
      </c>
      <c r="AQ322" t="s">
        <v>1911</v>
      </c>
      <c r="AR322" s="21"/>
    </row>
    <row r="323" spans="1:44" x14ac:dyDescent="0.3">
      <c r="A323" t="s">
        <v>162</v>
      </c>
      <c r="B323">
        <v>2021</v>
      </c>
      <c r="C323" t="s">
        <v>2854</v>
      </c>
      <c r="D323" t="s">
        <v>1406</v>
      </c>
      <c r="E323" t="s">
        <v>2855</v>
      </c>
      <c r="F323" t="s">
        <v>2856</v>
      </c>
      <c r="G323" t="s">
        <v>1892</v>
      </c>
      <c r="H323">
        <v>179</v>
      </c>
      <c r="I323">
        <v>180</v>
      </c>
      <c r="J323">
        <v>184</v>
      </c>
      <c r="K323">
        <v>180</v>
      </c>
      <c r="L323">
        <v>180</v>
      </c>
      <c r="M323" t="s">
        <v>1911</v>
      </c>
      <c r="N323" t="s">
        <v>1892</v>
      </c>
      <c r="O323" t="s">
        <v>1892</v>
      </c>
      <c r="P323" t="s">
        <v>1911</v>
      </c>
      <c r="Q323" t="s">
        <v>1911</v>
      </c>
      <c r="R323" t="s">
        <v>1892</v>
      </c>
      <c r="S323" t="s">
        <v>1892</v>
      </c>
      <c r="T323" t="s">
        <v>1892</v>
      </c>
      <c r="U323" t="s">
        <v>1892</v>
      </c>
      <c r="V323" t="s">
        <v>1892</v>
      </c>
      <c r="W323" t="s">
        <v>1892</v>
      </c>
      <c r="X323" t="s">
        <v>1911</v>
      </c>
      <c r="Y323" t="s">
        <v>1911</v>
      </c>
      <c r="Z323" t="s">
        <v>1892</v>
      </c>
      <c r="AA323" t="s">
        <v>1911</v>
      </c>
      <c r="AB323" t="s">
        <v>1892</v>
      </c>
      <c r="AC323" t="s">
        <v>1892</v>
      </c>
      <c r="AD323" t="s">
        <v>1892</v>
      </c>
      <c r="AE323" t="s">
        <v>1892</v>
      </c>
      <c r="AF323" t="s">
        <v>1892</v>
      </c>
      <c r="AG323" t="s">
        <v>1892</v>
      </c>
      <c r="AH323" t="s">
        <v>1892</v>
      </c>
      <c r="AI323" t="s">
        <v>1911</v>
      </c>
      <c r="AJ323" t="s">
        <v>1911</v>
      </c>
      <c r="AR323" s="21"/>
    </row>
    <row r="324" spans="1:44" x14ac:dyDescent="0.3">
      <c r="A324" t="s">
        <v>162</v>
      </c>
      <c r="B324">
        <v>2021</v>
      </c>
      <c r="C324" t="s">
        <v>2857</v>
      </c>
      <c r="D324" t="s">
        <v>1111</v>
      </c>
      <c r="E324" t="s">
        <v>2858</v>
      </c>
      <c r="F324" t="s">
        <v>2859</v>
      </c>
      <c r="G324" t="s">
        <v>1892</v>
      </c>
      <c r="H324">
        <v>12.9</v>
      </c>
      <c r="I324">
        <v>12.9</v>
      </c>
      <c r="J324">
        <v>12.9</v>
      </c>
      <c r="K324">
        <v>13.1</v>
      </c>
      <c r="L324">
        <v>15</v>
      </c>
      <c r="M324" t="s">
        <v>1911</v>
      </c>
      <c r="N324" t="s">
        <v>1911</v>
      </c>
      <c r="O324" t="s">
        <v>1911</v>
      </c>
      <c r="P324" t="s">
        <v>1911</v>
      </c>
      <c r="Q324" t="s">
        <v>1911</v>
      </c>
      <c r="R324" t="s">
        <v>1911</v>
      </c>
      <c r="S324" t="s">
        <v>1911</v>
      </c>
      <c r="T324" t="s">
        <v>1911</v>
      </c>
      <c r="U324" t="s">
        <v>1911</v>
      </c>
      <c r="V324" t="s">
        <v>1911</v>
      </c>
      <c r="AB324" t="s">
        <v>1892</v>
      </c>
      <c r="AC324" t="s">
        <v>1892</v>
      </c>
      <c r="AD324" t="s">
        <v>1911</v>
      </c>
      <c r="AE324" t="s">
        <v>1892</v>
      </c>
      <c r="AF324" t="s">
        <v>1911</v>
      </c>
      <c r="AG324" t="s">
        <v>1911</v>
      </c>
      <c r="AH324" t="s">
        <v>1911</v>
      </c>
      <c r="AI324" t="s">
        <v>1911</v>
      </c>
      <c r="AJ324" t="s">
        <v>1911</v>
      </c>
      <c r="AR324" s="21"/>
    </row>
    <row r="325" spans="1:44" x14ac:dyDescent="0.3">
      <c r="A325" t="s">
        <v>162</v>
      </c>
      <c r="B325">
        <v>2021</v>
      </c>
      <c r="C325" t="s">
        <v>2860</v>
      </c>
      <c r="D325" t="s">
        <v>1114</v>
      </c>
      <c r="E325" t="s">
        <v>2861</v>
      </c>
      <c r="F325" t="s">
        <v>2862</v>
      </c>
      <c r="G325" t="s">
        <v>1892</v>
      </c>
      <c r="H325">
        <v>105</v>
      </c>
      <c r="I325">
        <v>104</v>
      </c>
      <c r="J325">
        <v>104</v>
      </c>
      <c r="K325">
        <v>113</v>
      </c>
      <c r="L325">
        <v>115</v>
      </c>
      <c r="M325" t="s">
        <v>1911</v>
      </c>
      <c r="N325" t="s">
        <v>1892</v>
      </c>
      <c r="O325" t="s">
        <v>1892</v>
      </c>
      <c r="P325" t="s">
        <v>1892</v>
      </c>
      <c r="Q325" t="s">
        <v>1892</v>
      </c>
      <c r="R325" t="s">
        <v>1892</v>
      </c>
      <c r="S325" t="s">
        <v>1892</v>
      </c>
      <c r="T325" t="s">
        <v>1892</v>
      </c>
      <c r="U325" t="s">
        <v>1892</v>
      </c>
      <c r="V325" t="s">
        <v>1892</v>
      </c>
      <c r="W325" t="s">
        <v>1892</v>
      </c>
      <c r="X325" t="s">
        <v>1892</v>
      </c>
      <c r="Y325" t="s">
        <v>1911</v>
      </c>
      <c r="Z325" t="s">
        <v>1892</v>
      </c>
      <c r="AA325" t="s">
        <v>1911</v>
      </c>
      <c r="AB325" t="s">
        <v>1892</v>
      </c>
      <c r="AC325" t="s">
        <v>1892</v>
      </c>
      <c r="AD325" t="s">
        <v>1892</v>
      </c>
      <c r="AE325" t="s">
        <v>1892</v>
      </c>
      <c r="AF325" t="s">
        <v>1892</v>
      </c>
      <c r="AG325" t="s">
        <v>1892</v>
      </c>
      <c r="AH325" t="s">
        <v>1892</v>
      </c>
      <c r="AI325" t="s">
        <v>1911</v>
      </c>
      <c r="AJ325" t="s">
        <v>1892</v>
      </c>
      <c r="AK325" t="s">
        <v>1911</v>
      </c>
      <c r="AL325" t="s">
        <v>1911</v>
      </c>
      <c r="AM325" t="s">
        <v>1911</v>
      </c>
      <c r="AN325" t="s">
        <v>1892</v>
      </c>
      <c r="AO325" t="s">
        <v>1911</v>
      </c>
      <c r="AP325" t="s">
        <v>1911</v>
      </c>
      <c r="AQ325" t="s">
        <v>1911</v>
      </c>
      <c r="AR325" s="21"/>
    </row>
    <row r="326" spans="1:44" x14ac:dyDescent="0.3">
      <c r="A326" t="s">
        <v>162</v>
      </c>
      <c r="B326">
        <v>2021</v>
      </c>
      <c r="C326" t="s">
        <v>2863</v>
      </c>
      <c r="D326" t="s">
        <v>1117</v>
      </c>
      <c r="E326" t="s">
        <v>2864</v>
      </c>
      <c r="F326" t="s">
        <v>2865</v>
      </c>
      <c r="G326" t="s">
        <v>1892</v>
      </c>
      <c r="H326">
        <v>106</v>
      </c>
      <c r="I326">
        <v>106</v>
      </c>
      <c r="J326">
        <v>106</v>
      </c>
      <c r="K326">
        <v>106</v>
      </c>
      <c r="L326">
        <v>109</v>
      </c>
      <c r="M326" t="s">
        <v>1911</v>
      </c>
      <c r="N326" t="s">
        <v>1911</v>
      </c>
      <c r="O326" t="s">
        <v>1911</v>
      </c>
      <c r="P326" t="s">
        <v>1911</v>
      </c>
      <c r="Q326" t="s">
        <v>1892</v>
      </c>
      <c r="R326" t="s">
        <v>1911</v>
      </c>
      <c r="S326" t="s">
        <v>1911</v>
      </c>
      <c r="T326" t="s">
        <v>1911</v>
      </c>
      <c r="U326" t="s">
        <v>1911</v>
      </c>
      <c r="V326" t="s">
        <v>1892</v>
      </c>
      <c r="W326" t="s">
        <v>1911</v>
      </c>
      <c r="X326" t="s">
        <v>1911</v>
      </c>
      <c r="Y326" t="s">
        <v>1911</v>
      </c>
      <c r="Z326" t="s">
        <v>1911</v>
      </c>
      <c r="AA326" t="s">
        <v>1892</v>
      </c>
      <c r="AB326" t="s">
        <v>1892</v>
      </c>
      <c r="AC326" t="s">
        <v>1892</v>
      </c>
      <c r="AD326" t="s">
        <v>1911</v>
      </c>
      <c r="AE326" t="s">
        <v>1892</v>
      </c>
      <c r="AF326" t="s">
        <v>1911</v>
      </c>
      <c r="AG326" t="s">
        <v>1911</v>
      </c>
      <c r="AH326" t="s">
        <v>1911</v>
      </c>
      <c r="AI326" t="s">
        <v>1892</v>
      </c>
      <c r="AJ326" t="s">
        <v>1892</v>
      </c>
      <c r="AK326" t="s">
        <v>1892</v>
      </c>
      <c r="AL326" t="s">
        <v>1911</v>
      </c>
      <c r="AM326" t="s">
        <v>1911</v>
      </c>
      <c r="AN326" t="s">
        <v>1911</v>
      </c>
      <c r="AO326" t="s">
        <v>1911</v>
      </c>
      <c r="AP326" t="s">
        <v>1911</v>
      </c>
      <c r="AQ326" t="s">
        <v>1892</v>
      </c>
      <c r="AR326" s="21"/>
    </row>
    <row r="327" spans="1:44" x14ac:dyDescent="0.3">
      <c r="A327" t="s">
        <v>162</v>
      </c>
      <c r="B327">
        <v>2021</v>
      </c>
      <c r="C327" t="s">
        <v>2866</v>
      </c>
      <c r="D327" t="s">
        <v>1120</v>
      </c>
      <c r="E327" t="s">
        <v>2867</v>
      </c>
      <c r="F327" t="s">
        <v>2868</v>
      </c>
      <c r="G327" t="s">
        <v>1892</v>
      </c>
      <c r="H327">
        <v>19</v>
      </c>
      <c r="I327">
        <v>20</v>
      </c>
      <c r="J327">
        <v>19.5</v>
      </c>
      <c r="K327">
        <v>20.5</v>
      </c>
      <c r="L327">
        <v>19.5</v>
      </c>
      <c r="M327" t="s">
        <v>1911</v>
      </c>
      <c r="N327" t="s">
        <v>1892</v>
      </c>
      <c r="O327" t="s">
        <v>1892</v>
      </c>
      <c r="P327" t="s">
        <v>1892</v>
      </c>
      <c r="Q327" t="s">
        <v>1892</v>
      </c>
      <c r="R327" t="s">
        <v>1892</v>
      </c>
      <c r="S327" t="s">
        <v>1892</v>
      </c>
      <c r="T327" t="s">
        <v>1892</v>
      </c>
      <c r="U327" t="s">
        <v>1892</v>
      </c>
      <c r="V327" t="s">
        <v>1911</v>
      </c>
      <c r="AB327" t="s">
        <v>1911</v>
      </c>
      <c r="AJ327" t="s">
        <v>1892</v>
      </c>
      <c r="AK327" t="s">
        <v>1892</v>
      </c>
      <c r="AL327" t="s">
        <v>1892</v>
      </c>
      <c r="AM327" t="s">
        <v>1892</v>
      </c>
      <c r="AN327" t="s">
        <v>1892</v>
      </c>
      <c r="AO327" t="s">
        <v>1892</v>
      </c>
      <c r="AP327" t="s">
        <v>1892</v>
      </c>
      <c r="AQ327" t="s">
        <v>1911</v>
      </c>
      <c r="AR327" s="21"/>
    </row>
    <row r="328" spans="1:44" x14ac:dyDescent="0.3">
      <c r="A328" t="s">
        <v>162</v>
      </c>
      <c r="B328">
        <v>2021</v>
      </c>
      <c r="C328" t="s">
        <v>2869</v>
      </c>
      <c r="D328" t="s">
        <v>1123</v>
      </c>
      <c r="E328" t="s">
        <v>2870</v>
      </c>
      <c r="F328" t="s">
        <v>2871</v>
      </c>
      <c r="G328" t="s">
        <v>1892</v>
      </c>
      <c r="H328">
        <v>113</v>
      </c>
      <c r="I328">
        <v>115</v>
      </c>
      <c r="J328">
        <v>117</v>
      </c>
      <c r="K328">
        <v>121</v>
      </c>
      <c r="L328">
        <v>120</v>
      </c>
      <c r="M328" t="s">
        <v>1911</v>
      </c>
      <c r="N328" t="s">
        <v>1911</v>
      </c>
      <c r="O328" t="s">
        <v>1911</v>
      </c>
      <c r="P328" t="s">
        <v>1911</v>
      </c>
      <c r="Q328" t="s">
        <v>1911</v>
      </c>
      <c r="R328" t="s">
        <v>1911</v>
      </c>
      <c r="S328" t="s">
        <v>1911</v>
      </c>
      <c r="T328" t="s">
        <v>1911</v>
      </c>
      <c r="U328" t="s">
        <v>1911</v>
      </c>
      <c r="V328" t="s">
        <v>1911</v>
      </c>
      <c r="AB328" t="s">
        <v>1892</v>
      </c>
      <c r="AC328" t="s">
        <v>1892</v>
      </c>
      <c r="AD328" t="s">
        <v>1892</v>
      </c>
      <c r="AE328" t="s">
        <v>1892</v>
      </c>
      <c r="AF328" t="s">
        <v>1892</v>
      </c>
      <c r="AG328" t="s">
        <v>1892</v>
      </c>
      <c r="AH328" t="s">
        <v>1892</v>
      </c>
      <c r="AI328" t="s">
        <v>1911</v>
      </c>
      <c r="AJ328" t="s">
        <v>1892</v>
      </c>
      <c r="AK328" t="s">
        <v>1892</v>
      </c>
      <c r="AL328" t="s">
        <v>1911</v>
      </c>
      <c r="AM328" t="s">
        <v>1911</v>
      </c>
      <c r="AN328" t="s">
        <v>1911</v>
      </c>
      <c r="AO328" t="s">
        <v>1911</v>
      </c>
      <c r="AP328" t="s">
        <v>1911</v>
      </c>
      <c r="AQ328" t="s">
        <v>1911</v>
      </c>
      <c r="AR328" s="21"/>
    </row>
    <row r="329" spans="1:44" x14ac:dyDescent="0.3">
      <c r="A329" t="s">
        <v>162</v>
      </c>
      <c r="B329">
        <v>2021</v>
      </c>
      <c r="C329" t="s">
        <v>2872</v>
      </c>
      <c r="D329" t="s">
        <v>1126</v>
      </c>
      <c r="E329" t="s">
        <v>2873</v>
      </c>
      <c r="F329" t="s">
        <v>2874</v>
      </c>
      <c r="G329" t="s">
        <v>1892</v>
      </c>
      <c r="H329">
        <v>200</v>
      </c>
      <c r="I329">
        <v>204.5</v>
      </c>
      <c r="J329">
        <v>208.2</v>
      </c>
      <c r="K329">
        <v>203.4</v>
      </c>
      <c r="L329">
        <v>217</v>
      </c>
      <c r="M329" t="s">
        <v>1911</v>
      </c>
      <c r="N329" t="s">
        <v>1911</v>
      </c>
      <c r="O329" t="s">
        <v>1911</v>
      </c>
      <c r="P329" t="s">
        <v>1911</v>
      </c>
      <c r="Q329" t="s">
        <v>1892</v>
      </c>
      <c r="R329" t="s">
        <v>1911</v>
      </c>
      <c r="S329" t="s">
        <v>1911</v>
      </c>
      <c r="T329" t="s">
        <v>1911</v>
      </c>
      <c r="U329" t="s">
        <v>1911</v>
      </c>
      <c r="V329" t="s">
        <v>1911</v>
      </c>
      <c r="AB329" t="s">
        <v>1892</v>
      </c>
      <c r="AC329" t="s">
        <v>1892</v>
      </c>
      <c r="AD329" t="s">
        <v>1892</v>
      </c>
      <c r="AE329" t="s">
        <v>1911</v>
      </c>
      <c r="AF329" t="s">
        <v>1892</v>
      </c>
      <c r="AG329" t="s">
        <v>1892</v>
      </c>
      <c r="AH329" t="s">
        <v>1892</v>
      </c>
      <c r="AI329" t="s">
        <v>1911</v>
      </c>
      <c r="AJ329" t="s">
        <v>1911</v>
      </c>
      <c r="AR329" s="21"/>
    </row>
    <row r="330" spans="1:44" x14ac:dyDescent="0.3">
      <c r="A330" t="s">
        <v>162</v>
      </c>
      <c r="B330">
        <v>2021</v>
      </c>
      <c r="C330" t="s">
        <v>2875</v>
      </c>
      <c r="D330" t="s">
        <v>1129</v>
      </c>
      <c r="E330" t="s">
        <v>2876</v>
      </c>
      <c r="F330" t="s">
        <v>2877</v>
      </c>
      <c r="G330" t="s">
        <v>1892</v>
      </c>
      <c r="H330">
        <v>28</v>
      </c>
      <c r="I330">
        <v>27</v>
      </c>
      <c r="J330">
        <v>27</v>
      </c>
      <c r="K330">
        <v>28</v>
      </c>
      <c r="L330">
        <v>29</v>
      </c>
      <c r="M330" t="s">
        <v>1911</v>
      </c>
      <c r="N330" t="s">
        <v>1911</v>
      </c>
      <c r="O330" t="s">
        <v>1892</v>
      </c>
      <c r="P330" t="s">
        <v>1911</v>
      </c>
      <c r="Q330" t="s">
        <v>1911</v>
      </c>
      <c r="R330" t="s">
        <v>1892</v>
      </c>
      <c r="S330" t="s">
        <v>1911</v>
      </c>
      <c r="T330" t="s">
        <v>1911</v>
      </c>
      <c r="U330" t="s">
        <v>1892</v>
      </c>
      <c r="V330" t="s">
        <v>1911</v>
      </c>
      <c r="AB330" t="s">
        <v>1892</v>
      </c>
      <c r="AC330" t="s">
        <v>1892</v>
      </c>
      <c r="AD330" t="s">
        <v>1911</v>
      </c>
      <c r="AE330" t="s">
        <v>1911</v>
      </c>
      <c r="AF330" t="s">
        <v>1892</v>
      </c>
      <c r="AG330" t="s">
        <v>1892</v>
      </c>
      <c r="AH330" t="s">
        <v>1892</v>
      </c>
      <c r="AI330" t="s">
        <v>1911</v>
      </c>
      <c r="AJ330" t="s">
        <v>1911</v>
      </c>
      <c r="AR330" s="21"/>
    </row>
    <row r="331" spans="1:44" x14ac:dyDescent="0.3">
      <c r="A331" t="s">
        <v>162</v>
      </c>
      <c r="B331">
        <v>2021</v>
      </c>
      <c r="C331" t="s">
        <v>2878</v>
      </c>
      <c r="D331" t="s">
        <v>1132</v>
      </c>
      <c r="E331" t="s">
        <v>2879</v>
      </c>
      <c r="F331" t="s">
        <v>2880</v>
      </c>
      <c r="G331" t="s">
        <v>1892</v>
      </c>
      <c r="H331">
        <v>214</v>
      </c>
      <c r="I331">
        <v>214</v>
      </c>
      <c r="J331">
        <v>214</v>
      </c>
      <c r="K331">
        <v>220</v>
      </c>
      <c r="L331">
        <v>226</v>
      </c>
      <c r="M331" t="s">
        <v>1911</v>
      </c>
      <c r="N331" t="s">
        <v>1892</v>
      </c>
      <c r="O331" t="s">
        <v>1892</v>
      </c>
      <c r="P331" t="s">
        <v>1892</v>
      </c>
      <c r="Q331" t="s">
        <v>1892</v>
      </c>
      <c r="R331" t="s">
        <v>1892</v>
      </c>
      <c r="S331" t="s">
        <v>1892</v>
      </c>
      <c r="T331" t="s">
        <v>1892</v>
      </c>
      <c r="U331" t="s">
        <v>1892</v>
      </c>
      <c r="V331" t="s">
        <v>1892</v>
      </c>
      <c r="W331" t="s">
        <v>1892</v>
      </c>
      <c r="X331" t="s">
        <v>1911</v>
      </c>
      <c r="Y331" t="s">
        <v>1911</v>
      </c>
      <c r="Z331" t="s">
        <v>1911</v>
      </c>
      <c r="AA331" t="s">
        <v>1911</v>
      </c>
      <c r="AB331" t="s">
        <v>1892</v>
      </c>
      <c r="AC331" t="s">
        <v>1892</v>
      </c>
      <c r="AD331" t="s">
        <v>1892</v>
      </c>
      <c r="AE331" t="s">
        <v>1911</v>
      </c>
      <c r="AF331" t="s">
        <v>1892</v>
      </c>
      <c r="AG331" t="s">
        <v>1892</v>
      </c>
      <c r="AH331" t="s">
        <v>1892</v>
      </c>
      <c r="AI331" t="s">
        <v>1911</v>
      </c>
      <c r="AJ331" t="s">
        <v>1892</v>
      </c>
      <c r="AK331" t="s">
        <v>1892</v>
      </c>
      <c r="AL331" t="s">
        <v>1911</v>
      </c>
      <c r="AM331" t="s">
        <v>1892</v>
      </c>
      <c r="AN331" t="s">
        <v>1892</v>
      </c>
      <c r="AO331" t="s">
        <v>1892</v>
      </c>
      <c r="AP331" t="s">
        <v>1892</v>
      </c>
      <c r="AQ331" t="s">
        <v>1911</v>
      </c>
      <c r="AR331" s="21"/>
    </row>
    <row r="332" spans="1:44" x14ac:dyDescent="0.3">
      <c r="A332" t="s">
        <v>162</v>
      </c>
      <c r="B332">
        <v>2021</v>
      </c>
      <c r="C332" t="s">
        <v>2881</v>
      </c>
      <c r="D332" t="s">
        <v>1135</v>
      </c>
      <c r="E332" t="s">
        <v>2882</v>
      </c>
      <c r="F332" t="s">
        <v>2883</v>
      </c>
      <c r="G332" t="s">
        <v>1892</v>
      </c>
      <c r="H332">
        <v>106</v>
      </c>
      <c r="I332">
        <v>105</v>
      </c>
      <c r="J332">
        <v>107</v>
      </c>
      <c r="K332">
        <v>106</v>
      </c>
      <c r="L332">
        <v>111</v>
      </c>
      <c r="M332" t="s">
        <v>1911</v>
      </c>
      <c r="N332" t="s">
        <v>1911</v>
      </c>
      <c r="O332" t="s">
        <v>1892</v>
      </c>
      <c r="P332" t="s">
        <v>1911</v>
      </c>
      <c r="Q332" t="s">
        <v>1911</v>
      </c>
      <c r="R332" t="s">
        <v>1911</v>
      </c>
      <c r="S332" t="s">
        <v>1911</v>
      </c>
      <c r="T332" t="s">
        <v>1911</v>
      </c>
      <c r="U332" t="s">
        <v>1911</v>
      </c>
      <c r="V332" t="s">
        <v>1911</v>
      </c>
      <c r="AB332" t="s">
        <v>1892</v>
      </c>
      <c r="AC332" t="s">
        <v>1892</v>
      </c>
      <c r="AD332" t="s">
        <v>1911</v>
      </c>
      <c r="AE332" t="s">
        <v>1892</v>
      </c>
      <c r="AF332" t="s">
        <v>1911</v>
      </c>
      <c r="AG332" t="s">
        <v>1892</v>
      </c>
      <c r="AH332" t="s">
        <v>1892</v>
      </c>
      <c r="AI332" t="s">
        <v>1911</v>
      </c>
      <c r="AJ332" t="s">
        <v>1892</v>
      </c>
      <c r="AK332" t="s">
        <v>1892</v>
      </c>
      <c r="AL332" t="s">
        <v>1892</v>
      </c>
      <c r="AM332" t="s">
        <v>1892</v>
      </c>
      <c r="AN332" t="s">
        <v>1911</v>
      </c>
      <c r="AO332" t="s">
        <v>1911</v>
      </c>
      <c r="AP332" t="s">
        <v>1892</v>
      </c>
      <c r="AQ332" t="s">
        <v>1911</v>
      </c>
      <c r="AR332" s="21"/>
    </row>
    <row r="333" spans="1:44" x14ac:dyDescent="0.3">
      <c r="A333" t="s">
        <v>162</v>
      </c>
      <c r="B333">
        <v>2021</v>
      </c>
      <c r="C333" t="s">
        <v>2884</v>
      </c>
      <c r="D333" t="s">
        <v>1138</v>
      </c>
      <c r="E333" t="s">
        <v>2885</v>
      </c>
      <c r="F333" t="s">
        <v>2886</v>
      </c>
      <c r="G333" t="s">
        <v>1892</v>
      </c>
      <c r="H333">
        <v>179</v>
      </c>
      <c r="I333">
        <v>180</v>
      </c>
      <c r="J333">
        <v>180</v>
      </c>
      <c r="K333">
        <v>178</v>
      </c>
      <c r="L333">
        <v>181.2</v>
      </c>
      <c r="M333" t="s">
        <v>1911</v>
      </c>
      <c r="N333" t="s">
        <v>1911</v>
      </c>
      <c r="O333" t="s">
        <v>1911</v>
      </c>
      <c r="P333" t="s">
        <v>1911</v>
      </c>
      <c r="Q333" t="s">
        <v>1911</v>
      </c>
      <c r="R333" t="s">
        <v>1911</v>
      </c>
      <c r="S333" t="s">
        <v>1911</v>
      </c>
      <c r="T333" t="s">
        <v>1911</v>
      </c>
      <c r="U333" t="s">
        <v>1911</v>
      </c>
      <c r="V333" t="s">
        <v>1892</v>
      </c>
      <c r="W333" t="s">
        <v>1911</v>
      </c>
      <c r="X333" t="s">
        <v>1892</v>
      </c>
      <c r="Y333" t="s">
        <v>1911</v>
      </c>
      <c r="Z333" t="s">
        <v>1911</v>
      </c>
      <c r="AA333" t="s">
        <v>1911</v>
      </c>
      <c r="AB333" t="s">
        <v>1892</v>
      </c>
      <c r="AC333" t="s">
        <v>1892</v>
      </c>
      <c r="AD333" t="s">
        <v>1911</v>
      </c>
      <c r="AE333" t="s">
        <v>1911</v>
      </c>
      <c r="AF333" t="s">
        <v>1892</v>
      </c>
      <c r="AG333" t="s">
        <v>1892</v>
      </c>
      <c r="AH333" t="s">
        <v>1892</v>
      </c>
      <c r="AI333" t="s">
        <v>1911</v>
      </c>
      <c r="AJ333" t="s">
        <v>1911</v>
      </c>
      <c r="AR333" s="21"/>
    </row>
    <row r="334" spans="1:44" x14ac:dyDescent="0.3">
      <c r="A334" t="s">
        <v>162</v>
      </c>
      <c r="B334">
        <v>2021</v>
      </c>
      <c r="C334" t="s">
        <v>2887</v>
      </c>
      <c r="D334" t="s">
        <v>1141</v>
      </c>
      <c r="E334" t="s">
        <v>2888</v>
      </c>
      <c r="F334" t="s">
        <v>2889</v>
      </c>
      <c r="G334" t="s">
        <v>1892</v>
      </c>
      <c r="H334">
        <v>53</v>
      </c>
      <c r="I334">
        <v>54</v>
      </c>
      <c r="J334">
        <v>54</v>
      </c>
      <c r="K334">
        <v>54</v>
      </c>
      <c r="L334">
        <v>54</v>
      </c>
      <c r="M334" t="s">
        <v>1911</v>
      </c>
      <c r="N334" t="s">
        <v>1892</v>
      </c>
      <c r="O334" t="s">
        <v>1892</v>
      </c>
      <c r="P334" t="s">
        <v>1892</v>
      </c>
      <c r="Q334" t="s">
        <v>1911</v>
      </c>
      <c r="R334" t="s">
        <v>1892</v>
      </c>
      <c r="S334" t="s">
        <v>1892</v>
      </c>
      <c r="T334" t="s">
        <v>1892</v>
      </c>
      <c r="U334" t="s">
        <v>1892</v>
      </c>
      <c r="V334" t="s">
        <v>1911</v>
      </c>
      <c r="AB334" t="s">
        <v>1892</v>
      </c>
      <c r="AC334" t="s">
        <v>1892</v>
      </c>
      <c r="AD334" t="s">
        <v>1911</v>
      </c>
      <c r="AE334" t="s">
        <v>1911</v>
      </c>
      <c r="AF334" t="s">
        <v>1892</v>
      </c>
      <c r="AG334" t="s">
        <v>1892</v>
      </c>
      <c r="AH334" t="s">
        <v>1892</v>
      </c>
      <c r="AI334" t="s">
        <v>1911</v>
      </c>
      <c r="AJ334" t="s">
        <v>1892</v>
      </c>
      <c r="AK334" t="s">
        <v>1892</v>
      </c>
      <c r="AL334" t="s">
        <v>1911</v>
      </c>
      <c r="AM334" t="s">
        <v>1911</v>
      </c>
      <c r="AN334" t="s">
        <v>1911</v>
      </c>
      <c r="AO334" t="s">
        <v>1911</v>
      </c>
      <c r="AP334" t="s">
        <v>1911</v>
      </c>
      <c r="AQ334" t="s">
        <v>1911</v>
      </c>
      <c r="AR334" s="21"/>
    </row>
    <row r="335" spans="1:44" x14ac:dyDescent="0.3">
      <c r="A335" t="s">
        <v>162</v>
      </c>
      <c r="B335">
        <v>2021</v>
      </c>
      <c r="C335" t="s">
        <v>2890</v>
      </c>
      <c r="D335" t="s">
        <v>1144</v>
      </c>
      <c r="E335" t="s">
        <v>2891</v>
      </c>
      <c r="F335" t="s">
        <v>2892</v>
      </c>
      <c r="G335" t="s">
        <v>1892</v>
      </c>
      <c r="H335">
        <v>89</v>
      </c>
      <c r="I335">
        <v>89</v>
      </c>
      <c r="J335">
        <v>89</v>
      </c>
      <c r="K335">
        <v>95</v>
      </c>
      <c r="L335">
        <v>92</v>
      </c>
      <c r="M335" t="s">
        <v>1911</v>
      </c>
      <c r="N335" t="s">
        <v>1911</v>
      </c>
      <c r="O335" t="s">
        <v>1911</v>
      </c>
      <c r="P335" t="s">
        <v>1911</v>
      </c>
      <c r="Q335" t="s">
        <v>1911</v>
      </c>
      <c r="R335" t="s">
        <v>1911</v>
      </c>
      <c r="S335" t="s">
        <v>1911</v>
      </c>
      <c r="T335" t="s">
        <v>1911</v>
      </c>
      <c r="U335" t="s">
        <v>1892</v>
      </c>
      <c r="V335" t="s">
        <v>1911</v>
      </c>
      <c r="AB335" t="s">
        <v>1892</v>
      </c>
      <c r="AC335" t="s">
        <v>1892</v>
      </c>
      <c r="AD335" t="s">
        <v>1892</v>
      </c>
      <c r="AE335" t="s">
        <v>1911</v>
      </c>
      <c r="AF335" t="s">
        <v>1892</v>
      </c>
      <c r="AG335" t="s">
        <v>1911</v>
      </c>
      <c r="AH335" t="s">
        <v>1911</v>
      </c>
      <c r="AI335" t="s">
        <v>1911</v>
      </c>
      <c r="AJ335" t="s">
        <v>1911</v>
      </c>
      <c r="AR335" s="21"/>
    </row>
    <row r="336" spans="1:44" x14ac:dyDescent="0.3">
      <c r="A336" t="s">
        <v>162</v>
      </c>
      <c r="B336">
        <v>2021</v>
      </c>
      <c r="C336" t="s">
        <v>2893</v>
      </c>
      <c r="D336" t="s">
        <v>1147</v>
      </c>
      <c r="E336" t="s">
        <v>2894</v>
      </c>
      <c r="F336" t="s">
        <v>2895</v>
      </c>
      <c r="G336" t="s">
        <v>1892</v>
      </c>
      <c r="H336">
        <v>33</v>
      </c>
      <c r="I336">
        <v>33</v>
      </c>
      <c r="J336">
        <v>32</v>
      </c>
      <c r="K336">
        <v>33</v>
      </c>
      <c r="L336">
        <v>33</v>
      </c>
      <c r="M336" t="s">
        <v>1911</v>
      </c>
      <c r="N336" t="s">
        <v>1911</v>
      </c>
      <c r="O336" t="s">
        <v>1911</v>
      </c>
      <c r="P336" t="s">
        <v>1911</v>
      </c>
      <c r="Q336" t="s">
        <v>1911</v>
      </c>
      <c r="R336" t="s">
        <v>1911</v>
      </c>
      <c r="S336" t="s">
        <v>1911</v>
      </c>
      <c r="T336" t="s">
        <v>1911</v>
      </c>
      <c r="U336" t="s">
        <v>1911</v>
      </c>
      <c r="V336" t="s">
        <v>1911</v>
      </c>
      <c r="AB336" t="s">
        <v>1892</v>
      </c>
      <c r="AC336" t="s">
        <v>1892</v>
      </c>
      <c r="AD336" t="s">
        <v>1911</v>
      </c>
      <c r="AE336" t="s">
        <v>1911</v>
      </c>
      <c r="AF336" t="s">
        <v>1911</v>
      </c>
      <c r="AG336" t="s">
        <v>1892</v>
      </c>
      <c r="AH336" t="s">
        <v>1911</v>
      </c>
      <c r="AI336" t="s">
        <v>1911</v>
      </c>
      <c r="AJ336" t="s">
        <v>1911</v>
      </c>
      <c r="AR336" s="21"/>
    </row>
    <row r="337" spans="1:44" x14ac:dyDescent="0.3">
      <c r="A337" t="s">
        <v>162</v>
      </c>
      <c r="B337">
        <v>2021</v>
      </c>
      <c r="C337" t="s">
        <v>2896</v>
      </c>
      <c r="D337" t="s">
        <v>1150</v>
      </c>
      <c r="E337" t="s">
        <v>2897</v>
      </c>
      <c r="F337" t="s">
        <v>2898</v>
      </c>
      <c r="G337" t="s">
        <v>1892</v>
      </c>
      <c r="H337">
        <v>623</v>
      </c>
      <c r="I337">
        <v>615</v>
      </c>
      <c r="J337">
        <v>636</v>
      </c>
      <c r="K337">
        <v>647</v>
      </c>
      <c r="L337">
        <v>624</v>
      </c>
      <c r="M337" t="s">
        <v>1911</v>
      </c>
      <c r="N337" t="s">
        <v>1892</v>
      </c>
      <c r="O337" t="s">
        <v>1892</v>
      </c>
      <c r="P337" t="s">
        <v>1892</v>
      </c>
      <c r="Q337" t="s">
        <v>1892</v>
      </c>
      <c r="R337" t="s">
        <v>1892</v>
      </c>
      <c r="S337" t="s">
        <v>1892</v>
      </c>
      <c r="T337" t="s">
        <v>1892</v>
      </c>
      <c r="U337" t="s">
        <v>1892</v>
      </c>
      <c r="V337" t="s">
        <v>1892</v>
      </c>
      <c r="W337" t="s">
        <v>1892</v>
      </c>
      <c r="X337" t="s">
        <v>1911</v>
      </c>
      <c r="Y337" t="s">
        <v>1911</v>
      </c>
      <c r="Z337" t="s">
        <v>1911</v>
      </c>
      <c r="AA337" t="s">
        <v>1911</v>
      </c>
      <c r="AB337" t="s">
        <v>1892</v>
      </c>
      <c r="AC337" t="s">
        <v>1892</v>
      </c>
      <c r="AD337" t="s">
        <v>1911</v>
      </c>
      <c r="AE337" t="s">
        <v>1911</v>
      </c>
      <c r="AF337" t="s">
        <v>1892</v>
      </c>
      <c r="AG337" t="s">
        <v>1892</v>
      </c>
      <c r="AH337" t="s">
        <v>1892</v>
      </c>
      <c r="AI337" t="s">
        <v>1911</v>
      </c>
      <c r="AJ337" t="s">
        <v>1892</v>
      </c>
      <c r="AK337" t="s">
        <v>1892</v>
      </c>
      <c r="AL337" t="s">
        <v>1911</v>
      </c>
      <c r="AM337" t="s">
        <v>1911</v>
      </c>
      <c r="AN337" t="s">
        <v>1911</v>
      </c>
      <c r="AO337" t="s">
        <v>1892</v>
      </c>
      <c r="AP337" t="s">
        <v>1911</v>
      </c>
      <c r="AQ337" t="s">
        <v>1892</v>
      </c>
      <c r="AR337" s="21"/>
    </row>
    <row r="338" spans="1:44" x14ac:dyDescent="0.3">
      <c r="A338" t="s">
        <v>162</v>
      </c>
      <c r="B338">
        <v>2021</v>
      </c>
      <c r="C338" t="s">
        <v>2899</v>
      </c>
      <c r="D338" t="s">
        <v>1153</v>
      </c>
      <c r="E338" t="s">
        <v>2900</v>
      </c>
      <c r="F338" t="s">
        <v>2901</v>
      </c>
      <c r="G338" t="s">
        <v>1892</v>
      </c>
      <c r="H338">
        <v>324</v>
      </c>
      <c r="I338">
        <v>331</v>
      </c>
      <c r="J338">
        <v>331</v>
      </c>
      <c r="K338">
        <v>335</v>
      </c>
      <c r="L338">
        <v>338</v>
      </c>
      <c r="M338" t="s">
        <v>1911</v>
      </c>
      <c r="N338" t="s">
        <v>1892</v>
      </c>
      <c r="O338" t="s">
        <v>1892</v>
      </c>
      <c r="P338" t="s">
        <v>1911</v>
      </c>
      <c r="Q338" t="s">
        <v>1911</v>
      </c>
      <c r="R338" t="s">
        <v>1892</v>
      </c>
      <c r="S338" t="s">
        <v>1892</v>
      </c>
      <c r="T338" t="s">
        <v>1892</v>
      </c>
      <c r="U338" t="s">
        <v>1892</v>
      </c>
      <c r="V338" t="s">
        <v>1892</v>
      </c>
      <c r="W338" t="s">
        <v>1911</v>
      </c>
      <c r="X338" t="s">
        <v>1911</v>
      </c>
      <c r="Y338" t="s">
        <v>1911</v>
      </c>
      <c r="Z338" t="s">
        <v>1911</v>
      </c>
      <c r="AA338" t="s">
        <v>1892</v>
      </c>
      <c r="AB338" t="s">
        <v>1892</v>
      </c>
      <c r="AC338" t="s">
        <v>1892</v>
      </c>
      <c r="AD338" t="s">
        <v>1892</v>
      </c>
      <c r="AE338" t="s">
        <v>1892</v>
      </c>
      <c r="AF338" t="s">
        <v>1892</v>
      </c>
      <c r="AG338" t="s">
        <v>1892</v>
      </c>
      <c r="AH338" t="s">
        <v>1892</v>
      </c>
      <c r="AI338" t="s">
        <v>1911</v>
      </c>
      <c r="AJ338" t="s">
        <v>1892</v>
      </c>
      <c r="AK338" t="s">
        <v>1892</v>
      </c>
      <c r="AL338" t="s">
        <v>1892</v>
      </c>
      <c r="AM338" t="s">
        <v>1892</v>
      </c>
      <c r="AN338" t="s">
        <v>1892</v>
      </c>
      <c r="AO338" t="s">
        <v>1892</v>
      </c>
      <c r="AP338" t="s">
        <v>1892</v>
      </c>
      <c r="AQ338" t="s">
        <v>1911</v>
      </c>
      <c r="AR338" s="21"/>
    </row>
    <row r="339" spans="1:44" x14ac:dyDescent="0.3">
      <c r="A339" t="s">
        <v>162</v>
      </c>
      <c r="B339">
        <v>2021</v>
      </c>
      <c r="C339" t="s">
        <v>2902</v>
      </c>
      <c r="D339" t="s">
        <v>1156</v>
      </c>
      <c r="E339" t="s">
        <v>2903</v>
      </c>
      <c r="F339" t="s">
        <v>2904</v>
      </c>
      <c r="G339" t="s">
        <v>1892</v>
      </c>
      <c r="H339">
        <v>88</v>
      </c>
      <c r="I339">
        <v>88</v>
      </c>
      <c r="J339">
        <v>88</v>
      </c>
      <c r="K339">
        <v>88</v>
      </c>
      <c r="L339">
        <v>89</v>
      </c>
      <c r="M339" t="s">
        <v>1911</v>
      </c>
      <c r="N339" t="s">
        <v>1911</v>
      </c>
      <c r="O339" t="s">
        <v>1911</v>
      </c>
      <c r="P339" t="s">
        <v>1911</v>
      </c>
      <c r="Q339" t="s">
        <v>1911</v>
      </c>
      <c r="R339" t="s">
        <v>1911</v>
      </c>
      <c r="S339" t="s">
        <v>1911</v>
      </c>
      <c r="T339" t="s">
        <v>1911</v>
      </c>
      <c r="U339" t="s">
        <v>1911</v>
      </c>
      <c r="V339" t="s">
        <v>1911</v>
      </c>
      <c r="AB339" t="s">
        <v>1892</v>
      </c>
      <c r="AC339" t="s">
        <v>1892</v>
      </c>
      <c r="AD339" t="s">
        <v>1892</v>
      </c>
      <c r="AE339" t="s">
        <v>1892</v>
      </c>
      <c r="AF339" t="s">
        <v>1911</v>
      </c>
      <c r="AG339" t="s">
        <v>1892</v>
      </c>
      <c r="AH339" t="s">
        <v>1892</v>
      </c>
      <c r="AI339" t="s">
        <v>1911</v>
      </c>
      <c r="AJ339" t="s">
        <v>1911</v>
      </c>
      <c r="AR339" s="21"/>
    </row>
    <row r="340" spans="1:44" x14ac:dyDescent="0.3">
      <c r="A340" t="s">
        <v>162</v>
      </c>
      <c r="B340">
        <v>2021</v>
      </c>
      <c r="C340" t="s">
        <v>2905</v>
      </c>
      <c r="D340" t="s">
        <v>1159</v>
      </c>
      <c r="E340" t="s">
        <v>2906</v>
      </c>
      <c r="F340" t="s">
        <v>2907</v>
      </c>
      <c r="G340" t="s">
        <v>1892</v>
      </c>
      <c r="H340">
        <v>79</v>
      </c>
      <c r="I340">
        <v>80.5</v>
      </c>
      <c r="J340">
        <v>80.5</v>
      </c>
      <c r="K340">
        <v>79</v>
      </c>
      <c r="L340">
        <v>79</v>
      </c>
      <c r="M340" t="s">
        <v>1911</v>
      </c>
      <c r="N340" t="s">
        <v>1911</v>
      </c>
      <c r="O340" t="s">
        <v>1911</v>
      </c>
      <c r="P340" t="s">
        <v>1911</v>
      </c>
      <c r="Q340" t="s">
        <v>1892</v>
      </c>
      <c r="R340" t="s">
        <v>1911</v>
      </c>
      <c r="S340" t="s">
        <v>1911</v>
      </c>
      <c r="T340" t="s">
        <v>1911</v>
      </c>
      <c r="U340" t="s">
        <v>1892</v>
      </c>
      <c r="V340" t="s">
        <v>1892</v>
      </c>
      <c r="W340" t="s">
        <v>1892</v>
      </c>
      <c r="X340" t="s">
        <v>1892</v>
      </c>
      <c r="Y340" t="s">
        <v>1892</v>
      </c>
      <c r="Z340" t="s">
        <v>1892</v>
      </c>
      <c r="AA340" t="s">
        <v>1911</v>
      </c>
      <c r="AB340" t="s">
        <v>1892</v>
      </c>
      <c r="AC340" t="s">
        <v>1911</v>
      </c>
      <c r="AD340" t="s">
        <v>1911</v>
      </c>
      <c r="AE340" t="s">
        <v>1892</v>
      </c>
      <c r="AF340" t="s">
        <v>1892</v>
      </c>
      <c r="AG340" t="s">
        <v>1892</v>
      </c>
      <c r="AH340" t="s">
        <v>1911</v>
      </c>
      <c r="AI340" t="s">
        <v>1911</v>
      </c>
      <c r="AJ340" t="s">
        <v>1892</v>
      </c>
      <c r="AK340" t="s">
        <v>1892</v>
      </c>
      <c r="AL340" t="s">
        <v>1911</v>
      </c>
      <c r="AM340" t="s">
        <v>1892</v>
      </c>
      <c r="AN340" t="s">
        <v>1892</v>
      </c>
      <c r="AO340" t="s">
        <v>1892</v>
      </c>
      <c r="AP340" t="s">
        <v>1911</v>
      </c>
      <c r="AQ340" t="s">
        <v>1911</v>
      </c>
      <c r="AR340" s="21"/>
    </row>
    <row r="341" spans="1:44" x14ac:dyDescent="0.3">
      <c r="A341" t="s">
        <v>162</v>
      </c>
      <c r="B341">
        <v>2021</v>
      </c>
      <c r="C341" t="s">
        <v>2908</v>
      </c>
      <c r="D341" t="s">
        <v>1162</v>
      </c>
      <c r="E341" t="s">
        <v>2909</v>
      </c>
      <c r="F341" t="s">
        <v>2910</v>
      </c>
      <c r="G341" t="s">
        <v>1892</v>
      </c>
      <c r="H341">
        <v>81</v>
      </c>
      <c r="I341">
        <v>81</v>
      </c>
      <c r="J341">
        <v>81</v>
      </c>
      <c r="K341">
        <v>81</v>
      </c>
      <c r="L341">
        <v>81</v>
      </c>
      <c r="M341" t="s">
        <v>1911</v>
      </c>
      <c r="N341" t="s">
        <v>1911</v>
      </c>
      <c r="O341" t="s">
        <v>1911</v>
      </c>
      <c r="P341" t="s">
        <v>1911</v>
      </c>
      <c r="Q341" t="s">
        <v>1911</v>
      </c>
      <c r="R341" t="s">
        <v>1911</v>
      </c>
      <c r="S341" t="s">
        <v>1911</v>
      </c>
      <c r="T341" t="s">
        <v>1911</v>
      </c>
      <c r="U341" t="s">
        <v>1911</v>
      </c>
      <c r="V341" t="s">
        <v>1911</v>
      </c>
      <c r="AB341" t="s">
        <v>1911</v>
      </c>
      <c r="AJ341" t="s">
        <v>1911</v>
      </c>
      <c r="AR341" s="21"/>
    </row>
    <row r="342" spans="1:44" x14ac:dyDescent="0.3">
      <c r="A342" t="s">
        <v>162</v>
      </c>
      <c r="B342">
        <v>2021</v>
      </c>
      <c r="C342" t="s">
        <v>2911</v>
      </c>
      <c r="D342" t="s">
        <v>1165</v>
      </c>
      <c r="E342" t="s">
        <v>2912</v>
      </c>
      <c r="F342" t="s">
        <v>2913</v>
      </c>
      <c r="G342" t="s">
        <v>1892</v>
      </c>
      <c r="H342">
        <v>213</v>
      </c>
      <c r="I342">
        <v>212</v>
      </c>
      <c r="J342">
        <v>215</v>
      </c>
      <c r="K342">
        <v>217</v>
      </c>
      <c r="L342">
        <v>219</v>
      </c>
      <c r="M342" t="s">
        <v>1911</v>
      </c>
      <c r="N342" t="s">
        <v>1892</v>
      </c>
      <c r="O342" t="s">
        <v>1892</v>
      </c>
      <c r="P342" t="s">
        <v>1892</v>
      </c>
      <c r="Q342" t="s">
        <v>1892</v>
      </c>
      <c r="R342" t="s">
        <v>1892</v>
      </c>
      <c r="S342" t="s">
        <v>1892</v>
      </c>
      <c r="T342" t="s">
        <v>1892</v>
      </c>
      <c r="U342" t="s">
        <v>1892</v>
      </c>
      <c r="V342" t="s">
        <v>1892</v>
      </c>
      <c r="W342" t="s">
        <v>1892</v>
      </c>
      <c r="X342" t="s">
        <v>1911</v>
      </c>
      <c r="Y342" t="s">
        <v>1911</v>
      </c>
      <c r="Z342" t="s">
        <v>1911</v>
      </c>
      <c r="AA342" t="s">
        <v>1911</v>
      </c>
      <c r="AB342" t="s">
        <v>1892</v>
      </c>
      <c r="AC342" t="s">
        <v>1892</v>
      </c>
      <c r="AD342" t="s">
        <v>1892</v>
      </c>
      <c r="AE342" t="s">
        <v>1892</v>
      </c>
      <c r="AF342" t="s">
        <v>1892</v>
      </c>
      <c r="AG342" t="s">
        <v>1892</v>
      </c>
      <c r="AH342" t="s">
        <v>1892</v>
      </c>
      <c r="AI342" t="s">
        <v>1892</v>
      </c>
      <c r="AJ342" t="s">
        <v>1892</v>
      </c>
      <c r="AK342" t="s">
        <v>1911</v>
      </c>
      <c r="AL342" t="s">
        <v>1892</v>
      </c>
      <c r="AM342" t="s">
        <v>1892</v>
      </c>
      <c r="AN342" t="s">
        <v>1911</v>
      </c>
      <c r="AO342" t="s">
        <v>1892</v>
      </c>
      <c r="AP342" t="s">
        <v>1892</v>
      </c>
      <c r="AQ342" t="s">
        <v>1911</v>
      </c>
      <c r="AR342" s="21"/>
    </row>
    <row r="343" spans="1:44" x14ac:dyDescent="0.3">
      <c r="A343" t="s">
        <v>162</v>
      </c>
      <c r="B343">
        <v>2021</v>
      </c>
      <c r="C343" t="s">
        <v>2914</v>
      </c>
      <c r="D343" t="s">
        <v>1168</v>
      </c>
      <c r="E343" t="s">
        <v>2915</v>
      </c>
      <c r="F343" t="s">
        <v>2916</v>
      </c>
      <c r="G343" t="s">
        <v>1892</v>
      </c>
      <c r="H343">
        <v>8</v>
      </c>
      <c r="I343">
        <v>8</v>
      </c>
      <c r="J343">
        <v>8</v>
      </c>
      <c r="K343">
        <v>7</v>
      </c>
      <c r="L343">
        <v>8</v>
      </c>
      <c r="M343" t="s">
        <v>1911</v>
      </c>
      <c r="N343" t="s">
        <v>1911</v>
      </c>
      <c r="O343" t="s">
        <v>1911</v>
      </c>
      <c r="P343" t="s">
        <v>1911</v>
      </c>
      <c r="Q343" t="s">
        <v>1911</v>
      </c>
      <c r="R343" t="s">
        <v>1911</v>
      </c>
      <c r="S343" t="s">
        <v>1911</v>
      </c>
      <c r="T343" t="s">
        <v>1911</v>
      </c>
      <c r="U343" t="s">
        <v>1911</v>
      </c>
      <c r="V343" t="s">
        <v>1911</v>
      </c>
      <c r="AB343" t="s">
        <v>1911</v>
      </c>
      <c r="AJ343" t="s">
        <v>1911</v>
      </c>
      <c r="AR343" s="21"/>
    </row>
    <row r="344" spans="1:44" x14ac:dyDescent="0.3">
      <c r="A344" t="s">
        <v>162</v>
      </c>
      <c r="B344">
        <v>2021</v>
      </c>
      <c r="C344" t="s">
        <v>2917</v>
      </c>
      <c r="D344" t="s">
        <v>1171</v>
      </c>
      <c r="E344" t="s">
        <v>2918</v>
      </c>
      <c r="F344" t="s">
        <v>2919</v>
      </c>
      <c r="G344" t="s">
        <v>1892</v>
      </c>
      <c r="H344">
        <v>77</v>
      </c>
      <c r="I344">
        <v>72</v>
      </c>
      <c r="J344">
        <v>76</v>
      </c>
      <c r="K344">
        <v>68</v>
      </c>
      <c r="L344">
        <v>71</v>
      </c>
      <c r="M344" t="s">
        <v>1911</v>
      </c>
      <c r="N344" t="s">
        <v>1911</v>
      </c>
      <c r="O344" t="s">
        <v>1911</v>
      </c>
      <c r="P344" t="s">
        <v>1911</v>
      </c>
      <c r="Q344" t="s">
        <v>1911</v>
      </c>
      <c r="R344" t="s">
        <v>1892</v>
      </c>
      <c r="S344" t="s">
        <v>1911</v>
      </c>
      <c r="T344" t="s">
        <v>1911</v>
      </c>
      <c r="U344" t="s">
        <v>1892</v>
      </c>
      <c r="V344" t="s">
        <v>1911</v>
      </c>
      <c r="AB344" t="s">
        <v>1892</v>
      </c>
      <c r="AC344" t="s">
        <v>1911</v>
      </c>
      <c r="AD344" t="s">
        <v>1911</v>
      </c>
      <c r="AE344" t="s">
        <v>1911</v>
      </c>
      <c r="AF344" t="s">
        <v>1911</v>
      </c>
      <c r="AG344" t="s">
        <v>1892</v>
      </c>
      <c r="AH344" t="s">
        <v>1892</v>
      </c>
      <c r="AI344" t="s">
        <v>1911</v>
      </c>
      <c r="AJ344" t="s">
        <v>1911</v>
      </c>
      <c r="AR344" s="21"/>
    </row>
    <row r="345" spans="1:44" x14ac:dyDescent="0.3">
      <c r="A345" t="s">
        <v>162</v>
      </c>
      <c r="B345">
        <v>2021</v>
      </c>
      <c r="C345" t="s">
        <v>2920</v>
      </c>
      <c r="D345" t="s">
        <v>1174</v>
      </c>
      <c r="E345" t="s">
        <v>2921</v>
      </c>
      <c r="F345" t="s">
        <v>2922</v>
      </c>
      <c r="G345" t="s">
        <v>1892</v>
      </c>
      <c r="H345">
        <v>27</v>
      </c>
      <c r="I345">
        <v>28</v>
      </c>
      <c r="J345">
        <v>28</v>
      </c>
      <c r="K345">
        <v>26</v>
      </c>
      <c r="L345">
        <v>29</v>
      </c>
      <c r="M345" t="s">
        <v>1911</v>
      </c>
      <c r="N345" t="s">
        <v>1911</v>
      </c>
      <c r="O345" t="s">
        <v>1911</v>
      </c>
      <c r="P345" t="s">
        <v>1911</v>
      </c>
      <c r="Q345" t="s">
        <v>1911</v>
      </c>
      <c r="R345" t="s">
        <v>1911</v>
      </c>
      <c r="S345" t="s">
        <v>1911</v>
      </c>
      <c r="T345" t="s">
        <v>1911</v>
      </c>
      <c r="U345" t="s">
        <v>1911</v>
      </c>
      <c r="V345" t="s">
        <v>1892</v>
      </c>
      <c r="W345" t="s">
        <v>1911</v>
      </c>
      <c r="X345" t="s">
        <v>1911</v>
      </c>
      <c r="Y345" t="s">
        <v>1892</v>
      </c>
      <c r="Z345" t="s">
        <v>1911</v>
      </c>
      <c r="AA345" t="s">
        <v>1911</v>
      </c>
      <c r="AB345" t="s">
        <v>1892</v>
      </c>
      <c r="AC345" t="s">
        <v>1911</v>
      </c>
      <c r="AD345" t="s">
        <v>1911</v>
      </c>
      <c r="AE345" t="s">
        <v>1911</v>
      </c>
      <c r="AF345" t="s">
        <v>1911</v>
      </c>
      <c r="AG345" t="s">
        <v>1911</v>
      </c>
      <c r="AH345" t="s">
        <v>1911</v>
      </c>
      <c r="AI345" t="s">
        <v>1892</v>
      </c>
      <c r="AJ345" t="s">
        <v>1911</v>
      </c>
      <c r="AR345" s="21"/>
    </row>
    <row r="346" spans="1:44" x14ac:dyDescent="0.3">
      <c r="A346" t="s">
        <v>162</v>
      </c>
      <c r="B346">
        <v>2021</v>
      </c>
      <c r="C346" t="s">
        <v>2923</v>
      </c>
      <c r="D346" t="s">
        <v>1177</v>
      </c>
      <c r="E346" t="s">
        <v>2924</v>
      </c>
      <c r="F346" t="s">
        <v>2925</v>
      </c>
      <c r="G346" t="s">
        <v>1892</v>
      </c>
      <c r="H346">
        <v>66</v>
      </c>
      <c r="I346">
        <v>67</v>
      </c>
      <c r="J346">
        <v>59</v>
      </c>
      <c r="K346">
        <v>59</v>
      </c>
      <c r="L346">
        <v>59</v>
      </c>
      <c r="M346" t="s">
        <v>1911</v>
      </c>
      <c r="N346" t="s">
        <v>1911</v>
      </c>
      <c r="O346" t="s">
        <v>1911</v>
      </c>
      <c r="P346" t="s">
        <v>1911</v>
      </c>
      <c r="Q346" t="s">
        <v>1911</v>
      </c>
      <c r="R346" t="s">
        <v>1892</v>
      </c>
      <c r="S346" t="s">
        <v>1911</v>
      </c>
      <c r="T346" t="s">
        <v>1911</v>
      </c>
      <c r="U346" t="s">
        <v>1892</v>
      </c>
      <c r="V346" t="s">
        <v>1892</v>
      </c>
      <c r="W346" t="s">
        <v>1911</v>
      </c>
      <c r="X346" t="s">
        <v>1892</v>
      </c>
      <c r="Y346" t="s">
        <v>1911</v>
      </c>
      <c r="Z346" t="s">
        <v>1911</v>
      </c>
      <c r="AA346" t="s">
        <v>1911</v>
      </c>
      <c r="AB346" t="s">
        <v>1892</v>
      </c>
      <c r="AC346" t="s">
        <v>1892</v>
      </c>
      <c r="AD346" t="s">
        <v>1911</v>
      </c>
      <c r="AE346" t="s">
        <v>1911</v>
      </c>
      <c r="AF346" t="s">
        <v>1892</v>
      </c>
      <c r="AG346" t="s">
        <v>1911</v>
      </c>
      <c r="AH346" t="s">
        <v>1892</v>
      </c>
      <c r="AI346" t="s">
        <v>1911</v>
      </c>
      <c r="AJ346" t="s">
        <v>1911</v>
      </c>
      <c r="AR346" s="21"/>
    </row>
    <row r="347" spans="1:44" x14ac:dyDescent="0.3">
      <c r="A347" t="s">
        <v>162</v>
      </c>
      <c r="B347">
        <v>2021</v>
      </c>
      <c r="C347" t="s">
        <v>2926</v>
      </c>
      <c r="D347" t="s">
        <v>1180</v>
      </c>
      <c r="E347" t="s">
        <v>2927</v>
      </c>
      <c r="F347" t="s">
        <v>2928</v>
      </c>
      <c r="G347" t="s">
        <v>1892</v>
      </c>
      <c r="H347">
        <v>422.6</v>
      </c>
      <c r="I347">
        <v>425.9</v>
      </c>
      <c r="J347">
        <v>433.6</v>
      </c>
      <c r="K347">
        <v>437.1</v>
      </c>
      <c r="L347">
        <v>441.2</v>
      </c>
      <c r="M347" t="s">
        <v>1911</v>
      </c>
      <c r="N347" t="s">
        <v>1892</v>
      </c>
      <c r="O347" t="s">
        <v>1892</v>
      </c>
      <c r="P347" t="s">
        <v>1911</v>
      </c>
      <c r="Q347" t="s">
        <v>1892</v>
      </c>
      <c r="R347" t="s">
        <v>1892</v>
      </c>
      <c r="S347" t="s">
        <v>1911</v>
      </c>
      <c r="T347" t="s">
        <v>1892</v>
      </c>
      <c r="U347" t="s">
        <v>1892</v>
      </c>
      <c r="V347" t="s">
        <v>1892</v>
      </c>
      <c r="W347" t="s">
        <v>1892</v>
      </c>
      <c r="X347" t="s">
        <v>1911</v>
      </c>
      <c r="Y347" t="s">
        <v>1911</v>
      </c>
      <c r="Z347" t="s">
        <v>1911</v>
      </c>
      <c r="AA347" t="s">
        <v>1911</v>
      </c>
      <c r="AB347" t="s">
        <v>1892</v>
      </c>
      <c r="AC347" t="s">
        <v>1892</v>
      </c>
      <c r="AD347" t="s">
        <v>1892</v>
      </c>
      <c r="AE347" t="s">
        <v>1911</v>
      </c>
      <c r="AF347" t="s">
        <v>1892</v>
      </c>
      <c r="AG347" t="s">
        <v>1892</v>
      </c>
      <c r="AH347" t="s">
        <v>1892</v>
      </c>
      <c r="AI347" t="s">
        <v>1911</v>
      </c>
      <c r="AJ347" t="s">
        <v>1911</v>
      </c>
      <c r="AR347" s="21"/>
    </row>
    <row r="348" spans="1:44" x14ac:dyDescent="0.3">
      <c r="A348" t="s">
        <v>162</v>
      </c>
      <c r="B348">
        <v>2021</v>
      </c>
      <c r="C348" t="s">
        <v>2929</v>
      </c>
      <c r="D348" t="s">
        <v>1183</v>
      </c>
      <c r="E348" t="s">
        <v>2930</v>
      </c>
      <c r="F348" t="s">
        <v>2931</v>
      </c>
      <c r="G348" t="s">
        <v>1892</v>
      </c>
      <c r="H348">
        <v>44</v>
      </c>
      <c r="I348">
        <v>43</v>
      </c>
      <c r="J348">
        <v>42</v>
      </c>
      <c r="K348">
        <v>42</v>
      </c>
      <c r="L348">
        <v>41</v>
      </c>
      <c r="M348" t="s">
        <v>1911</v>
      </c>
      <c r="N348" t="s">
        <v>1911</v>
      </c>
      <c r="O348" t="s">
        <v>1892</v>
      </c>
      <c r="P348" t="s">
        <v>1911</v>
      </c>
      <c r="Q348" t="s">
        <v>1892</v>
      </c>
      <c r="R348" t="s">
        <v>1892</v>
      </c>
      <c r="S348" t="s">
        <v>1911</v>
      </c>
      <c r="T348" t="s">
        <v>1911</v>
      </c>
      <c r="U348" t="s">
        <v>1892</v>
      </c>
      <c r="V348" t="s">
        <v>1892</v>
      </c>
      <c r="W348" t="s">
        <v>1911</v>
      </c>
      <c r="X348" t="s">
        <v>1892</v>
      </c>
      <c r="Y348" t="s">
        <v>1911</v>
      </c>
      <c r="Z348" t="s">
        <v>1892</v>
      </c>
      <c r="AA348" t="s">
        <v>1892</v>
      </c>
      <c r="AB348" t="s">
        <v>1911</v>
      </c>
      <c r="AJ348" t="s">
        <v>1911</v>
      </c>
      <c r="AR348" s="21"/>
    </row>
    <row r="349" spans="1:44" x14ac:dyDescent="0.3">
      <c r="A349" t="s">
        <v>162</v>
      </c>
      <c r="B349">
        <v>2021</v>
      </c>
      <c r="C349" t="s">
        <v>2932</v>
      </c>
      <c r="D349" t="s">
        <v>1186</v>
      </c>
      <c r="E349" t="s">
        <v>2933</v>
      </c>
      <c r="F349" t="s">
        <v>2934</v>
      </c>
      <c r="G349" t="s">
        <v>1892</v>
      </c>
      <c r="H349">
        <v>35</v>
      </c>
      <c r="I349">
        <v>36</v>
      </c>
      <c r="J349">
        <v>36</v>
      </c>
      <c r="K349">
        <v>36</v>
      </c>
      <c r="L349">
        <v>36</v>
      </c>
      <c r="M349" t="s">
        <v>1911</v>
      </c>
      <c r="N349" t="s">
        <v>1911</v>
      </c>
      <c r="O349" t="s">
        <v>1911</v>
      </c>
      <c r="P349" t="s">
        <v>1892</v>
      </c>
      <c r="Q349" t="s">
        <v>1911</v>
      </c>
      <c r="R349" t="s">
        <v>1911</v>
      </c>
      <c r="S349" t="s">
        <v>1892</v>
      </c>
      <c r="T349" t="s">
        <v>1911</v>
      </c>
      <c r="U349" t="s">
        <v>1892</v>
      </c>
      <c r="V349" t="s">
        <v>1892</v>
      </c>
      <c r="W349" t="s">
        <v>1892</v>
      </c>
      <c r="X349" t="s">
        <v>1911</v>
      </c>
      <c r="Y349" t="s">
        <v>1911</v>
      </c>
      <c r="Z349" t="s">
        <v>1911</v>
      </c>
      <c r="AA349" t="s">
        <v>1911</v>
      </c>
      <c r="AB349" t="s">
        <v>1892</v>
      </c>
      <c r="AC349" t="s">
        <v>1892</v>
      </c>
      <c r="AD349" t="s">
        <v>1892</v>
      </c>
      <c r="AE349" t="s">
        <v>1911</v>
      </c>
      <c r="AF349" t="s">
        <v>1892</v>
      </c>
      <c r="AG349" t="s">
        <v>1892</v>
      </c>
      <c r="AH349" t="s">
        <v>1892</v>
      </c>
      <c r="AI349" t="s">
        <v>1911</v>
      </c>
      <c r="AJ349" t="s">
        <v>1892</v>
      </c>
      <c r="AK349" t="s">
        <v>1892</v>
      </c>
      <c r="AL349" t="s">
        <v>1911</v>
      </c>
      <c r="AM349" t="s">
        <v>1911</v>
      </c>
      <c r="AN349" t="s">
        <v>1911</v>
      </c>
      <c r="AO349" t="s">
        <v>1911</v>
      </c>
      <c r="AP349" t="s">
        <v>1911</v>
      </c>
      <c r="AQ349" t="s">
        <v>1911</v>
      </c>
      <c r="AR349" s="21"/>
    </row>
    <row r="350" spans="1:44" x14ac:dyDescent="0.3">
      <c r="A350" t="s">
        <v>162</v>
      </c>
      <c r="B350">
        <v>2021</v>
      </c>
      <c r="C350" t="s">
        <v>2935</v>
      </c>
      <c r="D350" t="s">
        <v>1189</v>
      </c>
      <c r="E350" t="s">
        <v>2936</v>
      </c>
      <c r="F350" t="s">
        <v>2937</v>
      </c>
      <c r="G350" t="s">
        <v>1892</v>
      </c>
      <c r="H350">
        <v>571</v>
      </c>
      <c r="I350">
        <v>489</v>
      </c>
      <c r="J350">
        <v>494</v>
      </c>
      <c r="K350">
        <v>456</v>
      </c>
      <c r="L350">
        <v>456</v>
      </c>
      <c r="M350" t="s">
        <v>1892</v>
      </c>
      <c r="N350" t="s">
        <v>1892</v>
      </c>
      <c r="O350" t="s">
        <v>1892</v>
      </c>
      <c r="P350" t="s">
        <v>1892</v>
      </c>
      <c r="Q350" t="s">
        <v>1892</v>
      </c>
      <c r="R350" t="s">
        <v>1892</v>
      </c>
      <c r="S350" t="s">
        <v>1892</v>
      </c>
      <c r="T350" t="s">
        <v>1892</v>
      </c>
      <c r="U350" t="s">
        <v>1892</v>
      </c>
      <c r="V350" t="s">
        <v>1892</v>
      </c>
      <c r="W350" t="s">
        <v>1892</v>
      </c>
      <c r="X350" t="s">
        <v>1911</v>
      </c>
      <c r="Y350" t="s">
        <v>1911</v>
      </c>
      <c r="Z350" t="s">
        <v>1911</v>
      </c>
      <c r="AA350" t="s">
        <v>1911</v>
      </c>
      <c r="AB350" t="s">
        <v>1892</v>
      </c>
      <c r="AC350" t="s">
        <v>1892</v>
      </c>
      <c r="AD350" t="s">
        <v>1892</v>
      </c>
      <c r="AE350" t="s">
        <v>1892</v>
      </c>
      <c r="AF350" t="s">
        <v>1892</v>
      </c>
      <c r="AG350" t="s">
        <v>1892</v>
      </c>
      <c r="AH350" t="s">
        <v>1892</v>
      </c>
      <c r="AI350" t="s">
        <v>1911</v>
      </c>
      <c r="AJ350" t="s">
        <v>1892</v>
      </c>
      <c r="AK350" t="s">
        <v>1892</v>
      </c>
      <c r="AL350" t="s">
        <v>1911</v>
      </c>
      <c r="AM350" t="s">
        <v>1911</v>
      </c>
      <c r="AN350" t="s">
        <v>1911</v>
      </c>
      <c r="AO350" t="s">
        <v>1892</v>
      </c>
      <c r="AP350" t="s">
        <v>1911</v>
      </c>
      <c r="AQ350" t="s">
        <v>1892</v>
      </c>
      <c r="AR350" s="21"/>
    </row>
    <row r="351" spans="1:44" x14ac:dyDescent="0.3">
      <c r="A351" t="s">
        <v>162</v>
      </c>
      <c r="B351">
        <v>2021</v>
      </c>
      <c r="C351" t="s">
        <v>2938</v>
      </c>
      <c r="D351" t="s">
        <v>1192</v>
      </c>
      <c r="E351" t="s">
        <v>2939</v>
      </c>
      <c r="F351" t="s">
        <v>2940</v>
      </c>
      <c r="G351" t="s">
        <v>1892</v>
      </c>
      <c r="H351">
        <v>39</v>
      </c>
      <c r="I351">
        <v>40</v>
      </c>
      <c r="J351">
        <v>40</v>
      </c>
      <c r="K351">
        <v>40</v>
      </c>
      <c r="L351">
        <v>37</v>
      </c>
      <c r="M351" t="s">
        <v>1911</v>
      </c>
      <c r="N351" t="s">
        <v>1911</v>
      </c>
      <c r="O351" t="s">
        <v>1911</v>
      </c>
      <c r="P351" t="s">
        <v>1911</v>
      </c>
      <c r="Q351" t="s">
        <v>1892</v>
      </c>
      <c r="R351" t="s">
        <v>1892</v>
      </c>
      <c r="S351" t="s">
        <v>1911</v>
      </c>
      <c r="T351" t="s">
        <v>1911</v>
      </c>
      <c r="U351" t="s">
        <v>1892</v>
      </c>
      <c r="V351" t="s">
        <v>1911</v>
      </c>
      <c r="AB351" t="s">
        <v>1911</v>
      </c>
      <c r="AJ351" t="s">
        <v>1911</v>
      </c>
      <c r="AR351" s="21"/>
    </row>
    <row r="352" spans="1:44" x14ac:dyDescent="0.3">
      <c r="A352" t="s">
        <v>162</v>
      </c>
      <c r="B352">
        <v>2021</v>
      </c>
      <c r="C352" t="s">
        <v>2941</v>
      </c>
      <c r="D352" t="s">
        <v>1195</v>
      </c>
      <c r="E352" t="s">
        <v>2942</v>
      </c>
      <c r="F352" t="s">
        <v>2943</v>
      </c>
      <c r="G352" t="s">
        <v>1892</v>
      </c>
      <c r="H352">
        <v>178</v>
      </c>
      <c r="I352">
        <v>178</v>
      </c>
      <c r="J352">
        <v>166</v>
      </c>
      <c r="K352">
        <v>169</v>
      </c>
      <c r="L352">
        <v>169</v>
      </c>
      <c r="M352" t="s">
        <v>1911</v>
      </c>
      <c r="N352" t="s">
        <v>1911</v>
      </c>
      <c r="O352" t="s">
        <v>1911</v>
      </c>
      <c r="P352" t="s">
        <v>1911</v>
      </c>
      <c r="Q352" t="s">
        <v>1911</v>
      </c>
      <c r="R352" t="s">
        <v>1911</v>
      </c>
      <c r="S352" t="s">
        <v>1911</v>
      </c>
      <c r="T352" t="s">
        <v>1911</v>
      </c>
      <c r="U352" t="s">
        <v>1892</v>
      </c>
      <c r="V352" t="s">
        <v>1892</v>
      </c>
      <c r="W352" t="s">
        <v>1892</v>
      </c>
      <c r="X352" t="s">
        <v>1911</v>
      </c>
      <c r="Y352" t="s">
        <v>1911</v>
      </c>
      <c r="Z352" t="s">
        <v>1911</v>
      </c>
      <c r="AA352" t="s">
        <v>1911</v>
      </c>
      <c r="AB352" t="s">
        <v>1892</v>
      </c>
      <c r="AC352" t="s">
        <v>1892</v>
      </c>
      <c r="AD352" t="s">
        <v>1892</v>
      </c>
      <c r="AE352" t="s">
        <v>1892</v>
      </c>
      <c r="AF352" t="s">
        <v>1892</v>
      </c>
      <c r="AG352" t="s">
        <v>1892</v>
      </c>
      <c r="AH352" t="s">
        <v>1911</v>
      </c>
      <c r="AI352" t="s">
        <v>1911</v>
      </c>
      <c r="AJ352" t="s">
        <v>1911</v>
      </c>
      <c r="AR352" s="21"/>
    </row>
    <row r="353" spans="1:44" x14ac:dyDescent="0.3">
      <c r="A353" t="s">
        <v>162</v>
      </c>
      <c r="B353">
        <v>2021</v>
      </c>
      <c r="C353" t="s">
        <v>2944</v>
      </c>
      <c r="D353" t="s">
        <v>1198</v>
      </c>
      <c r="E353" t="s">
        <v>2945</v>
      </c>
      <c r="F353" t="s">
        <v>2946</v>
      </c>
      <c r="G353" t="s">
        <v>1892</v>
      </c>
      <c r="H353">
        <v>27.5</v>
      </c>
      <c r="I353">
        <v>28</v>
      </c>
      <c r="J353">
        <v>28</v>
      </c>
      <c r="K353">
        <v>28.5</v>
      </c>
      <c r="L353">
        <v>28.5</v>
      </c>
      <c r="M353" t="s">
        <v>1911</v>
      </c>
      <c r="N353" t="s">
        <v>1892</v>
      </c>
      <c r="O353" t="s">
        <v>1892</v>
      </c>
      <c r="P353" t="s">
        <v>1911</v>
      </c>
      <c r="Q353" t="s">
        <v>1892</v>
      </c>
      <c r="R353" t="s">
        <v>1892</v>
      </c>
      <c r="S353" t="s">
        <v>1892</v>
      </c>
      <c r="T353" t="s">
        <v>1892</v>
      </c>
      <c r="U353" t="s">
        <v>1892</v>
      </c>
      <c r="V353" t="s">
        <v>1892</v>
      </c>
      <c r="W353" t="s">
        <v>1892</v>
      </c>
      <c r="X353" t="s">
        <v>1911</v>
      </c>
      <c r="Y353" t="s">
        <v>1911</v>
      </c>
      <c r="Z353" t="s">
        <v>1911</v>
      </c>
      <c r="AA353" t="s">
        <v>1911</v>
      </c>
      <c r="AB353" t="s">
        <v>1892</v>
      </c>
      <c r="AC353" t="s">
        <v>1892</v>
      </c>
      <c r="AD353" t="s">
        <v>1892</v>
      </c>
      <c r="AE353" t="s">
        <v>1911</v>
      </c>
      <c r="AF353" t="s">
        <v>1892</v>
      </c>
      <c r="AG353" t="s">
        <v>1892</v>
      </c>
      <c r="AH353" t="s">
        <v>1911</v>
      </c>
      <c r="AI353" t="s">
        <v>1911</v>
      </c>
      <c r="AJ353" t="s">
        <v>1911</v>
      </c>
      <c r="AR353" s="21"/>
    </row>
    <row r="354" spans="1:44" x14ac:dyDescent="0.3">
      <c r="A354" t="s">
        <v>162</v>
      </c>
      <c r="B354">
        <v>2021</v>
      </c>
      <c r="C354" t="s">
        <v>2947</v>
      </c>
      <c r="D354" t="s">
        <v>1201</v>
      </c>
      <c r="E354" t="s">
        <v>2948</v>
      </c>
      <c r="F354" t="s">
        <v>2949</v>
      </c>
      <c r="G354" t="s">
        <v>1892</v>
      </c>
      <c r="H354">
        <v>34</v>
      </c>
      <c r="I354">
        <v>34</v>
      </c>
      <c r="J354">
        <v>33</v>
      </c>
      <c r="K354">
        <v>33.5</v>
      </c>
      <c r="L354">
        <v>34.5</v>
      </c>
      <c r="M354" t="s">
        <v>1911</v>
      </c>
      <c r="N354" t="s">
        <v>1911</v>
      </c>
      <c r="O354" t="s">
        <v>1911</v>
      </c>
      <c r="P354" t="s">
        <v>1911</v>
      </c>
      <c r="Q354" t="s">
        <v>1911</v>
      </c>
      <c r="R354" t="s">
        <v>1911</v>
      </c>
      <c r="S354" t="s">
        <v>1911</v>
      </c>
      <c r="T354" t="s">
        <v>1911</v>
      </c>
      <c r="U354" t="s">
        <v>1892</v>
      </c>
      <c r="V354" t="s">
        <v>1892</v>
      </c>
      <c r="W354" t="s">
        <v>1892</v>
      </c>
      <c r="X354" t="s">
        <v>1911</v>
      </c>
      <c r="Y354" t="s">
        <v>1911</v>
      </c>
      <c r="Z354" t="s">
        <v>1911</v>
      </c>
      <c r="AA354" t="s">
        <v>1911</v>
      </c>
      <c r="AB354" t="s">
        <v>1892</v>
      </c>
      <c r="AC354" t="s">
        <v>1892</v>
      </c>
      <c r="AD354" t="s">
        <v>1911</v>
      </c>
      <c r="AE354" t="s">
        <v>1911</v>
      </c>
      <c r="AF354" t="s">
        <v>1892</v>
      </c>
      <c r="AG354" t="s">
        <v>1892</v>
      </c>
      <c r="AH354" t="s">
        <v>1892</v>
      </c>
      <c r="AI354" t="s">
        <v>1911</v>
      </c>
      <c r="AJ354" t="s">
        <v>1911</v>
      </c>
      <c r="AR354" s="21"/>
    </row>
    <row r="355" spans="1:44" x14ac:dyDescent="0.3">
      <c r="A355" t="s">
        <v>162</v>
      </c>
      <c r="B355">
        <v>2021</v>
      </c>
      <c r="C355" t="s">
        <v>2950</v>
      </c>
      <c r="D355" t="s">
        <v>1204</v>
      </c>
      <c r="E355" t="s">
        <v>2951</v>
      </c>
      <c r="F355" t="s">
        <v>2952</v>
      </c>
      <c r="G355" t="s">
        <v>1892</v>
      </c>
      <c r="H355">
        <v>2990.8</v>
      </c>
      <c r="I355">
        <v>3015</v>
      </c>
      <c r="J355">
        <v>3015.6</v>
      </c>
      <c r="K355">
        <v>3032.2</v>
      </c>
      <c r="L355">
        <v>3080.1</v>
      </c>
      <c r="M355" t="s">
        <v>1911</v>
      </c>
      <c r="N355" t="s">
        <v>1892</v>
      </c>
      <c r="O355" t="s">
        <v>1892</v>
      </c>
      <c r="P355" t="s">
        <v>1911</v>
      </c>
      <c r="Q355" t="s">
        <v>1911</v>
      </c>
      <c r="R355" t="s">
        <v>1892</v>
      </c>
      <c r="S355" t="s">
        <v>1892</v>
      </c>
      <c r="T355" t="s">
        <v>1911</v>
      </c>
      <c r="U355" t="s">
        <v>1892</v>
      </c>
      <c r="V355" t="s">
        <v>1892</v>
      </c>
      <c r="W355" t="s">
        <v>1892</v>
      </c>
      <c r="X355" t="s">
        <v>1911</v>
      </c>
      <c r="Y355" t="s">
        <v>1911</v>
      </c>
      <c r="Z355" t="s">
        <v>1911</v>
      </c>
      <c r="AA355" t="s">
        <v>1911</v>
      </c>
      <c r="AB355" t="s">
        <v>1911</v>
      </c>
      <c r="AJ355" t="s">
        <v>1911</v>
      </c>
      <c r="AR355" s="21"/>
    </row>
    <row r="356" spans="1:44" x14ac:dyDescent="0.3">
      <c r="A356" t="s">
        <v>162</v>
      </c>
      <c r="B356">
        <v>2021</v>
      </c>
      <c r="C356" t="s">
        <v>2953</v>
      </c>
      <c r="D356" t="s">
        <v>1207</v>
      </c>
      <c r="E356" t="s">
        <v>2954</v>
      </c>
      <c r="F356" t="s">
        <v>2955</v>
      </c>
      <c r="G356" t="s">
        <v>1892</v>
      </c>
      <c r="H356">
        <v>43.5</v>
      </c>
      <c r="I356">
        <v>43.5</v>
      </c>
      <c r="J356">
        <v>45</v>
      </c>
      <c r="K356">
        <v>40.5</v>
      </c>
      <c r="L356">
        <v>40.5</v>
      </c>
      <c r="M356" t="s">
        <v>1911</v>
      </c>
      <c r="N356" t="s">
        <v>1911</v>
      </c>
      <c r="O356" t="s">
        <v>1911</v>
      </c>
      <c r="P356" t="s">
        <v>1911</v>
      </c>
      <c r="Q356" t="s">
        <v>1911</v>
      </c>
      <c r="R356" t="s">
        <v>1911</v>
      </c>
      <c r="S356" t="s">
        <v>1911</v>
      </c>
      <c r="T356" t="s">
        <v>1911</v>
      </c>
      <c r="U356" t="s">
        <v>1911</v>
      </c>
      <c r="V356" t="s">
        <v>1911</v>
      </c>
      <c r="AB356" t="s">
        <v>1892</v>
      </c>
      <c r="AC356" t="s">
        <v>1892</v>
      </c>
      <c r="AD356" t="s">
        <v>1892</v>
      </c>
      <c r="AE356" t="s">
        <v>1892</v>
      </c>
      <c r="AF356" t="s">
        <v>1911</v>
      </c>
      <c r="AG356" t="s">
        <v>1892</v>
      </c>
      <c r="AH356" t="s">
        <v>1911</v>
      </c>
      <c r="AI356" t="s">
        <v>1911</v>
      </c>
      <c r="AJ356" t="s">
        <v>1892</v>
      </c>
      <c r="AK356" t="s">
        <v>1892</v>
      </c>
      <c r="AL356" t="s">
        <v>1911</v>
      </c>
      <c r="AM356" t="s">
        <v>1911</v>
      </c>
      <c r="AN356" t="s">
        <v>1892</v>
      </c>
      <c r="AO356" t="s">
        <v>1911</v>
      </c>
      <c r="AP356" t="s">
        <v>1911</v>
      </c>
      <c r="AQ356" t="s">
        <v>1911</v>
      </c>
      <c r="AR356" s="21"/>
    </row>
    <row r="357" spans="1:44" x14ac:dyDescent="0.3">
      <c r="A357" t="s">
        <v>162</v>
      </c>
      <c r="B357">
        <v>2021</v>
      </c>
      <c r="C357" t="s">
        <v>2956</v>
      </c>
      <c r="D357" t="s">
        <v>1210</v>
      </c>
      <c r="E357" t="s">
        <v>2957</v>
      </c>
      <c r="F357" t="s">
        <v>2958</v>
      </c>
      <c r="G357" t="s">
        <v>1892</v>
      </c>
      <c r="H357">
        <v>51</v>
      </c>
      <c r="I357">
        <v>54</v>
      </c>
      <c r="J357">
        <v>53</v>
      </c>
      <c r="K357">
        <v>52</v>
      </c>
      <c r="L357">
        <v>51</v>
      </c>
      <c r="M357" t="s">
        <v>1911</v>
      </c>
      <c r="N357" t="s">
        <v>1911</v>
      </c>
      <c r="O357" t="s">
        <v>1911</v>
      </c>
      <c r="P357" t="s">
        <v>1911</v>
      </c>
      <c r="Q357" t="s">
        <v>1911</v>
      </c>
      <c r="R357" t="s">
        <v>1911</v>
      </c>
      <c r="S357" t="s">
        <v>1911</v>
      </c>
      <c r="T357" t="s">
        <v>1911</v>
      </c>
      <c r="U357" t="s">
        <v>1911</v>
      </c>
      <c r="V357" t="s">
        <v>1892</v>
      </c>
      <c r="W357" t="s">
        <v>1892</v>
      </c>
      <c r="X357" t="s">
        <v>1911</v>
      </c>
      <c r="Y357" t="s">
        <v>1911</v>
      </c>
      <c r="Z357" t="s">
        <v>1911</v>
      </c>
      <c r="AA357" t="s">
        <v>1911</v>
      </c>
      <c r="AB357" t="s">
        <v>1892</v>
      </c>
      <c r="AC357" t="s">
        <v>1892</v>
      </c>
      <c r="AD357" t="s">
        <v>1911</v>
      </c>
      <c r="AE357" t="s">
        <v>1911</v>
      </c>
      <c r="AF357" t="s">
        <v>1892</v>
      </c>
      <c r="AG357" t="s">
        <v>1892</v>
      </c>
      <c r="AH357" t="s">
        <v>1911</v>
      </c>
      <c r="AI357" t="s">
        <v>1911</v>
      </c>
      <c r="AJ357" t="s">
        <v>1911</v>
      </c>
      <c r="AR357" s="21"/>
    </row>
    <row r="358" spans="1:44" x14ac:dyDescent="0.3">
      <c r="A358" t="s">
        <v>162</v>
      </c>
      <c r="B358">
        <v>2021</v>
      </c>
      <c r="C358" t="s">
        <v>2959</v>
      </c>
      <c r="D358" t="s">
        <v>1213</v>
      </c>
      <c r="E358" t="s">
        <v>2960</v>
      </c>
      <c r="F358" t="s">
        <v>2961</v>
      </c>
      <c r="G358" t="s">
        <v>1892</v>
      </c>
      <c r="H358">
        <v>25.4</v>
      </c>
      <c r="I358">
        <v>25.4</v>
      </c>
      <c r="J358">
        <v>25.4</v>
      </c>
      <c r="K358">
        <v>25</v>
      </c>
      <c r="L358">
        <v>25</v>
      </c>
      <c r="M358" t="s">
        <v>1911</v>
      </c>
      <c r="N358" t="s">
        <v>1892</v>
      </c>
      <c r="O358" t="s">
        <v>1892</v>
      </c>
      <c r="P358" t="s">
        <v>1911</v>
      </c>
      <c r="Q358" t="s">
        <v>1911</v>
      </c>
      <c r="R358" t="s">
        <v>1892</v>
      </c>
      <c r="S358" t="s">
        <v>1892</v>
      </c>
      <c r="T358" t="s">
        <v>1892</v>
      </c>
      <c r="U358" t="s">
        <v>1892</v>
      </c>
      <c r="V358" t="s">
        <v>1892</v>
      </c>
      <c r="W358" t="s">
        <v>1892</v>
      </c>
      <c r="X358" t="s">
        <v>1892</v>
      </c>
      <c r="Y358" t="s">
        <v>1911</v>
      </c>
      <c r="Z358" t="s">
        <v>1892</v>
      </c>
      <c r="AA358" t="s">
        <v>1892</v>
      </c>
      <c r="AB358" t="s">
        <v>1892</v>
      </c>
      <c r="AC358" t="s">
        <v>1892</v>
      </c>
      <c r="AD358" t="s">
        <v>1892</v>
      </c>
      <c r="AE358" t="s">
        <v>1892</v>
      </c>
      <c r="AF358" t="s">
        <v>1892</v>
      </c>
      <c r="AG358" t="s">
        <v>1892</v>
      </c>
      <c r="AH358" t="s">
        <v>1892</v>
      </c>
      <c r="AI358" t="s">
        <v>1911</v>
      </c>
      <c r="AJ358" t="s">
        <v>1911</v>
      </c>
      <c r="AR358" s="21"/>
    </row>
    <row r="359" spans="1:44" x14ac:dyDescent="0.3">
      <c r="A359" t="s">
        <v>162</v>
      </c>
      <c r="B359">
        <v>2021</v>
      </c>
      <c r="C359" t="s">
        <v>2962</v>
      </c>
      <c r="D359" t="s">
        <v>1216</v>
      </c>
      <c r="E359" t="s">
        <v>2963</v>
      </c>
      <c r="F359" t="s">
        <v>2964</v>
      </c>
      <c r="G359" t="s">
        <v>1892</v>
      </c>
      <c r="H359">
        <v>56</v>
      </c>
      <c r="I359">
        <v>56</v>
      </c>
      <c r="J359">
        <v>55</v>
      </c>
      <c r="K359">
        <v>55</v>
      </c>
      <c r="L359">
        <v>56.5</v>
      </c>
      <c r="M359" t="s">
        <v>1911</v>
      </c>
      <c r="N359" t="s">
        <v>1911</v>
      </c>
      <c r="O359" t="s">
        <v>1911</v>
      </c>
      <c r="P359" t="s">
        <v>1911</v>
      </c>
      <c r="Q359" t="s">
        <v>1911</v>
      </c>
      <c r="R359" t="s">
        <v>1911</v>
      </c>
      <c r="S359" t="s">
        <v>1911</v>
      </c>
      <c r="T359" t="s">
        <v>1911</v>
      </c>
      <c r="U359" t="s">
        <v>1911</v>
      </c>
      <c r="V359" t="s">
        <v>1911</v>
      </c>
      <c r="AB359" t="s">
        <v>1892</v>
      </c>
      <c r="AC359" t="s">
        <v>1892</v>
      </c>
      <c r="AD359" t="s">
        <v>1892</v>
      </c>
      <c r="AE359" t="s">
        <v>1892</v>
      </c>
      <c r="AF359" t="s">
        <v>1911</v>
      </c>
      <c r="AG359" t="s">
        <v>1892</v>
      </c>
      <c r="AH359" t="s">
        <v>1892</v>
      </c>
      <c r="AI359" t="s">
        <v>1892</v>
      </c>
      <c r="AJ359" t="s">
        <v>1911</v>
      </c>
      <c r="AR359" s="21"/>
    </row>
    <row r="360" spans="1:44" x14ac:dyDescent="0.3">
      <c r="A360" t="s">
        <v>162</v>
      </c>
      <c r="B360">
        <v>2021</v>
      </c>
      <c r="C360" t="s">
        <v>2965</v>
      </c>
      <c r="D360" t="s">
        <v>1219</v>
      </c>
      <c r="E360" t="s">
        <v>2966</v>
      </c>
      <c r="F360" t="s">
        <v>2967</v>
      </c>
      <c r="G360" t="s">
        <v>1892</v>
      </c>
      <c r="H360">
        <v>61</v>
      </c>
      <c r="I360">
        <v>60.8</v>
      </c>
      <c r="J360">
        <v>60.8</v>
      </c>
      <c r="K360">
        <v>58.4</v>
      </c>
      <c r="L360">
        <v>61.2</v>
      </c>
      <c r="M360" t="s">
        <v>1911</v>
      </c>
      <c r="N360" t="s">
        <v>1911</v>
      </c>
      <c r="O360" t="s">
        <v>1911</v>
      </c>
      <c r="P360" t="s">
        <v>1911</v>
      </c>
      <c r="Q360" t="s">
        <v>1911</v>
      </c>
      <c r="R360" t="s">
        <v>1892</v>
      </c>
      <c r="S360" t="s">
        <v>1911</v>
      </c>
      <c r="T360" t="s">
        <v>1911</v>
      </c>
      <c r="U360" t="s">
        <v>1892</v>
      </c>
      <c r="V360" t="s">
        <v>1911</v>
      </c>
      <c r="AB360" t="s">
        <v>1892</v>
      </c>
      <c r="AC360" t="s">
        <v>1892</v>
      </c>
      <c r="AD360" t="s">
        <v>1911</v>
      </c>
      <c r="AE360" t="s">
        <v>1911</v>
      </c>
      <c r="AF360" t="s">
        <v>1892</v>
      </c>
      <c r="AG360" t="s">
        <v>1892</v>
      </c>
      <c r="AH360" t="s">
        <v>1911</v>
      </c>
      <c r="AI360" t="s">
        <v>1911</v>
      </c>
      <c r="AJ360" t="s">
        <v>1911</v>
      </c>
      <c r="AR360" s="21"/>
    </row>
    <row r="361" spans="1:44" x14ac:dyDescent="0.3">
      <c r="A361" t="s">
        <v>162</v>
      </c>
      <c r="B361">
        <v>2021</v>
      </c>
      <c r="C361" t="s">
        <v>2968</v>
      </c>
      <c r="D361" t="s">
        <v>1372</v>
      </c>
      <c r="E361" t="s">
        <v>2969</v>
      </c>
      <c r="F361" t="s">
        <v>2970</v>
      </c>
      <c r="G361" t="s">
        <v>1892</v>
      </c>
      <c r="H361">
        <v>61</v>
      </c>
      <c r="I361">
        <v>79</v>
      </c>
      <c r="J361">
        <v>79</v>
      </c>
      <c r="K361">
        <v>83</v>
      </c>
      <c r="L361">
        <v>89</v>
      </c>
      <c r="M361" t="s">
        <v>1911</v>
      </c>
      <c r="N361" t="s">
        <v>1892</v>
      </c>
      <c r="O361" t="s">
        <v>1892</v>
      </c>
      <c r="P361" t="s">
        <v>1892</v>
      </c>
      <c r="Q361" t="s">
        <v>1911</v>
      </c>
      <c r="R361" t="s">
        <v>1911</v>
      </c>
      <c r="S361" t="s">
        <v>1911</v>
      </c>
      <c r="T361" t="s">
        <v>1892</v>
      </c>
      <c r="U361" t="s">
        <v>1892</v>
      </c>
      <c r="V361" t="s">
        <v>1892</v>
      </c>
      <c r="W361" t="s">
        <v>1892</v>
      </c>
      <c r="X361" t="s">
        <v>1892</v>
      </c>
      <c r="Y361" t="s">
        <v>1911</v>
      </c>
      <c r="Z361" t="s">
        <v>1911</v>
      </c>
      <c r="AA361" t="s">
        <v>1911</v>
      </c>
      <c r="AB361" t="s">
        <v>1892</v>
      </c>
      <c r="AC361" t="s">
        <v>1892</v>
      </c>
      <c r="AD361" t="s">
        <v>1892</v>
      </c>
      <c r="AE361" t="s">
        <v>1911</v>
      </c>
      <c r="AF361" t="s">
        <v>1892</v>
      </c>
      <c r="AG361" t="s">
        <v>1911</v>
      </c>
      <c r="AH361" t="s">
        <v>1911</v>
      </c>
      <c r="AI361" t="s">
        <v>1911</v>
      </c>
      <c r="AJ361" t="s">
        <v>1911</v>
      </c>
      <c r="AR361" s="21"/>
    </row>
    <row r="362" spans="1:44" x14ac:dyDescent="0.3">
      <c r="A362" t="s">
        <v>162</v>
      </c>
      <c r="B362">
        <v>2021</v>
      </c>
      <c r="C362" t="s">
        <v>2971</v>
      </c>
      <c r="D362" t="s">
        <v>1222</v>
      </c>
      <c r="E362" t="s">
        <v>2972</v>
      </c>
      <c r="F362" t="s">
        <v>2973</v>
      </c>
      <c r="G362" t="s">
        <v>1892</v>
      </c>
      <c r="H362">
        <v>420</v>
      </c>
      <c r="I362">
        <v>424</v>
      </c>
      <c r="J362">
        <v>415</v>
      </c>
      <c r="K362">
        <v>404</v>
      </c>
      <c r="L362">
        <v>402</v>
      </c>
      <c r="M362" t="s">
        <v>1911</v>
      </c>
      <c r="N362" t="s">
        <v>1911</v>
      </c>
      <c r="O362" t="s">
        <v>1911</v>
      </c>
      <c r="P362" t="s">
        <v>1911</v>
      </c>
      <c r="Q362" t="s">
        <v>1911</v>
      </c>
      <c r="R362" t="s">
        <v>1911</v>
      </c>
      <c r="S362" t="s">
        <v>1911</v>
      </c>
      <c r="T362" t="s">
        <v>1911</v>
      </c>
      <c r="U362" t="s">
        <v>1911</v>
      </c>
      <c r="V362" t="s">
        <v>1911</v>
      </c>
      <c r="AB362" t="s">
        <v>1892</v>
      </c>
      <c r="AC362" t="s">
        <v>1892</v>
      </c>
      <c r="AD362" t="s">
        <v>1892</v>
      </c>
      <c r="AE362" t="s">
        <v>1892</v>
      </c>
      <c r="AF362" t="s">
        <v>1892</v>
      </c>
      <c r="AG362" t="s">
        <v>1892</v>
      </c>
      <c r="AH362" t="s">
        <v>1892</v>
      </c>
      <c r="AI362" t="s">
        <v>1911</v>
      </c>
      <c r="AJ362" t="s">
        <v>1911</v>
      </c>
      <c r="AR362" s="21"/>
    </row>
    <row r="363" spans="1:44" x14ac:dyDescent="0.3">
      <c r="A363" t="s">
        <v>162</v>
      </c>
      <c r="B363">
        <v>2021</v>
      </c>
      <c r="C363" t="s">
        <v>2974</v>
      </c>
      <c r="D363" t="s">
        <v>1225</v>
      </c>
      <c r="E363" t="s">
        <v>2975</v>
      </c>
      <c r="F363" t="s">
        <v>2976</v>
      </c>
      <c r="G363" t="s">
        <v>1892</v>
      </c>
      <c r="H363">
        <v>18</v>
      </c>
      <c r="I363">
        <v>19</v>
      </c>
      <c r="J363">
        <v>20</v>
      </c>
      <c r="K363">
        <v>18</v>
      </c>
      <c r="L363">
        <v>18</v>
      </c>
      <c r="M363" t="s">
        <v>1911</v>
      </c>
      <c r="N363" t="s">
        <v>1911</v>
      </c>
      <c r="O363" t="s">
        <v>1911</v>
      </c>
      <c r="P363" t="s">
        <v>1911</v>
      </c>
      <c r="Q363" t="s">
        <v>1911</v>
      </c>
      <c r="R363" t="s">
        <v>1911</v>
      </c>
      <c r="S363" t="s">
        <v>1911</v>
      </c>
      <c r="T363" t="s">
        <v>1911</v>
      </c>
      <c r="U363" t="s">
        <v>1911</v>
      </c>
      <c r="V363" t="s">
        <v>1911</v>
      </c>
      <c r="AB363" t="s">
        <v>1911</v>
      </c>
      <c r="AJ363" t="s">
        <v>1911</v>
      </c>
      <c r="AR363" s="21"/>
    </row>
    <row r="364" spans="1:44" x14ac:dyDescent="0.3">
      <c r="A364" t="s">
        <v>162</v>
      </c>
      <c r="B364">
        <v>2021</v>
      </c>
      <c r="C364" t="s">
        <v>2977</v>
      </c>
      <c r="D364" t="s">
        <v>1228</v>
      </c>
      <c r="E364" t="s">
        <v>2978</v>
      </c>
      <c r="F364" t="s">
        <v>2979</v>
      </c>
      <c r="G364" t="s">
        <v>1892</v>
      </c>
      <c r="H364">
        <v>36</v>
      </c>
      <c r="I364">
        <v>36</v>
      </c>
      <c r="J364">
        <v>36</v>
      </c>
      <c r="K364">
        <v>37</v>
      </c>
      <c r="L364">
        <v>37</v>
      </c>
      <c r="M364" t="s">
        <v>1911</v>
      </c>
      <c r="N364" t="s">
        <v>1911</v>
      </c>
      <c r="O364" t="s">
        <v>1911</v>
      </c>
      <c r="P364" t="s">
        <v>1911</v>
      </c>
      <c r="Q364" t="s">
        <v>1911</v>
      </c>
      <c r="R364" t="s">
        <v>1911</v>
      </c>
      <c r="S364" t="s">
        <v>1911</v>
      </c>
      <c r="T364" t="s">
        <v>1911</v>
      </c>
      <c r="U364" t="s">
        <v>1911</v>
      </c>
      <c r="V364" t="s">
        <v>1892</v>
      </c>
      <c r="W364" t="s">
        <v>1892</v>
      </c>
      <c r="X364" t="s">
        <v>1911</v>
      </c>
      <c r="Y364" t="s">
        <v>1911</v>
      </c>
      <c r="Z364" t="s">
        <v>1911</v>
      </c>
      <c r="AA364" t="s">
        <v>1911</v>
      </c>
      <c r="AB364" t="s">
        <v>1892</v>
      </c>
      <c r="AC364" t="s">
        <v>1911</v>
      </c>
      <c r="AD364" t="s">
        <v>1911</v>
      </c>
      <c r="AE364" t="s">
        <v>1911</v>
      </c>
      <c r="AF364" t="s">
        <v>1892</v>
      </c>
      <c r="AG364" t="s">
        <v>1892</v>
      </c>
      <c r="AH364" t="s">
        <v>1892</v>
      </c>
      <c r="AI364" t="s">
        <v>1911</v>
      </c>
      <c r="AJ364" t="s">
        <v>1911</v>
      </c>
      <c r="AR364" s="21"/>
    </row>
    <row r="365" spans="1:44" x14ac:dyDescent="0.3">
      <c r="A365" t="s">
        <v>162</v>
      </c>
      <c r="B365">
        <v>2021</v>
      </c>
      <c r="C365" t="s">
        <v>2980</v>
      </c>
      <c r="D365" t="s">
        <v>1231</v>
      </c>
      <c r="E365" t="s">
        <v>2981</v>
      </c>
      <c r="F365" t="s">
        <v>2982</v>
      </c>
      <c r="G365" t="s">
        <v>1892</v>
      </c>
      <c r="H365">
        <v>66</v>
      </c>
      <c r="I365">
        <v>66</v>
      </c>
      <c r="J365">
        <v>66</v>
      </c>
      <c r="K365">
        <v>64</v>
      </c>
      <c r="L365">
        <v>67</v>
      </c>
      <c r="M365" t="s">
        <v>1911</v>
      </c>
      <c r="N365" t="s">
        <v>1911</v>
      </c>
      <c r="O365" t="s">
        <v>1911</v>
      </c>
      <c r="P365" t="s">
        <v>1911</v>
      </c>
      <c r="Q365" t="s">
        <v>1911</v>
      </c>
      <c r="R365" t="s">
        <v>1911</v>
      </c>
      <c r="S365" t="s">
        <v>1911</v>
      </c>
      <c r="T365" t="s">
        <v>1911</v>
      </c>
      <c r="U365" t="s">
        <v>1911</v>
      </c>
      <c r="V365" t="s">
        <v>1911</v>
      </c>
      <c r="AB365" t="s">
        <v>1892</v>
      </c>
      <c r="AC365" t="s">
        <v>1892</v>
      </c>
      <c r="AD365" t="s">
        <v>1911</v>
      </c>
      <c r="AE365" t="s">
        <v>1892</v>
      </c>
      <c r="AF365" t="s">
        <v>1892</v>
      </c>
      <c r="AG365" t="s">
        <v>1892</v>
      </c>
      <c r="AH365" t="s">
        <v>1892</v>
      </c>
      <c r="AI365" t="s">
        <v>1911</v>
      </c>
      <c r="AJ365" t="s">
        <v>1892</v>
      </c>
      <c r="AK365" t="s">
        <v>1892</v>
      </c>
      <c r="AL365" t="s">
        <v>1892</v>
      </c>
      <c r="AM365" t="s">
        <v>1911</v>
      </c>
      <c r="AN365" t="s">
        <v>1892</v>
      </c>
      <c r="AO365" t="s">
        <v>1911</v>
      </c>
      <c r="AP365" t="s">
        <v>1911</v>
      </c>
      <c r="AQ365" t="s">
        <v>1911</v>
      </c>
      <c r="AR365" s="21"/>
    </row>
    <row r="366" spans="1:44" x14ac:dyDescent="0.3">
      <c r="A366" t="s">
        <v>162</v>
      </c>
      <c r="B366">
        <v>2021</v>
      </c>
      <c r="C366" t="s">
        <v>2983</v>
      </c>
      <c r="D366" t="s">
        <v>1234</v>
      </c>
      <c r="E366" t="s">
        <v>2984</v>
      </c>
      <c r="F366" t="s">
        <v>2985</v>
      </c>
      <c r="G366" t="s">
        <v>1892</v>
      </c>
      <c r="H366">
        <v>53</v>
      </c>
      <c r="I366">
        <v>52.4</v>
      </c>
      <c r="J366">
        <v>52</v>
      </c>
      <c r="K366">
        <v>52</v>
      </c>
      <c r="L366">
        <v>53</v>
      </c>
      <c r="M366" t="s">
        <v>1911</v>
      </c>
      <c r="N366" t="s">
        <v>1911</v>
      </c>
      <c r="O366" t="s">
        <v>1911</v>
      </c>
      <c r="P366" t="s">
        <v>1911</v>
      </c>
      <c r="Q366" t="s">
        <v>1911</v>
      </c>
      <c r="R366" t="s">
        <v>1911</v>
      </c>
      <c r="S366" t="s">
        <v>1911</v>
      </c>
      <c r="T366" t="s">
        <v>1911</v>
      </c>
      <c r="U366" t="s">
        <v>1911</v>
      </c>
      <c r="V366" t="s">
        <v>1892</v>
      </c>
      <c r="W366" t="s">
        <v>1892</v>
      </c>
      <c r="X366" t="s">
        <v>1892</v>
      </c>
      <c r="Y366" t="s">
        <v>1911</v>
      </c>
      <c r="Z366" t="s">
        <v>1911</v>
      </c>
      <c r="AA366" t="s">
        <v>1911</v>
      </c>
      <c r="AB366" t="s">
        <v>1892</v>
      </c>
      <c r="AC366" t="s">
        <v>1892</v>
      </c>
      <c r="AD366" t="s">
        <v>1911</v>
      </c>
      <c r="AE366" t="s">
        <v>1911</v>
      </c>
      <c r="AF366" t="s">
        <v>1892</v>
      </c>
      <c r="AG366" t="s">
        <v>1911</v>
      </c>
      <c r="AH366" t="s">
        <v>1911</v>
      </c>
      <c r="AI366" t="s">
        <v>1911</v>
      </c>
      <c r="AJ366" t="s">
        <v>1892</v>
      </c>
      <c r="AK366" t="s">
        <v>1892</v>
      </c>
      <c r="AL366" t="s">
        <v>1911</v>
      </c>
      <c r="AM366" t="s">
        <v>1911</v>
      </c>
      <c r="AN366" t="s">
        <v>1892</v>
      </c>
      <c r="AO366" t="s">
        <v>1911</v>
      </c>
      <c r="AP366" t="s">
        <v>1911</v>
      </c>
      <c r="AQ366" t="s">
        <v>1892</v>
      </c>
      <c r="AR366" s="21"/>
    </row>
    <row r="367" spans="1:44" x14ac:dyDescent="0.3">
      <c r="A367" t="s">
        <v>162</v>
      </c>
      <c r="B367">
        <v>2021</v>
      </c>
      <c r="C367" t="s">
        <v>2986</v>
      </c>
      <c r="D367" t="s">
        <v>1237</v>
      </c>
      <c r="E367" t="s">
        <v>2987</v>
      </c>
      <c r="F367" t="s">
        <v>2988</v>
      </c>
      <c r="G367" t="s">
        <v>1892</v>
      </c>
      <c r="H367">
        <v>750</v>
      </c>
      <c r="I367">
        <v>779</v>
      </c>
      <c r="J367">
        <v>780</v>
      </c>
      <c r="K367">
        <v>802</v>
      </c>
      <c r="L367">
        <v>815.6</v>
      </c>
      <c r="M367" t="s">
        <v>1911</v>
      </c>
      <c r="N367" t="s">
        <v>1911</v>
      </c>
      <c r="O367" t="s">
        <v>1911</v>
      </c>
      <c r="P367" t="s">
        <v>1911</v>
      </c>
      <c r="Q367" t="s">
        <v>1911</v>
      </c>
      <c r="R367" t="s">
        <v>1911</v>
      </c>
      <c r="S367" t="s">
        <v>1911</v>
      </c>
      <c r="T367" t="s">
        <v>1911</v>
      </c>
      <c r="U367" t="s">
        <v>1911</v>
      </c>
      <c r="V367" t="s">
        <v>1911</v>
      </c>
      <c r="AB367" t="s">
        <v>1892</v>
      </c>
      <c r="AC367" t="s">
        <v>1892</v>
      </c>
      <c r="AD367" t="s">
        <v>1892</v>
      </c>
      <c r="AE367" t="s">
        <v>1911</v>
      </c>
      <c r="AF367" t="s">
        <v>1892</v>
      </c>
      <c r="AG367" t="s">
        <v>1892</v>
      </c>
      <c r="AH367" t="s">
        <v>1892</v>
      </c>
      <c r="AI367" t="s">
        <v>1911</v>
      </c>
      <c r="AJ367" t="s">
        <v>1911</v>
      </c>
      <c r="AR367" s="21"/>
    </row>
    <row r="368" spans="1:44" x14ac:dyDescent="0.3">
      <c r="A368" t="s">
        <v>162</v>
      </c>
      <c r="B368">
        <v>2021</v>
      </c>
      <c r="C368" t="s">
        <v>2989</v>
      </c>
      <c r="D368" t="s">
        <v>1240</v>
      </c>
      <c r="E368" t="s">
        <v>2990</v>
      </c>
      <c r="F368" t="s">
        <v>2991</v>
      </c>
      <c r="G368" t="s">
        <v>1892</v>
      </c>
      <c r="H368">
        <v>23.4</v>
      </c>
      <c r="I368">
        <v>22.9</v>
      </c>
      <c r="J368">
        <v>22.9</v>
      </c>
      <c r="K368">
        <v>20.399999999999999</v>
      </c>
      <c r="L368">
        <v>21.4</v>
      </c>
      <c r="M368" t="s">
        <v>1892</v>
      </c>
      <c r="N368" t="s">
        <v>1892</v>
      </c>
      <c r="O368" t="s">
        <v>1892</v>
      </c>
      <c r="P368" t="s">
        <v>1892</v>
      </c>
      <c r="Q368" t="s">
        <v>1892</v>
      </c>
      <c r="R368" t="s">
        <v>1892</v>
      </c>
      <c r="S368" t="s">
        <v>1892</v>
      </c>
      <c r="T368" t="s">
        <v>1892</v>
      </c>
      <c r="U368" t="s">
        <v>1892</v>
      </c>
      <c r="V368" t="s">
        <v>1892</v>
      </c>
      <c r="W368" t="s">
        <v>1892</v>
      </c>
      <c r="X368" t="s">
        <v>1892</v>
      </c>
      <c r="Y368" t="s">
        <v>1911</v>
      </c>
      <c r="Z368" t="s">
        <v>1892</v>
      </c>
      <c r="AA368" t="s">
        <v>1911</v>
      </c>
      <c r="AB368" t="s">
        <v>1892</v>
      </c>
      <c r="AC368" t="s">
        <v>1892</v>
      </c>
      <c r="AD368" t="s">
        <v>1892</v>
      </c>
      <c r="AE368" t="s">
        <v>1911</v>
      </c>
      <c r="AF368" t="s">
        <v>1892</v>
      </c>
      <c r="AG368" t="s">
        <v>1892</v>
      </c>
      <c r="AH368" t="s">
        <v>1892</v>
      </c>
      <c r="AI368" t="s">
        <v>1911</v>
      </c>
      <c r="AJ368" t="s">
        <v>1911</v>
      </c>
      <c r="AR368" s="21"/>
    </row>
    <row r="369" spans="1:44" x14ac:dyDescent="0.3">
      <c r="A369" t="s">
        <v>162</v>
      </c>
      <c r="B369">
        <v>2021</v>
      </c>
      <c r="C369" t="s">
        <v>2992</v>
      </c>
      <c r="D369" t="s">
        <v>1243</v>
      </c>
      <c r="E369" t="s">
        <v>2993</v>
      </c>
      <c r="F369" t="s">
        <v>2994</v>
      </c>
      <c r="G369" t="s">
        <v>1892</v>
      </c>
      <c r="H369">
        <v>62</v>
      </c>
      <c r="I369">
        <v>61</v>
      </c>
      <c r="J369">
        <v>61</v>
      </c>
      <c r="K369">
        <v>57</v>
      </c>
      <c r="L369">
        <v>57</v>
      </c>
      <c r="M369" t="s">
        <v>1911</v>
      </c>
      <c r="N369" t="s">
        <v>1892</v>
      </c>
      <c r="O369" t="s">
        <v>1892</v>
      </c>
      <c r="P369" t="s">
        <v>1892</v>
      </c>
      <c r="Q369" t="s">
        <v>1892</v>
      </c>
      <c r="R369" t="s">
        <v>1892</v>
      </c>
      <c r="S369" t="s">
        <v>1892</v>
      </c>
      <c r="T369" t="s">
        <v>1892</v>
      </c>
      <c r="U369" t="s">
        <v>1892</v>
      </c>
      <c r="V369" t="s">
        <v>1892</v>
      </c>
      <c r="W369" t="s">
        <v>1892</v>
      </c>
      <c r="X369" t="s">
        <v>1911</v>
      </c>
      <c r="Y369" t="s">
        <v>1911</v>
      </c>
      <c r="Z369" t="s">
        <v>1911</v>
      </c>
      <c r="AA369" t="s">
        <v>1911</v>
      </c>
      <c r="AB369" t="s">
        <v>1892</v>
      </c>
      <c r="AC369" t="s">
        <v>1892</v>
      </c>
      <c r="AD369" t="s">
        <v>1911</v>
      </c>
      <c r="AE369" t="s">
        <v>1911</v>
      </c>
      <c r="AF369" t="s">
        <v>1892</v>
      </c>
      <c r="AG369" t="s">
        <v>1892</v>
      </c>
      <c r="AH369" t="s">
        <v>1892</v>
      </c>
      <c r="AI369" t="s">
        <v>1911</v>
      </c>
      <c r="AJ369" t="s">
        <v>1911</v>
      </c>
      <c r="AR369" s="21"/>
    </row>
    <row r="370" spans="1:44" x14ac:dyDescent="0.3">
      <c r="A370" t="s">
        <v>162</v>
      </c>
      <c r="B370">
        <v>2021</v>
      </c>
      <c r="C370" t="s">
        <v>2995</v>
      </c>
      <c r="D370" t="s">
        <v>1246</v>
      </c>
      <c r="E370" t="s">
        <v>2996</v>
      </c>
      <c r="F370" t="s">
        <v>2997</v>
      </c>
      <c r="G370" t="s">
        <v>1892</v>
      </c>
      <c r="H370">
        <v>239</v>
      </c>
      <c r="I370">
        <v>242</v>
      </c>
      <c r="J370">
        <v>244</v>
      </c>
      <c r="K370">
        <v>243</v>
      </c>
      <c r="L370">
        <v>243</v>
      </c>
      <c r="M370" t="s">
        <v>1911</v>
      </c>
      <c r="N370" t="s">
        <v>1911</v>
      </c>
      <c r="O370" t="s">
        <v>1892</v>
      </c>
      <c r="P370" t="s">
        <v>1892</v>
      </c>
      <c r="Q370" t="s">
        <v>1892</v>
      </c>
      <c r="R370" t="s">
        <v>1892</v>
      </c>
      <c r="S370" t="s">
        <v>1892</v>
      </c>
      <c r="T370" t="s">
        <v>1892</v>
      </c>
      <c r="U370" t="s">
        <v>1892</v>
      </c>
      <c r="V370" t="s">
        <v>1911</v>
      </c>
      <c r="AB370" t="s">
        <v>1892</v>
      </c>
      <c r="AC370" t="s">
        <v>1892</v>
      </c>
      <c r="AD370" t="s">
        <v>1911</v>
      </c>
      <c r="AE370" t="s">
        <v>1892</v>
      </c>
      <c r="AF370" t="s">
        <v>1892</v>
      </c>
      <c r="AG370" t="s">
        <v>1892</v>
      </c>
      <c r="AH370" t="s">
        <v>1892</v>
      </c>
      <c r="AI370" t="s">
        <v>1911</v>
      </c>
      <c r="AJ370" t="s">
        <v>1911</v>
      </c>
      <c r="AR370" s="21"/>
    </row>
    <row r="371" spans="1:44" x14ac:dyDescent="0.3">
      <c r="A371" t="s">
        <v>162</v>
      </c>
      <c r="B371">
        <v>2021</v>
      </c>
      <c r="C371" t="s">
        <v>2998</v>
      </c>
      <c r="D371" t="s">
        <v>1249</v>
      </c>
      <c r="E371" t="s">
        <v>2999</v>
      </c>
      <c r="F371" t="s">
        <v>3000</v>
      </c>
      <c r="G371" t="s">
        <v>1892</v>
      </c>
      <c r="H371">
        <v>21</v>
      </c>
      <c r="I371">
        <v>21</v>
      </c>
      <c r="J371">
        <v>21</v>
      </c>
      <c r="K371">
        <v>22</v>
      </c>
      <c r="L371">
        <v>25</v>
      </c>
      <c r="M371" t="s">
        <v>1911</v>
      </c>
      <c r="N371" t="s">
        <v>1892</v>
      </c>
      <c r="O371" t="s">
        <v>1892</v>
      </c>
      <c r="P371" t="s">
        <v>1911</v>
      </c>
      <c r="Q371" t="s">
        <v>1892</v>
      </c>
      <c r="R371" t="s">
        <v>1892</v>
      </c>
      <c r="S371" t="s">
        <v>1892</v>
      </c>
      <c r="T371" t="s">
        <v>1892</v>
      </c>
      <c r="U371" t="s">
        <v>1892</v>
      </c>
      <c r="V371" t="s">
        <v>1892</v>
      </c>
      <c r="W371" t="s">
        <v>1911</v>
      </c>
      <c r="X371" t="s">
        <v>1911</v>
      </c>
      <c r="Y371" t="s">
        <v>1911</v>
      </c>
      <c r="Z371" t="s">
        <v>1911</v>
      </c>
      <c r="AA371" t="s">
        <v>1892</v>
      </c>
      <c r="AB371" t="s">
        <v>1892</v>
      </c>
      <c r="AC371" t="s">
        <v>1911</v>
      </c>
      <c r="AD371" t="s">
        <v>1892</v>
      </c>
      <c r="AE371" t="s">
        <v>1911</v>
      </c>
      <c r="AF371" t="s">
        <v>1892</v>
      </c>
      <c r="AG371" t="s">
        <v>1892</v>
      </c>
      <c r="AH371" t="s">
        <v>1892</v>
      </c>
      <c r="AI371" t="s">
        <v>1911</v>
      </c>
      <c r="AJ371" t="s">
        <v>1911</v>
      </c>
      <c r="AR371" s="21"/>
    </row>
    <row r="372" spans="1:44" x14ac:dyDescent="0.3">
      <c r="A372" t="s">
        <v>162</v>
      </c>
      <c r="B372">
        <v>2021</v>
      </c>
      <c r="C372" t="s">
        <v>3001</v>
      </c>
      <c r="D372" t="s">
        <v>1252</v>
      </c>
      <c r="E372" t="s">
        <v>3002</v>
      </c>
      <c r="F372" t="s">
        <v>3003</v>
      </c>
      <c r="G372" t="s">
        <v>1892</v>
      </c>
      <c r="H372">
        <v>83</v>
      </c>
      <c r="I372">
        <v>62</v>
      </c>
      <c r="J372">
        <v>62</v>
      </c>
      <c r="K372">
        <v>41</v>
      </c>
      <c r="L372">
        <v>49</v>
      </c>
      <c r="M372" t="s">
        <v>1911</v>
      </c>
      <c r="N372" t="s">
        <v>1911</v>
      </c>
      <c r="O372" t="s">
        <v>1911</v>
      </c>
      <c r="P372" t="s">
        <v>1911</v>
      </c>
      <c r="Q372" t="s">
        <v>1911</v>
      </c>
      <c r="R372" t="s">
        <v>1911</v>
      </c>
      <c r="S372" t="s">
        <v>1911</v>
      </c>
      <c r="T372" t="s">
        <v>1911</v>
      </c>
      <c r="U372" t="s">
        <v>1911</v>
      </c>
      <c r="V372" t="s">
        <v>1911</v>
      </c>
      <c r="AB372" t="s">
        <v>1911</v>
      </c>
      <c r="AJ372" t="s">
        <v>1911</v>
      </c>
      <c r="AR372" s="21"/>
    </row>
    <row r="373" spans="1:44" x14ac:dyDescent="0.3">
      <c r="A373" t="s">
        <v>162</v>
      </c>
      <c r="B373">
        <v>2021</v>
      </c>
      <c r="C373" t="s">
        <v>3004</v>
      </c>
      <c r="D373" t="s">
        <v>1255</v>
      </c>
      <c r="E373" t="s">
        <v>3005</v>
      </c>
      <c r="F373" t="s">
        <v>3006</v>
      </c>
      <c r="G373" t="s">
        <v>1892</v>
      </c>
      <c r="H373">
        <v>218</v>
      </c>
      <c r="I373">
        <v>219</v>
      </c>
      <c r="J373">
        <v>219</v>
      </c>
      <c r="K373">
        <v>227</v>
      </c>
      <c r="L373">
        <v>249</v>
      </c>
      <c r="M373" t="s">
        <v>1911</v>
      </c>
      <c r="N373" t="s">
        <v>1911</v>
      </c>
      <c r="O373" t="s">
        <v>1911</v>
      </c>
      <c r="P373" t="s">
        <v>1911</v>
      </c>
      <c r="Q373" t="s">
        <v>1911</v>
      </c>
      <c r="R373" t="s">
        <v>1911</v>
      </c>
      <c r="S373" t="s">
        <v>1911</v>
      </c>
      <c r="T373" t="s">
        <v>1911</v>
      </c>
      <c r="U373" t="s">
        <v>1892</v>
      </c>
      <c r="V373" t="s">
        <v>1911</v>
      </c>
      <c r="AB373" t="s">
        <v>1892</v>
      </c>
      <c r="AC373" t="s">
        <v>1892</v>
      </c>
      <c r="AD373" t="s">
        <v>1892</v>
      </c>
      <c r="AE373" t="s">
        <v>1911</v>
      </c>
      <c r="AF373" t="s">
        <v>1892</v>
      </c>
      <c r="AG373" t="s">
        <v>1892</v>
      </c>
      <c r="AH373" t="s">
        <v>1911</v>
      </c>
      <c r="AI373" t="s">
        <v>1911</v>
      </c>
      <c r="AJ373" t="s">
        <v>1892</v>
      </c>
      <c r="AK373" t="s">
        <v>1892</v>
      </c>
      <c r="AL373" t="s">
        <v>1911</v>
      </c>
      <c r="AM373" t="s">
        <v>1911</v>
      </c>
      <c r="AN373" t="s">
        <v>1911</v>
      </c>
      <c r="AO373" t="s">
        <v>1892</v>
      </c>
      <c r="AP373" t="s">
        <v>1911</v>
      </c>
      <c r="AQ373" t="s">
        <v>1911</v>
      </c>
      <c r="AR373" s="21"/>
    </row>
    <row r="374" spans="1:44" x14ac:dyDescent="0.3">
      <c r="A374" t="s">
        <v>162</v>
      </c>
      <c r="B374">
        <v>2021</v>
      </c>
      <c r="C374" t="s">
        <v>3007</v>
      </c>
      <c r="D374" t="s">
        <v>1507</v>
      </c>
      <c r="E374" t="s">
        <v>3008</v>
      </c>
      <c r="F374" t="s">
        <v>3009</v>
      </c>
      <c r="G374" t="s">
        <v>1892</v>
      </c>
      <c r="H374">
        <v>41</v>
      </c>
      <c r="I374">
        <v>42</v>
      </c>
      <c r="J374">
        <v>42</v>
      </c>
      <c r="K374">
        <v>41</v>
      </c>
      <c r="L374">
        <v>38</v>
      </c>
      <c r="M374" t="s">
        <v>1911</v>
      </c>
      <c r="N374" t="s">
        <v>1911</v>
      </c>
      <c r="O374" t="s">
        <v>1892</v>
      </c>
      <c r="P374" t="s">
        <v>1892</v>
      </c>
      <c r="Q374" t="s">
        <v>1911</v>
      </c>
      <c r="R374" t="s">
        <v>1892</v>
      </c>
      <c r="S374" t="s">
        <v>1892</v>
      </c>
      <c r="T374" t="s">
        <v>1892</v>
      </c>
      <c r="U374" t="s">
        <v>1892</v>
      </c>
      <c r="V374" t="s">
        <v>1911</v>
      </c>
      <c r="AB374" t="s">
        <v>1892</v>
      </c>
      <c r="AC374" t="s">
        <v>1892</v>
      </c>
      <c r="AD374" t="s">
        <v>1911</v>
      </c>
      <c r="AE374" t="s">
        <v>1892</v>
      </c>
      <c r="AF374" t="s">
        <v>1892</v>
      </c>
      <c r="AG374" t="s">
        <v>1892</v>
      </c>
      <c r="AH374" t="s">
        <v>1892</v>
      </c>
      <c r="AI374" t="s">
        <v>1911</v>
      </c>
      <c r="AJ374" t="s">
        <v>1911</v>
      </c>
      <c r="AR374" s="21"/>
    </row>
    <row r="375" spans="1:44" x14ac:dyDescent="0.3">
      <c r="A375" t="s">
        <v>162</v>
      </c>
      <c r="B375">
        <v>2021</v>
      </c>
      <c r="C375" t="s">
        <v>3010</v>
      </c>
      <c r="D375" t="s">
        <v>1258</v>
      </c>
      <c r="E375" t="s">
        <v>3011</v>
      </c>
      <c r="F375" t="s">
        <v>3012</v>
      </c>
      <c r="G375" t="s">
        <v>1892</v>
      </c>
      <c r="H375">
        <v>392</v>
      </c>
      <c r="I375">
        <v>417</v>
      </c>
      <c r="J375">
        <v>432</v>
      </c>
      <c r="K375">
        <v>393</v>
      </c>
      <c r="L375">
        <v>380</v>
      </c>
      <c r="M375" t="s">
        <v>1911</v>
      </c>
      <c r="N375" t="s">
        <v>1911</v>
      </c>
      <c r="O375" t="s">
        <v>1911</v>
      </c>
      <c r="P375" t="s">
        <v>1911</v>
      </c>
      <c r="Q375" t="s">
        <v>1911</v>
      </c>
      <c r="R375" t="s">
        <v>1911</v>
      </c>
      <c r="S375" t="s">
        <v>1911</v>
      </c>
      <c r="T375" t="s">
        <v>1911</v>
      </c>
      <c r="U375" t="s">
        <v>1892</v>
      </c>
      <c r="V375" t="s">
        <v>1892</v>
      </c>
      <c r="W375" t="s">
        <v>1892</v>
      </c>
      <c r="X375" t="s">
        <v>1911</v>
      </c>
      <c r="Y375" t="s">
        <v>1911</v>
      </c>
      <c r="Z375" t="s">
        <v>1911</v>
      </c>
      <c r="AA375" t="s">
        <v>1911</v>
      </c>
      <c r="AB375" t="s">
        <v>1892</v>
      </c>
      <c r="AC375" t="s">
        <v>1892</v>
      </c>
      <c r="AD375" t="s">
        <v>1892</v>
      </c>
      <c r="AE375" t="s">
        <v>1892</v>
      </c>
      <c r="AF375" t="s">
        <v>1892</v>
      </c>
      <c r="AG375" t="s">
        <v>1892</v>
      </c>
      <c r="AH375" t="s">
        <v>1892</v>
      </c>
      <c r="AI375" t="s">
        <v>1911</v>
      </c>
      <c r="AJ375" t="s">
        <v>1892</v>
      </c>
      <c r="AK375" t="s">
        <v>1911</v>
      </c>
      <c r="AL375" t="s">
        <v>1911</v>
      </c>
      <c r="AM375" t="s">
        <v>1911</v>
      </c>
      <c r="AN375" t="s">
        <v>1911</v>
      </c>
      <c r="AO375" t="s">
        <v>1892</v>
      </c>
      <c r="AP375" t="s">
        <v>1911</v>
      </c>
      <c r="AQ375" t="s">
        <v>1892</v>
      </c>
      <c r="AR375" s="21"/>
    </row>
    <row r="376" spans="1:44" x14ac:dyDescent="0.3">
      <c r="A376" t="s">
        <v>162</v>
      </c>
      <c r="B376">
        <v>2021</v>
      </c>
      <c r="C376" t="s">
        <v>3013</v>
      </c>
      <c r="D376" t="s">
        <v>1261</v>
      </c>
      <c r="E376" t="s">
        <v>3014</v>
      </c>
      <c r="F376" t="s">
        <v>3015</v>
      </c>
      <c r="G376" t="s">
        <v>1892</v>
      </c>
      <c r="H376">
        <v>11</v>
      </c>
      <c r="I376">
        <v>11</v>
      </c>
      <c r="J376">
        <v>11</v>
      </c>
      <c r="K376">
        <v>11</v>
      </c>
      <c r="L376">
        <v>11</v>
      </c>
      <c r="M376" t="s">
        <v>1911</v>
      </c>
      <c r="N376" t="s">
        <v>1911</v>
      </c>
      <c r="O376" t="s">
        <v>1911</v>
      </c>
      <c r="P376" t="s">
        <v>1911</v>
      </c>
      <c r="Q376" t="s">
        <v>1911</v>
      </c>
      <c r="R376" t="s">
        <v>1911</v>
      </c>
      <c r="S376" t="s">
        <v>1911</v>
      </c>
      <c r="T376" t="s">
        <v>1911</v>
      </c>
      <c r="U376" t="s">
        <v>1911</v>
      </c>
      <c r="V376" t="s">
        <v>1911</v>
      </c>
      <c r="AB376" t="s">
        <v>1911</v>
      </c>
      <c r="AJ376" t="s">
        <v>1911</v>
      </c>
      <c r="AR376" s="21"/>
    </row>
    <row r="377" spans="1:44" x14ac:dyDescent="0.3">
      <c r="A377" t="s">
        <v>162</v>
      </c>
      <c r="B377">
        <v>2021</v>
      </c>
      <c r="C377" t="s">
        <v>3016</v>
      </c>
      <c r="D377" t="s">
        <v>1264</v>
      </c>
      <c r="E377" t="s">
        <v>3017</v>
      </c>
      <c r="F377" t="s">
        <v>3018</v>
      </c>
      <c r="G377" t="s">
        <v>1892</v>
      </c>
      <c r="H377">
        <v>40</v>
      </c>
      <c r="I377">
        <v>43</v>
      </c>
      <c r="J377">
        <v>44</v>
      </c>
      <c r="K377">
        <v>41</v>
      </c>
      <c r="L377">
        <v>41</v>
      </c>
      <c r="M377" t="s">
        <v>1911</v>
      </c>
      <c r="N377" t="s">
        <v>1911</v>
      </c>
      <c r="O377" t="s">
        <v>1892</v>
      </c>
      <c r="P377" t="s">
        <v>1911</v>
      </c>
      <c r="Q377" t="s">
        <v>1892</v>
      </c>
      <c r="R377" t="s">
        <v>1892</v>
      </c>
      <c r="S377" t="s">
        <v>1911</v>
      </c>
      <c r="T377" t="s">
        <v>1911</v>
      </c>
      <c r="U377" t="s">
        <v>1892</v>
      </c>
      <c r="V377" t="s">
        <v>1911</v>
      </c>
      <c r="AB377" t="s">
        <v>1892</v>
      </c>
      <c r="AC377" t="s">
        <v>1892</v>
      </c>
      <c r="AD377" t="s">
        <v>1892</v>
      </c>
      <c r="AE377" t="s">
        <v>1892</v>
      </c>
      <c r="AF377" t="s">
        <v>1892</v>
      </c>
      <c r="AG377" t="s">
        <v>1911</v>
      </c>
      <c r="AH377" t="s">
        <v>1892</v>
      </c>
      <c r="AI377" t="s">
        <v>1911</v>
      </c>
      <c r="AJ377" t="s">
        <v>1911</v>
      </c>
      <c r="AR377" s="21"/>
    </row>
    <row r="378" spans="1:44" x14ac:dyDescent="0.3">
      <c r="A378" t="s">
        <v>162</v>
      </c>
      <c r="B378">
        <v>2021</v>
      </c>
      <c r="C378" t="s">
        <v>3019</v>
      </c>
      <c r="D378" t="s">
        <v>1267</v>
      </c>
      <c r="E378" t="s">
        <v>3020</v>
      </c>
      <c r="F378" t="s">
        <v>3021</v>
      </c>
      <c r="G378" t="s">
        <v>1892</v>
      </c>
      <c r="H378">
        <v>51</v>
      </c>
      <c r="I378">
        <v>50</v>
      </c>
      <c r="J378">
        <v>50</v>
      </c>
      <c r="K378">
        <v>50</v>
      </c>
      <c r="L378">
        <v>50</v>
      </c>
      <c r="M378" t="s">
        <v>1911</v>
      </c>
      <c r="N378" t="s">
        <v>1911</v>
      </c>
      <c r="O378" t="s">
        <v>1911</v>
      </c>
      <c r="P378" t="s">
        <v>1911</v>
      </c>
      <c r="Q378" t="s">
        <v>1911</v>
      </c>
      <c r="R378" t="s">
        <v>1911</v>
      </c>
      <c r="S378" t="s">
        <v>1911</v>
      </c>
      <c r="T378" t="s">
        <v>1911</v>
      </c>
      <c r="U378" t="s">
        <v>1911</v>
      </c>
      <c r="V378" t="s">
        <v>1911</v>
      </c>
      <c r="AB378" t="s">
        <v>1911</v>
      </c>
      <c r="AJ378" t="s">
        <v>1911</v>
      </c>
      <c r="AR378" s="21"/>
    </row>
    <row r="379" spans="1:44" x14ac:dyDescent="0.3">
      <c r="A379" t="s">
        <v>162</v>
      </c>
      <c r="B379">
        <v>2021</v>
      </c>
      <c r="C379" t="s">
        <v>3022</v>
      </c>
      <c r="D379" t="s">
        <v>1276</v>
      </c>
      <c r="E379" t="s">
        <v>3023</v>
      </c>
      <c r="F379" t="s">
        <v>3024</v>
      </c>
      <c r="G379" t="s">
        <v>1892</v>
      </c>
      <c r="H379">
        <v>39.700000000000003</v>
      </c>
      <c r="I379">
        <v>38.5</v>
      </c>
      <c r="J379">
        <v>38.5</v>
      </c>
      <c r="K379">
        <v>38.5</v>
      </c>
      <c r="L379">
        <v>38.5</v>
      </c>
      <c r="M379" t="s">
        <v>1911</v>
      </c>
      <c r="N379" t="s">
        <v>1892</v>
      </c>
      <c r="O379" t="s">
        <v>1892</v>
      </c>
      <c r="P379" t="s">
        <v>1911</v>
      </c>
      <c r="Q379" t="s">
        <v>1911</v>
      </c>
      <c r="R379" t="s">
        <v>1911</v>
      </c>
      <c r="S379" t="s">
        <v>1911</v>
      </c>
      <c r="T379" t="s">
        <v>1911</v>
      </c>
      <c r="U379" t="s">
        <v>1892</v>
      </c>
      <c r="V379" t="s">
        <v>1892</v>
      </c>
      <c r="W379" t="s">
        <v>1892</v>
      </c>
      <c r="X379" t="s">
        <v>1911</v>
      </c>
      <c r="Y379" t="s">
        <v>1911</v>
      </c>
      <c r="Z379" t="s">
        <v>1911</v>
      </c>
      <c r="AA379" t="s">
        <v>1892</v>
      </c>
      <c r="AB379" t="s">
        <v>1892</v>
      </c>
      <c r="AC379" t="s">
        <v>1892</v>
      </c>
      <c r="AD379" t="s">
        <v>1911</v>
      </c>
      <c r="AE379" t="s">
        <v>1911</v>
      </c>
      <c r="AF379" t="s">
        <v>1892</v>
      </c>
      <c r="AG379" t="s">
        <v>1911</v>
      </c>
      <c r="AH379" t="s">
        <v>1892</v>
      </c>
      <c r="AI379" t="s">
        <v>1911</v>
      </c>
      <c r="AJ379" t="s">
        <v>1892</v>
      </c>
      <c r="AK379" t="s">
        <v>1892</v>
      </c>
      <c r="AL379" t="s">
        <v>1911</v>
      </c>
      <c r="AM379" t="s">
        <v>1911</v>
      </c>
      <c r="AN379" t="s">
        <v>1911</v>
      </c>
      <c r="AO379" t="s">
        <v>1911</v>
      </c>
      <c r="AP379" t="s">
        <v>1911</v>
      </c>
      <c r="AQ379" t="s">
        <v>1892</v>
      </c>
      <c r="AR379" s="21"/>
    </row>
    <row r="380" spans="1:44" x14ac:dyDescent="0.3">
      <c r="A380" t="s">
        <v>162</v>
      </c>
      <c r="B380">
        <v>2021</v>
      </c>
      <c r="C380" t="s">
        <v>3025</v>
      </c>
      <c r="D380" t="s">
        <v>1273</v>
      </c>
      <c r="E380" t="s">
        <v>3026</v>
      </c>
      <c r="F380" t="s">
        <v>3027</v>
      </c>
      <c r="G380" t="s">
        <v>1892</v>
      </c>
      <c r="H380">
        <v>94.2</v>
      </c>
      <c r="I380">
        <v>91</v>
      </c>
      <c r="J380">
        <v>91</v>
      </c>
      <c r="K380">
        <v>89.6</v>
      </c>
      <c r="L380">
        <v>89</v>
      </c>
      <c r="M380" t="s">
        <v>1911</v>
      </c>
      <c r="N380" t="s">
        <v>1892</v>
      </c>
      <c r="O380" t="s">
        <v>1892</v>
      </c>
      <c r="P380" t="s">
        <v>1892</v>
      </c>
      <c r="Q380" t="s">
        <v>1911</v>
      </c>
      <c r="R380" t="s">
        <v>1892</v>
      </c>
      <c r="S380" t="s">
        <v>1892</v>
      </c>
      <c r="T380" t="s">
        <v>1892</v>
      </c>
      <c r="U380" t="s">
        <v>1892</v>
      </c>
      <c r="V380" t="s">
        <v>1892</v>
      </c>
      <c r="W380" t="s">
        <v>1892</v>
      </c>
      <c r="X380" t="s">
        <v>1911</v>
      </c>
      <c r="Y380" t="s">
        <v>1911</v>
      </c>
      <c r="Z380" t="s">
        <v>1892</v>
      </c>
      <c r="AA380" t="s">
        <v>1911</v>
      </c>
      <c r="AB380" t="s">
        <v>1892</v>
      </c>
      <c r="AC380" t="s">
        <v>1892</v>
      </c>
      <c r="AD380" t="s">
        <v>1911</v>
      </c>
      <c r="AE380" t="s">
        <v>1892</v>
      </c>
      <c r="AF380" t="s">
        <v>1892</v>
      </c>
      <c r="AG380" t="s">
        <v>1892</v>
      </c>
      <c r="AH380" t="s">
        <v>1892</v>
      </c>
      <c r="AI380" t="s">
        <v>1911</v>
      </c>
      <c r="AJ380" t="s">
        <v>1911</v>
      </c>
      <c r="AR380" s="21"/>
    </row>
    <row r="381" spans="1:44" x14ac:dyDescent="0.3">
      <c r="A381" t="s">
        <v>162</v>
      </c>
      <c r="B381">
        <v>2021</v>
      </c>
      <c r="C381" t="s">
        <v>3028</v>
      </c>
      <c r="D381" t="s">
        <v>1270</v>
      </c>
      <c r="E381" t="s">
        <v>3029</v>
      </c>
      <c r="F381" t="s">
        <v>3030</v>
      </c>
      <c r="G381" t="s">
        <v>1892</v>
      </c>
      <c r="H381">
        <v>74</v>
      </c>
      <c r="I381">
        <v>74</v>
      </c>
      <c r="J381">
        <v>74</v>
      </c>
      <c r="K381">
        <v>74</v>
      </c>
      <c r="L381">
        <v>74</v>
      </c>
      <c r="M381" t="s">
        <v>1911</v>
      </c>
      <c r="N381" t="s">
        <v>1892</v>
      </c>
      <c r="O381" t="s">
        <v>1892</v>
      </c>
      <c r="P381" t="s">
        <v>1892</v>
      </c>
      <c r="Q381" t="s">
        <v>1911</v>
      </c>
      <c r="R381" t="s">
        <v>1892</v>
      </c>
      <c r="S381" t="s">
        <v>1892</v>
      </c>
      <c r="T381" t="s">
        <v>1892</v>
      </c>
      <c r="U381" t="s">
        <v>1892</v>
      </c>
      <c r="V381" t="s">
        <v>1911</v>
      </c>
      <c r="AB381" t="s">
        <v>1892</v>
      </c>
      <c r="AC381" t="s">
        <v>1892</v>
      </c>
      <c r="AD381" t="s">
        <v>1892</v>
      </c>
      <c r="AE381" t="s">
        <v>1911</v>
      </c>
      <c r="AF381" t="s">
        <v>1892</v>
      </c>
      <c r="AG381" t="s">
        <v>1892</v>
      </c>
      <c r="AH381" t="s">
        <v>1892</v>
      </c>
      <c r="AI381" t="s">
        <v>1911</v>
      </c>
      <c r="AJ381" t="s">
        <v>1911</v>
      </c>
      <c r="AR381" s="21"/>
    </row>
    <row r="382" spans="1:44" x14ac:dyDescent="0.3">
      <c r="A382" t="s">
        <v>162</v>
      </c>
      <c r="B382">
        <v>2021</v>
      </c>
      <c r="C382" t="s">
        <v>3031</v>
      </c>
      <c r="D382" t="s">
        <v>1279</v>
      </c>
      <c r="E382" t="s">
        <v>3032</v>
      </c>
      <c r="F382" t="s">
        <v>3033</v>
      </c>
      <c r="G382" t="s">
        <v>1892</v>
      </c>
      <c r="H382">
        <v>21</v>
      </c>
      <c r="I382">
        <v>22</v>
      </c>
      <c r="J382">
        <v>21</v>
      </c>
      <c r="K382">
        <v>21</v>
      </c>
      <c r="L382">
        <v>25</v>
      </c>
      <c r="M382" t="s">
        <v>1911</v>
      </c>
      <c r="N382" t="s">
        <v>1911</v>
      </c>
      <c r="O382" t="s">
        <v>1911</v>
      </c>
      <c r="P382" t="s">
        <v>1911</v>
      </c>
      <c r="Q382" t="s">
        <v>1911</v>
      </c>
      <c r="R382" t="s">
        <v>1911</v>
      </c>
      <c r="S382" t="s">
        <v>1911</v>
      </c>
      <c r="T382" t="s">
        <v>1911</v>
      </c>
      <c r="U382" t="s">
        <v>1911</v>
      </c>
      <c r="V382" t="s">
        <v>1911</v>
      </c>
      <c r="AB382" t="s">
        <v>1892</v>
      </c>
      <c r="AC382" t="s">
        <v>1892</v>
      </c>
      <c r="AD382" t="s">
        <v>1911</v>
      </c>
      <c r="AE382" t="s">
        <v>1911</v>
      </c>
      <c r="AF382" t="s">
        <v>1911</v>
      </c>
      <c r="AG382" t="s">
        <v>1892</v>
      </c>
      <c r="AH382" t="s">
        <v>1911</v>
      </c>
      <c r="AI382" t="s">
        <v>1911</v>
      </c>
      <c r="AJ382" t="s">
        <v>1911</v>
      </c>
      <c r="AR382" s="21"/>
    </row>
    <row r="383" spans="1:44" x14ac:dyDescent="0.3">
      <c r="A383" t="s">
        <v>162</v>
      </c>
      <c r="B383">
        <v>2021</v>
      </c>
      <c r="C383" t="s">
        <v>3034</v>
      </c>
      <c r="D383" t="s">
        <v>1282</v>
      </c>
      <c r="E383" t="s">
        <v>3035</v>
      </c>
      <c r="F383" t="s">
        <v>3036</v>
      </c>
      <c r="G383" t="s">
        <v>1892</v>
      </c>
      <c r="H383">
        <v>66</v>
      </c>
      <c r="I383">
        <v>64.400000000000006</v>
      </c>
      <c r="J383">
        <v>67.2</v>
      </c>
      <c r="K383">
        <v>67.2</v>
      </c>
      <c r="L383">
        <v>66.900000000000006</v>
      </c>
      <c r="M383" t="s">
        <v>1911</v>
      </c>
      <c r="N383" t="s">
        <v>1892</v>
      </c>
      <c r="O383" t="s">
        <v>1892</v>
      </c>
      <c r="P383" t="s">
        <v>1911</v>
      </c>
      <c r="Q383" t="s">
        <v>1911</v>
      </c>
      <c r="R383" t="s">
        <v>1892</v>
      </c>
      <c r="S383" t="s">
        <v>1911</v>
      </c>
      <c r="T383" t="s">
        <v>1911</v>
      </c>
      <c r="U383" t="s">
        <v>1892</v>
      </c>
      <c r="V383" t="s">
        <v>1911</v>
      </c>
      <c r="AB383" t="s">
        <v>1892</v>
      </c>
      <c r="AC383" t="s">
        <v>1892</v>
      </c>
      <c r="AD383" t="s">
        <v>1911</v>
      </c>
      <c r="AE383" t="s">
        <v>1892</v>
      </c>
      <c r="AF383" t="s">
        <v>1892</v>
      </c>
      <c r="AG383" t="s">
        <v>1892</v>
      </c>
      <c r="AH383" t="s">
        <v>1892</v>
      </c>
      <c r="AI383" t="s">
        <v>1911</v>
      </c>
      <c r="AJ383" t="s">
        <v>1892</v>
      </c>
      <c r="AK383" t="s">
        <v>1892</v>
      </c>
      <c r="AL383" t="s">
        <v>1911</v>
      </c>
      <c r="AM383" t="s">
        <v>1911</v>
      </c>
      <c r="AN383" t="s">
        <v>1892</v>
      </c>
      <c r="AO383" t="s">
        <v>1892</v>
      </c>
      <c r="AP383" t="s">
        <v>1911</v>
      </c>
      <c r="AQ383" t="s">
        <v>1911</v>
      </c>
      <c r="AR383" s="21"/>
    </row>
    <row r="384" spans="1:44" x14ac:dyDescent="0.3">
      <c r="A384" t="s">
        <v>162</v>
      </c>
      <c r="B384">
        <v>2021</v>
      </c>
      <c r="C384" t="s">
        <v>3037</v>
      </c>
      <c r="D384" t="s">
        <v>1285</v>
      </c>
      <c r="E384" t="s">
        <v>3038</v>
      </c>
      <c r="F384" t="s">
        <v>3039</v>
      </c>
      <c r="G384" t="s">
        <v>1892</v>
      </c>
      <c r="H384">
        <v>26</v>
      </c>
      <c r="I384">
        <v>26</v>
      </c>
      <c r="J384">
        <v>26</v>
      </c>
      <c r="K384">
        <v>26</v>
      </c>
      <c r="L384">
        <v>26</v>
      </c>
      <c r="M384" t="s">
        <v>1911</v>
      </c>
      <c r="N384" t="s">
        <v>1911</v>
      </c>
      <c r="O384" t="s">
        <v>1911</v>
      </c>
      <c r="P384" t="s">
        <v>1911</v>
      </c>
      <c r="Q384" t="s">
        <v>1911</v>
      </c>
      <c r="R384" t="s">
        <v>1911</v>
      </c>
      <c r="S384" t="s">
        <v>1911</v>
      </c>
      <c r="T384" t="s">
        <v>1911</v>
      </c>
      <c r="U384" t="s">
        <v>1911</v>
      </c>
      <c r="V384" t="s">
        <v>1911</v>
      </c>
      <c r="AB384" t="s">
        <v>1892</v>
      </c>
      <c r="AC384" t="s">
        <v>1892</v>
      </c>
      <c r="AD384" t="s">
        <v>1892</v>
      </c>
      <c r="AE384" t="s">
        <v>1892</v>
      </c>
      <c r="AF384" t="s">
        <v>1892</v>
      </c>
      <c r="AG384" t="s">
        <v>1892</v>
      </c>
      <c r="AH384" t="s">
        <v>1892</v>
      </c>
      <c r="AI384" t="s">
        <v>1911</v>
      </c>
      <c r="AJ384" t="s">
        <v>1911</v>
      </c>
      <c r="AR384" s="21"/>
    </row>
    <row r="385" spans="1:44" x14ac:dyDescent="0.3">
      <c r="A385" t="s">
        <v>162</v>
      </c>
      <c r="B385">
        <v>2021</v>
      </c>
      <c r="C385" t="s">
        <v>3040</v>
      </c>
      <c r="D385" t="s">
        <v>1288</v>
      </c>
      <c r="E385" t="s">
        <v>3041</v>
      </c>
      <c r="F385" t="s">
        <v>3042</v>
      </c>
      <c r="G385" t="s">
        <v>1892</v>
      </c>
      <c r="H385">
        <v>860</v>
      </c>
      <c r="I385">
        <v>897</v>
      </c>
      <c r="J385">
        <v>897</v>
      </c>
      <c r="K385">
        <v>898</v>
      </c>
      <c r="L385">
        <v>907</v>
      </c>
      <c r="M385" t="s">
        <v>1911</v>
      </c>
      <c r="N385" t="s">
        <v>1911</v>
      </c>
      <c r="O385" t="s">
        <v>1911</v>
      </c>
      <c r="P385" t="s">
        <v>1911</v>
      </c>
      <c r="Q385" t="s">
        <v>1911</v>
      </c>
      <c r="R385" t="s">
        <v>1911</v>
      </c>
      <c r="S385" t="s">
        <v>1911</v>
      </c>
      <c r="T385" t="s">
        <v>1911</v>
      </c>
      <c r="U385" t="s">
        <v>1911</v>
      </c>
      <c r="V385" t="s">
        <v>1911</v>
      </c>
      <c r="AB385" t="s">
        <v>1892</v>
      </c>
      <c r="AC385" t="s">
        <v>1911</v>
      </c>
      <c r="AD385" t="s">
        <v>1911</v>
      </c>
      <c r="AE385" t="s">
        <v>1911</v>
      </c>
      <c r="AF385" t="s">
        <v>1911</v>
      </c>
      <c r="AG385" t="s">
        <v>1892</v>
      </c>
      <c r="AH385" t="s">
        <v>1892</v>
      </c>
      <c r="AI385" t="s">
        <v>1892</v>
      </c>
      <c r="AJ385" t="s">
        <v>1911</v>
      </c>
      <c r="AR385" s="21"/>
    </row>
    <row r="386" spans="1:44" x14ac:dyDescent="0.3">
      <c r="A386" t="s">
        <v>162</v>
      </c>
      <c r="B386">
        <v>2021</v>
      </c>
      <c r="C386" t="s">
        <v>3043</v>
      </c>
      <c r="D386" t="s">
        <v>3044</v>
      </c>
      <c r="E386" t="s">
        <v>3045</v>
      </c>
      <c r="F386" t="s">
        <v>3046</v>
      </c>
      <c r="G386" t="s">
        <v>1892</v>
      </c>
      <c r="H386">
        <v>168</v>
      </c>
      <c r="I386">
        <v>167</v>
      </c>
      <c r="J386">
        <v>167</v>
      </c>
      <c r="K386">
        <v>168</v>
      </c>
      <c r="L386">
        <v>169</v>
      </c>
      <c r="M386" t="s">
        <v>1911</v>
      </c>
      <c r="N386" t="s">
        <v>1911</v>
      </c>
      <c r="O386" t="s">
        <v>1911</v>
      </c>
      <c r="P386" t="s">
        <v>1911</v>
      </c>
      <c r="Q386" t="s">
        <v>1911</v>
      </c>
      <c r="R386" t="s">
        <v>1911</v>
      </c>
      <c r="S386" t="s">
        <v>1911</v>
      </c>
      <c r="T386" t="s">
        <v>1911</v>
      </c>
      <c r="U386" t="s">
        <v>1911</v>
      </c>
      <c r="V386" t="s">
        <v>1911</v>
      </c>
      <c r="AB386" t="s">
        <v>1892</v>
      </c>
      <c r="AC386" t="s">
        <v>1892</v>
      </c>
      <c r="AD386" t="s">
        <v>1892</v>
      </c>
      <c r="AE386" t="s">
        <v>1892</v>
      </c>
      <c r="AF386" t="s">
        <v>1892</v>
      </c>
      <c r="AG386" t="s">
        <v>1911</v>
      </c>
      <c r="AH386" t="s">
        <v>1911</v>
      </c>
      <c r="AI386" t="s">
        <v>1911</v>
      </c>
      <c r="AJ386" t="s">
        <v>1911</v>
      </c>
      <c r="AR386" s="21"/>
    </row>
    <row r="387" spans="1:44" x14ac:dyDescent="0.3">
      <c r="A387" t="s">
        <v>162</v>
      </c>
      <c r="B387">
        <v>2021</v>
      </c>
      <c r="C387" t="s">
        <v>3047</v>
      </c>
      <c r="D387" t="s">
        <v>1294</v>
      </c>
      <c r="E387" t="s">
        <v>3048</v>
      </c>
      <c r="F387" t="s">
        <v>3049</v>
      </c>
      <c r="G387" t="s">
        <v>1892</v>
      </c>
      <c r="H387">
        <v>72</v>
      </c>
      <c r="I387">
        <v>69</v>
      </c>
      <c r="J387">
        <v>71</v>
      </c>
      <c r="K387">
        <v>73</v>
      </c>
      <c r="L387">
        <v>74</v>
      </c>
      <c r="M387" t="s">
        <v>1911</v>
      </c>
      <c r="N387" t="s">
        <v>1892</v>
      </c>
      <c r="O387" t="s">
        <v>1892</v>
      </c>
      <c r="P387" t="s">
        <v>1892</v>
      </c>
      <c r="Q387" t="s">
        <v>1911</v>
      </c>
      <c r="R387" t="s">
        <v>1892</v>
      </c>
      <c r="S387" t="s">
        <v>1892</v>
      </c>
      <c r="T387" t="s">
        <v>1911</v>
      </c>
      <c r="U387" t="s">
        <v>1892</v>
      </c>
      <c r="V387" t="s">
        <v>1911</v>
      </c>
      <c r="AB387" t="s">
        <v>1892</v>
      </c>
      <c r="AC387" t="s">
        <v>1892</v>
      </c>
      <c r="AD387" t="s">
        <v>1892</v>
      </c>
      <c r="AE387" t="s">
        <v>1911</v>
      </c>
      <c r="AF387" t="s">
        <v>1911</v>
      </c>
      <c r="AG387" t="s">
        <v>1892</v>
      </c>
      <c r="AH387" t="s">
        <v>1892</v>
      </c>
      <c r="AI387" t="s">
        <v>1911</v>
      </c>
      <c r="AJ387" t="s">
        <v>1892</v>
      </c>
      <c r="AK387" t="s">
        <v>1911</v>
      </c>
      <c r="AL387" t="s">
        <v>1911</v>
      </c>
      <c r="AM387" t="s">
        <v>1911</v>
      </c>
      <c r="AN387" t="s">
        <v>1911</v>
      </c>
      <c r="AO387" t="s">
        <v>1911</v>
      </c>
      <c r="AP387" t="s">
        <v>1911</v>
      </c>
      <c r="AQ387" t="s">
        <v>1892</v>
      </c>
      <c r="AR387" s="21"/>
    </row>
    <row r="388" spans="1:44" x14ac:dyDescent="0.3">
      <c r="A388" t="s">
        <v>162</v>
      </c>
      <c r="B388">
        <v>2021</v>
      </c>
      <c r="C388" t="s">
        <v>3050</v>
      </c>
      <c r="D388" t="s">
        <v>1297</v>
      </c>
      <c r="E388" t="s">
        <v>3051</v>
      </c>
      <c r="F388" t="s">
        <v>3052</v>
      </c>
      <c r="G388" t="s">
        <v>1892</v>
      </c>
      <c r="H388">
        <v>1616.4</v>
      </c>
      <c r="I388">
        <v>1729.7</v>
      </c>
      <c r="J388">
        <v>1729.7</v>
      </c>
      <c r="K388">
        <v>1758.7</v>
      </c>
      <c r="L388">
        <v>1767</v>
      </c>
      <c r="M388" t="s">
        <v>1911</v>
      </c>
      <c r="N388" t="s">
        <v>1892</v>
      </c>
      <c r="O388" t="s">
        <v>1892</v>
      </c>
      <c r="P388" t="s">
        <v>1911</v>
      </c>
      <c r="Q388" t="s">
        <v>1892</v>
      </c>
      <c r="R388" t="s">
        <v>1892</v>
      </c>
      <c r="S388" t="s">
        <v>1911</v>
      </c>
      <c r="T388" t="s">
        <v>1911</v>
      </c>
      <c r="U388" t="s">
        <v>1892</v>
      </c>
      <c r="V388" t="s">
        <v>1911</v>
      </c>
      <c r="AB388" t="s">
        <v>1892</v>
      </c>
      <c r="AC388" t="s">
        <v>1892</v>
      </c>
      <c r="AD388" t="s">
        <v>1892</v>
      </c>
      <c r="AE388" t="s">
        <v>1911</v>
      </c>
      <c r="AF388" t="s">
        <v>1892</v>
      </c>
      <c r="AG388" t="s">
        <v>1892</v>
      </c>
      <c r="AH388" t="s">
        <v>1892</v>
      </c>
      <c r="AI388" t="s">
        <v>1911</v>
      </c>
      <c r="AJ388" t="s">
        <v>1911</v>
      </c>
      <c r="AR388" s="21"/>
    </row>
    <row r="389" spans="1:44" x14ac:dyDescent="0.3">
      <c r="A389" t="s">
        <v>162</v>
      </c>
      <c r="B389">
        <v>2021</v>
      </c>
      <c r="C389" t="s">
        <v>3053</v>
      </c>
      <c r="D389" t="s">
        <v>1300</v>
      </c>
      <c r="E389" t="s">
        <v>3054</v>
      </c>
      <c r="F389" t="s">
        <v>3055</v>
      </c>
      <c r="G389" t="s">
        <v>1892</v>
      </c>
      <c r="H389">
        <v>2535</v>
      </c>
      <c r="I389">
        <v>2524</v>
      </c>
      <c r="J389">
        <v>2532</v>
      </c>
      <c r="K389">
        <v>2542</v>
      </c>
      <c r="L389">
        <v>2469.5</v>
      </c>
      <c r="M389" t="s">
        <v>1911</v>
      </c>
      <c r="N389" t="s">
        <v>1911</v>
      </c>
      <c r="O389" t="s">
        <v>1911</v>
      </c>
      <c r="P389" t="s">
        <v>1911</v>
      </c>
      <c r="Q389" t="s">
        <v>1911</v>
      </c>
      <c r="R389" t="s">
        <v>1911</v>
      </c>
      <c r="S389" t="s">
        <v>1911</v>
      </c>
      <c r="T389" t="s">
        <v>1892</v>
      </c>
      <c r="U389" t="s">
        <v>1911</v>
      </c>
      <c r="V389" t="s">
        <v>1892</v>
      </c>
      <c r="W389" t="s">
        <v>1892</v>
      </c>
      <c r="X389" t="s">
        <v>1911</v>
      </c>
      <c r="Y389" t="s">
        <v>1911</v>
      </c>
      <c r="Z389" t="s">
        <v>1911</v>
      </c>
      <c r="AA389" t="s">
        <v>1911</v>
      </c>
      <c r="AB389" t="s">
        <v>1892</v>
      </c>
      <c r="AC389" t="s">
        <v>1892</v>
      </c>
      <c r="AD389" t="s">
        <v>1892</v>
      </c>
      <c r="AE389" t="s">
        <v>1911</v>
      </c>
      <c r="AF389" t="s">
        <v>1892</v>
      </c>
      <c r="AG389" t="s">
        <v>1892</v>
      </c>
      <c r="AH389" t="s">
        <v>1911</v>
      </c>
      <c r="AI389" t="s">
        <v>1892</v>
      </c>
      <c r="AJ389" t="s">
        <v>1892</v>
      </c>
      <c r="AK389" t="s">
        <v>1892</v>
      </c>
      <c r="AL389" t="s">
        <v>1911</v>
      </c>
      <c r="AM389" t="s">
        <v>1911</v>
      </c>
      <c r="AN389" t="s">
        <v>1911</v>
      </c>
      <c r="AO389" t="s">
        <v>1892</v>
      </c>
      <c r="AP389" t="s">
        <v>1911</v>
      </c>
      <c r="AQ389" t="s">
        <v>1892</v>
      </c>
      <c r="AR389" s="21"/>
    </row>
    <row r="390" spans="1:44" x14ac:dyDescent="0.3">
      <c r="A390" t="s">
        <v>162</v>
      </c>
      <c r="B390">
        <v>2021</v>
      </c>
      <c r="C390" t="s">
        <v>3056</v>
      </c>
      <c r="D390" t="s">
        <v>1303</v>
      </c>
      <c r="E390" t="s">
        <v>3057</v>
      </c>
      <c r="F390" t="s">
        <v>3058</v>
      </c>
      <c r="G390" t="s">
        <v>1892</v>
      </c>
      <c r="H390">
        <v>31</v>
      </c>
      <c r="I390">
        <v>31</v>
      </c>
      <c r="J390">
        <v>31</v>
      </c>
      <c r="K390">
        <v>31</v>
      </c>
      <c r="L390">
        <v>31</v>
      </c>
      <c r="M390" t="s">
        <v>1911</v>
      </c>
      <c r="N390" t="s">
        <v>1892</v>
      </c>
      <c r="O390" t="s">
        <v>1911</v>
      </c>
      <c r="P390" t="s">
        <v>1911</v>
      </c>
      <c r="Q390" t="s">
        <v>1892</v>
      </c>
      <c r="R390" t="s">
        <v>1892</v>
      </c>
      <c r="S390" t="s">
        <v>1892</v>
      </c>
      <c r="T390" t="s">
        <v>1911</v>
      </c>
      <c r="U390" t="s">
        <v>1892</v>
      </c>
      <c r="V390" t="s">
        <v>1892</v>
      </c>
      <c r="W390" t="s">
        <v>1892</v>
      </c>
      <c r="X390" t="s">
        <v>1911</v>
      </c>
      <c r="Y390" t="s">
        <v>1911</v>
      </c>
      <c r="Z390" t="s">
        <v>1911</v>
      </c>
      <c r="AA390" t="s">
        <v>1911</v>
      </c>
      <c r="AB390" t="s">
        <v>1911</v>
      </c>
      <c r="AJ390" t="s">
        <v>1911</v>
      </c>
      <c r="AR390" s="21"/>
    </row>
    <row r="391" spans="1:44" x14ac:dyDescent="0.3">
      <c r="A391" t="s">
        <v>162</v>
      </c>
      <c r="B391">
        <v>2021</v>
      </c>
      <c r="C391" t="s">
        <v>3059</v>
      </c>
      <c r="D391" t="s">
        <v>1306</v>
      </c>
      <c r="E391" t="s">
        <v>3060</v>
      </c>
      <c r="F391" t="s">
        <v>3061</v>
      </c>
      <c r="G391" t="s">
        <v>1892</v>
      </c>
      <c r="H391">
        <v>750.8</v>
      </c>
      <c r="I391">
        <v>838.6</v>
      </c>
      <c r="J391">
        <v>843.6</v>
      </c>
      <c r="K391">
        <v>876.1</v>
      </c>
      <c r="L391">
        <v>889.2</v>
      </c>
      <c r="M391" t="s">
        <v>1911</v>
      </c>
      <c r="N391" t="s">
        <v>1911</v>
      </c>
      <c r="O391" t="s">
        <v>1911</v>
      </c>
      <c r="P391" t="s">
        <v>1911</v>
      </c>
      <c r="Q391" t="s">
        <v>1911</v>
      </c>
      <c r="R391" t="s">
        <v>1911</v>
      </c>
      <c r="S391" t="s">
        <v>1911</v>
      </c>
      <c r="T391" t="s">
        <v>1911</v>
      </c>
      <c r="U391" t="s">
        <v>1911</v>
      </c>
      <c r="V391" t="s">
        <v>1911</v>
      </c>
      <c r="AB391" t="s">
        <v>1892</v>
      </c>
      <c r="AC391" t="s">
        <v>1892</v>
      </c>
      <c r="AD391" t="s">
        <v>1892</v>
      </c>
      <c r="AE391" t="s">
        <v>1892</v>
      </c>
      <c r="AF391" t="s">
        <v>1892</v>
      </c>
      <c r="AG391" t="s">
        <v>1892</v>
      </c>
      <c r="AH391" t="s">
        <v>1892</v>
      </c>
      <c r="AI391" t="s">
        <v>1911</v>
      </c>
      <c r="AJ391" t="s">
        <v>1911</v>
      </c>
      <c r="AR391" s="21"/>
    </row>
    <row r="392" spans="1:44" x14ac:dyDescent="0.3">
      <c r="A392" t="s">
        <v>162</v>
      </c>
      <c r="B392">
        <v>2021</v>
      </c>
      <c r="C392" t="s">
        <v>3062</v>
      </c>
      <c r="D392" t="s">
        <v>1309</v>
      </c>
      <c r="E392" t="s">
        <v>3063</v>
      </c>
      <c r="F392" t="s">
        <v>3064</v>
      </c>
      <c r="G392" t="s">
        <v>1892</v>
      </c>
      <c r="H392">
        <v>14.9</v>
      </c>
      <c r="I392">
        <v>14.9</v>
      </c>
      <c r="J392">
        <v>14.9</v>
      </c>
      <c r="K392">
        <v>16.8</v>
      </c>
      <c r="L392">
        <v>16.8</v>
      </c>
      <c r="M392" t="s">
        <v>1911</v>
      </c>
      <c r="N392" t="s">
        <v>1892</v>
      </c>
      <c r="O392" t="s">
        <v>1892</v>
      </c>
      <c r="P392" t="s">
        <v>1892</v>
      </c>
      <c r="Q392" t="s">
        <v>1911</v>
      </c>
      <c r="R392" t="s">
        <v>1892</v>
      </c>
      <c r="S392" t="s">
        <v>1892</v>
      </c>
      <c r="T392" t="s">
        <v>1892</v>
      </c>
      <c r="U392" t="s">
        <v>1892</v>
      </c>
      <c r="V392" t="s">
        <v>1911</v>
      </c>
      <c r="AB392" t="s">
        <v>1911</v>
      </c>
      <c r="AJ392" t="s">
        <v>1911</v>
      </c>
      <c r="AR392" s="21"/>
    </row>
    <row r="393" spans="1:44" x14ac:dyDescent="0.3">
      <c r="A393" t="s">
        <v>162</v>
      </c>
      <c r="B393">
        <v>2021</v>
      </c>
      <c r="C393" t="s">
        <v>3627</v>
      </c>
      <c r="D393" t="s">
        <v>3628</v>
      </c>
      <c r="E393" t="s">
        <v>3629</v>
      </c>
      <c r="F393" t="s">
        <v>3630</v>
      </c>
      <c r="G393" t="s">
        <v>1892</v>
      </c>
      <c r="H393">
        <v>97</v>
      </c>
      <c r="I393">
        <v>93</v>
      </c>
      <c r="J393">
        <v>93</v>
      </c>
      <c r="K393">
        <v>85</v>
      </c>
      <c r="L393">
        <v>75</v>
      </c>
      <c r="M393" t="s">
        <v>1911</v>
      </c>
      <c r="N393" t="s">
        <v>1911</v>
      </c>
      <c r="O393" t="s">
        <v>1911</v>
      </c>
      <c r="P393" t="s">
        <v>1911</v>
      </c>
      <c r="Q393" t="s">
        <v>1911</v>
      </c>
      <c r="R393" t="s">
        <v>1911</v>
      </c>
      <c r="S393" t="s">
        <v>1911</v>
      </c>
      <c r="T393" t="s">
        <v>1911</v>
      </c>
      <c r="U393" t="s">
        <v>1911</v>
      </c>
      <c r="V393" t="s">
        <v>1911</v>
      </c>
      <c r="AB393" t="s">
        <v>1911</v>
      </c>
      <c r="AJ393" t="s">
        <v>1911</v>
      </c>
      <c r="AR393" s="21"/>
    </row>
    <row r="394" spans="1:44" x14ac:dyDescent="0.3">
      <c r="A394" t="s">
        <v>162</v>
      </c>
      <c r="B394">
        <v>2021</v>
      </c>
      <c r="C394" t="s">
        <v>3065</v>
      </c>
      <c r="D394" t="s">
        <v>1312</v>
      </c>
      <c r="E394" t="s">
        <v>3066</v>
      </c>
      <c r="F394" t="s">
        <v>3067</v>
      </c>
      <c r="G394" t="s">
        <v>1892</v>
      </c>
      <c r="H394">
        <v>333</v>
      </c>
      <c r="I394">
        <v>339</v>
      </c>
      <c r="J394">
        <v>339</v>
      </c>
      <c r="K394">
        <v>329</v>
      </c>
      <c r="L394">
        <v>328</v>
      </c>
      <c r="M394" t="s">
        <v>1911</v>
      </c>
      <c r="N394" t="s">
        <v>1892</v>
      </c>
      <c r="O394" t="s">
        <v>1892</v>
      </c>
      <c r="P394" t="s">
        <v>1911</v>
      </c>
      <c r="Q394" t="s">
        <v>1911</v>
      </c>
      <c r="R394" t="s">
        <v>1892</v>
      </c>
      <c r="S394" t="s">
        <v>1911</v>
      </c>
      <c r="T394" t="s">
        <v>1911</v>
      </c>
      <c r="U394" t="s">
        <v>1892</v>
      </c>
      <c r="V394" t="s">
        <v>1892</v>
      </c>
      <c r="W394" t="s">
        <v>1892</v>
      </c>
      <c r="X394" t="s">
        <v>1892</v>
      </c>
      <c r="Y394" t="s">
        <v>1911</v>
      </c>
      <c r="Z394" t="s">
        <v>1911</v>
      </c>
      <c r="AA394" t="s">
        <v>1911</v>
      </c>
      <c r="AB394" t="s">
        <v>1892</v>
      </c>
      <c r="AC394" t="s">
        <v>1892</v>
      </c>
      <c r="AD394" t="s">
        <v>1892</v>
      </c>
      <c r="AE394" t="s">
        <v>1892</v>
      </c>
      <c r="AF394" t="s">
        <v>1892</v>
      </c>
      <c r="AG394" t="s">
        <v>1892</v>
      </c>
      <c r="AH394" t="s">
        <v>1892</v>
      </c>
      <c r="AI394" t="s">
        <v>1911</v>
      </c>
      <c r="AJ394" t="s">
        <v>1892</v>
      </c>
      <c r="AK394" t="s">
        <v>1892</v>
      </c>
      <c r="AL394" t="s">
        <v>1892</v>
      </c>
      <c r="AM394" t="s">
        <v>1892</v>
      </c>
      <c r="AN394" t="s">
        <v>1892</v>
      </c>
      <c r="AO394" t="s">
        <v>1892</v>
      </c>
      <c r="AP394" t="s">
        <v>1892</v>
      </c>
      <c r="AQ394" t="s">
        <v>1892</v>
      </c>
      <c r="AR394" s="21"/>
    </row>
    <row r="395" spans="1:44" x14ac:dyDescent="0.3">
      <c r="A395" t="s">
        <v>162</v>
      </c>
      <c r="B395">
        <v>2021</v>
      </c>
      <c r="C395" t="s">
        <v>3068</v>
      </c>
      <c r="D395" t="s">
        <v>1318</v>
      </c>
      <c r="E395" t="s">
        <v>3069</v>
      </c>
      <c r="F395" t="s">
        <v>3070</v>
      </c>
      <c r="G395" t="s">
        <v>1892</v>
      </c>
      <c r="H395">
        <v>53</v>
      </c>
      <c r="I395">
        <v>53.5</v>
      </c>
      <c r="J395">
        <v>53.5</v>
      </c>
      <c r="K395">
        <v>54.5</v>
      </c>
      <c r="L395">
        <v>58.5</v>
      </c>
      <c r="M395" t="s">
        <v>1911</v>
      </c>
      <c r="N395" t="s">
        <v>1911</v>
      </c>
      <c r="O395" t="s">
        <v>1911</v>
      </c>
      <c r="P395" t="s">
        <v>1911</v>
      </c>
      <c r="Q395" t="s">
        <v>1911</v>
      </c>
      <c r="R395" t="s">
        <v>1911</v>
      </c>
      <c r="S395" t="s">
        <v>1911</v>
      </c>
      <c r="T395" t="s">
        <v>1911</v>
      </c>
      <c r="U395" t="s">
        <v>1892</v>
      </c>
      <c r="V395" t="s">
        <v>1911</v>
      </c>
      <c r="AB395" t="s">
        <v>1892</v>
      </c>
      <c r="AC395" t="s">
        <v>1892</v>
      </c>
      <c r="AD395" t="s">
        <v>1911</v>
      </c>
      <c r="AE395" t="s">
        <v>1911</v>
      </c>
      <c r="AF395" t="s">
        <v>1892</v>
      </c>
      <c r="AG395" t="s">
        <v>1892</v>
      </c>
      <c r="AH395" t="s">
        <v>1911</v>
      </c>
      <c r="AI395" t="s">
        <v>1911</v>
      </c>
      <c r="AJ395" t="s">
        <v>1911</v>
      </c>
      <c r="AR395" s="21"/>
    </row>
    <row r="396" spans="1:44" x14ac:dyDescent="0.3">
      <c r="A396" t="s">
        <v>162</v>
      </c>
      <c r="B396">
        <v>2021</v>
      </c>
      <c r="C396" t="s">
        <v>3071</v>
      </c>
      <c r="D396" t="s">
        <v>1315</v>
      </c>
      <c r="E396" t="s">
        <v>3072</v>
      </c>
      <c r="F396" t="s">
        <v>3073</v>
      </c>
      <c r="G396" t="s">
        <v>1892</v>
      </c>
      <c r="H396">
        <v>33</v>
      </c>
      <c r="I396">
        <v>33.5</v>
      </c>
      <c r="J396">
        <v>33.5</v>
      </c>
      <c r="K396">
        <v>32</v>
      </c>
      <c r="L396">
        <v>34.5</v>
      </c>
      <c r="M396" t="s">
        <v>1911</v>
      </c>
      <c r="N396" t="s">
        <v>1911</v>
      </c>
      <c r="O396" t="s">
        <v>1892</v>
      </c>
      <c r="P396" t="s">
        <v>1911</v>
      </c>
      <c r="Q396" t="s">
        <v>1911</v>
      </c>
      <c r="R396" t="s">
        <v>1911</v>
      </c>
      <c r="S396" t="s">
        <v>1892</v>
      </c>
      <c r="T396" t="s">
        <v>1911</v>
      </c>
      <c r="U396" t="s">
        <v>1911</v>
      </c>
      <c r="V396" t="s">
        <v>1911</v>
      </c>
      <c r="AB396" t="s">
        <v>1892</v>
      </c>
      <c r="AC396" t="s">
        <v>1892</v>
      </c>
      <c r="AD396" t="s">
        <v>1892</v>
      </c>
      <c r="AE396" t="s">
        <v>1892</v>
      </c>
      <c r="AF396" t="s">
        <v>1892</v>
      </c>
      <c r="AG396" t="s">
        <v>1892</v>
      </c>
      <c r="AH396" t="s">
        <v>1911</v>
      </c>
      <c r="AI396" t="s">
        <v>1911</v>
      </c>
      <c r="AJ396" t="s">
        <v>1911</v>
      </c>
      <c r="AR396" s="21"/>
    </row>
    <row r="397" spans="1:44" x14ac:dyDescent="0.3">
      <c r="A397" t="s">
        <v>162</v>
      </c>
      <c r="B397">
        <v>2021</v>
      </c>
      <c r="C397" t="s">
        <v>3074</v>
      </c>
      <c r="D397" t="s">
        <v>1321</v>
      </c>
      <c r="E397" t="s">
        <v>3075</v>
      </c>
      <c r="F397" t="s">
        <v>3076</v>
      </c>
      <c r="G397" t="s">
        <v>1892</v>
      </c>
      <c r="H397">
        <v>38</v>
      </c>
      <c r="I397">
        <v>37</v>
      </c>
      <c r="J397">
        <v>37</v>
      </c>
      <c r="K397">
        <v>36</v>
      </c>
      <c r="L397">
        <v>37</v>
      </c>
      <c r="M397" t="s">
        <v>1911</v>
      </c>
      <c r="N397" t="s">
        <v>1911</v>
      </c>
      <c r="O397" t="s">
        <v>1892</v>
      </c>
      <c r="P397" t="s">
        <v>1911</v>
      </c>
      <c r="Q397" t="s">
        <v>1911</v>
      </c>
      <c r="R397" t="s">
        <v>1892</v>
      </c>
      <c r="S397" t="s">
        <v>1892</v>
      </c>
      <c r="T397" t="s">
        <v>1892</v>
      </c>
      <c r="U397" t="s">
        <v>1892</v>
      </c>
      <c r="V397" t="s">
        <v>1911</v>
      </c>
      <c r="AB397" t="s">
        <v>1892</v>
      </c>
      <c r="AC397" t="s">
        <v>1892</v>
      </c>
      <c r="AD397" t="s">
        <v>1911</v>
      </c>
      <c r="AE397" t="s">
        <v>1911</v>
      </c>
      <c r="AF397" t="s">
        <v>1911</v>
      </c>
      <c r="AG397" t="s">
        <v>1911</v>
      </c>
      <c r="AH397" t="s">
        <v>1911</v>
      </c>
      <c r="AI397" t="s">
        <v>1911</v>
      </c>
      <c r="AJ397" t="s">
        <v>1911</v>
      </c>
      <c r="AR397" s="21"/>
    </row>
    <row r="398" spans="1:44" x14ac:dyDescent="0.3">
      <c r="A398" t="s">
        <v>162</v>
      </c>
      <c r="B398">
        <v>2021</v>
      </c>
      <c r="C398" t="s">
        <v>3077</v>
      </c>
      <c r="D398" t="s">
        <v>1324</v>
      </c>
      <c r="E398" t="s">
        <v>3078</v>
      </c>
      <c r="F398" t="s">
        <v>3079</v>
      </c>
      <c r="G398" t="s">
        <v>1892</v>
      </c>
      <c r="H398">
        <v>89</v>
      </c>
      <c r="I398">
        <v>89</v>
      </c>
      <c r="J398">
        <v>88</v>
      </c>
      <c r="K398">
        <v>86</v>
      </c>
      <c r="L398">
        <v>88</v>
      </c>
      <c r="M398" t="s">
        <v>1911</v>
      </c>
      <c r="N398" t="s">
        <v>1911</v>
      </c>
      <c r="O398" t="s">
        <v>1911</v>
      </c>
      <c r="P398" t="s">
        <v>1911</v>
      </c>
      <c r="Q398" t="s">
        <v>1911</v>
      </c>
      <c r="R398" t="s">
        <v>1911</v>
      </c>
      <c r="S398" t="s">
        <v>1911</v>
      </c>
      <c r="T398" t="s">
        <v>1911</v>
      </c>
      <c r="U398" t="s">
        <v>1911</v>
      </c>
      <c r="V398" t="s">
        <v>1892</v>
      </c>
      <c r="W398" t="s">
        <v>1892</v>
      </c>
      <c r="X398" t="s">
        <v>1892</v>
      </c>
      <c r="Y398" t="s">
        <v>1911</v>
      </c>
      <c r="Z398" t="s">
        <v>1892</v>
      </c>
      <c r="AA398" t="s">
        <v>1911</v>
      </c>
      <c r="AB398" t="s">
        <v>1892</v>
      </c>
      <c r="AC398" t="s">
        <v>1892</v>
      </c>
      <c r="AD398" t="s">
        <v>1892</v>
      </c>
      <c r="AE398" t="s">
        <v>1892</v>
      </c>
      <c r="AF398" t="s">
        <v>1892</v>
      </c>
      <c r="AG398" t="s">
        <v>1892</v>
      </c>
      <c r="AH398" t="s">
        <v>1892</v>
      </c>
      <c r="AI398" t="s">
        <v>1911</v>
      </c>
      <c r="AJ398" t="s">
        <v>1911</v>
      </c>
      <c r="AR398" s="21"/>
    </row>
    <row r="399" spans="1:44" x14ac:dyDescent="0.3">
      <c r="A399" t="s">
        <v>162</v>
      </c>
      <c r="B399">
        <v>2021</v>
      </c>
      <c r="C399" t="s">
        <v>3080</v>
      </c>
      <c r="D399" t="s">
        <v>1327</v>
      </c>
      <c r="E399" t="s">
        <v>3081</v>
      </c>
      <c r="F399" t="s">
        <v>3082</v>
      </c>
      <c r="G399" t="s">
        <v>1892</v>
      </c>
      <c r="H399">
        <v>66</v>
      </c>
      <c r="I399">
        <v>55</v>
      </c>
      <c r="J399">
        <v>55</v>
      </c>
      <c r="K399">
        <v>54</v>
      </c>
      <c r="L399">
        <v>60</v>
      </c>
      <c r="M399" t="s">
        <v>1911</v>
      </c>
      <c r="N399" t="s">
        <v>1911</v>
      </c>
      <c r="O399" t="s">
        <v>1892</v>
      </c>
      <c r="P399" t="s">
        <v>1911</v>
      </c>
      <c r="Q399" t="s">
        <v>1911</v>
      </c>
      <c r="R399" t="s">
        <v>1911</v>
      </c>
      <c r="S399" t="s">
        <v>1911</v>
      </c>
      <c r="T399" t="s">
        <v>1911</v>
      </c>
      <c r="U399" t="s">
        <v>1892</v>
      </c>
      <c r="V399" t="s">
        <v>1911</v>
      </c>
      <c r="AB399" t="s">
        <v>1892</v>
      </c>
      <c r="AC399" t="s">
        <v>1892</v>
      </c>
      <c r="AD399" t="s">
        <v>1892</v>
      </c>
      <c r="AE399" t="s">
        <v>1911</v>
      </c>
      <c r="AF399" t="s">
        <v>1892</v>
      </c>
      <c r="AG399" t="s">
        <v>1911</v>
      </c>
      <c r="AH399" t="s">
        <v>1892</v>
      </c>
      <c r="AI399" t="s">
        <v>1911</v>
      </c>
      <c r="AJ399" t="s">
        <v>1892</v>
      </c>
      <c r="AK399" t="s">
        <v>1892</v>
      </c>
      <c r="AL399" t="s">
        <v>1911</v>
      </c>
      <c r="AM399" t="s">
        <v>1911</v>
      </c>
      <c r="AN399" t="s">
        <v>1911</v>
      </c>
      <c r="AO399" t="s">
        <v>1911</v>
      </c>
      <c r="AP399" t="s">
        <v>1911</v>
      </c>
      <c r="AQ399" t="s">
        <v>1911</v>
      </c>
      <c r="AR399" s="21"/>
    </row>
    <row r="400" spans="1:44" x14ac:dyDescent="0.3">
      <c r="A400" t="s">
        <v>162</v>
      </c>
      <c r="B400">
        <v>2021</v>
      </c>
      <c r="C400" t="s">
        <v>3083</v>
      </c>
      <c r="D400" t="s">
        <v>1330</v>
      </c>
      <c r="E400" t="s">
        <v>3084</v>
      </c>
      <c r="F400" t="s">
        <v>3085</v>
      </c>
      <c r="G400" t="s">
        <v>1892</v>
      </c>
      <c r="H400">
        <v>47</v>
      </c>
      <c r="I400">
        <v>50</v>
      </c>
      <c r="J400">
        <v>49</v>
      </c>
      <c r="K400">
        <v>49</v>
      </c>
      <c r="L400">
        <v>50.5</v>
      </c>
      <c r="M400" t="s">
        <v>1911</v>
      </c>
      <c r="N400" t="s">
        <v>1892</v>
      </c>
      <c r="O400" t="s">
        <v>1911</v>
      </c>
      <c r="P400" t="s">
        <v>1911</v>
      </c>
      <c r="Q400" t="s">
        <v>1911</v>
      </c>
      <c r="R400" t="s">
        <v>1892</v>
      </c>
      <c r="S400" t="s">
        <v>1892</v>
      </c>
      <c r="T400" t="s">
        <v>1892</v>
      </c>
      <c r="U400" t="s">
        <v>1892</v>
      </c>
      <c r="V400" t="s">
        <v>1911</v>
      </c>
      <c r="AB400" t="s">
        <v>1892</v>
      </c>
      <c r="AC400" t="s">
        <v>1892</v>
      </c>
      <c r="AD400" t="s">
        <v>1911</v>
      </c>
      <c r="AE400" t="s">
        <v>1892</v>
      </c>
      <c r="AF400" t="s">
        <v>1892</v>
      </c>
      <c r="AG400" t="s">
        <v>1892</v>
      </c>
      <c r="AH400" t="s">
        <v>1892</v>
      </c>
      <c r="AI400" t="s">
        <v>1911</v>
      </c>
      <c r="AJ400" t="s">
        <v>1911</v>
      </c>
      <c r="AR400" s="21"/>
    </row>
    <row r="401" spans="1:44" x14ac:dyDescent="0.3">
      <c r="A401" t="s">
        <v>162</v>
      </c>
      <c r="B401">
        <v>2021</v>
      </c>
      <c r="C401" t="s">
        <v>3086</v>
      </c>
      <c r="D401" t="s">
        <v>1333</v>
      </c>
      <c r="E401" t="s">
        <v>3087</v>
      </c>
      <c r="F401" t="s">
        <v>3088</v>
      </c>
      <c r="G401" t="s">
        <v>1892</v>
      </c>
      <c r="H401">
        <v>17</v>
      </c>
      <c r="I401">
        <v>17</v>
      </c>
      <c r="J401">
        <v>17</v>
      </c>
      <c r="K401">
        <v>18</v>
      </c>
      <c r="L401">
        <v>18</v>
      </c>
      <c r="M401" t="s">
        <v>1911</v>
      </c>
      <c r="N401" t="s">
        <v>1911</v>
      </c>
      <c r="O401" t="s">
        <v>1892</v>
      </c>
      <c r="P401" t="s">
        <v>1911</v>
      </c>
      <c r="Q401" t="s">
        <v>1911</v>
      </c>
      <c r="R401" t="s">
        <v>1911</v>
      </c>
      <c r="S401" t="s">
        <v>1911</v>
      </c>
      <c r="T401" t="s">
        <v>1911</v>
      </c>
      <c r="U401" t="s">
        <v>1892</v>
      </c>
      <c r="V401" t="s">
        <v>1911</v>
      </c>
      <c r="AB401" t="s">
        <v>1892</v>
      </c>
      <c r="AC401" t="s">
        <v>1892</v>
      </c>
      <c r="AD401" t="s">
        <v>1892</v>
      </c>
      <c r="AE401" t="s">
        <v>1911</v>
      </c>
      <c r="AF401" t="s">
        <v>1911</v>
      </c>
      <c r="AG401" t="s">
        <v>1892</v>
      </c>
      <c r="AH401" t="s">
        <v>1892</v>
      </c>
      <c r="AI401" t="s">
        <v>1911</v>
      </c>
      <c r="AJ401" t="s">
        <v>1911</v>
      </c>
      <c r="AR401" s="21"/>
    </row>
    <row r="402" spans="1:44" x14ac:dyDescent="0.3">
      <c r="A402" t="s">
        <v>162</v>
      </c>
      <c r="B402">
        <v>2021</v>
      </c>
      <c r="C402" t="s">
        <v>3089</v>
      </c>
      <c r="D402" t="s">
        <v>1336</v>
      </c>
      <c r="E402" t="s">
        <v>3090</v>
      </c>
      <c r="F402" t="s">
        <v>3091</v>
      </c>
      <c r="G402" t="s">
        <v>1892</v>
      </c>
      <c r="H402">
        <v>63</v>
      </c>
      <c r="I402">
        <v>64</v>
      </c>
      <c r="J402">
        <v>65</v>
      </c>
      <c r="K402">
        <v>65</v>
      </c>
      <c r="L402">
        <v>64</v>
      </c>
      <c r="M402" t="s">
        <v>1892</v>
      </c>
      <c r="N402" t="s">
        <v>1892</v>
      </c>
      <c r="O402" t="s">
        <v>1892</v>
      </c>
      <c r="P402" t="s">
        <v>1892</v>
      </c>
      <c r="Q402" t="s">
        <v>1892</v>
      </c>
      <c r="R402" t="s">
        <v>1892</v>
      </c>
      <c r="S402" t="s">
        <v>1892</v>
      </c>
      <c r="T402" t="s">
        <v>1892</v>
      </c>
      <c r="U402" t="s">
        <v>1892</v>
      </c>
      <c r="V402" t="s">
        <v>1892</v>
      </c>
      <c r="W402" t="s">
        <v>1892</v>
      </c>
      <c r="X402" t="s">
        <v>1911</v>
      </c>
      <c r="Y402" t="s">
        <v>1911</v>
      </c>
      <c r="Z402" t="s">
        <v>1911</v>
      </c>
      <c r="AA402" t="s">
        <v>1911</v>
      </c>
      <c r="AB402" t="s">
        <v>1892</v>
      </c>
      <c r="AC402" t="s">
        <v>1892</v>
      </c>
      <c r="AD402" t="s">
        <v>1892</v>
      </c>
      <c r="AE402" t="s">
        <v>1892</v>
      </c>
      <c r="AF402" t="s">
        <v>1892</v>
      </c>
      <c r="AG402" t="s">
        <v>1892</v>
      </c>
      <c r="AH402" t="s">
        <v>1892</v>
      </c>
      <c r="AI402" t="s">
        <v>1911</v>
      </c>
      <c r="AJ402" t="s">
        <v>1892</v>
      </c>
      <c r="AK402" t="s">
        <v>1892</v>
      </c>
      <c r="AL402" t="s">
        <v>1911</v>
      </c>
      <c r="AM402" t="s">
        <v>1892</v>
      </c>
      <c r="AN402" t="s">
        <v>1911</v>
      </c>
      <c r="AO402" t="s">
        <v>1911</v>
      </c>
      <c r="AP402" t="s">
        <v>1911</v>
      </c>
      <c r="AQ402" t="s">
        <v>1892</v>
      </c>
      <c r="AR402" s="21"/>
    </row>
    <row r="403" spans="1:44" x14ac:dyDescent="0.3">
      <c r="A403" t="s">
        <v>162</v>
      </c>
      <c r="B403">
        <v>2021</v>
      </c>
      <c r="C403" t="s">
        <v>3092</v>
      </c>
      <c r="D403" t="s">
        <v>1339</v>
      </c>
      <c r="E403" t="s">
        <v>3093</v>
      </c>
      <c r="F403" t="s">
        <v>3094</v>
      </c>
      <c r="G403" t="s">
        <v>1892</v>
      </c>
      <c r="H403">
        <v>586</v>
      </c>
      <c r="I403">
        <v>599</v>
      </c>
      <c r="J403">
        <v>604</v>
      </c>
      <c r="K403">
        <v>615</v>
      </c>
      <c r="L403">
        <v>619</v>
      </c>
      <c r="M403" t="s">
        <v>1911</v>
      </c>
      <c r="N403" t="s">
        <v>1911</v>
      </c>
      <c r="O403" t="s">
        <v>1911</v>
      </c>
      <c r="P403" t="s">
        <v>1911</v>
      </c>
      <c r="Q403" t="s">
        <v>1892</v>
      </c>
      <c r="R403" t="s">
        <v>1892</v>
      </c>
      <c r="S403" t="s">
        <v>1911</v>
      </c>
      <c r="T403" t="s">
        <v>1911</v>
      </c>
      <c r="U403" t="s">
        <v>1892</v>
      </c>
      <c r="V403" t="s">
        <v>1911</v>
      </c>
      <c r="AB403" t="s">
        <v>1911</v>
      </c>
      <c r="AJ403" t="s">
        <v>1911</v>
      </c>
      <c r="AR403" s="21"/>
    </row>
    <row r="404" spans="1:44" x14ac:dyDescent="0.3">
      <c r="A404" t="s">
        <v>162</v>
      </c>
      <c r="B404">
        <v>2021</v>
      </c>
      <c r="C404" t="s">
        <v>3095</v>
      </c>
      <c r="D404" t="s">
        <v>1342</v>
      </c>
      <c r="E404" t="s">
        <v>3096</v>
      </c>
      <c r="F404" t="s">
        <v>3097</v>
      </c>
      <c r="G404" t="s">
        <v>1892</v>
      </c>
      <c r="H404">
        <v>238.8</v>
      </c>
      <c r="I404">
        <v>241.5</v>
      </c>
      <c r="J404">
        <v>236.5</v>
      </c>
      <c r="K404">
        <v>242.5</v>
      </c>
      <c r="L404">
        <v>253.7</v>
      </c>
      <c r="M404" t="s">
        <v>1911</v>
      </c>
      <c r="N404" t="s">
        <v>1892</v>
      </c>
      <c r="O404" t="s">
        <v>1892</v>
      </c>
      <c r="P404" t="s">
        <v>1911</v>
      </c>
      <c r="Q404" t="s">
        <v>1911</v>
      </c>
      <c r="R404" t="s">
        <v>1892</v>
      </c>
      <c r="S404" t="s">
        <v>1892</v>
      </c>
      <c r="T404" t="s">
        <v>1892</v>
      </c>
      <c r="U404" t="s">
        <v>1892</v>
      </c>
      <c r="V404" t="s">
        <v>1892</v>
      </c>
      <c r="W404" t="s">
        <v>1911</v>
      </c>
      <c r="X404" t="s">
        <v>1911</v>
      </c>
      <c r="Y404" t="s">
        <v>1911</v>
      </c>
      <c r="Z404" t="s">
        <v>1911</v>
      </c>
      <c r="AA404" t="s">
        <v>1892</v>
      </c>
      <c r="AB404" t="s">
        <v>1892</v>
      </c>
      <c r="AC404" t="s">
        <v>1892</v>
      </c>
      <c r="AD404" t="s">
        <v>1892</v>
      </c>
      <c r="AE404" t="s">
        <v>1892</v>
      </c>
      <c r="AF404" t="s">
        <v>1911</v>
      </c>
      <c r="AG404" t="s">
        <v>1911</v>
      </c>
      <c r="AH404" t="s">
        <v>1892</v>
      </c>
      <c r="AI404" t="s">
        <v>1911</v>
      </c>
      <c r="AJ404" t="s">
        <v>1911</v>
      </c>
      <c r="AR404" s="21"/>
    </row>
    <row r="405" spans="1:44" x14ac:dyDescent="0.3">
      <c r="A405" t="s">
        <v>162</v>
      </c>
      <c r="B405">
        <v>2021</v>
      </c>
      <c r="C405" t="s">
        <v>3098</v>
      </c>
      <c r="D405" t="s">
        <v>1345</v>
      </c>
      <c r="E405" t="s">
        <v>3099</v>
      </c>
      <c r="F405" t="s">
        <v>3100</v>
      </c>
      <c r="G405" t="s">
        <v>1892</v>
      </c>
      <c r="H405">
        <v>126</v>
      </c>
      <c r="I405">
        <v>128</v>
      </c>
      <c r="J405">
        <v>128</v>
      </c>
      <c r="K405">
        <v>128</v>
      </c>
      <c r="L405">
        <v>121</v>
      </c>
      <c r="M405" t="s">
        <v>1911</v>
      </c>
      <c r="N405" t="s">
        <v>1911</v>
      </c>
      <c r="O405" t="s">
        <v>1911</v>
      </c>
      <c r="P405" t="s">
        <v>1911</v>
      </c>
      <c r="Q405" t="s">
        <v>1911</v>
      </c>
      <c r="R405" t="s">
        <v>1911</v>
      </c>
      <c r="S405" t="s">
        <v>1911</v>
      </c>
      <c r="T405" t="s">
        <v>1911</v>
      </c>
      <c r="U405" t="s">
        <v>1892</v>
      </c>
      <c r="V405" t="s">
        <v>1892</v>
      </c>
      <c r="W405" t="s">
        <v>1892</v>
      </c>
      <c r="X405" t="s">
        <v>1911</v>
      </c>
      <c r="Y405" t="s">
        <v>1911</v>
      </c>
      <c r="Z405" t="s">
        <v>1911</v>
      </c>
      <c r="AA405" t="s">
        <v>1911</v>
      </c>
      <c r="AB405" t="s">
        <v>1892</v>
      </c>
      <c r="AC405" t="s">
        <v>1892</v>
      </c>
      <c r="AD405" t="s">
        <v>1892</v>
      </c>
      <c r="AE405" t="s">
        <v>1892</v>
      </c>
      <c r="AF405" t="s">
        <v>1892</v>
      </c>
      <c r="AG405" t="s">
        <v>1892</v>
      </c>
      <c r="AH405" t="s">
        <v>1892</v>
      </c>
      <c r="AI405" t="s">
        <v>1911</v>
      </c>
      <c r="AJ405" t="s">
        <v>1911</v>
      </c>
      <c r="AR405" s="21"/>
    </row>
    <row r="406" spans="1:44" x14ac:dyDescent="0.3">
      <c r="A406" t="s">
        <v>162</v>
      </c>
      <c r="B406">
        <v>2021</v>
      </c>
      <c r="C406" t="s">
        <v>3101</v>
      </c>
      <c r="D406" t="s">
        <v>1348</v>
      </c>
      <c r="E406" t="s">
        <v>3102</v>
      </c>
      <c r="F406" t="s">
        <v>3103</v>
      </c>
      <c r="G406" t="s">
        <v>1892</v>
      </c>
      <c r="H406">
        <v>29</v>
      </c>
      <c r="I406">
        <v>30</v>
      </c>
      <c r="J406">
        <v>30</v>
      </c>
      <c r="K406">
        <v>31</v>
      </c>
      <c r="L406">
        <v>32</v>
      </c>
      <c r="M406" t="s">
        <v>1911</v>
      </c>
      <c r="N406" t="s">
        <v>1911</v>
      </c>
      <c r="O406" t="s">
        <v>1892</v>
      </c>
      <c r="P406" t="s">
        <v>1911</v>
      </c>
      <c r="Q406" t="s">
        <v>1892</v>
      </c>
      <c r="R406" t="s">
        <v>1911</v>
      </c>
      <c r="S406" t="s">
        <v>1892</v>
      </c>
      <c r="T406" t="s">
        <v>1892</v>
      </c>
      <c r="U406" t="s">
        <v>1892</v>
      </c>
      <c r="V406" t="s">
        <v>1911</v>
      </c>
      <c r="AB406" t="s">
        <v>1892</v>
      </c>
      <c r="AC406" t="s">
        <v>1892</v>
      </c>
      <c r="AD406" t="s">
        <v>1911</v>
      </c>
      <c r="AE406" t="s">
        <v>1911</v>
      </c>
      <c r="AF406" t="s">
        <v>1911</v>
      </c>
      <c r="AG406" t="s">
        <v>1892</v>
      </c>
      <c r="AH406" t="s">
        <v>1911</v>
      </c>
      <c r="AI406" t="s">
        <v>1911</v>
      </c>
      <c r="AJ406" t="s">
        <v>1911</v>
      </c>
      <c r="AR406" s="21"/>
    </row>
    <row r="407" spans="1:44" x14ac:dyDescent="0.3">
      <c r="A407" t="s">
        <v>162</v>
      </c>
      <c r="B407">
        <v>2021</v>
      </c>
      <c r="C407" t="s">
        <v>3104</v>
      </c>
      <c r="D407" t="s">
        <v>1354</v>
      </c>
      <c r="E407" t="s">
        <v>3105</v>
      </c>
      <c r="F407" t="s">
        <v>3106</v>
      </c>
      <c r="G407" t="s">
        <v>1892</v>
      </c>
      <c r="H407">
        <v>63</v>
      </c>
      <c r="I407">
        <v>62</v>
      </c>
      <c r="J407">
        <v>62</v>
      </c>
      <c r="K407">
        <v>64</v>
      </c>
      <c r="L407">
        <v>66</v>
      </c>
      <c r="M407" t="s">
        <v>1911</v>
      </c>
      <c r="N407" t="s">
        <v>1911</v>
      </c>
      <c r="O407" t="s">
        <v>1892</v>
      </c>
      <c r="P407" t="s">
        <v>1911</v>
      </c>
      <c r="Q407" t="s">
        <v>1911</v>
      </c>
      <c r="R407" t="s">
        <v>1911</v>
      </c>
      <c r="S407" t="s">
        <v>1911</v>
      </c>
      <c r="T407" t="s">
        <v>1911</v>
      </c>
      <c r="U407" t="s">
        <v>1911</v>
      </c>
      <c r="V407" t="s">
        <v>1911</v>
      </c>
      <c r="AB407" t="s">
        <v>1892</v>
      </c>
      <c r="AC407" t="s">
        <v>1892</v>
      </c>
      <c r="AD407" t="s">
        <v>1892</v>
      </c>
      <c r="AE407" t="s">
        <v>1911</v>
      </c>
      <c r="AF407" t="s">
        <v>1892</v>
      </c>
      <c r="AG407" t="s">
        <v>1892</v>
      </c>
      <c r="AH407" t="s">
        <v>1892</v>
      </c>
      <c r="AI407" t="s">
        <v>1911</v>
      </c>
      <c r="AJ407" t="s">
        <v>1911</v>
      </c>
      <c r="AR407" s="21"/>
    </row>
    <row r="408" spans="1:44" x14ac:dyDescent="0.3">
      <c r="A408" t="s">
        <v>162</v>
      </c>
      <c r="B408">
        <v>2021</v>
      </c>
      <c r="C408" t="s">
        <v>3107</v>
      </c>
      <c r="D408" t="s">
        <v>1357</v>
      </c>
      <c r="E408" t="s">
        <v>3108</v>
      </c>
      <c r="F408" t="s">
        <v>3109</v>
      </c>
      <c r="G408" t="s">
        <v>1892</v>
      </c>
      <c r="H408">
        <v>369</v>
      </c>
      <c r="I408">
        <v>374</v>
      </c>
      <c r="J408">
        <v>372</v>
      </c>
      <c r="K408">
        <v>372</v>
      </c>
      <c r="L408">
        <v>374</v>
      </c>
      <c r="M408" t="s">
        <v>1911</v>
      </c>
      <c r="N408" t="s">
        <v>1892</v>
      </c>
      <c r="O408" t="s">
        <v>1892</v>
      </c>
      <c r="P408" t="s">
        <v>1892</v>
      </c>
      <c r="Q408" t="s">
        <v>1911</v>
      </c>
      <c r="R408" t="s">
        <v>1892</v>
      </c>
      <c r="S408" t="s">
        <v>1892</v>
      </c>
      <c r="T408" t="s">
        <v>1892</v>
      </c>
      <c r="U408" t="s">
        <v>1892</v>
      </c>
      <c r="V408" t="s">
        <v>1911</v>
      </c>
      <c r="AB408" t="s">
        <v>1892</v>
      </c>
      <c r="AC408" t="s">
        <v>1892</v>
      </c>
      <c r="AD408" t="s">
        <v>1892</v>
      </c>
      <c r="AE408" t="s">
        <v>1892</v>
      </c>
      <c r="AF408" t="s">
        <v>1911</v>
      </c>
      <c r="AG408" t="s">
        <v>1892</v>
      </c>
      <c r="AH408" t="s">
        <v>1892</v>
      </c>
      <c r="AI408" t="s">
        <v>1911</v>
      </c>
      <c r="AJ408" t="s">
        <v>1911</v>
      </c>
      <c r="AR408" s="21"/>
    </row>
    <row r="409" spans="1:44" x14ac:dyDescent="0.3">
      <c r="A409" t="s">
        <v>162</v>
      </c>
      <c r="B409">
        <v>2021</v>
      </c>
      <c r="C409" t="s">
        <v>3110</v>
      </c>
      <c r="D409" t="s">
        <v>1360</v>
      </c>
      <c r="E409" t="s">
        <v>3111</v>
      </c>
      <c r="F409" t="s">
        <v>3112</v>
      </c>
      <c r="G409" t="s">
        <v>1892</v>
      </c>
      <c r="H409">
        <v>82</v>
      </c>
      <c r="I409">
        <v>81</v>
      </c>
      <c r="J409">
        <v>82</v>
      </c>
      <c r="K409">
        <v>83</v>
      </c>
      <c r="L409">
        <v>84</v>
      </c>
      <c r="M409" t="s">
        <v>1911</v>
      </c>
      <c r="N409" t="s">
        <v>1911</v>
      </c>
      <c r="O409" t="s">
        <v>1892</v>
      </c>
      <c r="P409" t="s">
        <v>1911</v>
      </c>
      <c r="Q409" t="s">
        <v>1911</v>
      </c>
      <c r="R409" t="s">
        <v>1911</v>
      </c>
      <c r="S409" t="s">
        <v>1911</v>
      </c>
      <c r="T409" t="s">
        <v>1911</v>
      </c>
      <c r="U409" t="s">
        <v>1911</v>
      </c>
      <c r="V409" t="s">
        <v>1911</v>
      </c>
      <c r="AB409" t="s">
        <v>1892</v>
      </c>
      <c r="AC409" t="s">
        <v>1892</v>
      </c>
      <c r="AD409" t="s">
        <v>1892</v>
      </c>
      <c r="AE409" t="s">
        <v>1911</v>
      </c>
      <c r="AF409" t="s">
        <v>1892</v>
      </c>
      <c r="AG409" t="s">
        <v>1892</v>
      </c>
      <c r="AH409" t="s">
        <v>1892</v>
      </c>
      <c r="AI409" t="s">
        <v>1911</v>
      </c>
      <c r="AJ409" t="s">
        <v>1911</v>
      </c>
      <c r="AR409" s="21"/>
    </row>
    <row r="410" spans="1:44" x14ac:dyDescent="0.3">
      <c r="A410" t="s">
        <v>162</v>
      </c>
      <c r="B410">
        <v>2021</v>
      </c>
      <c r="C410" t="s">
        <v>3113</v>
      </c>
      <c r="D410" t="s">
        <v>1363</v>
      </c>
      <c r="E410" t="s">
        <v>3114</v>
      </c>
      <c r="F410" t="s">
        <v>3115</v>
      </c>
      <c r="G410" t="s">
        <v>1892</v>
      </c>
      <c r="H410">
        <v>325</v>
      </c>
      <c r="I410">
        <v>325</v>
      </c>
      <c r="J410">
        <v>320</v>
      </c>
      <c r="K410">
        <v>314</v>
      </c>
      <c r="L410">
        <v>303</v>
      </c>
      <c r="M410" t="s">
        <v>1911</v>
      </c>
      <c r="N410" t="s">
        <v>1911</v>
      </c>
      <c r="O410" t="s">
        <v>1892</v>
      </c>
      <c r="P410" t="s">
        <v>1911</v>
      </c>
      <c r="Q410" t="s">
        <v>1911</v>
      </c>
      <c r="R410" t="s">
        <v>1892</v>
      </c>
      <c r="S410" t="s">
        <v>1892</v>
      </c>
      <c r="T410" t="s">
        <v>1892</v>
      </c>
      <c r="U410" t="s">
        <v>1892</v>
      </c>
      <c r="V410" t="s">
        <v>1892</v>
      </c>
      <c r="W410" t="s">
        <v>1892</v>
      </c>
      <c r="X410" t="s">
        <v>1911</v>
      </c>
      <c r="Y410" t="s">
        <v>1911</v>
      </c>
      <c r="Z410" t="s">
        <v>1911</v>
      </c>
      <c r="AA410" t="s">
        <v>1911</v>
      </c>
      <c r="AB410" t="s">
        <v>1892</v>
      </c>
      <c r="AC410" t="s">
        <v>1892</v>
      </c>
      <c r="AD410" t="s">
        <v>1892</v>
      </c>
      <c r="AE410" t="s">
        <v>1892</v>
      </c>
      <c r="AF410" t="s">
        <v>1892</v>
      </c>
      <c r="AG410" t="s">
        <v>1892</v>
      </c>
      <c r="AH410" t="s">
        <v>1892</v>
      </c>
      <c r="AI410" t="s">
        <v>1911</v>
      </c>
      <c r="AJ410" t="s">
        <v>1892</v>
      </c>
      <c r="AK410" t="s">
        <v>1892</v>
      </c>
      <c r="AL410" t="s">
        <v>1911</v>
      </c>
      <c r="AM410" t="s">
        <v>1911</v>
      </c>
      <c r="AN410" t="s">
        <v>1911</v>
      </c>
      <c r="AO410" t="s">
        <v>1911</v>
      </c>
      <c r="AP410" t="s">
        <v>1911</v>
      </c>
      <c r="AQ410" t="s">
        <v>1892</v>
      </c>
      <c r="AR410" s="21"/>
    </row>
    <row r="411" spans="1:44" x14ac:dyDescent="0.3">
      <c r="A411" t="s">
        <v>162</v>
      </c>
      <c r="B411">
        <v>2021</v>
      </c>
      <c r="C411" t="s">
        <v>3116</v>
      </c>
      <c r="D411" t="s">
        <v>1366</v>
      </c>
      <c r="E411" t="s">
        <v>3117</v>
      </c>
      <c r="F411" t="s">
        <v>3118</v>
      </c>
      <c r="G411" t="s">
        <v>1892</v>
      </c>
      <c r="H411">
        <v>35</v>
      </c>
      <c r="I411">
        <v>34</v>
      </c>
      <c r="J411">
        <v>34</v>
      </c>
      <c r="K411">
        <v>35</v>
      </c>
      <c r="L411">
        <v>36</v>
      </c>
      <c r="M411" t="s">
        <v>1911</v>
      </c>
      <c r="N411" t="s">
        <v>1911</v>
      </c>
      <c r="O411" t="s">
        <v>1911</v>
      </c>
      <c r="P411" t="s">
        <v>1911</v>
      </c>
      <c r="Q411" t="s">
        <v>1911</v>
      </c>
      <c r="R411" t="s">
        <v>1911</v>
      </c>
      <c r="S411" t="s">
        <v>1911</v>
      </c>
      <c r="T411" t="s">
        <v>1911</v>
      </c>
      <c r="U411" t="s">
        <v>1911</v>
      </c>
      <c r="V411" t="s">
        <v>1911</v>
      </c>
      <c r="AB411" t="s">
        <v>1892</v>
      </c>
      <c r="AC411" t="s">
        <v>1892</v>
      </c>
      <c r="AD411" t="s">
        <v>1892</v>
      </c>
      <c r="AE411" t="s">
        <v>1892</v>
      </c>
      <c r="AF411" t="s">
        <v>1892</v>
      </c>
      <c r="AG411" t="s">
        <v>1892</v>
      </c>
      <c r="AH411" t="s">
        <v>1892</v>
      </c>
      <c r="AI411" t="s">
        <v>1911</v>
      </c>
      <c r="AJ411" t="s">
        <v>1892</v>
      </c>
      <c r="AK411" t="s">
        <v>1911</v>
      </c>
      <c r="AL411" t="s">
        <v>1911</v>
      </c>
      <c r="AM411" t="s">
        <v>1911</v>
      </c>
      <c r="AN411" t="s">
        <v>1911</v>
      </c>
      <c r="AO411" t="s">
        <v>1911</v>
      </c>
      <c r="AP411" t="s">
        <v>1911</v>
      </c>
      <c r="AQ411" t="s">
        <v>1892</v>
      </c>
      <c r="AR411" s="21"/>
    </row>
    <row r="412" spans="1:44" x14ac:dyDescent="0.3">
      <c r="A412" t="s">
        <v>162</v>
      </c>
      <c r="B412">
        <v>2021</v>
      </c>
      <c r="C412" t="s">
        <v>3119</v>
      </c>
      <c r="D412" t="s">
        <v>1624</v>
      </c>
      <c r="E412" t="s">
        <v>3120</v>
      </c>
      <c r="F412" t="s">
        <v>3121</v>
      </c>
      <c r="G412" t="s">
        <v>1892</v>
      </c>
      <c r="H412">
        <v>147</v>
      </c>
      <c r="I412">
        <v>157</v>
      </c>
      <c r="J412">
        <v>151</v>
      </c>
      <c r="K412">
        <v>152</v>
      </c>
      <c r="L412">
        <v>163</v>
      </c>
      <c r="M412" t="s">
        <v>1911</v>
      </c>
      <c r="N412" t="s">
        <v>1892</v>
      </c>
      <c r="O412" t="s">
        <v>1892</v>
      </c>
      <c r="P412" t="s">
        <v>1892</v>
      </c>
      <c r="Q412" t="s">
        <v>1892</v>
      </c>
      <c r="R412" t="s">
        <v>1892</v>
      </c>
      <c r="S412" t="s">
        <v>1911</v>
      </c>
      <c r="T412" t="s">
        <v>1911</v>
      </c>
      <c r="U412" t="s">
        <v>1892</v>
      </c>
      <c r="V412" t="s">
        <v>1892</v>
      </c>
      <c r="W412" t="s">
        <v>1892</v>
      </c>
      <c r="X412" t="s">
        <v>1911</v>
      </c>
      <c r="Y412" t="s">
        <v>1911</v>
      </c>
      <c r="Z412" t="s">
        <v>1911</v>
      </c>
      <c r="AA412" t="s">
        <v>1911</v>
      </c>
      <c r="AB412" t="s">
        <v>1892</v>
      </c>
      <c r="AC412" t="s">
        <v>1892</v>
      </c>
      <c r="AD412" t="s">
        <v>1892</v>
      </c>
      <c r="AE412" t="s">
        <v>1892</v>
      </c>
      <c r="AF412" t="s">
        <v>1892</v>
      </c>
      <c r="AG412" t="s">
        <v>1892</v>
      </c>
      <c r="AH412" t="s">
        <v>1911</v>
      </c>
      <c r="AI412" t="s">
        <v>1911</v>
      </c>
      <c r="AJ412" t="s">
        <v>1911</v>
      </c>
      <c r="AR412" s="21"/>
    </row>
    <row r="413" spans="1:44" x14ac:dyDescent="0.3">
      <c r="A413" t="s">
        <v>162</v>
      </c>
      <c r="B413">
        <v>2021</v>
      </c>
      <c r="C413" t="s">
        <v>3122</v>
      </c>
      <c r="D413" t="s">
        <v>1369</v>
      </c>
      <c r="E413" t="s">
        <v>3123</v>
      </c>
      <c r="F413" t="s">
        <v>3124</v>
      </c>
      <c r="G413" t="s">
        <v>1892</v>
      </c>
      <c r="H413">
        <v>58</v>
      </c>
      <c r="I413">
        <v>55</v>
      </c>
      <c r="J413">
        <v>55</v>
      </c>
      <c r="K413">
        <v>51</v>
      </c>
      <c r="L413">
        <v>49</v>
      </c>
      <c r="M413" t="s">
        <v>1911</v>
      </c>
      <c r="N413" t="s">
        <v>1911</v>
      </c>
      <c r="O413" t="s">
        <v>1911</v>
      </c>
      <c r="P413" t="s">
        <v>1911</v>
      </c>
      <c r="Q413" t="s">
        <v>1911</v>
      </c>
      <c r="R413" t="s">
        <v>1911</v>
      </c>
      <c r="S413" t="s">
        <v>1911</v>
      </c>
      <c r="T413" t="s">
        <v>1911</v>
      </c>
      <c r="U413" t="s">
        <v>1911</v>
      </c>
      <c r="V413" t="s">
        <v>1911</v>
      </c>
      <c r="AB413" t="s">
        <v>1892</v>
      </c>
      <c r="AC413" t="s">
        <v>1892</v>
      </c>
      <c r="AD413" t="s">
        <v>1892</v>
      </c>
      <c r="AE413" t="s">
        <v>1892</v>
      </c>
      <c r="AF413" t="s">
        <v>1892</v>
      </c>
      <c r="AG413" t="s">
        <v>1892</v>
      </c>
      <c r="AH413" t="s">
        <v>1892</v>
      </c>
      <c r="AI413" t="s">
        <v>1911</v>
      </c>
      <c r="AJ413" t="s">
        <v>1892</v>
      </c>
      <c r="AK413" t="s">
        <v>1892</v>
      </c>
      <c r="AL413" t="s">
        <v>1911</v>
      </c>
      <c r="AM413" t="s">
        <v>1911</v>
      </c>
      <c r="AN413" t="s">
        <v>1911</v>
      </c>
      <c r="AO413" t="s">
        <v>1911</v>
      </c>
      <c r="AP413" t="s">
        <v>1892</v>
      </c>
      <c r="AQ413" t="s">
        <v>1911</v>
      </c>
      <c r="AR413" s="21"/>
    </row>
    <row r="414" spans="1:44" x14ac:dyDescent="0.3">
      <c r="A414" t="s">
        <v>162</v>
      </c>
      <c r="B414">
        <v>2021</v>
      </c>
      <c r="C414" t="s">
        <v>3125</v>
      </c>
      <c r="D414" t="s">
        <v>1375</v>
      </c>
      <c r="E414" t="s">
        <v>3126</v>
      </c>
      <c r="F414" t="s">
        <v>3127</v>
      </c>
      <c r="G414" t="s">
        <v>1892</v>
      </c>
      <c r="H414">
        <v>101</v>
      </c>
      <c r="I414">
        <v>97</v>
      </c>
      <c r="J414">
        <v>97</v>
      </c>
      <c r="K414">
        <v>93</v>
      </c>
      <c r="L414">
        <v>93</v>
      </c>
      <c r="M414" t="s">
        <v>1911</v>
      </c>
      <c r="N414" t="s">
        <v>1911</v>
      </c>
      <c r="O414" t="s">
        <v>1892</v>
      </c>
      <c r="P414" t="s">
        <v>1911</v>
      </c>
      <c r="Q414" t="s">
        <v>1911</v>
      </c>
      <c r="R414" t="s">
        <v>1892</v>
      </c>
      <c r="S414" t="s">
        <v>1911</v>
      </c>
      <c r="T414" t="s">
        <v>1911</v>
      </c>
      <c r="U414" t="s">
        <v>1892</v>
      </c>
      <c r="V414" t="s">
        <v>1892</v>
      </c>
      <c r="W414" t="s">
        <v>1911</v>
      </c>
      <c r="X414" t="s">
        <v>1911</v>
      </c>
      <c r="Y414" t="s">
        <v>1911</v>
      </c>
      <c r="Z414" t="s">
        <v>1911</v>
      </c>
      <c r="AA414" t="s">
        <v>1892</v>
      </c>
      <c r="AB414" t="s">
        <v>1892</v>
      </c>
      <c r="AC414" t="s">
        <v>1892</v>
      </c>
      <c r="AD414" t="s">
        <v>1892</v>
      </c>
      <c r="AE414" t="s">
        <v>1911</v>
      </c>
      <c r="AF414" t="s">
        <v>1911</v>
      </c>
      <c r="AG414" t="s">
        <v>1892</v>
      </c>
      <c r="AH414" t="s">
        <v>1892</v>
      </c>
      <c r="AI414" t="s">
        <v>1911</v>
      </c>
      <c r="AJ414" t="s">
        <v>1911</v>
      </c>
      <c r="AR414" s="21"/>
    </row>
    <row r="415" spans="1:44" x14ac:dyDescent="0.3">
      <c r="A415" t="s">
        <v>162</v>
      </c>
      <c r="B415">
        <v>2021</v>
      </c>
      <c r="C415" t="s">
        <v>3128</v>
      </c>
      <c r="D415" t="s">
        <v>1378</v>
      </c>
      <c r="E415" t="s">
        <v>3129</v>
      </c>
      <c r="F415" t="s">
        <v>3130</v>
      </c>
      <c r="G415" t="s">
        <v>1892</v>
      </c>
      <c r="H415">
        <v>115.1</v>
      </c>
      <c r="I415">
        <v>108</v>
      </c>
      <c r="J415">
        <v>108</v>
      </c>
      <c r="K415">
        <v>105.4</v>
      </c>
      <c r="L415">
        <v>106.4</v>
      </c>
      <c r="M415" t="s">
        <v>1911</v>
      </c>
      <c r="N415" t="s">
        <v>1911</v>
      </c>
      <c r="O415" t="s">
        <v>1911</v>
      </c>
      <c r="P415" t="s">
        <v>1911</v>
      </c>
      <c r="Q415" t="s">
        <v>1911</v>
      </c>
      <c r="R415" t="s">
        <v>1911</v>
      </c>
      <c r="S415" t="s">
        <v>1911</v>
      </c>
      <c r="T415" t="s">
        <v>1911</v>
      </c>
      <c r="U415" t="s">
        <v>1911</v>
      </c>
      <c r="V415" t="s">
        <v>1911</v>
      </c>
      <c r="AB415" t="s">
        <v>1892</v>
      </c>
      <c r="AC415" t="s">
        <v>1892</v>
      </c>
      <c r="AD415" t="s">
        <v>1892</v>
      </c>
      <c r="AE415" t="s">
        <v>1911</v>
      </c>
      <c r="AF415" t="s">
        <v>1892</v>
      </c>
      <c r="AG415" t="s">
        <v>1911</v>
      </c>
      <c r="AH415" t="s">
        <v>1892</v>
      </c>
      <c r="AI415" t="s">
        <v>1911</v>
      </c>
      <c r="AJ415" t="s">
        <v>1911</v>
      </c>
      <c r="AR415" s="21"/>
    </row>
    <row r="416" spans="1:44" x14ac:dyDescent="0.3">
      <c r="A416" t="s">
        <v>162</v>
      </c>
      <c r="B416">
        <v>2021</v>
      </c>
      <c r="C416" t="s">
        <v>3131</v>
      </c>
      <c r="D416" t="s">
        <v>1381</v>
      </c>
      <c r="E416" t="s">
        <v>3132</v>
      </c>
      <c r="F416" t="s">
        <v>3133</v>
      </c>
      <c r="G416" t="s">
        <v>1892</v>
      </c>
      <c r="H416">
        <v>90</v>
      </c>
      <c r="I416">
        <v>92</v>
      </c>
      <c r="J416">
        <v>92</v>
      </c>
      <c r="K416">
        <v>90</v>
      </c>
      <c r="L416">
        <v>93</v>
      </c>
      <c r="M416" t="s">
        <v>1911</v>
      </c>
      <c r="N416" t="s">
        <v>1911</v>
      </c>
      <c r="O416" t="s">
        <v>1892</v>
      </c>
      <c r="P416" t="s">
        <v>1911</v>
      </c>
      <c r="Q416" t="s">
        <v>1911</v>
      </c>
      <c r="R416" t="s">
        <v>1911</v>
      </c>
      <c r="S416" t="s">
        <v>1911</v>
      </c>
      <c r="T416" t="s">
        <v>1911</v>
      </c>
      <c r="U416" t="s">
        <v>1911</v>
      </c>
      <c r="V416" t="s">
        <v>1911</v>
      </c>
      <c r="AB416" t="s">
        <v>1892</v>
      </c>
      <c r="AC416" t="s">
        <v>1892</v>
      </c>
      <c r="AD416" t="s">
        <v>1892</v>
      </c>
      <c r="AE416" t="s">
        <v>1911</v>
      </c>
      <c r="AF416" t="s">
        <v>1892</v>
      </c>
      <c r="AG416" t="s">
        <v>1892</v>
      </c>
      <c r="AH416" t="s">
        <v>1892</v>
      </c>
      <c r="AI416" t="s">
        <v>1911</v>
      </c>
      <c r="AJ416" t="s">
        <v>1911</v>
      </c>
      <c r="AR416" s="21"/>
    </row>
    <row r="417" spans="1:44" x14ac:dyDescent="0.3">
      <c r="A417" t="s">
        <v>162</v>
      </c>
      <c r="B417">
        <v>2021</v>
      </c>
      <c r="C417" t="s">
        <v>3134</v>
      </c>
      <c r="D417" t="s">
        <v>1389</v>
      </c>
      <c r="E417" t="s">
        <v>3135</v>
      </c>
      <c r="F417" t="s">
        <v>3136</v>
      </c>
      <c r="G417" t="s">
        <v>1892</v>
      </c>
      <c r="H417">
        <v>117</v>
      </c>
      <c r="I417">
        <v>117</v>
      </c>
      <c r="J417">
        <v>118</v>
      </c>
      <c r="K417">
        <v>119</v>
      </c>
      <c r="L417">
        <v>121</v>
      </c>
      <c r="M417" t="s">
        <v>1911</v>
      </c>
      <c r="N417" t="s">
        <v>1892</v>
      </c>
      <c r="O417" t="s">
        <v>1892</v>
      </c>
      <c r="P417" t="s">
        <v>1911</v>
      </c>
      <c r="Q417" t="s">
        <v>1892</v>
      </c>
      <c r="R417" t="s">
        <v>1892</v>
      </c>
      <c r="S417" t="s">
        <v>1911</v>
      </c>
      <c r="T417" t="s">
        <v>1911</v>
      </c>
      <c r="U417" t="s">
        <v>1892</v>
      </c>
      <c r="V417" t="s">
        <v>1911</v>
      </c>
      <c r="AB417" t="s">
        <v>1892</v>
      </c>
      <c r="AC417" t="s">
        <v>1892</v>
      </c>
      <c r="AD417" t="s">
        <v>1892</v>
      </c>
      <c r="AE417" t="s">
        <v>1892</v>
      </c>
      <c r="AF417" t="s">
        <v>1892</v>
      </c>
      <c r="AG417" t="s">
        <v>1892</v>
      </c>
      <c r="AH417" t="s">
        <v>1892</v>
      </c>
      <c r="AI417" t="s">
        <v>1911</v>
      </c>
      <c r="AJ417" t="s">
        <v>1911</v>
      </c>
      <c r="AR417" s="21"/>
    </row>
    <row r="418" spans="1:44" x14ac:dyDescent="0.3">
      <c r="A418" t="s">
        <v>162</v>
      </c>
      <c r="B418">
        <v>2021</v>
      </c>
      <c r="C418" t="s">
        <v>3137</v>
      </c>
      <c r="D418" t="s">
        <v>1392</v>
      </c>
      <c r="E418" t="s">
        <v>3138</v>
      </c>
      <c r="F418" t="s">
        <v>3139</v>
      </c>
      <c r="G418" t="s">
        <v>1892</v>
      </c>
      <c r="H418">
        <v>16.399999999999999</v>
      </c>
      <c r="I418">
        <v>16.399999999999999</v>
      </c>
      <c r="J418">
        <v>16.399999999999999</v>
      </c>
      <c r="K418">
        <v>16.8</v>
      </c>
      <c r="L418">
        <v>17</v>
      </c>
      <c r="M418" t="s">
        <v>1911</v>
      </c>
      <c r="N418" t="s">
        <v>1911</v>
      </c>
      <c r="O418" t="s">
        <v>1892</v>
      </c>
      <c r="P418" t="s">
        <v>1911</v>
      </c>
      <c r="Q418" t="s">
        <v>1911</v>
      </c>
      <c r="R418" t="s">
        <v>1892</v>
      </c>
      <c r="S418" t="s">
        <v>1892</v>
      </c>
      <c r="T418" t="s">
        <v>1892</v>
      </c>
      <c r="U418" t="s">
        <v>1892</v>
      </c>
      <c r="V418" t="s">
        <v>1911</v>
      </c>
      <c r="AB418" t="s">
        <v>1892</v>
      </c>
      <c r="AC418" t="s">
        <v>1892</v>
      </c>
      <c r="AD418" t="s">
        <v>1892</v>
      </c>
      <c r="AE418" t="s">
        <v>1911</v>
      </c>
      <c r="AF418" t="s">
        <v>1892</v>
      </c>
      <c r="AG418" t="s">
        <v>1892</v>
      </c>
      <c r="AH418" t="s">
        <v>1911</v>
      </c>
      <c r="AI418" t="s">
        <v>1911</v>
      </c>
      <c r="AJ418" t="s">
        <v>1892</v>
      </c>
      <c r="AK418" t="s">
        <v>1892</v>
      </c>
      <c r="AL418" t="s">
        <v>1911</v>
      </c>
      <c r="AM418" t="s">
        <v>1892</v>
      </c>
      <c r="AN418" t="s">
        <v>1911</v>
      </c>
      <c r="AO418" t="s">
        <v>1911</v>
      </c>
      <c r="AP418" t="s">
        <v>1892</v>
      </c>
      <c r="AQ418" t="s">
        <v>1911</v>
      </c>
      <c r="AR418" s="21"/>
    </row>
    <row r="419" spans="1:44" x14ac:dyDescent="0.3">
      <c r="A419" t="s">
        <v>162</v>
      </c>
      <c r="B419">
        <v>2021</v>
      </c>
      <c r="C419" t="s">
        <v>3140</v>
      </c>
      <c r="D419" t="s">
        <v>1395</v>
      </c>
      <c r="E419" t="s">
        <v>3141</v>
      </c>
      <c r="F419" t="s">
        <v>3142</v>
      </c>
      <c r="G419" t="s">
        <v>1892</v>
      </c>
      <c r="H419">
        <v>839.8</v>
      </c>
      <c r="I419">
        <v>849.7</v>
      </c>
      <c r="J419">
        <v>849.7</v>
      </c>
      <c r="K419">
        <v>851.8</v>
      </c>
      <c r="L419">
        <v>875.3</v>
      </c>
      <c r="M419" t="s">
        <v>1892</v>
      </c>
      <c r="N419" t="s">
        <v>1892</v>
      </c>
      <c r="O419" t="s">
        <v>1892</v>
      </c>
      <c r="P419" t="s">
        <v>1892</v>
      </c>
      <c r="Q419" t="s">
        <v>1911</v>
      </c>
      <c r="R419" t="s">
        <v>1892</v>
      </c>
      <c r="S419" t="s">
        <v>1892</v>
      </c>
      <c r="T419" t="s">
        <v>1911</v>
      </c>
      <c r="U419" t="s">
        <v>1892</v>
      </c>
      <c r="V419" t="s">
        <v>1892</v>
      </c>
      <c r="W419" t="s">
        <v>1892</v>
      </c>
      <c r="X419" t="s">
        <v>1911</v>
      </c>
      <c r="Y419" t="s">
        <v>1911</v>
      </c>
      <c r="Z419" t="s">
        <v>1911</v>
      </c>
      <c r="AA419" t="s">
        <v>1892</v>
      </c>
      <c r="AB419" t="s">
        <v>1892</v>
      </c>
      <c r="AC419" t="s">
        <v>1892</v>
      </c>
      <c r="AD419" t="s">
        <v>1892</v>
      </c>
      <c r="AE419" t="s">
        <v>1892</v>
      </c>
      <c r="AF419" t="s">
        <v>1892</v>
      </c>
      <c r="AG419" t="s">
        <v>1892</v>
      </c>
      <c r="AH419" t="s">
        <v>1892</v>
      </c>
      <c r="AI419" t="s">
        <v>1892</v>
      </c>
      <c r="AJ419" t="s">
        <v>1911</v>
      </c>
      <c r="AR419" s="21"/>
    </row>
    <row r="420" spans="1:44" x14ac:dyDescent="0.3">
      <c r="A420" t="s">
        <v>162</v>
      </c>
      <c r="B420">
        <v>2021</v>
      </c>
      <c r="C420" t="s">
        <v>3143</v>
      </c>
      <c r="D420" t="s">
        <v>450</v>
      </c>
      <c r="E420" t="s">
        <v>3144</v>
      </c>
      <c r="F420" t="s">
        <v>3145</v>
      </c>
      <c r="G420" t="s">
        <v>1892</v>
      </c>
      <c r="H420">
        <v>1335</v>
      </c>
      <c r="I420">
        <v>1340</v>
      </c>
      <c r="J420">
        <v>1312</v>
      </c>
      <c r="K420">
        <v>1282</v>
      </c>
      <c r="L420">
        <v>1308</v>
      </c>
      <c r="M420" t="s">
        <v>1911</v>
      </c>
      <c r="N420" t="s">
        <v>1911</v>
      </c>
      <c r="O420" t="s">
        <v>1911</v>
      </c>
      <c r="P420" t="s">
        <v>1911</v>
      </c>
      <c r="Q420" t="s">
        <v>1911</v>
      </c>
      <c r="R420" t="s">
        <v>1911</v>
      </c>
      <c r="S420" t="s">
        <v>1911</v>
      </c>
      <c r="T420" t="s">
        <v>1911</v>
      </c>
      <c r="U420" t="s">
        <v>1911</v>
      </c>
      <c r="V420" t="s">
        <v>1892</v>
      </c>
      <c r="W420" t="s">
        <v>1892</v>
      </c>
      <c r="X420" t="s">
        <v>1911</v>
      </c>
      <c r="Y420" t="s">
        <v>1911</v>
      </c>
      <c r="Z420" t="s">
        <v>1911</v>
      </c>
      <c r="AA420" t="s">
        <v>1911</v>
      </c>
      <c r="AB420" t="s">
        <v>1892</v>
      </c>
      <c r="AC420" t="s">
        <v>1892</v>
      </c>
      <c r="AD420" t="s">
        <v>1892</v>
      </c>
      <c r="AE420" t="s">
        <v>1911</v>
      </c>
      <c r="AF420" t="s">
        <v>1892</v>
      </c>
      <c r="AG420" t="s">
        <v>1892</v>
      </c>
      <c r="AH420" t="s">
        <v>1911</v>
      </c>
      <c r="AI420" t="s">
        <v>1911</v>
      </c>
      <c r="AJ420" t="s">
        <v>1911</v>
      </c>
      <c r="AR420" s="21"/>
    </row>
    <row r="421" spans="1:44" x14ac:dyDescent="0.3">
      <c r="A421" t="s">
        <v>162</v>
      </c>
      <c r="B421">
        <v>2021</v>
      </c>
      <c r="C421" t="s">
        <v>3146</v>
      </c>
      <c r="D421" t="s">
        <v>3147</v>
      </c>
      <c r="E421" t="s">
        <v>3148</v>
      </c>
      <c r="F421" t="s">
        <v>3149</v>
      </c>
      <c r="G421" t="s">
        <v>1892</v>
      </c>
      <c r="H421">
        <v>319</v>
      </c>
      <c r="I421">
        <v>328</v>
      </c>
      <c r="J421">
        <v>327</v>
      </c>
      <c r="K421">
        <v>325</v>
      </c>
      <c r="L421">
        <v>326</v>
      </c>
      <c r="M421" t="s">
        <v>1911</v>
      </c>
      <c r="N421" t="s">
        <v>1911</v>
      </c>
      <c r="O421" t="s">
        <v>1892</v>
      </c>
      <c r="P421" t="s">
        <v>1911</v>
      </c>
      <c r="Q421" t="s">
        <v>1911</v>
      </c>
      <c r="R421" t="s">
        <v>1911</v>
      </c>
      <c r="S421" t="s">
        <v>1911</v>
      </c>
      <c r="T421" t="s">
        <v>1911</v>
      </c>
      <c r="U421" t="s">
        <v>1911</v>
      </c>
      <c r="V421" t="s">
        <v>1892</v>
      </c>
      <c r="W421" t="s">
        <v>1892</v>
      </c>
      <c r="X421" t="s">
        <v>1911</v>
      </c>
      <c r="Y421" t="s">
        <v>1911</v>
      </c>
      <c r="Z421" t="s">
        <v>1911</v>
      </c>
      <c r="AA421" t="s">
        <v>1911</v>
      </c>
      <c r="AB421" t="s">
        <v>1892</v>
      </c>
      <c r="AC421" t="s">
        <v>1892</v>
      </c>
      <c r="AD421" t="s">
        <v>1892</v>
      </c>
      <c r="AE421" t="s">
        <v>1892</v>
      </c>
      <c r="AF421" t="s">
        <v>1892</v>
      </c>
      <c r="AG421" t="s">
        <v>1892</v>
      </c>
      <c r="AH421" t="s">
        <v>1892</v>
      </c>
      <c r="AI421" t="s">
        <v>1892</v>
      </c>
      <c r="AJ421" t="s">
        <v>1911</v>
      </c>
      <c r="AR421" s="21"/>
    </row>
    <row r="422" spans="1:44" x14ac:dyDescent="0.3">
      <c r="A422" t="s">
        <v>162</v>
      </c>
      <c r="B422">
        <v>2021</v>
      </c>
      <c r="C422" t="s">
        <v>3150</v>
      </c>
      <c r="D422" t="s">
        <v>1400</v>
      </c>
      <c r="E422" t="s">
        <v>3151</v>
      </c>
      <c r="F422" t="s">
        <v>3152</v>
      </c>
      <c r="G422" t="s">
        <v>1892</v>
      </c>
      <c r="H422">
        <v>26.8</v>
      </c>
      <c r="I422">
        <v>29.4</v>
      </c>
      <c r="J422">
        <v>28.4</v>
      </c>
      <c r="K422">
        <v>27.9</v>
      </c>
      <c r="L422">
        <v>28.5</v>
      </c>
      <c r="M422" t="s">
        <v>1911</v>
      </c>
      <c r="N422" t="s">
        <v>1892</v>
      </c>
      <c r="O422" t="s">
        <v>1892</v>
      </c>
      <c r="P422" t="s">
        <v>1892</v>
      </c>
      <c r="Q422" t="s">
        <v>1911</v>
      </c>
      <c r="R422" t="s">
        <v>1892</v>
      </c>
      <c r="S422" t="s">
        <v>1911</v>
      </c>
      <c r="T422" t="s">
        <v>1911</v>
      </c>
      <c r="U422" t="s">
        <v>1892</v>
      </c>
      <c r="V422" t="s">
        <v>1911</v>
      </c>
      <c r="AB422" t="s">
        <v>1892</v>
      </c>
      <c r="AC422" t="s">
        <v>1892</v>
      </c>
      <c r="AD422" t="s">
        <v>1911</v>
      </c>
      <c r="AE422" t="s">
        <v>1911</v>
      </c>
      <c r="AF422" t="s">
        <v>1892</v>
      </c>
      <c r="AG422" t="s">
        <v>1892</v>
      </c>
      <c r="AH422" t="s">
        <v>1911</v>
      </c>
      <c r="AI422" t="s">
        <v>1911</v>
      </c>
      <c r="AJ422" t="s">
        <v>1892</v>
      </c>
      <c r="AK422" t="s">
        <v>1892</v>
      </c>
      <c r="AL422" t="s">
        <v>1911</v>
      </c>
      <c r="AM422" t="s">
        <v>1911</v>
      </c>
      <c r="AN422" t="s">
        <v>1911</v>
      </c>
      <c r="AO422" t="s">
        <v>1911</v>
      </c>
      <c r="AP422" t="s">
        <v>1911</v>
      </c>
      <c r="AQ422" t="s">
        <v>1892</v>
      </c>
      <c r="AR422" s="21"/>
    </row>
    <row r="423" spans="1:44" x14ac:dyDescent="0.3">
      <c r="A423" t="s">
        <v>162</v>
      </c>
      <c r="B423">
        <v>2021</v>
      </c>
      <c r="C423" t="s">
        <v>3153</v>
      </c>
      <c r="D423" t="s">
        <v>1412</v>
      </c>
      <c r="E423" t="s">
        <v>3154</v>
      </c>
      <c r="F423" t="s">
        <v>3155</v>
      </c>
      <c r="G423" t="s">
        <v>1892</v>
      </c>
      <c r="H423">
        <v>664.6</v>
      </c>
      <c r="I423">
        <v>700</v>
      </c>
      <c r="J423">
        <v>719.4</v>
      </c>
      <c r="K423">
        <v>707</v>
      </c>
      <c r="L423">
        <v>718.6</v>
      </c>
      <c r="M423" t="s">
        <v>1911</v>
      </c>
      <c r="N423" t="s">
        <v>1911</v>
      </c>
      <c r="O423" t="s">
        <v>1911</v>
      </c>
      <c r="P423" t="s">
        <v>1911</v>
      </c>
      <c r="Q423" t="s">
        <v>1911</v>
      </c>
      <c r="R423" t="s">
        <v>1911</v>
      </c>
      <c r="S423" t="s">
        <v>1911</v>
      </c>
      <c r="T423" t="s">
        <v>1911</v>
      </c>
      <c r="U423" t="s">
        <v>1911</v>
      </c>
      <c r="V423" t="s">
        <v>1911</v>
      </c>
      <c r="AB423" t="s">
        <v>1892</v>
      </c>
      <c r="AC423" t="s">
        <v>1892</v>
      </c>
      <c r="AD423" t="s">
        <v>1892</v>
      </c>
      <c r="AE423" t="s">
        <v>1892</v>
      </c>
      <c r="AF423" t="s">
        <v>1892</v>
      </c>
      <c r="AG423" t="s">
        <v>1892</v>
      </c>
      <c r="AH423" t="s">
        <v>1892</v>
      </c>
      <c r="AI423" t="s">
        <v>1911</v>
      </c>
      <c r="AJ423" t="s">
        <v>1892</v>
      </c>
      <c r="AK423" t="s">
        <v>1911</v>
      </c>
      <c r="AL423" t="s">
        <v>1911</v>
      </c>
      <c r="AM423" t="s">
        <v>1911</v>
      </c>
      <c r="AN423" t="s">
        <v>1911</v>
      </c>
      <c r="AO423" t="s">
        <v>1911</v>
      </c>
      <c r="AP423" t="s">
        <v>1911</v>
      </c>
      <c r="AQ423" t="s">
        <v>1892</v>
      </c>
      <c r="AR423" s="21"/>
    </row>
    <row r="424" spans="1:44" x14ac:dyDescent="0.3">
      <c r="A424" t="s">
        <v>162</v>
      </c>
      <c r="B424">
        <v>2021</v>
      </c>
      <c r="C424" t="s">
        <v>3156</v>
      </c>
      <c r="D424" t="s">
        <v>1415</v>
      </c>
      <c r="E424" t="s">
        <v>3157</v>
      </c>
      <c r="F424" t="s">
        <v>3158</v>
      </c>
      <c r="G424" t="s">
        <v>1892</v>
      </c>
      <c r="H424">
        <v>54</v>
      </c>
      <c r="I424">
        <v>55</v>
      </c>
      <c r="J424">
        <v>55</v>
      </c>
      <c r="K424">
        <v>57</v>
      </c>
      <c r="L424">
        <v>57</v>
      </c>
      <c r="M424" t="s">
        <v>1911</v>
      </c>
      <c r="N424" t="s">
        <v>1911</v>
      </c>
      <c r="O424" t="s">
        <v>1911</v>
      </c>
      <c r="P424" t="s">
        <v>1911</v>
      </c>
      <c r="Q424" t="s">
        <v>1911</v>
      </c>
      <c r="R424" t="s">
        <v>1911</v>
      </c>
      <c r="S424" t="s">
        <v>1911</v>
      </c>
      <c r="T424" t="s">
        <v>1911</v>
      </c>
      <c r="U424" t="s">
        <v>1892</v>
      </c>
      <c r="V424" t="s">
        <v>1892</v>
      </c>
      <c r="W424" t="s">
        <v>1892</v>
      </c>
      <c r="X424" t="s">
        <v>1911</v>
      </c>
      <c r="Y424" t="s">
        <v>1911</v>
      </c>
      <c r="Z424" t="s">
        <v>1911</v>
      </c>
      <c r="AA424" t="s">
        <v>1892</v>
      </c>
      <c r="AB424" t="s">
        <v>1892</v>
      </c>
      <c r="AC424" t="s">
        <v>1892</v>
      </c>
      <c r="AD424" t="s">
        <v>1911</v>
      </c>
      <c r="AE424" t="s">
        <v>1892</v>
      </c>
      <c r="AF424" t="s">
        <v>1892</v>
      </c>
      <c r="AG424" t="s">
        <v>1911</v>
      </c>
      <c r="AH424" t="s">
        <v>1892</v>
      </c>
      <c r="AI424" t="s">
        <v>1911</v>
      </c>
      <c r="AJ424" t="s">
        <v>1911</v>
      </c>
      <c r="AR424" s="21"/>
    </row>
    <row r="425" spans="1:44" x14ac:dyDescent="0.3">
      <c r="A425" t="s">
        <v>162</v>
      </c>
      <c r="B425">
        <v>2021</v>
      </c>
      <c r="C425" t="s">
        <v>3159</v>
      </c>
      <c r="D425" t="s">
        <v>3160</v>
      </c>
      <c r="E425" t="s">
        <v>3161</v>
      </c>
      <c r="F425" t="s">
        <v>3162</v>
      </c>
      <c r="G425" t="s">
        <v>1892</v>
      </c>
      <c r="H425">
        <v>50</v>
      </c>
      <c r="I425">
        <v>54</v>
      </c>
      <c r="J425">
        <v>55</v>
      </c>
      <c r="K425">
        <v>59</v>
      </c>
      <c r="L425">
        <v>65</v>
      </c>
      <c r="M425" t="s">
        <v>1911</v>
      </c>
      <c r="N425" t="s">
        <v>1911</v>
      </c>
      <c r="O425" t="s">
        <v>1892</v>
      </c>
      <c r="P425" t="s">
        <v>1911</v>
      </c>
      <c r="Q425" t="s">
        <v>1911</v>
      </c>
      <c r="R425" t="s">
        <v>1892</v>
      </c>
      <c r="S425" t="s">
        <v>1892</v>
      </c>
      <c r="T425" t="s">
        <v>1911</v>
      </c>
      <c r="U425" t="s">
        <v>1892</v>
      </c>
      <c r="V425" t="s">
        <v>1892</v>
      </c>
      <c r="W425" t="s">
        <v>1892</v>
      </c>
      <c r="X425" t="s">
        <v>1911</v>
      </c>
      <c r="Y425" t="s">
        <v>1911</v>
      </c>
      <c r="Z425" t="s">
        <v>1911</v>
      </c>
      <c r="AA425" t="s">
        <v>1892</v>
      </c>
      <c r="AB425" t="s">
        <v>1892</v>
      </c>
      <c r="AC425" t="s">
        <v>1892</v>
      </c>
      <c r="AD425" t="s">
        <v>1892</v>
      </c>
      <c r="AE425" t="s">
        <v>1911</v>
      </c>
      <c r="AF425" t="s">
        <v>1892</v>
      </c>
      <c r="AG425" t="s">
        <v>1892</v>
      </c>
      <c r="AH425" t="s">
        <v>1911</v>
      </c>
      <c r="AI425" t="s">
        <v>1892</v>
      </c>
      <c r="AJ425" t="s">
        <v>1911</v>
      </c>
      <c r="AR425" s="21"/>
    </row>
    <row r="426" spans="1:44" x14ac:dyDescent="0.3">
      <c r="A426" t="s">
        <v>162</v>
      </c>
      <c r="B426">
        <v>2021</v>
      </c>
      <c r="C426" t="s">
        <v>3163</v>
      </c>
      <c r="D426" t="s">
        <v>1420</v>
      </c>
      <c r="E426" t="s">
        <v>3164</v>
      </c>
      <c r="F426" t="s">
        <v>3165</v>
      </c>
      <c r="G426" t="s">
        <v>1892</v>
      </c>
      <c r="H426">
        <v>47</v>
      </c>
      <c r="I426">
        <v>48</v>
      </c>
      <c r="J426">
        <v>48</v>
      </c>
      <c r="K426">
        <v>47.5</v>
      </c>
      <c r="L426">
        <v>47</v>
      </c>
      <c r="M426" t="s">
        <v>1911</v>
      </c>
      <c r="N426" t="s">
        <v>1911</v>
      </c>
      <c r="O426" t="s">
        <v>1911</v>
      </c>
      <c r="P426" t="s">
        <v>1911</v>
      </c>
      <c r="Q426" t="s">
        <v>1911</v>
      </c>
      <c r="R426" t="s">
        <v>1911</v>
      </c>
      <c r="S426" t="s">
        <v>1911</v>
      </c>
      <c r="T426" t="s">
        <v>1911</v>
      </c>
      <c r="U426" t="s">
        <v>1911</v>
      </c>
      <c r="V426" t="s">
        <v>1911</v>
      </c>
      <c r="AB426" t="s">
        <v>1911</v>
      </c>
      <c r="AJ426" t="s">
        <v>1911</v>
      </c>
      <c r="AR426" s="21"/>
    </row>
    <row r="427" spans="1:44" x14ac:dyDescent="0.3">
      <c r="A427" t="s">
        <v>162</v>
      </c>
      <c r="B427">
        <v>2021</v>
      </c>
      <c r="C427" t="s">
        <v>3166</v>
      </c>
      <c r="D427" t="s">
        <v>1423</v>
      </c>
      <c r="E427" t="s">
        <v>3167</v>
      </c>
      <c r="F427" t="s">
        <v>3168</v>
      </c>
      <c r="G427" t="s">
        <v>1892</v>
      </c>
      <c r="H427">
        <v>91</v>
      </c>
      <c r="I427">
        <v>90</v>
      </c>
      <c r="J427">
        <v>88</v>
      </c>
      <c r="K427">
        <v>87</v>
      </c>
      <c r="L427">
        <v>87</v>
      </c>
      <c r="M427" t="s">
        <v>1911</v>
      </c>
      <c r="N427" t="s">
        <v>1911</v>
      </c>
      <c r="O427" t="s">
        <v>1911</v>
      </c>
      <c r="P427" t="s">
        <v>1911</v>
      </c>
      <c r="Q427" t="s">
        <v>1911</v>
      </c>
      <c r="R427" t="s">
        <v>1911</v>
      </c>
      <c r="S427" t="s">
        <v>1911</v>
      </c>
      <c r="T427" t="s">
        <v>1911</v>
      </c>
      <c r="U427" t="s">
        <v>1911</v>
      </c>
      <c r="V427" t="s">
        <v>1892</v>
      </c>
      <c r="W427" t="s">
        <v>1911</v>
      </c>
      <c r="X427" t="s">
        <v>1911</v>
      </c>
      <c r="Y427" t="s">
        <v>1911</v>
      </c>
      <c r="Z427" t="s">
        <v>1911</v>
      </c>
      <c r="AA427" t="s">
        <v>1892</v>
      </c>
      <c r="AB427" t="s">
        <v>1911</v>
      </c>
      <c r="AJ427" t="s">
        <v>1911</v>
      </c>
      <c r="AR427" s="21"/>
    </row>
    <row r="428" spans="1:44" x14ac:dyDescent="0.3">
      <c r="A428" t="s">
        <v>162</v>
      </c>
      <c r="B428">
        <v>2021</v>
      </c>
      <c r="C428" t="s">
        <v>3169</v>
      </c>
      <c r="D428" t="s">
        <v>1426</v>
      </c>
      <c r="E428" t="s">
        <v>3170</v>
      </c>
      <c r="F428" t="s">
        <v>3171</v>
      </c>
      <c r="G428" t="s">
        <v>1892</v>
      </c>
      <c r="H428">
        <v>180</v>
      </c>
      <c r="I428">
        <v>188</v>
      </c>
      <c r="J428">
        <v>187</v>
      </c>
      <c r="K428">
        <v>185</v>
      </c>
      <c r="L428">
        <v>197</v>
      </c>
      <c r="M428" t="s">
        <v>1892</v>
      </c>
      <c r="N428" t="s">
        <v>1892</v>
      </c>
      <c r="O428" t="s">
        <v>1892</v>
      </c>
      <c r="P428" t="s">
        <v>1892</v>
      </c>
      <c r="Q428" t="s">
        <v>1892</v>
      </c>
      <c r="R428" t="s">
        <v>1892</v>
      </c>
      <c r="S428" t="s">
        <v>1892</v>
      </c>
      <c r="T428" t="s">
        <v>1892</v>
      </c>
      <c r="U428" t="s">
        <v>1892</v>
      </c>
      <c r="V428" t="s">
        <v>1892</v>
      </c>
      <c r="W428" t="s">
        <v>1892</v>
      </c>
      <c r="X428" t="s">
        <v>1911</v>
      </c>
      <c r="Y428" t="s">
        <v>1911</v>
      </c>
      <c r="Z428" t="s">
        <v>1911</v>
      </c>
      <c r="AA428" t="s">
        <v>1911</v>
      </c>
      <c r="AB428" t="s">
        <v>1892</v>
      </c>
      <c r="AC428" t="s">
        <v>1892</v>
      </c>
      <c r="AD428" t="s">
        <v>1892</v>
      </c>
      <c r="AE428" t="s">
        <v>1892</v>
      </c>
      <c r="AF428" t="s">
        <v>1892</v>
      </c>
      <c r="AG428" t="s">
        <v>1892</v>
      </c>
      <c r="AH428" t="s">
        <v>1892</v>
      </c>
      <c r="AI428" t="s">
        <v>1911</v>
      </c>
      <c r="AJ428" t="s">
        <v>1892</v>
      </c>
      <c r="AK428" t="s">
        <v>1892</v>
      </c>
      <c r="AL428" t="s">
        <v>1911</v>
      </c>
      <c r="AM428" t="s">
        <v>1911</v>
      </c>
      <c r="AN428" t="s">
        <v>1892</v>
      </c>
      <c r="AO428" t="s">
        <v>1892</v>
      </c>
      <c r="AP428" t="s">
        <v>1911</v>
      </c>
      <c r="AQ428" t="s">
        <v>1911</v>
      </c>
      <c r="AR428" s="21"/>
    </row>
    <row r="429" spans="1:44" x14ac:dyDescent="0.3">
      <c r="A429" t="s">
        <v>162</v>
      </c>
      <c r="B429">
        <v>2021</v>
      </c>
      <c r="C429" t="s">
        <v>3172</v>
      </c>
      <c r="D429" t="s">
        <v>1429</v>
      </c>
      <c r="E429" t="s">
        <v>3173</v>
      </c>
      <c r="F429" t="s">
        <v>3174</v>
      </c>
      <c r="G429" t="s">
        <v>1892</v>
      </c>
      <c r="H429">
        <v>38</v>
      </c>
      <c r="I429">
        <v>39</v>
      </c>
      <c r="J429">
        <v>39</v>
      </c>
      <c r="K429">
        <v>41</v>
      </c>
      <c r="L429">
        <v>40</v>
      </c>
      <c r="M429" t="s">
        <v>1911</v>
      </c>
      <c r="N429" t="s">
        <v>1911</v>
      </c>
      <c r="O429" t="s">
        <v>1911</v>
      </c>
      <c r="P429" t="s">
        <v>1911</v>
      </c>
      <c r="Q429" t="s">
        <v>1911</v>
      </c>
      <c r="R429" t="s">
        <v>1911</v>
      </c>
      <c r="S429" t="s">
        <v>1911</v>
      </c>
      <c r="T429" t="s">
        <v>1911</v>
      </c>
      <c r="U429" t="s">
        <v>1892</v>
      </c>
      <c r="V429" t="s">
        <v>1892</v>
      </c>
      <c r="W429" t="s">
        <v>1892</v>
      </c>
      <c r="X429" t="s">
        <v>1911</v>
      </c>
      <c r="Y429" t="s">
        <v>1911</v>
      </c>
      <c r="Z429" t="s">
        <v>1911</v>
      </c>
      <c r="AA429" t="s">
        <v>1911</v>
      </c>
      <c r="AB429" t="s">
        <v>1892</v>
      </c>
      <c r="AC429" t="s">
        <v>1892</v>
      </c>
      <c r="AD429" t="s">
        <v>1892</v>
      </c>
      <c r="AE429" t="s">
        <v>1911</v>
      </c>
      <c r="AF429" t="s">
        <v>1892</v>
      </c>
      <c r="AG429" t="s">
        <v>1892</v>
      </c>
      <c r="AH429" t="s">
        <v>1911</v>
      </c>
      <c r="AI429" t="s">
        <v>1911</v>
      </c>
      <c r="AJ429" t="s">
        <v>1911</v>
      </c>
      <c r="AR429" s="21"/>
    </row>
    <row r="430" spans="1:44" x14ac:dyDescent="0.3">
      <c r="A430" t="s">
        <v>162</v>
      </c>
      <c r="B430">
        <v>2021</v>
      </c>
      <c r="C430" t="s">
        <v>3175</v>
      </c>
      <c r="D430" t="s">
        <v>1432</v>
      </c>
      <c r="E430" t="s">
        <v>3176</v>
      </c>
      <c r="F430" t="s">
        <v>3177</v>
      </c>
      <c r="G430" t="s">
        <v>1892</v>
      </c>
      <c r="H430">
        <v>26</v>
      </c>
      <c r="I430">
        <v>25</v>
      </c>
      <c r="J430">
        <v>24</v>
      </c>
      <c r="K430">
        <v>23</v>
      </c>
      <c r="L430">
        <v>24</v>
      </c>
      <c r="M430" t="s">
        <v>1911</v>
      </c>
      <c r="N430" t="s">
        <v>1911</v>
      </c>
      <c r="O430" t="s">
        <v>1911</v>
      </c>
      <c r="P430" t="s">
        <v>1911</v>
      </c>
      <c r="Q430" t="s">
        <v>1911</v>
      </c>
      <c r="R430" t="s">
        <v>1911</v>
      </c>
      <c r="S430" t="s">
        <v>1911</v>
      </c>
      <c r="T430" t="s">
        <v>1911</v>
      </c>
      <c r="U430" t="s">
        <v>1911</v>
      </c>
      <c r="V430" t="s">
        <v>1911</v>
      </c>
      <c r="AB430" t="s">
        <v>1892</v>
      </c>
      <c r="AC430" t="s">
        <v>1911</v>
      </c>
      <c r="AD430" t="s">
        <v>1892</v>
      </c>
      <c r="AE430" t="s">
        <v>1892</v>
      </c>
      <c r="AF430" t="s">
        <v>1892</v>
      </c>
      <c r="AG430" t="s">
        <v>1892</v>
      </c>
      <c r="AH430" t="s">
        <v>1892</v>
      </c>
      <c r="AI430" t="s">
        <v>1911</v>
      </c>
      <c r="AJ430" t="s">
        <v>1911</v>
      </c>
      <c r="AR430" s="21"/>
    </row>
    <row r="431" spans="1:44" x14ac:dyDescent="0.3">
      <c r="A431" t="s">
        <v>162</v>
      </c>
      <c r="B431">
        <v>2021</v>
      </c>
      <c r="C431" t="s">
        <v>3178</v>
      </c>
      <c r="D431" t="s">
        <v>1435</v>
      </c>
      <c r="E431" t="s">
        <v>3179</v>
      </c>
      <c r="F431" t="s">
        <v>3180</v>
      </c>
      <c r="G431" t="s">
        <v>1892</v>
      </c>
      <c r="H431">
        <v>18</v>
      </c>
      <c r="I431">
        <v>17</v>
      </c>
      <c r="J431">
        <v>17</v>
      </c>
      <c r="K431">
        <v>17</v>
      </c>
      <c r="L431">
        <v>19</v>
      </c>
      <c r="M431" t="s">
        <v>1911</v>
      </c>
      <c r="N431" t="s">
        <v>1911</v>
      </c>
      <c r="O431" t="s">
        <v>1892</v>
      </c>
      <c r="P431" t="s">
        <v>1892</v>
      </c>
      <c r="Q431" t="s">
        <v>1911</v>
      </c>
      <c r="R431" t="s">
        <v>1892</v>
      </c>
      <c r="S431" t="s">
        <v>1892</v>
      </c>
      <c r="T431" t="s">
        <v>1892</v>
      </c>
      <c r="U431" t="s">
        <v>1892</v>
      </c>
      <c r="V431" t="s">
        <v>1911</v>
      </c>
      <c r="AB431" t="s">
        <v>1892</v>
      </c>
      <c r="AC431" t="s">
        <v>1892</v>
      </c>
      <c r="AD431" t="s">
        <v>1892</v>
      </c>
      <c r="AE431" t="s">
        <v>1911</v>
      </c>
      <c r="AF431" t="s">
        <v>1892</v>
      </c>
      <c r="AG431" t="s">
        <v>1892</v>
      </c>
      <c r="AH431" t="s">
        <v>1911</v>
      </c>
      <c r="AI431" t="s">
        <v>1911</v>
      </c>
      <c r="AJ431" t="s">
        <v>1911</v>
      </c>
      <c r="AR431" s="21"/>
    </row>
    <row r="432" spans="1:44" x14ac:dyDescent="0.3">
      <c r="A432" t="s">
        <v>162</v>
      </c>
      <c r="B432">
        <v>2021</v>
      </c>
      <c r="C432" t="s">
        <v>3181</v>
      </c>
      <c r="D432" t="s">
        <v>1403</v>
      </c>
      <c r="E432" t="s">
        <v>3182</v>
      </c>
      <c r="F432" t="s">
        <v>3183</v>
      </c>
      <c r="G432" t="s">
        <v>1892</v>
      </c>
      <c r="H432">
        <v>31</v>
      </c>
      <c r="I432">
        <v>26</v>
      </c>
      <c r="J432">
        <v>26</v>
      </c>
      <c r="K432">
        <v>27</v>
      </c>
      <c r="L432">
        <v>28</v>
      </c>
      <c r="M432" t="s">
        <v>1911</v>
      </c>
      <c r="N432" t="s">
        <v>1911</v>
      </c>
      <c r="O432" t="s">
        <v>1892</v>
      </c>
      <c r="P432" t="s">
        <v>1911</v>
      </c>
      <c r="Q432" t="s">
        <v>1911</v>
      </c>
      <c r="R432" t="s">
        <v>1911</v>
      </c>
      <c r="S432" t="s">
        <v>1911</v>
      </c>
      <c r="T432" t="s">
        <v>1911</v>
      </c>
      <c r="U432" t="s">
        <v>1892</v>
      </c>
      <c r="V432" t="s">
        <v>1911</v>
      </c>
      <c r="AB432" t="s">
        <v>1892</v>
      </c>
      <c r="AC432" t="s">
        <v>1892</v>
      </c>
      <c r="AD432" t="s">
        <v>1911</v>
      </c>
      <c r="AE432" t="s">
        <v>1892</v>
      </c>
      <c r="AF432" t="s">
        <v>1892</v>
      </c>
      <c r="AG432" t="s">
        <v>1892</v>
      </c>
      <c r="AH432" t="s">
        <v>1911</v>
      </c>
      <c r="AI432" t="s">
        <v>1911</v>
      </c>
      <c r="AJ432" t="s">
        <v>1911</v>
      </c>
      <c r="AR432" s="21"/>
    </row>
    <row r="433" spans="1:44" x14ac:dyDescent="0.3">
      <c r="A433" t="s">
        <v>162</v>
      </c>
      <c r="B433">
        <v>2021</v>
      </c>
      <c r="C433" t="s">
        <v>3184</v>
      </c>
      <c r="D433" t="s">
        <v>1438</v>
      </c>
      <c r="E433" t="s">
        <v>3185</v>
      </c>
      <c r="F433" t="s">
        <v>3186</v>
      </c>
      <c r="G433" t="s">
        <v>1892</v>
      </c>
      <c r="H433">
        <v>25</v>
      </c>
      <c r="I433">
        <v>25</v>
      </c>
      <c r="J433">
        <v>25</v>
      </c>
      <c r="K433">
        <v>25</v>
      </c>
      <c r="L433">
        <v>25</v>
      </c>
      <c r="M433" t="s">
        <v>1911</v>
      </c>
      <c r="N433" t="s">
        <v>1911</v>
      </c>
      <c r="O433" t="s">
        <v>1892</v>
      </c>
      <c r="P433" t="s">
        <v>1911</v>
      </c>
      <c r="Q433" t="s">
        <v>1911</v>
      </c>
      <c r="R433" t="s">
        <v>1911</v>
      </c>
      <c r="S433" t="s">
        <v>1911</v>
      </c>
      <c r="T433" t="s">
        <v>1911</v>
      </c>
      <c r="U433" t="s">
        <v>1892</v>
      </c>
      <c r="V433" t="s">
        <v>1892</v>
      </c>
      <c r="W433" t="s">
        <v>1892</v>
      </c>
      <c r="X433" t="s">
        <v>1911</v>
      </c>
      <c r="Y433" t="s">
        <v>1911</v>
      </c>
      <c r="Z433" t="s">
        <v>1911</v>
      </c>
      <c r="AA433" t="s">
        <v>1911</v>
      </c>
      <c r="AB433" t="s">
        <v>1892</v>
      </c>
      <c r="AC433" t="s">
        <v>1892</v>
      </c>
      <c r="AD433" t="s">
        <v>1892</v>
      </c>
      <c r="AE433" t="s">
        <v>1911</v>
      </c>
      <c r="AF433" t="s">
        <v>1892</v>
      </c>
      <c r="AG433" t="s">
        <v>1911</v>
      </c>
      <c r="AH433" t="s">
        <v>1892</v>
      </c>
      <c r="AI433" t="s">
        <v>1911</v>
      </c>
      <c r="AJ433" t="s">
        <v>1911</v>
      </c>
      <c r="AR433" s="21"/>
    </row>
    <row r="434" spans="1:44" x14ac:dyDescent="0.3">
      <c r="A434" t="s">
        <v>162</v>
      </c>
      <c r="B434">
        <v>2021</v>
      </c>
      <c r="C434" t="s">
        <v>3187</v>
      </c>
      <c r="D434" t="s">
        <v>1441</v>
      </c>
      <c r="E434" t="s">
        <v>3188</v>
      </c>
      <c r="F434" t="s">
        <v>3189</v>
      </c>
      <c r="G434" t="s">
        <v>1892</v>
      </c>
      <c r="H434">
        <v>688</v>
      </c>
      <c r="I434">
        <v>689</v>
      </c>
      <c r="J434">
        <v>689</v>
      </c>
      <c r="K434">
        <v>700.5</v>
      </c>
      <c r="L434">
        <v>719.5</v>
      </c>
      <c r="M434" t="s">
        <v>1892</v>
      </c>
      <c r="N434" t="s">
        <v>1892</v>
      </c>
      <c r="O434" t="s">
        <v>1892</v>
      </c>
      <c r="P434" t="s">
        <v>1911</v>
      </c>
      <c r="Q434" t="s">
        <v>1892</v>
      </c>
      <c r="R434" t="s">
        <v>1892</v>
      </c>
      <c r="S434" t="s">
        <v>1892</v>
      </c>
      <c r="T434" t="s">
        <v>1892</v>
      </c>
      <c r="U434" t="s">
        <v>1892</v>
      </c>
      <c r="V434" t="s">
        <v>1892</v>
      </c>
      <c r="W434" t="s">
        <v>1892</v>
      </c>
      <c r="X434" t="s">
        <v>1911</v>
      </c>
      <c r="Y434" t="s">
        <v>1911</v>
      </c>
      <c r="Z434" t="s">
        <v>1911</v>
      </c>
      <c r="AA434" t="s">
        <v>1892</v>
      </c>
      <c r="AB434" t="s">
        <v>1892</v>
      </c>
      <c r="AC434" t="s">
        <v>1892</v>
      </c>
      <c r="AD434" t="s">
        <v>1892</v>
      </c>
      <c r="AE434" t="s">
        <v>1892</v>
      </c>
      <c r="AF434" t="s">
        <v>1892</v>
      </c>
      <c r="AG434" t="s">
        <v>1892</v>
      </c>
      <c r="AH434" t="s">
        <v>1892</v>
      </c>
      <c r="AI434" t="s">
        <v>1892</v>
      </c>
      <c r="AJ434" t="s">
        <v>1911</v>
      </c>
      <c r="AR434" s="21"/>
    </row>
    <row r="435" spans="1:44" x14ac:dyDescent="0.3">
      <c r="A435" t="s">
        <v>162</v>
      </c>
      <c r="B435">
        <v>2021</v>
      </c>
      <c r="C435" t="s">
        <v>3190</v>
      </c>
      <c r="D435" t="s">
        <v>1444</v>
      </c>
      <c r="E435" t="s">
        <v>3191</v>
      </c>
      <c r="F435" t="s">
        <v>3192</v>
      </c>
      <c r="G435" t="s">
        <v>1892</v>
      </c>
      <c r="H435">
        <v>649</v>
      </c>
      <c r="I435">
        <v>624</v>
      </c>
      <c r="J435">
        <v>622</v>
      </c>
      <c r="K435">
        <v>615</v>
      </c>
      <c r="L435">
        <v>615</v>
      </c>
      <c r="M435" t="s">
        <v>1892</v>
      </c>
      <c r="N435" t="s">
        <v>1892</v>
      </c>
      <c r="O435" t="s">
        <v>1892</v>
      </c>
      <c r="P435" t="s">
        <v>1911</v>
      </c>
      <c r="Q435" t="s">
        <v>1892</v>
      </c>
      <c r="R435" t="s">
        <v>1892</v>
      </c>
      <c r="S435" t="s">
        <v>1911</v>
      </c>
      <c r="T435" t="s">
        <v>1892</v>
      </c>
      <c r="U435" t="s">
        <v>1892</v>
      </c>
      <c r="V435" t="s">
        <v>1892</v>
      </c>
      <c r="W435" t="s">
        <v>1892</v>
      </c>
      <c r="X435" t="s">
        <v>1911</v>
      </c>
      <c r="Y435" t="s">
        <v>1911</v>
      </c>
      <c r="Z435" t="s">
        <v>1911</v>
      </c>
      <c r="AA435" t="s">
        <v>1911</v>
      </c>
      <c r="AB435" t="s">
        <v>1892</v>
      </c>
      <c r="AC435" t="s">
        <v>1892</v>
      </c>
      <c r="AD435" t="s">
        <v>1892</v>
      </c>
      <c r="AE435" t="s">
        <v>1892</v>
      </c>
      <c r="AF435" t="s">
        <v>1892</v>
      </c>
      <c r="AG435" t="s">
        <v>1892</v>
      </c>
      <c r="AH435" t="s">
        <v>1892</v>
      </c>
      <c r="AI435" t="s">
        <v>1911</v>
      </c>
      <c r="AJ435" t="s">
        <v>1892</v>
      </c>
      <c r="AK435" t="s">
        <v>1892</v>
      </c>
      <c r="AL435" t="s">
        <v>1892</v>
      </c>
      <c r="AM435" t="s">
        <v>1892</v>
      </c>
      <c r="AN435" t="s">
        <v>1892</v>
      </c>
      <c r="AO435" t="s">
        <v>1892</v>
      </c>
      <c r="AP435" t="s">
        <v>1911</v>
      </c>
      <c r="AQ435" t="s">
        <v>1911</v>
      </c>
      <c r="AR435" s="21"/>
    </row>
    <row r="436" spans="1:44" x14ac:dyDescent="0.3">
      <c r="A436" t="s">
        <v>162</v>
      </c>
      <c r="B436">
        <v>2021</v>
      </c>
      <c r="C436" t="s">
        <v>3193</v>
      </c>
      <c r="D436" t="s">
        <v>1447</v>
      </c>
      <c r="E436" t="s">
        <v>3194</v>
      </c>
      <c r="F436" t="s">
        <v>3195</v>
      </c>
      <c r="G436" t="s">
        <v>1892</v>
      </c>
      <c r="H436">
        <v>51.6</v>
      </c>
      <c r="I436">
        <v>52.7</v>
      </c>
      <c r="J436">
        <v>52.7</v>
      </c>
      <c r="K436">
        <v>53.8</v>
      </c>
      <c r="L436">
        <v>51.8</v>
      </c>
      <c r="M436" t="s">
        <v>1911</v>
      </c>
      <c r="N436" t="s">
        <v>1911</v>
      </c>
      <c r="O436" t="s">
        <v>1892</v>
      </c>
      <c r="P436" t="s">
        <v>1911</v>
      </c>
      <c r="Q436" t="s">
        <v>1911</v>
      </c>
      <c r="R436" t="s">
        <v>1911</v>
      </c>
      <c r="S436" t="s">
        <v>1911</v>
      </c>
      <c r="T436" t="s">
        <v>1892</v>
      </c>
      <c r="U436" t="s">
        <v>1892</v>
      </c>
      <c r="V436" t="s">
        <v>1911</v>
      </c>
      <c r="AB436" t="s">
        <v>1911</v>
      </c>
      <c r="AJ436" t="s">
        <v>1892</v>
      </c>
      <c r="AK436" t="s">
        <v>1892</v>
      </c>
      <c r="AL436" t="s">
        <v>1911</v>
      </c>
      <c r="AM436" t="s">
        <v>1911</v>
      </c>
      <c r="AN436" t="s">
        <v>1911</v>
      </c>
      <c r="AO436" t="s">
        <v>1911</v>
      </c>
      <c r="AP436" t="s">
        <v>1911</v>
      </c>
      <c r="AQ436" t="s">
        <v>1911</v>
      </c>
      <c r="AR436" s="21"/>
    </row>
    <row r="437" spans="1:44" x14ac:dyDescent="0.3">
      <c r="A437" t="s">
        <v>162</v>
      </c>
      <c r="B437">
        <v>2021</v>
      </c>
      <c r="C437" t="s">
        <v>3196</v>
      </c>
      <c r="D437" t="s">
        <v>1450</v>
      </c>
      <c r="E437" t="s">
        <v>3197</v>
      </c>
      <c r="F437" t="s">
        <v>3198</v>
      </c>
      <c r="G437" t="s">
        <v>1892</v>
      </c>
      <c r="H437">
        <v>3610</v>
      </c>
      <c r="I437">
        <v>3638</v>
      </c>
      <c r="J437">
        <v>3640</v>
      </c>
      <c r="K437">
        <v>3640</v>
      </c>
      <c r="L437">
        <v>3652</v>
      </c>
      <c r="M437" t="s">
        <v>1911</v>
      </c>
      <c r="N437" t="s">
        <v>1911</v>
      </c>
      <c r="O437" t="s">
        <v>1892</v>
      </c>
      <c r="P437" t="s">
        <v>1911</v>
      </c>
      <c r="Q437" t="s">
        <v>1892</v>
      </c>
      <c r="R437" t="s">
        <v>1892</v>
      </c>
      <c r="S437" t="s">
        <v>1892</v>
      </c>
      <c r="T437" t="s">
        <v>1892</v>
      </c>
      <c r="U437" t="s">
        <v>1892</v>
      </c>
      <c r="V437" t="s">
        <v>1892</v>
      </c>
      <c r="W437" t="s">
        <v>1892</v>
      </c>
      <c r="X437" t="s">
        <v>1892</v>
      </c>
      <c r="Y437" t="s">
        <v>1911</v>
      </c>
      <c r="Z437" t="s">
        <v>1911</v>
      </c>
      <c r="AA437" t="s">
        <v>1911</v>
      </c>
      <c r="AB437" t="s">
        <v>1892</v>
      </c>
      <c r="AC437" t="s">
        <v>1892</v>
      </c>
      <c r="AD437" t="s">
        <v>1892</v>
      </c>
      <c r="AE437" t="s">
        <v>1892</v>
      </c>
      <c r="AF437" t="s">
        <v>1892</v>
      </c>
      <c r="AG437" t="s">
        <v>1892</v>
      </c>
      <c r="AH437" t="s">
        <v>1892</v>
      </c>
      <c r="AI437" t="s">
        <v>1911</v>
      </c>
      <c r="AJ437" t="s">
        <v>1892</v>
      </c>
      <c r="AK437" t="s">
        <v>1892</v>
      </c>
      <c r="AL437" t="s">
        <v>1911</v>
      </c>
      <c r="AM437" t="s">
        <v>1911</v>
      </c>
      <c r="AN437" t="s">
        <v>1892</v>
      </c>
      <c r="AO437" t="s">
        <v>1911</v>
      </c>
      <c r="AP437" t="s">
        <v>1911</v>
      </c>
      <c r="AQ437" t="s">
        <v>1911</v>
      </c>
      <c r="AR437" s="21"/>
    </row>
    <row r="438" spans="1:44" x14ac:dyDescent="0.3">
      <c r="A438" t="s">
        <v>162</v>
      </c>
      <c r="B438">
        <v>2021</v>
      </c>
      <c r="C438" t="s">
        <v>3199</v>
      </c>
      <c r="D438" t="s">
        <v>1453</v>
      </c>
      <c r="E438" t="s">
        <v>3200</v>
      </c>
      <c r="F438" t="s">
        <v>3201</v>
      </c>
      <c r="G438" t="s">
        <v>1892</v>
      </c>
      <c r="H438">
        <v>601</v>
      </c>
      <c r="I438">
        <v>607</v>
      </c>
      <c r="J438">
        <v>607</v>
      </c>
      <c r="K438">
        <v>613</v>
      </c>
      <c r="L438">
        <v>629</v>
      </c>
      <c r="M438" t="s">
        <v>1911</v>
      </c>
      <c r="N438" t="s">
        <v>1911</v>
      </c>
      <c r="O438" t="s">
        <v>1911</v>
      </c>
      <c r="P438" t="s">
        <v>1911</v>
      </c>
      <c r="Q438" t="s">
        <v>1911</v>
      </c>
      <c r="R438" t="s">
        <v>1911</v>
      </c>
      <c r="S438" t="s">
        <v>1911</v>
      </c>
      <c r="T438" t="s">
        <v>1911</v>
      </c>
      <c r="U438" t="s">
        <v>1911</v>
      </c>
      <c r="V438" t="s">
        <v>1911</v>
      </c>
      <c r="AB438" t="s">
        <v>1892</v>
      </c>
      <c r="AC438" t="s">
        <v>1892</v>
      </c>
      <c r="AD438" t="s">
        <v>1892</v>
      </c>
      <c r="AE438" t="s">
        <v>1892</v>
      </c>
      <c r="AF438" t="s">
        <v>1892</v>
      </c>
      <c r="AG438" t="s">
        <v>1892</v>
      </c>
      <c r="AH438" t="s">
        <v>1892</v>
      </c>
      <c r="AI438" t="s">
        <v>1911</v>
      </c>
      <c r="AJ438" t="s">
        <v>1911</v>
      </c>
      <c r="AR438" s="21"/>
    </row>
    <row r="439" spans="1:44" x14ac:dyDescent="0.3">
      <c r="A439" t="s">
        <v>162</v>
      </c>
      <c r="B439">
        <v>2021</v>
      </c>
      <c r="C439" t="s">
        <v>3202</v>
      </c>
      <c r="D439" t="s">
        <v>1456</v>
      </c>
      <c r="E439" t="s">
        <v>3203</v>
      </c>
      <c r="F439" t="s">
        <v>3204</v>
      </c>
      <c r="G439" t="s">
        <v>1892</v>
      </c>
      <c r="H439">
        <v>13.4</v>
      </c>
      <c r="I439">
        <v>13.4</v>
      </c>
      <c r="J439">
        <v>13.4</v>
      </c>
      <c r="K439">
        <v>13.4</v>
      </c>
      <c r="L439">
        <v>14</v>
      </c>
      <c r="M439" t="s">
        <v>1911</v>
      </c>
      <c r="N439" t="s">
        <v>1911</v>
      </c>
      <c r="O439" t="s">
        <v>1911</v>
      </c>
      <c r="P439" t="s">
        <v>1911</v>
      </c>
      <c r="Q439" t="s">
        <v>1911</v>
      </c>
      <c r="R439" t="s">
        <v>1911</v>
      </c>
      <c r="S439" t="s">
        <v>1911</v>
      </c>
      <c r="T439" t="s">
        <v>1911</v>
      </c>
      <c r="U439" t="s">
        <v>1911</v>
      </c>
      <c r="V439" t="s">
        <v>1911</v>
      </c>
      <c r="AB439" t="s">
        <v>1911</v>
      </c>
      <c r="AJ439" t="s">
        <v>1892</v>
      </c>
      <c r="AK439" t="s">
        <v>1892</v>
      </c>
      <c r="AL439" t="s">
        <v>1911</v>
      </c>
      <c r="AM439" t="s">
        <v>1911</v>
      </c>
      <c r="AN439" t="s">
        <v>1911</v>
      </c>
      <c r="AO439" t="s">
        <v>1892</v>
      </c>
      <c r="AP439" t="s">
        <v>1911</v>
      </c>
      <c r="AQ439" t="s">
        <v>1911</v>
      </c>
      <c r="AR439" s="21"/>
    </row>
    <row r="440" spans="1:44" x14ac:dyDescent="0.3">
      <c r="A440" t="s">
        <v>162</v>
      </c>
      <c r="B440">
        <v>2021</v>
      </c>
      <c r="C440" t="s">
        <v>3205</v>
      </c>
      <c r="D440" t="s">
        <v>1459</v>
      </c>
      <c r="E440" t="s">
        <v>3206</v>
      </c>
      <c r="F440" t="s">
        <v>3207</v>
      </c>
      <c r="G440" t="s">
        <v>1892</v>
      </c>
      <c r="H440">
        <v>117</v>
      </c>
      <c r="I440">
        <v>119</v>
      </c>
      <c r="J440">
        <v>121</v>
      </c>
      <c r="K440">
        <v>122</v>
      </c>
      <c r="L440">
        <v>120</v>
      </c>
      <c r="M440" t="s">
        <v>1911</v>
      </c>
      <c r="N440" t="s">
        <v>1892</v>
      </c>
      <c r="O440" t="s">
        <v>1892</v>
      </c>
      <c r="P440" t="s">
        <v>1892</v>
      </c>
      <c r="Q440" t="s">
        <v>1892</v>
      </c>
      <c r="R440" t="s">
        <v>1892</v>
      </c>
      <c r="S440" t="s">
        <v>1911</v>
      </c>
      <c r="T440" t="s">
        <v>1892</v>
      </c>
      <c r="U440" t="s">
        <v>1892</v>
      </c>
      <c r="V440" t="s">
        <v>1892</v>
      </c>
      <c r="W440" t="s">
        <v>1911</v>
      </c>
      <c r="X440" t="s">
        <v>1892</v>
      </c>
      <c r="Y440" t="s">
        <v>1911</v>
      </c>
      <c r="Z440" t="s">
        <v>1911</v>
      </c>
      <c r="AA440" t="s">
        <v>1911</v>
      </c>
      <c r="AB440" t="s">
        <v>1892</v>
      </c>
      <c r="AC440" t="s">
        <v>1892</v>
      </c>
      <c r="AD440" t="s">
        <v>1892</v>
      </c>
      <c r="AE440" t="s">
        <v>1892</v>
      </c>
      <c r="AF440" t="s">
        <v>1892</v>
      </c>
      <c r="AG440" t="s">
        <v>1892</v>
      </c>
      <c r="AH440" t="s">
        <v>1892</v>
      </c>
      <c r="AI440" t="s">
        <v>1911</v>
      </c>
      <c r="AJ440" t="s">
        <v>1911</v>
      </c>
      <c r="AR440" s="21"/>
    </row>
    <row r="441" spans="1:44" x14ac:dyDescent="0.3">
      <c r="A441" t="s">
        <v>162</v>
      </c>
      <c r="B441">
        <v>2021</v>
      </c>
      <c r="C441" t="s">
        <v>3208</v>
      </c>
      <c r="D441" t="s">
        <v>1462</v>
      </c>
      <c r="E441" t="s">
        <v>3209</v>
      </c>
      <c r="F441" t="s">
        <v>3210</v>
      </c>
      <c r="G441" t="s">
        <v>1892</v>
      </c>
      <c r="H441">
        <v>85</v>
      </c>
      <c r="I441">
        <v>86</v>
      </c>
      <c r="J441">
        <v>86</v>
      </c>
      <c r="K441">
        <v>85</v>
      </c>
      <c r="L441">
        <v>89</v>
      </c>
      <c r="M441" t="s">
        <v>1911</v>
      </c>
      <c r="N441" t="s">
        <v>1911</v>
      </c>
      <c r="O441" t="s">
        <v>1911</v>
      </c>
      <c r="P441" t="s">
        <v>1911</v>
      </c>
      <c r="Q441" t="s">
        <v>1911</v>
      </c>
      <c r="R441" t="s">
        <v>1911</v>
      </c>
      <c r="S441" t="s">
        <v>1911</v>
      </c>
      <c r="T441" t="s">
        <v>1911</v>
      </c>
      <c r="U441" t="s">
        <v>1892</v>
      </c>
      <c r="V441" t="s">
        <v>1911</v>
      </c>
      <c r="AB441" t="s">
        <v>1892</v>
      </c>
      <c r="AC441" t="s">
        <v>1892</v>
      </c>
      <c r="AD441" t="s">
        <v>1911</v>
      </c>
      <c r="AE441" t="s">
        <v>1892</v>
      </c>
      <c r="AF441" t="s">
        <v>1892</v>
      </c>
      <c r="AG441" t="s">
        <v>1892</v>
      </c>
      <c r="AH441" t="s">
        <v>1911</v>
      </c>
      <c r="AI441" t="s">
        <v>1911</v>
      </c>
      <c r="AJ441" t="s">
        <v>1892</v>
      </c>
      <c r="AK441" t="s">
        <v>1892</v>
      </c>
      <c r="AL441" t="s">
        <v>1911</v>
      </c>
      <c r="AM441" t="s">
        <v>1911</v>
      </c>
      <c r="AN441" t="s">
        <v>1911</v>
      </c>
      <c r="AO441" t="s">
        <v>1892</v>
      </c>
      <c r="AP441" t="s">
        <v>1911</v>
      </c>
      <c r="AQ441" t="s">
        <v>1911</v>
      </c>
      <c r="AR441" s="21"/>
    </row>
    <row r="442" spans="1:44" x14ac:dyDescent="0.3">
      <c r="A442" t="s">
        <v>162</v>
      </c>
      <c r="B442">
        <v>2021</v>
      </c>
      <c r="C442" t="s">
        <v>3211</v>
      </c>
      <c r="D442" t="s">
        <v>1465</v>
      </c>
      <c r="E442" t="s">
        <v>3212</v>
      </c>
      <c r="F442" t="s">
        <v>3213</v>
      </c>
      <c r="G442" t="s">
        <v>1892</v>
      </c>
      <c r="H442">
        <v>56</v>
      </c>
      <c r="I442">
        <v>57</v>
      </c>
      <c r="J442">
        <v>57</v>
      </c>
      <c r="K442">
        <v>57</v>
      </c>
      <c r="L442">
        <v>59</v>
      </c>
      <c r="M442" t="s">
        <v>1911</v>
      </c>
      <c r="N442" t="s">
        <v>1911</v>
      </c>
      <c r="O442" t="s">
        <v>1911</v>
      </c>
      <c r="P442" t="s">
        <v>1911</v>
      </c>
      <c r="Q442" t="s">
        <v>1892</v>
      </c>
      <c r="R442" t="s">
        <v>1892</v>
      </c>
      <c r="S442" t="s">
        <v>1911</v>
      </c>
      <c r="T442" t="s">
        <v>1911</v>
      </c>
      <c r="U442" t="s">
        <v>1892</v>
      </c>
      <c r="V442" t="s">
        <v>1892</v>
      </c>
      <c r="W442" t="s">
        <v>1892</v>
      </c>
      <c r="X442" t="s">
        <v>1911</v>
      </c>
      <c r="Y442" t="s">
        <v>1911</v>
      </c>
      <c r="Z442" t="s">
        <v>1911</v>
      </c>
      <c r="AA442" t="s">
        <v>1911</v>
      </c>
      <c r="AB442" t="s">
        <v>1892</v>
      </c>
      <c r="AC442" t="s">
        <v>1892</v>
      </c>
      <c r="AD442" t="s">
        <v>1911</v>
      </c>
      <c r="AE442" t="s">
        <v>1911</v>
      </c>
      <c r="AF442" t="s">
        <v>1892</v>
      </c>
      <c r="AG442" t="s">
        <v>1892</v>
      </c>
      <c r="AH442" t="s">
        <v>1892</v>
      </c>
      <c r="AI442" t="s">
        <v>1911</v>
      </c>
      <c r="AJ442" t="s">
        <v>1911</v>
      </c>
      <c r="AR442" s="21"/>
    </row>
    <row r="443" spans="1:44" x14ac:dyDescent="0.3">
      <c r="A443" t="s">
        <v>162</v>
      </c>
      <c r="B443">
        <v>2021</v>
      </c>
      <c r="C443" t="s">
        <v>3214</v>
      </c>
      <c r="D443" t="s">
        <v>1468</v>
      </c>
      <c r="E443" t="s">
        <v>3215</v>
      </c>
      <c r="F443" t="s">
        <v>3216</v>
      </c>
      <c r="G443" t="s">
        <v>1892</v>
      </c>
      <c r="H443">
        <v>116</v>
      </c>
      <c r="I443">
        <v>117</v>
      </c>
      <c r="J443">
        <v>117</v>
      </c>
      <c r="K443">
        <v>117</v>
      </c>
      <c r="L443">
        <v>115</v>
      </c>
      <c r="M443" t="s">
        <v>1911</v>
      </c>
      <c r="N443" t="s">
        <v>1911</v>
      </c>
      <c r="O443" t="s">
        <v>1911</v>
      </c>
      <c r="P443" t="s">
        <v>1911</v>
      </c>
      <c r="Q443" t="s">
        <v>1911</v>
      </c>
      <c r="R443" t="s">
        <v>1911</v>
      </c>
      <c r="S443" t="s">
        <v>1911</v>
      </c>
      <c r="T443" t="s">
        <v>1911</v>
      </c>
      <c r="U443" t="s">
        <v>1911</v>
      </c>
      <c r="V443" t="s">
        <v>1911</v>
      </c>
      <c r="AB443" t="s">
        <v>1892</v>
      </c>
      <c r="AC443" t="s">
        <v>1892</v>
      </c>
      <c r="AD443" t="s">
        <v>1892</v>
      </c>
      <c r="AE443" t="s">
        <v>1892</v>
      </c>
      <c r="AF443" t="s">
        <v>1892</v>
      </c>
      <c r="AG443" t="s">
        <v>1892</v>
      </c>
      <c r="AH443" t="s">
        <v>1892</v>
      </c>
      <c r="AI443" t="s">
        <v>1911</v>
      </c>
      <c r="AJ443" t="s">
        <v>1911</v>
      </c>
      <c r="AR443" s="21"/>
    </row>
    <row r="444" spans="1:44" x14ac:dyDescent="0.3">
      <c r="A444" t="s">
        <v>162</v>
      </c>
      <c r="B444">
        <v>2021</v>
      </c>
      <c r="C444" t="s">
        <v>3217</v>
      </c>
      <c r="D444" t="s">
        <v>1471</v>
      </c>
      <c r="E444" t="s">
        <v>3218</v>
      </c>
      <c r="F444" t="s">
        <v>3219</v>
      </c>
      <c r="G444" t="s">
        <v>1892</v>
      </c>
      <c r="H444">
        <v>288</v>
      </c>
      <c r="I444">
        <v>281</v>
      </c>
      <c r="J444">
        <v>281</v>
      </c>
      <c r="K444">
        <v>276</v>
      </c>
      <c r="L444">
        <v>286</v>
      </c>
      <c r="M444" t="s">
        <v>1911</v>
      </c>
      <c r="N444" t="s">
        <v>1911</v>
      </c>
      <c r="O444" t="s">
        <v>1911</v>
      </c>
      <c r="P444" t="s">
        <v>1911</v>
      </c>
      <c r="Q444" t="s">
        <v>1911</v>
      </c>
      <c r="R444" t="s">
        <v>1911</v>
      </c>
      <c r="S444" t="s">
        <v>1911</v>
      </c>
      <c r="T444" t="s">
        <v>1911</v>
      </c>
      <c r="U444" t="s">
        <v>1911</v>
      </c>
      <c r="V444" t="s">
        <v>1911</v>
      </c>
      <c r="AB444" t="s">
        <v>1911</v>
      </c>
      <c r="AJ444" t="s">
        <v>1911</v>
      </c>
      <c r="AR444" s="21"/>
    </row>
    <row r="445" spans="1:44" x14ac:dyDescent="0.3">
      <c r="A445" t="s">
        <v>162</v>
      </c>
      <c r="B445">
        <v>2021</v>
      </c>
      <c r="C445" t="s">
        <v>3220</v>
      </c>
      <c r="D445" t="s">
        <v>1489</v>
      </c>
      <c r="E445" t="s">
        <v>3221</v>
      </c>
      <c r="F445" t="s">
        <v>3222</v>
      </c>
      <c r="G445" t="s">
        <v>1892</v>
      </c>
      <c r="H445">
        <v>302</v>
      </c>
      <c r="I445">
        <v>300</v>
      </c>
      <c r="J445">
        <v>295</v>
      </c>
      <c r="K445">
        <v>295</v>
      </c>
      <c r="L445">
        <v>306</v>
      </c>
      <c r="M445" t="s">
        <v>1892</v>
      </c>
      <c r="N445" t="s">
        <v>1892</v>
      </c>
      <c r="O445" t="s">
        <v>1892</v>
      </c>
      <c r="P445" t="s">
        <v>1892</v>
      </c>
      <c r="Q445" t="s">
        <v>1892</v>
      </c>
      <c r="R445" t="s">
        <v>1892</v>
      </c>
      <c r="S445" t="s">
        <v>1892</v>
      </c>
      <c r="T445" t="s">
        <v>1892</v>
      </c>
      <c r="U445" t="s">
        <v>1892</v>
      </c>
      <c r="V445" t="s">
        <v>1892</v>
      </c>
      <c r="W445" t="s">
        <v>1892</v>
      </c>
      <c r="X445" t="s">
        <v>1892</v>
      </c>
      <c r="Y445" t="s">
        <v>1892</v>
      </c>
      <c r="Z445" t="s">
        <v>1892</v>
      </c>
      <c r="AA445" t="s">
        <v>1911</v>
      </c>
      <c r="AB445" t="s">
        <v>1892</v>
      </c>
      <c r="AC445" t="s">
        <v>1892</v>
      </c>
      <c r="AD445" t="s">
        <v>1892</v>
      </c>
      <c r="AE445" t="s">
        <v>1892</v>
      </c>
      <c r="AF445" t="s">
        <v>1892</v>
      </c>
      <c r="AG445" t="s">
        <v>1892</v>
      </c>
      <c r="AH445" t="s">
        <v>1892</v>
      </c>
      <c r="AI445" t="s">
        <v>1911</v>
      </c>
      <c r="AJ445" t="s">
        <v>1911</v>
      </c>
      <c r="AR445" s="21"/>
    </row>
    <row r="446" spans="1:44" x14ac:dyDescent="0.3">
      <c r="A446" t="s">
        <v>162</v>
      </c>
      <c r="B446">
        <v>2021</v>
      </c>
      <c r="C446" t="s">
        <v>3223</v>
      </c>
      <c r="D446" t="s">
        <v>1492</v>
      </c>
      <c r="E446" t="s">
        <v>3224</v>
      </c>
      <c r="F446" t="s">
        <v>3225</v>
      </c>
      <c r="G446" t="s">
        <v>1892</v>
      </c>
      <c r="H446">
        <v>112</v>
      </c>
      <c r="I446">
        <v>108</v>
      </c>
      <c r="J446">
        <v>120</v>
      </c>
      <c r="K446">
        <v>115</v>
      </c>
      <c r="L446">
        <v>101</v>
      </c>
      <c r="M446" t="s">
        <v>1911</v>
      </c>
      <c r="N446" t="s">
        <v>1911</v>
      </c>
      <c r="O446" t="s">
        <v>1911</v>
      </c>
      <c r="P446" t="s">
        <v>1911</v>
      </c>
      <c r="Q446" t="s">
        <v>1911</v>
      </c>
      <c r="R446" t="s">
        <v>1911</v>
      </c>
      <c r="S446" t="s">
        <v>1911</v>
      </c>
      <c r="T446" t="s">
        <v>1911</v>
      </c>
      <c r="U446" t="s">
        <v>1892</v>
      </c>
      <c r="V446" t="s">
        <v>1892</v>
      </c>
      <c r="W446" t="s">
        <v>1892</v>
      </c>
      <c r="X446" t="s">
        <v>1911</v>
      </c>
      <c r="Y446" t="s">
        <v>1911</v>
      </c>
      <c r="Z446" t="s">
        <v>1911</v>
      </c>
      <c r="AA446" t="s">
        <v>1892</v>
      </c>
      <c r="AB446" t="s">
        <v>1892</v>
      </c>
      <c r="AC446" t="s">
        <v>1892</v>
      </c>
      <c r="AD446" t="s">
        <v>1892</v>
      </c>
      <c r="AE446" t="s">
        <v>1911</v>
      </c>
      <c r="AF446" t="s">
        <v>1892</v>
      </c>
      <c r="AG446" t="s">
        <v>1892</v>
      </c>
      <c r="AH446" t="s">
        <v>1892</v>
      </c>
      <c r="AI446" t="s">
        <v>1911</v>
      </c>
      <c r="AJ446" t="s">
        <v>1892</v>
      </c>
      <c r="AK446" t="s">
        <v>1892</v>
      </c>
      <c r="AL446" t="s">
        <v>1911</v>
      </c>
      <c r="AM446" t="s">
        <v>1911</v>
      </c>
      <c r="AN446" t="s">
        <v>1911</v>
      </c>
      <c r="AO446" t="s">
        <v>1892</v>
      </c>
      <c r="AP446" t="s">
        <v>1911</v>
      </c>
      <c r="AQ446" t="s">
        <v>1911</v>
      </c>
      <c r="AR446" s="21"/>
    </row>
    <row r="447" spans="1:44" x14ac:dyDescent="0.3">
      <c r="A447" t="s">
        <v>162</v>
      </c>
      <c r="B447">
        <v>2021</v>
      </c>
      <c r="C447" t="s">
        <v>3226</v>
      </c>
      <c r="D447" t="s">
        <v>1495</v>
      </c>
      <c r="E447" t="s">
        <v>3227</v>
      </c>
      <c r="F447" t="s">
        <v>3228</v>
      </c>
      <c r="G447" t="s">
        <v>1892</v>
      </c>
      <c r="H447">
        <v>108</v>
      </c>
      <c r="I447">
        <v>108</v>
      </c>
      <c r="J447">
        <v>108</v>
      </c>
      <c r="K447">
        <v>108</v>
      </c>
      <c r="L447">
        <v>110</v>
      </c>
      <c r="M447" t="s">
        <v>1911</v>
      </c>
      <c r="N447" t="s">
        <v>1892</v>
      </c>
      <c r="O447" t="s">
        <v>1892</v>
      </c>
      <c r="P447" t="s">
        <v>1911</v>
      </c>
      <c r="Q447" t="s">
        <v>1911</v>
      </c>
      <c r="R447" t="s">
        <v>1911</v>
      </c>
      <c r="S447" t="s">
        <v>1892</v>
      </c>
      <c r="T447" t="s">
        <v>1892</v>
      </c>
      <c r="U447" t="s">
        <v>1892</v>
      </c>
      <c r="V447" t="s">
        <v>1911</v>
      </c>
      <c r="AB447" t="s">
        <v>1892</v>
      </c>
      <c r="AC447" t="s">
        <v>1892</v>
      </c>
      <c r="AD447" t="s">
        <v>1892</v>
      </c>
      <c r="AE447" t="s">
        <v>1892</v>
      </c>
      <c r="AF447" t="s">
        <v>1911</v>
      </c>
      <c r="AG447" t="s">
        <v>1892</v>
      </c>
      <c r="AH447" t="s">
        <v>1892</v>
      </c>
      <c r="AI447" t="s">
        <v>1911</v>
      </c>
      <c r="AJ447" t="s">
        <v>1911</v>
      </c>
      <c r="AR447" s="21"/>
    </row>
    <row r="448" spans="1:44" x14ac:dyDescent="0.3">
      <c r="A448" t="s">
        <v>162</v>
      </c>
      <c r="B448">
        <v>2021</v>
      </c>
      <c r="C448" t="s">
        <v>3229</v>
      </c>
      <c r="D448" t="s">
        <v>1498</v>
      </c>
      <c r="E448" t="s">
        <v>3230</v>
      </c>
      <c r="F448" t="s">
        <v>3231</v>
      </c>
      <c r="G448" t="s">
        <v>1892</v>
      </c>
      <c r="H448">
        <v>113</v>
      </c>
      <c r="I448">
        <v>116</v>
      </c>
      <c r="J448">
        <v>115</v>
      </c>
      <c r="K448">
        <v>115</v>
      </c>
      <c r="L448">
        <v>119</v>
      </c>
      <c r="M448" t="s">
        <v>1911</v>
      </c>
      <c r="N448" t="s">
        <v>1911</v>
      </c>
      <c r="O448" t="s">
        <v>1911</v>
      </c>
      <c r="P448" t="s">
        <v>1911</v>
      </c>
      <c r="Q448" t="s">
        <v>1911</v>
      </c>
      <c r="R448" t="s">
        <v>1911</v>
      </c>
      <c r="S448" t="s">
        <v>1911</v>
      </c>
      <c r="T448" t="s">
        <v>1911</v>
      </c>
      <c r="U448" t="s">
        <v>1911</v>
      </c>
      <c r="V448" t="s">
        <v>1911</v>
      </c>
      <c r="AB448" t="s">
        <v>1892</v>
      </c>
      <c r="AC448" t="s">
        <v>1892</v>
      </c>
      <c r="AD448" t="s">
        <v>1892</v>
      </c>
      <c r="AE448" t="s">
        <v>1892</v>
      </c>
      <c r="AF448" t="s">
        <v>1892</v>
      </c>
      <c r="AG448" t="s">
        <v>1892</v>
      </c>
      <c r="AH448" t="s">
        <v>1892</v>
      </c>
      <c r="AI448" t="s">
        <v>1911</v>
      </c>
      <c r="AJ448" t="s">
        <v>1911</v>
      </c>
      <c r="AR448" s="21"/>
    </row>
    <row r="449" spans="1:44" x14ac:dyDescent="0.3">
      <c r="A449" t="s">
        <v>162</v>
      </c>
      <c r="B449">
        <v>2021</v>
      </c>
      <c r="C449" t="s">
        <v>3232</v>
      </c>
      <c r="D449" t="s">
        <v>1501</v>
      </c>
      <c r="E449" t="s">
        <v>3233</v>
      </c>
      <c r="F449" t="s">
        <v>3234</v>
      </c>
      <c r="G449" t="s">
        <v>1892</v>
      </c>
      <c r="H449">
        <v>52</v>
      </c>
      <c r="I449">
        <v>48</v>
      </c>
      <c r="J449">
        <v>47</v>
      </c>
      <c r="K449">
        <v>48</v>
      </c>
      <c r="L449">
        <v>48</v>
      </c>
      <c r="M449" t="s">
        <v>1892</v>
      </c>
      <c r="N449" t="s">
        <v>1892</v>
      </c>
      <c r="O449" t="s">
        <v>1892</v>
      </c>
      <c r="P449" t="s">
        <v>1892</v>
      </c>
      <c r="Q449" t="s">
        <v>1892</v>
      </c>
      <c r="R449" t="s">
        <v>1892</v>
      </c>
      <c r="S449" t="s">
        <v>1892</v>
      </c>
      <c r="T449" t="s">
        <v>1892</v>
      </c>
      <c r="U449" t="s">
        <v>1892</v>
      </c>
      <c r="V449" t="s">
        <v>1911</v>
      </c>
      <c r="AB449" t="s">
        <v>1892</v>
      </c>
      <c r="AC449" t="s">
        <v>1892</v>
      </c>
      <c r="AD449" t="s">
        <v>1911</v>
      </c>
      <c r="AE449" t="s">
        <v>1911</v>
      </c>
      <c r="AF449" t="s">
        <v>1911</v>
      </c>
      <c r="AG449" t="s">
        <v>1911</v>
      </c>
      <c r="AH449" t="s">
        <v>1911</v>
      </c>
      <c r="AI449" t="s">
        <v>1911</v>
      </c>
      <c r="AJ449" t="s">
        <v>1911</v>
      </c>
      <c r="AR449" s="21"/>
    </row>
    <row r="450" spans="1:44" x14ac:dyDescent="0.3">
      <c r="A450" t="s">
        <v>162</v>
      </c>
      <c r="B450">
        <v>2021</v>
      </c>
      <c r="C450" t="s">
        <v>3235</v>
      </c>
      <c r="D450" t="s">
        <v>1504</v>
      </c>
      <c r="E450" t="s">
        <v>3236</v>
      </c>
      <c r="F450" t="s">
        <v>3237</v>
      </c>
      <c r="G450" t="s">
        <v>1892</v>
      </c>
      <c r="H450">
        <v>120.2</v>
      </c>
      <c r="I450">
        <v>120.2</v>
      </c>
      <c r="J450">
        <v>121.3</v>
      </c>
      <c r="K450">
        <v>121.3</v>
      </c>
      <c r="L450">
        <v>119.8</v>
      </c>
      <c r="M450" t="s">
        <v>1911</v>
      </c>
      <c r="N450" t="s">
        <v>1911</v>
      </c>
      <c r="O450" t="s">
        <v>1911</v>
      </c>
      <c r="P450" t="s">
        <v>1911</v>
      </c>
      <c r="Q450" t="s">
        <v>1911</v>
      </c>
      <c r="R450" t="s">
        <v>1911</v>
      </c>
      <c r="S450" t="s">
        <v>1911</v>
      </c>
      <c r="T450" t="s">
        <v>1911</v>
      </c>
      <c r="U450" t="s">
        <v>1911</v>
      </c>
      <c r="V450" t="s">
        <v>1911</v>
      </c>
      <c r="AB450" t="s">
        <v>1892</v>
      </c>
      <c r="AC450" t="s">
        <v>1911</v>
      </c>
      <c r="AD450" t="s">
        <v>1892</v>
      </c>
      <c r="AE450" t="s">
        <v>1892</v>
      </c>
      <c r="AF450" t="s">
        <v>1892</v>
      </c>
      <c r="AG450" t="s">
        <v>1911</v>
      </c>
      <c r="AH450" t="s">
        <v>1892</v>
      </c>
      <c r="AI450" t="s">
        <v>1911</v>
      </c>
      <c r="AJ450" t="s">
        <v>1911</v>
      </c>
      <c r="AR450" s="21"/>
    </row>
    <row r="451" spans="1:44" x14ac:dyDescent="0.3">
      <c r="A451" t="s">
        <v>162</v>
      </c>
      <c r="B451">
        <v>2021</v>
      </c>
      <c r="C451" t="s">
        <v>3238</v>
      </c>
      <c r="D451" t="s">
        <v>1510</v>
      </c>
      <c r="E451" t="s">
        <v>3239</v>
      </c>
      <c r="F451" t="s">
        <v>3240</v>
      </c>
      <c r="G451" t="s">
        <v>1892</v>
      </c>
      <c r="H451">
        <v>41</v>
      </c>
      <c r="I451">
        <v>45</v>
      </c>
      <c r="J451">
        <v>45</v>
      </c>
      <c r="K451">
        <v>41</v>
      </c>
      <c r="L451">
        <v>50</v>
      </c>
      <c r="M451" t="s">
        <v>1911</v>
      </c>
      <c r="N451" t="s">
        <v>1892</v>
      </c>
      <c r="O451" t="s">
        <v>1892</v>
      </c>
      <c r="P451" t="s">
        <v>1911</v>
      </c>
      <c r="Q451" t="s">
        <v>1892</v>
      </c>
      <c r="R451" t="s">
        <v>1892</v>
      </c>
      <c r="S451" t="s">
        <v>1911</v>
      </c>
      <c r="T451" t="s">
        <v>1892</v>
      </c>
      <c r="U451" t="s">
        <v>1892</v>
      </c>
      <c r="V451" t="s">
        <v>1892</v>
      </c>
      <c r="W451" t="s">
        <v>1892</v>
      </c>
      <c r="X451" t="s">
        <v>1911</v>
      </c>
      <c r="Y451" t="s">
        <v>1911</v>
      </c>
      <c r="Z451" t="s">
        <v>1911</v>
      </c>
      <c r="AA451" t="s">
        <v>1911</v>
      </c>
      <c r="AB451" t="s">
        <v>1892</v>
      </c>
      <c r="AC451" t="s">
        <v>1892</v>
      </c>
      <c r="AD451" t="s">
        <v>1892</v>
      </c>
      <c r="AE451" t="s">
        <v>1892</v>
      </c>
      <c r="AF451" t="s">
        <v>1892</v>
      </c>
      <c r="AG451" t="s">
        <v>1892</v>
      </c>
      <c r="AH451" t="s">
        <v>1911</v>
      </c>
      <c r="AI451" t="s">
        <v>1892</v>
      </c>
      <c r="AJ451" t="s">
        <v>1892</v>
      </c>
      <c r="AK451" t="s">
        <v>1892</v>
      </c>
      <c r="AL451" t="s">
        <v>1892</v>
      </c>
      <c r="AM451" t="s">
        <v>1892</v>
      </c>
      <c r="AN451" t="s">
        <v>1892</v>
      </c>
      <c r="AO451" t="s">
        <v>1892</v>
      </c>
      <c r="AP451" t="s">
        <v>1892</v>
      </c>
      <c r="AQ451" t="s">
        <v>1911</v>
      </c>
      <c r="AR451" s="21"/>
    </row>
    <row r="452" spans="1:44" x14ac:dyDescent="0.3">
      <c r="A452" t="s">
        <v>162</v>
      </c>
      <c r="B452">
        <v>2021</v>
      </c>
      <c r="C452" t="s">
        <v>3241</v>
      </c>
      <c r="D452" t="s">
        <v>1513</v>
      </c>
      <c r="E452" t="s">
        <v>3242</v>
      </c>
      <c r="F452" t="s">
        <v>3243</v>
      </c>
      <c r="G452" t="s">
        <v>1892</v>
      </c>
      <c r="H452">
        <v>709</v>
      </c>
      <c r="I452">
        <v>696</v>
      </c>
      <c r="J452">
        <v>637</v>
      </c>
      <c r="K452">
        <v>698</v>
      </c>
      <c r="L452">
        <v>699.2</v>
      </c>
      <c r="M452" t="s">
        <v>1911</v>
      </c>
      <c r="N452" t="s">
        <v>1892</v>
      </c>
      <c r="O452" t="s">
        <v>1892</v>
      </c>
      <c r="P452" t="s">
        <v>1892</v>
      </c>
      <c r="Q452" t="s">
        <v>1892</v>
      </c>
      <c r="R452" t="s">
        <v>1892</v>
      </c>
      <c r="S452" t="s">
        <v>1892</v>
      </c>
      <c r="T452" t="s">
        <v>1892</v>
      </c>
      <c r="U452" t="s">
        <v>1892</v>
      </c>
      <c r="V452" t="s">
        <v>1911</v>
      </c>
      <c r="AB452" t="s">
        <v>1892</v>
      </c>
      <c r="AC452" t="s">
        <v>1892</v>
      </c>
      <c r="AD452" t="s">
        <v>1892</v>
      </c>
      <c r="AE452" t="s">
        <v>1911</v>
      </c>
      <c r="AF452" t="s">
        <v>1892</v>
      </c>
      <c r="AG452" t="s">
        <v>1892</v>
      </c>
      <c r="AH452" t="s">
        <v>1892</v>
      </c>
      <c r="AI452" t="s">
        <v>1911</v>
      </c>
      <c r="AJ452" t="s">
        <v>1911</v>
      </c>
      <c r="AR452" s="21"/>
    </row>
    <row r="453" spans="1:44" x14ac:dyDescent="0.3">
      <c r="A453" t="s">
        <v>162</v>
      </c>
      <c r="B453">
        <v>2021</v>
      </c>
      <c r="C453" t="s">
        <v>3244</v>
      </c>
      <c r="D453" t="s">
        <v>1516</v>
      </c>
      <c r="E453" t="s">
        <v>3245</v>
      </c>
      <c r="F453" t="s">
        <v>3246</v>
      </c>
      <c r="G453" t="s">
        <v>1892</v>
      </c>
      <c r="H453">
        <v>105</v>
      </c>
      <c r="I453">
        <v>107</v>
      </c>
      <c r="J453">
        <v>104</v>
      </c>
      <c r="K453">
        <v>106</v>
      </c>
      <c r="L453">
        <v>102</v>
      </c>
      <c r="M453" t="s">
        <v>1911</v>
      </c>
      <c r="N453" t="s">
        <v>1892</v>
      </c>
      <c r="O453" t="s">
        <v>1892</v>
      </c>
      <c r="P453" t="s">
        <v>1911</v>
      </c>
      <c r="Q453" t="s">
        <v>1892</v>
      </c>
      <c r="R453" t="s">
        <v>1892</v>
      </c>
      <c r="S453" t="s">
        <v>1892</v>
      </c>
      <c r="T453" t="s">
        <v>1892</v>
      </c>
      <c r="U453" t="s">
        <v>1892</v>
      </c>
      <c r="V453" t="s">
        <v>1892</v>
      </c>
      <c r="W453" t="s">
        <v>1892</v>
      </c>
      <c r="X453" t="s">
        <v>1911</v>
      </c>
      <c r="Y453" t="s">
        <v>1911</v>
      </c>
      <c r="Z453" t="s">
        <v>1911</v>
      </c>
      <c r="AA453" t="s">
        <v>1911</v>
      </c>
      <c r="AB453" t="s">
        <v>1892</v>
      </c>
      <c r="AC453" t="s">
        <v>1892</v>
      </c>
      <c r="AD453" t="s">
        <v>1892</v>
      </c>
      <c r="AE453" t="s">
        <v>1911</v>
      </c>
      <c r="AF453" t="s">
        <v>1892</v>
      </c>
      <c r="AG453" t="s">
        <v>1892</v>
      </c>
      <c r="AH453" t="s">
        <v>1892</v>
      </c>
      <c r="AI453" t="s">
        <v>1911</v>
      </c>
      <c r="AJ453" t="s">
        <v>1911</v>
      </c>
      <c r="AR453" s="21"/>
    </row>
    <row r="454" spans="1:44" x14ac:dyDescent="0.3">
      <c r="A454" t="s">
        <v>162</v>
      </c>
      <c r="B454">
        <v>2021</v>
      </c>
      <c r="C454" t="s">
        <v>3247</v>
      </c>
      <c r="D454" t="s">
        <v>1519</v>
      </c>
      <c r="E454" t="s">
        <v>3248</v>
      </c>
      <c r="F454" t="s">
        <v>3249</v>
      </c>
      <c r="G454" t="s">
        <v>1892</v>
      </c>
      <c r="H454">
        <v>209</v>
      </c>
      <c r="I454">
        <v>209</v>
      </c>
      <c r="J454">
        <v>209</v>
      </c>
      <c r="K454">
        <v>209</v>
      </c>
      <c r="L454">
        <v>215</v>
      </c>
      <c r="M454" t="s">
        <v>1911</v>
      </c>
      <c r="N454" t="s">
        <v>1911</v>
      </c>
      <c r="O454" t="s">
        <v>1892</v>
      </c>
      <c r="P454" t="s">
        <v>1911</v>
      </c>
      <c r="Q454" t="s">
        <v>1892</v>
      </c>
      <c r="R454" t="s">
        <v>1911</v>
      </c>
      <c r="S454" t="s">
        <v>1911</v>
      </c>
      <c r="T454" t="s">
        <v>1892</v>
      </c>
      <c r="U454" t="s">
        <v>1892</v>
      </c>
      <c r="V454" t="s">
        <v>1911</v>
      </c>
      <c r="AB454" t="s">
        <v>1892</v>
      </c>
      <c r="AC454" t="s">
        <v>1892</v>
      </c>
      <c r="AD454" t="s">
        <v>1911</v>
      </c>
      <c r="AE454" t="s">
        <v>1911</v>
      </c>
      <c r="AF454" t="s">
        <v>1892</v>
      </c>
      <c r="AG454" t="s">
        <v>1892</v>
      </c>
      <c r="AH454" t="s">
        <v>1892</v>
      </c>
      <c r="AI454" t="s">
        <v>1892</v>
      </c>
      <c r="AJ454" t="s">
        <v>1911</v>
      </c>
      <c r="AR454" s="21"/>
    </row>
    <row r="455" spans="1:44" x14ac:dyDescent="0.3">
      <c r="A455" t="s">
        <v>162</v>
      </c>
      <c r="B455">
        <v>2021</v>
      </c>
      <c r="C455" t="s">
        <v>3250</v>
      </c>
      <c r="D455" t="s">
        <v>1522</v>
      </c>
      <c r="E455" t="s">
        <v>3251</v>
      </c>
      <c r="F455" t="s">
        <v>3252</v>
      </c>
      <c r="G455" t="s">
        <v>1892</v>
      </c>
      <c r="H455">
        <v>125</v>
      </c>
      <c r="I455">
        <v>124</v>
      </c>
      <c r="J455">
        <v>124</v>
      </c>
      <c r="K455">
        <v>120</v>
      </c>
      <c r="L455">
        <v>118</v>
      </c>
      <c r="M455" t="s">
        <v>1911</v>
      </c>
      <c r="N455" t="s">
        <v>1892</v>
      </c>
      <c r="O455" t="s">
        <v>1892</v>
      </c>
      <c r="P455" t="s">
        <v>1892</v>
      </c>
      <c r="Q455" t="s">
        <v>1892</v>
      </c>
      <c r="R455" t="s">
        <v>1892</v>
      </c>
      <c r="S455" t="s">
        <v>1892</v>
      </c>
      <c r="T455" t="s">
        <v>1892</v>
      </c>
      <c r="U455" t="s">
        <v>1892</v>
      </c>
      <c r="V455" t="s">
        <v>1911</v>
      </c>
      <c r="AB455" t="s">
        <v>1892</v>
      </c>
      <c r="AC455" t="s">
        <v>1892</v>
      </c>
      <c r="AD455" t="s">
        <v>1892</v>
      </c>
      <c r="AE455" t="s">
        <v>1892</v>
      </c>
      <c r="AF455" t="s">
        <v>1892</v>
      </c>
      <c r="AG455" t="s">
        <v>1892</v>
      </c>
      <c r="AH455" t="s">
        <v>1892</v>
      </c>
      <c r="AI455" t="s">
        <v>1911</v>
      </c>
      <c r="AJ455" t="s">
        <v>1892</v>
      </c>
      <c r="AK455" t="s">
        <v>1892</v>
      </c>
      <c r="AL455" t="s">
        <v>1911</v>
      </c>
      <c r="AM455" t="s">
        <v>1911</v>
      </c>
      <c r="AN455" t="s">
        <v>1892</v>
      </c>
      <c r="AO455" t="s">
        <v>1892</v>
      </c>
      <c r="AP455" t="s">
        <v>1892</v>
      </c>
      <c r="AQ455" t="s">
        <v>1911</v>
      </c>
      <c r="AR455" s="21"/>
    </row>
    <row r="456" spans="1:44" x14ac:dyDescent="0.3">
      <c r="A456" t="s">
        <v>162</v>
      </c>
      <c r="B456">
        <v>2021</v>
      </c>
      <c r="C456" t="s">
        <v>3253</v>
      </c>
      <c r="D456" t="s">
        <v>1525</v>
      </c>
      <c r="E456" t="s">
        <v>3254</v>
      </c>
      <c r="F456" t="s">
        <v>3255</v>
      </c>
      <c r="G456" t="s">
        <v>1892</v>
      </c>
      <c r="H456">
        <v>8</v>
      </c>
      <c r="I456">
        <v>8</v>
      </c>
      <c r="J456">
        <v>8</v>
      </c>
      <c r="K456">
        <v>8</v>
      </c>
      <c r="L456">
        <v>9</v>
      </c>
      <c r="M456" t="s">
        <v>1911</v>
      </c>
      <c r="N456" t="s">
        <v>1911</v>
      </c>
      <c r="O456" t="s">
        <v>1911</v>
      </c>
      <c r="P456" t="s">
        <v>1911</v>
      </c>
      <c r="Q456" t="s">
        <v>1911</v>
      </c>
      <c r="R456" t="s">
        <v>1911</v>
      </c>
      <c r="S456" t="s">
        <v>1911</v>
      </c>
      <c r="T456" t="s">
        <v>1911</v>
      </c>
      <c r="U456" t="s">
        <v>1911</v>
      </c>
      <c r="V456" t="s">
        <v>1911</v>
      </c>
      <c r="AB456" t="s">
        <v>1911</v>
      </c>
      <c r="AJ456" t="s">
        <v>1911</v>
      </c>
      <c r="AR456" s="21"/>
    </row>
    <row r="457" spans="1:44" x14ac:dyDescent="0.3">
      <c r="A457" t="s">
        <v>162</v>
      </c>
      <c r="B457">
        <v>2021</v>
      </c>
      <c r="C457" t="s">
        <v>3256</v>
      </c>
      <c r="D457" t="s">
        <v>1528</v>
      </c>
      <c r="E457" t="s">
        <v>3257</v>
      </c>
      <c r="F457" t="s">
        <v>3258</v>
      </c>
      <c r="G457" t="s">
        <v>1892</v>
      </c>
      <c r="H457">
        <v>114</v>
      </c>
      <c r="I457">
        <v>110</v>
      </c>
      <c r="J457">
        <v>114</v>
      </c>
      <c r="K457">
        <v>111</v>
      </c>
      <c r="L457">
        <v>109</v>
      </c>
      <c r="M457" t="s">
        <v>1911</v>
      </c>
      <c r="N457" t="s">
        <v>1892</v>
      </c>
      <c r="O457" t="s">
        <v>1892</v>
      </c>
      <c r="P457" t="s">
        <v>1911</v>
      </c>
      <c r="Q457" t="s">
        <v>1911</v>
      </c>
      <c r="R457" t="s">
        <v>1892</v>
      </c>
      <c r="S457" t="s">
        <v>1892</v>
      </c>
      <c r="T457" t="s">
        <v>1911</v>
      </c>
      <c r="U457" t="s">
        <v>1892</v>
      </c>
      <c r="V457" t="s">
        <v>1892</v>
      </c>
      <c r="W457" t="s">
        <v>1892</v>
      </c>
      <c r="X457" t="s">
        <v>1892</v>
      </c>
      <c r="Y457" t="s">
        <v>1892</v>
      </c>
      <c r="Z457" t="s">
        <v>1892</v>
      </c>
      <c r="AA457" t="s">
        <v>1911</v>
      </c>
      <c r="AB457" t="s">
        <v>1892</v>
      </c>
      <c r="AC457" t="s">
        <v>1911</v>
      </c>
      <c r="AD457" t="s">
        <v>1892</v>
      </c>
      <c r="AE457" t="s">
        <v>1911</v>
      </c>
      <c r="AF457" t="s">
        <v>1892</v>
      </c>
      <c r="AG457" t="s">
        <v>1892</v>
      </c>
      <c r="AH457" t="s">
        <v>1892</v>
      </c>
      <c r="AI457" t="s">
        <v>1911</v>
      </c>
      <c r="AJ457" t="s">
        <v>1911</v>
      </c>
      <c r="AR457" s="21"/>
    </row>
    <row r="458" spans="1:44" x14ac:dyDescent="0.3">
      <c r="A458" t="s">
        <v>162</v>
      </c>
      <c r="B458">
        <v>2021</v>
      </c>
      <c r="C458" t="s">
        <v>3259</v>
      </c>
      <c r="D458" t="s">
        <v>1531</v>
      </c>
      <c r="E458" t="s">
        <v>3260</v>
      </c>
      <c r="F458" t="s">
        <v>3261</v>
      </c>
      <c r="G458" t="s">
        <v>1892</v>
      </c>
      <c r="H458">
        <v>34</v>
      </c>
      <c r="I458">
        <v>34</v>
      </c>
      <c r="J458">
        <v>34</v>
      </c>
      <c r="K458">
        <v>31</v>
      </c>
      <c r="L458">
        <v>31</v>
      </c>
      <c r="M458" t="s">
        <v>1911</v>
      </c>
      <c r="N458" t="s">
        <v>1892</v>
      </c>
      <c r="O458" t="s">
        <v>1892</v>
      </c>
      <c r="P458" t="s">
        <v>1911</v>
      </c>
      <c r="Q458" t="s">
        <v>1911</v>
      </c>
      <c r="R458" t="s">
        <v>1911</v>
      </c>
      <c r="S458" t="s">
        <v>1911</v>
      </c>
      <c r="T458" t="s">
        <v>1911</v>
      </c>
      <c r="U458" t="s">
        <v>1892</v>
      </c>
      <c r="V458" t="s">
        <v>1911</v>
      </c>
      <c r="AB458" t="s">
        <v>1892</v>
      </c>
      <c r="AC458" t="s">
        <v>1892</v>
      </c>
      <c r="AD458" t="s">
        <v>1892</v>
      </c>
      <c r="AE458" t="s">
        <v>1892</v>
      </c>
      <c r="AF458" t="s">
        <v>1892</v>
      </c>
      <c r="AG458" t="s">
        <v>1892</v>
      </c>
      <c r="AH458" t="s">
        <v>1892</v>
      </c>
      <c r="AI458" t="s">
        <v>1911</v>
      </c>
      <c r="AJ458" t="s">
        <v>1911</v>
      </c>
      <c r="AR458" s="21"/>
    </row>
    <row r="459" spans="1:44" x14ac:dyDescent="0.3">
      <c r="A459" t="s">
        <v>162</v>
      </c>
      <c r="B459">
        <v>2021</v>
      </c>
      <c r="C459" t="s">
        <v>3262</v>
      </c>
      <c r="D459" t="s">
        <v>1534</v>
      </c>
      <c r="E459" t="s">
        <v>3263</v>
      </c>
      <c r="F459" t="s">
        <v>3264</v>
      </c>
      <c r="G459" t="s">
        <v>1892</v>
      </c>
      <c r="H459">
        <v>45</v>
      </c>
      <c r="I459">
        <v>45</v>
      </c>
      <c r="J459">
        <v>45</v>
      </c>
      <c r="K459">
        <v>43.5</v>
      </c>
      <c r="L459">
        <v>45</v>
      </c>
      <c r="M459" t="s">
        <v>1911</v>
      </c>
      <c r="N459" t="s">
        <v>1911</v>
      </c>
      <c r="O459" t="s">
        <v>1911</v>
      </c>
      <c r="P459" t="s">
        <v>1911</v>
      </c>
      <c r="Q459" t="s">
        <v>1911</v>
      </c>
      <c r="R459" t="s">
        <v>1911</v>
      </c>
      <c r="S459" t="s">
        <v>1911</v>
      </c>
      <c r="T459" t="s">
        <v>1911</v>
      </c>
      <c r="U459" t="s">
        <v>1911</v>
      </c>
      <c r="V459" t="s">
        <v>1911</v>
      </c>
      <c r="AB459" t="s">
        <v>1892</v>
      </c>
      <c r="AC459" t="s">
        <v>1892</v>
      </c>
      <c r="AD459" t="s">
        <v>1892</v>
      </c>
      <c r="AE459" t="s">
        <v>1911</v>
      </c>
      <c r="AF459" t="s">
        <v>1892</v>
      </c>
      <c r="AG459" t="s">
        <v>1892</v>
      </c>
      <c r="AH459" t="s">
        <v>1911</v>
      </c>
      <c r="AI459" t="s">
        <v>1911</v>
      </c>
      <c r="AJ459" t="s">
        <v>1911</v>
      </c>
      <c r="AR459" s="21"/>
    </row>
    <row r="460" spans="1:44" x14ac:dyDescent="0.3">
      <c r="A460" t="s">
        <v>162</v>
      </c>
      <c r="B460">
        <v>2021</v>
      </c>
      <c r="C460" t="s">
        <v>3265</v>
      </c>
      <c r="D460" t="s">
        <v>363</v>
      </c>
      <c r="E460" t="s">
        <v>3266</v>
      </c>
      <c r="F460" t="s">
        <v>3267</v>
      </c>
      <c r="G460" t="s">
        <v>1892</v>
      </c>
      <c r="H460">
        <v>112</v>
      </c>
      <c r="I460">
        <v>116</v>
      </c>
      <c r="J460">
        <v>116</v>
      </c>
      <c r="K460">
        <v>122</v>
      </c>
      <c r="L460">
        <v>123</v>
      </c>
      <c r="M460" t="s">
        <v>1911</v>
      </c>
      <c r="N460" t="s">
        <v>1911</v>
      </c>
      <c r="O460" t="s">
        <v>1911</v>
      </c>
      <c r="P460" t="s">
        <v>1911</v>
      </c>
      <c r="Q460" t="s">
        <v>1892</v>
      </c>
      <c r="R460" t="s">
        <v>1911</v>
      </c>
      <c r="S460" t="s">
        <v>1911</v>
      </c>
      <c r="T460" t="s">
        <v>1911</v>
      </c>
      <c r="U460" t="s">
        <v>1892</v>
      </c>
      <c r="V460" t="s">
        <v>1911</v>
      </c>
      <c r="AB460" t="s">
        <v>1911</v>
      </c>
      <c r="AJ460" t="s">
        <v>1911</v>
      </c>
      <c r="AR460" s="21"/>
    </row>
    <row r="461" spans="1:44" x14ac:dyDescent="0.3">
      <c r="A461" t="s">
        <v>162</v>
      </c>
      <c r="B461">
        <v>2021</v>
      </c>
      <c r="C461" t="s">
        <v>3268</v>
      </c>
      <c r="D461" t="s">
        <v>1537</v>
      </c>
      <c r="E461" t="s">
        <v>3269</v>
      </c>
      <c r="F461" t="s">
        <v>3270</v>
      </c>
      <c r="G461" t="s">
        <v>1892</v>
      </c>
      <c r="H461">
        <v>518</v>
      </c>
      <c r="I461">
        <v>511</v>
      </c>
      <c r="J461">
        <v>503</v>
      </c>
      <c r="K461">
        <v>501</v>
      </c>
      <c r="L461">
        <v>492</v>
      </c>
      <c r="M461" t="s">
        <v>1911</v>
      </c>
      <c r="N461" t="s">
        <v>1892</v>
      </c>
      <c r="O461" t="s">
        <v>1892</v>
      </c>
      <c r="P461" t="s">
        <v>1892</v>
      </c>
      <c r="Q461" t="s">
        <v>1911</v>
      </c>
      <c r="R461" t="s">
        <v>1911</v>
      </c>
      <c r="S461" t="s">
        <v>1911</v>
      </c>
      <c r="T461" t="s">
        <v>1892</v>
      </c>
      <c r="U461" t="s">
        <v>1911</v>
      </c>
      <c r="V461" t="s">
        <v>1892</v>
      </c>
      <c r="W461" t="s">
        <v>1892</v>
      </c>
      <c r="X461" t="s">
        <v>1911</v>
      </c>
      <c r="Y461" t="s">
        <v>1911</v>
      </c>
      <c r="Z461" t="s">
        <v>1911</v>
      </c>
      <c r="AA461" t="s">
        <v>1911</v>
      </c>
      <c r="AB461" t="s">
        <v>1892</v>
      </c>
      <c r="AC461" t="s">
        <v>1892</v>
      </c>
      <c r="AD461" t="s">
        <v>1911</v>
      </c>
      <c r="AE461" t="s">
        <v>1911</v>
      </c>
      <c r="AF461" t="s">
        <v>1892</v>
      </c>
      <c r="AG461" t="s">
        <v>1911</v>
      </c>
      <c r="AH461" t="s">
        <v>1892</v>
      </c>
      <c r="AI461" t="s">
        <v>1911</v>
      </c>
      <c r="AJ461" t="s">
        <v>1892</v>
      </c>
      <c r="AK461" t="s">
        <v>1892</v>
      </c>
      <c r="AL461" t="s">
        <v>1911</v>
      </c>
      <c r="AM461" t="s">
        <v>1911</v>
      </c>
      <c r="AN461" t="s">
        <v>1911</v>
      </c>
      <c r="AO461" t="s">
        <v>1911</v>
      </c>
      <c r="AP461" t="s">
        <v>1911</v>
      </c>
      <c r="AQ461" t="s">
        <v>1911</v>
      </c>
      <c r="AR461" s="21"/>
    </row>
    <row r="462" spans="1:44" x14ac:dyDescent="0.3">
      <c r="A462" t="s">
        <v>162</v>
      </c>
      <c r="B462">
        <v>2021</v>
      </c>
      <c r="C462" t="s">
        <v>3271</v>
      </c>
      <c r="D462" t="s">
        <v>1540</v>
      </c>
      <c r="E462" t="s">
        <v>3272</v>
      </c>
      <c r="F462" t="s">
        <v>3273</v>
      </c>
      <c r="G462" t="s">
        <v>1892</v>
      </c>
      <c r="H462">
        <v>52</v>
      </c>
      <c r="I462">
        <v>52</v>
      </c>
      <c r="J462">
        <v>55.1</v>
      </c>
      <c r="K462">
        <v>56.9</v>
      </c>
      <c r="L462">
        <v>60.3</v>
      </c>
      <c r="M462" t="s">
        <v>1911</v>
      </c>
      <c r="N462" t="s">
        <v>1892</v>
      </c>
      <c r="O462" t="s">
        <v>1892</v>
      </c>
      <c r="P462" t="s">
        <v>1911</v>
      </c>
      <c r="Q462" t="s">
        <v>1911</v>
      </c>
      <c r="R462" t="s">
        <v>1911</v>
      </c>
      <c r="S462" t="s">
        <v>1911</v>
      </c>
      <c r="T462" t="s">
        <v>1911</v>
      </c>
      <c r="U462" t="s">
        <v>1892</v>
      </c>
      <c r="V462" t="s">
        <v>1892</v>
      </c>
      <c r="W462" t="s">
        <v>1892</v>
      </c>
      <c r="X462" t="s">
        <v>1911</v>
      </c>
      <c r="Y462" t="s">
        <v>1911</v>
      </c>
      <c r="Z462" t="s">
        <v>1911</v>
      </c>
      <c r="AA462" t="s">
        <v>1911</v>
      </c>
      <c r="AB462" t="s">
        <v>1892</v>
      </c>
      <c r="AC462" t="s">
        <v>1892</v>
      </c>
      <c r="AD462" t="s">
        <v>1911</v>
      </c>
      <c r="AE462" t="s">
        <v>1911</v>
      </c>
      <c r="AF462" t="s">
        <v>1892</v>
      </c>
      <c r="AG462" t="s">
        <v>1911</v>
      </c>
      <c r="AH462" t="s">
        <v>1892</v>
      </c>
      <c r="AI462" t="s">
        <v>1911</v>
      </c>
      <c r="AJ462" t="s">
        <v>1911</v>
      </c>
      <c r="AR462" s="21"/>
    </row>
    <row r="463" spans="1:44" x14ac:dyDescent="0.3">
      <c r="A463" t="s">
        <v>162</v>
      </c>
      <c r="B463">
        <v>2021</v>
      </c>
      <c r="C463" t="s">
        <v>3274</v>
      </c>
      <c r="D463" t="s">
        <v>1543</v>
      </c>
      <c r="E463" t="s">
        <v>3275</v>
      </c>
      <c r="F463" t="s">
        <v>3276</v>
      </c>
      <c r="G463" t="s">
        <v>1892</v>
      </c>
      <c r="H463">
        <v>20</v>
      </c>
      <c r="I463">
        <v>20</v>
      </c>
      <c r="J463">
        <v>20</v>
      </c>
      <c r="K463">
        <v>20</v>
      </c>
      <c r="L463">
        <v>20</v>
      </c>
      <c r="M463" t="s">
        <v>1911</v>
      </c>
      <c r="N463" t="s">
        <v>1911</v>
      </c>
      <c r="O463" t="s">
        <v>1911</v>
      </c>
      <c r="P463" t="s">
        <v>1911</v>
      </c>
      <c r="Q463" t="s">
        <v>1911</v>
      </c>
      <c r="R463" t="s">
        <v>1892</v>
      </c>
      <c r="S463" t="s">
        <v>1911</v>
      </c>
      <c r="T463" t="s">
        <v>1911</v>
      </c>
      <c r="U463" t="s">
        <v>1892</v>
      </c>
      <c r="V463" t="s">
        <v>1911</v>
      </c>
      <c r="AB463" t="s">
        <v>1892</v>
      </c>
      <c r="AC463" t="s">
        <v>1892</v>
      </c>
      <c r="AD463" t="s">
        <v>1892</v>
      </c>
      <c r="AE463" t="s">
        <v>1911</v>
      </c>
      <c r="AF463" t="s">
        <v>1911</v>
      </c>
      <c r="AG463" t="s">
        <v>1892</v>
      </c>
      <c r="AH463" t="s">
        <v>1911</v>
      </c>
      <c r="AI463" t="s">
        <v>1911</v>
      </c>
      <c r="AJ463" t="s">
        <v>1911</v>
      </c>
      <c r="AR463" s="21"/>
    </row>
    <row r="464" spans="1:44" x14ac:dyDescent="0.3">
      <c r="A464" t="s">
        <v>162</v>
      </c>
      <c r="B464">
        <v>2021</v>
      </c>
      <c r="C464" t="s">
        <v>3277</v>
      </c>
      <c r="D464" t="s">
        <v>1546</v>
      </c>
      <c r="E464" t="s">
        <v>3278</v>
      </c>
      <c r="F464" t="s">
        <v>3279</v>
      </c>
      <c r="G464" t="s">
        <v>1892</v>
      </c>
      <c r="H464">
        <v>60</v>
      </c>
      <c r="I464">
        <v>60</v>
      </c>
      <c r="J464">
        <v>60</v>
      </c>
      <c r="K464">
        <v>61</v>
      </c>
      <c r="L464">
        <v>61</v>
      </c>
      <c r="M464" t="s">
        <v>1892</v>
      </c>
      <c r="N464" t="s">
        <v>1892</v>
      </c>
      <c r="O464" t="s">
        <v>1892</v>
      </c>
      <c r="P464" t="s">
        <v>1892</v>
      </c>
      <c r="Q464" t="s">
        <v>1892</v>
      </c>
      <c r="R464" t="s">
        <v>1892</v>
      </c>
      <c r="S464" t="s">
        <v>1892</v>
      </c>
      <c r="T464" t="s">
        <v>1892</v>
      </c>
      <c r="U464" t="s">
        <v>1892</v>
      </c>
      <c r="V464" t="s">
        <v>1911</v>
      </c>
      <c r="AB464" t="s">
        <v>1892</v>
      </c>
      <c r="AC464" t="s">
        <v>1892</v>
      </c>
      <c r="AD464" t="s">
        <v>1892</v>
      </c>
      <c r="AE464" t="s">
        <v>1892</v>
      </c>
      <c r="AF464" t="s">
        <v>1892</v>
      </c>
      <c r="AG464" t="s">
        <v>1892</v>
      </c>
      <c r="AH464" t="s">
        <v>1892</v>
      </c>
      <c r="AI464" t="s">
        <v>1911</v>
      </c>
      <c r="AJ464" t="s">
        <v>1911</v>
      </c>
      <c r="AR464" s="21"/>
    </row>
    <row r="465" spans="1:44" x14ac:dyDescent="0.3">
      <c r="A465" t="s">
        <v>162</v>
      </c>
      <c r="B465">
        <v>2021</v>
      </c>
      <c r="C465" t="s">
        <v>3280</v>
      </c>
      <c r="D465" t="s">
        <v>1549</v>
      </c>
      <c r="E465" t="s">
        <v>3281</v>
      </c>
      <c r="F465" t="s">
        <v>3282</v>
      </c>
      <c r="G465" t="s">
        <v>1892</v>
      </c>
      <c r="H465">
        <v>76</v>
      </c>
      <c r="I465">
        <v>78</v>
      </c>
      <c r="J465">
        <v>82</v>
      </c>
      <c r="K465">
        <v>79</v>
      </c>
      <c r="L465">
        <v>83</v>
      </c>
      <c r="M465" t="s">
        <v>1911</v>
      </c>
      <c r="N465" t="s">
        <v>1892</v>
      </c>
      <c r="O465" t="s">
        <v>1892</v>
      </c>
      <c r="P465" t="s">
        <v>1911</v>
      </c>
      <c r="Q465" t="s">
        <v>1911</v>
      </c>
      <c r="R465" t="s">
        <v>1892</v>
      </c>
      <c r="S465" t="s">
        <v>1911</v>
      </c>
      <c r="T465" t="s">
        <v>1911</v>
      </c>
      <c r="U465" t="s">
        <v>1892</v>
      </c>
      <c r="V465" t="s">
        <v>1892</v>
      </c>
      <c r="W465" t="s">
        <v>1892</v>
      </c>
      <c r="X465" t="s">
        <v>1911</v>
      </c>
      <c r="Y465" t="s">
        <v>1911</v>
      </c>
      <c r="Z465" t="s">
        <v>1911</v>
      </c>
      <c r="AA465" t="s">
        <v>1911</v>
      </c>
      <c r="AB465" t="s">
        <v>1892</v>
      </c>
      <c r="AC465" t="s">
        <v>1892</v>
      </c>
      <c r="AD465" t="s">
        <v>1911</v>
      </c>
      <c r="AE465" t="s">
        <v>1892</v>
      </c>
      <c r="AF465" t="s">
        <v>1892</v>
      </c>
      <c r="AG465" t="s">
        <v>1892</v>
      </c>
      <c r="AH465" t="s">
        <v>1892</v>
      </c>
      <c r="AI465" t="s">
        <v>1911</v>
      </c>
      <c r="AJ465" t="s">
        <v>1892</v>
      </c>
      <c r="AK465" t="s">
        <v>1892</v>
      </c>
      <c r="AL465" t="s">
        <v>1911</v>
      </c>
      <c r="AM465" t="s">
        <v>1911</v>
      </c>
      <c r="AN465" t="s">
        <v>1911</v>
      </c>
      <c r="AO465" t="s">
        <v>1892</v>
      </c>
      <c r="AP465" t="s">
        <v>1911</v>
      </c>
      <c r="AQ465" t="s">
        <v>1911</v>
      </c>
      <c r="AR465" s="21"/>
    </row>
    <row r="466" spans="1:44" x14ac:dyDescent="0.3">
      <c r="A466" t="s">
        <v>162</v>
      </c>
      <c r="B466">
        <v>2021</v>
      </c>
      <c r="C466" t="s">
        <v>3283</v>
      </c>
      <c r="D466" t="s">
        <v>1552</v>
      </c>
      <c r="E466" t="s">
        <v>3284</v>
      </c>
      <c r="F466" t="s">
        <v>3285</v>
      </c>
      <c r="G466" t="s">
        <v>1892</v>
      </c>
      <c r="H466">
        <v>314.10000000000002</v>
      </c>
      <c r="I466">
        <v>312.10000000000002</v>
      </c>
      <c r="J466">
        <v>312.10000000000002</v>
      </c>
      <c r="K466">
        <v>310.3</v>
      </c>
      <c r="L466">
        <v>333</v>
      </c>
      <c r="M466" t="s">
        <v>1911</v>
      </c>
      <c r="N466" t="s">
        <v>1911</v>
      </c>
      <c r="O466" t="s">
        <v>1911</v>
      </c>
      <c r="P466" t="s">
        <v>1911</v>
      </c>
      <c r="Q466" t="s">
        <v>1911</v>
      </c>
      <c r="R466" t="s">
        <v>1911</v>
      </c>
      <c r="S466" t="s">
        <v>1911</v>
      </c>
      <c r="T466" t="s">
        <v>1911</v>
      </c>
      <c r="U466" t="s">
        <v>1911</v>
      </c>
      <c r="V466" t="s">
        <v>1911</v>
      </c>
      <c r="AB466" t="s">
        <v>1911</v>
      </c>
      <c r="AJ466" t="s">
        <v>1911</v>
      </c>
      <c r="AR466" s="21"/>
    </row>
    <row r="467" spans="1:44" x14ac:dyDescent="0.3">
      <c r="A467" t="s">
        <v>162</v>
      </c>
      <c r="B467">
        <v>2021</v>
      </c>
      <c r="C467" t="s">
        <v>3286</v>
      </c>
      <c r="D467" t="s">
        <v>1555</v>
      </c>
      <c r="E467" t="s">
        <v>3287</v>
      </c>
      <c r="F467" t="s">
        <v>3288</v>
      </c>
      <c r="G467" t="s">
        <v>1892</v>
      </c>
      <c r="H467">
        <v>179</v>
      </c>
      <c r="I467">
        <v>190</v>
      </c>
      <c r="J467">
        <v>175</v>
      </c>
      <c r="K467">
        <v>174</v>
      </c>
      <c r="L467">
        <v>143.6</v>
      </c>
      <c r="M467" t="s">
        <v>1911</v>
      </c>
      <c r="N467" t="s">
        <v>1892</v>
      </c>
      <c r="O467" t="s">
        <v>1892</v>
      </c>
      <c r="P467" t="s">
        <v>1892</v>
      </c>
      <c r="Q467" t="s">
        <v>1911</v>
      </c>
      <c r="R467" t="s">
        <v>1892</v>
      </c>
      <c r="S467" t="s">
        <v>1892</v>
      </c>
      <c r="T467" t="s">
        <v>1892</v>
      </c>
      <c r="U467" t="s">
        <v>1892</v>
      </c>
      <c r="V467" t="s">
        <v>1892</v>
      </c>
      <c r="W467" t="s">
        <v>1892</v>
      </c>
      <c r="X467" t="s">
        <v>1911</v>
      </c>
      <c r="Y467" t="s">
        <v>1911</v>
      </c>
      <c r="Z467" t="s">
        <v>1911</v>
      </c>
      <c r="AA467" t="s">
        <v>1892</v>
      </c>
      <c r="AB467" t="s">
        <v>1892</v>
      </c>
      <c r="AC467" t="s">
        <v>1892</v>
      </c>
      <c r="AD467" t="s">
        <v>1911</v>
      </c>
      <c r="AE467" t="s">
        <v>1892</v>
      </c>
      <c r="AF467" t="s">
        <v>1911</v>
      </c>
      <c r="AG467" t="s">
        <v>1892</v>
      </c>
      <c r="AH467" t="s">
        <v>1892</v>
      </c>
      <c r="AI467" t="s">
        <v>1911</v>
      </c>
      <c r="AJ467" t="s">
        <v>1892</v>
      </c>
      <c r="AK467" t="s">
        <v>1892</v>
      </c>
      <c r="AL467" t="s">
        <v>1911</v>
      </c>
      <c r="AM467" t="s">
        <v>1911</v>
      </c>
      <c r="AN467" t="s">
        <v>1911</v>
      </c>
      <c r="AO467" t="s">
        <v>1911</v>
      </c>
      <c r="AP467" t="s">
        <v>1911</v>
      </c>
      <c r="AQ467" t="s">
        <v>1911</v>
      </c>
      <c r="AR467" s="21"/>
    </row>
    <row r="468" spans="1:44" x14ac:dyDescent="0.3">
      <c r="A468" t="s">
        <v>162</v>
      </c>
      <c r="B468">
        <v>2021</v>
      </c>
      <c r="C468" t="s">
        <v>3289</v>
      </c>
      <c r="D468" t="s">
        <v>1558</v>
      </c>
      <c r="E468" t="s">
        <v>3290</v>
      </c>
      <c r="F468" t="s">
        <v>3291</v>
      </c>
      <c r="G468" t="s">
        <v>1892</v>
      </c>
      <c r="H468">
        <v>147.30000000000001</v>
      </c>
      <c r="I468">
        <v>148.80000000000001</v>
      </c>
      <c r="J468">
        <v>148.80000000000001</v>
      </c>
      <c r="K468">
        <v>147.4</v>
      </c>
      <c r="L468">
        <v>162.19999999999999</v>
      </c>
      <c r="M468" t="s">
        <v>1911</v>
      </c>
      <c r="N468" t="s">
        <v>1911</v>
      </c>
      <c r="O468" t="s">
        <v>1892</v>
      </c>
      <c r="P468" t="s">
        <v>1911</v>
      </c>
      <c r="Q468" t="s">
        <v>1892</v>
      </c>
      <c r="R468" t="s">
        <v>1911</v>
      </c>
      <c r="S468" t="s">
        <v>1911</v>
      </c>
      <c r="T468" t="s">
        <v>1911</v>
      </c>
      <c r="U468" t="s">
        <v>1892</v>
      </c>
      <c r="V468" t="s">
        <v>1892</v>
      </c>
      <c r="W468" t="s">
        <v>1892</v>
      </c>
      <c r="X468" t="s">
        <v>1911</v>
      </c>
      <c r="Y468" t="s">
        <v>1911</v>
      </c>
      <c r="Z468" t="s">
        <v>1911</v>
      </c>
      <c r="AA468" t="s">
        <v>1911</v>
      </c>
      <c r="AB468" t="s">
        <v>1892</v>
      </c>
      <c r="AC468" t="s">
        <v>1892</v>
      </c>
      <c r="AD468" t="s">
        <v>1911</v>
      </c>
      <c r="AE468" t="s">
        <v>1911</v>
      </c>
      <c r="AF468" t="s">
        <v>1892</v>
      </c>
      <c r="AG468" t="s">
        <v>1892</v>
      </c>
      <c r="AH468" t="s">
        <v>1911</v>
      </c>
      <c r="AI468" t="s">
        <v>1911</v>
      </c>
      <c r="AJ468" t="s">
        <v>1911</v>
      </c>
      <c r="AR468" s="21"/>
    </row>
    <row r="469" spans="1:44" x14ac:dyDescent="0.3">
      <c r="A469" t="s">
        <v>162</v>
      </c>
      <c r="B469">
        <v>2021</v>
      </c>
      <c r="C469" t="s">
        <v>3292</v>
      </c>
      <c r="D469" t="s">
        <v>1561</v>
      </c>
      <c r="E469" t="s">
        <v>3293</v>
      </c>
      <c r="F469" t="s">
        <v>3294</v>
      </c>
      <c r="G469" t="s">
        <v>1892</v>
      </c>
      <c r="H469">
        <v>49</v>
      </c>
      <c r="I469">
        <v>48</v>
      </c>
      <c r="J469">
        <v>48</v>
      </c>
      <c r="K469">
        <v>48</v>
      </c>
      <c r="L469">
        <v>48</v>
      </c>
      <c r="M469" t="s">
        <v>1911</v>
      </c>
      <c r="N469" t="s">
        <v>1892</v>
      </c>
      <c r="O469" t="s">
        <v>1892</v>
      </c>
      <c r="P469" t="s">
        <v>1911</v>
      </c>
      <c r="Q469" t="s">
        <v>1911</v>
      </c>
      <c r="R469" t="s">
        <v>1911</v>
      </c>
      <c r="S469" t="s">
        <v>1911</v>
      </c>
      <c r="T469" t="s">
        <v>1911</v>
      </c>
      <c r="U469" t="s">
        <v>1892</v>
      </c>
      <c r="V469" t="s">
        <v>1911</v>
      </c>
      <c r="AB469" t="s">
        <v>1911</v>
      </c>
      <c r="AJ469" t="s">
        <v>1911</v>
      </c>
      <c r="AR469" s="21"/>
    </row>
    <row r="470" spans="1:44" x14ac:dyDescent="0.3">
      <c r="A470" t="s">
        <v>162</v>
      </c>
      <c r="B470">
        <v>2021</v>
      </c>
      <c r="C470" t="s">
        <v>3295</v>
      </c>
      <c r="D470" t="s">
        <v>1564</v>
      </c>
      <c r="E470" t="s">
        <v>3296</v>
      </c>
      <c r="F470" t="s">
        <v>3297</v>
      </c>
      <c r="G470" t="s">
        <v>1892</v>
      </c>
      <c r="H470">
        <v>39</v>
      </c>
      <c r="I470">
        <v>40</v>
      </c>
      <c r="J470">
        <v>40</v>
      </c>
      <c r="K470">
        <v>41</v>
      </c>
      <c r="L470">
        <v>41</v>
      </c>
      <c r="M470" t="s">
        <v>1911</v>
      </c>
      <c r="N470" t="s">
        <v>1911</v>
      </c>
      <c r="O470" t="s">
        <v>1892</v>
      </c>
      <c r="P470" t="s">
        <v>1892</v>
      </c>
      <c r="Q470" t="s">
        <v>1892</v>
      </c>
      <c r="R470" t="s">
        <v>1892</v>
      </c>
      <c r="S470" t="s">
        <v>1911</v>
      </c>
      <c r="T470" t="s">
        <v>1892</v>
      </c>
      <c r="U470" t="s">
        <v>1892</v>
      </c>
      <c r="V470" t="s">
        <v>1892</v>
      </c>
      <c r="W470" t="s">
        <v>1892</v>
      </c>
      <c r="X470" t="s">
        <v>1911</v>
      </c>
      <c r="Y470" t="s">
        <v>1911</v>
      </c>
      <c r="Z470" t="s">
        <v>1911</v>
      </c>
      <c r="AA470" t="s">
        <v>1911</v>
      </c>
      <c r="AB470" t="s">
        <v>1892</v>
      </c>
      <c r="AC470" t="s">
        <v>1892</v>
      </c>
      <c r="AD470" t="s">
        <v>1892</v>
      </c>
      <c r="AE470" t="s">
        <v>1892</v>
      </c>
      <c r="AF470" t="s">
        <v>1892</v>
      </c>
      <c r="AG470" t="s">
        <v>1892</v>
      </c>
      <c r="AH470" t="s">
        <v>1892</v>
      </c>
      <c r="AI470" t="s">
        <v>1911</v>
      </c>
      <c r="AJ470" t="s">
        <v>1892</v>
      </c>
      <c r="AK470" t="s">
        <v>1892</v>
      </c>
      <c r="AL470" t="s">
        <v>1911</v>
      </c>
      <c r="AM470" t="s">
        <v>1892</v>
      </c>
      <c r="AN470" t="s">
        <v>1892</v>
      </c>
      <c r="AO470" t="s">
        <v>1892</v>
      </c>
      <c r="AP470" t="s">
        <v>1892</v>
      </c>
      <c r="AQ470" t="s">
        <v>1911</v>
      </c>
      <c r="AR470" s="21"/>
    </row>
    <row r="471" spans="1:44" x14ac:dyDescent="0.3">
      <c r="A471" t="s">
        <v>162</v>
      </c>
      <c r="B471">
        <v>2021</v>
      </c>
      <c r="C471" t="s">
        <v>3298</v>
      </c>
      <c r="D471" t="s">
        <v>1567</v>
      </c>
      <c r="E471" t="s">
        <v>3299</v>
      </c>
      <c r="F471" t="s">
        <v>3300</v>
      </c>
      <c r="G471" t="s">
        <v>1892</v>
      </c>
      <c r="H471">
        <v>35.6</v>
      </c>
      <c r="I471">
        <v>35.4</v>
      </c>
      <c r="J471">
        <v>35.4</v>
      </c>
      <c r="K471">
        <v>35.4</v>
      </c>
      <c r="L471">
        <v>34.9</v>
      </c>
      <c r="M471" t="s">
        <v>1911</v>
      </c>
      <c r="N471" t="s">
        <v>1911</v>
      </c>
      <c r="O471" t="s">
        <v>1911</v>
      </c>
      <c r="P471" t="s">
        <v>1911</v>
      </c>
      <c r="Q471" t="s">
        <v>1911</v>
      </c>
      <c r="R471" t="s">
        <v>1911</v>
      </c>
      <c r="S471" t="s">
        <v>1911</v>
      </c>
      <c r="T471" t="s">
        <v>1911</v>
      </c>
      <c r="U471" t="s">
        <v>1911</v>
      </c>
      <c r="V471" t="s">
        <v>1892</v>
      </c>
      <c r="W471" t="s">
        <v>1892</v>
      </c>
      <c r="X471" t="s">
        <v>1911</v>
      </c>
      <c r="Y471" t="s">
        <v>1911</v>
      </c>
      <c r="Z471" t="s">
        <v>1911</v>
      </c>
      <c r="AA471" t="s">
        <v>1911</v>
      </c>
      <c r="AB471" t="s">
        <v>1892</v>
      </c>
      <c r="AC471" t="s">
        <v>1892</v>
      </c>
      <c r="AD471" t="s">
        <v>1892</v>
      </c>
      <c r="AE471" t="s">
        <v>1911</v>
      </c>
      <c r="AF471" t="s">
        <v>1892</v>
      </c>
      <c r="AG471" t="s">
        <v>1892</v>
      </c>
      <c r="AH471" t="s">
        <v>1892</v>
      </c>
      <c r="AI471" t="s">
        <v>1911</v>
      </c>
      <c r="AJ471" t="s">
        <v>1911</v>
      </c>
      <c r="AR471" s="21"/>
    </row>
    <row r="472" spans="1:44" x14ac:dyDescent="0.3">
      <c r="A472" t="s">
        <v>162</v>
      </c>
      <c r="B472">
        <v>2021</v>
      </c>
      <c r="C472" t="s">
        <v>3301</v>
      </c>
      <c r="D472" t="s">
        <v>1570</v>
      </c>
      <c r="E472" t="s">
        <v>3302</v>
      </c>
      <c r="F472" t="s">
        <v>3303</v>
      </c>
      <c r="G472" t="s">
        <v>1892</v>
      </c>
      <c r="H472">
        <v>60</v>
      </c>
      <c r="I472">
        <v>58</v>
      </c>
      <c r="J472">
        <v>59</v>
      </c>
      <c r="K472">
        <v>60</v>
      </c>
      <c r="L472">
        <v>58</v>
      </c>
      <c r="M472" t="s">
        <v>1911</v>
      </c>
      <c r="N472" t="s">
        <v>1911</v>
      </c>
      <c r="O472" t="s">
        <v>1911</v>
      </c>
      <c r="P472" t="s">
        <v>1911</v>
      </c>
      <c r="Q472" t="s">
        <v>1911</v>
      </c>
      <c r="R472" t="s">
        <v>1911</v>
      </c>
      <c r="S472" t="s">
        <v>1911</v>
      </c>
      <c r="T472" t="s">
        <v>1911</v>
      </c>
      <c r="U472" t="s">
        <v>1892</v>
      </c>
      <c r="V472" t="s">
        <v>1911</v>
      </c>
      <c r="AB472" t="s">
        <v>1892</v>
      </c>
      <c r="AC472" t="s">
        <v>1892</v>
      </c>
      <c r="AD472" t="s">
        <v>1892</v>
      </c>
      <c r="AE472" t="s">
        <v>1892</v>
      </c>
      <c r="AF472" t="s">
        <v>1892</v>
      </c>
      <c r="AG472" t="s">
        <v>1911</v>
      </c>
      <c r="AH472" t="s">
        <v>1892</v>
      </c>
      <c r="AI472" t="s">
        <v>1911</v>
      </c>
      <c r="AJ472" t="s">
        <v>1911</v>
      </c>
      <c r="AR472" s="21"/>
    </row>
    <row r="473" spans="1:44" x14ac:dyDescent="0.3">
      <c r="A473" t="s">
        <v>162</v>
      </c>
      <c r="B473">
        <v>2021</v>
      </c>
      <c r="C473" t="s">
        <v>3304</v>
      </c>
      <c r="D473" t="s">
        <v>1573</v>
      </c>
      <c r="E473" t="s">
        <v>3305</v>
      </c>
      <c r="F473" t="s">
        <v>3306</v>
      </c>
      <c r="G473" t="s">
        <v>1892</v>
      </c>
      <c r="H473">
        <v>237</v>
      </c>
      <c r="I473">
        <v>245</v>
      </c>
      <c r="J473">
        <v>247</v>
      </c>
      <c r="K473">
        <v>253</v>
      </c>
      <c r="L473">
        <v>244</v>
      </c>
      <c r="M473" t="s">
        <v>1911</v>
      </c>
      <c r="N473" t="s">
        <v>1911</v>
      </c>
      <c r="O473" t="s">
        <v>1911</v>
      </c>
      <c r="P473" t="s">
        <v>1911</v>
      </c>
      <c r="Q473" t="s">
        <v>1911</v>
      </c>
      <c r="R473" t="s">
        <v>1911</v>
      </c>
      <c r="S473" t="s">
        <v>1911</v>
      </c>
      <c r="T473" t="s">
        <v>1911</v>
      </c>
      <c r="U473" t="s">
        <v>1911</v>
      </c>
      <c r="V473" t="s">
        <v>1911</v>
      </c>
      <c r="AB473" t="s">
        <v>1892</v>
      </c>
      <c r="AC473" t="s">
        <v>1892</v>
      </c>
      <c r="AD473" t="s">
        <v>1911</v>
      </c>
      <c r="AE473" t="s">
        <v>1911</v>
      </c>
      <c r="AF473" t="s">
        <v>1911</v>
      </c>
      <c r="AG473" t="s">
        <v>1911</v>
      </c>
      <c r="AH473" t="s">
        <v>1911</v>
      </c>
      <c r="AI473" t="s">
        <v>1911</v>
      </c>
      <c r="AJ473" t="s">
        <v>1911</v>
      </c>
      <c r="AR473" s="21"/>
    </row>
    <row r="474" spans="1:44" x14ac:dyDescent="0.3">
      <c r="A474" t="s">
        <v>162</v>
      </c>
      <c r="B474">
        <v>2021</v>
      </c>
      <c r="C474" t="s">
        <v>3307</v>
      </c>
      <c r="D474" t="s">
        <v>1576</v>
      </c>
      <c r="E474" t="s">
        <v>3308</v>
      </c>
      <c r="F474" t="s">
        <v>3309</v>
      </c>
      <c r="G474" t="s">
        <v>1892</v>
      </c>
      <c r="H474">
        <v>75</v>
      </c>
      <c r="I474">
        <v>75</v>
      </c>
      <c r="J474">
        <v>75</v>
      </c>
      <c r="K474">
        <v>75</v>
      </c>
      <c r="L474">
        <v>75</v>
      </c>
      <c r="M474" t="s">
        <v>1911</v>
      </c>
      <c r="N474" t="s">
        <v>1892</v>
      </c>
      <c r="O474" t="s">
        <v>1892</v>
      </c>
      <c r="P474" t="s">
        <v>1911</v>
      </c>
      <c r="Q474" t="s">
        <v>1911</v>
      </c>
      <c r="R474" t="s">
        <v>1892</v>
      </c>
      <c r="S474" t="s">
        <v>1911</v>
      </c>
      <c r="T474" t="s">
        <v>1892</v>
      </c>
      <c r="U474" t="s">
        <v>1892</v>
      </c>
      <c r="V474" t="s">
        <v>1911</v>
      </c>
      <c r="AB474" t="s">
        <v>1911</v>
      </c>
      <c r="AJ474" t="s">
        <v>1911</v>
      </c>
      <c r="AR474" s="21"/>
    </row>
    <row r="475" spans="1:44" x14ac:dyDescent="0.3">
      <c r="A475" t="s">
        <v>162</v>
      </c>
      <c r="B475">
        <v>2021</v>
      </c>
      <c r="C475" t="s">
        <v>3310</v>
      </c>
      <c r="D475" t="s">
        <v>1579</v>
      </c>
      <c r="E475" t="s">
        <v>3311</v>
      </c>
      <c r="F475" t="s">
        <v>3312</v>
      </c>
      <c r="G475" t="s">
        <v>1892</v>
      </c>
      <c r="H475">
        <v>48</v>
      </c>
      <c r="I475">
        <v>47</v>
      </c>
      <c r="J475">
        <v>47</v>
      </c>
      <c r="K475">
        <v>45</v>
      </c>
      <c r="L475">
        <v>45</v>
      </c>
      <c r="M475" t="s">
        <v>1892</v>
      </c>
      <c r="N475" t="s">
        <v>1892</v>
      </c>
      <c r="O475" t="s">
        <v>1892</v>
      </c>
      <c r="P475" t="s">
        <v>1892</v>
      </c>
      <c r="Q475" t="s">
        <v>1892</v>
      </c>
      <c r="R475" t="s">
        <v>1892</v>
      </c>
      <c r="S475" t="s">
        <v>1892</v>
      </c>
      <c r="T475" t="s">
        <v>1892</v>
      </c>
      <c r="U475" t="s">
        <v>1892</v>
      </c>
      <c r="V475" t="s">
        <v>1911</v>
      </c>
      <c r="AB475" t="s">
        <v>1892</v>
      </c>
      <c r="AC475" t="s">
        <v>1892</v>
      </c>
      <c r="AD475" t="s">
        <v>1892</v>
      </c>
      <c r="AE475" t="s">
        <v>1892</v>
      </c>
      <c r="AF475" t="s">
        <v>1892</v>
      </c>
      <c r="AG475" t="s">
        <v>1892</v>
      </c>
      <c r="AH475" t="s">
        <v>1892</v>
      </c>
      <c r="AI475" t="s">
        <v>1911</v>
      </c>
      <c r="AJ475" t="s">
        <v>1911</v>
      </c>
      <c r="AR475" s="21"/>
    </row>
    <row r="476" spans="1:44" x14ac:dyDescent="0.3">
      <c r="A476" t="s">
        <v>162</v>
      </c>
      <c r="B476">
        <v>2021</v>
      </c>
      <c r="C476" t="s">
        <v>3313</v>
      </c>
      <c r="D476" t="s">
        <v>1582</v>
      </c>
      <c r="E476" t="s">
        <v>3314</v>
      </c>
      <c r="F476" t="s">
        <v>3315</v>
      </c>
      <c r="G476" t="s">
        <v>1892</v>
      </c>
      <c r="H476">
        <v>33</v>
      </c>
      <c r="I476">
        <v>34</v>
      </c>
      <c r="J476">
        <v>34</v>
      </c>
      <c r="K476">
        <v>34</v>
      </c>
      <c r="L476">
        <v>34</v>
      </c>
      <c r="M476" t="s">
        <v>1911</v>
      </c>
      <c r="N476" t="s">
        <v>1911</v>
      </c>
      <c r="O476" t="s">
        <v>1892</v>
      </c>
      <c r="P476" t="s">
        <v>1911</v>
      </c>
      <c r="Q476" t="s">
        <v>1892</v>
      </c>
      <c r="R476" t="s">
        <v>1911</v>
      </c>
      <c r="S476" t="s">
        <v>1911</v>
      </c>
      <c r="T476" t="s">
        <v>1911</v>
      </c>
      <c r="U476" t="s">
        <v>1892</v>
      </c>
      <c r="V476" t="s">
        <v>1911</v>
      </c>
      <c r="AB476" t="s">
        <v>1892</v>
      </c>
      <c r="AC476" t="s">
        <v>1892</v>
      </c>
      <c r="AD476" t="s">
        <v>1911</v>
      </c>
      <c r="AE476" t="s">
        <v>1892</v>
      </c>
      <c r="AF476" t="s">
        <v>1911</v>
      </c>
      <c r="AG476" t="s">
        <v>1892</v>
      </c>
      <c r="AH476" t="s">
        <v>1892</v>
      </c>
      <c r="AI476" t="s">
        <v>1911</v>
      </c>
      <c r="AJ476" t="s">
        <v>1911</v>
      </c>
      <c r="AR476" s="21"/>
    </row>
    <row r="477" spans="1:44" x14ac:dyDescent="0.3">
      <c r="A477" t="s">
        <v>162</v>
      </c>
      <c r="B477">
        <v>2021</v>
      </c>
      <c r="C477" t="s">
        <v>3316</v>
      </c>
      <c r="D477" t="s">
        <v>1585</v>
      </c>
      <c r="E477" t="s">
        <v>3317</v>
      </c>
      <c r="F477" t="s">
        <v>3318</v>
      </c>
      <c r="G477" t="s">
        <v>1892</v>
      </c>
      <c r="H477">
        <v>113</v>
      </c>
      <c r="I477">
        <v>114</v>
      </c>
      <c r="J477">
        <v>116</v>
      </c>
      <c r="K477">
        <v>114</v>
      </c>
      <c r="L477">
        <v>111</v>
      </c>
      <c r="M477" t="s">
        <v>1892</v>
      </c>
      <c r="N477" t="s">
        <v>1892</v>
      </c>
      <c r="O477" t="s">
        <v>1892</v>
      </c>
      <c r="P477" t="s">
        <v>1892</v>
      </c>
      <c r="Q477" t="s">
        <v>1892</v>
      </c>
      <c r="R477" t="s">
        <v>1892</v>
      </c>
      <c r="S477" t="s">
        <v>1892</v>
      </c>
      <c r="T477" t="s">
        <v>1892</v>
      </c>
      <c r="U477" t="s">
        <v>1892</v>
      </c>
      <c r="V477" t="s">
        <v>1892</v>
      </c>
      <c r="W477" t="s">
        <v>1892</v>
      </c>
      <c r="X477" t="s">
        <v>1911</v>
      </c>
      <c r="Y477" t="s">
        <v>1911</v>
      </c>
      <c r="Z477" t="s">
        <v>1892</v>
      </c>
      <c r="AA477" t="s">
        <v>1911</v>
      </c>
      <c r="AB477" t="s">
        <v>1892</v>
      </c>
      <c r="AC477" t="s">
        <v>1892</v>
      </c>
      <c r="AD477" t="s">
        <v>1892</v>
      </c>
      <c r="AE477" t="s">
        <v>1892</v>
      </c>
      <c r="AF477" t="s">
        <v>1892</v>
      </c>
      <c r="AG477" t="s">
        <v>1892</v>
      </c>
      <c r="AH477" t="s">
        <v>1892</v>
      </c>
      <c r="AI477" t="s">
        <v>1911</v>
      </c>
      <c r="AJ477" t="s">
        <v>1892</v>
      </c>
      <c r="AK477" t="s">
        <v>1892</v>
      </c>
      <c r="AL477" t="s">
        <v>1892</v>
      </c>
      <c r="AM477" t="s">
        <v>1892</v>
      </c>
      <c r="AN477" t="s">
        <v>1892</v>
      </c>
      <c r="AO477" t="s">
        <v>1892</v>
      </c>
      <c r="AP477" t="s">
        <v>1892</v>
      </c>
      <c r="AQ477" t="s">
        <v>1911</v>
      </c>
      <c r="AR477" s="21"/>
    </row>
    <row r="478" spans="1:44" x14ac:dyDescent="0.3">
      <c r="A478" t="s">
        <v>162</v>
      </c>
      <c r="B478">
        <v>2021</v>
      </c>
      <c r="C478" t="s">
        <v>3319</v>
      </c>
      <c r="D478" t="s">
        <v>1588</v>
      </c>
      <c r="E478" t="s">
        <v>3320</v>
      </c>
      <c r="F478" t="s">
        <v>3321</v>
      </c>
      <c r="G478" t="s">
        <v>1892</v>
      </c>
      <c r="H478">
        <v>114</v>
      </c>
      <c r="I478">
        <v>112</v>
      </c>
      <c r="J478">
        <v>112</v>
      </c>
      <c r="K478">
        <v>107</v>
      </c>
      <c r="L478">
        <v>110</v>
      </c>
      <c r="M478" t="s">
        <v>1911</v>
      </c>
      <c r="N478" t="s">
        <v>1911</v>
      </c>
      <c r="O478" t="s">
        <v>1911</v>
      </c>
      <c r="P478" t="s">
        <v>1911</v>
      </c>
      <c r="Q478" t="s">
        <v>1911</v>
      </c>
      <c r="R478" t="s">
        <v>1911</v>
      </c>
      <c r="S478" t="s">
        <v>1911</v>
      </c>
      <c r="T478" t="s">
        <v>1911</v>
      </c>
      <c r="U478" t="s">
        <v>1911</v>
      </c>
      <c r="V478" t="s">
        <v>1911</v>
      </c>
      <c r="AB478" t="s">
        <v>1892</v>
      </c>
      <c r="AC478" t="s">
        <v>1892</v>
      </c>
      <c r="AD478" t="s">
        <v>1892</v>
      </c>
      <c r="AE478" t="s">
        <v>1892</v>
      </c>
      <c r="AF478" t="s">
        <v>1892</v>
      </c>
      <c r="AG478" t="s">
        <v>1892</v>
      </c>
      <c r="AH478" t="s">
        <v>1892</v>
      </c>
      <c r="AI478" t="s">
        <v>1911</v>
      </c>
      <c r="AJ478" t="s">
        <v>1911</v>
      </c>
      <c r="AR478" s="21"/>
    </row>
    <row r="479" spans="1:44" x14ac:dyDescent="0.3">
      <c r="A479" t="s">
        <v>162</v>
      </c>
      <c r="B479">
        <v>2021</v>
      </c>
      <c r="C479" t="s">
        <v>3322</v>
      </c>
      <c r="D479" t="s">
        <v>1591</v>
      </c>
      <c r="E479" t="s">
        <v>3323</v>
      </c>
      <c r="F479" t="s">
        <v>3324</v>
      </c>
      <c r="G479" t="s">
        <v>1892</v>
      </c>
      <c r="H479">
        <v>5351</v>
      </c>
      <c r="I479">
        <v>5455</v>
      </c>
      <c r="J479">
        <v>5472</v>
      </c>
      <c r="K479">
        <v>5525</v>
      </c>
      <c r="L479">
        <v>5483</v>
      </c>
      <c r="M479" t="s">
        <v>1911</v>
      </c>
      <c r="N479" t="s">
        <v>1892</v>
      </c>
      <c r="O479" t="s">
        <v>1892</v>
      </c>
      <c r="P479" t="s">
        <v>1911</v>
      </c>
      <c r="Q479" t="s">
        <v>1911</v>
      </c>
      <c r="R479" t="s">
        <v>1892</v>
      </c>
      <c r="S479" t="s">
        <v>1911</v>
      </c>
      <c r="T479" t="s">
        <v>1911</v>
      </c>
      <c r="U479" t="s">
        <v>1892</v>
      </c>
      <c r="V479" t="s">
        <v>1892</v>
      </c>
      <c r="W479" t="s">
        <v>1892</v>
      </c>
      <c r="X479" t="s">
        <v>1911</v>
      </c>
      <c r="Y479" t="s">
        <v>1911</v>
      </c>
      <c r="Z479" t="s">
        <v>1911</v>
      </c>
      <c r="AA479" t="s">
        <v>1911</v>
      </c>
      <c r="AB479" t="s">
        <v>1892</v>
      </c>
      <c r="AC479" t="s">
        <v>1892</v>
      </c>
      <c r="AD479" t="s">
        <v>1911</v>
      </c>
      <c r="AE479" t="s">
        <v>1911</v>
      </c>
      <c r="AF479" t="s">
        <v>1892</v>
      </c>
      <c r="AG479" t="s">
        <v>1892</v>
      </c>
      <c r="AH479" t="s">
        <v>1911</v>
      </c>
      <c r="AI479" t="s">
        <v>1911</v>
      </c>
      <c r="AJ479" t="s">
        <v>1911</v>
      </c>
      <c r="AR479" s="21"/>
    </row>
    <row r="480" spans="1:44" x14ac:dyDescent="0.3">
      <c r="A480" t="s">
        <v>162</v>
      </c>
      <c r="B480">
        <v>2021</v>
      </c>
      <c r="C480" t="s">
        <v>3325</v>
      </c>
      <c r="D480" t="s">
        <v>1594</v>
      </c>
      <c r="E480" t="s">
        <v>3326</v>
      </c>
      <c r="F480" t="s">
        <v>3327</v>
      </c>
      <c r="G480" t="s">
        <v>1892</v>
      </c>
      <c r="H480">
        <v>10.9</v>
      </c>
      <c r="I480">
        <v>7.7</v>
      </c>
      <c r="J480">
        <v>7.7</v>
      </c>
      <c r="K480">
        <v>8.1999999999999993</v>
      </c>
      <c r="L480">
        <v>8.1999999999999993</v>
      </c>
      <c r="M480" t="s">
        <v>1911</v>
      </c>
      <c r="N480" t="s">
        <v>1911</v>
      </c>
      <c r="O480" t="s">
        <v>1892</v>
      </c>
      <c r="P480" t="s">
        <v>1911</v>
      </c>
      <c r="Q480" t="s">
        <v>1892</v>
      </c>
      <c r="R480" t="s">
        <v>1911</v>
      </c>
      <c r="S480" t="s">
        <v>1911</v>
      </c>
      <c r="T480" t="s">
        <v>1892</v>
      </c>
      <c r="U480" t="s">
        <v>1892</v>
      </c>
      <c r="V480" t="s">
        <v>1911</v>
      </c>
      <c r="AB480" t="s">
        <v>1892</v>
      </c>
      <c r="AC480" t="s">
        <v>1892</v>
      </c>
      <c r="AD480" t="s">
        <v>1892</v>
      </c>
      <c r="AE480" t="s">
        <v>1911</v>
      </c>
      <c r="AF480" t="s">
        <v>1892</v>
      </c>
      <c r="AG480" t="s">
        <v>1892</v>
      </c>
      <c r="AH480" t="s">
        <v>1911</v>
      </c>
      <c r="AI480" t="s">
        <v>1911</v>
      </c>
      <c r="AJ480" t="s">
        <v>1892</v>
      </c>
      <c r="AK480" t="s">
        <v>1892</v>
      </c>
      <c r="AL480" t="s">
        <v>1911</v>
      </c>
      <c r="AM480" t="s">
        <v>1911</v>
      </c>
      <c r="AN480" t="s">
        <v>1911</v>
      </c>
      <c r="AO480" t="s">
        <v>1911</v>
      </c>
      <c r="AP480" t="s">
        <v>1911</v>
      </c>
      <c r="AQ480" t="s">
        <v>1892</v>
      </c>
      <c r="AR480" s="21"/>
    </row>
    <row r="481" spans="1:44" x14ac:dyDescent="0.3">
      <c r="A481" t="s">
        <v>162</v>
      </c>
      <c r="B481">
        <v>2021</v>
      </c>
      <c r="C481" t="s">
        <v>3328</v>
      </c>
      <c r="D481" t="s">
        <v>1597</v>
      </c>
      <c r="E481" t="s">
        <v>3329</v>
      </c>
      <c r="F481" t="s">
        <v>3330</v>
      </c>
      <c r="G481" t="s">
        <v>1892</v>
      </c>
      <c r="H481">
        <v>94</v>
      </c>
      <c r="I481">
        <v>94</v>
      </c>
      <c r="J481">
        <v>96</v>
      </c>
      <c r="K481">
        <v>98</v>
      </c>
      <c r="L481">
        <v>105</v>
      </c>
      <c r="M481" t="s">
        <v>1911</v>
      </c>
      <c r="N481" t="s">
        <v>1911</v>
      </c>
      <c r="O481" t="s">
        <v>1911</v>
      </c>
      <c r="P481" t="s">
        <v>1911</v>
      </c>
      <c r="Q481" t="s">
        <v>1911</v>
      </c>
      <c r="R481" t="s">
        <v>1911</v>
      </c>
      <c r="S481" t="s">
        <v>1911</v>
      </c>
      <c r="T481" t="s">
        <v>1911</v>
      </c>
      <c r="U481" t="s">
        <v>1911</v>
      </c>
      <c r="V481" t="s">
        <v>1911</v>
      </c>
      <c r="AB481" t="s">
        <v>1892</v>
      </c>
      <c r="AC481" t="s">
        <v>1892</v>
      </c>
      <c r="AD481" t="s">
        <v>1911</v>
      </c>
      <c r="AE481" t="s">
        <v>1911</v>
      </c>
      <c r="AF481" t="s">
        <v>1911</v>
      </c>
      <c r="AG481" t="s">
        <v>1892</v>
      </c>
      <c r="AH481" t="s">
        <v>1892</v>
      </c>
      <c r="AI481" t="s">
        <v>1911</v>
      </c>
      <c r="AJ481" t="s">
        <v>1911</v>
      </c>
      <c r="AR481" s="21"/>
    </row>
    <row r="482" spans="1:44" x14ac:dyDescent="0.3">
      <c r="A482" t="s">
        <v>162</v>
      </c>
      <c r="B482">
        <v>2021</v>
      </c>
      <c r="C482" t="s">
        <v>3331</v>
      </c>
      <c r="D482" t="s">
        <v>1600</v>
      </c>
      <c r="E482" t="s">
        <v>3332</v>
      </c>
      <c r="F482" t="s">
        <v>3333</v>
      </c>
      <c r="G482" t="s">
        <v>1892</v>
      </c>
      <c r="H482">
        <v>28</v>
      </c>
      <c r="I482">
        <v>28.5</v>
      </c>
      <c r="J482">
        <v>29.1</v>
      </c>
      <c r="K482">
        <v>28</v>
      </c>
      <c r="L482">
        <v>28</v>
      </c>
      <c r="M482" t="s">
        <v>1911</v>
      </c>
      <c r="N482" t="s">
        <v>1892</v>
      </c>
      <c r="O482" t="s">
        <v>1892</v>
      </c>
      <c r="P482" t="s">
        <v>1911</v>
      </c>
      <c r="Q482" t="s">
        <v>1911</v>
      </c>
      <c r="R482" t="s">
        <v>1892</v>
      </c>
      <c r="S482" t="s">
        <v>1892</v>
      </c>
      <c r="T482" t="s">
        <v>1892</v>
      </c>
      <c r="U482" t="s">
        <v>1892</v>
      </c>
      <c r="V482" t="s">
        <v>1892</v>
      </c>
      <c r="W482" t="s">
        <v>1892</v>
      </c>
      <c r="X482" t="s">
        <v>1911</v>
      </c>
      <c r="Y482" t="s">
        <v>1911</v>
      </c>
      <c r="Z482" t="s">
        <v>1911</v>
      </c>
      <c r="AA482" t="s">
        <v>1911</v>
      </c>
      <c r="AB482" t="s">
        <v>1911</v>
      </c>
      <c r="AJ482" t="s">
        <v>1911</v>
      </c>
      <c r="AR482" s="21"/>
    </row>
    <row r="483" spans="1:44" x14ac:dyDescent="0.3">
      <c r="A483" t="s">
        <v>162</v>
      </c>
      <c r="B483">
        <v>2021</v>
      </c>
      <c r="C483" t="s">
        <v>3334</v>
      </c>
      <c r="D483" t="s">
        <v>1603</v>
      </c>
      <c r="E483" t="s">
        <v>3335</v>
      </c>
      <c r="F483" t="s">
        <v>3336</v>
      </c>
      <c r="G483" t="s">
        <v>1892</v>
      </c>
      <c r="H483">
        <v>3411.7</v>
      </c>
      <c r="I483">
        <v>3428.5</v>
      </c>
      <c r="J483">
        <v>3428.8</v>
      </c>
      <c r="K483">
        <v>3535.2</v>
      </c>
      <c r="L483">
        <v>3508.3</v>
      </c>
      <c r="M483" t="s">
        <v>1911</v>
      </c>
      <c r="N483" t="s">
        <v>1892</v>
      </c>
      <c r="O483" t="s">
        <v>1892</v>
      </c>
      <c r="P483" t="s">
        <v>1911</v>
      </c>
      <c r="Q483" t="s">
        <v>1911</v>
      </c>
      <c r="R483" t="s">
        <v>1911</v>
      </c>
      <c r="S483" t="s">
        <v>1892</v>
      </c>
      <c r="T483" t="s">
        <v>1911</v>
      </c>
      <c r="U483" t="s">
        <v>1892</v>
      </c>
      <c r="V483" t="s">
        <v>1892</v>
      </c>
      <c r="W483" t="s">
        <v>1892</v>
      </c>
      <c r="X483" t="s">
        <v>1892</v>
      </c>
      <c r="Y483" t="s">
        <v>1911</v>
      </c>
      <c r="Z483" t="s">
        <v>1911</v>
      </c>
      <c r="AA483" t="s">
        <v>1911</v>
      </c>
      <c r="AB483" t="s">
        <v>1892</v>
      </c>
      <c r="AC483" t="s">
        <v>1911</v>
      </c>
      <c r="AD483" t="s">
        <v>1911</v>
      </c>
      <c r="AE483" t="s">
        <v>1911</v>
      </c>
      <c r="AF483" t="s">
        <v>1892</v>
      </c>
      <c r="AG483" t="s">
        <v>1911</v>
      </c>
      <c r="AH483" t="s">
        <v>1911</v>
      </c>
      <c r="AI483" t="s">
        <v>1911</v>
      </c>
      <c r="AJ483" t="s">
        <v>1911</v>
      </c>
      <c r="AR483" s="21"/>
    </row>
    <row r="484" spans="1:44" x14ac:dyDescent="0.3">
      <c r="A484" t="s">
        <v>162</v>
      </c>
      <c r="B484">
        <v>2021</v>
      </c>
      <c r="C484" t="s">
        <v>3337</v>
      </c>
      <c r="D484" t="s">
        <v>3338</v>
      </c>
      <c r="E484" t="s">
        <v>3339</v>
      </c>
      <c r="F484" t="s">
        <v>3340</v>
      </c>
      <c r="G484" t="s">
        <v>1892</v>
      </c>
      <c r="H484">
        <v>61.5</v>
      </c>
      <c r="I484">
        <v>51</v>
      </c>
      <c r="J484">
        <v>56</v>
      </c>
      <c r="K484">
        <v>55.5</v>
      </c>
      <c r="L484">
        <v>57</v>
      </c>
      <c r="M484" t="s">
        <v>1911</v>
      </c>
      <c r="N484" t="s">
        <v>1892</v>
      </c>
      <c r="O484" t="s">
        <v>1892</v>
      </c>
      <c r="P484" t="s">
        <v>1911</v>
      </c>
      <c r="Q484" t="s">
        <v>1911</v>
      </c>
      <c r="R484" t="s">
        <v>1911</v>
      </c>
      <c r="S484" t="s">
        <v>1911</v>
      </c>
      <c r="T484" t="s">
        <v>1911</v>
      </c>
      <c r="U484" t="s">
        <v>1892</v>
      </c>
      <c r="V484" t="s">
        <v>1892</v>
      </c>
      <c r="W484" t="s">
        <v>1892</v>
      </c>
      <c r="X484" t="s">
        <v>1911</v>
      </c>
      <c r="Y484" t="s">
        <v>1911</v>
      </c>
      <c r="Z484" t="s">
        <v>1911</v>
      </c>
      <c r="AA484" t="s">
        <v>1911</v>
      </c>
      <c r="AB484" t="s">
        <v>1892</v>
      </c>
      <c r="AC484" t="s">
        <v>1892</v>
      </c>
      <c r="AD484" t="s">
        <v>1892</v>
      </c>
      <c r="AE484" t="s">
        <v>1911</v>
      </c>
      <c r="AF484" t="s">
        <v>1892</v>
      </c>
      <c r="AG484" t="s">
        <v>1892</v>
      </c>
      <c r="AH484" t="s">
        <v>1911</v>
      </c>
      <c r="AI484" t="s">
        <v>1911</v>
      </c>
      <c r="AJ484" t="s">
        <v>1892</v>
      </c>
      <c r="AK484" t="s">
        <v>1892</v>
      </c>
      <c r="AL484" t="s">
        <v>1911</v>
      </c>
      <c r="AM484" t="s">
        <v>1911</v>
      </c>
      <c r="AN484" t="s">
        <v>1911</v>
      </c>
      <c r="AO484" t="s">
        <v>1911</v>
      </c>
      <c r="AP484" t="s">
        <v>1911</v>
      </c>
      <c r="AQ484" t="s">
        <v>1892</v>
      </c>
      <c r="AR484" s="21"/>
    </row>
    <row r="485" spans="1:44" x14ac:dyDescent="0.3">
      <c r="A485" t="s">
        <v>162</v>
      </c>
      <c r="B485">
        <v>2021</v>
      </c>
      <c r="C485" t="s">
        <v>3341</v>
      </c>
      <c r="D485" t="s">
        <v>1615</v>
      </c>
      <c r="E485" t="s">
        <v>3342</v>
      </c>
      <c r="F485" t="s">
        <v>3343</v>
      </c>
      <c r="G485" t="s">
        <v>1892</v>
      </c>
      <c r="H485">
        <v>862</v>
      </c>
      <c r="I485">
        <v>893.4</v>
      </c>
      <c r="J485">
        <v>893.4</v>
      </c>
      <c r="K485">
        <v>866.8</v>
      </c>
      <c r="L485">
        <v>885.1</v>
      </c>
      <c r="M485" t="s">
        <v>1892</v>
      </c>
      <c r="N485" t="s">
        <v>1892</v>
      </c>
      <c r="O485" t="s">
        <v>1892</v>
      </c>
      <c r="P485" t="s">
        <v>1892</v>
      </c>
      <c r="Q485" t="s">
        <v>1892</v>
      </c>
      <c r="R485" t="s">
        <v>1892</v>
      </c>
      <c r="S485" t="s">
        <v>1892</v>
      </c>
      <c r="T485" t="s">
        <v>1892</v>
      </c>
      <c r="U485" t="s">
        <v>1892</v>
      </c>
      <c r="V485" t="s">
        <v>1892</v>
      </c>
      <c r="W485" t="s">
        <v>1892</v>
      </c>
      <c r="X485" t="s">
        <v>1892</v>
      </c>
      <c r="Y485" t="s">
        <v>1911</v>
      </c>
      <c r="Z485" t="s">
        <v>1892</v>
      </c>
      <c r="AA485" t="s">
        <v>1911</v>
      </c>
      <c r="AB485" t="s">
        <v>1892</v>
      </c>
      <c r="AC485" t="s">
        <v>1892</v>
      </c>
      <c r="AD485" t="s">
        <v>1892</v>
      </c>
      <c r="AE485" t="s">
        <v>1892</v>
      </c>
      <c r="AF485" t="s">
        <v>1892</v>
      </c>
      <c r="AG485" t="s">
        <v>1892</v>
      </c>
      <c r="AH485" t="s">
        <v>1892</v>
      </c>
      <c r="AI485" t="s">
        <v>1911</v>
      </c>
      <c r="AJ485" t="s">
        <v>1892</v>
      </c>
      <c r="AK485" t="s">
        <v>1892</v>
      </c>
      <c r="AL485" t="s">
        <v>1911</v>
      </c>
      <c r="AM485" t="s">
        <v>1911</v>
      </c>
      <c r="AN485" t="s">
        <v>1892</v>
      </c>
      <c r="AO485" t="s">
        <v>1892</v>
      </c>
      <c r="AP485" t="s">
        <v>1892</v>
      </c>
      <c r="AQ485" t="s">
        <v>1911</v>
      </c>
      <c r="AR485" s="21"/>
    </row>
    <row r="486" spans="1:44" x14ac:dyDescent="0.3">
      <c r="A486" t="s">
        <v>162</v>
      </c>
      <c r="B486">
        <v>2021</v>
      </c>
      <c r="C486" t="s">
        <v>3344</v>
      </c>
      <c r="D486" t="s">
        <v>1606</v>
      </c>
      <c r="E486" t="s">
        <v>3345</v>
      </c>
      <c r="F486" t="s">
        <v>3346</v>
      </c>
      <c r="G486" t="s">
        <v>1892</v>
      </c>
      <c r="H486">
        <v>313</v>
      </c>
      <c r="I486">
        <v>311</v>
      </c>
      <c r="J486">
        <v>313</v>
      </c>
      <c r="K486">
        <v>317</v>
      </c>
      <c r="L486">
        <v>319</v>
      </c>
      <c r="M486" t="s">
        <v>1911</v>
      </c>
      <c r="N486" t="s">
        <v>1911</v>
      </c>
      <c r="O486" t="s">
        <v>1911</v>
      </c>
      <c r="P486" t="s">
        <v>1911</v>
      </c>
      <c r="Q486" t="s">
        <v>1911</v>
      </c>
      <c r="R486" t="s">
        <v>1911</v>
      </c>
      <c r="S486" t="s">
        <v>1911</v>
      </c>
      <c r="T486" t="s">
        <v>1911</v>
      </c>
      <c r="U486" t="s">
        <v>1911</v>
      </c>
      <c r="V486" t="s">
        <v>1892</v>
      </c>
      <c r="W486" t="s">
        <v>1892</v>
      </c>
      <c r="X486" t="s">
        <v>1911</v>
      </c>
      <c r="Y486" t="s">
        <v>1911</v>
      </c>
      <c r="Z486" t="s">
        <v>1911</v>
      </c>
      <c r="AA486" t="s">
        <v>1911</v>
      </c>
      <c r="AB486" t="s">
        <v>1892</v>
      </c>
      <c r="AC486" t="s">
        <v>1892</v>
      </c>
      <c r="AD486" t="s">
        <v>1892</v>
      </c>
      <c r="AE486" t="s">
        <v>1911</v>
      </c>
      <c r="AF486" t="s">
        <v>1892</v>
      </c>
      <c r="AG486" t="s">
        <v>1911</v>
      </c>
      <c r="AH486" t="s">
        <v>1892</v>
      </c>
      <c r="AI486" t="s">
        <v>1911</v>
      </c>
      <c r="AJ486" t="s">
        <v>1911</v>
      </c>
      <c r="AR486" s="21"/>
    </row>
    <row r="487" spans="1:44" x14ac:dyDescent="0.3">
      <c r="A487" t="s">
        <v>162</v>
      </c>
      <c r="B487">
        <v>2021</v>
      </c>
      <c r="C487" t="s">
        <v>3347</v>
      </c>
      <c r="D487" t="s">
        <v>1618</v>
      </c>
      <c r="E487" t="s">
        <v>3348</v>
      </c>
      <c r="F487" t="s">
        <v>3349</v>
      </c>
      <c r="G487" t="s">
        <v>1892</v>
      </c>
      <c r="H487">
        <v>41</v>
      </c>
      <c r="I487">
        <v>41</v>
      </c>
      <c r="J487">
        <v>41</v>
      </c>
      <c r="K487">
        <v>40</v>
      </c>
      <c r="L487">
        <v>41</v>
      </c>
      <c r="M487" t="s">
        <v>1892</v>
      </c>
      <c r="N487" t="s">
        <v>1892</v>
      </c>
      <c r="O487" t="s">
        <v>1892</v>
      </c>
      <c r="P487" t="s">
        <v>1892</v>
      </c>
      <c r="Q487" t="s">
        <v>1892</v>
      </c>
      <c r="R487" t="s">
        <v>1892</v>
      </c>
      <c r="S487" t="s">
        <v>1892</v>
      </c>
      <c r="T487" t="s">
        <v>1892</v>
      </c>
      <c r="U487" t="s">
        <v>1892</v>
      </c>
      <c r="V487" t="s">
        <v>1892</v>
      </c>
      <c r="W487" t="s">
        <v>1892</v>
      </c>
      <c r="X487" t="s">
        <v>1911</v>
      </c>
      <c r="Y487" t="s">
        <v>1911</v>
      </c>
      <c r="Z487" t="s">
        <v>1911</v>
      </c>
      <c r="AA487" t="s">
        <v>1911</v>
      </c>
      <c r="AB487" t="s">
        <v>1892</v>
      </c>
      <c r="AC487" t="s">
        <v>1892</v>
      </c>
      <c r="AD487" t="s">
        <v>1892</v>
      </c>
      <c r="AE487" t="s">
        <v>1892</v>
      </c>
      <c r="AF487" t="s">
        <v>1892</v>
      </c>
      <c r="AG487" t="s">
        <v>1892</v>
      </c>
      <c r="AH487" t="s">
        <v>1911</v>
      </c>
      <c r="AI487" t="s">
        <v>1911</v>
      </c>
      <c r="AJ487" t="s">
        <v>1892</v>
      </c>
      <c r="AK487" t="s">
        <v>1911</v>
      </c>
      <c r="AL487" t="s">
        <v>1911</v>
      </c>
      <c r="AM487" t="s">
        <v>1911</v>
      </c>
      <c r="AN487" t="s">
        <v>1892</v>
      </c>
      <c r="AO487" t="s">
        <v>1911</v>
      </c>
      <c r="AP487" t="s">
        <v>1892</v>
      </c>
      <c r="AQ487" t="s">
        <v>1911</v>
      </c>
      <c r="AR487" s="21"/>
    </row>
    <row r="488" spans="1:44" x14ac:dyDescent="0.3">
      <c r="A488" t="s">
        <v>162</v>
      </c>
      <c r="B488">
        <v>2021</v>
      </c>
      <c r="C488" t="s">
        <v>3350</v>
      </c>
      <c r="D488" t="s">
        <v>1609</v>
      </c>
      <c r="E488" t="s">
        <v>3351</v>
      </c>
      <c r="F488" t="s">
        <v>3352</v>
      </c>
      <c r="G488" t="s">
        <v>1892</v>
      </c>
      <c r="H488">
        <v>183</v>
      </c>
      <c r="I488">
        <v>196</v>
      </c>
      <c r="J488">
        <v>199</v>
      </c>
      <c r="K488">
        <v>210</v>
      </c>
      <c r="L488">
        <v>235</v>
      </c>
      <c r="M488" t="s">
        <v>1911</v>
      </c>
      <c r="N488" t="s">
        <v>1911</v>
      </c>
      <c r="O488" t="s">
        <v>1911</v>
      </c>
      <c r="P488" t="s">
        <v>1911</v>
      </c>
      <c r="Q488" t="s">
        <v>1911</v>
      </c>
      <c r="R488" t="s">
        <v>1911</v>
      </c>
      <c r="S488" t="s">
        <v>1911</v>
      </c>
      <c r="T488" t="s">
        <v>1911</v>
      </c>
      <c r="U488" t="s">
        <v>1911</v>
      </c>
      <c r="V488" t="s">
        <v>1911</v>
      </c>
      <c r="AB488" t="s">
        <v>1892</v>
      </c>
      <c r="AC488" t="s">
        <v>1892</v>
      </c>
      <c r="AD488" t="s">
        <v>1892</v>
      </c>
      <c r="AE488" t="s">
        <v>1892</v>
      </c>
      <c r="AF488" t="s">
        <v>1892</v>
      </c>
      <c r="AG488" t="s">
        <v>1892</v>
      </c>
      <c r="AH488" t="s">
        <v>1892</v>
      </c>
      <c r="AI488" t="s">
        <v>1911</v>
      </c>
      <c r="AJ488" t="s">
        <v>1911</v>
      </c>
      <c r="AR488" s="21"/>
    </row>
    <row r="489" spans="1:44" x14ac:dyDescent="0.3">
      <c r="A489" t="s">
        <v>162</v>
      </c>
      <c r="B489">
        <v>2021</v>
      </c>
      <c r="C489" t="s">
        <v>3353</v>
      </c>
      <c r="D489" t="s">
        <v>1621</v>
      </c>
      <c r="E489" t="s">
        <v>3354</v>
      </c>
      <c r="F489" t="s">
        <v>3355</v>
      </c>
      <c r="G489" t="s">
        <v>1892</v>
      </c>
      <c r="H489">
        <v>1591.3</v>
      </c>
      <c r="I489">
        <v>1563.7</v>
      </c>
      <c r="J489">
        <v>1573.7</v>
      </c>
      <c r="K489">
        <v>1542.6</v>
      </c>
      <c r="L489">
        <v>1536.6</v>
      </c>
      <c r="M489" t="s">
        <v>1911</v>
      </c>
      <c r="N489" t="s">
        <v>1892</v>
      </c>
      <c r="O489" t="s">
        <v>1892</v>
      </c>
      <c r="P489" t="s">
        <v>1892</v>
      </c>
      <c r="Q489" t="s">
        <v>1892</v>
      </c>
      <c r="R489" t="s">
        <v>1892</v>
      </c>
      <c r="S489" t="s">
        <v>1892</v>
      </c>
      <c r="T489" t="s">
        <v>1892</v>
      </c>
      <c r="U489" t="s">
        <v>1892</v>
      </c>
      <c r="V489" t="s">
        <v>1892</v>
      </c>
      <c r="W489" t="s">
        <v>1892</v>
      </c>
      <c r="X489" t="s">
        <v>1911</v>
      </c>
      <c r="Y489" t="s">
        <v>1911</v>
      </c>
      <c r="Z489" t="s">
        <v>1911</v>
      </c>
      <c r="AA489" t="s">
        <v>1911</v>
      </c>
      <c r="AB489" t="s">
        <v>1911</v>
      </c>
      <c r="AJ489" t="s">
        <v>1911</v>
      </c>
      <c r="AR489" s="21"/>
    </row>
    <row r="490" spans="1:44" x14ac:dyDescent="0.3">
      <c r="A490" t="s">
        <v>162</v>
      </c>
      <c r="B490">
        <v>2021</v>
      </c>
      <c r="C490" t="s">
        <v>3356</v>
      </c>
      <c r="D490" t="s">
        <v>1612</v>
      </c>
      <c r="E490" t="s">
        <v>3357</v>
      </c>
      <c r="F490" t="s">
        <v>3358</v>
      </c>
      <c r="G490" t="s">
        <v>1892</v>
      </c>
      <c r="H490">
        <v>2639</v>
      </c>
      <c r="I490">
        <v>2524</v>
      </c>
      <c r="J490">
        <v>2524</v>
      </c>
      <c r="K490">
        <v>2254.4</v>
      </c>
      <c r="L490">
        <v>2950</v>
      </c>
      <c r="M490" t="s">
        <v>1911</v>
      </c>
      <c r="N490" t="s">
        <v>1892</v>
      </c>
      <c r="O490" t="s">
        <v>1892</v>
      </c>
      <c r="P490" t="s">
        <v>1911</v>
      </c>
      <c r="Q490" t="s">
        <v>1911</v>
      </c>
      <c r="R490" t="s">
        <v>1911</v>
      </c>
      <c r="S490" t="s">
        <v>1892</v>
      </c>
      <c r="T490" t="s">
        <v>1911</v>
      </c>
      <c r="U490" t="s">
        <v>1892</v>
      </c>
      <c r="V490" t="s">
        <v>1892</v>
      </c>
      <c r="W490" t="s">
        <v>1892</v>
      </c>
      <c r="X490" t="s">
        <v>1911</v>
      </c>
      <c r="Y490" t="s">
        <v>1911</v>
      </c>
      <c r="Z490" t="s">
        <v>1911</v>
      </c>
      <c r="AA490" t="s">
        <v>1911</v>
      </c>
      <c r="AB490" t="s">
        <v>1892</v>
      </c>
      <c r="AC490" t="s">
        <v>1892</v>
      </c>
      <c r="AD490" t="s">
        <v>1892</v>
      </c>
      <c r="AE490" t="s">
        <v>1892</v>
      </c>
      <c r="AF490" t="s">
        <v>1892</v>
      </c>
      <c r="AG490" t="s">
        <v>1892</v>
      </c>
      <c r="AH490" t="s">
        <v>1892</v>
      </c>
      <c r="AI490" t="s">
        <v>1911</v>
      </c>
      <c r="AJ490" t="s">
        <v>1911</v>
      </c>
      <c r="AR490" s="21"/>
    </row>
    <row r="491" spans="1:44" x14ac:dyDescent="0.3">
      <c r="A491" t="s">
        <v>162</v>
      </c>
      <c r="B491">
        <v>2021</v>
      </c>
      <c r="C491" t="s">
        <v>3359</v>
      </c>
      <c r="D491" t="s">
        <v>1630</v>
      </c>
      <c r="E491" t="s">
        <v>3360</v>
      </c>
      <c r="F491" t="s">
        <v>3361</v>
      </c>
      <c r="G491" t="s">
        <v>1892</v>
      </c>
      <c r="H491">
        <v>53.7</v>
      </c>
      <c r="I491">
        <v>55.3</v>
      </c>
      <c r="J491">
        <v>55.3</v>
      </c>
      <c r="K491">
        <v>56.5</v>
      </c>
      <c r="L491">
        <v>57.5</v>
      </c>
      <c r="M491" t="s">
        <v>1911</v>
      </c>
      <c r="N491" t="s">
        <v>1911</v>
      </c>
      <c r="O491" t="s">
        <v>1911</v>
      </c>
      <c r="P491" t="s">
        <v>1911</v>
      </c>
      <c r="Q491" t="s">
        <v>1911</v>
      </c>
      <c r="R491" t="s">
        <v>1911</v>
      </c>
      <c r="S491" t="s">
        <v>1911</v>
      </c>
      <c r="T491" t="s">
        <v>1911</v>
      </c>
      <c r="U491" t="s">
        <v>1911</v>
      </c>
      <c r="V491" t="s">
        <v>1892</v>
      </c>
      <c r="W491" t="s">
        <v>1911</v>
      </c>
      <c r="X491" t="s">
        <v>1911</v>
      </c>
      <c r="Y491" t="s">
        <v>1911</v>
      </c>
      <c r="Z491" t="s">
        <v>1911</v>
      </c>
      <c r="AA491" t="s">
        <v>1892</v>
      </c>
      <c r="AB491" t="s">
        <v>1892</v>
      </c>
      <c r="AC491" t="s">
        <v>1892</v>
      </c>
      <c r="AD491" t="s">
        <v>1911</v>
      </c>
      <c r="AE491" t="s">
        <v>1911</v>
      </c>
      <c r="AF491" t="s">
        <v>1892</v>
      </c>
      <c r="AG491" t="s">
        <v>1911</v>
      </c>
      <c r="AH491" t="s">
        <v>1892</v>
      </c>
      <c r="AI491" t="s">
        <v>1911</v>
      </c>
      <c r="AJ491" t="s">
        <v>1892</v>
      </c>
      <c r="AK491" t="s">
        <v>1911</v>
      </c>
      <c r="AL491" t="s">
        <v>1911</v>
      </c>
      <c r="AM491" t="s">
        <v>1911</v>
      </c>
      <c r="AN491" t="s">
        <v>1911</v>
      </c>
      <c r="AO491" t="s">
        <v>1911</v>
      </c>
      <c r="AP491" t="s">
        <v>1911</v>
      </c>
      <c r="AQ491" t="s">
        <v>1892</v>
      </c>
      <c r="AR491" s="21"/>
    </row>
    <row r="492" spans="1:44" x14ac:dyDescent="0.3">
      <c r="A492" t="s">
        <v>162</v>
      </c>
      <c r="B492">
        <v>2021</v>
      </c>
      <c r="C492" t="s">
        <v>3362</v>
      </c>
      <c r="D492" t="s">
        <v>1633</v>
      </c>
      <c r="E492" t="s">
        <v>3363</v>
      </c>
      <c r="F492" t="s">
        <v>3364</v>
      </c>
      <c r="G492" t="s">
        <v>1892</v>
      </c>
      <c r="H492">
        <v>264</v>
      </c>
      <c r="I492">
        <v>269</v>
      </c>
      <c r="J492">
        <v>270</v>
      </c>
      <c r="K492">
        <v>261</v>
      </c>
      <c r="L492">
        <v>278</v>
      </c>
      <c r="M492" t="s">
        <v>1911</v>
      </c>
      <c r="N492" t="s">
        <v>1911</v>
      </c>
      <c r="O492" t="s">
        <v>1892</v>
      </c>
      <c r="P492" t="s">
        <v>1911</v>
      </c>
      <c r="Q492" t="s">
        <v>1911</v>
      </c>
      <c r="R492" t="s">
        <v>1911</v>
      </c>
      <c r="S492" t="s">
        <v>1911</v>
      </c>
      <c r="T492" t="s">
        <v>1911</v>
      </c>
      <c r="U492" t="s">
        <v>1892</v>
      </c>
      <c r="V492" t="s">
        <v>1911</v>
      </c>
      <c r="AB492" t="s">
        <v>1892</v>
      </c>
      <c r="AC492" t="s">
        <v>1892</v>
      </c>
      <c r="AD492" t="s">
        <v>1892</v>
      </c>
      <c r="AE492" t="s">
        <v>1892</v>
      </c>
      <c r="AF492" t="s">
        <v>1892</v>
      </c>
      <c r="AG492" t="s">
        <v>1892</v>
      </c>
      <c r="AH492" t="s">
        <v>1892</v>
      </c>
      <c r="AI492" t="s">
        <v>1892</v>
      </c>
      <c r="AJ492" t="s">
        <v>1892</v>
      </c>
      <c r="AK492" t="s">
        <v>1911</v>
      </c>
      <c r="AL492" t="s">
        <v>1911</v>
      </c>
      <c r="AM492" t="s">
        <v>1911</v>
      </c>
      <c r="AN492" t="s">
        <v>1892</v>
      </c>
      <c r="AO492" t="s">
        <v>1911</v>
      </c>
      <c r="AP492" t="s">
        <v>1911</v>
      </c>
      <c r="AQ492" t="s">
        <v>1911</v>
      </c>
      <c r="AR492" s="21"/>
    </row>
    <row r="493" spans="1:44" x14ac:dyDescent="0.3">
      <c r="A493" t="s">
        <v>162</v>
      </c>
      <c r="B493">
        <v>2021</v>
      </c>
      <c r="C493" t="s">
        <v>3365</v>
      </c>
      <c r="D493" t="s">
        <v>1636</v>
      </c>
      <c r="E493" t="s">
        <v>3366</v>
      </c>
      <c r="F493" t="s">
        <v>3367</v>
      </c>
      <c r="G493" t="s">
        <v>1892</v>
      </c>
      <c r="H493">
        <v>152</v>
      </c>
      <c r="I493">
        <v>149</v>
      </c>
      <c r="J493">
        <v>150</v>
      </c>
      <c r="K493">
        <v>148</v>
      </c>
      <c r="L493">
        <v>149</v>
      </c>
      <c r="M493" t="s">
        <v>1911</v>
      </c>
      <c r="N493" t="s">
        <v>1911</v>
      </c>
      <c r="O493" t="s">
        <v>1892</v>
      </c>
      <c r="P493" t="s">
        <v>1911</v>
      </c>
      <c r="Q493" t="s">
        <v>1911</v>
      </c>
      <c r="R493" t="s">
        <v>1892</v>
      </c>
      <c r="S493" t="s">
        <v>1892</v>
      </c>
      <c r="T493" t="s">
        <v>1892</v>
      </c>
      <c r="U493" t="s">
        <v>1892</v>
      </c>
      <c r="V493" t="s">
        <v>1911</v>
      </c>
      <c r="AB493" t="s">
        <v>1892</v>
      </c>
      <c r="AC493" t="s">
        <v>1892</v>
      </c>
      <c r="AD493" t="s">
        <v>1892</v>
      </c>
      <c r="AE493" t="s">
        <v>1892</v>
      </c>
      <c r="AF493" t="s">
        <v>1911</v>
      </c>
      <c r="AG493" t="s">
        <v>1892</v>
      </c>
      <c r="AH493" t="s">
        <v>1892</v>
      </c>
      <c r="AI493" t="s">
        <v>1911</v>
      </c>
      <c r="AJ493" t="s">
        <v>1911</v>
      </c>
      <c r="AR493" s="21"/>
    </row>
    <row r="494" spans="1:44" x14ac:dyDescent="0.3">
      <c r="A494" t="s">
        <v>162</v>
      </c>
      <c r="B494">
        <v>2021</v>
      </c>
      <c r="C494" t="s">
        <v>3368</v>
      </c>
      <c r="D494" t="s">
        <v>1639</v>
      </c>
      <c r="E494" t="s">
        <v>3369</v>
      </c>
      <c r="F494" t="s">
        <v>3370</v>
      </c>
      <c r="G494" t="s">
        <v>1892</v>
      </c>
      <c r="H494">
        <v>34</v>
      </c>
      <c r="I494">
        <v>35</v>
      </c>
      <c r="J494">
        <v>35</v>
      </c>
      <c r="K494">
        <v>35</v>
      </c>
      <c r="L494">
        <v>38</v>
      </c>
      <c r="M494" t="s">
        <v>1911</v>
      </c>
      <c r="N494" t="s">
        <v>1911</v>
      </c>
      <c r="O494" t="s">
        <v>1892</v>
      </c>
      <c r="P494" t="s">
        <v>1911</v>
      </c>
      <c r="Q494" t="s">
        <v>1892</v>
      </c>
      <c r="R494" t="s">
        <v>1911</v>
      </c>
      <c r="S494" t="s">
        <v>1911</v>
      </c>
      <c r="T494" t="s">
        <v>1911</v>
      </c>
      <c r="U494" t="s">
        <v>1892</v>
      </c>
      <c r="V494" t="s">
        <v>1911</v>
      </c>
      <c r="AB494" t="s">
        <v>1892</v>
      </c>
      <c r="AC494" t="s">
        <v>1892</v>
      </c>
      <c r="AD494" t="s">
        <v>1911</v>
      </c>
      <c r="AE494" t="s">
        <v>1911</v>
      </c>
      <c r="AF494" t="s">
        <v>1892</v>
      </c>
      <c r="AG494" t="s">
        <v>1892</v>
      </c>
      <c r="AH494" t="s">
        <v>1911</v>
      </c>
      <c r="AI494" t="s">
        <v>1911</v>
      </c>
      <c r="AJ494" t="s">
        <v>1911</v>
      </c>
      <c r="AR494" s="21"/>
    </row>
    <row r="495" spans="1:44" x14ac:dyDescent="0.3">
      <c r="A495" t="s">
        <v>162</v>
      </c>
      <c r="B495">
        <v>2021</v>
      </c>
      <c r="C495" t="s">
        <v>3371</v>
      </c>
      <c r="D495" t="s">
        <v>1642</v>
      </c>
      <c r="E495" t="s">
        <v>3372</v>
      </c>
      <c r="F495" t="s">
        <v>3373</v>
      </c>
      <c r="G495" t="s">
        <v>1892</v>
      </c>
      <c r="H495">
        <v>160</v>
      </c>
      <c r="I495">
        <v>162</v>
      </c>
      <c r="J495">
        <v>162</v>
      </c>
      <c r="K495">
        <v>162</v>
      </c>
      <c r="L495">
        <v>162</v>
      </c>
      <c r="M495" t="s">
        <v>1892</v>
      </c>
      <c r="N495" t="s">
        <v>1892</v>
      </c>
      <c r="O495" t="s">
        <v>1892</v>
      </c>
      <c r="P495" t="s">
        <v>1892</v>
      </c>
      <c r="Q495" t="s">
        <v>1892</v>
      </c>
      <c r="R495" t="s">
        <v>1892</v>
      </c>
      <c r="S495" t="s">
        <v>1892</v>
      </c>
      <c r="T495" t="s">
        <v>1892</v>
      </c>
      <c r="U495" t="s">
        <v>1892</v>
      </c>
      <c r="V495" t="s">
        <v>1892</v>
      </c>
      <c r="W495" t="s">
        <v>1892</v>
      </c>
      <c r="X495" t="s">
        <v>1892</v>
      </c>
      <c r="Y495" t="s">
        <v>1911</v>
      </c>
      <c r="Z495" t="s">
        <v>1911</v>
      </c>
      <c r="AA495" t="s">
        <v>1911</v>
      </c>
      <c r="AB495" t="s">
        <v>1892</v>
      </c>
      <c r="AC495" t="s">
        <v>1892</v>
      </c>
      <c r="AD495" t="s">
        <v>1892</v>
      </c>
      <c r="AE495" t="s">
        <v>1892</v>
      </c>
      <c r="AF495" t="s">
        <v>1892</v>
      </c>
      <c r="AG495" t="s">
        <v>1892</v>
      </c>
      <c r="AH495" t="s">
        <v>1892</v>
      </c>
      <c r="AI495" t="s">
        <v>1911</v>
      </c>
      <c r="AJ495" t="s">
        <v>1911</v>
      </c>
      <c r="AR495" s="21"/>
    </row>
    <row r="496" spans="1:44" x14ac:dyDescent="0.3">
      <c r="A496" t="s">
        <v>162</v>
      </c>
      <c r="B496">
        <v>2021</v>
      </c>
      <c r="C496" t="s">
        <v>3374</v>
      </c>
      <c r="D496" t="s">
        <v>1645</v>
      </c>
      <c r="E496" t="s">
        <v>3375</v>
      </c>
      <c r="F496" t="s">
        <v>3376</v>
      </c>
      <c r="G496" t="s">
        <v>1892</v>
      </c>
      <c r="H496">
        <v>85</v>
      </c>
      <c r="I496">
        <v>82</v>
      </c>
      <c r="J496">
        <v>92</v>
      </c>
      <c r="K496">
        <v>80</v>
      </c>
      <c r="L496">
        <v>79</v>
      </c>
      <c r="M496" t="s">
        <v>1911</v>
      </c>
      <c r="N496" t="s">
        <v>1892</v>
      </c>
      <c r="O496" t="s">
        <v>1892</v>
      </c>
      <c r="P496" t="s">
        <v>1892</v>
      </c>
      <c r="Q496" t="s">
        <v>1892</v>
      </c>
      <c r="R496" t="s">
        <v>1892</v>
      </c>
      <c r="S496" t="s">
        <v>1892</v>
      </c>
      <c r="T496" t="s">
        <v>1892</v>
      </c>
      <c r="U496" t="s">
        <v>1892</v>
      </c>
      <c r="V496" t="s">
        <v>1892</v>
      </c>
      <c r="W496" t="s">
        <v>1911</v>
      </c>
      <c r="X496" t="s">
        <v>1911</v>
      </c>
      <c r="Y496" t="s">
        <v>1911</v>
      </c>
      <c r="Z496" t="s">
        <v>1892</v>
      </c>
      <c r="AA496" t="s">
        <v>1911</v>
      </c>
      <c r="AB496" t="s">
        <v>1892</v>
      </c>
      <c r="AC496" t="s">
        <v>1892</v>
      </c>
      <c r="AD496" t="s">
        <v>1892</v>
      </c>
      <c r="AE496" t="s">
        <v>1892</v>
      </c>
      <c r="AF496" t="s">
        <v>1892</v>
      </c>
      <c r="AG496" t="s">
        <v>1892</v>
      </c>
      <c r="AH496" t="s">
        <v>1892</v>
      </c>
      <c r="AI496" t="s">
        <v>1911</v>
      </c>
      <c r="AJ496" t="s">
        <v>1892</v>
      </c>
      <c r="AK496" t="s">
        <v>1911</v>
      </c>
      <c r="AL496" t="s">
        <v>1911</v>
      </c>
      <c r="AM496" t="s">
        <v>1911</v>
      </c>
      <c r="AN496" t="s">
        <v>1892</v>
      </c>
      <c r="AO496" t="s">
        <v>1892</v>
      </c>
      <c r="AP496" t="s">
        <v>1911</v>
      </c>
      <c r="AQ496" t="s">
        <v>1911</v>
      </c>
      <c r="AR496" s="21"/>
    </row>
    <row r="497" spans="1:44" x14ac:dyDescent="0.3">
      <c r="A497" t="s">
        <v>162</v>
      </c>
      <c r="B497">
        <v>2021</v>
      </c>
      <c r="C497" t="s">
        <v>3377</v>
      </c>
      <c r="D497" t="s">
        <v>1648</v>
      </c>
      <c r="E497" t="s">
        <v>3378</v>
      </c>
      <c r="F497" t="s">
        <v>3379</v>
      </c>
      <c r="G497" t="s">
        <v>1892</v>
      </c>
      <c r="H497">
        <v>99.5</v>
      </c>
      <c r="I497">
        <v>99.5</v>
      </c>
      <c r="J497">
        <v>99.5</v>
      </c>
      <c r="K497">
        <v>100</v>
      </c>
      <c r="L497">
        <v>100</v>
      </c>
      <c r="M497" t="s">
        <v>1911</v>
      </c>
      <c r="N497" t="s">
        <v>1892</v>
      </c>
      <c r="O497" t="s">
        <v>1892</v>
      </c>
      <c r="P497" t="s">
        <v>1892</v>
      </c>
      <c r="Q497" t="s">
        <v>1911</v>
      </c>
      <c r="R497" t="s">
        <v>1892</v>
      </c>
      <c r="S497" t="s">
        <v>1892</v>
      </c>
      <c r="T497" t="s">
        <v>1892</v>
      </c>
      <c r="U497" t="s">
        <v>1892</v>
      </c>
      <c r="V497" t="s">
        <v>1892</v>
      </c>
      <c r="W497" t="s">
        <v>1892</v>
      </c>
      <c r="X497" t="s">
        <v>1911</v>
      </c>
      <c r="Y497" t="s">
        <v>1911</v>
      </c>
      <c r="Z497" t="s">
        <v>1911</v>
      </c>
      <c r="AA497" t="s">
        <v>1911</v>
      </c>
      <c r="AB497" t="s">
        <v>1892</v>
      </c>
      <c r="AC497" t="s">
        <v>1892</v>
      </c>
      <c r="AD497" t="s">
        <v>1892</v>
      </c>
      <c r="AE497" t="s">
        <v>1911</v>
      </c>
      <c r="AF497" t="s">
        <v>1892</v>
      </c>
      <c r="AG497" t="s">
        <v>1892</v>
      </c>
      <c r="AH497" t="s">
        <v>1892</v>
      </c>
      <c r="AI497" t="s">
        <v>1911</v>
      </c>
      <c r="AJ497" t="s">
        <v>1911</v>
      </c>
      <c r="AR497" s="21"/>
    </row>
    <row r="498" spans="1:44" x14ac:dyDescent="0.3">
      <c r="A498" t="s">
        <v>162</v>
      </c>
      <c r="B498">
        <v>2021</v>
      </c>
      <c r="C498" t="s">
        <v>3380</v>
      </c>
      <c r="D498" t="s">
        <v>1651</v>
      </c>
      <c r="E498" t="s">
        <v>3381</v>
      </c>
      <c r="F498" t="s">
        <v>3382</v>
      </c>
      <c r="G498" t="s">
        <v>1892</v>
      </c>
      <c r="H498">
        <v>10</v>
      </c>
      <c r="I498">
        <v>10</v>
      </c>
      <c r="J498">
        <v>10</v>
      </c>
      <c r="K498">
        <v>12</v>
      </c>
      <c r="L498">
        <v>11</v>
      </c>
      <c r="M498" t="s">
        <v>1911</v>
      </c>
      <c r="N498" t="s">
        <v>1911</v>
      </c>
      <c r="O498" t="s">
        <v>1911</v>
      </c>
      <c r="P498" t="s">
        <v>1911</v>
      </c>
      <c r="Q498" t="s">
        <v>1911</v>
      </c>
      <c r="R498" t="s">
        <v>1911</v>
      </c>
      <c r="S498" t="s">
        <v>1911</v>
      </c>
      <c r="T498" t="s">
        <v>1911</v>
      </c>
      <c r="U498" t="s">
        <v>1911</v>
      </c>
      <c r="V498" t="s">
        <v>1911</v>
      </c>
      <c r="AB498" t="s">
        <v>1892</v>
      </c>
      <c r="AC498" t="s">
        <v>1892</v>
      </c>
      <c r="AD498" t="s">
        <v>1911</v>
      </c>
      <c r="AE498" t="s">
        <v>1911</v>
      </c>
      <c r="AF498" t="s">
        <v>1911</v>
      </c>
      <c r="AG498" t="s">
        <v>1892</v>
      </c>
      <c r="AH498" t="s">
        <v>1911</v>
      </c>
      <c r="AI498" t="s">
        <v>1911</v>
      </c>
      <c r="AJ498" t="s">
        <v>1911</v>
      </c>
      <c r="AR498" s="21"/>
    </row>
    <row r="499" spans="1:44" x14ac:dyDescent="0.3">
      <c r="A499" t="s">
        <v>162</v>
      </c>
      <c r="B499">
        <v>2021</v>
      </c>
      <c r="C499" t="s">
        <v>3383</v>
      </c>
      <c r="D499" t="s">
        <v>1654</v>
      </c>
      <c r="E499" t="s">
        <v>3384</v>
      </c>
      <c r="F499" t="s">
        <v>3385</v>
      </c>
      <c r="G499" t="s">
        <v>1892</v>
      </c>
      <c r="H499">
        <v>17</v>
      </c>
      <c r="I499">
        <v>18</v>
      </c>
      <c r="J499">
        <v>18</v>
      </c>
      <c r="K499">
        <v>19</v>
      </c>
      <c r="L499">
        <v>20</v>
      </c>
      <c r="M499" t="s">
        <v>1911</v>
      </c>
      <c r="N499" t="s">
        <v>1911</v>
      </c>
      <c r="O499" t="s">
        <v>1911</v>
      </c>
      <c r="P499" t="s">
        <v>1911</v>
      </c>
      <c r="Q499" t="s">
        <v>1911</v>
      </c>
      <c r="R499" t="s">
        <v>1911</v>
      </c>
      <c r="S499" t="s">
        <v>1911</v>
      </c>
      <c r="T499" t="s">
        <v>1911</v>
      </c>
      <c r="U499" t="s">
        <v>1911</v>
      </c>
      <c r="V499" t="s">
        <v>1892</v>
      </c>
      <c r="W499" t="s">
        <v>1892</v>
      </c>
      <c r="X499" t="s">
        <v>1911</v>
      </c>
      <c r="Y499" t="s">
        <v>1911</v>
      </c>
      <c r="Z499" t="s">
        <v>1911</v>
      </c>
      <c r="AA499" t="s">
        <v>1911</v>
      </c>
      <c r="AB499" t="s">
        <v>1892</v>
      </c>
      <c r="AC499" t="s">
        <v>1892</v>
      </c>
      <c r="AD499" t="s">
        <v>1892</v>
      </c>
      <c r="AE499" t="s">
        <v>1911</v>
      </c>
      <c r="AF499" t="s">
        <v>1892</v>
      </c>
      <c r="AG499" t="s">
        <v>1892</v>
      </c>
      <c r="AH499" t="s">
        <v>1911</v>
      </c>
      <c r="AI499" t="s">
        <v>1892</v>
      </c>
      <c r="AJ499" t="s">
        <v>1911</v>
      </c>
      <c r="AR499" s="21"/>
    </row>
    <row r="500" spans="1:44" x14ac:dyDescent="0.3">
      <c r="A500" t="s">
        <v>162</v>
      </c>
      <c r="B500">
        <v>2021</v>
      </c>
      <c r="C500" t="s">
        <v>3386</v>
      </c>
      <c r="D500" t="s">
        <v>1657</v>
      </c>
      <c r="E500" t="s">
        <v>3387</v>
      </c>
      <c r="F500" t="s">
        <v>3388</v>
      </c>
      <c r="G500" t="s">
        <v>1892</v>
      </c>
      <c r="H500">
        <v>80</v>
      </c>
      <c r="I500">
        <v>75</v>
      </c>
      <c r="J500">
        <v>76</v>
      </c>
      <c r="K500">
        <v>76</v>
      </c>
      <c r="L500">
        <v>78</v>
      </c>
      <c r="M500" t="s">
        <v>1911</v>
      </c>
      <c r="N500" t="s">
        <v>1911</v>
      </c>
      <c r="O500" t="s">
        <v>1911</v>
      </c>
      <c r="P500" t="s">
        <v>1892</v>
      </c>
      <c r="Q500" t="s">
        <v>1911</v>
      </c>
      <c r="R500" t="s">
        <v>1892</v>
      </c>
      <c r="S500" t="s">
        <v>1911</v>
      </c>
      <c r="T500" t="s">
        <v>1911</v>
      </c>
      <c r="U500" t="s">
        <v>1892</v>
      </c>
      <c r="V500" t="s">
        <v>1911</v>
      </c>
      <c r="AB500" t="s">
        <v>1892</v>
      </c>
      <c r="AC500" t="s">
        <v>1892</v>
      </c>
      <c r="AD500" t="s">
        <v>1911</v>
      </c>
      <c r="AE500" t="s">
        <v>1892</v>
      </c>
      <c r="AF500" t="s">
        <v>1892</v>
      </c>
      <c r="AG500" t="s">
        <v>1892</v>
      </c>
      <c r="AH500" t="s">
        <v>1892</v>
      </c>
      <c r="AI500" t="s">
        <v>1911</v>
      </c>
      <c r="AJ500" t="s">
        <v>1911</v>
      </c>
      <c r="AR500" s="21"/>
    </row>
    <row r="501" spans="1:44" x14ac:dyDescent="0.3">
      <c r="A501" t="s">
        <v>162</v>
      </c>
      <c r="B501">
        <v>2021</v>
      </c>
      <c r="C501" t="s">
        <v>3389</v>
      </c>
      <c r="D501" t="s">
        <v>1660</v>
      </c>
      <c r="E501" t="s">
        <v>3390</v>
      </c>
      <c r="F501" t="s">
        <v>3391</v>
      </c>
      <c r="G501" t="s">
        <v>1892</v>
      </c>
      <c r="H501">
        <v>22</v>
      </c>
      <c r="I501">
        <v>21</v>
      </c>
      <c r="J501">
        <v>21</v>
      </c>
      <c r="K501">
        <v>21</v>
      </c>
      <c r="L501">
        <v>24</v>
      </c>
      <c r="M501" t="s">
        <v>1911</v>
      </c>
      <c r="N501" t="s">
        <v>1911</v>
      </c>
      <c r="O501" t="s">
        <v>1892</v>
      </c>
      <c r="P501" t="s">
        <v>1911</v>
      </c>
      <c r="Q501" t="s">
        <v>1911</v>
      </c>
      <c r="R501" t="s">
        <v>1892</v>
      </c>
      <c r="S501" t="s">
        <v>1911</v>
      </c>
      <c r="T501" t="s">
        <v>1911</v>
      </c>
      <c r="U501" t="s">
        <v>1892</v>
      </c>
      <c r="V501" t="s">
        <v>1911</v>
      </c>
      <c r="AB501" t="s">
        <v>1911</v>
      </c>
      <c r="AJ501" t="s">
        <v>1911</v>
      </c>
      <c r="AR501" s="21"/>
    </row>
    <row r="502" spans="1:44" x14ac:dyDescent="0.3">
      <c r="A502" t="s">
        <v>162</v>
      </c>
      <c r="B502">
        <v>2021</v>
      </c>
      <c r="C502" t="s">
        <v>3392</v>
      </c>
      <c r="D502" t="s">
        <v>1663</v>
      </c>
      <c r="E502" t="s">
        <v>3393</v>
      </c>
      <c r="F502" t="s">
        <v>3394</v>
      </c>
      <c r="G502" t="s">
        <v>1892</v>
      </c>
      <c r="H502">
        <v>289.89999999999998</v>
      </c>
      <c r="I502">
        <v>284.2</v>
      </c>
      <c r="J502">
        <v>282.2</v>
      </c>
      <c r="K502">
        <v>281.8</v>
      </c>
      <c r="L502">
        <v>289</v>
      </c>
      <c r="M502" t="s">
        <v>1911</v>
      </c>
      <c r="N502" t="s">
        <v>1892</v>
      </c>
      <c r="O502" t="s">
        <v>1892</v>
      </c>
      <c r="P502" t="s">
        <v>1911</v>
      </c>
      <c r="Q502" t="s">
        <v>1911</v>
      </c>
      <c r="R502" t="s">
        <v>1892</v>
      </c>
      <c r="S502" t="s">
        <v>1892</v>
      </c>
      <c r="T502" t="s">
        <v>1892</v>
      </c>
      <c r="U502" t="s">
        <v>1892</v>
      </c>
      <c r="V502" t="s">
        <v>1911</v>
      </c>
      <c r="AB502" t="s">
        <v>1892</v>
      </c>
      <c r="AC502" t="s">
        <v>1892</v>
      </c>
      <c r="AD502" t="s">
        <v>1892</v>
      </c>
      <c r="AE502" t="s">
        <v>1892</v>
      </c>
      <c r="AF502" t="s">
        <v>1892</v>
      </c>
      <c r="AG502" t="s">
        <v>1892</v>
      </c>
      <c r="AH502" t="s">
        <v>1892</v>
      </c>
      <c r="AI502" t="s">
        <v>1911</v>
      </c>
      <c r="AJ502" t="s">
        <v>1911</v>
      </c>
      <c r="AR502" s="21"/>
    </row>
    <row r="503" spans="1:44" x14ac:dyDescent="0.3">
      <c r="A503" t="s">
        <v>162</v>
      </c>
      <c r="B503">
        <v>2021</v>
      </c>
      <c r="C503" t="s">
        <v>3395</v>
      </c>
      <c r="D503" t="s">
        <v>1666</v>
      </c>
      <c r="E503" t="s">
        <v>3396</v>
      </c>
      <c r="F503" t="s">
        <v>3397</v>
      </c>
      <c r="G503" t="s">
        <v>1892</v>
      </c>
      <c r="H503">
        <v>58</v>
      </c>
      <c r="I503">
        <v>58</v>
      </c>
      <c r="J503">
        <v>58</v>
      </c>
      <c r="K503">
        <v>62</v>
      </c>
      <c r="L503">
        <v>67</v>
      </c>
      <c r="M503" t="s">
        <v>1911</v>
      </c>
      <c r="N503" t="s">
        <v>1911</v>
      </c>
      <c r="O503" t="s">
        <v>1892</v>
      </c>
      <c r="P503" t="s">
        <v>1911</v>
      </c>
      <c r="Q503" t="s">
        <v>1911</v>
      </c>
      <c r="R503" t="s">
        <v>1911</v>
      </c>
      <c r="S503" t="s">
        <v>1892</v>
      </c>
      <c r="T503" t="s">
        <v>1892</v>
      </c>
      <c r="U503" t="s">
        <v>1892</v>
      </c>
      <c r="V503" t="s">
        <v>1911</v>
      </c>
      <c r="AB503" t="s">
        <v>1892</v>
      </c>
      <c r="AC503" t="s">
        <v>1892</v>
      </c>
      <c r="AD503" t="s">
        <v>1892</v>
      </c>
      <c r="AE503" t="s">
        <v>1892</v>
      </c>
      <c r="AF503" t="s">
        <v>1911</v>
      </c>
      <c r="AG503" t="s">
        <v>1911</v>
      </c>
      <c r="AH503" t="s">
        <v>1892</v>
      </c>
      <c r="AI503" t="s">
        <v>1911</v>
      </c>
      <c r="AJ503" t="s">
        <v>1892</v>
      </c>
      <c r="AK503" t="s">
        <v>1911</v>
      </c>
      <c r="AL503" t="s">
        <v>1911</v>
      </c>
      <c r="AM503" t="s">
        <v>1911</v>
      </c>
      <c r="AN503" t="s">
        <v>1892</v>
      </c>
      <c r="AO503" t="s">
        <v>1892</v>
      </c>
      <c r="AP503" t="s">
        <v>1911</v>
      </c>
      <c r="AQ503" t="s">
        <v>1911</v>
      </c>
      <c r="AR503" s="21"/>
    </row>
    <row r="504" spans="1:44" x14ac:dyDescent="0.3">
      <c r="A504" t="s">
        <v>162</v>
      </c>
      <c r="B504">
        <v>2021</v>
      </c>
      <c r="C504" t="s">
        <v>3398</v>
      </c>
      <c r="D504" t="s">
        <v>1669</v>
      </c>
      <c r="E504" t="s">
        <v>3399</v>
      </c>
      <c r="F504" t="s">
        <v>3400</v>
      </c>
      <c r="G504" t="s">
        <v>1892</v>
      </c>
      <c r="H504">
        <v>50</v>
      </c>
      <c r="I504">
        <v>50</v>
      </c>
      <c r="J504">
        <v>50</v>
      </c>
      <c r="K504">
        <v>50</v>
      </c>
      <c r="L504">
        <v>65</v>
      </c>
      <c r="M504" t="s">
        <v>1892</v>
      </c>
      <c r="N504" t="s">
        <v>1892</v>
      </c>
      <c r="O504" t="s">
        <v>1892</v>
      </c>
      <c r="P504" t="s">
        <v>1892</v>
      </c>
      <c r="Q504" t="s">
        <v>1892</v>
      </c>
      <c r="R504" t="s">
        <v>1892</v>
      </c>
      <c r="S504" t="s">
        <v>1892</v>
      </c>
      <c r="T504" t="s">
        <v>1892</v>
      </c>
      <c r="U504" t="s">
        <v>1892</v>
      </c>
      <c r="V504" t="s">
        <v>1892</v>
      </c>
      <c r="W504" t="s">
        <v>1892</v>
      </c>
      <c r="X504" t="s">
        <v>1911</v>
      </c>
      <c r="Y504" t="s">
        <v>1911</v>
      </c>
      <c r="Z504" t="s">
        <v>1892</v>
      </c>
      <c r="AA504" t="s">
        <v>1911</v>
      </c>
      <c r="AB504" t="s">
        <v>1892</v>
      </c>
      <c r="AC504" t="s">
        <v>1892</v>
      </c>
      <c r="AD504" t="s">
        <v>1892</v>
      </c>
      <c r="AE504" t="s">
        <v>1892</v>
      </c>
      <c r="AF504" t="s">
        <v>1892</v>
      </c>
      <c r="AG504" t="s">
        <v>1892</v>
      </c>
      <c r="AH504" t="s">
        <v>1892</v>
      </c>
      <c r="AI504" t="s">
        <v>1911</v>
      </c>
      <c r="AJ504" t="s">
        <v>1892</v>
      </c>
      <c r="AK504" t="s">
        <v>1892</v>
      </c>
      <c r="AL504" t="s">
        <v>1892</v>
      </c>
      <c r="AM504" t="s">
        <v>1892</v>
      </c>
      <c r="AN504" t="s">
        <v>1892</v>
      </c>
      <c r="AO504" t="s">
        <v>1892</v>
      </c>
      <c r="AP504" t="s">
        <v>1892</v>
      </c>
      <c r="AQ504" t="s">
        <v>1911</v>
      </c>
      <c r="AR504" s="21"/>
    </row>
    <row r="505" spans="1:44" x14ac:dyDescent="0.3">
      <c r="A505" t="s">
        <v>162</v>
      </c>
      <c r="B505">
        <v>2021</v>
      </c>
      <c r="C505" t="s">
        <v>3401</v>
      </c>
      <c r="D505" t="s">
        <v>1672</v>
      </c>
      <c r="E505" t="s">
        <v>3402</v>
      </c>
      <c r="F505" t="s">
        <v>3403</v>
      </c>
      <c r="G505" t="s">
        <v>1892</v>
      </c>
      <c r="H505">
        <v>22</v>
      </c>
      <c r="I505">
        <v>22</v>
      </c>
      <c r="J505">
        <v>22</v>
      </c>
      <c r="K505">
        <v>22</v>
      </c>
      <c r="L505">
        <v>22</v>
      </c>
      <c r="M505" t="s">
        <v>1911</v>
      </c>
      <c r="N505" t="s">
        <v>1911</v>
      </c>
      <c r="O505" t="s">
        <v>1911</v>
      </c>
      <c r="P505" t="s">
        <v>1911</v>
      </c>
      <c r="Q505" t="s">
        <v>1892</v>
      </c>
      <c r="R505" t="s">
        <v>1911</v>
      </c>
      <c r="S505" t="s">
        <v>1911</v>
      </c>
      <c r="T505" t="s">
        <v>1911</v>
      </c>
      <c r="U505" t="s">
        <v>1892</v>
      </c>
      <c r="V505" t="s">
        <v>1911</v>
      </c>
      <c r="AB505" t="s">
        <v>1911</v>
      </c>
      <c r="AJ505" t="s">
        <v>1911</v>
      </c>
      <c r="AR505" s="21"/>
    </row>
    <row r="506" spans="1:44" x14ac:dyDescent="0.3">
      <c r="A506" t="s">
        <v>162</v>
      </c>
      <c r="B506">
        <v>2021</v>
      </c>
      <c r="C506" t="s">
        <v>3404</v>
      </c>
      <c r="D506" t="s">
        <v>1386</v>
      </c>
      <c r="E506" t="s">
        <v>3405</v>
      </c>
      <c r="F506" t="s">
        <v>3406</v>
      </c>
      <c r="G506" t="s">
        <v>1892</v>
      </c>
      <c r="H506">
        <v>63</v>
      </c>
      <c r="I506">
        <v>66</v>
      </c>
      <c r="J506">
        <v>64</v>
      </c>
      <c r="K506">
        <v>63</v>
      </c>
      <c r="L506">
        <v>66</v>
      </c>
      <c r="M506" t="s">
        <v>1911</v>
      </c>
      <c r="N506" t="s">
        <v>1892</v>
      </c>
      <c r="O506" t="s">
        <v>1892</v>
      </c>
      <c r="P506" t="s">
        <v>1911</v>
      </c>
      <c r="Q506" t="s">
        <v>1911</v>
      </c>
      <c r="R506" t="s">
        <v>1892</v>
      </c>
      <c r="S506" t="s">
        <v>1911</v>
      </c>
      <c r="T506" t="s">
        <v>1911</v>
      </c>
      <c r="U506" t="s">
        <v>1892</v>
      </c>
      <c r="V506" t="s">
        <v>1911</v>
      </c>
      <c r="AB506" t="s">
        <v>1892</v>
      </c>
      <c r="AC506" t="s">
        <v>1892</v>
      </c>
      <c r="AD506" t="s">
        <v>1911</v>
      </c>
      <c r="AE506" t="s">
        <v>1911</v>
      </c>
      <c r="AF506" t="s">
        <v>1892</v>
      </c>
      <c r="AG506" t="s">
        <v>1911</v>
      </c>
      <c r="AH506" t="s">
        <v>1911</v>
      </c>
      <c r="AI506" t="s">
        <v>1911</v>
      </c>
      <c r="AJ506" t="s">
        <v>1892</v>
      </c>
      <c r="AK506" t="s">
        <v>1892</v>
      </c>
      <c r="AL506" t="s">
        <v>1911</v>
      </c>
      <c r="AM506" t="s">
        <v>1911</v>
      </c>
      <c r="AN506" t="s">
        <v>1911</v>
      </c>
      <c r="AO506" t="s">
        <v>1911</v>
      </c>
      <c r="AP506" t="s">
        <v>1911</v>
      </c>
      <c r="AQ506" t="s">
        <v>1892</v>
      </c>
      <c r="AR506" s="21"/>
    </row>
    <row r="507" spans="1:44" x14ac:dyDescent="0.3">
      <c r="A507" t="s">
        <v>162</v>
      </c>
      <c r="B507">
        <v>2021</v>
      </c>
      <c r="C507" t="s">
        <v>3407</v>
      </c>
      <c r="D507" t="s">
        <v>1675</v>
      </c>
      <c r="E507" t="s">
        <v>3408</v>
      </c>
      <c r="F507" t="s">
        <v>3409</v>
      </c>
      <c r="G507" t="s">
        <v>1892</v>
      </c>
      <c r="H507">
        <v>32</v>
      </c>
      <c r="I507">
        <v>33</v>
      </c>
      <c r="J507">
        <v>33</v>
      </c>
      <c r="K507">
        <v>34</v>
      </c>
      <c r="L507">
        <v>36</v>
      </c>
      <c r="M507" t="s">
        <v>1911</v>
      </c>
      <c r="N507" t="s">
        <v>1911</v>
      </c>
      <c r="O507" t="s">
        <v>1911</v>
      </c>
      <c r="P507" t="s">
        <v>1911</v>
      </c>
      <c r="Q507" t="s">
        <v>1911</v>
      </c>
      <c r="R507" t="s">
        <v>1911</v>
      </c>
      <c r="S507" t="s">
        <v>1911</v>
      </c>
      <c r="T507" t="s">
        <v>1911</v>
      </c>
      <c r="U507" t="s">
        <v>1911</v>
      </c>
      <c r="V507" t="s">
        <v>1911</v>
      </c>
      <c r="AB507" t="s">
        <v>1892</v>
      </c>
      <c r="AC507" t="s">
        <v>1892</v>
      </c>
      <c r="AD507" t="s">
        <v>1892</v>
      </c>
      <c r="AE507" t="s">
        <v>1892</v>
      </c>
      <c r="AF507" t="s">
        <v>1892</v>
      </c>
      <c r="AG507" t="s">
        <v>1892</v>
      </c>
      <c r="AH507" t="s">
        <v>1911</v>
      </c>
      <c r="AI507" t="s">
        <v>1911</v>
      </c>
      <c r="AJ507" t="s">
        <v>1892</v>
      </c>
      <c r="AK507" t="s">
        <v>1911</v>
      </c>
      <c r="AL507" t="s">
        <v>1911</v>
      </c>
      <c r="AM507" t="s">
        <v>1911</v>
      </c>
      <c r="AN507" t="s">
        <v>1892</v>
      </c>
      <c r="AO507" t="s">
        <v>1892</v>
      </c>
      <c r="AP507" t="s">
        <v>1892</v>
      </c>
      <c r="AQ507" t="s">
        <v>1911</v>
      </c>
      <c r="AR507" s="21"/>
    </row>
    <row r="508" spans="1:44" x14ac:dyDescent="0.3">
      <c r="A508" t="s">
        <v>162</v>
      </c>
      <c r="B508">
        <v>2021</v>
      </c>
      <c r="C508" t="s">
        <v>3410</v>
      </c>
      <c r="D508" t="s">
        <v>1678</v>
      </c>
      <c r="E508" t="s">
        <v>3411</v>
      </c>
      <c r="F508" t="s">
        <v>3412</v>
      </c>
      <c r="G508" t="s">
        <v>1892</v>
      </c>
      <c r="H508">
        <v>61</v>
      </c>
      <c r="I508">
        <v>65</v>
      </c>
      <c r="J508">
        <v>65</v>
      </c>
      <c r="K508">
        <v>62</v>
      </c>
      <c r="L508">
        <v>62</v>
      </c>
      <c r="M508" t="s">
        <v>1911</v>
      </c>
      <c r="N508" t="s">
        <v>1911</v>
      </c>
      <c r="O508" t="s">
        <v>1911</v>
      </c>
      <c r="P508" t="s">
        <v>1911</v>
      </c>
      <c r="Q508" t="s">
        <v>1911</v>
      </c>
      <c r="R508" t="s">
        <v>1911</v>
      </c>
      <c r="S508" t="s">
        <v>1911</v>
      </c>
      <c r="T508" t="s">
        <v>1911</v>
      </c>
      <c r="U508" t="s">
        <v>1911</v>
      </c>
      <c r="V508" t="s">
        <v>1911</v>
      </c>
      <c r="AB508" t="s">
        <v>1892</v>
      </c>
      <c r="AC508" t="s">
        <v>1892</v>
      </c>
      <c r="AD508" t="s">
        <v>1911</v>
      </c>
      <c r="AE508" t="s">
        <v>1911</v>
      </c>
      <c r="AF508" t="s">
        <v>1892</v>
      </c>
      <c r="AG508" t="s">
        <v>1892</v>
      </c>
      <c r="AH508" t="s">
        <v>1911</v>
      </c>
      <c r="AI508" t="s">
        <v>1911</v>
      </c>
      <c r="AJ508" t="s">
        <v>1892</v>
      </c>
      <c r="AK508" t="s">
        <v>1892</v>
      </c>
      <c r="AL508" t="s">
        <v>1911</v>
      </c>
      <c r="AM508" t="s">
        <v>1892</v>
      </c>
      <c r="AN508" t="s">
        <v>1892</v>
      </c>
      <c r="AO508" t="s">
        <v>1892</v>
      </c>
      <c r="AP508" t="s">
        <v>1892</v>
      </c>
      <c r="AQ508" t="s">
        <v>1911</v>
      </c>
      <c r="AR508" s="21"/>
    </row>
    <row r="509" spans="1:44" x14ac:dyDescent="0.3">
      <c r="A509" t="s">
        <v>162</v>
      </c>
      <c r="B509">
        <v>2021</v>
      </c>
      <c r="C509" t="s">
        <v>3413</v>
      </c>
      <c r="D509" t="s">
        <v>1681</v>
      </c>
      <c r="E509" t="s">
        <v>3414</v>
      </c>
      <c r="F509" t="s">
        <v>3415</v>
      </c>
      <c r="G509" t="s">
        <v>1892</v>
      </c>
      <c r="H509">
        <v>112</v>
      </c>
      <c r="I509">
        <v>113</v>
      </c>
      <c r="J509">
        <v>113</v>
      </c>
      <c r="K509">
        <v>113</v>
      </c>
      <c r="L509">
        <v>107</v>
      </c>
      <c r="M509" t="s">
        <v>1911</v>
      </c>
      <c r="N509" t="s">
        <v>1892</v>
      </c>
      <c r="O509" t="s">
        <v>1892</v>
      </c>
      <c r="P509" t="s">
        <v>1892</v>
      </c>
      <c r="Q509" t="s">
        <v>1911</v>
      </c>
      <c r="R509" t="s">
        <v>1892</v>
      </c>
      <c r="S509" t="s">
        <v>1892</v>
      </c>
      <c r="T509" t="s">
        <v>1892</v>
      </c>
      <c r="U509" t="s">
        <v>1892</v>
      </c>
      <c r="V509" t="s">
        <v>1911</v>
      </c>
      <c r="AB509" t="s">
        <v>1892</v>
      </c>
      <c r="AC509" t="s">
        <v>1892</v>
      </c>
      <c r="AD509" t="s">
        <v>1892</v>
      </c>
      <c r="AE509" t="s">
        <v>1911</v>
      </c>
      <c r="AF509" t="s">
        <v>1892</v>
      </c>
      <c r="AG509" t="s">
        <v>1892</v>
      </c>
      <c r="AH509" t="s">
        <v>1892</v>
      </c>
      <c r="AI509" t="s">
        <v>1911</v>
      </c>
      <c r="AJ509" t="s">
        <v>1911</v>
      </c>
      <c r="AR509" s="21"/>
    </row>
    <row r="510" spans="1:44" x14ac:dyDescent="0.3">
      <c r="A510" t="s">
        <v>162</v>
      </c>
      <c r="B510">
        <v>2021</v>
      </c>
      <c r="C510" t="s">
        <v>3416</v>
      </c>
      <c r="D510" t="s">
        <v>1684</v>
      </c>
      <c r="E510" t="s">
        <v>3417</v>
      </c>
      <c r="F510" t="s">
        <v>3418</v>
      </c>
      <c r="G510" t="s">
        <v>1892</v>
      </c>
      <c r="H510">
        <v>12.3</v>
      </c>
      <c r="I510">
        <v>15</v>
      </c>
      <c r="J510">
        <v>14.8</v>
      </c>
      <c r="K510">
        <v>13.5</v>
      </c>
      <c r="L510">
        <v>16.600000000000001</v>
      </c>
      <c r="M510" t="s">
        <v>1911</v>
      </c>
      <c r="N510" t="s">
        <v>1892</v>
      </c>
      <c r="O510" t="s">
        <v>1892</v>
      </c>
      <c r="P510" t="s">
        <v>1911</v>
      </c>
      <c r="Q510" t="s">
        <v>1911</v>
      </c>
      <c r="R510" t="s">
        <v>1892</v>
      </c>
      <c r="S510" t="s">
        <v>1911</v>
      </c>
      <c r="T510" t="s">
        <v>1911</v>
      </c>
      <c r="U510" t="s">
        <v>1892</v>
      </c>
      <c r="V510" t="s">
        <v>1892</v>
      </c>
      <c r="W510" t="s">
        <v>1892</v>
      </c>
      <c r="X510" t="s">
        <v>1911</v>
      </c>
      <c r="Y510" t="s">
        <v>1911</v>
      </c>
      <c r="Z510" t="s">
        <v>1911</v>
      </c>
      <c r="AA510" t="s">
        <v>1911</v>
      </c>
      <c r="AB510" t="s">
        <v>1892</v>
      </c>
      <c r="AC510" t="s">
        <v>1892</v>
      </c>
      <c r="AD510" t="s">
        <v>1911</v>
      </c>
      <c r="AE510" t="s">
        <v>1911</v>
      </c>
      <c r="AF510" t="s">
        <v>1892</v>
      </c>
      <c r="AG510" t="s">
        <v>1892</v>
      </c>
      <c r="AH510" t="s">
        <v>1911</v>
      </c>
      <c r="AI510" t="s">
        <v>1911</v>
      </c>
      <c r="AJ510" t="s">
        <v>1892</v>
      </c>
      <c r="AK510" t="s">
        <v>1911</v>
      </c>
      <c r="AL510" t="s">
        <v>1911</v>
      </c>
      <c r="AM510" t="s">
        <v>1911</v>
      </c>
      <c r="AN510" t="s">
        <v>1911</v>
      </c>
      <c r="AO510" t="s">
        <v>1911</v>
      </c>
      <c r="AP510" t="s">
        <v>1911</v>
      </c>
      <c r="AQ510" t="s">
        <v>1892</v>
      </c>
      <c r="AR510" s="21"/>
    </row>
    <row r="511" spans="1:44" x14ac:dyDescent="0.3">
      <c r="A511" t="s">
        <v>162</v>
      </c>
      <c r="B511">
        <v>2021</v>
      </c>
      <c r="C511" t="s">
        <v>3419</v>
      </c>
      <c r="D511" t="s">
        <v>258</v>
      </c>
      <c r="E511" t="s">
        <v>3420</v>
      </c>
      <c r="F511" t="s">
        <v>3421</v>
      </c>
      <c r="G511" t="s">
        <v>1892</v>
      </c>
      <c r="H511">
        <v>16</v>
      </c>
      <c r="I511">
        <v>20</v>
      </c>
      <c r="J511">
        <v>20</v>
      </c>
      <c r="K511">
        <v>19</v>
      </c>
      <c r="L511">
        <v>27</v>
      </c>
      <c r="M511" t="s">
        <v>1892</v>
      </c>
      <c r="N511" t="s">
        <v>1892</v>
      </c>
      <c r="O511" t="s">
        <v>1892</v>
      </c>
      <c r="P511" t="s">
        <v>1892</v>
      </c>
      <c r="Q511" t="s">
        <v>1892</v>
      </c>
      <c r="R511" t="s">
        <v>1892</v>
      </c>
      <c r="S511" t="s">
        <v>1892</v>
      </c>
      <c r="T511" t="s">
        <v>1892</v>
      </c>
      <c r="U511" t="s">
        <v>1892</v>
      </c>
      <c r="V511" t="s">
        <v>1892</v>
      </c>
      <c r="W511" t="s">
        <v>1892</v>
      </c>
      <c r="X511" t="s">
        <v>1911</v>
      </c>
      <c r="Y511" t="s">
        <v>1911</v>
      </c>
      <c r="Z511" t="s">
        <v>1911</v>
      </c>
      <c r="AA511" t="s">
        <v>1911</v>
      </c>
      <c r="AB511" t="s">
        <v>1892</v>
      </c>
      <c r="AC511" t="s">
        <v>1892</v>
      </c>
      <c r="AD511" t="s">
        <v>1892</v>
      </c>
      <c r="AE511" t="s">
        <v>1911</v>
      </c>
      <c r="AF511" t="s">
        <v>1892</v>
      </c>
      <c r="AG511" t="s">
        <v>1911</v>
      </c>
      <c r="AH511" t="s">
        <v>1911</v>
      </c>
      <c r="AI511" t="s">
        <v>1911</v>
      </c>
      <c r="AJ511" t="s">
        <v>1911</v>
      </c>
      <c r="AR511" s="21"/>
    </row>
    <row r="512" spans="1:44" x14ac:dyDescent="0.3">
      <c r="A512" t="s">
        <v>162</v>
      </c>
      <c r="B512">
        <v>2021</v>
      </c>
      <c r="C512" t="s">
        <v>3422</v>
      </c>
      <c r="D512" t="s">
        <v>1687</v>
      </c>
      <c r="E512" t="s">
        <v>3423</v>
      </c>
      <c r="F512" t="s">
        <v>3424</v>
      </c>
      <c r="G512" t="s">
        <v>1892</v>
      </c>
      <c r="H512">
        <v>0</v>
      </c>
      <c r="I512">
        <v>16</v>
      </c>
      <c r="J512">
        <v>16</v>
      </c>
      <c r="K512">
        <v>22</v>
      </c>
      <c r="L512">
        <v>22</v>
      </c>
      <c r="M512" t="s">
        <v>1911</v>
      </c>
      <c r="N512" t="s">
        <v>1911</v>
      </c>
      <c r="O512" t="s">
        <v>1911</v>
      </c>
      <c r="P512" t="s">
        <v>1911</v>
      </c>
      <c r="Q512" t="s">
        <v>1911</v>
      </c>
      <c r="R512" t="s">
        <v>1911</v>
      </c>
      <c r="S512" t="s">
        <v>1911</v>
      </c>
      <c r="T512" t="s">
        <v>1911</v>
      </c>
      <c r="U512" t="s">
        <v>1911</v>
      </c>
      <c r="V512" t="s">
        <v>1911</v>
      </c>
      <c r="AB512" t="s">
        <v>1892</v>
      </c>
      <c r="AC512" t="s">
        <v>1892</v>
      </c>
      <c r="AD512" t="s">
        <v>1892</v>
      </c>
      <c r="AE512" t="s">
        <v>1892</v>
      </c>
      <c r="AF512" t="s">
        <v>1892</v>
      </c>
      <c r="AG512" t="s">
        <v>1892</v>
      </c>
      <c r="AH512" t="s">
        <v>1911</v>
      </c>
      <c r="AI512" t="s">
        <v>1911</v>
      </c>
      <c r="AJ512" t="s">
        <v>1911</v>
      </c>
      <c r="AR512" s="21"/>
    </row>
    <row r="513" spans="1:44" x14ac:dyDescent="0.3">
      <c r="A513" t="s">
        <v>162</v>
      </c>
      <c r="B513">
        <v>2021</v>
      </c>
      <c r="C513" t="s">
        <v>3425</v>
      </c>
      <c r="D513" t="s">
        <v>1690</v>
      </c>
      <c r="E513" t="s">
        <v>3426</v>
      </c>
      <c r="F513" t="s">
        <v>3427</v>
      </c>
      <c r="G513" t="s">
        <v>1892</v>
      </c>
      <c r="H513">
        <v>12</v>
      </c>
      <c r="I513">
        <v>10</v>
      </c>
      <c r="J513">
        <v>11</v>
      </c>
      <c r="K513">
        <v>10</v>
      </c>
      <c r="L513">
        <v>10</v>
      </c>
      <c r="M513" t="s">
        <v>1911</v>
      </c>
      <c r="N513" t="s">
        <v>1911</v>
      </c>
      <c r="O513" t="s">
        <v>1911</v>
      </c>
      <c r="P513" t="s">
        <v>1911</v>
      </c>
      <c r="Q513" t="s">
        <v>1911</v>
      </c>
      <c r="R513" t="s">
        <v>1911</v>
      </c>
      <c r="S513" t="s">
        <v>1911</v>
      </c>
      <c r="T513" t="s">
        <v>1911</v>
      </c>
      <c r="U513" t="s">
        <v>1892</v>
      </c>
      <c r="V513" t="s">
        <v>1911</v>
      </c>
      <c r="AB513" t="s">
        <v>1892</v>
      </c>
      <c r="AC513" t="s">
        <v>1892</v>
      </c>
      <c r="AD513" t="s">
        <v>1892</v>
      </c>
      <c r="AE513" t="s">
        <v>1911</v>
      </c>
      <c r="AF513" t="s">
        <v>1892</v>
      </c>
      <c r="AG513" t="s">
        <v>1892</v>
      </c>
      <c r="AH513" t="s">
        <v>1911</v>
      </c>
      <c r="AI513" t="s">
        <v>1911</v>
      </c>
      <c r="AJ513" t="s">
        <v>1911</v>
      </c>
      <c r="AR513" s="21"/>
    </row>
    <row r="514" spans="1:44" x14ac:dyDescent="0.3">
      <c r="A514" t="s">
        <v>162</v>
      </c>
      <c r="B514">
        <v>2021</v>
      </c>
      <c r="C514" t="s">
        <v>3428</v>
      </c>
      <c r="D514" t="s">
        <v>1693</v>
      </c>
      <c r="E514" t="s">
        <v>3429</v>
      </c>
      <c r="F514" t="s">
        <v>3430</v>
      </c>
      <c r="G514" t="s">
        <v>1892</v>
      </c>
      <c r="H514">
        <v>24</v>
      </c>
      <c r="I514">
        <v>24</v>
      </c>
      <c r="J514">
        <v>24</v>
      </c>
      <c r="K514">
        <v>24</v>
      </c>
      <c r="L514">
        <v>25</v>
      </c>
      <c r="M514" t="s">
        <v>1911</v>
      </c>
      <c r="N514" t="s">
        <v>1911</v>
      </c>
      <c r="O514" t="s">
        <v>1911</v>
      </c>
      <c r="P514" t="s">
        <v>1911</v>
      </c>
      <c r="Q514" t="s">
        <v>1911</v>
      </c>
      <c r="R514" t="s">
        <v>1911</v>
      </c>
      <c r="S514" t="s">
        <v>1911</v>
      </c>
      <c r="T514" t="s">
        <v>1911</v>
      </c>
      <c r="U514" t="s">
        <v>1892</v>
      </c>
      <c r="V514" t="s">
        <v>1911</v>
      </c>
      <c r="AB514" t="s">
        <v>1892</v>
      </c>
      <c r="AC514" t="s">
        <v>1892</v>
      </c>
      <c r="AD514" t="s">
        <v>1911</v>
      </c>
      <c r="AE514" t="s">
        <v>1892</v>
      </c>
      <c r="AF514" t="s">
        <v>1892</v>
      </c>
      <c r="AG514" t="s">
        <v>1911</v>
      </c>
      <c r="AH514" t="s">
        <v>1911</v>
      </c>
      <c r="AI514" t="s">
        <v>1911</v>
      </c>
      <c r="AJ514" t="s">
        <v>1911</v>
      </c>
      <c r="AR514" s="21"/>
    </row>
    <row r="515" spans="1:44" x14ac:dyDescent="0.3">
      <c r="A515" t="s">
        <v>162</v>
      </c>
      <c r="B515">
        <v>2021</v>
      </c>
      <c r="C515" t="s">
        <v>3431</v>
      </c>
      <c r="D515" t="s">
        <v>1696</v>
      </c>
      <c r="E515" t="s">
        <v>3432</v>
      </c>
      <c r="F515" t="s">
        <v>3433</v>
      </c>
      <c r="G515" t="s">
        <v>1892</v>
      </c>
      <c r="H515">
        <v>75</v>
      </c>
      <c r="I515">
        <v>74</v>
      </c>
      <c r="J515">
        <v>74</v>
      </c>
      <c r="K515">
        <v>78</v>
      </c>
      <c r="L515">
        <v>78.5</v>
      </c>
      <c r="M515" t="s">
        <v>1911</v>
      </c>
      <c r="N515" t="s">
        <v>1892</v>
      </c>
      <c r="O515" t="s">
        <v>1892</v>
      </c>
      <c r="P515" t="s">
        <v>1892</v>
      </c>
      <c r="Q515" t="s">
        <v>1911</v>
      </c>
      <c r="R515" t="s">
        <v>1892</v>
      </c>
      <c r="S515" t="s">
        <v>1892</v>
      </c>
      <c r="T515" t="s">
        <v>1892</v>
      </c>
      <c r="U515" t="s">
        <v>1892</v>
      </c>
      <c r="V515" t="s">
        <v>1911</v>
      </c>
      <c r="AB515" t="s">
        <v>1892</v>
      </c>
      <c r="AC515" t="s">
        <v>1892</v>
      </c>
      <c r="AD515" t="s">
        <v>1892</v>
      </c>
      <c r="AE515" t="s">
        <v>1911</v>
      </c>
      <c r="AF515" t="s">
        <v>1892</v>
      </c>
      <c r="AG515" t="s">
        <v>1892</v>
      </c>
      <c r="AH515" t="s">
        <v>1892</v>
      </c>
      <c r="AI515" t="s">
        <v>1911</v>
      </c>
      <c r="AJ515" t="s">
        <v>1911</v>
      </c>
      <c r="AR515" s="21"/>
    </row>
    <row r="516" spans="1:44" x14ac:dyDescent="0.3">
      <c r="A516" t="s">
        <v>162</v>
      </c>
      <c r="B516">
        <v>2021</v>
      </c>
      <c r="C516" t="s">
        <v>3434</v>
      </c>
      <c r="D516" t="s">
        <v>1702</v>
      </c>
      <c r="E516" t="s">
        <v>3435</v>
      </c>
      <c r="F516" t="s">
        <v>3436</v>
      </c>
      <c r="G516" t="s">
        <v>1892</v>
      </c>
      <c r="H516">
        <v>176</v>
      </c>
      <c r="I516">
        <v>177</v>
      </c>
      <c r="J516">
        <v>177</v>
      </c>
      <c r="K516">
        <v>178</v>
      </c>
      <c r="L516">
        <v>178</v>
      </c>
      <c r="M516" t="s">
        <v>1911</v>
      </c>
      <c r="N516" t="s">
        <v>1892</v>
      </c>
      <c r="O516" t="s">
        <v>1892</v>
      </c>
      <c r="P516" t="s">
        <v>1892</v>
      </c>
      <c r="Q516" t="s">
        <v>1911</v>
      </c>
      <c r="R516" t="s">
        <v>1892</v>
      </c>
      <c r="S516" t="s">
        <v>1892</v>
      </c>
      <c r="T516" t="s">
        <v>1892</v>
      </c>
      <c r="U516" t="s">
        <v>1892</v>
      </c>
      <c r="V516" t="s">
        <v>1892</v>
      </c>
      <c r="W516" t="s">
        <v>1892</v>
      </c>
      <c r="X516" t="s">
        <v>1911</v>
      </c>
      <c r="Y516" t="s">
        <v>1911</v>
      </c>
      <c r="Z516" t="s">
        <v>1911</v>
      </c>
      <c r="AA516" t="s">
        <v>1911</v>
      </c>
      <c r="AB516" t="s">
        <v>1892</v>
      </c>
      <c r="AC516" t="s">
        <v>1892</v>
      </c>
      <c r="AD516" t="s">
        <v>1911</v>
      </c>
      <c r="AE516" t="s">
        <v>1892</v>
      </c>
      <c r="AF516" t="s">
        <v>1892</v>
      </c>
      <c r="AG516" t="s">
        <v>1892</v>
      </c>
      <c r="AH516" t="s">
        <v>1892</v>
      </c>
      <c r="AI516" t="s">
        <v>1911</v>
      </c>
      <c r="AJ516" t="s">
        <v>1911</v>
      </c>
      <c r="AR516" s="21"/>
    </row>
    <row r="517" spans="1:44" x14ac:dyDescent="0.3">
      <c r="A517" t="s">
        <v>162</v>
      </c>
      <c r="B517">
        <v>2021</v>
      </c>
      <c r="C517" t="s">
        <v>3437</v>
      </c>
      <c r="D517" t="s">
        <v>1705</v>
      </c>
      <c r="E517" t="s">
        <v>3438</v>
      </c>
      <c r="F517" t="s">
        <v>3439</v>
      </c>
      <c r="G517" t="s">
        <v>1892</v>
      </c>
      <c r="H517">
        <v>39</v>
      </c>
      <c r="I517">
        <v>38</v>
      </c>
      <c r="J517">
        <v>38</v>
      </c>
      <c r="K517">
        <v>39</v>
      </c>
      <c r="L517">
        <v>41</v>
      </c>
      <c r="M517" t="s">
        <v>1911</v>
      </c>
      <c r="N517" t="s">
        <v>1892</v>
      </c>
      <c r="O517" t="s">
        <v>1892</v>
      </c>
      <c r="P517" t="s">
        <v>1892</v>
      </c>
      <c r="Q517" t="s">
        <v>1892</v>
      </c>
      <c r="R517" t="s">
        <v>1892</v>
      </c>
      <c r="S517" t="s">
        <v>1892</v>
      </c>
      <c r="T517" t="s">
        <v>1892</v>
      </c>
      <c r="U517" t="s">
        <v>1892</v>
      </c>
      <c r="V517" t="s">
        <v>1892</v>
      </c>
      <c r="W517" t="s">
        <v>1911</v>
      </c>
      <c r="X517" t="s">
        <v>1911</v>
      </c>
      <c r="Y517" t="s">
        <v>1911</v>
      </c>
      <c r="Z517" t="s">
        <v>1911</v>
      </c>
      <c r="AA517" t="s">
        <v>1892</v>
      </c>
      <c r="AB517" t="s">
        <v>1892</v>
      </c>
      <c r="AC517" t="s">
        <v>1892</v>
      </c>
      <c r="AD517" t="s">
        <v>1892</v>
      </c>
      <c r="AE517" t="s">
        <v>1892</v>
      </c>
      <c r="AF517" t="s">
        <v>1892</v>
      </c>
      <c r="AG517" t="s">
        <v>1892</v>
      </c>
      <c r="AH517" t="s">
        <v>1892</v>
      </c>
      <c r="AI517" t="s">
        <v>1911</v>
      </c>
      <c r="AJ517" t="s">
        <v>1911</v>
      </c>
      <c r="AR517" s="21"/>
    </row>
    <row r="518" spans="1:44" x14ac:dyDescent="0.3">
      <c r="A518" t="s">
        <v>162</v>
      </c>
      <c r="B518">
        <v>2021</v>
      </c>
      <c r="C518" t="s">
        <v>3440</v>
      </c>
      <c r="D518" t="s">
        <v>1708</v>
      </c>
      <c r="E518" t="s">
        <v>3441</v>
      </c>
      <c r="F518" t="s">
        <v>3442</v>
      </c>
      <c r="G518" t="s">
        <v>1892</v>
      </c>
      <c r="H518">
        <v>858</v>
      </c>
      <c r="I518">
        <v>867</v>
      </c>
      <c r="J518">
        <v>874</v>
      </c>
      <c r="K518">
        <v>882</v>
      </c>
      <c r="L518">
        <v>908</v>
      </c>
      <c r="M518" t="s">
        <v>1911</v>
      </c>
      <c r="N518" t="s">
        <v>1911</v>
      </c>
      <c r="O518" t="s">
        <v>1911</v>
      </c>
      <c r="P518" t="s">
        <v>1911</v>
      </c>
      <c r="Q518" t="s">
        <v>1911</v>
      </c>
      <c r="R518" t="s">
        <v>1911</v>
      </c>
      <c r="S518" t="s">
        <v>1892</v>
      </c>
      <c r="T518" t="s">
        <v>1892</v>
      </c>
      <c r="U518" t="s">
        <v>1892</v>
      </c>
      <c r="V518" t="s">
        <v>1911</v>
      </c>
      <c r="AB518" t="s">
        <v>1892</v>
      </c>
      <c r="AC518" t="s">
        <v>1892</v>
      </c>
      <c r="AD518" t="s">
        <v>1892</v>
      </c>
      <c r="AE518" t="s">
        <v>1911</v>
      </c>
      <c r="AF518" t="s">
        <v>1892</v>
      </c>
      <c r="AG518" t="s">
        <v>1892</v>
      </c>
      <c r="AH518" t="s">
        <v>1892</v>
      </c>
      <c r="AI518" t="s">
        <v>1911</v>
      </c>
      <c r="AJ518" t="s">
        <v>1892</v>
      </c>
      <c r="AK518" t="s">
        <v>1892</v>
      </c>
      <c r="AL518" t="s">
        <v>1911</v>
      </c>
      <c r="AM518" t="s">
        <v>1911</v>
      </c>
      <c r="AN518" t="s">
        <v>1911</v>
      </c>
      <c r="AO518" t="s">
        <v>1892</v>
      </c>
      <c r="AP518" t="s">
        <v>1911</v>
      </c>
      <c r="AQ518" t="s">
        <v>1892</v>
      </c>
      <c r="AR518" s="21"/>
    </row>
    <row r="519" spans="1:44" x14ac:dyDescent="0.3">
      <c r="A519" t="s">
        <v>162</v>
      </c>
      <c r="B519">
        <v>2021</v>
      </c>
      <c r="C519" t="s">
        <v>3443</v>
      </c>
      <c r="D519" t="s">
        <v>1711</v>
      </c>
      <c r="E519" t="s">
        <v>3444</v>
      </c>
      <c r="F519" t="s">
        <v>3445</v>
      </c>
      <c r="G519" t="s">
        <v>1892</v>
      </c>
      <c r="H519">
        <v>151</v>
      </c>
      <c r="I519">
        <v>147</v>
      </c>
      <c r="J519">
        <v>147</v>
      </c>
      <c r="K519">
        <v>126</v>
      </c>
      <c r="L519">
        <v>124</v>
      </c>
      <c r="M519" t="s">
        <v>1892</v>
      </c>
      <c r="N519" t="s">
        <v>1892</v>
      </c>
      <c r="O519" t="s">
        <v>1892</v>
      </c>
      <c r="P519" t="s">
        <v>1892</v>
      </c>
      <c r="Q519" t="s">
        <v>1892</v>
      </c>
      <c r="R519" t="s">
        <v>1892</v>
      </c>
      <c r="S519" t="s">
        <v>1892</v>
      </c>
      <c r="T519" t="s">
        <v>1892</v>
      </c>
      <c r="U519" t="s">
        <v>1892</v>
      </c>
      <c r="V519" t="s">
        <v>1911</v>
      </c>
      <c r="AB519" t="s">
        <v>1892</v>
      </c>
      <c r="AC519" t="s">
        <v>1892</v>
      </c>
      <c r="AD519" t="s">
        <v>1892</v>
      </c>
      <c r="AE519" t="s">
        <v>1911</v>
      </c>
      <c r="AF519" t="s">
        <v>1892</v>
      </c>
      <c r="AG519" t="s">
        <v>1892</v>
      </c>
      <c r="AH519" t="s">
        <v>1892</v>
      </c>
      <c r="AI519" t="s">
        <v>1911</v>
      </c>
      <c r="AJ519" t="s">
        <v>1911</v>
      </c>
      <c r="AR519" s="21"/>
    </row>
    <row r="520" spans="1:44" x14ac:dyDescent="0.3">
      <c r="A520" t="s">
        <v>162</v>
      </c>
      <c r="B520">
        <v>2021</v>
      </c>
      <c r="C520" t="s">
        <v>3446</v>
      </c>
      <c r="D520" t="s">
        <v>1714</v>
      </c>
      <c r="E520" t="s">
        <v>3447</v>
      </c>
      <c r="F520" t="s">
        <v>3448</v>
      </c>
      <c r="G520" t="s">
        <v>1892</v>
      </c>
      <c r="H520">
        <v>388</v>
      </c>
      <c r="I520">
        <v>376</v>
      </c>
      <c r="J520">
        <v>375</v>
      </c>
      <c r="K520">
        <v>380</v>
      </c>
      <c r="L520">
        <v>388</v>
      </c>
      <c r="M520" t="s">
        <v>1911</v>
      </c>
      <c r="N520" t="s">
        <v>1911</v>
      </c>
      <c r="O520" t="s">
        <v>1892</v>
      </c>
      <c r="P520" t="s">
        <v>1911</v>
      </c>
      <c r="Q520" t="s">
        <v>1911</v>
      </c>
      <c r="R520" t="s">
        <v>1911</v>
      </c>
      <c r="S520" t="s">
        <v>1911</v>
      </c>
      <c r="T520" t="s">
        <v>1911</v>
      </c>
      <c r="U520" t="s">
        <v>1911</v>
      </c>
      <c r="V520" t="s">
        <v>1911</v>
      </c>
      <c r="AB520" t="s">
        <v>1892</v>
      </c>
      <c r="AC520" t="s">
        <v>1892</v>
      </c>
      <c r="AD520" t="s">
        <v>1892</v>
      </c>
      <c r="AE520" t="s">
        <v>1911</v>
      </c>
      <c r="AF520" t="s">
        <v>1892</v>
      </c>
      <c r="AG520" t="s">
        <v>1911</v>
      </c>
      <c r="AH520" t="s">
        <v>1892</v>
      </c>
      <c r="AI520" t="s">
        <v>1911</v>
      </c>
      <c r="AJ520" t="s">
        <v>1911</v>
      </c>
      <c r="AR520" s="21"/>
    </row>
    <row r="521" spans="1:44" x14ac:dyDescent="0.3">
      <c r="A521" t="s">
        <v>162</v>
      </c>
      <c r="B521">
        <v>2021</v>
      </c>
      <c r="C521" t="s">
        <v>3449</v>
      </c>
      <c r="D521" t="s">
        <v>1717</v>
      </c>
      <c r="E521" t="s">
        <v>3450</v>
      </c>
      <c r="F521" t="s">
        <v>3451</v>
      </c>
      <c r="G521" t="s">
        <v>1892</v>
      </c>
      <c r="H521">
        <v>28.3</v>
      </c>
      <c r="I521">
        <v>28.3</v>
      </c>
      <c r="J521">
        <v>29.3</v>
      </c>
      <c r="K521">
        <v>30.8</v>
      </c>
      <c r="L521">
        <v>31.8</v>
      </c>
      <c r="M521" t="s">
        <v>1911</v>
      </c>
      <c r="N521" t="s">
        <v>1911</v>
      </c>
      <c r="O521" t="s">
        <v>1911</v>
      </c>
      <c r="P521" t="s">
        <v>1911</v>
      </c>
      <c r="Q521" t="s">
        <v>1911</v>
      </c>
      <c r="R521" t="s">
        <v>1911</v>
      </c>
      <c r="S521" t="s">
        <v>1911</v>
      </c>
      <c r="T521" t="s">
        <v>1911</v>
      </c>
      <c r="U521" t="s">
        <v>1911</v>
      </c>
      <c r="V521" t="s">
        <v>1892</v>
      </c>
      <c r="W521" t="s">
        <v>1892</v>
      </c>
      <c r="X521" t="s">
        <v>1892</v>
      </c>
      <c r="Y521" t="s">
        <v>1911</v>
      </c>
      <c r="Z521" t="s">
        <v>1911</v>
      </c>
      <c r="AA521" t="s">
        <v>1911</v>
      </c>
      <c r="AB521" t="s">
        <v>1892</v>
      </c>
      <c r="AC521" t="s">
        <v>1892</v>
      </c>
      <c r="AD521" t="s">
        <v>1892</v>
      </c>
      <c r="AE521" t="s">
        <v>1911</v>
      </c>
      <c r="AF521" t="s">
        <v>1892</v>
      </c>
      <c r="AG521" t="s">
        <v>1892</v>
      </c>
      <c r="AH521" t="s">
        <v>1892</v>
      </c>
      <c r="AI521" t="s">
        <v>1911</v>
      </c>
      <c r="AJ521" t="s">
        <v>1911</v>
      </c>
      <c r="AR521" s="21"/>
    </row>
    <row r="522" spans="1:44" x14ac:dyDescent="0.3">
      <c r="A522" t="s">
        <v>162</v>
      </c>
      <c r="B522">
        <v>2021</v>
      </c>
      <c r="C522" t="s">
        <v>3452</v>
      </c>
      <c r="D522" t="s">
        <v>1720</v>
      </c>
      <c r="E522" t="s">
        <v>3453</v>
      </c>
      <c r="F522" t="s">
        <v>3454</v>
      </c>
      <c r="G522" t="s">
        <v>1892</v>
      </c>
      <c r="H522">
        <v>142</v>
      </c>
      <c r="I522">
        <v>136.5</v>
      </c>
      <c r="J522">
        <v>146</v>
      </c>
      <c r="K522">
        <v>139</v>
      </c>
      <c r="L522">
        <v>136.6</v>
      </c>
      <c r="M522" t="s">
        <v>1911</v>
      </c>
      <c r="N522" t="s">
        <v>1911</v>
      </c>
      <c r="O522" t="s">
        <v>1911</v>
      </c>
      <c r="P522" t="s">
        <v>1911</v>
      </c>
      <c r="Q522" t="s">
        <v>1892</v>
      </c>
      <c r="R522" t="s">
        <v>1911</v>
      </c>
      <c r="S522" t="s">
        <v>1911</v>
      </c>
      <c r="T522" t="s">
        <v>1911</v>
      </c>
      <c r="U522" t="s">
        <v>1892</v>
      </c>
      <c r="V522" t="s">
        <v>1911</v>
      </c>
      <c r="AB522" t="s">
        <v>1892</v>
      </c>
      <c r="AC522" t="s">
        <v>1892</v>
      </c>
      <c r="AD522" t="s">
        <v>1892</v>
      </c>
      <c r="AE522" t="s">
        <v>1911</v>
      </c>
      <c r="AF522" t="s">
        <v>1892</v>
      </c>
      <c r="AG522" t="s">
        <v>1892</v>
      </c>
      <c r="AH522" t="s">
        <v>1911</v>
      </c>
      <c r="AI522" t="s">
        <v>1911</v>
      </c>
      <c r="AJ522" t="s">
        <v>1892</v>
      </c>
      <c r="AK522" t="s">
        <v>1892</v>
      </c>
      <c r="AL522" t="s">
        <v>1911</v>
      </c>
      <c r="AM522" t="s">
        <v>1911</v>
      </c>
      <c r="AN522" t="s">
        <v>1911</v>
      </c>
      <c r="AO522" t="s">
        <v>1911</v>
      </c>
      <c r="AP522" t="s">
        <v>1911</v>
      </c>
      <c r="AQ522" t="s">
        <v>1911</v>
      </c>
      <c r="AR522" s="21"/>
    </row>
    <row r="523" spans="1:44" x14ac:dyDescent="0.3">
      <c r="A523" t="s">
        <v>162</v>
      </c>
      <c r="B523">
        <v>2021</v>
      </c>
      <c r="C523" t="s">
        <v>3455</v>
      </c>
      <c r="D523" t="s">
        <v>1480</v>
      </c>
      <c r="E523" t="s">
        <v>3456</v>
      </c>
      <c r="F523" t="s">
        <v>3457</v>
      </c>
      <c r="G523" t="s">
        <v>1892</v>
      </c>
      <c r="H523">
        <v>377</v>
      </c>
      <c r="I523">
        <v>363</v>
      </c>
      <c r="J523">
        <v>363</v>
      </c>
      <c r="K523">
        <v>364</v>
      </c>
      <c r="L523">
        <v>386</v>
      </c>
      <c r="M523" t="s">
        <v>1911</v>
      </c>
      <c r="N523" t="s">
        <v>1911</v>
      </c>
      <c r="O523" t="s">
        <v>1911</v>
      </c>
      <c r="P523" t="s">
        <v>1911</v>
      </c>
      <c r="Q523" t="s">
        <v>1911</v>
      </c>
      <c r="R523" t="s">
        <v>1911</v>
      </c>
      <c r="S523" t="s">
        <v>1911</v>
      </c>
      <c r="T523" t="s">
        <v>1911</v>
      </c>
      <c r="U523" t="s">
        <v>1911</v>
      </c>
      <c r="V523" t="s">
        <v>1892</v>
      </c>
      <c r="W523" t="s">
        <v>1911</v>
      </c>
      <c r="X523" t="s">
        <v>1911</v>
      </c>
      <c r="Y523" t="s">
        <v>1911</v>
      </c>
      <c r="Z523" t="s">
        <v>1892</v>
      </c>
      <c r="AA523" t="s">
        <v>1911</v>
      </c>
      <c r="AB523" t="s">
        <v>1892</v>
      </c>
      <c r="AC523" t="s">
        <v>1892</v>
      </c>
      <c r="AD523" t="s">
        <v>1892</v>
      </c>
      <c r="AE523" t="s">
        <v>1892</v>
      </c>
      <c r="AF523" t="s">
        <v>1892</v>
      </c>
      <c r="AG523" t="s">
        <v>1892</v>
      </c>
      <c r="AH523" t="s">
        <v>1892</v>
      </c>
      <c r="AI523" t="s">
        <v>1911</v>
      </c>
      <c r="AJ523" t="s">
        <v>1911</v>
      </c>
      <c r="AR523" s="21"/>
    </row>
    <row r="524" spans="1:44" x14ac:dyDescent="0.3">
      <c r="A524" t="s">
        <v>162</v>
      </c>
      <c r="B524">
        <v>2021</v>
      </c>
      <c r="C524" t="s">
        <v>3458</v>
      </c>
      <c r="D524" t="s">
        <v>1723</v>
      </c>
      <c r="E524" t="s">
        <v>3459</v>
      </c>
      <c r="F524" t="s">
        <v>3460</v>
      </c>
      <c r="G524" t="s">
        <v>1892</v>
      </c>
      <c r="H524">
        <v>128</v>
      </c>
      <c r="I524">
        <v>126</v>
      </c>
      <c r="J524">
        <v>126</v>
      </c>
      <c r="K524">
        <v>116</v>
      </c>
      <c r="L524">
        <v>116</v>
      </c>
      <c r="M524" t="s">
        <v>1911</v>
      </c>
      <c r="N524" t="s">
        <v>1892</v>
      </c>
      <c r="O524" t="s">
        <v>1892</v>
      </c>
      <c r="P524" t="s">
        <v>1892</v>
      </c>
      <c r="Q524" t="s">
        <v>1892</v>
      </c>
      <c r="R524" t="s">
        <v>1892</v>
      </c>
      <c r="S524" t="s">
        <v>1911</v>
      </c>
      <c r="T524" t="s">
        <v>1892</v>
      </c>
      <c r="U524" t="s">
        <v>1892</v>
      </c>
      <c r="V524" t="s">
        <v>1892</v>
      </c>
      <c r="W524" t="s">
        <v>1892</v>
      </c>
      <c r="X524" t="s">
        <v>1911</v>
      </c>
      <c r="Y524" t="s">
        <v>1911</v>
      </c>
      <c r="Z524" t="s">
        <v>1911</v>
      </c>
      <c r="AA524" t="s">
        <v>1911</v>
      </c>
      <c r="AB524" t="s">
        <v>1892</v>
      </c>
      <c r="AC524" t="s">
        <v>1892</v>
      </c>
      <c r="AD524" t="s">
        <v>1892</v>
      </c>
      <c r="AE524" t="s">
        <v>1892</v>
      </c>
      <c r="AF524" t="s">
        <v>1892</v>
      </c>
      <c r="AG524" t="s">
        <v>1911</v>
      </c>
      <c r="AH524" t="s">
        <v>1892</v>
      </c>
      <c r="AI524" t="s">
        <v>1911</v>
      </c>
      <c r="AJ524" t="s">
        <v>1892</v>
      </c>
      <c r="AK524" t="s">
        <v>1911</v>
      </c>
      <c r="AL524" t="s">
        <v>1892</v>
      </c>
      <c r="AM524" t="s">
        <v>1892</v>
      </c>
      <c r="AN524" t="s">
        <v>1892</v>
      </c>
      <c r="AO524" t="s">
        <v>1892</v>
      </c>
      <c r="AP524" t="s">
        <v>1892</v>
      </c>
      <c r="AQ524" t="s">
        <v>1911</v>
      </c>
      <c r="AR524" s="21"/>
    </row>
    <row r="525" spans="1:44" x14ac:dyDescent="0.3">
      <c r="A525" t="s">
        <v>162</v>
      </c>
      <c r="B525">
        <v>2021</v>
      </c>
      <c r="C525" t="s">
        <v>3461</v>
      </c>
      <c r="D525" t="s">
        <v>1726</v>
      </c>
      <c r="E525" t="s">
        <v>3462</v>
      </c>
      <c r="F525" t="s">
        <v>3463</v>
      </c>
      <c r="G525" t="s">
        <v>1892</v>
      </c>
      <c r="H525">
        <v>65</v>
      </c>
      <c r="I525">
        <v>64</v>
      </c>
      <c r="J525">
        <v>64</v>
      </c>
      <c r="K525">
        <v>63</v>
      </c>
      <c r="L525">
        <v>63</v>
      </c>
      <c r="M525" t="s">
        <v>1911</v>
      </c>
      <c r="N525" t="s">
        <v>1911</v>
      </c>
      <c r="O525" t="s">
        <v>1911</v>
      </c>
      <c r="P525" t="s">
        <v>1911</v>
      </c>
      <c r="Q525" t="s">
        <v>1911</v>
      </c>
      <c r="R525" t="s">
        <v>1911</v>
      </c>
      <c r="S525" t="s">
        <v>1911</v>
      </c>
      <c r="T525" t="s">
        <v>1911</v>
      </c>
      <c r="U525" t="s">
        <v>1911</v>
      </c>
      <c r="V525" t="s">
        <v>1911</v>
      </c>
      <c r="AB525" t="s">
        <v>1892</v>
      </c>
      <c r="AC525" t="s">
        <v>1892</v>
      </c>
      <c r="AD525" t="s">
        <v>1911</v>
      </c>
      <c r="AE525" t="s">
        <v>1911</v>
      </c>
      <c r="AF525" t="s">
        <v>1911</v>
      </c>
      <c r="AG525" t="s">
        <v>1911</v>
      </c>
      <c r="AH525" t="s">
        <v>1892</v>
      </c>
      <c r="AI525" t="s">
        <v>1892</v>
      </c>
      <c r="AJ525" t="s">
        <v>1892</v>
      </c>
      <c r="AK525" t="s">
        <v>1892</v>
      </c>
      <c r="AL525" t="s">
        <v>1911</v>
      </c>
      <c r="AM525" t="s">
        <v>1911</v>
      </c>
      <c r="AN525" t="s">
        <v>1911</v>
      </c>
      <c r="AO525" t="s">
        <v>1892</v>
      </c>
      <c r="AP525" t="s">
        <v>1911</v>
      </c>
      <c r="AQ525" t="s">
        <v>1892</v>
      </c>
      <c r="AR525" s="21"/>
    </row>
    <row r="526" spans="1:44" x14ac:dyDescent="0.3">
      <c r="A526" t="s">
        <v>162</v>
      </c>
      <c r="B526">
        <v>2021</v>
      </c>
      <c r="C526" t="s">
        <v>3464</v>
      </c>
      <c r="D526" t="s">
        <v>3465</v>
      </c>
      <c r="E526" t="s">
        <v>3466</v>
      </c>
      <c r="F526" t="s">
        <v>3467</v>
      </c>
      <c r="G526" t="s">
        <v>1892</v>
      </c>
      <c r="H526">
        <v>97</v>
      </c>
      <c r="I526">
        <v>104</v>
      </c>
      <c r="J526">
        <v>98</v>
      </c>
      <c r="K526">
        <v>94</v>
      </c>
      <c r="L526">
        <v>83</v>
      </c>
      <c r="M526" t="s">
        <v>1911</v>
      </c>
      <c r="N526" t="s">
        <v>1911</v>
      </c>
      <c r="O526" t="s">
        <v>1911</v>
      </c>
      <c r="P526" t="s">
        <v>1911</v>
      </c>
      <c r="Q526" t="s">
        <v>1911</v>
      </c>
      <c r="R526" t="s">
        <v>1911</v>
      </c>
      <c r="S526" t="s">
        <v>1911</v>
      </c>
      <c r="T526" t="s">
        <v>1911</v>
      </c>
      <c r="U526" t="s">
        <v>1911</v>
      </c>
      <c r="V526" t="s">
        <v>1911</v>
      </c>
      <c r="AB526" t="s">
        <v>1892</v>
      </c>
      <c r="AC526" t="s">
        <v>1892</v>
      </c>
      <c r="AD526" t="s">
        <v>1892</v>
      </c>
      <c r="AE526" t="s">
        <v>1892</v>
      </c>
      <c r="AF526" t="s">
        <v>1892</v>
      </c>
      <c r="AG526" t="s">
        <v>1911</v>
      </c>
      <c r="AH526" t="s">
        <v>1892</v>
      </c>
      <c r="AI526" t="s">
        <v>1911</v>
      </c>
      <c r="AJ526" t="s">
        <v>1911</v>
      </c>
      <c r="AR526" s="21"/>
    </row>
    <row r="527" spans="1:44" x14ac:dyDescent="0.3">
      <c r="A527" t="s">
        <v>162</v>
      </c>
      <c r="B527">
        <v>2021</v>
      </c>
      <c r="C527" t="s">
        <v>3468</v>
      </c>
      <c r="D527" t="s">
        <v>1731</v>
      </c>
      <c r="E527" t="s">
        <v>3469</v>
      </c>
      <c r="F527" t="s">
        <v>3470</v>
      </c>
      <c r="G527" t="s">
        <v>1892</v>
      </c>
      <c r="H527">
        <v>95</v>
      </c>
      <c r="I527">
        <v>95</v>
      </c>
      <c r="J527">
        <v>95</v>
      </c>
      <c r="K527">
        <v>98</v>
      </c>
      <c r="L527">
        <v>97</v>
      </c>
      <c r="M527" t="s">
        <v>1911</v>
      </c>
      <c r="N527" t="s">
        <v>1911</v>
      </c>
      <c r="O527" t="s">
        <v>1911</v>
      </c>
      <c r="P527" t="s">
        <v>1911</v>
      </c>
      <c r="Q527" t="s">
        <v>1911</v>
      </c>
      <c r="R527" t="s">
        <v>1911</v>
      </c>
      <c r="S527" t="s">
        <v>1911</v>
      </c>
      <c r="T527" t="s">
        <v>1911</v>
      </c>
      <c r="U527" t="s">
        <v>1911</v>
      </c>
      <c r="V527" t="s">
        <v>1892</v>
      </c>
      <c r="W527" t="s">
        <v>1892</v>
      </c>
      <c r="X527" t="s">
        <v>1911</v>
      </c>
      <c r="Y527" t="s">
        <v>1911</v>
      </c>
      <c r="Z527" t="s">
        <v>1892</v>
      </c>
      <c r="AA527" t="s">
        <v>1911</v>
      </c>
      <c r="AB527" t="s">
        <v>1892</v>
      </c>
      <c r="AC527" t="s">
        <v>1892</v>
      </c>
      <c r="AD527" t="s">
        <v>1892</v>
      </c>
      <c r="AE527" t="s">
        <v>1911</v>
      </c>
      <c r="AF527" t="s">
        <v>1911</v>
      </c>
      <c r="AG527" t="s">
        <v>1892</v>
      </c>
      <c r="AH527" t="s">
        <v>1892</v>
      </c>
      <c r="AI527" t="s">
        <v>1911</v>
      </c>
      <c r="AJ527" t="s">
        <v>1911</v>
      </c>
      <c r="AR527" s="21"/>
    </row>
    <row r="528" spans="1:44" x14ac:dyDescent="0.3">
      <c r="A528" t="s">
        <v>162</v>
      </c>
      <c r="B528">
        <v>2021</v>
      </c>
      <c r="C528" t="s">
        <v>3471</v>
      </c>
      <c r="D528" t="s">
        <v>1734</v>
      </c>
      <c r="E528" t="s">
        <v>3472</v>
      </c>
      <c r="F528" t="s">
        <v>3473</v>
      </c>
      <c r="G528" t="s">
        <v>1892</v>
      </c>
      <c r="H528">
        <v>64</v>
      </c>
      <c r="I528">
        <v>64</v>
      </c>
      <c r="J528">
        <v>64</v>
      </c>
      <c r="K528">
        <v>64</v>
      </c>
      <c r="L528">
        <v>64</v>
      </c>
      <c r="M528" t="s">
        <v>1892</v>
      </c>
      <c r="N528" t="s">
        <v>1892</v>
      </c>
      <c r="O528" t="s">
        <v>1892</v>
      </c>
      <c r="P528" t="s">
        <v>1892</v>
      </c>
      <c r="Q528" t="s">
        <v>1892</v>
      </c>
      <c r="R528" t="s">
        <v>1892</v>
      </c>
      <c r="S528" t="s">
        <v>1892</v>
      </c>
      <c r="T528" t="s">
        <v>1892</v>
      </c>
      <c r="U528" t="s">
        <v>1892</v>
      </c>
      <c r="V528" t="s">
        <v>1892</v>
      </c>
      <c r="W528" t="s">
        <v>1892</v>
      </c>
      <c r="X528" t="s">
        <v>1911</v>
      </c>
      <c r="Y528" t="s">
        <v>1911</v>
      </c>
      <c r="Z528" t="s">
        <v>1911</v>
      </c>
      <c r="AA528" t="s">
        <v>1911</v>
      </c>
      <c r="AB528" t="s">
        <v>1892</v>
      </c>
      <c r="AC528" t="s">
        <v>1892</v>
      </c>
      <c r="AD528" t="s">
        <v>1892</v>
      </c>
      <c r="AE528" t="s">
        <v>1892</v>
      </c>
      <c r="AF528" t="s">
        <v>1892</v>
      </c>
      <c r="AG528" t="s">
        <v>1892</v>
      </c>
      <c r="AH528" t="s">
        <v>1892</v>
      </c>
      <c r="AI528" t="s">
        <v>1911</v>
      </c>
      <c r="AJ528" t="s">
        <v>1911</v>
      </c>
      <c r="AR528" s="21"/>
    </row>
    <row r="529" spans="1:44" x14ac:dyDescent="0.3">
      <c r="A529" t="s">
        <v>162</v>
      </c>
      <c r="B529">
        <v>2021</v>
      </c>
      <c r="C529" t="s">
        <v>3474</v>
      </c>
      <c r="D529" t="s">
        <v>1737</v>
      </c>
      <c r="E529" t="s">
        <v>3475</v>
      </c>
      <c r="F529" t="s">
        <v>3476</v>
      </c>
      <c r="G529" t="s">
        <v>1892</v>
      </c>
      <c r="H529">
        <v>31</v>
      </c>
      <c r="I529">
        <v>30</v>
      </c>
      <c r="J529">
        <v>31</v>
      </c>
      <c r="K529">
        <v>31</v>
      </c>
      <c r="L529">
        <v>30.5</v>
      </c>
      <c r="M529" t="s">
        <v>1911</v>
      </c>
      <c r="N529" t="s">
        <v>1892</v>
      </c>
      <c r="O529" t="s">
        <v>1892</v>
      </c>
      <c r="P529" t="s">
        <v>1892</v>
      </c>
      <c r="Q529" t="s">
        <v>1911</v>
      </c>
      <c r="R529" t="s">
        <v>1892</v>
      </c>
      <c r="S529" t="s">
        <v>1892</v>
      </c>
      <c r="T529" t="s">
        <v>1892</v>
      </c>
      <c r="U529" t="s">
        <v>1892</v>
      </c>
      <c r="V529" t="s">
        <v>1911</v>
      </c>
      <c r="AB529" t="s">
        <v>1892</v>
      </c>
      <c r="AC529" t="s">
        <v>1892</v>
      </c>
      <c r="AD529" t="s">
        <v>1911</v>
      </c>
      <c r="AE529" t="s">
        <v>1892</v>
      </c>
      <c r="AF529" t="s">
        <v>1892</v>
      </c>
      <c r="AG529" t="s">
        <v>1892</v>
      </c>
      <c r="AH529" t="s">
        <v>1892</v>
      </c>
      <c r="AI529" t="s">
        <v>1911</v>
      </c>
      <c r="AJ529" t="s">
        <v>1892</v>
      </c>
      <c r="AK529" t="s">
        <v>1911</v>
      </c>
      <c r="AL529" t="s">
        <v>1911</v>
      </c>
      <c r="AM529" t="s">
        <v>1911</v>
      </c>
      <c r="AN529" t="s">
        <v>1892</v>
      </c>
      <c r="AO529" t="s">
        <v>1892</v>
      </c>
      <c r="AP529" t="s">
        <v>1892</v>
      </c>
      <c r="AQ529" t="s">
        <v>1892</v>
      </c>
      <c r="AR529" s="21"/>
    </row>
    <row r="530" spans="1:44" x14ac:dyDescent="0.3">
      <c r="A530" t="s">
        <v>162</v>
      </c>
      <c r="B530">
        <v>2021</v>
      </c>
      <c r="C530" t="s">
        <v>3477</v>
      </c>
      <c r="D530" t="s">
        <v>1740</v>
      </c>
      <c r="E530" t="s">
        <v>3478</v>
      </c>
      <c r="F530" t="s">
        <v>3479</v>
      </c>
      <c r="G530" t="s">
        <v>1892</v>
      </c>
      <c r="H530">
        <v>514</v>
      </c>
      <c r="I530">
        <v>509</v>
      </c>
      <c r="J530">
        <v>509</v>
      </c>
      <c r="K530">
        <v>493</v>
      </c>
      <c r="L530">
        <v>515</v>
      </c>
      <c r="M530" t="s">
        <v>1911</v>
      </c>
      <c r="N530" t="s">
        <v>1911</v>
      </c>
      <c r="O530" t="s">
        <v>1911</v>
      </c>
      <c r="P530" t="s">
        <v>1911</v>
      </c>
      <c r="Q530" t="s">
        <v>1911</v>
      </c>
      <c r="R530" t="s">
        <v>1911</v>
      </c>
      <c r="S530" t="s">
        <v>1911</v>
      </c>
      <c r="T530" t="s">
        <v>1911</v>
      </c>
      <c r="U530" t="s">
        <v>1911</v>
      </c>
      <c r="V530" t="s">
        <v>1911</v>
      </c>
      <c r="AB530" t="s">
        <v>1911</v>
      </c>
      <c r="AJ530" t="s">
        <v>1911</v>
      </c>
      <c r="AR530" s="21"/>
    </row>
    <row r="531" spans="1:44" x14ac:dyDescent="0.3">
      <c r="A531" t="s">
        <v>162</v>
      </c>
      <c r="B531">
        <v>2021</v>
      </c>
      <c r="C531" t="s">
        <v>3480</v>
      </c>
      <c r="D531" t="s">
        <v>1743</v>
      </c>
      <c r="E531" t="s">
        <v>3481</v>
      </c>
      <c r="F531" t="s">
        <v>3482</v>
      </c>
      <c r="G531" t="s">
        <v>1892</v>
      </c>
      <c r="H531">
        <v>497</v>
      </c>
      <c r="I531">
        <v>501</v>
      </c>
      <c r="J531">
        <v>501</v>
      </c>
      <c r="K531">
        <v>495</v>
      </c>
      <c r="L531">
        <v>509.4</v>
      </c>
      <c r="M531" t="s">
        <v>1911</v>
      </c>
      <c r="N531" t="s">
        <v>1911</v>
      </c>
      <c r="O531" t="s">
        <v>1911</v>
      </c>
      <c r="P531" t="s">
        <v>1911</v>
      </c>
      <c r="Q531" t="s">
        <v>1911</v>
      </c>
      <c r="R531" t="s">
        <v>1911</v>
      </c>
      <c r="S531" t="s">
        <v>1911</v>
      </c>
      <c r="T531" t="s">
        <v>1911</v>
      </c>
      <c r="U531" t="s">
        <v>1892</v>
      </c>
      <c r="V531" t="s">
        <v>1911</v>
      </c>
      <c r="AB531" t="s">
        <v>1911</v>
      </c>
      <c r="AJ531" t="s">
        <v>1911</v>
      </c>
      <c r="AR531" s="21"/>
    </row>
    <row r="532" spans="1:44" x14ac:dyDescent="0.3">
      <c r="A532" t="s">
        <v>162</v>
      </c>
      <c r="B532">
        <v>2021</v>
      </c>
      <c r="C532" t="s">
        <v>3483</v>
      </c>
      <c r="D532" t="s">
        <v>1746</v>
      </c>
      <c r="E532" t="s">
        <v>3484</v>
      </c>
      <c r="F532" t="s">
        <v>3485</v>
      </c>
      <c r="G532" t="s">
        <v>1892</v>
      </c>
      <c r="H532">
        <v>110</v>
      </c>
      <c r="I532">
        <v>109</v>
      </c>
      <c r="J532">
        <v>110</v>
      </c>
      <c r="K532">
        <v>106</v>
      </c>
      <c r="L532">
        <v>110</v>
      </c>
      <c r="M532" t="s">
        <v>1911</v>
      </c>
      <c r="N532" t="s">
        <v>1892</v>
      </c>
      <c r="O532" t="s">
        <v>1892</v>
      </c>
      <c r="P532" t="s">
        <v>1892</v>
      </c>
      <c r="Q532" t="s">
        <v>1892</v>
      </c>
      <c r="R532" t="s">
        <v>1892</v>
      </c>
      <c r="S532" t="s">
        <v>1892</v>
      </c>
      <c r="T532" t="s">
        <v>1892</v>
      </c>
      <c r="U532" t="s">
        <v>1892</v>
      </c>
      <c r="V532" t="s">
        <v>1911</v>
      </c>
      <c r="AB532" t="s">
        <v>1892</v>
      </c>
      <c r="AC532" t="s">
        <v>1892</v>
      </c>
      <c r="AD532" t="s">
        <v>1892</v>
      </c>
      <c r="AE532" t="s">
        <v>1911</v>
      </c>
      <c r="AF532" t="s">
        <v>1892</v>
      </c>
      <c r="AG532" t="s">
        <v>1892</v>
      </c>
      <c r="AH532" t="s">
        <v>1892</v>
      </c>
      <c r="AI532" t="s">
        <v>1911</v>
      </c>
      <c r="AJ532" t="s">
        <v>1911</v>
      </c>
      <c r="AR532" s="21"/>
    </row>
    <row r="533" spans="1:44" x14ac:dyDescent="0.3">
      <c r="A533" t="s">
        <v>162</v>
      </c>
      <c r="B533">
        <v>2021</v>
      </c>
      <c r="C533" t="s">
        <v>3486</v>
      </c>
      <c r="D533" t="s">
        <v>1483</v>
      </c>
      <c r="E533" t="s">
        <v>3487</v>
      </c>
      <c r="F533" t="s">
        <v>3488</v>
      </c>
      <c r="G533" t="s">
        <v>1892</v>
      </c>
      <c r="H533">
        <v>665</v>
      </c>
      <c r="I533">
        <v>656</v>
      </c>
      <c r="J533">
        <v>656</v>
      </c>
      <c r="K533">
        <v>647</v>
      </c>
      <c r="L533">
        <v>642</v>
      </c>
      <c r="M533" t="s">
        <v>1911</v>
      </c>
      <c r="N533" t="s">
        <v>1892</v>
      </c>
      <c r="O533" t="s">
        <v>1892</v>
      </c>
      <c r="P533" t="s">
        <v>1911</v>
      </c>
      <c r="Q533" t="s">
        <v>1911</v>
      </c>
      <c r="R533" t="s">
        <v>1911</v>
      </c>
      <c r="S533" t="s">
        <v>1911</v>
      </c>
      <c r="T533" t="s">
        <v>1911</v>
      </c>
      <c r="U533" t="s">
        <v>1892</v>
      </c>
      <c r="V533" t="s">
        <v>1892</v>
      </c>
      <c r="W533" t="s">
        <v>1892</v>
      </c>
      <c r="X533" t="s">
        <v>1911</v>
      </c>
      <c r="Y533" t="s">
        <v>1911</v>
      </c>
      <c r="Z533" t="s">
        <v>1911</v>
      </c>
      <c r="AA533" t="s">
        <v>1911</v>
      </c>
      <c r="AB533" t="s">
        <v>1892</v>
      </c>
      <c r="AC533" t="s">
        <v>1892</v>
      </c>
      <c r="AD533" t="s">
        <v>1911</v>
      </c>
      <c r="AE533" t="s">
        <v>1911</v>
      </c>
      <c r="AF533" t="s">
        <v>1892</v>
      </c>
      <c r="AG533" t="s">
        <v>1911</v>
      </c>
      <c r="AH533" t="s">
        <v>1892</v>
      </c>
      <c r="AI533" t="s">
        <v>1911</v>
      </c>
      <c r="AJ533" t="s">
        <v>1911</v>
      </c>
      <c r="AR533" s="21"/>
    </row>
    <row r="534" spans="1:44" x14ac:dyDescent="0.3">
      <c r="A534" t="s">
        <v>162</v>
      </c>
      <c r="B534">
        <v>2021</v>
      </c>
      <c r="C534" t="s">
        <v>3489</v>
      </c>
      <c r="D534" t="s">
        <v>1749</v>
      </c>
      <c r="E534" t="s">
        <v>3490</v>
      </c>
      <c r="F534" t="s">
        <v>3491</v>
      </c>
      <c r="G534" t="s">
        <v>1892</v>
      </c>
      <c r="H534">
        <v>787</v>
      </c>
      <c r="I534">
        <v>790</v>
      </c>
      <c r="J534">
        <v>792</v>
      </c>
      <c r="K534">
        <v>794</v>
      </c>
      <c r="L534">
        <v>793</v>
      </c>
      <c r="M534" t="s">
        <v>1911</v>
      </c>
      <c r="N534" t="s">
        <v>1911</v>
      </c>
      <c r="O534" t="s">
        <v>1911</v>
      </c>
      <c r="P534" t="s">
        <v>1911</v>
      </c>
      <c r="Q534" t="s">
        <v>1911</v>
      </c>
      <c r="R534" t="s">
        <v>1911</v>
      </c>
      <c r="S534" t="s">
        <v>1911</v>
      </c>
      <c r="T534" t="s">
        <v>1911</v>
      </c>
      <c r="U534" t="s">
        <v>1911</v>
      </c>
      <c r="V534" t="s">
        <v>1911</v>
      </c>
      <c r="AB534" t="s">
        <v>1892</v>
      </c>
      <c r="AC534" t="s">
        <v>1892</v>
      </c>
      <c r="AD534" t="s">
        <v>1892</v>
      </c>
      <c r="AE534" t="s">
        <v>1911</v>
      </c>
      <c r="AF534" t="s">
        <v>1892</v>
      </c>
      <c r="AG534" t="s">
        <v>1892</v>
      </c>
      <c r="AH534" t="s">
        <v>1892</v>
      </c>
      <c r="AI534" t="s">
        <v>1911</v>
      </c>
      <c r="AJ534" t="s">
        <v>1911</v>
      </c>
      <c r="AR534" s="21"/>
    </row>
    <row r="535" spans="1:44" x14ac:dyDescent="0.3">
      <c r="A535" t="s">
        <v>162</v>
      </c>
      <c r="B535">
        <v>2021</v>
      </c>
      <c r="C535" t="s">
        <v>3492</v>
      </c>
      <c r="D535" t="s">
        <v>1752</v>
      </c>
      <c r="E535" t="s">
        <v>3493</v>
      </c>
      <c r="F535" t="s">
        <v>3494</v>
      </c>
      <c r="G535" t="s">
        <v>1892</v>
      </c>
      <c r="H535">
        <v>47</v>
      </c>
      <c r="I535">
        <v>44</v>
      </c>
      <c r="J535">
        <v>44</v>
      </c>
      <c r="K535">
        <v>48</v>
      </c>
      <c r="L535">
        <v>46</v>
      </c>
      <c r="M535" t="s">
        <v>1911</v>
      </c>
      <c r="N535" t="s">
        <v>1911</v>
      </c>
      <c r="O535" t="s">
        <v>1911</v>
      </c>
      <c r="P535" t="s">
        <v>1911</v>
      </c>
      <c r="Q535" t="s">
        <v>1911</v>
      </c>
      <c r="R535" t="s">
        <v>1911</v>
      </c>
      <c r="S535" t="s">
        <v>1911</v>
      </c>
      <c r="T535" t="s">
        <v>1911</v>
      </c>
      <c r="U535" t="s">
        <v>1911</v>
      </c>
      <c r="V535" t="s">
        <v>1911</v>
      </c>
      <c r="AB535" t="s">
        <v>1892</v>
      </c>
      <c r="AC535" t="s">
        <v>1911</v>
      </c>
      <c r="AD535" t="s">
        <v>1911</v>
      </c>
      <c r="AE535" t="s">
        <v>1911</v>
      </c>
      <c r="AF535" t="s">
        <v>1911</v>
      </c>
      <c r="AG535" t="s">
        <v>1892</v>
      </c>
      <c r="AH535" t="s">
        <v>1892</v>
      </c>
      <c r="AI535" t="s">
        <v>1911</v>
      </c>
      <c r="AJ535" t="s">
        <v>1911</v>
      </c>
      <c r="AR535" s="21"/>
    </row>
    <row r="536" spans="1:44" x14ac:dyDescent="0.3">
      <c r="A536" t="s">
        <v>162</v>
      </c>
      <c r="B536">
        <v>2021</v>
      </c>
      <c r="C536" t="s">
        <v>3495</v>
      </c>
      <c r="D536" t="s">
        <v>1755</v>
      </c>
      <c r="E536" t="s">
        <v>3496</v>
      </c>
      <c r="F536" t="s">
        <v>3497</v>
      </c>
      <c r="G536" t="s">
        <v>1892</v>
      </c>
      <c r="H536">
        <v>656</v>
      </c>
      <c r="I536">
        <v>675</v>
      </c>
      <c r="J536">
        <v>675</v>
      </c>
      <c r="K536">
        <v>666</v>
      </c>
      <c r="L536">
        <v>695</v>
      </c>
      <c r="M536" t="s">
        <v>1911</v>
      </c>
      <c r="N536" t="s">
        <v>1911</v>
      </c>
      <c r="O536" t="s">
        <v>1911</v>
      </c>
      <c r="P536" t="s">
        <v>1911</v>
      </c>
      <c r="Q536" t="s">
        <v>1911</v>
      </c>
      <c r="R536" t="s">
        <v>1911</v>
      </c>
      <c r="S536" t="s">
        <v>1911</v>
      </c>
      <c r="T536" t="s">
        <v>1911</v>
      </c>
      <c r="U536" t="s">
        <v>1911</v>
      </c>
      <c r="V536" t="s">
        <v>1911</v>
      </c>
      <c r="AB536" t="s">
        <v>1911</v>
      </c>
      <c r="AJ536" t="s">
        <v>1892</v>
      </c>
      <c r="AK536" t="s">
        <v>1911</v>
      </c>
      <c r="AL536" t="s">
        <v>1911</v>
      </c>
      <c r="AM536" t="s">
        <v>1911</v>
      </c>
      <c r="AN536" t="s">
        <v>1911</v>
      </c>
      <c r="AO536" t="s">
        <v>1911</v>
      </c>
      <c r="AP536" t="s">
        <v>1911</v>
      </c>
      <c r="AQ536" t="s">
        <v>1892</v>
      </c>
      <c r="AR536" s="21"/>
    </row>
    <row r="537" spans="1:44" x14ac:dyDescent="0.3">
      <c r="A537" t="s">
        <v>162</v>
      </c>
      <c r="B537">
        <v>2021</v>
      </c>
      <c r="C537" t="s">
        <v>3498</v>
      </c>
      <c r="D537" t="s">
        <v>1758</v>
      </c>
      <c r="E537" t="s">
        <v>3499</v>
      </c>
      <c r="F537" t="s">
        <v>3500</v>
      </c>
      <c r="G537" t="s">
        <v>1892</v>
      </c>
      <c r="H537">
        <v>699</v>
      </c>
      <c r="I537">
        <v>774</v>
      </c>
      <c r="J537">
        <v>788</v>
      </c>
      <c r="K537">
        <v>856</v>
      </c>
      <c r="L537">
        <v>849</v>
      </c>
      <c r="M537" t="s">
        <v>1892</v>
      </c>
      <c r="N537" t="s">
        <v>1911</v>
      </c>
      <c r="O537" t="s">
        <v>1911</v>
      </c>
      <c r="P537" t="s">
        <v>1911</v>
      </c>
      <c r="Q537" t="s">
        <v>1911</v>
      </c>
      <c r="R537" t="s">
        <v>1911</v>
      </c>
      <c r="S537" t="s">
        <v>1911</v>
      </c>
      <c r="T537" t="s">
        <v>1911</v>
      </c>
      <c r="U537" t="s">
        <v>1911</v>
      </c>
      <c r="V537" t="s">
        <v>1892</v>
      </c>
      <c r="W537" t="s">
        <v>1892</v>
      </c>
      <c r="X537" t="s">
        <v>1892</v>
      </c>
      <c r="Y537" t="s">
        <v>1911</v>
      </c>
      <c r="Z537" t="s">
        <v>1892</v>
      </c>
      <c r="AA537" t="s">
        <v>1911</v>
      </c>
      <c r="AB537" t="s">
        <v>1892</v>
      </c>
      <c r="AC537" t="s">
        <v>1892</v>
      </c>
      <c r="AD537" t="s">
        <v>1892</v>
      </c>
      <c r="AE537" t="s">
        <v>1911</v>
      </c>
      <c r="AF537" t="s">
        <v>1892</v>
      </c>
      <c r="AG537" t="s">
        <v>1892</v>
      </c>
      <c r="AH537" t="s">
        <v>1892</v>
      </c>
      <c r="AI537" t="s">
        <v>1911</v>
      </c>
      <c r="AJ537" t="s">
        <v>1892</v>
      </c>
      <c r="AK537" t="s">
        <v>1892</v>
      </c>
      <c r="AL537" t="s">
        <v>1911</v>
      </c>
      <c r="AM537" t="s">
        <v>1911</v>
      </c>
      <c r="AN537" t="s">
        <v>1911</v>
      </c>
      <c r="AO537" t="s">
        <v>1911</v>
      </c>
      <c r="AP537" t="s">
        <v>1911</v>
      </c>
      <c r="AQ537" t="s">
        <v>1892</v>
      </c>
      <c r="AR537" s="21"/>
    </row>
    <row r="538" spans="1:44" x14ac:dyDescent="0.3">
      <c r="A538" t="s">
        <v>162</v>
      </c>
      <c r="B538">
        <v>2021</v>
      </c>
      <c r="C538" t="s">
        <v>3501</v>
      </c>
      <c r="D538" t="s">
        <v>1761</v>
      </c>
      <c r="E538" t="s">
        <v>3502</v>
      </c>
      <c r="F538" t="s">
        <v>3503</v>
      </c>
      <c r="G538" t="s">
        <v>1892</v>
      </c>
      <c r="H538">
        <v>58</v>
      </c>
      <c r="I538">
        <v>58</v>
      </c>
      <c r="J538">
        <v>59</v>
      </c>
      <c r="K538">
        <v>59</v>
      </c>
      <c r="L538">
        <v>60</v>
      </c>
      <c r="M538" t="s">
        <v>1911</v>
      </c>
      <c r="N538" t="s">
        <v>1892</v>
      </c>
      <c r="O538" t="s">
        <v>1892</v>
      </c>
      <c r="P538" t="s">
        <v>1911</v>
      </c>
      <c r="Q538" t="s">
        <v>1911</v>
      </c>
      <c r="R538" t="s">
        <v>1892</v>
      </c>
      <c r="S538" t="s">
        <v>1892</v>
      </c>
      <c r="T538" t="s">
        <v>1892</v>
      </c>
      <c r="U538" t="s">
        <v>1892</v>
      </c>
      <c r="V538" t="s">
        <v>1892</v>
      </c>
      <c r="W538" t="s">
        <v>1892</v>
      </c>
      <c r="X538" t="s">
        <v>1911</v>
      </c>
      <c r="Y538" t="s">
        <v>1911</v>
      </c>
      <c r="Z538" t="s">
        <v>1911</v>
      </c>
      <c r="AA538" t="s">
        <v>1911</v>
      </c>
      <c r="AB538" t="s">
        <v>1911</v>
      </c>
      <c r="AJ538" t="s">
        <v>1911</v>
      </c>
      <c r="AR538" s="21"/>
    </row>
    <row r="539" spans="1:44" x14ac:dyDescent="0.3">
      <c r="A539" t="s">
        <v>162</v>
      </c>
      <c r="B539">
        <v>2021</v>
      </c>
      <c r="C539" t="s">
        <v>3504</v>
      </c>
      <c r="D539" t="s">
        <v>1764</v>
      </c>
      <c r="E539" t="s">
        <v>3505</v>
      </c>
      <c r="F539" t="s">
        <v>3506</v>
      </c>
      <c r="G539" t="s">
        <v>1892</v>
      </c>
      <c r="H539">
        <v>66</v>
      </c>
      <c r="I539">
        <v>66</v>
      </c>
      <c r="J539">
        <v>66</v>
      </c>
      <c r="K539">
        <v>60</v>
      </c>
      <c r="L539">
        <v>60</v>
      </c>
      <c r="M539" t="s">
        <v>1911</v>
      </c>
      <c r="N539" t="s">
        <v>1911</v>
      </c>
      <c r="O539" t="s">
        <v>1911</v>
      </c>
      <c r="P539" t="s">
        <v>1911</v>
      </c>
      <c r="Q539" t="s">
        <v>1911</v>
      </c>
      <c r="R539" t="s">
        <v>1911</v>
      </c>
      <c r="S539" t="s">
        <v>1911</v>
      </c>
      <c r="T539" t="s">
        <v>1911</v>
      </c>
      <c r="U539" t="s">
        <v>1911</v>
      </c>
      <c r="V539" t="s">
        <v>1911</v>
      </c>
      <c r="AB539" t="s">
        <v>1911</v>
      </c>
      <c r="AJ539" t="s">
        <v>1911</v>
      </c>
      <c r="AR539" s="21"/>
    </row>
    <row r="540" spans="1:44" x14ac:dyDescent="0.3">
      <c r="A540" t="s">
        <v>162</v>
      </c>
      <c r="B540">
        <v>2021</v>
      </c>
      <c r="C540" t="s">
        <v>3507</v>
      </c>
      <c r="D540" t="s">
        <v>1767</v>
      </c>
      <c r="E540" t="s">
        <v>3508</v>
      </c>
      <c r="F540" t="s">
        <v>3509</v>
      </c>
      <c r="G540" t="s">
        <v>1892</v>
      </c>
      <c r="H540">
        <v>2484</v>
      </c>
      <c r="I540">
        <v>2570</v>
      </c>
      <c r="J540">
        <v>2483</v>
      </c>
      <c r="K540">
        <v>2696</v>
      </c>
      <c r="L540">
        <v>2731</v>
      </c>
      <c r="M540" t="s">
        <v>1911</v>
      </c>
      <c r="N540" t="s">
        <v>1892</v>
      </c>
      <c r="O540" t="s">
        <v>1911</v>
      </c>
      <c r="P540" t="s">
        <v>1911</v>
      </c>
      <c r="Q540" t="s">
        <v>1911</v>
      </c>
      <c r="R540" t="s">
        <v>1911</v>
      </c>
      <c r="S540" t="s">
        <v>1911</v>
      </c>
      <c r="T540" t="s">
        <v>1911</v>
      </c>
      <c r="U540" t="s">
        <v>1892</v>
      </c>
      <c r="V540" t="s">
        <v>1911</v>
      </c>
      <c r="AB540" t="s">
        <v>1892</v>
      </c>
      <c r="AC540" t="s">
        <v>1892</v>
      </c>
      <c r="AD540" t="s">
        <v>1892</v>
      </c>
      <c r="AE540" t="s">
        <v>1892</v>
      </c>
      <c r="AF540" t="s">
        <v>1892</v>
      </c>
      <c r="AG540" t="s">
        <v>1892</v>
      </c>
      <c r="AH540" t="s">
        <v>1892</v>
      </c>
      <c r="AI540" t="s">
        <v>1911</v>
      </c>
      <c r="AJ540" t="s">
        <v>1911</v>
      </c>
      <c r="AR540" s="21"/>
    </row>
    <row r="541" spans="1:44" x14ac:dyDescent="0.3">
      <c r="A541" t="s">
        <v>162</v>
      </c>
      <c r="B541">
        <v>2021</v>
      </c>
      <c r="C541" t="s">
        <v>3510</v>
      </c>
      <c r="D541" t="s">
        <v>1770</v>
      </c>
      <c r="E541" t="s">
        <v>3511</v>
      </c>
      <c r="F541" t="s">
        <v>3512</v>
      </c>
      <c r="G541" t="s">
        <v>1892</v>
      </c>
      <c r="H541">
        <v>32</v>
      </c>
      <c r="I541">
        <v>32</v>
      </c>
      <c r="J541">
        <v>32</v>
      </c>
      <c r="K541">
        <v>28</v>
      </c>
      <c r="L541">
        <v>26</v>
      </c>
      <c r="M541" t="s">
        <v>1911</v>
      </c>
      <c r="N541" t="s">
        <v>1911</v>
      </c>
      <c r="O541" t="s">
        <v>1911</v>
      </c>
      <c r="P541" t="s">
        <v>1911</v>
      </c>
      <c r="Q541" t="s">
        <v>1911</v>
      </c>
      <c r="R541" t="s">
        <v>1911</v>
      </c>
      <c r="S541" t="s">
        <v>1911</v>
      </c>
      <c r="T541" t="s">
        <v>1911</v>
      </c>
      <c r="U541" t="s">
        <v>1911</v>
      </c>
      <c r="V541" t="s">
        <v>1892</v>
      </c>
      <c r="W541" t="s">
        <v>1911</v>
      </c>
      <c r="X541" t="s">
        <v>1911</v>
      </c>
      <c r="Y541" t="s">
        <v>1892</v>
      </c>
      <c r="Z541" t="s">
        <v>1892</v>
      </c>
      <c r="AA541" t="s">
        <v>1911</v>
      </c>
      <c r="AB541" t="s">
        <v>1892</v>
      </c>
      <c r="AC541" t="s">
        <v>1892</v>
      </c>
      <c r="AD541" t="s">
        <v>1911</v>
      </c>
      <c r="AE541" t="s">
        <v>1911</v>
      </c>
      <c r="AF541" t="s">
        <v>1892</v>
      </c>
      <c r="AG541" t="s">
        <v>1911</v>
      </c>
      <c r="AH541" t="s">
        <v>1892</v>
      </c>
      <c r="AI541" t="s">
        <v>1911</v>
      </c>
      <c r="AJ541" t="s">
        <v>1892</v>
      </c>
      <c r="AK541" t="s">
        <v>1892</v>
      </c>
      <c r="AL541" t="s">
        <v>1911</v>
      </c>
      <c r="AM541" t="s">
        <v>1911</v>
      </c>
      <c r="AN541" t="s">
        <v>1911</v>
      </c>
      <c r="AO541" t="s">
        <v>1892</v>
      </c>
      <c r="AP541" t="s">
        <v>1911</v>
      </c>
      <c r="AQ541" t="s">
        <v>1911</v>
      </c>
      <c r="AR541" s="21"/>
    </row>
    <row r="542" spans="1:44" x14ac:dyDescent="0.3">
      <c r="A542" t="s">
        <v>162</v>
      </c>
      <c r="B542">
        <v>2021</v>
      </c>
      <c r="C542" t="s">
        <v>3513</v>
      </c>
      <c r="D542" t="s">
        <v>1773</v>
      </c>
      <c r="E542" t="s">
        <v>3514</v>
      </c>
      <c r="F542" t="s">
        <v>3515</v>
      </c>
      <c r="G542" t="s">
        <v>1892</v>
      </c>
      <c r="H542">
        <v>362</v>
      </c>
      <c r="I542">
        <v>365</v>
      </c>
      <c r="J542">
        <v>365</v>
      </c>
      <c r="K542">
        <v>369</v>
      </c>
      <c r="L542">
        <v>388</v>
      </c>
      <c r="M542" t="s">
        <v>1911</v>
      </c>
      <c r="N542" t="s">
        <v>1911</v>
      </c>
      <c r="O542" t="s">
        <v>1892</v>
      </c>
      <c r="P542" t="s">
        <v>1911</v>
      </c>
      <c r="Q542" t="s">
        <v>1911</v>
      </c>
      <c r="R542" t="s">
        <v>1911</v>
      </c>
      <c r="S542" t="s">
        <v>1892</v>
      </c>
      <c r="T542" t="s">
        <v>1911</v>
      </c>
      <c r="U542" t="s">
        <v>1892</v>
      </c>
      <c r="V542" t="s">
        <v>1911</v>
      </c>
      <c r="AB542" t="s">
        <v>1892</v>
      </c>
      <c r="AC542" t="s">
        <v>1892</v>
      </c>
      <c r="AD542" t="s">
        <v>1892</v>
      </c>
      <c r="AE542" t="s">
        <v>1911</v>
      </c>
      <c r="AF542" t="s">
        <v>1892</v>
      </c>
      <c r="AG542" t="s">
        <v>1892</v>
      </c>
      <c r="AH542" t="s">
        <v>1892</v>
      </c>
      <c r="AI542" t="s">
        <v>1911</v>
      </c>
      <c r="AJ542" t="s">
        <v>1892</v>
      </c>
      <c r="AK542" t="s">
        <v>1892</v>
      </c>
      <c r="AL542" t="s">
        <v>1892</v>
      </c>
      <c r="AM542" t="s">
        <v>1892</v>
      </c>
      <c r="AN542" t="s">
        <v>1911</v>
      </c>
      <c r="AO542" t="s">
        <v>1911</v>
      </c>
      <c r="AP542" t="s">
        <v>1892</v>
      </c>
      <c r="AQ542" t="s">
        <v>1911</v>
      </c>
      <c r="AR542" s="21"/>
    </row>
    <row r="543" spans="1:44" x14ac:dyDescent="0.3">
      <c r="A543" t="s">
        <v>162</v>
      </c>
      <c r="B543">
        <v>2021</v>
      </c>
      <c r="C543" t="s">
        <v>3516</v>
      </c>
      <c r="D543" t="s">
        <v>1776</v>
      </c>
      <c r="E543" t="s">
        <v>3517</v>
      </c>
      <c r="F543" t="s">
        <v>3518</v>
      </c>
      <c r="G543" t="s">
        <v>1892</v>
      </c>
      <c r="H543">
        <v>98</v>
      </c>
      <c r="I543">
        <v>96</v>
      </c>
      <c r="J543">
        <v>102</v>
      </c>
      <c r="K543">
        <v>102</v>
      </c>
      <c r="L543">
        <v>103.9</v>
      </c>
      <c r="M543" t="s">
        <v>1911</v>
      </c>
      <c r="N543" t="s">
        <v>1911</v>
      </c>
      <c r="O543" t="s">
        <v>1892</v>
      </c>
      <c r="P543" t="s">
        <v>1911</v>
      </c>
      <c r="Q543" t="s">
        <v>1911</v>
      </c>
      <c r="R543" t="s">
        <v>1911</v>
      </c>
      <c r="S543" t="s">
        <v>1911</v>
      </c>
      <c r="T543" t="s">
        <v>1911</v>
      </c>
      <c r="U543" t="s">
        <v>1911</v>
      </c>
      <c r="V543" t="s">
        <v>1892</v>
      </c>
      <c r="W543" t="s">
        <v>1892</v>
      </c>
      <c r="X543" t="s">
        <v>1911</v>
      </c>
      <c r="Y543" t="s">
        <v>1911</v>
      </c>
      <c r="Z543" t="s">
        <v>1911</v>
      </c>
      <c r="AA543" t="s">
        <v>1911</v>
      </c>
      <c r="AB543" t="s">
        <v>1892</v>
      </c>
      <c r="AC543" t="s">
        <v>1892</v>
      </c>
      <c r="AD543" t="s">
        <v>1911</v>
      </c>
      <c r="AE543" t="s">
        <v>1911</v>
      </c>
      <c r="AF543" t="s">
        <v>1892</v>
      </c>
      <c r="AG543" t="s">
        <v>1892</v>
      </c>
      <c r="AH543" t="s">
        <v>1892</v>
      </c>
      <c r="AI543" t="s">
        <v>1911</v>
      </c>
      <c r="AJ543" t="s">
        <v>1911</v>
      </c>
      <c r="AR543" s="21"/>
    </row>
    <row r="544" spans="1:44" x14ac:dyDescent="0.3">
      <c r="A544" t="s">
        <v>162</v>
      </c>
      <c r="B544">
        <v>2021</v>
      </c>
      <c r="C544" t="s">
        <v>3519</v>
      </c>
      <c r="D544" t="s">
        <v>1779</v>
      </c>
      <c r="E544" t="s">
        <v>3520</v>
      </c>
      <c r="F544" t="s">
        <v>3521</v>
      </c>
      <c r="G544" t="s">
        <v>1892</v>
      </c>
      <c r="H544">
        <v>81</v>
      </c>
      <c r="I544">
        <v>80</v>
      </c>
      <c r="J544">
        <v>79</v>
      </c>
      <c r="K544">
        <v>79</v>
      </c>
      <c r="L544">
        <v>80</v>
      </c>
      <c r="M544" t="s">
        <v>1911</v>
      </c>
      <c r="N544" t="s">
        <v>1911</v>
      </c>
      <c r="O544" t="s">
        <v>1911</v>
      </c>
      <c r="P544" t="s">
        <v>1911</v>
      </c>
      <c r="Q544" t="s">
        <v>1911</v>
      </c>
      <c r="R544" t="s">
        <v>1911</v>
      </c>
      <c r="S544" t="s">
        <v>1911</v>
      </c>
      <c r="T544" t="s">
        <v>1911</v>
      </c>
      <c r="U544" t="s">
        <v>1911</v>
      </c>
      <c r="V544" t="s">
        <v>1911</v>
      </c>
      <c r="AB544" t="s">
        <v>1892</v>
      </c>
      <c r="AC544" t="s">
        <v>1892</v>
      </c>
      <c r="AD544" t="s">
        <v>1892</v>
      </c>
      <c r="AE544" t="s">
        <v>1892</v>
      </c>
      <c r="AF544" t="s">
        <v>1911</v>
      </c>
      <c r="AG544" t="s">
        <v>1892</v>
      </c>
      <c r="AH544" t="s">
        <v>1892</v>
      </c>
      <c r="AI544" t="s">
        <v>1892</v>
      </c>
      <c r="AJ544" t="s">
        <v>1911</v>
      </c>
      <c r="AR544" s="21"/>
    </row>
    <row r="545" spans="1:44" x14ac:dyDescent="0.3">
      <c r="A545" t="s">
        <v>162</v>
      </c>
      <c r="B545">
        <v>2021</v>
      </c>
      <c r="C545" t="s">
        <v>3522</v>
      </c>
      <c r="D545" t="s">
        <v>1782</v>
      </c>
      <c r="E545" t="s">
        <v>3523</v>
      </c>
      <c r="F545" t="s">
        <v>3524</v>
      </c>
      <c r="G545" t="s">
        <v>1892</v>
      </c>
      <c r="H545">
        <v>130</v>
      </c>
      <c r="I545">
        <v>129</v>
      </c>
      <c r="J545">
        <v>129</v>
      </c>
      <c r="K545">
        <v>126</v>
      </c>
      <c r="L545">
        <v>115</v>
      </c>
      <c r="M545" t="s">
        <v>1911</v>
      </c>
      <c r="N545" t="s">
        <v>1911</v>
      </c>
      <c r="O545" t="s">
        <v>1911</v>
      </c>
      <c r="P545" t="s">
        <v>1911</v>
      </c>
      <c r="Q545" t="s">
        <v>1911</v>
      </c>
      <c r="R545" t="s">
        <v>1911</v>
      </c>
      <c r="S545" t="s">
        <v>1911</v>
      </c>
      <c r="T545" t="s">
        <v>1911</v>
      </c>
      <c r="U545" t="s">
        <v>1911</v>
      </c>
      <c r="V545" t="s">
        <v>1892</v>
      </c>
      <c r="W545" t="s">
        <v>1892</v>
      </c>
      <c r="X545" t="s">
        <v>1911</v>
      </c>
      <c r="Y545" t="s">
        <v>1911</v>
      </c>
      <c r="Z545" t="s">
        <v>1892</v>
      </c>
      <c r="AA545" t="s">
        <v>1911</v>
      </c>
      <c r="AB545" t="s">
        <v>1892</v>
      </c>
      <c r="AC545" t="s">
        <v>1892</v>
      </c>
      <c r="AD545" t="s">
        <v>1892</v>
      </c>
      <c r="AE545" t="s">
        <v>1911</v>
      </c>
      <c r="AF545" t="s">
        <v>1911</v>
      </c>
      <c r="AG545" t="s">
        <v>1911</v>
      </c>
      <c r="AH545" t="s">
        <v>1892</v>
      </c>
      <c r="AI545" t="s">
        <v>1911</v>
      </c>
      <c r="AJ545" t="s">
        <v>1911</v>
      </c>
      <c r="AR545" s="21"/>
    </row>
    <row r="546" spans="1:44" x14ac:dyDescent="0.3">
      <c r="A546" t="s">
        <v>162</v>
      </c>
      <c r="B546">
        <v>2021</v>
      </c>
      <c r="C546" t="s">
        <v>3525</v>
      </c>
      <c r="D546" t="s">
        <v>1785</v>
      </c>
      <c r="E546" t="s">
        <v>3526</v>
      </c>
      <c r="F546" t="s">
        <v>3527</v>
      </c>
      <c r="G546" t="s">
        <v>1892</v>
      </c>
      <c r="H546">
        <v>22</v>
      </c>
      <c r="I546">
        <v>22</v>
      </c>
      <c r="J546">
        <v>22</v>
      </c>
      <c r="K546">
        <v>22</v>
      </c>
      <c r="L546">
        <v>24</v>
      </c>
      <c r="M546" t="s">
        <v>1911</v>
      </c>
      <c r="N546" t="s">
        <v>1911</v>
      </c>
      <c r="O546" t="s">
        <v>1911</v>
      </c>
      <c r="P546" t="s">
        <v>1911</v>
      </c>
      <c r="Q546" t="s">
        <v>1911</v>
      </c>
      <c r="R546" t="s">
        <v>1892</v>
      </c>
      <c r="S546" t="s">
        <v>1911</v>
      </c>
      <c r="T546" t="s">
        <v>1911</v>
      </c>
      <c r="U546" t="s">
        <v>1892</v>
      </c>
      <c r="V546" t="s">
        <v>1911</v>
      </c>
      <c r="AB546" t="s">
        <v>1892</v>
      </c>
      <c r="AC546" t="s">
        <v>1892</v>
      </c>
      <c r="AD546" t="s">
        <v>1911</v>
      </c>
      <c r="AE546" t="s">
        <v>1892</v>
      </c>
      <c r="AF546" t="s">
        <v>1892</v>
      </c>
      <c r="AG546" t="s">
        <v>1892</v>
      </c>
      <c r="AH546" t="s">
        <v>1911</v>
      </c>
      <c r="AI546" t="s">
        <v>1911</v>
      </c>
      <c r="AJ546" t="s">
        <v>1911</v>
      </c>
      <c r="AR546" s="21"/>
    </row>
    <row r="547" spans="1:44" x14ac:dyDescent="0.3">
      <c r="A547" t="s">
        <v>162</v>
      </c>
      <c r="B547">
        <v>2021</v>
      </c>
      <c r="C547" t="s">
        <v>3528</v>
      </c>
      <c r="D547" t="s">
        <v>1788</v>
      </c>
      <c r="E547" t="s">
        <v>3529</v>
      </c>
      <c r="F547" t="s">
        <v>3530</v>
      </c>
      <c r="G547" t="s">
        <v>1892</v>
      </c>
      <c r="H547">
        <v>55</v>
      </c>
      <c r="I547">
        <v>61</v>
      </c>
      <c r="J547">
        <v>61</v>
      </c>
      <c r="K547">
        <v>60</v>
      </c>
      <c r="L547">
        <v>60</v>
      </c>
      <c r="M547" t="s">
        <v>1911</v>
      </c>
      <c r="N547" t="s">
        <v>1911</v>
      </c>
      <c r="O547" t="s">
        <v>1892</v>
      </c>
      <c r="P547" t="s">
        <v>1911</v>
      </c>
      <c r="Q547" t="s">
        <v>1911</v>
      </c>
      <c r="R547" t="s">
        <v>1892</v>
      </c>
      <c r="S547" t="s">
        <v>1892</v>
      </c>
      <c r="T547" t="s">
        <v>1911</v>
      </c>
      <c r="U547" t="s">
        <v>1892</v>
      </c>
      <c r="V547" t="s">
        <v>1911</v>
      </c>
      <c r="AB547" t="s">
        <v>1892</v>
      </c>
      <c r="AC547" t="s">
        <v>1911</v>
      </c>
      <c r="AD547" t="s">
        <v>1911</v>
      </c>
      <c r="AE547" t="s">
        <v>1911</v>
      </c>
      <c r="AF547" t="s">
        <v>1911</v>
      </c>
      <c r="AG547" t="s">
        <v>1892</v>
      </c>
      <c r="AH547" t="s">
        <v>1892</v>
      </c>
      <c r="AI547" t="s">
        <v>1911</v>
      </c>
      <c r="AJ547" t="s">
        <v>1911</v>
      </c>
      <c r="AR547" s="21"/>
    </row>
    <row r="548" spans="1:44" x14ac:dyDescent="0.3">
      <c r="A548" t="s">
        <v>162</v>
      </c>
      <c r="B548">
        <v>2021</v>
      </c>
      <c r="C548" t="s">
        <v>3531</v>
      </c>
      <c r="D548" t="s">
        <v>1791</v>
      </c>
      <c r="E548" t="s">
        <v>3532</v>
      </c>
      <c r="F548" t="s">
        <v>3533</v>
      </c>
      <c r="G548" t="s">
        <v>1892</v>
      </c>
      <c r="H548">
        <v>67</v>
      </c>
      <c r="I548">
        <v>67</v>
      </c>
      <c r="J548">
        <v>66</v>
      </c>
      <c r="K548">
        <v>65</v>
      </c>
      <c r="L548">
        <v>63</v>
      </c>
      <c r="M548" t="s">
        <v>1911</v>
      </c>
      <c r="N548" t="s">
        <v>1911</v>
      </c>
      <c r="O548" t="s">
        <v>1892</v>
      </c>
      <c r="P548" t="s">
        <v>1911</v>
      </c>
      <c r="Q548" t="s">
        <v>1892</v>
      </c>
      <c r="R548" t="s">
        <v>1892</v>
      </c>
      <c r="S548" t="s">
        <v>1911</v>
      </c>
      <c r="T548" t="s">
        <v>1911</v>
      </c>
      <c r="U548" t="s">
        <v>1892</v>
      </c>
      <c r="V548" t="s">
        <v>1911</v>
      </c>
      <c r="AB548" t="s">
        <v>1892</v>
      </c>
      <c r="AC548" t="s">
        <v>1892</v>
      </c>
      <c r="AD548" t="s">
        <v>1892</v>
      </c>
      <c r="AE548" t="s">
        <v>1892</v>
      </c>
      <c r="AF548" t="s">
        <v>1892</v>
      </c>
      <c r="AG548" t="s">
        <v>1892</v>
      </c>
      <c r="AH548" t="s">
        <v>1892</v>
      </c>
      <c r="AI548" t="s">
        <v>1911</v>
      </c>
      <c r="AJ548" t="s">
        <v>1892</v>
      </c>
      <c r="AK548" t="s">
        <v>1892</v>
      </c>
      <c r="AL548" t="s">
        <v>1892</v>
      </c>
      <c r="AM548" t="s">
        <v>1911</v>
      </c>
      <c r="AN548" t="s">
        <v>1892</v>
      </c>
      <c r="AO548" t="s">
        <v>1892</v>
      </c>
      <c r="AP548" t="s">
        <v>1911</v>
      </c>
      <c r="AQ548" t="s">
        <v>1911</v>
      </c>
      <c r="AR548" s="21"/>
    </row>
    <row r="549" spans="1:44" x14ac:dyDescent="0.3">
      <c r="A549" t="s">
        <v>162</v>
      </c>
      <c r="B549">
        <v>2021</v>
      </c>
      <c r="C549" t="s">
        <v>3534</v>
      </c>
      <c r="D549" t="s">
        <v>1794</v>
      </c>
      <c r="E549" t="s">
        <v>3535</v>
      </c>
      <c r="F549" t="s">
        <v>3536</v>
      </c>
      <c r="G549" t="s">
        <v>1892</v>
      </c>
      <c r="H549">
        <v>608</v>
      </c>
      <c r="I549">
        <v>623</v>
      </c>
      <c r="J549">
        <v>646</v>
      </c>
      <c r="K549">
        <v>663</v>
      </c>
      <c r="L549">
        <v>660</v>
      </c>
      <c r="M549" t="s">
        <v>1911</v>
      </c>
      <c r="N549" t="s">
        <v>1911</v>
      </c>
      <c r="O549" t="s">
        <v>1911</v>
      </c>
      <c r="P549" t="s">
        <v>1911</v>
      </c>
      <c r="Q549" t="s">
        <v>1911</v>
      </c>
      <c r="R549" t="s">
        <v>1911</v>
      </c>
      <c r="S549" t="s">
        <v>1911</v>
      </c>
      <c r="T549" t="s">
        <v>1911</v>
      </c>
      <c r="U549" t="s">
        <v>1911</v>
      </c>
      <c r="V549" t="s">
        <v>1911</v>
      </c>
      <c r="AB549" t="s">
        <v>1911</v>
      </c>
      <c r="AJ549" t="s">
        <v>1911</v>
      </c>
      <c r="AR549" s="21"/>
    </row>
    <row r="550" spans="1:44" x14ac:dyDescent="0.3">
      <c r="A550" t="s">
        <v>162</v>
      </c>
      <c r="B550">
        <v>2021</v>
      </c>
      <c r="C550" t="s">
        <v>3537</v>
      </c>
      <c r="D550" t="s">
        <v>1797</v>
      </c>
      <c r="E550" t="s">
        <v>3538</v>
      </c>
      <c r="F550" t="s">
        <v>3539</v>
      </c>
      <c r="G550" t="s">
        <v>1892</v>
      </c>
      <c r="H550">
        <v>209</v>
      </c>
      <c r="I550">
        <v>211</v>
      </c>
      <c r="J550">
        <v>211</v>
      </c>
      <c r="K550">
        <v>212</v>
      </c>
      <c r="L550">
        <v>210</v>
      </c>
      <c r="M550" t="s">
        <v>1911</v>
      </c>
      <c r="N550" t="s">
        <v>1911</v>
      </c>
      <c r="O550" t="s">
        <v>1892</v>
      </c>
      <c r="P550" t="s">
        <v>1892</v>
      </c>
      <c r="Q550" t="s">
        <v>1911</v>
      </c>
      <c r="R550" t="s">
        <v>1892</v>
      </c>
      <c r="S550" t="s">
        <v>1892</v>
      </c>
      <c r="T550" t="s">
        <v>1892</v>
      </c>
      <c r="U550" t="s">
        <v>1892</v>
      </c>
      <c r="V550" t="s">
        <v>1892</v>
      </c>
      <c r="W550" t="s">
        <v>1892</v>
      </c>
      <c r="X550" t="s">
        <v>1911</v>
      </c>
      <c r="Y550" t="s">
        <v>1911</v>
      </c>
      <c r="Z550" t="s">
        <v>1911</v>
      </c>
      <c r="AA550" t="s">
        <v>1911</v>
      </c>
      <c r="AB550" t="s">
        <v>1892</v>
      </c>
      <c r="AC550" t="s">
        <v>1911</v>
      </c>
      <c r="AD550" t="s">
        <v>1892</v>
      </c>
      <c r="AE550" t="s">
        <v>1911</v>
      </c>
      <c r="AF550" t="s">
        <v>1892</v>
      </c>
      <c r="AG550" t="s">
        <v>1892</v>
      </c>
      <c r="AH550" t="s">
        <v>1892</v>
      </c>
      <c r="AI550" t="s">
        <v>1911</v>
      </c>
      <c r="AJ550" t="s">
        <v>1911</v>
      </c>
      <c r="AR550" s="21"/>
    </row>
    <row r="551" spans="1:44" x14ac:dyDescent="0.3">
      <c r="A551" t="s">
        <v>162</v>
      </c>
      <c r="B551">
        <v>2021</v>
      </c>
      <c r="C551" t="s">
        <v>3540</v>
      </c>
      <c r="D551" t="s">
        <v>1800</v>
      </c>
      <c r="E551" t="s">
        <v>3541</v>
      </c>
      <c r="F551" t="s">
        <v>3542</v>
      </c>
      <c r="G551" t="s">
        <v>1892</v>
      </c>
      <c r="H551">
        <v>343</v>
      </c>
      <c r="I551">
        <v>343</v>
      </c>
      <c r="J551">
        <v>344</v>
      </c>
      <c r="K551">
        <v>344</v>
      </c>
      <c r="L551">
        <v>352</v>
      </c>
      <c r="M551" t="s">
        <v>1911</v>
      </c>
      <c r="N551" t="s">
        <v>1911</v>
      </c>
      <c r="O551" t="s">
        <v>1911</v>
      </c>
      <c r="P551" t="s">
        <v>1911</v>
      </c>
      <c r="Q551" t="s">
        <v>1911</v>
      </c>
      <c r="R551" t="s">
        <v>1911</v>
      </c>
      <c r="S551" t="s">
        <v>1911</v>
      </c>
      <c r="T551" t="s">
        <v>1911</v>
      </c>
      <c r="U551" t="s">
        <v>1911</v>
      </c>
      <c r="V551" t="s">
        <v>1911</v>
      </c>
      <c r="AB551" t="s">
        <v>1892</v>
      </c>
      <c r="AC551" t="s">
        <v>1892</v>
      </c>
      <c r="AD551" t="s">
        <v>1892</v>
      </c>
      <c r="AE551" t="s">
        <v>1911</v>
      </c>
      <c r="AF551" t="s">
        <v>1892</v>
      </c>
      <c r="AG551" t="s">
        <v>1911</v>
      </c>
      <c r="AH551" t="s">
        <v>1892</v>
      </c>
      <c r="AI551" t="s">
        <v>1911</v>
      </c>
      <c r="AJ551" t="s">
        <v>1911</v>
      </c>
      <c r="AR551" s="21"/>
    </row>
    <row r="552" spans="1:44" x14ac:dyDescent="0.3">
      <c r="A552" t="s">
        <v>162</v>
      </c>
      <c r="B552">
        <v>2021</v>
      </c>
      <c r="C552" t="s">
        <v>3543</v>
      </c>
      <c r="D552" t="s">
        <v>968</v>
      </c>
      <c r="E552" t="s">
        <v>3544</v>
      </c>
      <c r="F552" t="s">
        <v>3545</v>
      </c>
      <c r="G552" t="s">
        <v>1892</v>
      </c>
      <c r="H552">
        <v>212</v>
      </c>
      <c r="I552">
        <v>208</v>
      </c>
      <c r="J552">
        <v>208</v>
      </c>
      <c r="K552">
        <v>216</v>
      </c>
      <c r="L552">
        <v>215</v>
      </c>
      <c r="M552" t="s">
        <v>1911</v>
      </c>
      <c r="N552" t="s">
        <v>1892</v>
      </c>
      <c r="O552" t="s">
        <v>1892</v>
      </c>
      <c r="P552" t="s">
        <v>1892</v>
      </c>
      <c r="Q552" t="s">
        <v>1892</v>
      </c>
      <c r="R552" t="s">
        <v>1892</v>
      </c>
      <c r="S552" t="s">
        <v>1892</v>
      </c>
      <c r="T552" t="s">
        <v>1892</v>
      </c>
      <c r="U552" t="s">
        <v>1892</v>
      </c>
      <c r="V552" t="s">
        <v>1911</v>
      </c>
      <c r="AB552" t="s">
        <v>1892</v>
      </c>
      <c r="AC552" t="s">
        <v>1892</v>
      </c>
      <c r="AD552" t="s">
        <v>1892</v>
      </c>
      <c r="AE552" t="s">
        <v>1892</v>
      </c>
      <c r="AF552" t="s">
        <v>1892</v>
      </c>
      <c r="AG552" t="s">
        <v>1892</v>
      </c>
      <c r="AH552" t="s">
        <v>1892</v>
      </c>
      <c r="AI552" t="s">
        <v>1911</v>
      </c>
      <c r="AJ552" t="s">
        <v>1911</v>
      </c>
      <c r="AR552" s="21"/>
    </row>
    <row r="553" spans="1:44" x14ac:dyDescent="0.3">
      <c r="A553" t="s">
        <v>162</v>
      </c>
      <c r="B553">
        <v>2021</v>
      </c>
      <c r="C553" t="s">
        <v>3546</v>
      </c>
      <c r="D553" t="s">
        <v>1803</v>
      </c>
      <c r="E553" t="s">
        <v>3547</v>
      </c>
      <c r="F553" t="s">
        <v>3548</v>
      </c>
      <c r="G553" t="s">
        <v>1892</v>
      </c>
      <c r="H553">
        <v>58</v>
      </c>
      <c r="I553">
        <v>59</v>
      </c>
      <c r="J553">
        <v>58</v>
      </c>
      <c r="K553">
        <v>62</v>
      </c>
      <c r="L553">
        <v>65</v>
      </c>
      <c r="M553" t="s">
        <v>1911</v>
      </c>
      <c r="N553" t="s">
        <v>1911</v>
      </c>
      <c r="O553" t="s">
        <v>1911</v>
      </c>
      <c r="P553" t="s">
        <v>1911</v>
      </c>
      <c r="Q553" t="s">
        <v>1911</v>
      </c>
      <c r="R553" t="s">
        <v>1892</v>
      </c>
      <c r="S553" t="s">
        <v>1911</v>
      </c>
      <c r="T553" t="s">
        <v>1911</v>
      </c>
      <c r="U553" t="s">
        <v>1892</v>
      </c>
      <c r="V553" t="s">
        <v>1911</v>
      </c>
      <c r="AB553" t="s">
        <v>1892</v>
      </c>
      <c r="AC553" t="s">
        <v>1892</v>
      </c>
      <c r="AD553" t="s">
        <v>1892</v>
      </c>
      <c r="AE553" t="s">
        <v>1892</v>
      </c>
      <c r="AF553" t="s">
        <v>1892</v>
      </c>
      <c r="AG553" t="s">
        <v>1892</v>
      </c>
      <c r="AH553" t="s">
        <v>1892</v>
      </c>
      <c r="AI553" t="s">
        <v>1911</v>
      </c>
      <c r="AJ553" t="s">
        <v>1911</v>
      </c>
      <c r="AR553" s="21"/>
    </row>
    <row r="554" spans="1:44" x14ac:dyDescent="0.3">
      <c r="A554" t="s">
        <v>162</v>
      </c>
      <c r="B554">
        <v>2021</v>
      </c>
      <c r="C554" t="s">
        <v>3549</v>
      </c>
      <c r="D554" t="s">
        <v>1806</v>
      </c>
      <c r="E554" t="s">
        <v>3550</v>
      </c>
      <c r="F554" t="s">
        <v>3551</v>
      </c>
      <c r="G554" t="s">
        <v>1892</v>
      </c>
      <c r="H554">
        <v>37</v>
      </c>
      <c r="I554">
        <v>38</v>
      </c>
      <c r="J554">
        <v>38</v>
      </c>
      <c r="K554">
        <v>37</v>
      </c>
      <c r="L554">
        <v>38</v>
      </c>
      <c r="M554" t="s">
        <v>1911</v>
      </c>
      <c r="N554" t="s">
        <v>1911</v>
      </c>
      <c r="O554" t="s">
        <v>1911</v>
      </c>
      <c r="P554" t="s">
        <v>1911</v>
      </c>
      <c r="Q554" t="s">
        <v>1911</v>
      </c>
      <c r="R554" t="s">
        <v>1911</v>
      </c>
      <c r="S554" t="s">
        <v>1911</v>
      </c>
      <c r="T554" t="s">
        <v>1911</v>
      </c>
      <c r="U554" t="s">
        <v>1911</v>
      </c>
      <c r="V554" t="s">
        <v>1892</v>
      </c>
      <c r="W554" t="s">
        <v>1911</v>
      </c>
      <c r="X554" t="s">
        <v>1892</v>
      </c>
      <c r="Y554" t="s">
        <v>1911</v>
      </c>
      <c r="Z554" t="s">
        <v>1911</v>
      </c>
      <c r="AA554" t="s">
        <v>1911</v>
      </c>
      <c r="AB554" t="s">
        <v>1911</v>
      </c>
      <c r="AJ554" t="s">
        <v>1911</v>
      </c>
      <c r="AR554" s="21"/>
    </row>
    <row r="555" spans="1:44" x14ac:dyDescent="0.3">
      <c r="A555" t="s">
        <v>162</v>
      </c>
      <c r="B555">
        <v>2021</v>
      </c>
      <c r="C555" t="s">
        <v>3552</v>
      </c>
      <c r="D555" t="s">
        <v>1809</v>
      </c>
      <c r="E555" t="s">
        <v>3553</v>
      </c>
      <c r="F555" t="s">
        <v>3554</v>
      </c>
      <c r="G555" t="s">
        <v>1892</v>
      </c>
      <c r="H555">
        <v>111</v>
      </c>
      <c r="I555">
        <v>113</v>
      </c>
      <c r="J555">
        <v>113</v>
      </c>
      <c r="K555">
        <v>107</v>
      </c>
      <c r="L555">
        <v>115</v>
      </c>
      <c r="M555" t="s">
        <v>1911</v>
      </c>
      <c r="N555" t="s">
        <v>1892</v>
      </c>
      <c r="O555" t="s">
        <v>1892</v>
      </c>
      <c r="P555" t="s">
        <v>1911</v>
      </c>
      <c r="Q555" t="s">
        <v>1911</v>
      </c>
      <c r="R555" t="s">
        <v>1892</v>
      </c>
      <c r="S555" t="s">
        <v>1911</v>
      </c>
      <c r="T555" t="s">
        <v>1892</v>
      </c>
      <c r="U555" t="s">
        <v>1892</v>
      </c>
      <c r="V555" t="s">
        <v>1911</v>
      </c>
      <c r="AB555" t="s">
        <v>1892</v>
      </c>
      <c r="AC555" t="s">
        <v>1892</v>
      </c>
      <c r="AD555" t="s">
        <v>1892</v>
      </c>
      <c r="AE555" t="s">
        <v>1892</v>
      </c>
      <c r="AF555" t="s">
        <v>1892</v>
      </c>
      <c r="AG555" t="s">
        <v>1892</v>
      </c>
      <c r="AH555" t="s">
        <v>1892</v>
      </c>
      <c r="AI555" t="s">
        <v>1911</v>
      </c>
      <c r="AJ555" t="s">
        <v>1911</v>
      </c>
      <c r="AR555" s="21"/>
    </row>
    <row r="556" spans="1:44" x14ac:dyDescent="0.3">
      <c r="A556" t="s">
        <v>162</v>
      </c>
      <c r="B556">
        <v>2021</v>
      </c>
      <c r="C556" t="s">
        <v>3555</v>
      </c>
      <c r="D556" t="s">
        <v>1812</v>
      </c>
      <c r="E556" t="s">
        <v>3556</v>
      </c>
      <c r="F556" t="s">
        <v>3557</v>
      </c>
      <c r="G556" t="s">
        <v>1892</v>
      </c>
      <c r="H556">
        <v>53.6</v>
      </c>
      <c r="I556">
        <v>60</v>
      </c>
      <c r="J556">
        <v>61</v>
      </c>
      <c r="K556">
        <v>59.1</v>
      </c>
      <c r="L556">
        <v>59</v>
      </c>
      <c r="M556" t="s">
        <v>1911</v>
      </c>
      <c r="N556" t="s">
        <v>1911</v>
      </c>
      <c r="O556" t="s">
        <v>1892</v>
      </c>
      <c r="P556" t="s">
        <v>1892</v>
      </c>
      <c r="Q556" t="s">
        <v>1892</v>
      </c>
      <c r="R556" t="s">
        <v>1892</v>
      </c>
      <c r="S556" t="s">
        <v>1892</v>
      </c>
      <c r="T556" t="s">
        <v>1892</v>
      </c>
      <c r="U556" t="s">
        <v>1892</v>
      </c>
      <c r="V556" t="s">
        <v>1892</v>
      </c>
      <c r="W556" t="s">
        <v>1892</v>
      </c>
      <c r="X556" t="s">
        <v>1892</v>
      </c>
      <c r="Y556" t="s">
        <v>1911</v>
      </c>
      <c r="Z556" t="s">
        <v>1911</v>
      </c>
      <c r="AA556" t="s">
        <v>1911</v>
      </c>
      <c r="AB556" t="s">
        <v>1892</v>
      </c>
      <c r="AC556" t="s">
        <v>1892</v>
      </c>
      <c r="AD556" t="s">
        <v>1892</v>
      </c>
      <c r="AE556" t="s">
        <v>1892</v>
      </c>
      <c r="AF556" t="s">
        <v>1892</v>
      </c>
      <c r="AG556" t="s">
        <v>1892</v>
      </c>
      <c r="AH556" t="s">
        <v>1892</v>
      </c>
      <c r="AI556" t="s">
        <v>1911</v>
      </c>
      <c r="AJ556" t="s">
        <v>1911</v>
      </c>
      <c r="AR556" s="21"/>
    </row>
    <row r="557" spans="1:44" x14ac:dyDescent="0.3">
      <c r="A557" t="s">
        <v>162</v>
      </c>
      <c r="B557">
        <v>2021</v>
      </c>
      <c r="C557" t="s">
        <v>3558</v>
      </c>
      <c r="D557" t="s">
        <v>1815</v>
      </c>
      <c r="E557" t="s">
        <v>3559</v>
      </c>
      <c r="F557" t="s">
        <v>3560</v>
      </c>
      <c r="G557" t="s">
        <v>1892</v>
      </c>
      <c r="H557">
        <v>223</v>
      </c>
      <c r="I557">
        <v>242.3</v>
      </c>
      <c r="J557">
        <v>241.1</v>
      </c>
      <c r="K557">
        <v>240.4</v>
      </c>
      <c r="L557">
        <v>240</v>
      </c>
      <c r="M557" t="s">
        <v>1911</v>
      </c>
      <c r="N557" t="s">
        <v>1911</v>
      </c>
      <c r="O557" t="s">
        <v>1911</v>
      </c>
      <c r="P557" t="s">
        <v>1911</v>
      </c>
      <c r="Q557" t="s">
        <v>1911</v>
      </c>
      <c r="R557" t="s">
        <v>1911</v>
      </c>
      <c r="S557" t="s">
        <v>1911</v>
      </c>
      <c r="T557" t="s">
        <v>1911</v>
      </c>
      <c r="U557" t="s">
        <v>1892</v>
      </c>
      <c r="V557" t="s">
        <v>1892</v>
      </c>
      <c r="W557" t="s">
        <v>1892</v>
      </c>
      <c r="X557" t="s">
        <v>1911</v>
      </c>
      <c r="Y557" t="s">
        <v>1911</v>
      </c>
      <c r="Z557" t="s">
        <v>1911</v>
      </c>
      <c r="AA557" t="s">
        <v>1911</v>
      </c>
      <c r="AB557" t="s">
        <v>1892</v>
      </c>
      <c r="AC557" t="s">
        <v>1911</v>
      </c>
      <c r="AD557" t="s">
        <v>1911</v>
      </c>
      <c r="AE557" t="s">
        <v>1911</v>
      </c>
      <c r="AF557" t="s">
        <v>1911</v>
      </c>
      <c r="AG557" t="s">
        <v>1892</v>
      </c>
      <c r="AH557" t="s">
        <v>1892</v>
      </c>
      <c r="AI557" t="s">
        <v>1911</v>
      </c>
      <c r="AJ557" t="s">
        <v>1911</v>
      </c>
      <c r="AR557" s="21"/>
    </row>
    <row r="558" spans="1:44" x14ac:dyDescent="0.3">
      <c r="A558" t="s">
        <v>162</v>
      </c>
      <c r="B558">
        <v>2021</v>
      </c>
      <c r="C558" t="s">
        <v>3561</v>
      </c>
      <c r="D558" t="s">
        <v>1818</v>
      </c>
      <c r="E558" t="s">
        <v>3562</v>
      </c>
      <c r="F558" t="s">
        <v>3563</v>
      </c>
      <c r="G558" t="s">
        <v>1892</v>
      </c>
      <c r="H558">
        <v>47</v>
      </c>
      <c r="I558">
        <v>47</v>
      </c>
      <c r="J558">
        <v>47</v>
      </c>
      <c r="K558">
        <v>46</v>
      </c>
      <c r="L558">
        <v>47</v>
      </c>
      <c r="M558" t="s">
        <v>1911</v>
      </c>
      <c r="N558" t="s">
        <v>1892</v>
      </c>
      <c r="O558" t="s">
        <v>1892</v>
      </c>
      <c r="P558" t="s">
        <v>1892</v>
      </c>
      <c r="Q558" t="s">
        <v>1911</v>
      </c>
      <c r="R558" t="s">
        <v>1911</v>
      </c>
      <c r="S558" t="s">
        <v>1892</v>
      </c>
      <c r="T558" t="s">
        <v>1911</v>
      </c>
      <c r="U558" t="s">
        <v>1892</v>
      </c>
      <c r="V558" t="s">
        <v>1892</v>
      </c>
      <c r="W558" t="s">
        <v>1892</v>
      </c>
      <c r="X558" t="s">
        <v>1911</v>
      </c>
      <c r="Y558" t="s">
        <v>1911</v>
      </c>
      <c r="Z558" t="s">
        <v>1911</v>
      </c>
      <c r="AA558" t="s">
        <v>1911</v>
      </c>
      <c r="AB558" t="s">
        <v>1892</v>
      </c>
      <c r="AC558" t="s">
        <v>1892</v>
      </c>
      <c r="AD558" t="s">
        <v>1892</v>
      </c>
      <c r="AE558" t="s">
        <v>1892</v>
      </c>
      <c r="AF558" t="s">
        <v>1892</v>
      </c>
      <c r="AG558" t="s">
        <v>1892</v>
      </c>
      <c r="AH558" t="s">
        <v>1892</v>
      </c>
      <c r="AI558" t="s">
        <v>1911</v>
      </c>
      <c r="AJ558" t="s">
        <v>1911</v>
      </c>
      <c r="AR558" s="21"/>
    </row>
  </sheetData>
  <sheetProtection algorithmName="SHA-512" hashValue="EA+WTgZ5I1y/UziZUK34mrCyFZ1Mo2/uE/2pcZ/szhezoMHoL4a24CPq9Ahqu2HaJEtcpWz+PQGl+KuwgVz6mA==" saltValue="qqODCnEAzixgewNeO7JTd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6"/>
  <sheetViews>
    <sheetView topLeftCell="A523" workbookViewId="0">
      <selection activeCell="A523" sqref="A1:XFD1048576"/>
    </sheetView>
  </sheetViews>
  <sheetFormatPr defaultRowHeight="14.4" x14ac:dyDescent="0.3"/>
  <cols>
    <col min="1" max="1" width="6.21875" bestFit="1" customWidth="1"/>
    <col min="2" max="2" width="30" style="51" customWidth="1"/>
    <col min="3" max="3" width="9.77734375" bestFit="1" customWidth="1"/>
    <col min="4" max="4" width="16.5546875" bestFit="1" customWidth="1"/>
  </cols>
  <sheetData>
    <row r="1" spans="1:4" x14ac:dyDescent="0.3">
      <c r="A1" s="48" t="s">
        <v>1822</v>
      </c>
      <c r="B1" s="49" t="s">
        <v>16</v>
      </c>
      <c r="C1" s="46" t="s">
        <v>3756</v>
      </c>
      <c r="D1" s="46" t="s">
        <v>3757</v>
      </c>
    </row>
    <row r="2" spans="1:4" x14ac:dyDescent="0.3">
      <c r="A2" s="45">
        <v>1090</v>
      </c>
      <c r="B2" s="50" t="s">
        <v>3830</v>
      </c>
      <c r="C2" s="47">
        <v>100654698</v>
      </c>
      <c r="D2" s="47" t="s">
        <v>1897</v>
      </c>
    </row>
    <row r="3" spans="1:4" x14ac:dyDescent="0.3">
      <c r="A3" s="45">
        <v>1091</v>
      </c>
      <c r="B3" s="50" t="s">
        <v>3831</v>
      </c>
      <c r="C3" s="47">
        <v>39448618</v>
      </c>
      <c r="D3" s="47" t="s">
        <v>2615</v>
      </c>
    </row>
    <row r="4" spans="1:4" x14ac:dyDescent="0.3">
      <c r="A4" s="45">
        <v>1092</v>
      </c>
      <c r="B4" s="50" t="s">
        <v>3832</v>
      </c>
      <c r="C4" s="47">
        <v>100653757</v>
      </c>
      <c r="D4" s="47" t="s">
        <v>1900</v>
      </c>
    </row>
    <row r="5" spans="1:4" x14ac:dyDescent="0.3">
      <c r="A5" s="45">
        <v>2089</v>
      </c>
      <c r="B5" s="50" t="s">
        <v>3833</v>
      </c>
      <c r="C5" s="47">
        <v>100041870</v>
      </c>
      <c r="D5" s="47" t="s">
        <v>2939</v>
      </c>
    </row>
    <row r="6" spans="1:4" x14ac:dyDescent="0.3">
      <c r="A6" s="45">
        <v>2090</v>
      </c>
      <c r="B6" s="50" t="s">
        <v>218</v>
      </c>
      <c r="C6" s="47">
        <v>100040567</v>
      </c>
      <c r="D6" s="47" t="s">
        <v>1952</v>
      </c>
    </row>
    <row r="7" spans="1:4" x14ac:dyDescent="0.3">
      <c r="A7" s="45">
        <v>2097</v>
      </c>
      <c r="B7" s="50" t="s">
        <v>1470</v>
      </c>
      <c r="C7" s="47">
        <v>808936053</v>
      </c>
      <c r="D7" s="47" t="s">
        <v>3218</v>
      </c>
    </row>
    <row r="8" spans="1:4" x14ac:dyDescent="0.3">
      <c r="A8" s="45">
        <v>3031</v>
      </c>
      <c r="B8" s="50" t="s">
        <v>3834</v>
      </c>
      <c r="C8" s="47">
        <v>93804540</v>
      </c>
      <c r="D8" s="47" t="s">
        <v>3411</v>
      </c>
    </row>
    <row r="9" spans="1:4" x14ac:dyDescent="0.3">
      <c r="A9" s="45">
        <v>3032</v>
      </c>
      <c r="B9" s="50" t="s">
        <v>3835</v>
      </c>
      <c r="C9" s="47">
        <v>10661403</v>
      </c>
      <c r="D9" s="47" t="s">
        <v>3194</v>
      </c>
    </row>
    <row r="10" spans="1:4" x14ac:dyDescent="0.3">
      <c r="A10" s="45">
        <v>3033</v>
      </c>
      <c r="B10" s="50" t="s">
        <v>575</v>
      </c>
      <c r="C10" s="47">
        <v>51432110</v>
      </c>
      <c r="D10" s="47" t="s">
        <v>2307</v>
      </c>
    </row>
    <row r="11" spans="1:4" x14ac:dyDescent="0.3">
      <c r="A11" s="45">
        <v>4106</v>
      </c>
      <c r="B11" s="50" t="s">
        <v>3836</v>
      </c>
      <c r="C11" s="47">
        <v>60564440</v>
      </c>
      <c r="D11" s="47" t="s">
        <v>2172</v>
      </c>
    </row>
    <row r="12" spans="1:4" x14ac:dyDescent="0.3">
      <c r="A12" s="45">
        <v>4109</v>
      </c>
      <c r="B12" s="50" t="s">
        <v>1730</v>
      </c>
      <c r="C12" s="47">
        <v>606511327</v>
      </c>
      <c r="D12" s="47" t="s">
        <v>3469</v>
      </c>
    </row>
    <row r="13" spans="1:4" x14ac:dyDescent="0.3">
      <c r="A13" s="45">
        <v>4110</v>
      </c>
      <c r="B13" s="50" t="s">
        <v>3837</v>
      </c>
      <c r="C13" s="47">
        <v>100041680</v>
      </c>
      <c r="D13" s="47" t="s">
        <v>2816</v>
      </c>
    </row>
    <row r="14" spans="1:4" x14ac:dyDescent="0.3">
      <c r="A14" s="45">
        <v>5120</v>
      </c>
      <c r="B14" s="50" t="s">
        <v>3838</v>
      </c>
      <c r="C14" s="47">
        <v>53518767</v>
      </c>
      <c r="D14" s="47" t="s">
        <v>3532</v>
      </c>
    </row>
    <row r="15" spans="1:4" x14ac:dyDescent="0.3">
      <c r="A15" s="45">
        <v>5121</v>
      </c>
      <c r="B15" s="50" t="s">
        <v>3839</v>
      </c>
      <c r="C15" s="47">
        <v>39820048</v>
      </c>
      <c r="D15" s="47" t="s">
        <v>3317</v>
      </c>
    </row>
    <row r="16" spans="1:4" x14ac:dyDescent="0.3">
      <c r="A16" s="45">
        <v>5122</v>
      </c>
      <c r="B16" s="50" t="s">
        <v>566</v>
      </c>
      <c r="C16" s="47">
        <v>621538784</v>
      </c>
      <c r="D16" s="47" t="s">
        <v>2298</v>
      </c>
    </row>
    <row r="17" spans="1:4" x14ac:dyDescent="0.3">
      <c r="A17" s="45">
        <v>5123</v>
      </c>
      <c r="B17" s="50" t="s">
        <v>3840</v>
      </c>
      <c r="C17" s="47">
        <v>53191425</v>
      </c>
      <c r="D17" s="47" t="s">
        <v>2096</v>
      </c>
    </row>
    <row r="18" spans="1:4" x14ac:dyDescent="0.3">
      <c r="A18" s="45">
        <v>5124</v>
      </c>
      <c r="B18" s="50" t="s">
        <v>3841</v>
      </c>
      <c r="C18" s="47">
        <v>33855479</v>
      </c>
      <c r="D18" s="47" t="s">
        <v>3126</v>
      </c>
    </row>
    <row r="19" spans="1:4" x14ac:dyDescent="0.3">
      <c r="A19" s="45">
        <v>5127</v>
      </c>
      <c r="B19" s="50" t="s">
        <v>3842</v>
      </c>
      <c r="C19" s="47">
        <v>800159571</v>
      </c>
      <c r="D19" s="47" t="s">
        <v>3263</v>
      </c>
    </row>
    <row r="20" spans="1:4" x14ac:dyDescent="0.3">
      <c r="A20" s="45">
        <v>5128</v>
      </c>
      <c r="B20" s="50" t="s">
        <v>3843</v>
      </c>
      <c r="C20" s="47">
        <v>53393088</v>
      </c>
      <c r="D20" s="47" t="s">
        <v>2852</v>
      </c>
    </row>
    <row r="21" spans="1:4" x14ac:dyDescent="0.3">
      <c r="A21" s="45">
        <v>6101</v>
      </c>
      <c r="B21" s="50" t="s">
        <v>3844</v>
      </c>
      <c r="C21" s="47">
        <v>53525457</v>
      </c>
      <c r="D21" s="47" t="s">
        <v>2696</v>
      </c>
    </row>
    <row r="22" spans="1:4" x14ac:dyDescent="0.3">
      <c r="A22" s="45">
        <v>6103</v>
      </c>
      <c r="B22" s="50" t="s">
        <v>3845</v>
      </c>
      <c r="C22" s="47">
        <v>105364074</v>
      </c>
      <c r="D22" s="47" t="s">
        <v>2395</v>
      </c>
    </row>
    <row r="23" spans="1:4" x14ac:dyDescent="0.3">
      <c r="A23" s="45">
        <v>6104</v>
      </c>
      <c r="B23" s="50" t="s">
        <v>3846</v>
      </c>
      <c r="C23" s="47">
        <v>100041474</v>
      </c>
      <c r="D23" s="47" t="s">
        <v>2654</v>
      </c>
    </row>
    <row r="24" spans="1:4" x14ac:dyDescent="0.3">
      <c r="A24" s="45">
        <v>7121</v>
      </c>
      <c r="B24" s="50" t="s">
        <v>1078</v>
      </c>
      <c r="C24" s="47">
        <v>100041698</v>
      </c>
      <c r="D24" s="47" t="s">
        <v>2821</v>
      </c>
    </row>
    <row r="25" spans="1:4" x14ac:dyDescent="0.3">
      <c r="A25" s="45">
        <v>7122</v>
      </c>
      <c r="B25" s="50" t="s">
        <v>3847</v>
      </c>
      <c r="C25" s="47">
        <v>130717440</v>
      </c>
      <c r="D25" s="47" t="s">
        <v>1961</v>
      </c>
    </row>
    <row r="26" spans="1:4" x14ac:dyDescent="0.3">
      <c r="A26" s="45">
        <v>7123</v>
      </c>
      <c r="B26" s="50" t="s">
        <v>3848</v>
      </c>
      <c r="C26" s="47">
        <v>73070872</v>
      </c>
      <c r="D26" s="47" t="s">
        <v>1903</v>
      </c>
    </row>
    <row r="27" spans="1:4" x14ac:dyDescent="0.3">
      <c r="A27" s="45">
        <v>7124</v>
      </c>
      <c r="B27" s="50" t="s">
        <v>3849</v>
      </c>
      <c r="C27" s="47">
        <v>69273456</v>
      </c>
      <c r="D27" s="47" t="s">
        <v>3157</v>
      </c>
    </row>
    <row r="28" spans="1:4" x14ac:dyDescent="0.3">
      <c r="A28" s="45">
        <v>7125</v>
      </c>
      <c r="B28" s="50" t="s">
        <v>3850</v>
      </c>
      <c r="C28" s="47">
        <v>159602861</v>
      </c>
      <c r="D28" s="47" t="s">
        <v>2525</v>
      </c>
    </row>
    <row r="29" spans="1:4" x14ac:dyDescent="0.3">
      <c r="A29" s="45">
        <v>7126</v>
      </c>
      <c r="B29" s="50" t="s">
        <v>3851</v>
      </c>
      <c r="C29" s="47">
        <v>193007945</v>
      </c>
      <c r="D29" s="47" t="s">
        <v>2519</v>
      </c>
    </row>
    <row r="30" spans="1:4" x14ac:dyDescent="0.3">
      <c r="A30" s="45">
        <v>7129</v>
      </c>
      <c r="B30" s="50" t="s">
        <v>3852</v>
      </c>
      <c r="C30" s="47">
        <v>100040740</v>
      </c>
      <c r="D30" s="47" t="s">
        <v>2054</v>
      </c>
    </row>
    <row r="31" spans="1:4" x14ac:dyDescent="0.3">
      <c r="A31" s="45">
        <v>8106</v>
      </c>
      <c r="B31" s="50" t="s">
        <v>3853</v>
      </c>
      <c r="C31" s="47">
        <v>798969353</v>
      </c>
      <c r="D31" s="47" t="s">
        <v>2708</v>
      </c>
    </row>
    <row r="32" spans="1:4" x14ac:dyDescent="0.3">
      <c r="A32" s="45">
        <v>8107</v>
      </c>
      <c r="B32" s="50" t="s">
        <v>3854</v>
      </c>
      <c r="C32" s="47">
        <v>7840184</v>
      </c>
      <c r="D32" s="47" t="s">
        <v>3484</v>
      </c>
    </row>
    <row r="33" spans="1:4" x14ac:dyDescent="0.3">
      <c r="A33" s="45">
        <v>8111</v>
      </c>
      <c r="B33" s="50" t="s">
        <v>3855</v>
      </c>
      <c r="C33" s="47">
        <v>100653849</v>
      </c>
      <c r="D33" s="47" t="s">
        <v>2160</v>
      </c>
    </row>
    <row r="34" spans="1:4" x14ac:dyDescent="0.3">
      <c r="A34" s="45">
        <v>9077</v>
      </c>
      <c r="B34" s="50" t="s">
        <v>3856</v>
      </c>
      <c r="C34" s="47">
        <v>193454352</v>
      </c>
      <c r="D34" s="47" t="s">
        <v>2804</v>
      </c>
    </row>
    <row r="35" spans="1:4" x14ac:dyDescent="0.3">
      <c r="A35" s="45">
        <v>9078</v>
      </c>
      <c r="B35" s="50" t="s">
        <v>943</v>
      </c>
      <c r="C35" s="47">
        <v>100654409</v>
      </c>
      <c r="D35" s="47" t="s">
        <v>2684</v>
      </c>
    </row>
    <row r="36" spans="1:4" x14ac:dyDescent="0.3">
      <c r="A36" s="45">
        <v>9079</v>
      </c>
      <c r="B36" s="50" t="s">
        <v>3857</v>
      </c>
      <c r="C36" s="47">
        <v>2199750</v>
      </c>
      <c r="D36" s="47" t="s">
        <v>3562</v>
      </c>
    </row>
    <row r="37" spans="1:4" x14ac:dyDescent="0.3">
      <c r="A37" s="45">
        <v>9080</v>
      </c>
      <c r="B37" s="50" t="s">
        <v>3858</v>
      </c>
      <c r="C37" s="47">
        <v>178469409</v>
      </c>
      <c r="D37" s="47" t="s">
        <v>3553</v>
      </c>
    </row>
    <row r="38" spans="1:4" x14ac:dyDescent="0.3">
      <c r="A38" s="45">
        <v>10087</v>
      </c>
      <c r="B38" s="50" t="s">
        <v>1572</v>
      </c>
      <c r="C38" s="47">
        <v>800490380</v>
      </c>
      <c r="D38" s="47" t="s">
        <v>3305</v>
      </c>
    </row>
    <row r="39" spans="1:4" x14ac:dyDescent="0.3">
      <c r="A39" s="45">
        <v>10089</v>
      </c>
      <c r="B39" s="50" t="s">
        <v>3859</v>
      </c>
      <c r="C39" s="47">
        <v>830648965</v>
      </c>
      <c r="D39" s="47" t="s">
        <v>2438</v>
      </c>
    </row>
    <row r="40" spans="1:4" x14ac:dyDescent="0.3">
      <c r="A40" s="45">
        <v>10090</v>
      </c>
      <c r="B40" s="50" t="s">
        <v>3860</v>
      </c>
      <c r="C40" s="47">
        <v>53369005</v>
      </c>
      <c r="D40" s="47" t="s">
        <v>3387</v>
      </c>
    </row>
    <row r="41" spans="1:4" x14ac:dyDescent="0.3">
      <c r="A41" s="45">
        <v>10091</v>
      </c>
      <c r="B41" s="50" t="s">
        <v>3861</v>
      </c>
      <c r="C41" s="47">
        <v>11998846</v>
      </c>
      <c r="D41" s="47" t="s">
        <v>2108</v>
      </c>
    </row>
    <row r="42" spans="1:4" x14ac:dyDescent="0.3">
      <c r="A42" s="45">
        <v>10092</v>
      </c>
      <c r="B42" s="50" t="s">
        <v>3862</v>
      </c>
      <c r="C42" s="47">
        <v>11350600</v>
      </c>
      <c r="D42" s="47" t="s">
        <v>2456</v>
      </c>
    </row>
    <row r="43" spans="1:4" x14ac:dyDescent="0.3">
      <c r="A43" s="45">
        <v>10093</v>
      </c>
      <c r="B43" s="50" t="s">
        <v>3863</v>
      </c>
      <c r="C43" s="47">
        <v>159259035</v>
      </c>
      <c r="D43" s="47" t="s">
        <v>2169</v>
      </c>
    </row>
    <row r="44" spans="1:4" x14ac:dyDescent="0.3">
      <c r="A44" s="45">
        <v>11076</v>
      </c>
      <c r="B44" s="50" t="s">
        <v>3864</v>
      </c>
      <c r="C44" s="47">
        <v>73035040</v>
      </c>
      <c r="D44" s="47" t="s">
        <v>2262</v>
      </c>
    </row>
    <row r="45" spans="1:4" x14ac:dyDescent="0.3">
      <c r="A45" s="45">
        <v>11078</v>
      </c>
      <c r="B45" s="50" t="s">
        <v>3865</v>
      </c>
      <c r="C45" s="47">
        <v>807503107</v>
      </c>
      <c r="D45" s="47" t="s">
        <v>2824</v>
      </c>
    </row>
    <row r="46" spans="1:4" x14ac:dyDescent="0.3">
      <c r="A46" s="45">
        <v>11079</v>
      </c>
      <c r="B46" s="50" t="s">
        <v>3866</v>
      </c>
      <c r="C46" s="47">
        <v>39411277</v>
      </c>
      <c r="D46" s="47" t="s">
        <v>2045</v>
      </c>
    </row>
    <row r="47" spans="1:4" x14ac:dyDescent="0.3">
      <c r="A47" s="45">
        <v>11082</v>
      </c>
      <c r="B47" s="50" t="s">
        <v>1620</v>
      </c>
      <c r="C47" s="47">
        <v>73023277</v>
      </c>
      <c r="D47" s="47" t="s">
        <v>3354</v>
      </c>
    </row>
    <row r="48" spans="1:4" x14ac:dyDescent="0.3">
      <c r="A48" s="45">
        <v>12108</v>
      </c>
      <c r="B48" s="50" t="s">
        <v>3867</v>
      </c>
      <c r="C48" s="47">
        <v>789096559</v>
      </c>
      <c r="D48" s="47" t="s">
        <v>2891</v>
      </c>
    </row>
    <row r="49" spans="1:4" x14ac:dyDescent="0.3">
      <c r="A49" s="45">
        <v>12109</v>
      </c>
      <c r="B49" s="50" t="s">
        <v>1356</v>
      </c>
      <c r="C49" s="47">
        <v>20349650</v>
      </c>
      <c r="D49" s="47" t="s">
        <v>3108</v>
      </c>
    </row>
    <row r="50" spans="1:4" x14ac:dyDescent="0.3">
      <c r="A50" s="45">
        <v>12110</v>
      </c>
      <c r="B50" s="50" t="s">
        <v>1710</v>
      </c>
      <c r="C50" s="47">
        <v>949875348</v>
      </c>
      <c r="D50" s="47" t="s">
        <v>3444</v>
      </c>
    </row>
    <row r="51" spans="1:4" x14ac:dyDescent="0.3">
      <c r="A51" s="45">
        <v>13054</v>
      </c>
      <c r="B51" s="50" t="s">
        <v>296</v>
      </c>
      <c r="C51" s="47">
        <v>179481064</v>
      </c>
      <c r="D51" s="47" t="s">
        <v>2027</v>
      </c>
    </row>
    <row r="52" spans="1:4" x14ac:dyDescent="0.3">
      <c r="A52" s="45">
        <v>13055</v>
      </c>
      <c r="B52" s="50" t="s">
        <v>3868</v>
      </c>
      <c r="C52" s="47">
        <v>193008158</v>
      </c>
      <c r="D52" s="47" t="s">
        <v>2441</v>
      </c>
    </row>
    <row r="53" spans="1:4" x14ac:dyDescent="0.3">
      <c r="A53" s="45">
        <v>13057</v>
      </c>
      <c r="B53" s="50" t="s">
        <v>1167</v>
      </c>
      <c r="C53" s="47">
        <v>193008166</v>
      </c>
      <c r="D53" s="47" t="s">
        <v>2915</v>
      </c>
    </row>
    <row r="54" spans="1:4" x14ac:dyDescent="0.3">
      <c r="A54" s="45">
        <v>13058</v>
      </c>
      <c r="B54" s="50" t="s">
        <v>467</v>
      </c>
      <c r="C54" s="47">
        <v>193463841</v>
      </c>
      <c r="D54" s="47" t="s">
        <v>2190</v>
      </c>
    </row>
    <row r="55" spans="1:4" x14ac:dyDescent="0.3">
      <c r="A55" s="45">
        <v>13059</v>
      </c>
      <c r="B55" s="50" t="s">
        <v>3869</v>
      </c>
      <c r="C55" s="47">
        <v>159600758</v>
      </c>
      <c r="D55" s="47" t="s">
        <v>3105</v>
      </c>
    </row>
    <row r="56" spans="1:4" x14ac:dyDescent="0.3">
      <c r="A56" s="45">
        <v>13060</v>
      </c>
      <c r="B56" s="50" t="s">
        <v>1098</v>
      </c>
      <c r="C56" s="47">
        <v>100041714</v>
      </c>
      <c r="D56" s="47" t="s">
        <v>2843</v>
      </c>
    </row>
    <row r="57" spans="1:4" x14ac:dyDescent="0.3">
      <c r="A57" s="45">
        <v>13061</v>
      </c>
      <c r="B57" s="50" t="s">
        <v>3870</v>
      </c>
      <c r="C57" s="47">
        <v>928432186</v>
      </c>
      <c r="D57" s="47" t="s">
        <v>2024</v>
      </c>
    </row>
    <row r="58" spans="1:4" x14ac:dyDescent="0.3">
      <c r="A58" s="45">
        <v>13062</v>
      </c>
      <c r="B58" s="50" t="s">
        <v>859</v>
      </c>
      <c r="C58" s="47">
        <v>26628396</v>
      </c>
      <c r="D58" s="47" t="s">
        <v>2597</v>
      </c>
    </row>
    <row r="59" spans="1:4" x14ac:dyDescent="0.3">
      <c r="A59" s="45">
        <v>14126</v>
      </c>
      <c r="B59" s="50" t="s">
        <v>3871</v>
      </c>
      <c r="C59" s="47">
        <v>176850865</v>
      </c>
      <c r="D59" s="47" t="s">
        <v>2942</v>
      </c>
    </row>
    <row r="60" spans="1:4" x14ac:dyDescent="0.3">
      <c r="A60" s="45">
        <v>14127</v>
      </c>
      <c r="B60" s="50" t="s">
        <v>3872</v>
      </c>
      <c r="C60" s="47">
        <v>835820507</v>
      </c>
      <c r="D60" s="47" t="s">
        <v>2903</v>
      </c>
    </row>
    <row r="61" spans="1:4" x14ac:dyDescent="0.3">
      <c r="A61" s="45">
        <v>14129</v>
      </c>
      <c r="B61" s="50" t="s">
        <v>3873</v>
      </c>
      <c r="C61" s="47">
        <v>84394311</v>
      </c>
      <c r="D61" s="47" t="s">
        <v>2353</v>
      </c>
    </row>
    <row r="62" spans="1:4" x14ac:dyDescent="0.3">
      <c r="A62" s="45">
        <v>14130</v>
      </c>
      <c r="B62" s="50" t="s">
        <v>3874</v>
      </c>
      <c r="C62" s="47">
        <v>159262112</v>
      </c>
      <c r="D62" s="47" t="s">
        <v>3287</v>
      </c>
    </row>
    <row r="63" spans="1:4" x14ac:dyDescent="0.3">
      <c r="A63" s="45">
        <v>15001</v>
      </c>
      <c r="B63" s="50" t="s">
        <v>3875</v>
      </c>
      <c r="C63" s="47">
        <v>100655125</v>
      </c>
      <c r="D63" s="47" t="s">
        <v>3375</v>
      </c>
    </row>
    <row r="64" spans="1:4" x14ac:dyDescent="0.3">
      <c r="A64" s="45">
        <v>15002</v>
      </c>
      <c r="B64" s="50" t="s">
        <v>3876</v>
      </c>
      <c r="C64" s="47">
        <v>159256510</v>
      </c>
      <c r="D64" s="47" t="s">
        <v>2069</v>
      </c>
    </row>
    <row r="65" spans="1:4" x14ac:dyDescent="0.3">
      <c r="A65" s="45">
        <v>15003</v>
      </c>
      <c r="B65" s="50" t="s">
        <v>3877</v>
      </c>
      <c r="C65" s="47">
        <v>69604395</v>
      </c>
      <c r="D65" s="47" t="s">
        <v>2151</v>
      </c>
    </row>
    <row r="66" spans="1:4" x14ac:dyDescent="0.3">
      <c r="A66" s="45">
        <v>15004</v>
      </c>
      <c r="B66" s="50" t="s">
        <v>3878</v>
      </c>
      <c r="C66" s="47">
        <v>31457021</v>
      </c>
      <c r="D66" s="47" t="s">
        <v>2738</v>
      </c>
    </row>
    <row r="67" spans="1:4" x14ac:dyDescent="0.3">
      <c r="A67" s="45">
        <v>16090</v>
      </c>
      <c r="B67" s="50" t="s">
        <v>3879</v>
      </c>
      <c r="C67" s="47">
        <v>32497794</v>
      </c>
      <c r="D67" s="47" t="s">
        <v>2540</v>
      </c>
    </row>
    <row r="68" spans="1:4" x14ac:dyDescent="0.3">
      <c r="A68" s="45">
        <v>16092</v>
      </c>
      <c r="B68" s="50" t="s">
        <v>3880</v>
      </c>
      <c r="C68" s="47">
        <v>31552060</v>
      </c>
      <c r="D68" s="47" t="s">
        <v>2229</v>
      </c>
    </row>
    <row r="69" spans="1:4" x14ac:dyDescent="0.3">
      <c r="A69" s="45">
        <v>16094</v>
      </c>
      <c r="B69" s="50" t="s">
        <v>3881</v>
      </c>
      <c r="C69" s="47">
        <v>193008174</v>
      </c>
      <c r="D69" s="47" t="s">
        <v>3002</v>
      </c>
    </row>
    <row r="70" spans="1:4" x14ac:dyDescent="0.3">
      <c r="A70" s="45">
        <v>16096</v>
      </c>
      <c r="B70" s="50" t="s">
        <v>3882</v>
      </c>
      <c r="C70" s="47">
        <v>73821928</v>
      </c>
      <c r="D70" s="47" t="s">
        <v>2081</v>
      </c>
    </row>
    <row r="71" spans="1:4" x14ac:dyDescent="0.3">
      <c r="A71" s="45">
        <v>16097</v>
      </c>
      <c r="B71" s="50" t="s">
        <v>1146</v>
      </c>
      <c r="C71" s="47">
        <v>878023811</v>
      </c>
      <c r="D71" t="s">
        <v>2894</v>
      </c>
    </row>
    <row r="72" spans="1:4" x14ac:dyDescent="0.3">
      <c r="A72" s="45">
        <v>17121</v>
      </c>
      <c r="B72" s="50" t="s">
        <v>3883</v>
      </c>
      <c r="C72" s="47">
        <v>92849181</v>
      </c>
      <c r="D72" s="47" t="s">
        <v>2432</v>
      </c>
    </row>
    <row r="73" spans="1:4" x14ac:dyDescent="0.3">
      <c r="A73" s="45">
        <v>17122</v>
      </c>
      <c r="B73" s="50" t="s">
        <v>1692</v>
      </c>
      <c r="C73" s="47">
        <v>44524023</v>
      </c>
      <c r="D73" s="47" t="s">
        <v>3429</v>
      </c>
    </row>
    <row r="74" spans="1:4" x14ac:dyDescent="0.3">
      <c r="A74" s="45">
        <v>17124</v>
      </c>
      <c r="B74" s="50" t="s">
        <v>284</v>
      </c>
      <c r="C74" s="47">
        <v>800496262</v>
      </c>
      <c r="D74" s="47" t="s">
        <v>2012</v>
      </c>
    </row>
    <row r="75" spans="1:4" x14ac:dyDescent="0.3">
      <c r="A75" s="45">
        <v>17125</v>
      </c>
      <c r="B75" s="50" t="s">
        <v>3884</v>
      </c>
      <c r="C75" s="47">
        <v>43401975</v>
      </c>
      <c r="D75" s="47" t="s">
        <v>2087</v>
      </c>
    </row>
    <row r="76" spans="1:4" x14ac:dyDescent="0.3">
      <c r="A76" s="45">
        <v>17126</v>
      </c>
      <c r="B76" s="50" t="s">
        <v>3885</v>
      </c>
      <c r="C76" s="47">
        <v>178004636</v>
      </c>
      <c r="D76" s="47" t="s">
        <v>2933</v>
      </c>
    </row>
    <row r="77" spans="1:4" x14ac:dyDescent="0.3">
      <c r="A77" s="45">
        <v>18047</v>
      </c>
      <c r="B77" s="50" t="s">
        <v>3886</v>
      </c>
      <c r="C77" s="47">
        <v>100653971</v>
      </c>
      <c r="D77" s="47" t="s">
        <v>2265</v>
      </c>
    </row>
    <row r="78" spans="1:4" x14ac:dyDescent="0.3">
      <c r="A78" s="45">
        <v>18050</v>
      </c>
      <c r="B78" s="50" t="s">
        <v>3887</v>
      </c>
      <c r="C78" s="47">
        <v>967817214</v>
      </c>
      <c r="D78" s="47" t="s">
        <v>3466</v>
      </c>
    </row>
    <row r="79" spans="1:4" x14ac:dyDescent="0.3">
      <c r="A79" s="45">
        <v>19139</v>
      </c>
      <c r="B79" s="50" t="s">
        <v>3888</v>
      </c>
      <c r="C79" s="47">
        <v>44825834</v>
      </c>
      <c r="D79" s="47" t="s">
        <v>1933</v>
      </c>
    </row>
    <row r="80" spans="1:4" x14ac:dyDescent="0.3">
      <c r="A80" s="45">
        <v>19140</v>
      </c>
      <c r="B80" s="50" t="s">
        <v>3889</v>
      </c>
      <c r="C80" s="47">
        <v>189348584</v>
      </c>
      <c r="D80" s="47" t="s">
        <v>3384</v>
      </c>
    </row>
    <row r="81" spans="1:4" x14ac:dyDescent="0.3">
      <c r="A81" s="45">
        <v>19142</v>
      </c>
      <c r="B81" s="50" t="s">
        <v>3890</v>
      </c>
      <c r="C81" s="47">
        <v>780451261</v>
      </c>
      <c r="D81" s="47" t="s">
        <v>3141</v>
      </c>
    </row>
    <row r="82" spans="1:4" x14ac:dyDescent="0.3">
      <c r="A82" s="45">
        <v>19144</v>
      </c>
      <c r="B82" s="50" t="s">
        <v>3891</v>
      </c>
      <c r="C82" s="47">
        <v>84096338</v>
      </c>
      <c r="D82" s="47" t="s">
        <v>3266</v>
      </c>
    </row>
    <row r="83" spans="1:4" x14ac:dyDescent="0.3">
      <c r="A83" s="45">
        <v>19147</v>
      </c>
      <c r="B83" s="50" t="s">
        <v>539</v>
      </c>
      <c r="C83" s="47">
        <v>159604503</v>
      </c>
      <c r="D83" s="47" t="s">
        <v>2268</v>
      </c>
    </row>
    <row r="84" spans="1:4" x14ac:dyDescent="0.3">
      <c r="A84" s="45">
        <v>19148</v>
      </c>
      <c r="B84" s="50" t="s">
        <v>3892</v>
      </c>
      <c r="C84" s="47">
        <v>100041987</v>
      </c>
      <c r="D84" s="47" t="s">
        <v>3893</v>
      </c>
    </row>
    <row r="85" spans="1:4" x14ac:dyDescent="0.3">
      <c r="A85" s="45">
        <v>19149</v>
      </c>
      <c r="B85" s="50" t="s">
        <v>3894</v>
      </c>
      <c r="C85" s="47">
        <v>82128083</v>
      </c>
      <c r="D85" s="47" t="s">
        <v>2459</v>
      </c>
    </row>
    <row r="86" spans="1:4" x14ac:dyDescent="0.3">
      <c r="A86" s="45">
        <v>19150</v>
      </c>
      <c r="B86" s="50" t="s">
        <v>3895</v>
      </c>
      <c r="C86" s="47">
        <v>100600568</v>
      </c>
      <c r="D86" s="47" t="s">
        <v>2253</v>
      </c>
    </row>
    <row r="87" spans="1:4" x14ac:dyDescent="0.3">
      <c r="A87" s="45">
        <v>19151</v>
      </c>
      <c r="B87" s="50" t="s">
        <v>3896</v>
      </c>
      <c r="C87" s="47">
        <v>83122994</v>
      </c>
      <c r="D87" s="47" t="s">
        <v>2830</v>
      </c>
    </row>
    <row r="88" spans="1:4" x14ac:dyDescent="0.3">
      <c r="A88" s="45">
        <v>19152</v>
      </c>
      <c r="B88" s="50" t="s">
        <v>3897</v>
      </c>
      <c r="C88" s="47">
        <v>73061038</v>
      </c>
      <c r="D88" s="47" t="s">
        <v>1973</v>
      </c>
    </row>
    <row r="89" spans="1:4" x14ac:dyDescent="0.3">
      <c r="A89" s="45">
        <v>20001</v>
      </c>
      <c r="B89" s="50" t="s">
        <v>3898</v>
      </c>
      <c r="C89" s="47">
        <v>613278258</v>
      </c>
      <c r="D89" s="47" t="s">
        <v>3372</v>
      </c>
    </row>
    <row r="90" spans="1:4" x14ac:dyDescent="0.3">
      <c r="A90" s="45">
        <v>20002</v>
      </c>
      <c r="B90" s="50" t="s">
        <v>3899</v>
      </c>
      <c r="C90" s="47">
        <v>95045340</v>
      </c>
      <c r="D90" s="47" t="s">
        <v>2277</v>
      </c>
    </row>
    <row r="91" spans="1:4" x14ac:dyDescent="0.3">
      <c r="A91" s="45">
        <v>21148</v>
      </c>
      <c r="B91" s="50" t="s">
        <v>3900</v>
      </c>
      <c r="C91" s="47">
        <v>159600295</v>
      </c>
      <c r="D91" s="47" t="s">
        <v>2990</v>
      </c>
    </row>
    <row r="92" spans="1:4" x14ac:dyDescent="0.3">
      <c r="A92" s="45">
        <v>21149</v>
      </c>
      <c r="B92" s="50" t="s">
        <v>3901</v>
      </c>
      <c r="C92" s="47">
        <v>100653781</v>
      </c>
      <c r="D92" s="47" t="s">
        <v>2042</v>
      </c>
    </row>
    <row r="93" spans="1:4" x14ac:dyDescent="0.3">
      <c r="A93" s="45">
        <v>21150</v>
      </c>
      <c r="B93" s="50" t="s">
        <v>3902</v>
      </c>
      <c r="C93" s="47">
        <v>50124460</v>
      </c>
      <c r="D93" s="47" t="s">
        <v>2591</v>
      </c>
    </row>
    <row r="94" spans="1:4" x14ac:dyDescent="0.3">
      <c r="A94" s="45">
        <v>21151</v>
      </c>
      <c r="B94" s="50" t="s">
        <v>3903</v>
      </c>
      <c r="C94" s="47">
        <v>50897560</v>
      </c>
      <c r="D94" s="47" t="s">
        <v>3209</v>
      </c>
    </row>
    <row r="95" spans="1:4" x14ac:dyDescent="0.3">
      <c r="A95" s="45">
        <v>22088</v>
      </c>
      <c r="B95" s="50" t="s">
        <v>3904</v>
      </c>
      <c r="C95" s="47">
        <v>51027563</v>
      </c>
      <c r="D95" s="47" t="s">
        <v>2111</v>
      </c>
    </row>
    <row r="96" spans="1:4" x14ac:dyDescent="0.3">
      <c r="A96" s="45">
        <v>22089</v>
      </c>
      <c r="B96" s="50" t="s">
        <v>3905</v>
      </c>
      <c r="C96" s="47">
        <v>100041862</v>
      </c>
      <c r="D96" s="47" t="s">
        <v>2927</v>
      </c>
    </row>
    <row r="97" spans="1:4" x14ac:dyDescent="0.3">
      <c r="A97" s="45">
        <v>22090</v>
      </c>
      <c r="B97" s="50" t="s">
        <v>3906</v>
      </c>
      <c r="C97" s="47">
        <v>800482908</v>
      </c>
      <c r="D97" s="47" t="s">
        <v>3320</v>
      </c>
    </row>
    <row r="98" spans="1:4" x14ac:dyDescent="0.3">
      <c r="A98" s="45">
        <v>22091</v>
      </c>
      <c r="B98" s="50" t="s">
        <v>3907</v>
      </c>
      <c r="C98" s="47">
        <v>100338839</v>
      </c>
      <c r="D98" s="47" t="s">
        <v>1982</v>
      </c>
    </row>
    <row r="99" spans="1:4" x14ac:dyDescent="0.3">
      <c r="A99" s="45">
        <v>22092</v>
      </c>
      <c r="B99" s="50" t="s">
        <v>3908</v>
      </c>
      <c r="C99" s="47">
        <v>51027837</v>
      </c>
      <c r="D99" s="47" t="s">
        <v>2148</v>
      </c>
    </row>
    <row r="100" spans="1:4" x14ac:dyDescent="0.3">
      <c r="A100" s="45">
        <v>22093</v>
      </c>
      <c r="B100" s="50" t="s">
        <v>3909</v>
      </c>
      <c r="C100" s="47">
        <v>827167615</v>
      </c>
      <c r="D100" s="47" t="s">
        <v>3041</v>
      </c>
    </row>
    <row r="101" spans="1:4" x14ac:dyDescent="0.3">
      <c r="A101" s="45">
        <v>22094</v>
      </c>
      <c r="B101" s="50" t="s">
        <v>3910</v>
      </c>
      <c r="C101" s="47">
        <v>793706818</v>
      </c>
      <c r="D101" s="47" t="s">
        <v>3329</v>
      </c>
    </row>
    <row r="102" spans="1:4" x14ac:dyDescent="0.3">
      <c r="A102" s="45">
        <v>23101</v>
      </c>
      <c r="B102" s="50" t="s">
        <v>3911</v>
      </c>
      <c r="C102" s="47">
        <v>53911004</v>
      </c>
      <c r="D102" s="47" t="s">
        <v>2133</v>
      </c>
    </row>
    <row r="103" spans="1:4" x14ac:dyDescent="0.3">
      <c r="A103" s="45">
        <v>24086</v>
      </c>
      <c r="B103" s="50" t="s">
        <v>3912</v>
      </c>
      <c r="C103" s="47">
        <v>53504858</v>
      </c>
      <c r="D103" s="47" t="s">
        <v>2582</v>
      </c>
    </row>
    <row r="104" spans="1:4" x14ac:dyDescent="0.3">
      <c r="A104" s="45">
        <v>24087</v>
      </c>
      <c r="B104" s="50" t="s">
        <v>3913</v>
      </c>
      <c r="C104" s="47">
        <v>100042258</v>
      </c>
      <c r="D104" s="47" t="s">
        <v>3284</v>
      </c>
    </row>
    <row r="105" spans="1:4" x14ac:dyDescent="0.3">
      <c r="A105" s="45">
        <v>24089</v>
      </c>
      <c r="B105" s="50" t="s">
        <v>3914</v>
      </c>
      <c r="C105" s="47">
        <v>30707731</v>
      </c>
      <c r="D105" s="47" t="s">
        <v>2295</v>
      </c>
    </row>
    <row r="106" spans="1:4" x14ac:dyDescent="0.3">
      <c r="A106" s="45">
        <v>24090</v>
      </c>
      <c r="B106" s="50" t="s">
        <v>3915</v>
      </c>
      <c r="C106" s="47">
        <v>131575961</v>
      </c>
      <c r="D106" s="47" t="s">
        <v>2699</v>
      </c>
    </row>
    <row r="107" spans="1:4" x14ac:dyDescent="0.3">
      <c r="A107" s="45">
        <v>24091</v>
      </c>
      <c r="B107" s="50" t="s">
        <v>1101</v>
      </c>
      <c r="C107" s="47">
        <v>969870062</v>
      </c>
      <c r="D107" s="47" t="s">
        <v>2846</v>
      </c>
    </row>
    <row r="108" spans="1:4" x14ac:dyDescent="0.3">
      <c r="A108" s="45">
        <v>24093</v>
      </c>
      <c r="B108" s="50" t="s">
        <v>3916</v>
      </c>
      <c r="C108" s="47">
        <v>10654168</v>
      </c>
      <c r="D108" s="47" t="s">
        <v>2951</v>
      </c>
    </row>
    <row r="109" spans="1:4" x14ac:dyDescent="0.3">
      <c r="A109" s="45">
        <v>25001</v>
      </c>
      <c r="B109" s="50" t="s">
        <v>3917</v>
      </c>
      <c r="C109" s="47">
        <v>100040807</v>
      </c>
      <c r="D109" s="47" t="s">
        <v>2072</v>
      </c>
    </row>
    <row r="110" spans="1:4" x14ac:dyDescent="0.3">
      <c r="A110" s="45">
        <v>25002</v>
      </c>
      <c r="B110" s="50" t="s">
        <v>925</v>
      </c>
      <c r="C110" s="47">
        <v>800506367</v>
      </c>
      <c r="D110" s="47" t="s">
        <v>2663</v>
      </c>
    </row>
    <row r="111" spans="1:4" x14ac:dyDescent="0.3">
      <c r="A111" s="45">
        <v>25003</v>
      </c>
      <c r="B111" s="50" t="s">
        <v>3918</v>
      </c>
      <c r="C111" s="47">
        <v>76279827</v>
      </c>
      <c r="D111" s="47" t="s">
        <v>2157</v>
      </c>
    </row>
    <row r="112" spans="1:4" x14ac:dyDescent="0.3">
      <c r="A112" s="45">
        <v>26001</v>
      </c>
      <c r="B112" s="50" t="s">
        <v>3919</v>
      </c>
      <c r="C112" s="47">
        <v>100042126</v>
      </c>
      <c r="D112" s="47" t="s">
        <v>2163</v>
      </c>
    </row>
    <row r="113" spans="1:4" x14ac:dyDescent="0.3">
      <c r="A113" s="45">
        <v>26002</v>
      </c>
      <c r="B113" s="50" t="s">
        <v>3920</v>
      </c>
      <c r="C113" s="47">
        <v>611668278</v>
      </c>
      <c r="D113" s="47" t="s">
        <v>1991</v>
      </c>
    </row>
    <row r="114" spans="1:4" x14ac:dyDescent="0.3">
      <c r="A114" s="45">
        <v>26005</v>
      </c>
      <c r="B114" s="50" t="s">
        <v>3921</v>
      </c>
      <c r="C114" s="47">
        <v>800490216</v>
      </c>
      <c r="D114" s="47" t="s">
        <v>2166</v>
      </c>
    </row>
    <row r="115" spans="1:4" x14ac:dyDescent="0.3">
      <c r="A115" s="45">
        <v>26006</v>
      </c>
      <c r="B115" s="50" t="s">
        <v>3922</v>
      </c>
      <c r="C115" s="47">
        <v>70342183</v>
      </c>
      <c r="D115" s="47" t="s">
        <v>2552</v>
      </c>
    </row>
    <row r="116" spans="1:4" x14ac:dyDescent="0.3">
      <c r="A116" s="45">
        <v>27055</v>
      </c>
      <c r="B116" s="50" t="s">
        <v>263</v>
      </c>
      <c r="C116" s="47">
        <v>189348659</v>
      </c>
      <c r="D116" s="47" t="s">
        <v>1988</v>
      </c>
    </row>
    <row r="117" spans="1:4" x14ac:dyDescent="0.3">
      <c r="A117" s="45">
        <v>27056</v>
      </c>
      <c r="B117" s="50" t="s">
        <v>452</v>
      </c>
      <c r="C117" s="47">
        <v>100040732</v>
      </c>
      <c r="D117" s="47" t="s">
        <v>2181</v>
      </c>
    </row>
    <row r="118" spans="1:4" x14ac:dyDescent="0.3">
      <c r="A118" s="45">
        <v>27057</v>
      </c>
      <c r="B118" s="50" t="s">
        <v>3923</v>
      </c>
      <c r="C118" s="47">
        <v>100654870</v>
      </c>
      <c r="D118" s="47" t="s">
        <v>3117</v>
      </c>
    </row>
    <row r="119" spans="1:4" x14ac:dyDescent="0.3">
      <c r="A119" s="45">
        <v>27058</v>
      </c>
      <c r="B119" s="50" t="s">
        <v>3924</v>
      </c>
      <c r="C119" s="47">
        <v>100654755</v>
      </c>
      <c r="D119" s="47" t="s">
        <v>3038</v>
      </c>
    </row>
    <row r="120" spans="1:4" x14ac:dyDescent="0.3">
      <c r="A120" s="45">
        <v>27059</v>
      </c>
      <c r="B120" s="50" t="s">
        <v>3925</v>
      </c>
      <c r="C120" s="47">
        <v>89383061</v>
      </c>
      <c r="D120" s="47" t="s">
        <v>3084</v>
      </c>
    </row>
    <row r="121" spans="1:4" x14ac:dyDescent="0.3">
      <c r="A121" s="45">
        <v>27061</v>
      </c>
      <c r="B121" s="50" t="s">
        <v>3926</v>
      </c>
      <c r="C121" s="47">
        <v>92994276</v>
      </c>
      <c r="D121" s="47" t="s">
        <v>2009</v>
      </c>
    </row>
    <row r="122" spans="1:4" x14ac:dyDescent="0.3">
      <c r="A122" s="45">
        <v>28101</v>
      </c>
      <c r="B122" s="50" t="s">
        <v>3927</v>
      </c>
      <c r="C122" s="47">
        <v>184206076</v>
      </c>
      <c r="D122" s="47" t="s">
        <v>2199</v>
      </c>
    </row>
    <row r="123" spans="1:4" x14ac:dyDescent="0.3">
      <c r="A123" s="45">
        <v>28102</v>
      </c>
      <c r="B123" s="50" t="s">
        <v>3928</v>
      </c>
      <c r="C123" s="47">
        <v>9400243</v>
      </c>
      <c r="D123" s="47" t="s">
        <v>2202</v>
      </c>
    </row>
    <row r="124" spans="1:4" x14ac:dyDescent="0.3">
      <c r="A124" s="45">
        <v>28103</v>
      </c>
      <c r="B124" s="50" t="s">
        <v>3929</v>
      </c>
      <c r="C124" s="47">
        <v>100655109</v>
      </c>
      <c r="D124" s="47" t="s">
        <v>3366</v>
      </c>
    </row>
    <row r="125" spans="1:4" x14ac:dyDescent="0.3">
      <c r="A125" s="45">
        <v>29001</v>
      </c>
      <c r="B125" s="50" t="s">
        <v>3930</v>
      </c>
      <c r="C125" s="47">
        <v>184206100</v>
      </c>
      <c r="D125" s="47" t="s">
        <v>2720</v>
      </c>
    </row>
    <row r="126" spans="1:4" x14ac:dyDescent="0.3">
      <c r="A126" s="45">
        <v>29002</v>
      </c>
      <c r="B126" s="50" t="s">
        <v>3931</v>
      </c>
      <c r="C126" s="47">
        <v>12928545</v>
      </c>
      <c r="D126" s="47" t="s">
        <v>2214</v>
      </c>
    </row>
    <row r="127" spans="1:4" x14ac:dyDescent="0.3">
      <c r="A127" s="45">
        <v>29003</v>
      </c>
      <c r="B127" s="50" t="s">
        <v>3932</v>
      </c>
      <c r="C127" s="47">
        <v>100654003</v>
      </c>
      <c r="D127" s="47" t="s">
        <v>2289</v>
      </c>
    </row>
    <row r="128" spans="1:4" x14ac:dyDescent="0.3">
      <c r="A128" s="45">
        <v>29004</v>
      </c>
      <c r="B128" s="50" t="s">
        <v>3933</v>
      </c>
      <c r="C128" s="47">
        <v>100041219</v>
      </c>
      <c r="D128" s="47" t="s">
        <v>2419</v>
      </c>
    </row>
    <row r="129" spans="1:4" x14ac:dyDescent="0.3">
      <c r="A129" s="45">
        <v>30093</v>
      </c>
      <c r="B129" s="50" t="s">
        <v>3934</v>
      </c>
      <c r="C129" s="47">
        <v>88702303</v>
      </c>
      <c r="D129" s="47" t="s">
        <v>2217</v>
      </c>
    </row>
    <row r="130" spans="1:4" x14ac:dyDescent="0.3">
      <c r="A130" s="45">
        <v>31116</v>
      </c>
      <c r="B130" s="50" t="s">
        <v>3935</v>
      </c>
      <c r="C130" s="47">
        <v>39408351</v>
      </c>
      <c r="D130" s="47" t="s">
        <v>3057</v>
      </c>
    </row>
    <row r="131" spans="1:4" x14ac:dyDescent="0.3">
      <c r="A131" s="45">
        <v>31117</v>
      </c>
      <c r="B131" s="50" t="s">
        <v>3936</v>
      </c>
      <c r="C131" s="47">
        <v>189348691</v>
      </c>
      <c r="D131" s="47" t="s">
        <v>3550</v>
      </c>
    </row>
    <row r="132" spans="1:4" x14ac:dyDescent="0.3">
      <c r="A132" s="45">
        <v>31118</v>
      </c>
      <c r="B132" s="50" t="s">
        <v>3937</v>
      </c>
      <c r="C132" s="47">
        <v>83123760</v>
      </c>
      <c r="D132" s="47" t="s">
        <v>2945</v>
      </c>
    </row>
    <row r="133" spans="1:4" x14ac:dyDescent="0.3">
      <c r="A133" s="45">
        <v>31121</v>
      </c>
      <c r="B133" s="50" t="s">
        <v>3938</v>
      </c>
      <c r="C133" s="47">
        <v>89297774</v>
      </c>
      <c r="D133" s="47" t="s">
        <v>2362</v>
      </c>
    </row>
    <row r="134" spans="1:4" x14ac:dyDescent="0.3">
      <c r="A134" s="45">
        <v>31122</v>
      </c>
      <c r="B134" s="50" t="s">
        <v>3939</v>
      </c>
      <c r="C134" s="47">
        <v>622135630</v>
      </c>
      <c r="D134" s="47" t="s">
        <v>3438</v>
      </c>
    </row>
    <row r="135" spans="1:4" x14ac:dyDescent="0.3">
      <c r="A135" s="45">
        <v>32054</v>
      </c>
      <c r="B135" s="50" t="s">
        <v>1278</v>
      </c>
      <c r="C135" s="47">
        <v>193008497</v>
      </c>
      <c r="D135" s="47" t="s">
        <v>3032</v>
      </c>
    </row>
    <row r="136" spans="1:4" x14ac:dyDescent="0.3">
      <c r="A136" s="45">
        <v>32055</v>
      </c>
      <c r="B136" s="50" t="s">
        <v>3940</v>
      </c>
      <c r="C136" s="47">
        <v>28018331</v>
      </c>
      <c r="D136" s="47" t="s">
        <v>2798</v>
      </c>
    </row>
    <row r="137" spans="1:4" x14ac:dyDescent="0.3">
      <c r="A137" s="45">
        <v>32056</v>
      </c>
      <c r="B137" s="50" t="s">
        <v>3941</v>
      </c>
      <c r="C137" s="47">
        <v>100655182</v>
      </c>
      <c r="D137" s="47" t="s">
        <v>3450</v>
      </c>
    </row>
    <row r="138" spans="1:4" x14ac:dyDescent="0.3">
      <c r="A138" s="45">
        <v>32058</v>
      </c>
      <c r="B138" s="50" t="s">
        <v>1638</v>
      </c>
      <c r="C138" s="47">
        <v>100655117</v>
      </c>
      <c r="D138" s="47" t="s">
        <v>3369</v>
      </c>
    </row>
    <row r="139" spans="1:4" x14ac:dyDescent="0.3">
      <c r="A139" s="45">
        <v>33090</v>
      </c>
      <c r="B139" s="50" t="s">
        <v>3942</v>
      </c>
      <c r="C139" s="47">
        <v>29257706</v>
      </c>
      <c r="D139" s="47" t="s">
        <v>3206</v>
      </c>
    </row>
    <row r="140" spans="1:4" x14ac:dyDescent="0.3">
      <c r="A140" s="45">
        <v>33091</v>
      </c>
      <c r="B140" s="50" t="s">
        <v>3943</v>
      </c>
      <c r="C140" s="47">
        <v>100654706</v>
      </c>
      <c r="D140" s="47" t="s">
        <v>2999</v>
      </c>
    </row>
    <row r="141" spans="1:4" x14ac:dyDescent="0.3">
      <c r="A141" s="45">
        <v>33092</v>
      </c>
      <c r="B141" s="50" t="s">
        <v>3944</v>
      </c>
      <c r="C141" s="47">
        <v>800490430</v>
      </c>
      <c r="D141" s="47" t="s">
        <v>2413</v>
      </c>
    </row>
    <row r="142" spans="1:4" x14ac:dyDescent="0.3">
      <c r="A142" s="45">
        <v>33093</v>
      </c>
      <c r="B142" s="50" t="s">
        <v>3945</v>
      </c>
      <c r="C142" s="47">
        <v>36043347</v>
      </c>
      <c r="D142" s="47" t="s">
        <v>2232</v>
      </c>
    </row>
    <row r="143" spans="1:4" x14ac:dyDescent="0.3">
      <c r="A143" s="45">
        <v>33094</v>
      </c>
      <c r="B143" s="50" t="s">
        <v>3946</v>
      </c>
      <c r="C143" s="47">
        <v>184206118</v>
      </c>
      <c r="D143" s="47" t="s">
        <v>2975</v>
      </c>
    </row>
    <row r="144" spans="1:4" x14ac:dyDescent="0.3">
      <c r="A144" s="45">
        <v>34121</v>
      </c>
      <c r="B144" s="50" t="s">
        <v>3947</v>
      </c>
      <c r="C144" s="47">
        <v>43009562</v>
      </c>
      <c r="D144" s="47" t="s">
        <v>3275</v>
      </c>
    </row>
    <row r="145" spans="1:4" x14ac:dyDescent="0.3">
      <c r="A145" s="45">
        <v>34122</v>
      </c>
      <c r="B145" s="50" t="s">
        <v>1332</v>
      </c>
      <c r="C145" s="47">
        <v>193008562</v>
      </c>
      <c r="D145" s="47" t="s">
        <v>3087</v>
      </c>
    </row>
    <row r="146" spans="1:4" x14ac:dyDescent="0.3">
      <c r="A146" s="45">
        <v>34124</v>
      </c>
      <c r="B146" s="50" t="s">
        <v>3948</v>
      </c>
      <c r="C146" s="47">
        <v>956898043</v>
      </c>
      <c r="D146" s="47" t="s">
        <v>1949</v>
      </c>
    </row>
    <row r="147" spans="1:4" x14ac:dyDescent="0.3">
      <c r="A147" s="45">
        <v>35092</v>
      </c>
      <c r="B147" s="50" t="s">
        <v>3949</v>
      </c>
      <c r="C147" s="47">
        <v>79908521</v>
      </c>
      <c r="D147" s="47" t="s">
        <v>2750</v>
      </c>
    </row>
    <row r="148" spans="1:4" x14ac:dyDescent="0.3">
      <c r="A148" s="45">
        <v>35093</v>
      </c>
      <c r="B148" s="50" t="s">
        <v>3950</v>
      </c>
      <c r="C148" s="47">
        <v>184206142</v>
      </c>
      <c r="D148" s="47" t="s">
        <v>2075</v>
      </c>
    </row>
    <row r="149" spans="1:4" x14ac:dyDescent="0.3">
      <c r="A149" s="45">
        <v>35094</v>
      </c>
      <c r="B149" s="50" t="s">
        <v>3951</v>
      </c>
      <c r="C149" s="47">
        <v>159263755</v>
      </c>
      <c r="D149" s="47" t="s">
        <v>2498</v>
      </c>
    </row>
    <row r="150" spans="1:4" x14ac:dyDescent="0.3">
      <c r="A150" s="45">
        <v>35097</v>
      </c>
      <c r="B150" s="50" t="s">
        <v>3952</v>
      </c>
      <c r="C150" s="47">
        <v>45082070</v>
      </c>
      <c r="D150" s="47" t="s">
        <v>2139</v>
      </c>
    </row>
    <row r="151" spans="1:4" x14ac:dyDescent="0.3">
      <c r="A151" s="45">
        <v>35098</v>
      </c>
      <c r="B151" s="50" t="s">
        <v>3953</v>
      </c>
      <c r="C151" s="47">
        <v>193008596</v>
      </c>
      <c r="D151" s="47" t="s">
        <v>3245</v>
      </c>
    </row>
    <row r="152" spans="1:4" x14ac:dyDescent="0.3">
      <c r="A152" s="45">
        <v>35099</v>
      </c>
      <c r="B152" s="50" t="s">
        <v>1578</v>
      </c>
      <c r="C152" s="47">
        <v>193008604</v>
      </c>
      <c r="D152" s="47" t="s">
        <v>3311</v>
      </c>
    </row>
    <row r="153" spans="1:4" x14ac:dyDescent="0.3">
      <c r="A153" s="45">
        <v>35102</v>
      </c>
      <c r="B153" s="50" t="s">
        <v>3954</v>
      </c>
      <c r="C153" s="47">
        <v>126025121</v>
      </c>
      <c r="D153" s="47" t="s">
        <v>2588</v>
      </c>
    </row>
    <row r="154" spans="1:4" x14ac:dyDescent="0.3">
      <c r="A154" s="45">
        <v>36123</v>
      </c>
      <c r="B154" s="50" t="s">
        <v>607</v>
      </c>
      <c r="C154" s="47">
        <v>79777561</v>
      </c>
      <c r="D154" s="47" t="s">
        <v>2341</v>
      </c>
    </row>
    <row r="155" spans="1:4" x14ac:dyDescent="0.3">
      <c r="A155" s="45">
        <v>36126</v>
      </c>
      <c r="B155" s="50" t="s">
        <v>3955</v>
      </c>
      <c r="C155" s="47">
        <v>70333877</v>
      </c>
      <c r="D155" s="47" t="s">
        <v>2813</v>
      </c>
    </row>
    <row r="156" spans="1:4" x14ac:dyDescent="0.3">
      <c r="A156" s="45">
        <v>36131</v>
      </c>
      <c r="B156" s="50" t="s">
        <v>3956</v>
      </c>
      <c r="C156" s="47">
        <v>97940761</v>
      </c>
      <c r="D156" s="47" t="s">
        <v>3447</v>
      </c>
    </row>
    <row r="157" spans="1:4" x14ac:dyDescent="0.3">
      <c r="A157" s="45">
        <v>36133</v>
      </c>
      <c r="B157" s="50" t="s">
        <v>3957</v>
      </c>
      <c r="C157" s="47">
        <v>100654466</v>
      </c>
      <c r="D157" s="47" t="s">
        <v>2729</v>
      </c>
    </row>
    <row r="158" spans="1:4" x14ac:dyDescent="0.3">
      <c r="A158" s="45">
        <v>36134</v>
      </c>
      <c r="B158" s="50" t="s">
        <v>1599</v>
      </c>
      <c r="C158" s="47">
        <v>100989339</v>
      </c>
      <c r="D158" s="47" t="s">
        <v>3332</v>
      </c>
    </row>
    <row r="159" spans="1:4" x14ac:dyDescent="0.3">
      <c r="A159" s="45">
        <v>36135</v>
      </c>
      <c r="B159" s="50" t="s">
        <v>3958</v>
      </c>
      <c r="C159" s="47">
        <v>193008653</v>
      </c>
      <c r="D159" s="47" t="s">
        <v>3381</v>
      </c>
    </row>
    <row r="160" spans="1:4" x14ac:dyDescent="0.3">
      <c r="A160" s="45">
        <v>36136</v>
      </c>
      <c r="B160" s="50" t="s">
        <v>3959</v>
      </c>
      <c r="C160" s="47">
        <v>40112989</v>
      </c>
      <c r="D160" s="47" t="s">
        <v>3345</v>
      </c>
    </row>
    <row r="161" spans="1:4" x14ac:dyDescent="0.3">
      <c r="A161" s="45">
        <v>36137</v>
      </c>
      <c r="B161" s="50" t="s">
        <v>1662</v>
      </c>
      <c r="C161" s="47">
        <v>838185585</v>
      </c>
      <c r="D161" s="47" t="s">
        <v>3393</v>
      </c>
    </row>
    <row r="162" spans="1:4" x14ac:dyDescent="0.3">
      <c r="A162" s="45">
        <v>36138</v>
      </c>
      <c r="B162" s="50" t="s">
        <v>1161</v>
      </c>
      <c r="C162" s="47">
        <v>782640643</v>
      </c>
      <c r="D162" s="47" t="s">
        <v>2909</v>
      </c>
    </row>
    <row r="163" spans="1:4" x14ac:dyDescent="0.3">
      <c r="A163" s="45">
        <v>36139</v>
      </c>
      <c r="B163" s="50" t="s">
        <v>3960</v>
      </c>
      <c r="C163" s="47">
        <v>86825700</v>
      </c>
      <c r="D163" s="47" t="s">
        <v>3487</v>
      </c>
    </row>
    <row r="164" spans="1:4" x14ac:dyDescent="0.3">
      <c r="A164" s="45">
        <v>37037</v>
      </c>
      <c r="B164" s="50" t="s">
        <v>3961</v>
      </c>
      <c r="C164" s="47">
        <v>63713812</v>
      </c>
      <c r="D164" s="47" t="s">
        <v>2371</v>
      </c>
    </row>
    <row r="165" spans="1:4" x14ac:dyDescent="0.3">
      <c r="A165" s="45">
        <v>37039</v>
      </c>
      <c r="B165" s="50" t="s">
        <v>634</v>
      </c>
      <c r="C165" s="47">
        <v>800490224</v>
      </c>
      <c r="D165" s="47" t="s">
        <v>2368</v>
      </c>
    </row>
    <row r="166" spans="1:4" x14ac:dyDescent="0.3">
      <c r="A166" s="45">
        <v>38044</v>
      </c>
      <c r="B166" s="50" t="s">
        <v>3962</v>
      </c>
      <c r="C166" s="47">
        <v>100041391</v>
      </c>
      <c r="D166" s="47" t="s">
        <v>2594</v>
      </c>
    </row>
    <row r="167" spans="1:4" x14ac:dyDescent="0.3">
      <c r="A167" s="45">
        <v>38045</v>
      </c>
      <c r="B167" s="50" t="s">
        <v>3963</v>
      </c>
      <c r="C167" s="47">
        <v>100349190</v>
      </c>
      <c r="D167" s="47" t="s">
        <v>3360</v>
      </c>
    </row>
    <row r="168" spans="1:4" x14ac:dyDescent="0.3">
      <c r="A168" s="45">
        <v>38046</v>
      </c>
      <c r="B168" s="50" t="s">
        <v>3964</v>
      </c>
      <c r="C168" s="47">
        <v>100040518</v>
      </c>
      <c r="D168" s="47" t="s">
        <v>1913</v>
      </c>
    </row>
    <row r="169" spans="1:4" x14ac:dyDescent="0.3">
      <c r="A169" s="45">
        <v>39133</v>
      </c>
      <c r="B169" s="50" t="s">
        <v>3965</v>
      </c>
      <c r="C169" s="47">
        <v>91355891</v>
      </c>
      <c r="D169" s="47" t="s">
        <v>3535</v>
      </c>
    </row>
    <row r="170" spans="1:4" x14ac:dyDescent="0.3">
      <c r="A170" s="45">
        <v>39134</v>
      </c>
      <c r="B170" s="50" t="s">
        <v>3966</v>
      </c>
      <c r="C170" s="47">
        <v>100042068</v>
      </c>
      <c r="D170" s="47" t="s">
        <v>3154</v>
      </c>
    </row>
    <row r="171" spans="1:4" x14ac:dyDescent="0.3">
      <c r="A171" s="45">
        <v>39135</v>
      </c>
      <c r="B171" s="50" t="s">
        <v>3967</v>
      </c>
      <c r="C171" s="47">
        <v>100040542</v>
      </c>
      <c r="D171" s="47" t="s">
        <v>1936</v>
      </c>
    </row>
    <row r="172" spans="1:4" x14ac:dyDescent="0.3">
      <c r="A172" s="45">
        <v>39136</v>
      </c>
      <c r="B172" s="50" t="s">
        <v>1736</v>
      </c>
      <c r="C172" s="47">
        <v>176672335</v>
      </c>
      <c r="D172" s="47" t="s">
        <v>3475</v>
      </c>
    </row>
    <row r="173" spans="1:4" x14ac:dyDescent="0.3">
      <c r="A173" s="45">
        <v>39137</v>
      </c>
      <c r="B173" s="50" t="s">
        <v>3968</v>
      </c>
      <c r="C173" s="47">
        <v>93807840</v>
      </c>
      <c r="D173" s="47" t="s">
        <v>3378</v>
      </c>
    </row>
    <row r="174" spans="1:4" x14ac:dyDescent="0.3">
      <c r="A174" s="45">
        <v>39139</v>
      </c>
      <c r="B174" s="50" t="s">
        <v>3969</v>
      </c>
      <c r="C174" s="47">
        <v>125134999</v>
      </c>
      <c r="D174" s="47" t="s">
        <v>2723</v>
      </c>
    </row>
    <row r="175" spans="1:4" x14ac:dyDescent="0.3">
      <c r="A175" s="45">
        <v>39141</v>
      </c>
      <c r="B175" s="50" t="s">
        <v>3970</v>
      </c>
      <c r="C175" s="47">
        <v>83120477</v>
      </c>
      <c r="D175" s="47" t="s">
        <v>3335</v>
      </c>
    </row>
    <row r="176" spans="1:4" x14ac:dyDescent="0.3">
      <c r="A176" s="45">
        <v>39142</v>
      </c>
      <c r="B176" s="50" t="s">
        <v>3971</v>
      </c>
      <c r="C176" s="47">
        <v>53025805</v>
      </c>
      <c r="D176" s="47" t="s">
        <v>2301</v>
      </c>
    </row>
    <row r="177" spans="1:4" x14ac:dyDescent="0.3">
      <c r="A177" s="45">
        <v>40100</v>
      </c>
      <c r="B177" s="50" t="s">
        <v>3972</v>
      </c>
      <c r="C177" s="47">
        <v>53590980</v>
      </c>
      <c r="D177" s="47" t="s">
        <v>2426</v>
      </c>
    </row>
    <row r="178" spans="1:4" x14ac:dyDescent="0.3">
      <c r="A178" s="45">
        <v>40101</v>
      </c>
      <c r="B178" s="50" t="s">
        <v>3973</v>
      </c>
      <c r="C178" s="47">
        <v>53556965</v>
      </c>
      <c r="D178" s="47" t="s">
        <v>3326</v>
      </c>
    </row>
    <row r="179" spans="1:4" x14ac:dyDescent="0.3">
      <c r="A179" s="45">
        <v>40103</v>
      </c>
      <c r="B179" s="50" t="s">
        <v>1347</v>
      </c>
      <c r="C179" s="47">
        <v>100654177</v>
      </c>
      <c r="D179" s="47" t="s">
        <v>3102</v>
      </c>
    </row>
    <row r="180" spans="1:4" x14ac:dyDescent="0.3">
      <c r="A180" s="45">
        <v>40104</v>
      </c>
      <c r="B180" s="50" t="s">
        <v>3974</v>
      </c>
      <c r="C180" s="47">
        <v>65359549</v>
      </c>
      <c r="D180" s="47" t="s">
        <v>2660</v>
      </c>
    </row>
    <row r="181" spans="1:4" x14ac:dyDescent="0.3">
      <c r="A181" s="45">
        <v>40107</v>
      </c>
      <c r="B181" s="50" t="s">
        <v>3975</v>
      </c>
      <c r="C181" s="47">
        <v>96749635</v>
      </c>
      <c r="D181" s="47" t="s">
        <v>3435</v>
      </c>
    </row>
    <row r="182" spans="1:4" x14ac:dyDescent="0.3">
      <c r="A182" s="45">
        <v>41001</v>
      </c>
      <c r="B182" s="50" t="s">
        <v>326</v>
      </c>
      <c r="C182" s="47">
        <v>102496056</v>
      </c>
      <c r="D182" s="47" t="s">
        <v>2060</v>
      </c>
    </row>
    <row r="183" spans="1:4" x14ac:dyDescent="0.3">
      <c r="A183" s="45">
        <v>41002</v>
      </c>
      <c r="B183" s="50" t="s">
        <v>3976</v>
      </c>
      <c r="C183" s="47">
        <v>53907143</v>
      </c>
      <c r="D183" s="47" t="s">
        <v>3290</v>
      </c>
    </row>
    <row r="184" spans="1:4" x14ac:dyDescent="0.3">
      <c r="A184" s="45">
        <v>41003</v>
      </c>
      <c r="B184" s="50" t="s">
        <v>3977</v>
      </c>
      <c r="C184" s="47">
        <v>168819084</v>
      </c>
      <c r="D184" s="47" t="s">
        <v>2948</v>
      </c>
    </row>
    <row r="185" spans="1:4" x14ac:dyDescent="0.3">
      <c r="A185" s="45">
        <v>41004</v>
      </c>
      <c r="B185" s="50" t="s">
        <v>3978</v>
      </c>
      <c r="C185" s="47">
        <v>788967610</v>
      </c>
      <c r="D185" s="47" t="s">
        <v>2386</v>
      </c>
    </row>
    <row r="186" spans="1:4" x14ac:dyDescent="0.3">
      <c r="A186" s="45">
        <v>41005</v>
      </c>
      <c r="B186" s="50" t="s">
        <v>3979</v>
      </c>
      <c r="C186" s="47">
        <v>100654920</v>
      </c>
      <c r="D186" s="47" t="s">
        <v>3176</v>
      </c>
    </row>
    <row r="187" spans="1:4" x14ac:dyDescent="0.3">
      <c r="A187" s="45">
        <v>42111</v>
      </c>
      <c r="B187" s="50" t="s">
        <v>3980</v>
      </c>
      <c r="C187" s="47">
        <v>100350305</v>
      </c>
      <c r="D187" s="47" t="s">
        <v>2474</v>
      </c>
    </row>
    <row r="188" spans="1:4" x14ac:dyDescent="0.3">
      <c r="A188" s="45">
        <v>42113</v>
      </c>
      <c r="B188" s="50" t="s">
        <v>1524</v>
      </c>
      <c r="C188" s="47">
        <v>800496478</v>
      </c>
      <c r="D188" s="47" t="s">
        <v>3254</v>
      </c>
    </row>
    <row r="189" spans="1:4" x14ac:dyDescent="0.3">
      <c r="A189" s="45">
        <v>42117</v>
      </c>
      <c r="B189" s="50" t="s">
        <v>3981</v>
      </c>
      <c r="C189" s="47">
        <v>52599933</v>
      </c>
      <c r="D189" s="47" t="s">
        <v>2063</v>
      </c>
    </row>
    <row r="190" spans="1:4" x14ac:dyDescent="0.3">
      <c r="A190" s="45">
        <v>42118</v>
      </c>
      <c r="B190" s="50" t="s">
        <v>3982</v>
      </c>
      <c r="C190" s="47">
        <v>193465283</v>
      </c>
      <c r="D190" s="47" t="s">
        <v>2678</v>
      </c>
    </row>
    <row r="191" spans="1:4" x14ac:dyDescent="0.3">
      <c r="A191" s="45">
        <v>42119</v>
      </c>
      <c r="B191" s="50" t="s">
        <v>494</v>
      </c>
      <c r="C191" s="47">
        <v>184206316</v>
      </c>
      <c r="D191" s="47" t="s">
        <v>2220</v>
      </c>
    </row>
    <row r="192" spans="1:4" x14ac:dyDescent="0.3">
      <c r="A192" s="45">
        <v>42121</v>
      </c>
      <c r="B192" s="50" t="s">
        <v>1119</v>
      </c>
      <c r="C192" s="47">
        <v>966921256</v>
      </c>
      <c r="D192" s="47" t="s">
        <v>2867</v>
      </c>
    </row>
    <row r="193" spans="1:4" x14ac:dyDescent="0.3">
      <c r="A193" s="45">
        <v>42124</v>
      </c>
      <c r="B193" s="50" t="s">
        <v>3983</v>
      </c>
      <c r="C193" s="47">
        <v>82126855</v>
      </c>
      <c r="D193" s="47" t="s">
        <v>2154</v>
      </c>
    </row>
    <row r="194" spans="1:4" x14ac:dyDescent="0.3">
      <c r="A194" s="45">
        <v>43001</v>
      </c>
      <c r="B194" s="50" t="s">
        <v>3984</v>
      </c>
      <c r="C194" s="47">
        <v>123684136</v>
      </c>
      <c r="D194" s="47" t="s">
        <v>2483</v>
      </c>
    </row>
    <row r="195" spans="1:4" x14ac:dyDescent="0.3">
      <c r="A195" s="45">
        <v>43002</v>
      </c>
      <c r="B195" s="50" t="s">
        <v>3985</v>
      </c>
      <c r="C195" s="47">
        <v>8007395</v>
      </c>
      <c r="D195" s="47" t="s">
        <v>3529</v>
      </c>
    </row>
    <row r="196" spans="1:4" x14ac:dyDescent="0.3">
      <c r="A196" s="45">
        <v>43003</v>
      </c>
      <c r="B196" s="50" t="s">
        <v>3986</v>
      </c>
      <c r="C196" s="47">
        <v>147294631</v>
      </c>
      <c r="D196" s="47" t="s">
        <v>3493</v>
      </c>
    </row>
    <row r="197" spans="1:4" x14ac:dyDescent="0.3">
      <c r="A197" s="45">
        <v>43004</v>
      </c>
      <c r="B197" s="50" t="s">
        <v>3987</v>
      </c>
      <c r="C197" s="47">
        <v>100776129</v>
      </c>
      <c r="D197" s="47" t="s">
        <v>2477</v>
      </c>
    </row>
    <row r="198" spans="1:4" x14ac:dyDescent="0.3">
      <c r="A198" s="45">
        <v>44078</v>
      </c>
      <c r="B198" s="50" t="s">
        <v>470</v>
      </c>
      <c r="C198" s="47">
        <v>800524063</v>
      </c>
      <c r="D198" s="47" t="s">
        <v>2193</v>
      </c>
    </row>
    <row r="199" spans="1:4" x14ac:dyDescent="0.3">
      <c r="A199" s="45">
        <v>44083</v>
      </c>
      <c r="B199" s="50" t="s">
        <v>3988</v>
      </c>
      <c r="C199" s="47">
        <v>193465309</v>
      </c>
      <c r="D199" s="47" t="s">
        <v>2876</v>
      </c>
    </row>
    <row r="200" spans="1:4" x14ac:dyDescent="0.3">
      <c r="A200" s="45">
        <v>44084</v>
      </c>
      <c r="B200" s="50" t="s">
        <v>3989</v>
      </c>
      <c r="C200" s="47">
        <v>835820531</v>
      </c>
      <c r="D200" s="47" t="s">
        <v>3293</v>
      </c>
    </row>
    <row r="201" spans="1:4" x14ac:dyDescent="0.3">
      <c r="A201" s="45">
        <v>45076</v>
      </c>
      <c r="B201" s="50" t="s">
        <v>3990</v>
      </c>
      <c r="C201" s="47">
        <v>100041839</v>
      </c>
      <c r="D201" s="47" t="s">
        <v>2906</v>
      </c>
    </row>
    <row r="202" spans="1:4" x14ac:dyDescent="0.3">
      <c r="A202" s="45">
        <v>45077</v>
      </c>
      <c r="B202" s="50" t="s">
        <v>3991</v>
      </c>
      <c r="C202" s="47">
        <v>97941421</v>
      </c>
      <c r="D202" s="47" t="s">
        <v>2316</v>
      </c>
    </row>
    <row r="203" spans="1:4" x14ac:dyDescent="0.3">
      <c r="A203" s="45">
        <v>45078</v>
      </c>
      <c r="B203" s="50" t="s">
        <v>3992</v>
      </c>
      <c r="C203" s="47">
        <v>125812248</v>
      </c>
      <c r="D203" s="47" t="s">
        <v>2389</v>
      </c>
    </row>
    <row r="204" spans="1:4" x14ac:dyDescent="0.3">
      <c r="A204" s="45">
        <v>46128</v>
      </c>
      <c r="B204" s="50" t="s">
        <v>3993</v>
      </c>
      <c r="C204" s="47">
        <v>100041334</v>
      </c>
      <c r="D204" s="47" t="s">
        <v>2516</v>
      </c>
    </row>
    <row r="205" spans="1:4" x14ac:dyDescent="0.3">
      <c r="A205" s="45">
        <v>46130</v>
      </c>
      <c r="B205" s="50" t="s">
        <v>3994</v>
      </c>
      <c r="C205" s="47">
        <v>184633451</v>
      </c>
      <c r="D205" s="47" t="s">
        <v>2882</v>
      </c>
    </row>
    <row r="206" spans="1:4" x14ac:dyDescent="0.3">
      <c r="A206" s="45">
        <v>46131</v>
      </c>
      <c r="B206" s="50" t="s">
        <v>3995</v>
      </c>
      <c r="C206" s="47">
        <v>130482107</v>
      </c>
      <c r="D206" s="47" t="s">
        <v>3538</v>
      </c>
    </row>
    <row r="207" spans="1:4" x14ac:dyDescent="0.3">
      <c r="A207" s="45">
        <v>46132</v>
      </c>
      <c r="B207" s="50" t="s">
        <v>1417</v>
      </c>
      <c r="C207" s="47">
        <v>829471130</v>
      </c>
      <c r="D207" s="47" t="s">
        <v>3161</v>
      </c>
    </row>
    <row r="208" spans="1:4" x14ac:dyDescent="0.3">
      <c r="A208" s="45">
        <v>46134</v>
      </c>
      <c r="B208" s="50" t="s">
        <v>3996</v>
      </c>
      <c r="C208" s="47">
        <v>39448519</v>
      </c>
      <c r="D208" s="47" t="s">
        <v>3514</v>
      </c>
    </row>
    <row r="209" spans="1:4" x14ac:dyDescent="0.3">
      <c r="A209" s="45">
        <v>46135</v>
      </c>
      <c r="B209" s="50" t="s">
        <v>3997</v>
      </c>
      <c r="C209" s="47">
        <v>876254025</v>
      </c>
      <c r="D209" s="47" t="s">
        <v>2392</v>
      </c>
    </row>
    <row r="210" spans="1:4" x14ac:dyDescent="0.3">
      <c r="A210" s="45">
        <v>46137</v>
      </c>
      <c r="B210" s="50" t="s">
        <v>3998</v>
      </c>
      <c r="C210" s="47">
        <v>21507892</v>
      </c>
      <c r="D210" s="47" t="s">
        <v>2567</v>
      </c>
    </row>
    <row r="211" spans="1:4" x14ac:dyDescent="0.3">
      <c r="A211" s="45">
        <v>46140</v>
      </c>
      <c r="B211" s="50" t="s">
        <v>3999</v>
      </c>
      <c r="C211" s="47">
        <v>193294428</v>
      </c>
      <c r="D211" s="47" t="s">
        <v>2310</v>
      </c>
    </row>
    <row r="212" spans="1:4" x14ac:dyDescent="0.3">
      <c r="A212" s="45">
        <v>47060</v>
      </c>
      <c r="B212" s="50" t="s">
        <v>4000</v>
      </c>
      <c r="C212" s="47">
        <v>175632082</v>
      </c>
      <c r="D212" s="47" t="s">
        <v>3296</v>
      </c>
    </row>
    <row r="213" spans="1:4" x14ac:dyDescent="0.3">
      <c r="A213" s="45">
        <v>47062</v>
      </c>
      <c r="B213" s="50" t="s">
        <v>4001</v>
      </c>
      <c r="C213" s="47">
        <v>25108499</v>
      </c>
      <c r="D213" s="47" t="s">
        <v>1930</v>
      </c>
    </row>
    <row r="214" spans="1:4" x14ac:dyDescent="0.3">
      <c r="A214" s="45">
        <v>47064</v>
      </c>
      <c r="B214" s="50" t="s">
        <v>4002</v>
      </c>
      <c r="C214" s="47">
        <v>932941420</v>
      </c>
      <c r="D214" s="47" t="s">
        <v>1970</v>
      </c>
    </row>
    <row r="215" spans="1:4" x14ac:dyDescent="0.3">
      <c r="A215" s="45">
        <v>47065</v>
      </c>
      <c r="B215" s="50" t="s">
        <v>4003</v>
      </c>
      <c r="C215" s="47">
        <v>193293917</v>
      </c>
      <c r="D215" s="47" t="s">
        <v>2537</v>
      </c>
    </row>
    <row r="216" spans="1:4" x14ac:dyDescent="0.3">
      <c r="A216" s="45">
        <v>48066</v>
      </c>
      <c r="B216" s="50" t="s">
        <v>4004</v>
      </c>
      <c r="C216" s="47">
        <v>67949750</v>
      </c>
      <c r="D216" s="47" t="s">
        <v>2331</v>
      </c>
    </row>
    <row r="217" spans="1:4" x14ac:dyDescent="0.3">
      <c r="A217" s="45">
        <v>48068</v>
      </c>
      <c r="B217" s="50" t="s">
        <v>4005</v>
      </c>
      <c r="C217" s="47">
        <v>86047743</v>
      </c>
      <c r="D217" s="47" t="s">
        <v>2000</v>
      </c>
    </row>
    <row r="218" spans="1:4" x14ac:dyDescent="0.3">
      <c r="A218" s="45">
        <v>48069</v>
      </c>
      <c r="B218" s="50" t="s">
        <v>4006</v>
      </c>
      <c r="C218" s="47">
        <v>93921302</v>
      </c>
      <c r="D218" s="47" t="s">
        <v>2401</v>
      </c>
    </row>
    <row r="219" spans="1:4" x14ac:dyDescent="0.3">
      <c r="A219" s="45">
        <v>48070</v>
      </c>
      <c r="B219" s="50" t="s">
        <v>4007</v>
      </c>
      <c r="C219" s="47">
        <v>780571910</v>
      </c>
      <c r="D219" s="47" t="s">
        <v>2996</v>
      </c>
    </row>
    <row r="220" spans="1:4" x14ac:dyDescent="0.3">
      <c r="A220" s="45">
        <v>48071</v>
      </c>
      <c r="B220" s="50" t="s">
        <v>4008</v>
      </c>
      <c r="C220" s="47">
        <v>80693591</v>
      </c>
      <c r="D220" s="47" t="s">
        <v>2675</v>
      </c>
    </row>
    <row r="221" spans="1:4" x14ac:dyDescent="0.3">
      <c r="A221" s="45">
        <v>48072</v>
      </c>
      <c r="B221" s="50" t="s">
        <v>4009</v>
      </c>
      <c r="C221" s="47">
        <v>67947507</v>
      </c>
      <c r="D221" s="47" t="s">
        <v>2480</v>
      </c>
    </row>
    <row r="222" spans="1:4" x14ac:dyDescent="0.3">
      <c r="A222" s="45">
        <v>48073</v>
      </c>
      <c r="B222" s="50" t="s">
        <v>4010</v>
      </c>
      <c r="C222" s="47">
        <v>150952505</v>
      </c>
      <c r="D222" s="47" t="s">
        <v>3144</v>
      </c>
    </row>
    <row r="223" spans="1:4" x14ac:dyDescent="0.3">
      <c r="A223" s="45">
        <v>48074</v>
      </c>
      <c r="B223" s="50" t="s">
        <v>4011</v>
      </c>
      <c r="C223" s="47">
        <v>67947267</v>
      </c>
      <c r="D223" s="47" t="s">
        <v>2404</v>
      </c>
    </row>
    <row r="224" spans="1:4" x14ac:dyDescent="0.3">
      <c r="A224" s="45">
        <v>48075</v>
      </c>
      <c r="B224" s="50" t="s">
        <v>4012</v>
      </c>
      <c r="C224" s="47">
        <v>28228088</v>
      </c>
      <c r="D224" s="47" t="s">
        <v>2726</v>
      </c>
    </row>
    <row r="225" spans="1:4" x14ac:dyDescent="0.3">
      <c r="A225" s="45">
        <v>48077</v>
      </c>
      <c r="B225" s="50" t="s">
        <v>4013</v>
      </c>
      <c r="C225" s="47">
        <v>76260082</v>
      </c>
      <c r="D225" s="47" t="s">
        <v>2534</v>
      </c>
    </row>
    <row r="226" spans="1:4" x14ac:dyDescent="0.3">
      <c r="A226" s="45">
        <v>48078</v>
      </c>
      <c r="B226" s="50" t="s">
        <v>835</v>
      </c>
      <c r="C226" s="47">
        <v>43667385</v>
      </c>
      <c r="D226" s="47" t="s">
        <v>2573</v>
      </c>
    </row>
    <row r="227" spans="1:4" x14ac:dyDescent="0.3">
      <c r="A227" s="45">
        <v>48080</v>
      </c>
      <c r="B227" s="50" t="s">
        <v>4014</v>
      </c>
      <c r="C227" s="47">
        <v>76280866</v>
      </c>
      <c r="D227" s="47" t="s">
        <v>2099</v>
      </c>
    </row>
    <row r="228" spans="1:4" x14ac:dyDescent="0.3">
      <c r="A228" s="45">
        <v>48901</v>
      </c>
      <c r="B228" s="50" t="s">
        <v>4015</v>
      </c>
      <c r="C228" s="47">
        <v>800506516</v>
      </c>
      <c r="D228" s="47" t="s">
        <v>3453</v>
      </c>
    </row>
    <row r="229" spans="1:4" x14ac:dyDescent="0.3">
      <c r="A229" s="45">
        <v>48902</v>
      </c>
      <c r="B229" s="50" t="s">
        <v>4016</v>
      </c>
      <c r="C229" s="47">
        <v>95043139</v>
      </c>
      <c r="D229" s="47" t="s">
        <v>2429</v>
      </c>
    </row>
    <row r="230" spans="1:4" x14ac:dyDescent="0.3">
      <c r="A230" s="45">
        <v>48904</v>
      </c>
      <c r="B230" s="50" t="s">
        <v>757</v>
      </c>
      <c r="C230" s="47">
        <v>127393234</v>
      </c>
      <c r="D230" s="47" t="s">
        <v>2495</v>
      </c>
    </row>
    <row r="231" spans="1:4" x14ac:dyDescent="0.3">
      <c r="A231" s="45">
        <v>48905</v>
      </c>
      <c r="B231" s="50" t="s">
        <v>4017</v>
      </c>
      <c r="C231" s="47">
        <v>65326670</v>
      </c>
      <c r="D231" s="47" t="s">
        <v>2377</v>
      </c>
    </row>
    <row r="232" spans="1:4" x14ac:dyDescent="0.3">
      <c r="A232" s="45">
        <v>48909</v>
      </c>
      <c r="B232" s="50" t="s">
        <v>4018</v>
      </c>
      <c r="C232" s="47">
        <v>830803883</v>
      </c>
      <c r="D232" s="47" t="s">
        <v>1918</v>
      </c>
    </row>
    <row r="233" spans="1:4" x14ac:dyDescent="0.3">
      <c r="A233" s="45">
        <v>48910</v>
      </c>
      <c r="B233" s="50" t="s">
        <v>4019</v>
      </c>
      <c r="C233" s="47">
        <v>78797346</v>
      </c>
      <c r="D233" s="47" t="s">
        <v>2672</v>
      </c>
    </row>
    <row r="234" spans="1:4" x14ac:dyDescent="0.3">
      <c r="A234" s="45">
        <v>48912</v>
      </c>
      <c r="B234" s="50" t="s">
        <v>841</v>
      </c>
      <c r="C234" s="47">
        <v>94280025</v>
      </c>
      <c r="D234" s="47" t="s">
        <v>2579</v>
      </c>
    </row>
    <row r="235" spans="1:4" x14ac:dyDescent="0.3">
      <c r="A235" s="45">
        <v>48913</v>
      </c>
      <c r="B235" s="50" t="s">
        <v>4020</v>
      </c>
      <c r="C235" s="47">
        <v>112095893</v>
      </c>
      <c r="D235" s="47" t="s">
        <v>2398</v>
      </c>
    </row>
    <row r="236" spans="1:4" x14ac:dyDescent="0.3">
      <c r="A236" s="45">
        <v>48914</v>
      </c>
      <c r="B236" s="50" t="s">
        <v>166</v>
      </c>
      <c r="C236" s="47">
        <v>6451046</v>
      </c>
      <c r="D236" s="47" t="s">
        <v>1890</v>
      </c>
    </row>
    <row r="237" spans="1:4" x14ac:dyDescent="0.3">
      <c r="A237" s="45">
        <v>48915</v>
      </c>
      <c r="B237" s="50" t="s">
        <v>1509</v>
      </c>
      <c r="C237" s="47">
        <v>843926556</v>
      </c>
      <c r="D237" s="47" t="s">
        <v>3239</v>
      </c>
    </row>
    <row r="238" spans="1:4" x14ac:dyDescent="0.3">
      <c r="A238" s="45">
        <v>48916</v>
      </c>
      <c r="B238" s="50" t="s">
        <v>308</v>
      </c>
      <c r="C238" s="47">
        <v>832289594</v>
      </c>
      <c r="D238" s="47" t="s">
        <v>2039</v>
      </c>
    </row>
    <row r="239" spans="1:4" x14ac:dyDescent="0.3">
      <c r="A239" s="45">
        <v>48918</v>
      </c>
      <c r="B239" s="50" t="s">
        <v>4021</v>
      </c>
      <c r="C239" s="47">
        <v>800544772</v>
      </c>
      <c r="D239" s="47" t="s">
        <v>2609</v>
      </c>
    </row>
    <row r="240" spans="1:4" x14ac:dyDescent="0.3">
      <c r="A240" s="45">
        <v>48922</v>
      </c>
      <c r="B240" s="50" t="s">
        <v>4022</v>
      </c>
      <c r="C240" s="47">
        <v>2173061</v>
      </c>
      <c r="D240" s="47" t="s">
        <v>2347</v>
      </c>
    </row>
    <row r="241" spans="1:4" x14ac:dyDescent="0.3">
      <c r="A241" s="45">
        <v>48923</v>
      </c>
      <c r="B241" s="50" t="s">
        <v>4023</v>
      </c>
      <c r="C241" s="47">
        <v>54003047</v>
      </c>
      <c r="D241" t="s">
        <v>2223</v>
      </c>
    </row>
    <row r="242" spans="1:4" x14ac:dyDescent="0.3">
      <c r="A242" s="45">
        <v>48924</v>
      </c>
      <c r="B242" s="50" t="s">
        <v>4024</v>
      </c>
      <c r="C242" s="47">
        <v>963579854</v>
      </c>
      <c r="D242" s="47" t="s">
        <v>2292</v>
      </c>
    </row>
    <row r="243" spans="1:4" x14ac:dyDescent="0.3">
      <c r="A243" s="45">
        <v>48925</v>
      </c>
      <c r="B243" s="50" t="s">
        <v>4025</v>
      </c>
      <c r="C243" s="47">
        <v>966874740</v>
      </c>
      <c r="D243" s="47" t="s">
        <v>2510</v>
      </c>
    </row>
    <row r="244" spans="1:4" x14ac:dyDescent="0.3">
      <c r="A244" s="45">
        <v>48926</v>
      </c>
      <c r="B244" s="50" t="s">
        <v>4026</v>
      </c>
      <c r="C244" s="47">
        <v>78409731</v>
      </c>
      <c r="D244" s="47" t="s">
        <v>2208</v>
      </c>
    </row>
    <row r="245" spans="1:4" x14ac:dyDescent="0.3">
      <c r="A245" s="45">
        <v>48927</v>
      </c>
      <c r="B245" s="50" t="s">
        <v>170</v>
      </c>
      <c r="C245" s="47">
        <v>78425503</v>
      </c>
      <c r="D245" s="47" t="s">
        <v>1894</v>
      </c>
    </row>
    <row r="246" spans="1:4" x14ac:dyDescent="0.3">
      <c r="A246" s="45">
        <v>48928</v>
      </c>
      <c r="B246" s="50" t="s">
        <v>4027</v>
      </c>
      <c r="C246">
        <v>80154153</v>
      </c>
      <c r="D246" t="s">
        <v>2127</v>
      </c>
    </row>
    <row r="247" spans="1:4" x14ac:dyDescent="0.3">
      <c r="A247" s="45">
        <v>48929</v>
      </c>
      <c r="B247" s="50" t="s">
        <v>4028</v>
      </c>
      <c r="C247" s="47">
        <v>77370069</v>
      </c>
      <c r="D247" s="47" t="s">
        <v>2576</v>
      </c>
    </row>
    <row r="248" spans="1:4" x14ac:dyDescent="0.3">
      <c r="A248" s="45">
        <v>49132</v>
      </c>
      <c r="B248" s="50" t="s">
        <v>4029</v>
      </c>
      <c r="C248" s="47">
        <v>83126573</v>
      </c>
      <c r="D248" s="47" t="s">
        <v>2084</v>
      </c>
    </row>
    <row r="249" spans="1:4" x14ac:dyDescent="0.3">
      <c r="A249" s="45">
        <v>49135</v>
      </c>
      <c r="B249" s="50" t="s">
        <v>4030</v>
      </c>
      <c r="C249" s="47">
        <v>100653682</v>
      </c>
      <c r="D249" s="47" t="s">
        <v>1955</v>
      </c>
    </row>
    <row r="250" spans="1:4" x14ac:dyDescent="0.3">
      <c r="A250" s="45">
        <v>49137</v>
      </c>
      <c r="B250" s="50" t="s">
        <v>4031</v>
      </c>
      <c r="C250" s="47">
        <v>38288866</v>
      </c>
      <c r="D250" s="47" t="s">
        <v>2546</v>
      </c>
    </row>
    <row r="251" spans="1:4" x14ac:dyDescent="0.3">
      <c r="A251" s="45">
        <v>49140</v>
      </c>
      <c r="B251" s="50" t="s">
        <v>4032</v>
      </c>
      <c r="C251" s="47">
        <v>34030908</v>
      </c>
      <c r="D251" s="47" t="s">
        <v>3215</v>
      </c>
    </row>
    <row r="252" spans="1:4" x14ac:dyDescent="0.3">
      <c r="A252" s="45">
        <v>49142</v>
      </c>
      <c r="B252" s="50" t="s">
        <v>356</v>
      </c>
      <c r="C252" s="47">
        <v>884179334</v>
      </c>
      <c r="D252" s="47" t="s">
        <v>2090</v>
      </c>
    </row>
    <row r="253" spans="1:4" x14ac:dyDescent="0.3">
      <c r="A253" s="45">
        <v>49144</v>
      </c>
      <c r="B253" s="50" t="s">
        <v>4033</v>
      </c>
      <c r="C253" s="47">
        <v>98474794</v>
      </c>
      <c r="D253" s="47" t="s">
        <v>3496</v>
      </c>
    </row>
    <row r="254" spans="1:4" x14ac:dyDescent="0.3">
      <c r="A254" s="45">
        <v>49148</v>
      </c>
      <c r="B254" s="50" t="s">
        <v>4034</v>
      </c>
      <c r="C254" s="47">
        <v>67956102</v>
      </c>
      <c r="D254" s="47" t="s">
        <v>2564</v>
      </c>
    </row>
    <row r="255" spans="1:4" x14ac:dyDescent="0.3">
      <c r="A255" s="45">
        <v>50001</v>
      </c>
      <c r="B255" s="50" t="s">
        <v>4035</v>
      </c>
      <c r="C255" s="47">
        <v>91520254</v>
      </c>
      <c r="D255" s="47" t="s">
        <v>2987</v>
      </c>
    </row>
    <row r="256" spans="1:4" x14ac:dyDescent="0.3">
      <c r="A256" s="45">
        <v>50002</v>
      </c>
      <c r="B256" s="50" t="s">
        <v>4036</v>
      </c>
      <c r="C256" s="47">
        <v>37352135</v>
      </c>
      <c r="D256" s="47" t="s">
        <v>2407</v>
      </c>
    </row>
    <row r="257" spans="1:4" x14ac:dyDescent="0.3">
      <c r="A257" s="45">
        <v>50003</v>
      </c>
      <c r="B257" s="50" t="s">
        <v>4037</v>
      </c>
      <c r="C257" s="47">
        <v>42919795</v>
      </c>
      <c r="D257" s="47" t="s">
        <v>2492</v>
      </c>
    </row>
    <row r="258" spans="1:4" x14ac:dyDescent="0.3">
      <c r="A258" s="45">
        <v>50005</v>
      </c>
      <c r="B258" s="50" t="s">
        <v>4038</v>
      </c>
      <c r="C258" s="47">
        <v>100654235</v>
      </c>
      <c r="D258" s="47" t="s">
        <v>2256</v>
      </c>
    </row>
    <row r="259" spans="1:4" x14ac:dyDescent="0.3">
      <c r="A259" s="45">
        <v>50006</v>
      </c>
      <c r="B259" s="50" t="s">
        <v>4039</v>
      </c>
      <c r="C259" s="47">
        <v>60579372</v>
      </c>
      <c r="D259" s="47" t="s">
        <v>2322</v>
      </c>
    </row>
    <row r="260" spans="1:4" x14ac:dyDescent="0.3">
      <c r="A260" s="45">
        <v>50007</v>
      </c>
      <c r="B260" s="50" t="s">
        <v>4040</v>
      </c>
      <c r="C260" s="47">
        <v>100654334</v>
      </c>
      <c r="D260" s="47" t="s">
        <v>2555</v>
      </c>
    </row>
    <row r="261" spans="1:4" x14ac:dyDescent="0.3">
      <c r="A261" s="45">
        <v>50009</v>
      </c>
      <c r="B261" s="50" t="s">
        <v>4041</v>
      </c>
      <c r="C261" s="47">
        <v>100655158</v>
      </c>
      <c r="D261" s="47" t="s">
        <v>3399</v>
      </c>
    </row>
    <row r="262" spans="1:4" x14ac:dyDescent="0.3">
      <c r="A262" s="45">
        <v>50010</v>
      </c>
      <c r="B262" s="50" t="s">
        <v>1799</v>
      </c>
      <c r="C262" s="47">
        <v>193465317</v>
      </c>
      <c r="D262" s="47" t="s">
        <v>3541</v>
      </c>
    </row>
    <row r="263" spans="1:4" x14ac:dyDescent="0.3">
      <c r="A263" s="45">
        <v>50012</v>
      </c>
      <c r="B263" s="50" t="s">
        <v>4042</v>
      </c>
      <c r="C263" s="47">
        <v>51779221</v>
      </c>
      <c r="D263" s="47" t="s">
        <v>2334</v>
      </c>
    </row>
    <row r="264" spans="1:4" x14ac:dyDescent="0.3">
      <c r="A264" s="45">
        <v>50013</v>
      </c>
      <c r="B264" s="50" t="s">
        <v>4043</v>
      </c>
      <c r="C264" s="47">
        <v>59654905</v>
      </c>
      <c r="D264" s="47" t="s">
        <v>2211</v>
      </c>
    </row>
    <row r="265" spans="1:4" x14ac:dyDescent="0.3">
      <c r="A265" s="45">
        <v>50014</v>
      </c>
      <c r="B265" s="50" t="s">
        <v>4044</v>
      </c>
      <c r="C265" s="47">
        <v>35150986</v>
      </c>
      <c r="D265" s="47" t="s">
        <v>2235</v>
      </c>
    </row>
    <row r="266" spans="1:4" x14ac:dyDescent="0.3">
      <c r="A266" s="45">
        <v>51150</v>
      </c>
      <c r="B266" s="50" t="s">
        <v>4045</v>
      </c>
      <c r="C266" s="47">
        <v>46583811</v>
      </c>
      <c r="D266" s="47" t="s">
        <v>2603</v>
      </c>
    </row>
    <row r="267" spans="1:4" x14ac:dyDescent="0.3">
      <c r="A267" s="45">
        <v>51152</v>
      </c>
      <c r="B267" s="50" t="s">
        <v>4046</v>
      </c>
      <c r="C267" s="47">
        <v>100041300</v>
      </c>
      <c r="D267" s="47" t="s">
        <v>2501</v>
      </c>
    </row>
    <row r="268" spans="1:4" x14ac:dyDescent="0.3">
      <c r="A268" s="45">
        <v>51153</v>
      </c>
      <c r="B268" s="50" t="s">
        <v>4047</v>
      </c>
      <c r="C268" s="47">
        <v>193009321</v>
      </c>
      <c r="D268" s="47" t="s">
        <v>2120</v>
      </c>
    </row>
    <row r="269" spans="1:4" x14ac:dyDescent="0.3">
      <c r="A269" s="45">
        <v>51154</v>
      </c>
      <c r="B269" s="50" t="s">
        <v>4048</v>
      </c>
      <c r="C269" s="47">
        <v>100653807</v>
      </c>
      <c r="D269" s="47" t="s">
        <v>2561</v>
      </c>
    </row>
    <row r="270" spans="1:4" x14ac:dyDescent="0.3">
      <c r="A270" s="45">
        <v>51155</v>
      </c>
      <c r="B270" s="50" t="s">
        <v>4049</v>
      </c>
      <c r="C270" s="47">
        <v>46838884</v>
      </c>
      <c r="D270" s="47" t="s">
        <v>2621</v>
      </c>
    </row>
    <row r="271" spans="1:4" x14ac:dyDescent="0.3">
      <c r="A271" s="45">
        <v>51156</v>
      </c>
      <c r="B271" s="50" t="s">
        <v>4050</v>
      </c>
      <c r="C271" s="47">
        <v>843914941</v>
      </c>
      <c r="D271" s="47" t="s">
        <v>2681</v>
      </c>
    </row>
    <row r="272" spans="1:4" x14ac:dyDescent="0.3">
      <c r="A272" s="45">
        <v>51159</v>
      </c>
      <c r="B272" s="50" t="s">
        <v>4051</v>
      </c>
      <c r="C272" s="47">
        <v>67954933</v>
      </c>
      <c r="D272" s="47" t="s">
        <v>3481</v>
      </c>
    </row>
    <row r="273" spans="1:4" x14ac:dyDescent="0.3">
      <c r="A273" s="45">
        <v>52096</v>
      </c>
      <c r="B273" s="50" t="s">
        <v>4052</v>
      </c>
      <c r="C273" s="47">
        <v>84398288</v>
      </c>
      <c r="D273" s="47" t="s">
        <v>2624</v>
      </c>
    </row>
    <row r="274" spans="1:4" x14ac:dyDescent="0.3">
      <c r="A274" s="45">
        <v>53111</v>
      </c>
      <c r="B274" s="50" t="s">
        <v>4053</v>
      </c>
      <c r="C274" s="47">
        <v>69560654</v>
      </c>
      <c r="D274" s="47" t="s">
        <v>2639</v>
      </c>
    </row>
    <row r="275" spans="1:4" x14ac:dyDescent="0.3">
      <c r="A275" s="45">
        <v>53112</v>
      </c>
      <c r="B275" s="50" t="s">
        <v>4054</v>
      </c>
      <c r="C275" s="47">
        <v>193009396</v>
      </c>
      <c r="D275" s="47" t="s">
        <v>2365</v>
      </c>
    </row>
    <row r="276" spans="1:4" x14ac:dyDescent="0.3">
      <c r="A276" s="45">
        <v>53113</v>
      </c>
      <c r="B276" s="50" t="s">
        <v>4055</v>
      </c>
      <c r="C276" s="47">
        <v>79925038</v>
      </c>
      <c r="D276" s="47" t="s">
        <v>2669</v>
      </c>
    </row>
    <row r="277" spans="1:4" x14ac:dyDescent="0.3">
      <c r="A277" s="45">
        <v>53114</v>
      </c>
      <c r="B277" s="50" t="s">
        <v>898</v>
      </c>
      <c r="C277" s="47">
        <v>798970260</v>
      </c>
      <c r="D277" s="47" t="s">
        <v>2636</v>
      </c>
    </row>
    <row r="278" spans="1:4" x14ac:dyDescent="0.3">
      <c r="A278" s="45">
        <v>54037</v>
      </c>
      <c r="B278" s="50" t="s">
        <v>4056</v>
      </c>
      <c r="C278" s="47">
        <v>48930606</v>
      </c>
      <c r="D278" s="47" t="s">
        <v>2175</v>
      </c>
    </row>
    <row r="279" spans="1:4" x14ac:dyDescent="0.3">
      <c r="A279" s="45">
        <v>54039</v>
      </c>
      <c r="B279" s="50" t="s">
        <v>4057</v>
      </c>
      <c r="C279" s="47">
        <v>49235237</v>
      </c>
      <c r="D279" s="47" t="s">
        <v>2645</v>
      </c>
    </row>
    <row r="280" spans="1:4" x14ac:dyDescent="0.3">
      <c r="A280" s="45">
        <v>54041</v>
      </c>
      <c r="B280" s="50" t="s">
        <v>4058</v>
      </c>
      <c r="C280" s="47">
        <v>83117853</v>
      </c>
      <c r="D280" s="47" t="s">
        <v>3005</v>
      </c>
    </row>
    <row r="281" spans="1:4" x14ac:dyDescent="0.3">
      <c r="A281" s="45">
        <v>54042</v>
      </c>
      <c r="B281" s="50" t="s">
        <v>4059</v>
      </c>
      <c r="C281" s="47">
        <v>100040526</v>
      </c>
      <c r="D281" s="47" t="s">
        <v>3212</v>
      </c>
    </row>
    <row r="282" spans="1:4" x14ac:dyDescent="0.3">
      <c r="A282" s="45">
        <v>54043</v>
      </c>
      <c r="B282" s="50" t="s">
        <v>4060</v>
      </c>
      <c r="C282" s="47">
        <v>51057859</v>
      </c>
      <c r="D282" s="47" t="s">
        <v>3502</v>
      </c>
    </row>
    <row r="283" spans="1:4" x14ac:dyDescent="0.3">
      <c r="A283" s="45">
        <v>54045</v>
      </c>
      <c r="B283" s="50" t="s">
        <v>4061</v>
      </c>
      <c r="C283" s="47">
        <v>49305329</v>
      </c>
      <c r="D283" s="47" t="s">
        <v>2693</v>
      </c>
    </row>
    <row r="284" spans="1:4" x14ac:dyDescent="0.3">
      <c r="A284" s="45">
        <v>55104</v>
      </c>
      <c r="B284" s="50" t="s">
        <v>1096</v>
      </c>
      <c r="C284" s="47">
        <v>797622136</v>
      </c>
      <c r="D284" s="47" t="s">
        <v>2840</v>
      </c>
    </row>
    <row r="285" spans="1:4" x14ac:dyDescent="0.3">
      <c r="A285" s="45">
        <v>55105</v>
      </c>
      <c r="B285" s="50" t="s">
        <v>4062</v>
      </c>
      <c r="C285" s="47">
        <v>100346089</v>
      </c>
      <c r="D285" s="47" t="s">
        <v>3078</v>
      </c>
    </row>
    <row r="286" spans="1:4" x14ac:dyDescent="0.3">
      <c r="A286" s="45">
        <v>55106</v>
      </c>
      <c r="B286" s="50" t="s">
        <v>4063</v>
      </c>
      <c r="C286" s="47">
        <v>51779296</v>
      </c>
      <c r="D286" s="47" t="s">
        <v>2780</v>
      </c>
    </row>
    <row r="287" spans="1:4" x14ac:dyDescent="0.3">
      <c r="A287" s="45">
        <v>55108</v>
      </c>
      <c r="B287" s="50" t="s">
        <v>4064</v>
      </c>
      <c r="C287" s="47">
        <v>52115250</v>
      </c>
      <c r="D287" s="47" t="s">
        <v>2885</v>
      </c>
    </row>
    <row r="288" spans="1:4" x14ac:dyDescent="0.3">
      <c r="A288" s="45">
        <v>55110</v>
      </c>
      <c r="B288" s="50" t="s">
        <v>4065</v>
      </c>
      <c r="C288" s="47">
        <v>92844208</v>
      </c>
      <c r="D288" s="47" t="s">
        <v>1946</v>
      </c>
    </row>
    <row r="289" spans="1:4" x14ac:dyDescent="0.3">
      <c r="A289" s="45">
        <v>55111</v>
      </c>
      <c r="B289" s="50" t="s">
        <v>4066</v>
      </c>
      <c r="C289" s="47">
        <v>52648441</v>
      </c>
      <c r="D289" s="47" t="s">
        <v>3472</v>
      </c>
    </row>
    <row r="290" spans="1:4" x14ac:dyDescent="0.3">
      <c r="A290" s="45">
        <v>56015</v>
      </c>
      <c r="B290" s="50" t="s">
        <v>4067</v>
      </c>
      <c r="C290" s="47">
        <v>27202019</v>
      </c>
      <c r="D290" s="47" t="s">
        <v>2078</v>
      </c>
    </row>
    <row r="291" spans="1:4" x14ac:dyDescent="0.3">
      <c r="A291" s="45">
        <v>56017</v>
      </c>
      <c r="B291" s="50" t="s">
        <v>4068</v>
      </c>
      <c r="C291" s="47">
        <v>84400225</v>
      </c>
      <c r="D291" s="47" t="s">
        <v>2690</v>
      </c>
    </row>
    <row r="292" spans="1:4" x14ac:dyDescent="0.3">
      <c r="A292" s="45">
        <v>57001</v>
      </c>
      <c r="B292" s="50" t="s">
        <v>4069</v>
      </c>
      <c r="C292" s="47">
        <v>49722812</v>
      </c>
      <c r="D292" s="47" t="s">
        <v>3272</v>
      </c>
    </row>
    <row r="293" spans="1:4" x14ac:dyDescent="0.3">
      <c r="A293" s="45">
        <v>57002</v>
      </c>
      <c r="B293" s="50" t="s">
        <v>4070</v>
      </c>
      <c r="C293" s="47">
        <v>27059526</v>
      </c>
      <c r="D293" s="47" t="s">
        <v>4071</v>
      </c>
    </row>
    <row r="294" spans="1:4" x14ac:dyDescent="0.3">
      <c r="A294" s="45">
        <v>57003</v>
      </c>
      <c r="B294" s="50" t="s">
        <v>1707</v>
      </c>
      <c r="C294" s="47">
        <v>621280564</v>
      </c>
      <c r="D294" s="47" t="s">
        <v>3441</v>
      </c>
    </row>
    <row r="295" spans="1:4" x14ac:dyDescent="0.3">
      <c r="A295" s="45">
        <v>57004</v>
      </c>
      <c r="B295" s="50" t="s">
        <v>4072</v>
      </c>
      <c r="C295" s="47">
        <v>53488482</v>
      </c>
      <c r="D295" s="47" t="s">
        <v>3544</v>
      </c>
    </row>
    <row r="296" spans="1:4" x14ac:dyDescent="0.3">
      <c r="A296" s="45">
        <v>58106</v>
      </c>
      <c r="B296" s="50" t="s">
        <v>976</v>
      </c>
      <c r="C296" s="47">
        <v>800496056</v>
      </c>
      <c r="D296" s="47" t="s">
        <v>2714</v>
      </c>
    </row>
    <row r="297" spans="1:4" x14ac:dyDescent="0.3">
      <c r="A297" s="45">
        <v>58107</v>
      </c>
      <c r="B297" s="50" t="s">
        <v>4073</v>
      </c>
      <c r="C297" s="47">
        <v>801811258</v>
      </c>
      <c r="D297" s="47" t="s">
        <v>2048</v>
      </c>
    </row>
    <row r="298" spans="1:4" x14ac:dyDescent="0.3">
      <c r="A298" s="45">
        <v>58108</v>
      </c>
      <c r="B298" s="50" t="s">
        <v>4074</v>
      </c>
      <c r="C298" s="47">
        <v>100041672</v>
      </c>
      <c r="D298" s="47" t="s">
        <v>2807</v>
      </c>
    </row>
    <row r="299" spans="1:4" x14ac:dyDescent="0.3">
      <c r="A299" s="45">
        <v>58109</v>
      </c>
      <c r="B299" s="50" t="s">
        <v>4075</v>
      </c>
      <c r="C299" s="47">
        <v>181042040</v>
      </c>
      <c r="D299" s="47" t="s">
        <v>2765</v>
      </c>
    </row>
    <row r="300" spans="1:4" x14ac:dyDescent="0.3">
      <c r="A300" s="45">
        <v>58112</v>
      </c>
      <c r="B300" s="50" t="s">
        <v>4076</v>
      </c>
      <c r="C300" s="47">
        <v>80701014</v>
      </c>
      <c r="D300" s="47" t="s">
        <v>2036</v>
      </c>
    </row>
    <row r="301" spans="1:4" x14ac:dyDescent="0.3">
      <c r="A301" s="45">
        <v>59113</v>
      </c>
      <c r="B301" s="50" t="s">
        <v>4077</v>
      </c>
      <c r="C301" s="47">
        <v>100655067</v>
      </c>
      <c r="D301" s="47" t="s">
        <v>3314</v>
      </c>
    </row>
    <row r="302" spans="1:4" x14ac:dyDescent="0.3">
      <c r="A302" s="45">
        <v>59114</v>
      </c>
      <c r="B302" s="50" t="s">
        <v>4078</v>
      </c>
      <c r="C302" s="47">
        <v>100040930</v>
      </c>
      <c r="D302" s="47" t="s">
        <v>2717</v>
      </c>
    </row>
    <row r="303" spans="1:4" x14ac:dyDescent="0.3">
      <c r="A303" s="45">
        <v>59117</v>
      </c>
      <c r="B303" s="50" t="s">
        <v>392</v>
      </c>
      <c r="C303" s="47">
        <v>30642094</v>
      </c>
      <c r="D303" s="47" t="s">
        <v>2123</v>
      </c>
    </row>
    <row r="304" spans="1:4" x14ac:dyDescent="0.3">
      <c r="A304" s="45">
        <v>60077</v>
      </c>
      <c r="B304" s="50" t="s">
        <v>4079</v>
      </c>
      <c r="C304" s="47">
        <v>184206910</v>
      </c>
      <c r="D304" s="47" t="s">
        <v>2801</v>
      </c>
    </row>
    <row r="305" spans="1:4" x14ac:dyDescent="0.3">
      <c r="A305" s="45">
        <v>61150</v>
      </c>
      <c r="B305" s="50" t="s">
        <v>4080</v>
      </c>
      <c r="C305" s="47">
        <v>100653674</v>
      </c>
      <c r="D305" s="47" t="s">
        <v>1939</v>
      </c>
    </row>
    <row r="306" spans="1:4" x14ac:dyDescent="0.3">
      <c r="A306" s="45">
        <v>61151</v>
      </c>
      <c r="B306" s="50" t="s">
        <v>4081</v>
      </c>
      <c r="C306" s="47">
        <v>54420013</v>
      </c>
      <c r="D306" s="47" t="s">
        <v>1979</v>
      </c>
    </row>
    <row r="307" spans="1:4" x14ac:dyDescent="0.3">
      <c r="A307" s="45">
        <v>61154</v>
      </c>
      <c r="B307" s="50" t="s">
        <v>892</v>
      </c>
      <c r="C307" s="47">
        <v>193284890</v>
      </c>
      <c r="D307" s="47" t="s">
        <v>2630</v>
      </c>
    </row>
    <row r="308" spans="1:4" x14ac:dyDescent="0.3">
      <c r="A308" s="45">
        <v>61156</v>
      </c>
      <c r="B308" s="50" t="s">
        <v>4082</v>
      </c>
      <c r="C308" s="47">
        <v>86918414</v>
      </c>
      <c r="D308" s="47" t="s">
        <v>2741</v>
      </c>
    </row>
    <row r="309" spans="1:4" x14ac:dyDescent="0.3">
      <c r="A309" s="45">
        <v>61157</v>
      </c>
      <c r="B309" s="50" t="s">
        <v>332</v>
      </c>
      <c r="C309" s="47">
        <v>100040781</v>
      </c>
      <c r="D309" s="47" t="s">
        <v>2066</v>
      </c>
    </row>
    <row r="310" spans="1:4" x14ac:dyDescent="0.3">
      <c r="A310" s="45">
        <v>61158</v>
      </c>
      <c r="B310" s="50" t="s">
        <v>4083</v>
      </c>
      <c r="C310" s="47">
        <v>43866631</v>
      </c>
      <c r="D310" s="47" t="s">
        <v>2744</v>
      </c>
    </row>
    <row r="311" spans="1:4" x14ac:dyDescent="0.3">
      <c r="A311" s="45">
        <v>62070</v>
      </c>
      <c r="B311" s="50" t="s">
        <v>4084</v>
      </c>
      <c r="C311" s="47">
        <v>184206936</v>
      </c>
      <c r="D311" s="47" t="s">
        <v>2786</v>
      </c>
    </row>
    <row r="312" spans="1:4" x14ac:dyDescent="0.3">
      <c r="A312" s="45">
        <v>62072</v>
      </c>
      <c r="B312" s="50" t="s">
        <v>4085</v>
      </c>
      <c r="C312" s="47">
        <v>100041144</v>
      </c>
      <c r="D312" s="47" t="s">
        <v>2344</v>
      </c>
    </row>
    <row r="313" spans="1:4" x14ac:dyDescent="0.3">
      <c r="A313" s="45">
        <v>63066</v>
      </c>
      <c r="B313" s="50" t="s">
        <v>4086</v>
      </c>
      <c r="C313" s="47">
        <v>184206985</v>
      </c>
      <c r="D313" s="47" t="s">
        <v>2768</v>
      </c>
    </row>
    <row r="314" spans="1:4" x14ac:dyDescent="0.3">
      <c r="A314" s="45">
        <v>63067</v>
      </c>
      <c r="B314" s="50" t="s">
        <v>4087</v>
      </c>
      <c r="C314" s="47">
        <v>184206951</v>
      </c>
      <c r="D314" s="47" t="s">
        <v>2771</v>
      </c>
    </row>
    <row r="315" spans="1:4" x14ac:dyDescent="0.3">
      <c r="A315" s="45">
        <v>64072</v>
      </c>
      <c r="B315" s="50" t="s">
        <v>4088</v>
      </c>
      <c r="C315" s="47">
        <v>9441403</v>
      </c>
      <c r="D315" s="47" t="s">
        <v>2777</v>
      </c>
    </row>
    <row r="316" spans="1:4" x14ac:dyDescent="0.3">
      <c r="A316" s="45">
        <v>64074</v>
      </c>
      <c r="B316" s="50" t="s">
        <v>4089</v>
      </c>
      <c r="C316" s="47">
        <v>92992577</v>
      </c>
      <c r="D316" s="47" t="s">
        <v>3045</v>
      </c>
    </row>
    <row r="317" spans="1:4" x14ac:dyDescent="0.3">
      <c r="A317" s="45">
        <v>64075</v>
      </c>
      <c r="B317" s="50" t="s">
        <v>4090</v>
      </c>
      <c r="C317" s="47">
        <v>93755940</v>
      </c>
      <c r="D317" s="47" t="s">
        <v>2447</v>
      </c>
    </row>
    <row r="318" spans="1:4" x14ac:dyDescent="0.3">
      <c r="A318" s="45">
        <v>65096</v>
      </c>
      <c r="B318" s="50" t="s">
        <v>4091</v>
      </c>
      <c r="C318" s="47">
        <v>38286274</v>
      </c>
      <c r="D318" s="47" t="s">
        <v>2954</v>
      </c>
    </row>
    <row r="319" spans="1:4" x14ac:dyDescent="0.3">
      <c r="A319" s="45">
        <v>65098</v>
      </c>
      <c r="B319" s="50" t="s">
        <v>4092</v>
      </c>
      <c r="C319" s="47">
        <v>159603588</v>
      </c>
      <c r="D319" s="47" t="s">
        <v>3123</v>
      </c>
    </row>
    <row r="320" spans="1:4" x14ac:dyDescent="0.3">
      <c r="A320" s="45">
        <v>66102</v>
      </c>
      <c r="B320" s="50" t="s">
        <v>4093</v>
      </c>
      <c r="C320" s="47">
        <v>16621831</v>
      </c>
      <c r="D320" s="47" t="s">
        <v>2280</v>
      </c>
    </row>
    <row r="321" spans="1:4" x14ac:dyDescent="0.3">
      <c r="A321" s="45">
        <v>66103</v>
      </c>
      <c r="B321" s="50" t="s">
        <v>1093</v>
      </c>
      <c r="C321" s="47">
        <v>193285038</v>
      </c>
      <c r="D321" s="47" t="s">
        <v>2836</v>
      </c>
    </row>
    <row r="322" spans="1:4" x14ac:dyDescent="0.3">
      <c r="A322" s="45">
        <v>66104</v>
      </c>
      <c r="B322" s="50" t="s">
        <v>1617</v>
      </c>
      <c r="C322" s="47">
        <v>136313272</v>
      </c>
      <c r="D322" s="47" t="s">
        <v>3348</v>
      </c>
    </row>
    <row r="323" spans="1:4" x14ac:dyDescent="0.3">
      <c r="A323" s="45">
        <v>66105</v>
      </c>
      <c r="B323" s="50" t="s">
        <v>1488</v>
      </c>
      <c r="C323" s="47">
        <v>193574845</v>
      </c>
      <c r="D323" s="47" t="s">
        <v>3221</v>
      </c>
    </row>
    <row r="324" spans="1:4" x14ac:dyDescent="0.3">
      <c r="A324" s="45">
        <v>66107</v>
      </c>
      <c r="B324" s="50" t="s">
        <v>4094</v>
      </c>
      <c r="C324" s="47">
        <v>100041342</v>
      </c>
      <c r="D324" s="47" t="s">
        <v>2531</v>
      </c>
    </row>
    <row r="325" spans="1:4" x14ac:dyDescent="0.3">
      <c r="A325" s="45">
        <v>67055</v>
      </c>
      <c r="B325" s="50" t="s">
        <v>4095</v>
      </c>
      <c r="C325" s="47">
        <v>81630642</v>
      </c>
      <c r="D325" s="47" t="s">
        <v>2274</v>
      </c>
    </row>
    <row r="326" spans="1:4" x14ac:dyDescent="0.3">
      <c r="A326" s="45">
        <v>67061</v>
      </c>
      <c r="B326" s="50" t="s">
        <v>4096</v>
      </c>
      <c r="C326" s="47">
        <v>35248491</v>
      </c>
      <c r="D326" s="47" t="s">
        <v>2117</v>
      </c>
    </row>
    <row r="327" spans="1:4" x14ac:dyDescent="0.3">
      <c r="A327" s="45">
        <v>68070</v>
      </c>
      <c r="B327" s="50" t="s">
        <v>4097</v>
      </c>
      <c r="C327" s="47">
        <v>100339555</v>
      </c>
      <c r="D327" s="47" t="s">
        <v>2855</v>
      </c>
    </row>
    <row r="328" spans="1:4" x14ac:dyDescent="0.3">
      <c r="A328" s="45">
        <v>68071</v>
      </c>
      <c r="B328" s="50" t="s">
        <v>4098</v>
      </c>
      <c r="C328" s="47">
        <v>23203961</v>
      </c>
      <c r="D328" s="47" t="s">
        <v>2489</v>
      </c>
    </row>
    <row r="329" spans="1:4" x14ac:dyDescent="0.3">
      <c r="A329" s="45">
        <v>68072</v>
      </c>
      <c r="B329" s="50" t="s">
        <v>4099</v>
      </c>
      <c r="C329" s="47">
        <v>193465218</v>
      </c>
      <c r="D329" s="47" t="s">
        <v>2858</v>
      </c>
    </row>
    <row r="330" spans="1:4" x14ac:dyDescent="0.3">
      <c r="A330" s="45">
        <v>68073</v>
      </c>
      <c r="B330" s="50" t="s">
        <v>4100</v>
      </c>
      <c r="C330" s="47">
        <v>100042415</v>
      </c>
      <c r="D330" s="47" t="s">
        <v>3432</v>
      </c>
    </row>
    <row r="331" spans="1:4" x14ac:dyDescent="0.3">
      <c r="A331" s="45">
        <v>68074</v>
      </c>
      <c r="B331" s="50" t="s">
        <v>805</v>
      </c>
      <c r="C331" s="47">
        <v>95487351</v>
      </c>
      <c r="D331" s="47" t="s">
        <v>2543</v>
      </c>
    </row>
    <row r="332" spans="1:4" x14ac:dyDescent="0.3">
      <c r="A332" s="45">
        <v>68075</v>
      </c>
      <c r="B332" s="50" t="s">
        <v>404</v>
      </c>
      <c r="C332" s="47">
        <v>35436823</v>
      </c>
      <c r="D332" s="47" t="s">
        <v>2136</v>
      </c>
    </row>
    <row r="333" spans="1:4" x14ac:dyDescent="0.3">
      <c r="A333" s="45">
        <v>69104</v>
      </c>
      <c r="B333" s="50" t="s">
        <v>4101</v>
      </c>
      <c r="C333" s="47">
        <v>100654565</v>
      </c>
      <c r="D333" s="47" t="s">
        <v>2827</v>
      </c>
    </row>
    <row r="334" spans="1:4" x14ac:dyDescent="0.3">
      <c r="A334" s="45">
        <v>69106</v>
      </c>
      <c r="B334" s="50" t="s">
        <v>4102</v>
      </c>
      <c r="C334" s="47">
        <v>27071091</v>
      </c>
      <c r="D334" s="47" t="s">
        <v>2861</v>
      </c>
    </row>
    <row r="335" spans="1:4" x14ac:dyDescent="0.3">
      <c r="A335" s="45">
        <v>69107</v>
      </c>
      <c r="B335" s="50" t="s">
        <v>4103</v>
      </c>
      <c r="C335" s="47">
        <v>159600279</v>
      </c>
      <c r="D335" s="47" t="s">
        <v>2504</v>
      </c>
    </row>
    <row r="336" spans="1:4" x14ac:dyDescent="0.3">
      <c r="A336" s="45">
        <v>69108</v>
      </c>
      <c r="B336" s="50" t="s">
        <v>4104</v>
      </c>
      <c r="C336" s="47">
        <v>7626299</v>
      </c>
      <c r="D336" s="47" t="s">
        <v>2747</v>
      </c>
    </row>
    <row r="337" spans="1:4" x14ac:dyDescent="0.3">
      <c r="A337" s="45">
        <v>69109</v>
      </c>
      <c r="B337" s="50" t="s">
        <v>4105</v>
      </c>
      <c r="C337" s="47">
        <v>23820319</v>
      </c>
      <c r="D337" s="47" t="s">
        <v>3048</v>
      </c>
    </row>
    <row r="338" spans="1:4" x14ac:dyDescent="0.3">
      <c r="A338" s="45">
        <v>70092</v>
      </c>
      <c r="B338" s="50" t="s">
        <v>4106</v>
      </c>
      <c r="C338" s="47">
        <v>75910513</v>
      </c>
      <c r="D338" s="47" t="s">
        <v>3505</v>
      </c>
    </row>
    <row r="339" spans="1:4" x14ac:dyDescent="0.3">
      <c r="A339" s="45">
        <v>70093</v>
      </c>
      <c r="B339" s="50" t="s">
        <v>1116</v>
      </c>
      <c r="C339" s="47">
        <v>800533239</v>
      </c>
      <c r="D339" s="47" t="s">
        <v>2864</v>
      </c>
    </row>
    <row r="340" spans="1:4" x14ac:dyDescent="0.3">
      <c r="A340" s="45">
        <v>71091</v>
      </c>
      <c r="B340" s="50" t="s">
        <v>4107</v>
      </c>
      <c r="C340" s="47">
        <v>100042365</v>
      </c>
      <c r="D340" s="47" t="s">
        <v>2870</v>
      </c>
    </row>
    <row r="341" spans="1:4" x14ac:dyDescent="0.3">
      <c r="A341" s="45">
        <v>71092</v>
      </c>
      <c r="B341" s="50" t="s">
        <v>4108</v>
      </c>
      <c r="C341" s="47">
        <v>82260837</v>
      </c>
      <c r="D341" s="47" t="s">
        <v>2873</v>
      </c>
    </row>
    <row r="342" spans="1:4" x14ac:dyDescent="0.3">
      <c r="A342" s="45">
        <v>72066</v>
      </c>
      <c r="B342" s="50" t="s">
        <v>4109</v>
      </c>
      <c r="C342" s="47">
        <v>100042100</v>
      </c>
      <c r="D342" s="47" t="s">
        <v>3185</v>
      </c>
    </row>
    <row r="343" spans="1:4" x14ac:dyDescent="0.3">
      <c r="A343" s="45">
        <v>72068</v>
      </c>
      <c r="B343" s="50" t="s">
        <v>4110</v>
      </c>
      <c r="C343" s="47">
        <v>159257096</v>
      </c>
      <c r="D343" s="47" t="s">
        <v>3111</v>
      </c>
    </row>
    <row r="344" spans="1:4" x14ac:dyDescent="0.3">
      <c r="A344" s="45">
        <v>72073</v>
      </c>
      <c r="B344" s="50" t="s">
        <v>4111</v>
      </c>
      <c r="C344" s="47">
        <v>147882799</v>
      </c>
      <c r="D344" s="47" t="s">
        <v>2380</v>
      </c>
    </row>
    <row r="345" spans="1:4" x14ac:dyDescent="0.3">
      <c r="A345" s="45">
        <v>72074</v>
      </c>
      <c r="B345" s="50" t="s">
        <v>4112</v>
      </c>
      <c r="C345" s="47">
        <v>25539719</v>
      </c>
      <c r="D345" s="47" t="s">
        <v>2912</v>
      </c>
    </row>
    <row r="346" spans="1:4" x14ac:dyDescent="0.3">
      <c r="A346" s="45">
        <v>73099</v>
      </c>
      <c r="B346" s="50" t="s">
        <v>4113</v>
      </c>
      <c r="C346" s="47">
        <v>73023848</v>
      </c>
      <c r="D346" s="47" t="s">
        <v>2271</v>
      </c>
    </row>
    <row r="347" spans="1:4" x14ac:dyDescent="0.3">
      <c r="A347" s="45">
        <v>73102</v>
      </c>
      <c r="B347" s="50" t="s">
        <v>4114</v>
      </c>
      <c r="C347" s="47">
        <v>27870872</v>
      </c>
      <c r="D347" s="47" t="s">
        <v>2241</v>
      </c>
    </row>
    <row r="348" spans="1:4" x14ac:dyDescent="0.3">
      <c r="A348" s="45">
        <v>73105</v>
      </c>
      <c r="B348" s="50" t="s">
        <v>4115</v>
      </c>
      <c r="C348" s="47">
        <v>193009883</v>
      </c>
      <c r="D348" s="47" t="s">
        <v>3526</v>
      </c>
    </row>
    <row r="349" spans="1:4" x14ac:dyDescent="0.3">
      <c r="A349" s="45">
        <v>73106</v>
      </c>
      <c r="B349" s="50" t="s">
        <v>4116</v>
      </c>
      <c r="C349" s="47">
        <v>28593846</v>
      </c>
      <c r="D349" s="47" t="s">
        <v>3248</v>
      </c>
    </row>
    <row r="350" spans="1:4" x14ac:dyDescent="0.3">
      <c r="A350" s="45">
        <v>73108</v>
      </c>
      <c r="B350" s="50" t="s">
        <v>4117</v>
      </c>
      <c r="C350" s="47">
        <v>84101013</v>
      </c>
      <c r="D350" s="47" t="s">
        <v>2897</v>
      </c>
    </row>
    <row r="351" spans="1:4" x14ac:dyDescent="0.3">
      <c r="A351" s="45">
        <v>74187</v>
      </c>
      <c r="B351" s="50" t="s">
        <v>4118</v>
      </c>
      <c r="C351" s="47">
        <v>159605476</v>
      </c>
      <c r="D351" s="47" t="s">
        <v>2930</v>
      </c>
    </row>
    <row r="352" spans="1:4" x14ac:dyDescent="0.3">
      <c r="A352" s="45">
        <v>74190</v>
      </c>
      <c r="B352" s="50" t="s">
        <v>4119</v>
      </c>
      <c r="C352" s="47">
        <v>193293578</v>
      </c>
      <c r="D352" s="47" t="s">
        <v>3511</v>
      </c>
    </row>
    <row r="353" spans="1:4" x14ac:dyDescent="0.3">
      <c r="A353" s="45">
        <v>74194</v>
      </c>
      <c r="B353" s="50" t="s">
        <v>4120</v>
      </c>
      <c r="C353" s="47">
        <v>100041789</v>
      </c>
      <c r="D353" s="47" t="s">
        <v>2978</v>
      </c>
    </row>
    <row r="354" spans="1:4" x14ac:dyDescent="0.3">
      <c r="A354" s="45">
        <v>74195</v>
      </c>
      <c r="B354" s="50" t="s">
        <v>811</v>
      </c>
      <c r="C354" s="47">
        <v>193293552</v>
      </c>
      <c r="D354" s="47" t="s">
        <v>2549</v>
      </c>
    </row>
    <row r="355" spans="1:4" x14ac:dyDescent="0.3">
      <c r="A355" s="45">
        <v>74197</v>
      </c>
      <c r="B355" s="50" t="s">
        <v>1209</v>
      </c>
      <c r="C355" s="47">
        <v>159603976</v>
      </c>
      <c r="D355" s="47" t="s">
        <v>2957</v>
      </c>
    </row>
    <row r="356" spans="1:4" x14ac:dyDescent="0.3">
      <c r="A356" s="45">
        <v>74201</v>
      </c>
      <c r="B356" s="50" t="s">
        <v>4121</v>
      </c>
      <c r="C356" s="47">
        <v>32716466</v>
      </c>
      <c r="D356" s="47" t="s">
        <v>2795</v>
      </c>
    </row>
    <row r="357" spans="1:4" x14ac:dyDescent="0.3">
      <c r="A357" s="45">
        <v>74202</v>
      </c>
      <c r="B357" s="50" t="s">
        <v>1566</v>
      </c>
      <c r="C357" s="47">
        <v>34076299</v>
      </c>
      <c r="D357" s="47" t="s">
        <v>3299</v>
      </c>
    </row>
    <row r="358" spans="1:4" x14ac:dyDescent="0.3">
      <c r="A358" s="45">
        <v>75084</v>
      </c>
      <c r="B358" s="50" t="s">
        <v>4122</v>
      </c>
      <c r="C358" s="47">
        <v>798974320</v>
      </c>
      <c r="D358" s="47" t="s">
        <v>2187</v>
      </c>
    </row>
    <row r="359" spans="1:4" x14ac:dyDescent="0.3">
      <c r="A359" s="45">
        <v>75085</v>
      </c>
      <c r="B359" s="50" t="s">
        <v>1680</v>
      </c>
      <c r="C359" s="47">
        <v>798972282</v>
      </c>
      <c r="D359" s="47" t="s">
        <v>3414</v>
      </c>
    </row>
    <row r="360" spans="1:4" x14ac:dyDescent="0.3">
      <c r="A360" s="45">
        <v>75086</v>
      </c>
      <c r="B360" s="50" t="s">
        <v>1263</v>
      </c>
      <c r="C360" s="47">
        <v>800483153</v>
      </c>
      <c r="D360" t="s">
        <v>3017</v>
      </c>
    </row>
    <row r="361" spans="1:4" x14ac:dyDescent="0.3">
      <c r="A361" s="45">
        <v>75087</v>
      </c>
      <c r="B361" s="50" t="s">
        <v>4123</v>
      </c>
      <c r="C361" s="47">
        <v>100653666</v>
      </c>
      <c r="D361" s="47" t="s">
        <v>1924</v>
      </c>
    </row>
    <row r="362" spans="1:4" x14ac:dyDescent="0.3">
      <c r="A362" s="45">
        <v>76081</v>
      </c>
      <c r="B362" s="50" t="s">
        <v>4124</v>
      </c>
      <c r="C362" s="47">
        <v>86822327</v>
      </c>
      <c r="D362" s="47" t="s">
        <v>3023</v>
      </c>
    </row>
    <row r="363" spans="1:4" x14ac:dyDescent="0.3">
      <c r="A363" s="45">
        <v>76082</v>
      </c>
      <c r="B363" s="50" t="s">
        <v>4125</v>
      </c>
      <c r="C363" s="47">
        <v>184207322</v>
      </c>
      <c r="D363" s="47" t="s">
        <v>3026</v>
      </c>
    </row>
    <row r="364" spans="1:4" x14ac:dyDescent="0.3">
      <c r="A364" s="45">
        <v>76083</v>
      </c>
      <c r="B364" s="50" t="s">
        <v>4126</v>
      </c>
      <c r="C364" s="47">
        <v>100042530</v>
      </c>
      <c r="D364" s="47" t="s">
        <v>3029</v>
      </c>
    </row>
    <row r="365" spans="1:4" x14ac:dyDescent="0.3">
      <c r="A365" s="45">
        <v>77100</v>
      </c>
      <c r="B365" s="50" t="s">
        <v>4127</v>
      </c>
      <c r="C365" s="47">
        <v>45054251</v>
      </c>
      <c r="D365" s="47" t="s">
        <v>3426</v>
      </c>
    </row>
    <row r="366" spans="1:4" x14ac:dyDescent="0.3">
      <c r="A366" s="45">
        <v>77101</v>
      </c>
      <c r="B366" s="50" t="s">
        <v>4128</v>
      </c>
      <c r="C366" s="47">
        <v>184207363</v>
      </c>
      <c r="D366" s="47" t="s">
        <v>1958</v>
      </c>
    </row>
    <row r="367" spans="1:4" x14ac:dyDescent="0.3">
      <c r="A367" s="45">
        <v>77102</v>
      </c>
      <c r="B367" s="50" t="s">
        <v>4129</v>
      </c>
      <c r="C367" s="47">
        <v>100654094</v>
      </c>
      <c r="D367" s="47" t="s">
        <v>2356</v>
      </c>
    </row>
    <row r="368" spans="1:4" x14ac:dyDescent="0.3">
      <c r="A368" s="45">
        <v>77103</v>
      </c>
      <c r="B368" s="50" t="s">
        <v>4130</v>
      </c>
      <c r="C368" s="47">
        <v>100775212</v>
      </c>
      <c r="D368" s="47" t="s">
        <v>2250</v>
      </c>
    </row>
    <row r="369" spans="1:4" x14ac:dyDescent="0.3">
      <c r="A369" s="45">
        <v>77104</v>
      </c>
      <c r="B369" s="50" t="s">
        <v>4131</v>
      </c>
      <c r="C369" s="47">
        <v>135785017</v>
      </c>
      <c r="D369" s="47" t="s">
        <v>2735</v>
      </c>
    </row>
    <row r="370" spans="1:4" x14ac:dyDescent="0.3">
      <c r="A370" s="45">
        <v>78001</v>
      </c>
      <c r="B370" s="50" t="s">
        <v>4132</v>
      </c>
      <c r="C370" s="47">
        <v>159261247</v>
      </c>
      <c r="D370" s="47" t="s">
        <v>2960</v>
      </c>
    </row>
    <row r="371" spans="1:4" x14ac:dyDescent="0.3">
      <c r="A371" s="45">
        <v>78002</v>
      </c>
      <c r="B371" s="50" t="s">
        <v>4133</v>
      </c>
      <c r="C371" s="47">
        <v>100041235</v>
      </c>
      <c r="D371" s="47" t="s">
        <v>2468</v>
      </c>
    </row>
    <row r="372" spans="1:4" x14ac:dyDescent="0.3">
      <c r="A372" s="45">
        <v>78003</v>
      </c>
      <c r="B372" s="50" t="s">
        <v>4134</v>
      </c>
      <c r="C372" s="47">
        <v>46782918</v>
      </c>
      <c r="D372" s="47" t="s">
        <v>3063</v>
      </c>
    </row>
    <row r="373" spans="1:4" x14ac:dyDescent="0.3">
      <c r="A373" s="45">
        <v>78004</v>
      </c>
      <c r="B373" s="50" t="s">
        <v>4135</v>
      </c>
      <c r="C373" s="47">
        <v>46243358</v>
      </c>
      <c r="D373" s="47" t="s">
        <v>2184</v>
      </c>
    </row>
    <row r="374" spans="1:4" x14ac:dyDescent="0.3">
      <c r="A374" s="45">
        <v>78005</v>
      </c>
      <c r="B374" s="50" t="s">
        <v>4136</v>
      </c>
      <c r="C374" s="47">
        <v>100042274</v>
      </c>
      <c r="D374" s="47" t="s">
        <v>3302</v>
      </c>
    </row>
    <row r="375" spans="1:4" x14ac:dyDescent="0.3">
      <c r="A375" s="45">
        <v>78009</v>
      </c>
      <c r="B375" s="50" t="s">
        <v>4137</v>
      </c>
      <c r="C375" s="47">
        <v>46406922</v>
      </c>
      <c r="D375" s="47" t="s">
        <v>2226</v>
      </c>
    </row>
    <row r="376" spans="1:4" x14ac:dyDescent="0.3">
      <c r="A376" s="45">
        <v>78012</v>
      </c>
      <c r="B376" s="50" t="s">
        <v>4138</v>
      </c>
      <c r="C376" s="47">
        <v>45472016</v>
      </c>
      <c r="D376" s="47" t="s">
        <v>2093</v>
      </c>
    </row>
    <row r="377" spans="1:4" x14ac:dyDescent="0.3">
      <c r="A377" s="45">
        <v>79077</v>
      </c>
      <c r="B377" s="50" t="s">
        <v>4139</v>
      </c>
      <c r="C377" s="47">
        <v>70343025</v>
      </c>
      <c r="D377" s="47" t="s">
        <v>3066</v>
      </c>
    </row>
    <row r="378" spans="1:4" x14ac:dyDescent="0.3">
      <c r="A378" s="45">
        <v>79078</v>
      </c>
      <c r="B378" s="50" t="s">
        <v>194</v>
      </c>
      <c r="C378" s="47">
        <v>189349152</v>
      </c>
      <c r="D378" s="47" t="s">
        <v>1921</v>
      </c>
    </row>
    <row r="379" spans="1:4" x14ac:dyDescent="0.3">
      <c r="A379" s="45">
        <v>80116</v>
      </c>
      <c r="B379" s="50" t="s">
        <v>4140</v>
      </c>
      <c r="C379" s="47">
        <v>37120896</v>
      </c>
      <c r="D379" s="47" t="s">
        <v>3069</v>
      </c>
    </row>
    <row r="380" spans="1:4" x14ac:dyDescent="0.3">
      <c r="A380" s="45">
        <v>80118</v>
      </c>
      <c r="B380" s="50" t="s">
        <v>4141</v>
      </c>
      <c r="C380" s="47">
        <v>100041953</v>
      </c>
      <c r="D380" s="47" t="s">
        <v>2627</v>
      </c>
    </row>
    <row r="381" spans="1:4" x14ac:dyDescent="0.3">
      <c r="A381" s="45">
        <v>80119</v>
      </c>
      <c r="B381" s="50" t="s">
        <v>4142</v>
      </c>
      <c r="C381" s="47">
        <v>50696046</v>
      </c>
      <c r="D381" s="47" t="s">
        <v>3281</v>
      </c>
    </row>
    <row r="382" spans="1:4" x14ac:dyDescent="0.3">
      <c r="A382" s="45">
        <v>80121</v>
      </c>
      <c r="B382" s="50" t="s">
        <v>4143</v>
      </c>
      <c r="C382" s="47">
        <v>100041201</v>
      </c>
      <c r="D382" s="47" t="s">
        <v>2416</v>
      </c>
    </row>
    <row r="383" spans="1:4" x14ac:dyDescent="0.3">
      <c r="A383" s="45">
        <v>80122</v>
      </c>
      <c r="B383" s="50" t="s">
        <v>4144</v>
      </c>
      <c r="C383" s="47">
        <v>100654813</v>
      </c>
      <c r="D383" s="47" t="s">
        <v>3072</v>
      </c>
    </row>
    <row r="384" spans="1:4" x14ac:dyDescent="0.3">
      <c r="A384" s="45">
        <v>80125</v>
      </c>
      <c r="B384" s="50" t="s">
        <v>4145</v>
      </c>
      <c r="C384" s="47">
        <v>93804615</v>
      </c>
      <c r="D384" s="47" t="s">
        <v>3242</v>
      </c>
    </row>
    <row r="385" spans="1:4" x14ac:dyDescent="0.3">
      <c r="A385" s="45">
        <v>81094</v>
      </c>
      <c r="B385" s="50" t="s">
        <v>4146</v>
      </c>
      <c r="C385" s="47">
        <v>88708383</v>
      </c>
      <c r="D385" s="47" t="s">
        <v>3351</v>
      </c>
    </row>
    <row r="386" spans="1:4" x14ac:dyDescent="0.3">
      <c r="A386" s="45">
        <v>81095</v>
      </c>
      <c r="B386" s="50" t="s">
        <v>4147</v>
      </c>
      <c r="C386" s="47">
        <v>50852698</v>
      </c>
      <c r="D386" s="47" t="s">
        <v>2918</v>
      </c>
    </row>
    <row r="387" spans="1:4" x14ac:dyDescent="0.3">
      <c r="A387" s="45">
        <v>81096</v>
      </c>
      <c r="B387" s="50" t="s">
        <v>4148</v>
      </c>
      <c r="C387" s="47">
        <v>80021876</v>
      </c>
      <c r="D387" s="47" t="s">
        <v>3200</v>
      </c>
    </row>
    <row r="388" spans="1:4" x14ac:dyDescent="0.3">
      <c r="A388" s="45">
        <v>81097</v>
      </c>
      <c r="B388" s="50" t="s">
        <v>4149</v>
      </c>
      <c r="C388" s="47">
        <v>100654821</v>
      </c>
      <c r="D388" s="47" t="s">
        <v>3075</v>
      </c>
    </row>
    <row r="389" spans="1:4" x14ac:dyDescent="0.3">
      <c r="A389" s="45">
        <v>82100</v>
      </c>
      <c r="B389" s="50" t="s">
        <v>4150</v>
      </c>
      <c r="C389" s="47">
        <v>830851486</v>
      </c>
      <c r="D389" s="47" t="s">
        <v>2015</v>
      </c>
    </row>
    <row r="390" spans="1:4" x14ac:dyDescent="0.3">
      <c r="A390" s="45">
        <v>82101</v>
      </c>
      <c r="B390" s="50" t="s">
        <v>4151</v>
      </c>
      <c r="C390" s="47">
        <v>100779057</v>
      </c>
      <c r="D390" s="47" t="s">
        <v>3081</v>
      </c>
    </row>
    <row r="391" spans="1:4" x14ac:dyDescent="0.3">
      <c r="A391" s="45">
        <v>82105</v>
      </c>
      <c r="B391" s="50" t="s">
        <v>278</v>
      </c>
      <c r="C391" s="47">
        <v>193295185</v>
      </c>
      <c r="D391" s="47" t="s">
        <v>2006</v>
      </c>
    </row>
    <row r="392" spans="1:4" x14ac:dyDescent="0.3">
      <c r="A392" s="45">
        <v>82108</v>
      </c>
      <c r="B392" s="50" t="s">
        <v>4152</v>
      </c>
      <c r="C392" s="47">
        <v>13582853</v>
      </c>
      <c r="D392" s="47" t="s">
        <v>2732</v>
      </c>
    </row>
    <row r="393" spans="1:4" x14ac:dyDescent="0.3">
      <c r="A393" s="45">
        <v>83001</v>
      </c>
      <c r="B393" s="50" t="s">
        <v>1215</v>
      </c>
      <c r="C393" s="47">
        <v>193010097</v>
      </c>
      <c r="D393" s="47" t="s">
        <v>2963</v>
      </c>
    </row>
    <row r="394" spans="1:4" x14ac:dyDescent="0.3">
      <c r="A394" s="45">
        <v>83002</v>
      </c>
      <c r="B394" s="50" t="s">
        <v>4153</v>
      </c>
      <c r="C394" s="47">
        <v>53129581</v>
      </c>
      <c r="D394" s="47" t="s">
        <v>3517</v>
      </c>
    </row>
    <row r="395" spans="1:4" x14ac:dyDescent="0.3">
      <c r="A395" s="45">
        <v>83003</v>
      </c>
      <c r="B395" s="50" t="s">
        <v>4154</v>
      </c>
      <c r="C395" s="47">
        <v>10666428</v>
      </c>
      <c r="D395" s="47" t="s">
        <v>3093</v>
      </c>
    </row>
    <row r="396" spans="1:4" x14ac:dyDescent="0.3">
      <c r="A396" s="45">
        <v>83005</v>
      </c>
      <c r="B396" s="50" t="s">
        <v>4155</v>
      </c>
      <c r="C396" s="47">
        <v>96741269</v>
      </c>
      <c r="D396" s="47" t="s">
        <v>3051</v>
      </c>
    </row>
    <row r="397" spans="1:4" x14ac:dyDescent="0.3">
      <c r="A397" s="45">
        <v>84001</v>
      </c>
      <c r="B397" s="50" t="s">
        <v>4156</v>
      </c>
      <c r="C397" s="47">
        <v>82139544</v>
      </c>
      <c r="D397" s="47" t="s">
        <v>2003</v>
      </c>
    </row>
    <row r="398" spans="1:4" x14ac:dyDescent="0.3">
      <c r="A398" s="45">
        <v>84002</v>
      </c>
      <c r="B398" s="50" t="s">
        <v>4157</v>
      </c>
      <c r="C398" s="47">
        <v>53160537</v>
      </c>
      <c r="D398" s="47" t="s">
        <v>2304</v>
      </c>
    </row>
    <row r="399" spans="1:4" x14ac:dyDescent="0.3">
      <c r="A399" s="45">
        <v>84003</v>
      </c>
      <c r="B399" s="50" t="s">
        <v>4158</v>
      </c>
      <c r="C399" s="47">
        <v>91346577</v>
      </c>
      <c r="D399" s="47" t="s">
        <v>2435</v>
      </c>
    </row>
    <row r="400" spans="1:4" x14ac:dyDescent="0.3">
      <c r="A400" s="45">
        <v>84004</v>
      </c>
      <c r="B400" s="50" t="s">
        <v>4159</v>
      </c>
      <c r="C400" s="47">
        <v>53371662</v>
      </c>
      <c r="D400" s="47" t="s">
        <v>2522</v>
      </c>
    </row>
    <row r="401" spans="1:4" x14ac:dyDescent="0.3">
      <c r="A401" s="45">
        <v>84005</v>
      </c>
      <c r="B401" s="50" t="s">
        <v>4160</v>
      </c>
      <c r="C401" s="47">
        <v>53419206</v>
      </c>
      <c r="D401" s="47" t="s">
        <v>2774</v>
      </c>
    </row>
    <row r="402" spans="1:4" x14ac:dyDescent="0.3">
      <c r="A402" s="45">
        <v>84006</v>
      </c>
      <c r="B402" s="50" t="s">
        <v>4161</v>
      </c>
      <c r="C402" s="47">
        <v>178467148</v>
      </c>
      <c r="D402" s="47" t="s">
        <v>3099</v>
      </c>
    </row>
    <row r="403" spans="1:4" x14ac:dyDescent="0.3">
      <c r="A403" s="45">
        <v>85043</v>
      </c>
      <c r="B403" s="50" t="s">
        <v>1671</v>
      </c>
      <c r="C403" s="47">
        <v>53877627</v>
      </c>
      <c r="D403" s="47" t="s">
        <v>3402</v>
      </c>
    </row>
    <row r="404" spans="1:4" x14ac:dyDescent="0.3">
      <c r="A404" s="45">
        <v>85044</v>
      </c>
      <c r="B404" s="50" t="s">
        <v>4162</v>
      </c>
      <c r="C404" s="47">
        <v>53852570</v>
      </c>
      <c r="D404" s="47" t="s">
        <v>3167</v>
      </c>
    </row>
    <row r="405" spans="1:4" x14ac:dyDescent="0.3">
      <c r="A405" s="45">
        <v>85045</v>
      </c>
      <c r="B405" s="50" t="s">
        <v>4163</v>
      </c>
      <c r="C405" s="47">
        <v>80016967</v>
      </c>
      <c r="D405" s="47" t="s">
        <v>2657</v>
      </c>
    </row>
    <row r="406" spans="1:4" x14ac:dyDescent="0.3">
      <c r="A406" s="45">
        <v>85046</v>
      </c>
      <c r="B406" s="50" t="s">
        <v>4164</v>
      </c>
      <c r="C406" s="47">
        <v>97938187</v>
      </c>
      <c r="D406" s="47" t="s">
        <v>3490</v>
      </c>
    </row>
    <row r="407" spans="1:4" x14ac:dyDescent="0.3">
      <c r="A407" s="45">
        <v>85048</v>
      </c>
      <c r="B407" s="50" t="s">
        <v>4165</v>
      </c>
      <c r="C407" s="47">
        <v>83030171</v>
      </c>
      <c r="D407" s="47" t="s">
        <v>2244</v>
      </c>
    </row>
    <row r="408" spans="1:4" x14ac:dyDescent="0.3">
      <c r="A408" s="45">
        <v>85049</v>
      </c>
      <c r="B408" s="50" t="s">
        <v>4166</v>
      </c>
      <c r="C408" s="47">
        <v>184207538</v>
      </c>
      <c r="D408" s="47" t="s">
        <v>2205</v>
      </c>
    </row>
    <row r="409" spans="1:4" x14ac:dyDescent="0.3">
      <c r="A409" s="45">
        <v>86100</v>
      </c>
      <c r="B409" s="50" t="s">
        <v>4167</v>
      </c>
      <c r="C409" s="47">
        <v>825398142</v>
      </c>
      <c r="D409" s="47" t="s">
        <v>3129</v>
      </c>
    </row>
    <row r="410" spans="1:4" x14ac:dyDescent="0.3">
      <c r="A410" s="45">
        <v>87083</v>
      </c>
      <c r="B410" s="50" t="s">
        <v>1388</v>
      </c>
      <c r="C410" s="47">
        <v>948802566</v>
      </c>
      <c r="D410" s="47" t="s">
        <v>3135</v>
      </c>
    </row>
    <row r="411" spans="1:4" x14ac:dyDescent="0.3">
      <c r="A411" s="45">
        <v>88072</v>
      </c>
      <c r="B411" s="50" t="s">
        <v>4168</v>
      </c>
      <c r="C411" s="47">
        <v>556430734</v>
      </c>
      <c r="D411" s="47" t="s">
        <v>2981</v>
      </c>
    </row>
    <row r="412" spans="1:4" x14ac:dyDescent="0.3">
      <c r="A412" s="45">
        <v>88073</v>
      </c>
      <c r="B412" s="50" t="s">
        <v>4169</v>
      </c>
      <c r="C412" s="47">
        <v>189349210</v>
      </c>
      <c r="D412" s="47" t="s">
        <v>3151</v>
      </c>
    </row>
    <row r="413" spans="1:4" x14ac:dyDescent="0.3">
      <c r="A413" s="45">
        <v>88075</v>
      </c>
      <c r="B413" s="50" t="s">
        <v>4170</v>
      </c>
      <c r="C413" s="47">
        <v>159601699</v>
      </c>
      <c r="D413" s="47" t="s">
        <v>2486</v>
      </c>
    </row>
    <row r="414" spans="1:4" x14ac:dyDescent="0.3">
      <c r="A414" s="45">
        <v>88080</v>
      </c>
      <c r="B414" s="50" t="s">
        <v>4171</v>
      </c>
      <c r="C414" s="47">
        <v>9619578</v>
      </c>
      <c r="D414" s="47" t="s">
        <v>3523</v>
      </c>
    </row>
    <row r="415" spans="1:4" x14ac:dyDescent="0.3">
      <c r="A415" s="45">
        <v>88081</v>
      </c>
      <c r="B415" s="50" t="s">
        <v>4172</v>
      </c>
      <c r="C415" s="47">
        <v>26927319</v>
      </c>
      <c r="D415" s="47" t="s">
        <v>2849</v>
      </c>
    </row>
    <row r="416" spans="1:4" x14ac:dyDescent="0.3">
      <c r="A416" s="45">
        <v>89080</v>
      </c>
      <c r="B416" s="50" t="s">
        <v>4173</v>
      </c>
      <c r="C416" s="47">
        <v>33219718</v>
      </c>
      <c r="D416" s="47" t="s">
        <v>2666</v>
      </c>
    </row>
    <row r="417" spans="1:4" x14ac:dyDescent="0.3">
      <c r="A417" s="45">
        <v>89087</v>
      </c>
      <c r="B417" s="50" t="s">
        <v>4174</v>
      </c>
      <c r="C417" s="47">
        <v>82130741</v>
      </c>
      <c r="D417" s="47" t="s">
        <v>3020</v>
      </c>
    </row>
    <row r="418" spans="1:4" x14ac:dyDescent="0.3">
      <c r="A418" s="45">
        <v>89088</v>
      </c>
      <c r="B418" s="50" t="s">
        <v>4175</v>
      </c>
      <c r="C418" s="47">
        <v>159601335</v>
      </c>
      <c r="D418" s="47" t="s">
        <v>2453</v>
      </c>
    </row>
    <row r="419" spans="1:4" x14ac:dyDescent="0.3">
      <c r="A419" s="45">
        <v>89089</v>
      </c>
      <c r="B419" s="50" t="s">
        <v>4176</v>
      </c>
      <c r="C419" s="47">
        <v>34192096</v>
      </c>
      <c r="D419" s="47" t="s">
        <v>3170</v>
      </c>
    </row>
    <row r="420" spans="1:4" x14ac:dyDescent="0.3">
      <c r="A420" s="45">
        <v>90075</v>
      </c>
      <c r="B420" s="50" t="s">
        <v>4177</v>
      </c>
      <c r="C420" s="47">
        <v>878557487</v>
      </c>
      <c r="D420" s="47" t="s">
        <v>2102</v>
      </c>
    </row>
    <row r="421" spans="1:4" x14ac:dyDescent="0.3">
      <c r="A421" s="45">
        <v>90076</v>
      </c>
      <c r="B421" s="50" t="s">
        <v>4178</v>
      </c>
      <c r="C421" s="47">
        <v>85910719</v>
      </c>
      <c r="D421" s="47" t="s">
        <v>3308</v>
      </c>
    </row>
    <row r="422" spans="1:4" x14ac:dyDescent="0.3">
      <c r="A422" s="45">
        <v>90077</v>
      </c>
      <c r="B422" s="50" t="s">
        <v>4179</v>
      </c>
      <c r="C422" s="47">
        <v>45406675</v>
      </c>
      <c r="D422" s="47" t="s">
        <v>2051</v>
      </c>
    </row>
    <row r="423" spans="1:4" x14ac:dyDescent="0.3">
      <c r="A423" s="45">
        <v>90078</v>
      </c>
      <c r="B423" s="50" t="s">
        <v>4180</v>
      </c>
      <c r="C423" s="47">
        <v>42528851</v>
      </c>
      <c r="D423" s="47" t="s">
        <v>2687</v>
      </c>
    </row>
    <row r="424" spans="1:4" x14ac:dyDescent="0.3">
      <c r="A424" s="45">
        <v>91091</v>
      </c>
      <c r="B424" s="50" t="s">
        <v>4181</v>
      </c>
      <c r="C424" s="47">
        <v>100041797</v>
      </c>
      <c r="D424" s="47" t="s">
        <v>2888</v>
      </c>
    </row>
    <row r="425" spans="1:4" x14ac:dyDescent="0.3">
      <c r="A425" s="45">
        <v>91092</v>
      </c>
      <c r="B425" s="50" t="s">
        <v>4182</v>
      </c>
      <c r="C425" s="47">
        <v>88710355</v>
      </c>
      <c r="D425" s="47" t="s">
        <v>2247</v>
      </c>
    </row>
    <row r="426" spans="1:4" x14ac:dyDescent="0.3">
      <c r="A426" s="45">
        <v>91093</v>
      </c>
      <c r="B426" s="50" t="s">
        <v>4183</v>
      </c>
      <c r="C426" s="47">
        <v>100654946</v>
      </c>
      <c r="D426" s="47" t="s">
        <v>3182</v>
      </c>
    </row>
    <row r="427" spans="1:4" x14ac:dyDescent="0.3">
      <c r="A427" s="45">
        <v>91095</v>
      </c>
      <c r="B427" s="50" t="s">
        <v>4184</v>
      </c>
      <c r="C427" s="47">
        <v>193010352</v>
      </c>
      <c r="D427" s="47" t="s">
        <v>3179</v>
      </c>
    </row>
    <row r="428" spans="1:4" x14ac:dyDescent="0.3">
      <c r="A428" s="45">
        <v>92087</v>
      </c>
      <c r="B428" s="50" t="s">
        <v>4185</v>
      </c>
      <c r="C428" s="47">
        <v>79907713</v>
      </c>
      <c r="D428" s="47" t="s">
        <v>2350</v>
      </c>
    </row>
    <row r="429" spans="1:4" x14ac:dyDescent="0.3">
      <c r="A429" s="45">
        <v>92088</v>
      </c>
      <c r="B429" s="50" t="s">
        <v>4186</v>
      </c>
      <c r="C429" s="47">
        <v>968650379</v>
      </c>
      <c r="D429" s="47" t="s">
        <v>2338</v>
      </c>
    </row>
    <row r="430" spans="1:4" x14ac:dyDescent="0.3">
      <c r="A430" s="45">
        <v>92089</v>
      </c>
      <c r="B430" s="50" t="s">
        <v>4187</v>
      </c>
      <c r="C430" s="47">
        <v>20371266</v>
      </c>
      <c r="D430" s="47" t="s">
        <v>3508</v>
      </c>
    </row>
    <row r="431" spans="1:4" x14ac:dyDescent="0.3">
      <c r="A431" s="45">
        <v>92090</v>
      </c>
      <c r="B431" s="50" t="s">
        <v>4188</v>
      </c>
      <c r="C431" s="47">
        <v>100347848</v>
      </c>
      <c r="D431" s="47" t="s">
        <v>3342</v>
      </c>
    </row>
    <row r="432" spans="1:4" x14ac:dyDescent="0.3">
      <c r="A432" s="45">
        <v>92091</v>
      </c>
      <c r="B432" s="50" t="s">
        <v>4189</v>
      </c>
      <c r="C432" s="47">
        <v>60551728</v>
      </c>
      <c r="D432" s="47" t="s">
        <v>3011</v>
      </c>
    </row>
    <row r="433" spans="1:4" x14ac:dyDescent="0.3">
      <c r="A433" s="45">
        <v>93120</v>
      </c>
      <c r="B433" s="50" t="s">
        <v>4190</v>
      </c>
      <c r="C433" s="47">
        <v>100040534</v>
      </c>
      <c r="D433" s="47" t="s">
        <v>1927</v>
      </c>
    </row>
    <row r="434" spans="1:4" x14ac:dyDescent="0.3">
      <c r="A434" s="45">
        <v>93121</v>
      </c>
      <c r="B434" s="50" t="s">
        <v>4191</v>
      </c>
      <c r="C434" s="47">
        <v>184207603</v>
      </c>
      <c r="D434" s="47" t="s">
        <v>3203</v>
      </c>
    </row>
    <row r="435" spans="1:4" x14ac:dyDescent="0.3">
      <c r="A435" s="45">
        <v>93123</v>
      </c>
      <c r="B435" s="50" t="s">
        <v>4192</v>
      </c>
      <c r="C435" s="47">
        <v>193008901</v>
      </c>
      <c r="D435" s="47" t="s">
        <v>2651</v>
      </c>
    </row>
    <row r="436" spans="1:4" x14ac:dyDescent="0.3">
      <c r="A436" s="45">
        <v>93124</v>
      </c>
      <c r="B436" s="50" t="s">
        <v>4193</v>
      </c>
      <c r="C436" s="47">
        <v>11352986</v>
      </c>
      <c r="D436" s="47" t="s">
        <v>3035</v>
      </c>
    </row>
    <row r="437" spans="1:4" x14ac:dyDescent="0.3">
      <c r="A437" s="45">
        <v>94076</v>
      </c>
      <c r="B437" s="50" t="s">
        <v>260</v>
      </c>
      <c r="C437" s="47">
        <v>933003451</v>
      </c>
      <c r="D437" s="47" t="s">
        <v>1985</v>
      </c>
    </row>
    <row r="438" spans="1:4" x14ac:dyDescent="0.3">
      <c r="A438" s="45">
        <v>94078</v>
      </c>
      <c r="B438" s="50" t="s">
        <v>4194</v>
      </c>
      <c r="C438" s="47">
        <v>11718251</v>
      </c>
      <c r="D438" s="47" t="s">
        <v>2313</v>
      </c>
    </row>
    <row r="439" spans="1:4" x14ac:dyDescent="0.3">
      <c r="A439" s="45">
        <v>94083</v>
      </c>
      <c r="B439" s="50" t="s">
        <v>4195</v>
      </c>
      <c r="C439" s="47">
        <v>11617917</v>
      </c>
      <c r="D439" s="47" t="s">
        <v>2972</v>
      </c>
    </row>
    <row r="440" spans="1:4" x14ac:dyDescent="0.3">
      <c r="A440" s="45">
        <v>94086</v>
      </c>
      <c r="B440" s="50" t="s">
        <v>4196</v>
      </c>
      <c r="C440" s="47">
        <v>99668337</v>
      </c>
      <c r="D440" s="47" t="s">
        <v>2105</v>
      </c>
    </row>
    <row r="441" spans="1:4" x14ac:dyDescent="0.3">
      <c r="A441" s="45">
        <v>94087</v>
      </c>
      <c r="B441" s="50" t="s">
        <v>1778</v>
      </c>
      <c r="C441" s="47">
        <v>878512300</v>
      </c>
      <c r="D441" s="47" t="s">
        <v>3520</v>
      </c>
    </row>
    <row r="442" spans="1:4" x14ac:dyDescent="0.3">
      <c r="A442" s="45">
        <v>95059</v>
      </c>
      <c r="B442" s="50" t="s">
        <v>4197</v>
      </c>
      <c r="C442" s="47">
        <v>829255087</v>
      </c>
      <c r="D442" s="47" t="s">
        <v>3363</v>
      </c>
    </row>
    <row r="443" spans="1:4" x14ac:dyDescent="0.3">
      <c r="A443" s="45">
        <v>96088</v>
      </c>
      <c r="B443" s="50" t="s">
        <v>4198</v>
      </c>
      <c r="C443" s="47">
        <v>71954176</v>
      </c>
      <c r="D443" s="47" t="s">
        <v>2471</v>
      </c>
    </row>
    <row r="444" spans="1:4" x14ac:dyDescent="0.3">
      <c r="A444" s="45">
        <v>96089</v>
      </c>
      <c r="B444" s="50" t="s">
        <v>4199</v>
      </c>
      <c r="C444" s="47">
        <v>79896577</v>
      </c>
      <c r="D444" s="47" t="s">
        <v>2319</v>
      </c>
    </row>
    <row r="445" spans="1:4" x14ac:dyDescent="0.3">
      <c r="A445" s="45">
        <v>96090</v>
      </c>
      <c r="B445" s="50" t="s">
        <v>4200</v>
      </c>
      <c r="C445" s="47">
        <v>20373783</v>
      </c>
      <c r="D445" s="47" t="s">
        <v>3060</v>
      </c>
    </row>
    <row r="446" spans="1:4" x14ac:dyDescent="0.3">
      <c r="A446" s="45">
        <v>96091</v>
      </c>
      <c r="B446" s="50" t="s">
        <v>4201</v>
      </c>
      <c r="C446" s="47">
        <v>40115610</v>
      </c>
      <c r="D446" s="47" t="s">
        <v>3197</v>
      </c>
    </row>
    <row r="447" spans="1:4" x14ac:dyDescent="0.3">
      <c r="A447" s="45">
        <v>96092</v>
      </c>
      <c r="B447" s="50" t="s">
        <v>4202</v>
      </c>
      <c r="C447" s="47">
        <v>86786738</v>
      </c>
      <c r="D447" s="47" t="s">
        <v>2618</v>
      </c>
    </row>
    <row r="448" spans="1:4" x14ac:dyDescent="0.3">
      <c r="A448" s="45">
        <v>96093</v>
      </c>
      <c r="B448" s="50" t="s">
        <v>973</v>
      </c>
      <c r="C448" s="47">
        <v>804231467</v>
      </c>
      <c r="D448" s="47" t="s">
        <v>2711</v>
      </c>
    </row>
    <row r="449" spans="1:4" x14ac:dyDescent="0.3">
      <c r="A449" s="45">
        <v>96094</v>
      </c>
      <c r="B449" s="50" t="s">
        <v>4203</v>
      </c>
      <c r="C449" s="47">
        <v>79909925</v>
      </c>
      <c r="D449" s="47" t="s">
        <v>2810</v>
      </c>
    </row>
    <row r="450" spans="1:4" x14ac:dyDescent="0.3">
      <c r="A450" s="45">
        <v>96095</v>
      </c>
      <c r="B450" s="50" t="s">
        <v>4204</v>
      </c>
      <c r="C450" s="47">
        <v>68540350</v>
      </c>
      <c r="D450" s="47" t="s">
        <v>3054</v>
      </c>
    </row>
    <row r="451" spans="1:4" x14ac:dyDescent="0.3">
      <c r="A451" s="45">
        <v>96098</v>
      </c>
      <c r="B451" s="50" t="s">
        <v>4205</v>
      </c>
      <c r="C451" s="47">
        <v>14475875</v>
      </c>
      <c r="D451" s="47" t="s">
        <v>1909</v>
      </c>
    </row>
    <row r="452" spans="1:4" x14ac:dyDescent="0.3">
      <c r="A452" s="45">
        <v>96099</v>
      </c>
      <c r="B452" s="50" t="s">
        <v>4206</v>
      </c>
      <c r="C452" s="47">
        <v>26929281</v>
      </c>
      <c r="D452" s="47" t="s">
        <v>1964</v>
      </c>
    </row>
    <row r="453" spans="1:4" x14ac:dyDescent="0.3">
      <c r="A453" s="45">
        <v>96101</v>
      </c>
      <c r="B453" s="50" t="s">
        <v>4207</v>
      </c>
      <c r="C453" s="47">
        <v>84390590</v>
      </c>
      <c r="D453" s="47" t="s">
        <v>2030</v>
      </c>
    </row>
    <row r="454" spans="1:4" x14ac:dyDescent="0.3">
      <c r="A454" s="45">
        <v>96102</v>
      </c>
      <c r="B454" s="50" t="s">
        <v>4208</v>
      </c>
      <c r="C454" s="47">
        <v>39448717</v>
      </c>
      <c r="D454" s="47" t="s">
        <v>2142</v>
      </c>
    </row>
    <row r="455" spans="1:4" x14ac:dyDescent="0.3">
      <c r="A455" s="45">
        <v>96103</v>
      </c>
      <c r="B455" s="50" t="s">
        <v>4209</v>
      </c>
      <c r="C455" s="47">
        <v>84389345</v>
      </c>
      <c r="D455" s="47" t="s">
        <v>2444</v>
      </c>
    </row>
    <row r="456" spans="1:4" x14ac:dyDescent="0.3">
      <c r="A456" s="45">
        <v>96104</v>
      </c>
      <c r="B456" s="50" t="s">
        <v>4210</v>
      </c>
      <c r="C456" s="47">
        <v>79927414</v>
      </c>
      <c r="D456" s="47" t="s">
        <v>2558</v>
      </c>
    </row>
    <row r="457" spans="1:4" x14ac:dyDescent="0.3">
      <c r="A457" s="45">
        <v>96106</v>
      </c>
      <c r="B457" s="50" t="s">
        <v>4211</v>
      </c>
      <c r="C457" s="47">
        <v>55873657</v>
      </c>
      <c r="D457" s="47" t="s">
        <v>2642</v>
      </c>
    </row>
    <row r="458" spans="1:4" x14ac:dyDescent="0.3">
      <c r="A458" s="45">
        <v>96107</v>
      </c>
      <c r="B458" s="50" t="s">
        <v>4212</v>
      </c>
      <c r="C458" s="47">
        <v>60562287</v>
      </c>
      <c r="D458" s="47" t="s">
        <v>2762</v>
      </c>
    </row>
    <row r="459" spans="1:4" x14ac:dyDescent="0.3">
      <c r="A459" s="45">
        <v>96109</v>
      </c>
      <c r="B459" s="50" t="s">
        <v>1188</v>
      </c>
      <c r="C459" s="47">
        <v>75895193</v>
      </c>
      <c r="D459" s="47" t="s">
        <v>2936</v>
      </c>
    </row>
    <row r="460" spans="1:4" x14ac:dyDescent="0.3">
      <c r="A460" s="45">
        <v>96110</v>
      </c>
      <c r="B460" s="50" t="s">
        <v>4213</v>
      </c>
      <c r="C460" s="47">
        <v>83033738</v>
      </c>
      <c r="D460" s="47" t="s">
        <v>3188</v>
      </c>
    </row>
    <row r="461" spans="1:4" x14ac:dyDescent="0.3">
      <c r="A461" s="45">
        <v>96111</v>
      </c>
      <c r="B461" s="50" t="s">
        <v>4214</v>
      </c>
      <c r="C461" s="47">
        <v>94395811</v>
      </c>
      <c r="D461" s="47" t="s">
        <v>3191</v>
      </c>
    </row>
    <row r="462" spans="1:4" x14ac:dyDescent="0.3">
      <c r="A462" s="45">
        <v>96112</v>
      </c>
      <c r="B462" s="50" t="s">
        <v>4215</v>
      </c>
      <c r="C462" s="47">
        <v>79783791</v>
      </c>
      <c r="D462" s="47" t="s">
        <v>3456</v>
      </c>
    </row>
    <row r="463" spans="1:4" x14ac:dyDescent="0.3">
      <c r="A463" s="45">
        <v>96113</v>
      </c>
      <c r="B463" s="50" t="s">
        <v>4216</v>
      </c>
      <c r="C463" s="47">
        <v>830274556</v>
      </c>
      <c r="D463" s="47" t="s">
        <v>3459</v>
      </c>
    </row>
    <row r="464" spans="1:4" x14ac:dyDescent="0.3">
      <c r="A464" s="45">
        <v>96114</v>
      </c>
      <c r="B464" s="50" t="s">
        <v>4217</v>
      </c>
      <c r="C464" s="47">
        <v>150201648</v>
      </c>
      <c r="D464" s="47" t="s">
        <v>3499</v>
      </c>
    </row>
    <row r="465" spans="1:4" x14ac:dyDescent="0.3">
      <c r="A465" s="45">
        <v>96119</v>
      </c>
      <c r="B465" s="50" t="s">
        <v>4218</v>
      </c>
      <c r="C465" s="47">
        <v>77119055</v>
      </c>
      <c r="D465" s="47" t="s">
        <v>3323</v>
      </c>
    </row>
    <row r="466" spans="1:4" x14ac:dyDescent="0.3">
      <c r="A466" s="45">
        <v>96901</v>
      </c>
      <c r="B466" s="50" t="s">
        <v>3826</v>
      </c>
      <c r="C466" s="47"/>
      <c r="D466" s="47"/>
    </row>
    <row r="467" spans="1:4" x14ac:dyDescent="0.3">
      <c r="A467" s="45">
        <v>97116</v>
      </c>
      <c r="B467" s="50" t="s">
        <v>1078</v>
      </c>
      <c r="C467" s="47">
        <v>54147327</v>
      </c>
      <c r="D467" s="47" t="s">
        <v>2819</v>
      </c>
    </row>
    <row r="468" spans="1:4" x14ac:dyDescent="0.3">
      <c r="A468" s="45">
        <v>97118</v>
      </c>
      <c r="B468" s="50" t="s">
        <v>1260</v>
      </c>
      <c r="C468" s="47">
        <v>613854132</v>
      </c>
      <c r="D468" s="47" t="s">
        <v>3014</v>
      </c>
    </row>
    <row r="469" spans="1:4" x14ac:dyDescent="0.3">
      <c r="A469" s="45">
        <v>97119</v>
      </c>
      <c r="B469" s="50" t="s">
        <v>1015</v>
      </c>
      <c r="C469" s="47">
        <v>963417709</v>
      </c>
      <c r="D469" s="47" t="s">
        <v>2753</v>
      </c>
    </row>
    <row r="470" spans="1:4" x14ac:dyDescent="0.3">
      <c r="A470" s="45">
        <v>97122</v>
      </c>
      <c r="B470" s="50" t="s">
        <v>709</v>
      </c>
      <c r="C470" s="47">
        <v>35433929</v>
      </c>
      <c r="D470" s="47" t="s">
        <v>2450</v>
      </c>
    </row>
    <row r="471" spans="1:4" x14ac:dyDescent="0.3">
      <c r="A471" s="45">
        <v>97127</v>
      </c>
      <c r="B471" s="50" t="s">
        <v>649</v>
      </c>
      <c r="C471" s="47">
        <v>184207850</v>
      </c>
      <c r="D471" s="47" t="s">
        <v>2383</v>
      </c>
    </row>
    <row r="472" spans="1:4" x14ac:dyDescent="0.3">
      <c r="A472" s="45">
        <v>97129</v>
      </c>
      <c r="B472" s="50" t="s">
        <v>4219</v>
      </c>
      <c r="C472" s="47">
        <v>63669212</v>
      </c>
      <c r="D472" s="47" t="s">
        <v>2789</v>
      </c>
    </row>
    <row r="473" spans="1:4" x14ac:dyDescent="0.3">
      <c r="A473" s="45">
        <v>97130</v>
      </c>
      <c r="B473" s="50" t="s">
        <v>4220</v>
      </c>
      <c r="C473" s="47">
        <v>100042233</v>
      </c>
      <c r="D473" s="47" t="s">
        <v>3278</v>
      </c>
    </row>
    <row r="474" spans="1:4" x14ac:dyDescent="0.3">
      <c r="A474" s="45">
        <v>97131</v>
      </c>
      <c r="B474" s="50" t="s">
        <v>4221</v>
      </c>
      <c r="C474" s="47">
        <v>73042558</v>
      </c>
      <c r="D474" s="47" t="s">
        <v>3405</v>
      </c>
    </row>
    <row r="475" spans="1:4" x14ac:dyDescent="0.3">
      <c r="A475" s="45">
        <v>98080</v>
      </c>
      <c r="B475" s="50" t="s">
        <v>4222</v>
      </c>
      <c r="C475" s="47">
        <v>159603893</v>
      </c>
      <c r="D475" s="47" t="s">
        <v>3224</v>
      </c>
    </row>
    <row r="476" spans="1:4" x14ac:dyDescent="0.3">
      <c r="A476" s="45">
        <v>99082</v>
      </c>
      <c r="B476" s="50" t="s">
        <v>4223</v>
      </c>
      <c r="C476" s="47">
        <v>788964674</v>
      </c>
      <c r="D476" s="47" t="s">
        <v>3227</v>
      </c>
    </row>
    <row r="477" spans="1:4" x14ac:dyDescent="0.3">
      <c r="A477" s="45">
        <v>100059</v>
      </c>
      <c r="B477" s="50" t="s">
        <v>4224</v>
      </c>
      <c r="C477" s="47">
        <v>123191678</v>
      </c>
      <c r="D477" s="47" t="s">
        <v>3230</v>
      </c>
    </row>
    <row r="478" spans="1:4" x14ac:dyDescent="0.3">
      <c r="A478" s="45">
        <v>100060</v>
      </c>
      <c r="B478" s="50" t="s">
        <v>4225</v>
      </c>
      <c r="C478" s="47">
        <v>100040914</v>
      </c>
      <c r="D478" s="47" t="s">
        <v>2114</v>
      </c>
    </row>
    <row r="479" spans="1:4" x14ac:dyDescent="0.3">
      <c r="A479" s="45">
        <v>100061</v>
      </c>
      <c r="B479" s="50" t="s">
        <v>1503</v>
      </c>
      <c r="C479" s="47">
        <v>621028943</v>
      </c>
      <c r="D479" s="47" t="s">
        <v>3236</v>
      </c>
    </row>
    <row r="480" spans="1:4" x14ac:dyDescent="0.3">
      <c r="A480" s="45">
        <v>100062</v>
      </c>
      <c r="B480" s="50" t="s">
        <v>1500</v>
      </c>
      <c r="C480" s="47">
        <v>829484091</v>
      </c>
      <c r="D480" s="47" t="s">
        <v>3233</v>
      </c>
    </row>
    <row r="481" spans="1:4" x14ac:dyDescent="0.3">
      <c r="A481" s="45">
        <v>100063</v>
      </c>
      <c r="B481" s="50" t="s">
        <v>4226</v>
      </c>
      <c r="C481" s="47">
        <v>75898825</v>
      </c>
      <c r="D481" s="47" t="s">
        <v>3269</v>
      </c>
    </row>
    <row r="482" spans="1:4" x14ac:dyDescent="0.3">
      <c r="A482" s="45">
        <v>100064</v>
      </c>
      <c r="B482" s="50" t="s">
        <v>847</v>
      </c>
      <c r="C482" s="47">
        <v>878700996</v>
      </c>
      <c r="D482" s="47" t="s">
        <v>2585</v>
      </c>
    </row>
    <row r="483" spans="1:4" x14ac:dyDescent="0.3">
      <c r="A483" s="45">
        <v>100065</v>
      </c>
      <c r="B483" s="50" t="s">
        <v>4227</v>
      </c>
      <c r="C483" s="47">
        <v>21505169</v>
      </c>
      <c r="D483" s="47" t="s">
        <v>3008</v>
      </c>
    </row>
    <row r="484" spans="1:4" x14ac:dyDescent="0.3">
      <c r="A484" s="45">
        <v>101105</v>
      </c>
      <c r="B484" s="50" t="s">
        <v>4228</v>
      </c>
      <c r="C484" s="47">
        <v>44917672</v>
      </c>
      <c r="D484" s="47" t="s">
        <v>3547</v>
      </c>
    </row>
    <row r="485" spans="1:4" x14ac:dyDescent="0.3">
      <c r="A485" s="45">
        <v>101107</v>
      </c>
      <c r="B485" s="50" t="s">
        <v>4229</v>
      </c>
      <c r="C485" s="47">
        <v>44917615</v>
      </c>
      <c r="D485" s="47" t="s">
        <v>2286</v>
      </c>
    </row>
    <row r="486" spans="1:4" x14ac:dyDescent="0.3">
      <c r="A486" s="45">
        <v>102081</v>
      </c>
      <c r="B486" s="50" t="s">
        <v>4230</v>
      </c>
      <c r="C486" s="47">
        <v>45129863</v>
      </c>
      <c r="D486" s="47" t="s">
        <v>2966</v>
      </c>
    </row>
    <row r="487" spans="1:4" x14ac:dyDescent="0.3">
      <c r="A487" s="45">
        <v>102085</v>
      </c>
      <c r="B487" s="50" t="s">
        <v>4231</v>
      </c>
      <c r="C487" s="47">
        <v>48064000</v>
      </c>
      <c r="D487" s="47" t="s">
        <v>3257</v>
      </c>
    </row>
    <row r="488" spans="1:4" x14ac:dyDescent="0.3">
      <c r="A488" s="45">
        <v>103127</v>
      </c>
      <c r="B488" s="50" t="s">
        <v>4232</v>
      </c>
      <c r="C488" s="47">
        <v>46756037</v>
      </c>
      <c r="D488" s="47" t="s">
        <v>3164</v>
      </c>
    </row>
    <row r="489" spans="1:4" x14ac:dyDescent="0.3">
      <c r="A489" s="45">
        <v>103128</v>
      </c>
      <c r="B489" s="50" t="s">
        <v>4233</v>
      </c>
      <c r="C489" s="47">
        <v>88712765</v>
      </c>
      <c r="D489" s="47" t="s">
        <v>1967</v>
      </c>
    </row>
    <row r="490" spans="1:4" x14ac:dyDescent="0.3">
      <c r="A490" s="45">
        <v>103129</v>
      </c>
      <c r="B490" s="50" t="s">
        <v>4234</v>
      </c>
      <c r="C490" s="47">
        <v>100653641</v>
      </c>
      <c r="D490" s="47" t="s">
        <v>1906</v>
      </c>
    </row>
    <row r="491" spans="1:4" x14ac:dyDescent="0.3">
      <c r="A491" s="45">
        <v>103130</v>
      </c>
      <c r="B491" s="50" t="s">
        <v>4235</v>
      </c>
      <c r="C491" s="47">
        <v>159255223</v>
      </c>
      <c r="D491" s="47" t="s">
        <v>3132</v>
      </c>
    </row>
    <row r="492" spans="1:4" x14ac:dyDescent="0.3">
      <c r="A492" s="45">
        <v>103131</v>
      </c>
      <c r="B492" s="50" t="s">
        <v>4236</v>
      </c>
      <c r="C492" s="47">
        <v>193010642</v>
      </c>
      <c r="D492" s="47" t="s">
        <v>1994</v>
      </c>
    </row>
    <row r="493" spans="1:4" x14ac:dyDescent="0.3">
      <c r="A493" s="45">
        <v>103132</v>
      </c>
      <c r="B493" s="50" t="s">
        <v>4237</v>
      </c>
      <c r="C493" s="47">
        <v>53587291</v>
      </c>
      <c r="D493" s="47" t="s">
        <v>2238</v>
      </c>
    </row>
    <row r="494" spans="1:4" x14ac:dyDescent="0.3">
      <c r="A494" s="45">
        <v>103135</v>
      </c>
      <c r="B494" s="50" t="s">
        <v>4238</v>
      </c>
      <c r="C494" s="47">
        <v>98640105</v>
      </c>
      <c r="D494" s="47" t="s">
        <v>1976</v>
      </c>
    </row>
    <row r="495" spans="1:4" x14ac:dyDescent="0.3">
      <c r="A495" s="45">
        <v>104041</v>
      </c>
      <c r="B495" s="50" t="s">
        <v>4239</v>
      </c>
      <c r="C495" s="47">
        <v>91346403</v>
      </c>
      <c r="D495" s="47" t="s">
        <v>2528</v>
      </c>
    </row>
    <row r="496" spans="1:4" x14ac:dyDescent="0.3">
      <c r="A496" s="45">
        <v>104042</v>
      </c>
      <c r="B496" s="50" t="s">
        <v>4240</v>
      </c>
      <c r="C496" s="47">
        <v>800482767</v>
      </c>
      <c r="D496" s="47" t="s">
        <v>2359</v>
      </c>
    </row>
    <row r="497" spans="1:4" x14ac:dyDescent="0.3">
      <c r="A497" s="45">
        <v>104043</v>
      </c>
      <c r="B497" s="50" t="s">
        <v>4241</v>
      </c>
      <c r="C497" s="47">
        <v>34462705</v>
      </c>
      <c r="D497" s="47" t="s">
        <v>2196</v>
      </c>
    </row>
    <row r="498" spans="1:4" x14ac:dyDescent="0.3">
      <c r="A498" s="45">
        <v>104044</v>
      </c>
      <c r="B498" s="50" t="s">
        <v>1397</v>
      </c>
      <c r="C498" s="47">
        <v>2354561</v>
      </c>
      <c r="D498" s="47" t="s">
        <v>3148</v>
      </c>
    </row>
    <row r="499" spans="1:4" x14ac:dyDescent="0.3">
      <c r="A499" s="45">
        <v>104045</v>
      </c>
      <c r="B499" s="50" t="s">
        <v>4242</v>
      </c>
      <c r="C499" s="47">
        <v>193010683</v>
      </c>
      <c r="D499" s="47" t="s">
        <v>1997</v>
      </c>
    </row>
    <row r="500" spans="1:4" x14ac:dyDescent="0.3">
      <c r="A500" s="45">
        <v>105123</v>
      </c>
      <c r="B500" s="50" t="s">
        <v>4243</v>
      </c>
      <c r="C500" s="47">
        <v>47790134</v>
      </c>
      <c r="D500" s="47" t="s">
        <v>2410</v>
      </c>
    </row>
    <row r="501" spans="1:4" x14ac:dyDescent="0.3">
      <c r="A501" s="45">
        <v>105124</v>
      </c>
      <c r="B501" s="50" t="s">
        <v>4244</v>
      </c>
      <c r="C501" s="47">
        <v>84105261</v>
      </c>
      <c r="D501" s="47" t="s">
        <v>2833</v>
      </c>
    </row>
    <row r="502" spans="1:4" x14ac:dyDescent="0.3">
      <c r="A502" s="45">
        <v>105125</v>
      </c>
      <c r="B502" s="50" t="s">
        <v>4245</v>
      </c>
      <c r="C502" s="47">
        <v>193010733</v>
      </c>
      <c r="D502" s="47" t="s">
        <v>2921</v>
      </c>
    </row>
    <row r="503" spans="1:4" x14ac:dyDescent="0.3">
      <c r="A503" s="45">
        <v>106001</v>
      </c>
      <c r="B503" s="50" t="s">
        <v>4246</v>
      </c>
      <c r="C503" s="47">
        <v>159339902</v>
      </c>
      <c r="D503" s="47" t="s">
        <v>2018</v>
      </c>
    </row>
    <row r="504" spans="1:4" x14ac:dyDescent="0.3">
      <c r="A504" s="45">
        <v>106002</v>
      </c>
      <c r="B504" s="50" t="s">
        <v>4247</v>
      </c>
      <c r="C504" s="47">
        <v>49254006</v>
      </c>
      <c r="D504" s="47" t="s">
        <v>3408</v>
      </c>
    </row>
    <row r="505" spans="1:4" x14ac:dyDescent="0.3">
      <c r="A505" s="45">
        <v>106003</v>
      </c>
      <c r="B505" s="50" t="s">
        <v>4248</v>
      </c>
      <c r="C505" s="47">
        <v>48859284</v>
      </c>
      <c r="D505" s="47" t="s">
        <v>2328</v>
      </c>
    </row>
    <row r="506" spans="1:4" x14ac:dyDescent="0.3">
      <c r="A506" s="45">
        <v>106004</v>
      </c>
      <c r="B506" s="50" t="s">
        <v>4249</v>
      </c>
      <c r="C506" s="47">
        <v>48458756</v>
      </c>
      <c r="D506" s="47" t="s">
        <v>2021</v>
      </c>
    </row>
    <row r="507" spans="1:4" x14ac:dyDescent="0.3">
      <c r="A507" s="45">
        <v>106005</v>
      </c>
      <c r="B507" s="50" t="s">
        <v>4250</v>
      </c>
      <c r="C507" s="47">
        <v>49080336</v>
      </c>
      <c r="D507" s="47" t="s">
        <v>2507</v>
      </c>
    </row>
    <row r="508" spans="1:4" x14ac:dyDescent="0.3">
      <c r="A508" s="45">
        <v>106006</v>
      </c>
      <c r="B508" s="50" t="s">
        <v>4251</v>
      </c>
      <c r="C508" s="47">
        <v>189349343</v>
      </c>
      <c r="D508" s="47" t="s">
        <v>2612</v>
      </c>
    </row>
    <row r="509" spans="1:4" x14ac:dyDescent="0.3">
      <c r="A509" s="45">
        <v>106008</v>
      </c>
      <c r="B509" s="50" t="s">
        <v>1045</v>
      </c>
      <c r="C509" s="47">
        <v>100777754</v>
      </c>
      <c r="D509" s="47" t="s">
        <v>2783</v>
      </c>
    </row>
    <row r="510" spans="1:4" x14ac:dyDescent="0.3">
      <c r="A510" s="45">
        <v>107151</v>
      </c>
      <c r="B510" s="50" t="s">
        <v>4252</v>
      </c>
      <c r="C510" s="47">
        <v>51079317</v>
      </c>
      <c r="D510" s="47" t="s">
        <v>3390</v>
      </c>
    </row>
    <row r="511" spans="1:4" x14ac:dyDescent="0.3">
      <c r="A511" s="45">
        <v>107152</v>
      </c>
      <c r="B511" s="50" t="s">
        <v>4253</v>
      </c>
      <c r="C511" s="47">
        <v>26648170</v>
      </c>
      <c r="D511" s="47" t="s">
        <v>2513</v>
      </c>
    </row>
    <row r="512" spans="1:4" x14ac:dyDescent="0.3">
      <c r="A512" s="45">
        <v>107153</v>
      </c>
      <c r="B512" s="50" t="s">
        <v>4254</v>
      </c>
      <c r="C512" s="47">
        <v>51557601</v>
      </c>
      <c r="D512" s="47" t="s">
        <v>3396</v>
      </c>
    </row>
    <row r="513" spans="1:4" x14ac:dyDescent="0.3">
      <c r="A513" s="45">
        <v>107154</v>
      </c>
      <c r="B513" s="50" t="s">
        <v>4255</v>
      </c>
      <c r="C513" s="47">
        <v>19639798</v>
      </c>
      <c r="D513" s="47" t="s">
        <v>2702</v>
      </c>
    </row>
    <row r="514" spans="1:4" x14ac:dyDescent="0.3">
      <c r="A514" s="45">
        <v>107155</v>
      </c>
      <c r="B514" s="50" t="s">
        <v>4256</v>
      </c>
      <c r="C514" s="47">
        <v>50105915</v>
      </c>
      <c r="D514" s="47" t="s">
        <v>2057</v>
      </c>
    </row>
    <row r="515" spans="1:4" x14ac:dyDescent="0.3">
      <c r="A515" s="45">
        <v>107156</v>
      </c>
      <c r="B515" s="50" t="s">
        <v>1335</v>
      </c>
      <c r="C515" s="47">
        <v>197717507</v>
      </c>
      <c r="D515" s="47" t="s">
        <v>3090</v>
      </c>
    </row>
    <row r="516" spans="1:4" x14ac:dyDescent="0.3">
      <c r="A516" s="45">
        <v>107158</v>
      </c>
      <c r="B516" s="50" t="s">
        <v>4257</v>
      </c>
      <c r="C516" s="47">
        <v>100346378</v>
      </c>
      <c r="D516" s="47" t="s">
        <v>3138</v>
      </c>
    </row>
    <row r="517" spans="1:4" x14ac:dyDescent="0.3">
      <c r="A517" s="45">
        <v>108142</v>
      </c>
      <c r="B517" s="50" t="s">
        <v>4258</v>
      </c>
      <c r="C517" s="47">
        <v>932941545</v>
      </c>
      <c r="D517" s="47" t="s">
        <v>2900</v>
      </c>
    </row>
    <row r="518" spans="1:4" x14ac:dyDescent="0.3">
      <c r="A518" s="45">
        <v>108143</v>
      </c>
      <c r="B518" s="50" t="s">
        <v>4259</v>
      </c>
      <c r="C518" s="47">
        <v>21216437</v>
      </c>
      <c r="D518" s="47" t="s">
        <v>2033</v>
      </c>
    </row>
    <row r="519" spans="1:4" x14ac:dyDescent="0.3">
      <c r="A519" s="45">
        <v>108144</v>
      </c>
      <c r="B519" s="50" t="s">
        <v>4260</v>
      </c>
      <c r="C519" s="47">
        <v>52196912</v>
      </c>
      <c r="D519" s="47" t="s">
        <v>3260</v>
      </c>
    </row>
    <row r="520" spans="1:4" x14ac:dyDescent="0.3">
      <c r="A520" s="45">
        <v>108147</v>
      </c>
      <c r="B520" s="50" t="s">
        <v>4261</v>
      </c>
      <c r="C520" s="47">
        <v>100655240</v>
      </c>
      <c r="D520" s="47" t="s">
        <v>2984</v>
      </c>
    </row>
    <row r="521" spans="1:4" x14ac:dyDescent="0.3">
      <c r="A521" s="45">
        <v>109002</v>
      </c>
      <c r="B521" s="50" t="s">
        <v>4262</v>
      </c>
      <c r="C521" s="47">
        <v>20015863</v>
      </c>
      <c r="D521" s="47" t="s">
        <v>3559</v>
      </c>
    </row>
    <row r="522" spans="1:4" x14ac:dyDescent="0.3">
      <c r="A522" s="45">
        <v>109003</v>
      </c>
      <c r="B522" s="50" t="s">
        <v>4263</v>
      </c>
      <c r="C522" s="47">
        <v>100042480</v>
      </c>
      <c r="D522" s="47" t="s">
        <v>3478</v>
      </c>
    </row>
    <row r="523" spans="1:4" x14ac:dyDescent="0.3">
      <c r="A523" s="45">
        <v>110014</v>
      </c>
      <c r="B523" s="50" t="s">
        <v>4264</v>
      </c>
      <c r="C523" s="47">
        <v>52839818</v>
      </c>
      <c r="D523" s="47" t="s">
        <v>2600</v>
      </c>
    </row>
    <row r="524" spans="1:4" x14ac:dyDescent="0.3">
      <c r="A524" s="45">
        <v>110029</v>
      </c>
      <c r="B524" s="50" t="s">
        <v>4265</v>
      </c>
      <c r="C524" s="47">
        <v>52843042</v>
      </c>
      <c r="D524" s="47" t="s">
        <v>3114</v>
      </c>
    </row>
    <row r="525" spans="1:4" x14ac:dyDescent="0.3">
      <c r="A525" s="45">
        <v>110030</v>
      </c>
      <c r="B525" s="50" t="s">
        <v>4266</v>
      </c>
      <c r="C525" s="47">
        <v>184208064</v>
      </c>
      <c r="D525" s="47" t="s">
        <v>3173</v>
      </c>
    </row>
    <row r="526" spans="1:4" x14ac:dyDescent="0.3">
      <c r="A526" s="45">
        <v>110031</v>
      </c>
      <c r="B526" s="50" t="s">
        <v>4267</v>
      </c>
      <c r="C526" s="47">
        <v>53132353</v>
      </c>
      <c r="D526" s="47" t="s">
        <v>3462</v>
      </c>
    </row>
    <row r="527" spans="1:4" x14ac:dyDescent="0.3">
      <c r="A527" s="45">
        <v>111086</v>
      </c>
      <c r="B527" s="50" t="s">
        <v>4268</v>
      </c>
      <c r="C527" s="47">
        <v>159255256</v>
      </c>
      <c r="D527" s="47" t="s">
        <v>2423</v>
      </c>
    </row>
    <row r="528" spans="1:4" x14ac:dyDescent="0.3">
      <c r="A528" s="45">
        <v>111087</v>
      </c>
      <c r="B528" s="50" t="s">
        <v>4269</v>
      </c>
      <c r="C528" s="47">
        <v>193010899</v>
      </c>
      <c r="D528" s="47" t="s">
        <v>2145</v>
      </c>
    </row>
    <row r="529" spans="1:4" x14ac:dyDescent="0.3">
      <c r="A529" s="45">
        <v>112099</v>
      </c>
      <c r="B529" s="50" t="s">
        <v>1176</v>
      </c>
      <c r="C529" s="47">
        <v>800482775</v>
      </c>
      <c r="D529" s="47" t="s">
        <v>2924</v>
      </c>
    </row>
    <row r="530" spans="1:4" x14ac:dyDescent="0.3">
      <c r="A530" s="45">
        <v>112101</v>
      </c>
      <c r="B530" s="50" t="s">
        <v>4270</v>
      </c>
      <c r="C530" s="47">
        <v>100654045</v>
      </c>
      <c r="D530" s="47" t="s">
        <v>2325</v>
      </c>
    </row>
    <row r="531" spans="1:4" x14ac:dyDescent="0.3">
      <c r="A531" s="45">
        <v>112102</v>
      </c>
      <c r="B531" s="50" t="s">
        <v>4271</v>
      </c>
      <c r="C531" s="47">
        <v>53581898</v>
      </c>
      <c r="D531" s="47" t="s">
        <v>2792</v>
      </c>
    </row>
    <row r="532" spans="1:4" x14ac:dyDescent="0.3">
      <c r="A532" s="45">
        <v>112103</v>
      </c>
      <c r="B532" s="50" t="s">
        <v>4272</v>
      </c>
      <c r="C532" s="47">
        <v>53617973</v>
      </c>
      <c r="D532" s="47" t="s">
        <v>3251</v>
      </c>
    </row>
    <row r="533" spans="1:4" x14ac:dyDescent="0.3">
      <c r="A533" s="45">
        <v>113001</v>
      </c>
      <c r="B533" s="50" t="s">
        <v>4273</v>
      </c>
      <c r="C533" s="47">
        <v>100042605</v>
      </c>
      <c r="D533" s="47" t="s">
        <v>3556</v>
      </c>
    </row>
    <row r="534" spans="1:4" x14ac:dyDescent="0.3">
      <c r="A534" s="45">
        <v>114112</v>
      </c>
      <c r="B534" s="50" t="s">
        <v>4274</v>
      </c>
      <c r="C534" s="47">
        <v>193294089</v>
      </c>
      <c r="D534" s="47" t="s">
        <v>2993</v>
      </c>
    </row>
    <row r="535" spans="1:4" x14ac:dyDescent="0.3">
      <c r="A535" s="45">
        <v>114113</v>
      </c>
      <c r="B535" s="50" t="s">
        <v>4275</v>
      </c>
      <c r="C535" s="47">
        <v>792966855</v>
      </c>
      <c r="D535" s="47" t="s">
        <v>2462</v>
      </c>
    </row>
    <row r="536" spans="1:4" x14ac:dyDescent="0.3">
      <c r="A536" s="45">
        <v>114114</v>
      </c>
      <c r="B536" s="50" t="s">
        <v>4276</v>
      </c>
      <c r="C536" s="47">
        <v>137457631</v>
      </c>
      <c r="D536" s="47" t="s">
        <v>2879</v>
      </c>
    </row>
    <row r="537" spans="1:4" x14ac:dyDescent="0.3">
      <c r="A537" s="45">
        <v>114115</v>
      </c>
      <c r="B537" s="50" t="s">
        <v>4277</v>
      </c>
      <c r="C537" s="47">
        <v>53862058</v>
      </c>
      <c r="D537" s="47" t="s">
        <v>2759</v>
      </c>
    </row>
    <row r="538" spans="1:4" x14ac:dyDescent="0.3">
      <c r="A538" s="45">
        <v>114116</v>
      </c>
      <c r="B538" s="50" t="s">
        <v>4278</v>
      </c>
      <c r="C538" s="47">
        <v>195866470</v>
      </c>
      <c r="D538" s="47" t="s">
        <v>2756</v>
      </c>
    </row>
    <row r="539" spans="1:4" x14ac:dyDescent="0.3">
      <c r="A539" s="45">
        <v>115115</v>
      </c>
      <c r="B539" s="50" t="s">
        <v>4279</v>
      </c>
      <c r="C539" s="47">
        <v>79906178</v>
      </c>
      <c r="D539" s="47" t="s">
        <v>3357</v>
      </c>
    </row>
    <row r="540" spans="1:4" x14ac:dyDescent="0.3">
      <c r="A540" s="45">
        <v>115902</v>
      </c>
      <c r="B540" s="50" t="s">
        <v>4280</v>
      </c>
      <c r="C540" s="47">
        <v>109758339</v>
      </c>
      <c r="D540" s="47" t="s">
        <v>2705</v>
      </c>
    </row>
    <row r="541" spans="1:4" x14ac:dyDescent="0.3">
      <c r="A541" s="45">
        <v>115903</v>
      </c>
      <c r="B541" s="50" t="s">
        <v>1623</v>
      </c>
      <c r="C541" s="47">
        <v>34584305</v>
      </c>
      <c r="D541" s="47" t="s">
        <v>3120</v>
      </c>
    </row>
    <row r="542" spans="1:4" x14ac:dyDescent="0.3">
      <c r="A542" s="45">
        <v>115906</v>
      </c>
      <c r="B542" s="50" t="s">
        <v>443</v>
      </c>
      <c r="C542" s="47">
        <v>801447181</v>
      </c>
      <c r="D542" s="47" t="s">
        <v>2178</v>
      </c>
    </row>
    <row r="543" spans="1:4" x14ac:dyDescent="0.3">
      <c r="A543" s="45">
        <v>115911</v>
      </c>
      <c r="B543" s="50" t="s">
        <v>398</v>
      </c>
      <c r="C543" s="47">
        <v>6055260</v>
      </c>
      <c r="D543" s="47" t="s">
        <v>2130</v>
      </c>
    </row>
    <row r="544" spans="1:4" x14ac:dyDescent="0.3">
      <c r="A544" s="45">
        <v>115912</v>
      </c>
      <c r="B544" s="50" t="s">
        <v>4281</v>
      </c>
      <c r="C544" s="47">
        <v>827391215</v>
      </c>
      <c r="D544" s="47" t="s">
        <v>3339</v>
      </c>
    </row>
    <row r="545" spans="1:4" x14ac:dyDescent="0.3">
      <c r="A545" s="45">
        <v>115913</v>
      </c>
      <c r="B545" s="50" t="s">
        <v>4282</v>
      </c>
      <c r="C545" s="47">
        <v>802577341</v>
      </c>
      <c r="D545" s="47" t="s">
        <v>2969</v>
      </c>
    </row>
    <row r="546" spans="1:4" x14ac:dyDescent="0.3">
      <c r="A546" s="45">
        <v>115914</v>
      </c>
      <c r="B546" s="50" t="s">
        <v>4283</v>
      </c>
      <c r="C546" s="47">
        <v>78358917</v>
      </c>
      <c r="D546" s="47" t="s">
        <v>2606</v>
      </c>
    </row>
    <row r="547" spans="1:4" x14ac:dyDescent="0.3">
      <c r="A547" s="45">
        <v>115916</v>
      </c>
      <c r="B547" s="50" t="s">
        <v>4284</v>
      </c>
      <c r="C547" s="47">
        <v>12268162</v>
      </c>
      <c r="D547" s="47" t="s">
        <v>2374</v>
      </c>
    </row>
    <row r="548" spans="1:4" x14ac:dyDescent="0.3">
      <c r="A548" s="45">
        <v>115923</v>
      </c>
      <c r="B548" s="50" t="s">
        <v>4285</v>
      </c>
      <c r="C548" s="47">
        <v>78678655</v>
      </c>
      <c r="D548" s="47" t="s">
        <v>2259</v>
      </c>
    </row>
    <row r="549" spans="1:4" x14ac:dyDescent="0.3">
      <c r="A549" s="45">
        <v>115924</v>
      </c>
      <c r="B549" s="50" t="s">
        <v>4286</v>
      </c>
      <c r="C549" s="47">
        <v>64841750</v>
      </c>
      <c r="D549" s="47" t="s">
        <v>2648</v>
      </c>
    </row>
    <row r="550" spans="1:4" x14ac:dyDescent="0.3">
      <c r="A550" s="45">
        <v>115925</v>
      </c>
      <c r="B550" s="50" t="s">
        <v>4287</v>
      </c>
      <c r="C550" s="47">
        <v>79459932</v>
      </c>
      <c r="D550" s="47" t="s">
        <v>2465</v>
      </c>
    </row>
    <row r="551" spans="1:4" x14ac:dyDescent="0.3">
      <c r="A551" s="45">
        <v>115926</v>
      </c>
      <c r="B551" s="50" t="s">
        <v>4288</v>
      </c>
      <c r="C551" s="47">
        <v>79567435</v>
      </c>
      <c r="D551" s="47" t="s">
        <v>3420</v>
      </c>
    </row>
    <row r="552" spans="1:4" x14ac:dyDescent="0.3">
      <c r="A552" s="45">
        <v>115928</v>
      </c>
      <c r="B552" s="50" t="s">
        <v>4289</v>
      </c>
      <c r="C552" s="47">
        <v>80081518</v>
      </c>
      <c r="D552" s="47" t="s">
        <v>2633</v>
      </c>
    </row>
    <row r="553" spans="1:4" x14ac:dyDescent="0.3">
      <c r="A553" s="45">
        <v>115930</v>
      </c>
      <c r="B553" s="50" t="s">
        <v>1683</v>
      </c>
      <c r="C553" s="47">
        <v>80685445</v>
      </c>
      <c r="D553" s="47" t="s">
        <v>3417</v>
      </c>
    </row>
    <row r="554" spans="1:4" x14ac:dyDescent="0.3">
      <c r="A554" s="45">
        <v>115931</v>
      </c>
      <c r="B554" s="50" t="s">
        <v>832</v>
      </c>
      <c r="C554" s="47">
        <v>80902277</v>
      </c>
      <c r="D554" s="47" t="s">
        <v>2570</v>
      </c>
    </row>
    <row r="555" spans="1:4" x14ac:dyDescent="0.3">
      <c r="A555" s="45">
        <v>115933</v>
      </c>
      <c r="B555" s="50" t="s">
        <v>3825</v>
      </c>
      <c r="C555" t="s">
        <v>1942</v>
      </c>
      <c r="D555" t="s">
        <v>1943</v>
      </c>
    </row>
    <row r="556" spans="1:4" x14ac:dyDescent="0.3">
      <c r="A556" s="45">
        <v>115932</v>
      </c>
      <c r="B556" s="50" t="s">
        <v>1686</v>
      </c>
      <c r="C556" s="47">
        <v>824928225</v>
      </c>
      <c r="D556" s="47" t="s">
        <v>3423</v>
      </c>
    </row>
  </sheetData>
  <sheetProtection algorithmName="SHA-512" hashValue="1c7Leef8eNRbpE/3nCYXpYPvh50cD/vhVWeaCNPZZich1DkMW+Eps19TL+/Mhs11mtaVqSLiuvYIrdQ2SJszeA==" saltValue="oNSWibJU83Tm0M+9jpsgp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A4" workbookViewId="0">
      <selection activeCell="B16" sqref="B16"/>
    </sheetView>
  </sheetViews>
  <sheetFormatPr defaultColWidth="8.5546875" defaultRowHeight="14.4" x14ac:dyDescent="0.3"/>
  <cols>
    <col min="1" max="1" width="27.5546875" style="110" customWidth="1"/>
    <col min="2" max="2" width="24.5546875" style="110" customWidth="1"/>
    <col min="3" max="3" width="30.5546875" style="110" customWidth="1"/>
    <col min="4" max="4" width="22" style="110" customWidth="1"/>
    <col min="5" max="5" width="21.44140625" style="110" customWidth="1"/>
    <col min="6" max="6" width="19.21875" style="110" customWidth="1"/>
    <col min="7" max="16384" width="8.5546875" style="110"/>
  </cols>
  <sheetData>
    <row r="1" spans="1:7" x14ac:dyDescent="0.3">
      <c r="A1" s="110" t="str">
        <f>'3.b1 ESSER Expenditures'!A1</f>
        <v>County District Code</v>
      </c>
      <c r="B1" s="22">
        <f>'3.b1 ESSER Expenditures'!B1</f>
        <v>0</v>
      </c>
    </row>
    <row r="2" spans="1:7" x14ac:dyDescent="0.3">
      <c r="A2" s="110" t="str">
        <f>'3.b1 ESSER Expenditures'!A2</f>
        <v>LEA Name</v>
      </c>
      <c r="B2" s="110" t="e">
        <f>'3.b1 ESSER Expenditures'!B2</f>
        <v>#N/A</v>
      </c>
    </row>
    <row r="3" spans="1:7" x14ac:dyDescent="0.3">
      <c r="A3" s="110" t="str">
        <f>'3.b1 ESSER Expenditures'!A3</f>
        <v>DUNS</v>
      </c>
      <c r="B3" s="110" t="e">
        <f>'3.b1 ESSER Expenditures'!B3</f>
        <v>#N/A</v>
      </c>
    </row>
    <row r="4" spans="1:7" x14ac:dyDescent="0.3">
      <c r="A4" s="110" t="str">
        <f>'3.b1 ESSER Expenditures'!A4</f>
        <v>UEI</v>
      </c>
      <c r="B4" s="110" t="e">
        <f>'3.b1 ESSER Expenditures'!B4</f>
        <v>#N/A</v>
      </c>
    </row>
    <row r="7" spans="1:7" x14ac:dyDescent="0.3">
      <c r="B7" s="25" t="str">
        <f>'3.b1 ESSER Expenditures'!B7</f>
        <v>ESSER I</v>
      </c>
    </row>
    <row r="8" spans="1:7" x14ac:dyDescent="0.3">
      <c r="A8" s="26" t="str">
        <f>'3.b1 ESSER Expenditures'!A8</f>
        <v>Original Allocation</v>
      </c>
      <c r="B8" s="23" t="e">
        <f>'3.b1 ESSER Expenditures'!B8</f>
        <v>#N/A</v>
      </c>
    </row>
    <row r="9" spans="1:7" x14ac:dyDescent="0.3">
      <c r="A9" s="26" t="str">
        <f>'3.b1 ESSER Expenditures'!A9</f>
        <v>Year 1 Expenditures</v>
      </c>
      <c r="B9" s="23" t="e">
        <f>'3.b1 ESSER Expenditures'!B9</f>
        <v>#N/A</v>
      </c>
    </row>
    <row r="10" spans="1:7" x14ac:dyDescent="0.3">
      <c r="A10" s="26" t="str">
        <f>'3.b1 ESSER Expenditures'!A10</f>
        <v>Year 2 Expenditures</v>
      </c>
      <c r="B10" s="23" t="e">
        <f>'3.b1 ESSER Expenditures'!B10</f>
        <v>#N/A</v>
      </c>
    </row>
    <row r="11" spans="1:7" x14ac:dyDescent="0.3">
      <c r="A11" s="26" t="s">
        <v>3761</v>
      </c>
      <c r="B11" s="23">
        <f>'3.b1 ESSER Expenditures'!B17</f>
        <v>0</v>
      </c>
    </row>
    <row r="12" spans="1:7" x14ac:dyDescent="0.3">
      <c r="A12" s="26" t="str">
        <f>'3.b1 ESSER Expenditures'!A11</f>
        <v>Total Expenditures</v>
      </c>
      <c r="B12" s="12" t="e">
        <f>SUM(B9:B11)</f>
        <v>#N/A</v>
      </c>
    </row>
    <row r="13" spans="1:7" x14ac:dyDescent="0.3">
      <c r="A13" s="27" t="s">
        <v>3762</v>
      </c>
      <c r="B13" s="28" t="e">
        <f>B8-B12</f>
        <v>#N/A</v>
      </c>
      <c r="C13" s="194" t="e">
        <f>IF(B13=0,"All funds expended, enter all 0's",IF(B13&lt;0,"Excess expenditures on 3.b1. Please revise expenditures before completing.",""))</f>
        <v>#N/A</v>
      </c>
      <c r="D13" s="195"/>
      <c r="E13" s="195"/>
    </row>
    <row r="15" spans="1:7" ht="102" customHeight="1" x14ac:dyDescent="0.3">
      <c r="A15" s="29" t="s">
        <v>4300</v>
      </c>
      <c r="B15" s="30" t="str">
        <f>'3.b1 ESSER Expenditures'!A18</f>
        <v>Addressing Physical Health and Safety</v>
      </c>
      <c r="C15" s="30" t="str">
        <f>'3.b1 ESSER Expenditures'!A28</f>
        <v>Meeting Students' Academic, Social, Emotional, and Other Needs (Excluding Mental Health)</v>
      </c>
      <c r="D15" s="30" t="str">
        <f>'3.b1 ESSER Expenditures'!A38</f>
        <v>Mental Health Supports for Students and Staff</v>
      </c>
      <c r="E15" s="30" t="str">
        <f>'3.b1 ESSER Expenditures'!A48</f>
        <v>Operational Continuity and Other Allowed Uses</v>
      </c>
      <c r="F15" s="30" t="s">
        <v>3765</v>
      </c>
    </row>
    <row r="16" spans="1:7" x14ac:dyDescent="0.3">
      <c r="A16" s="26" t="s">
        <v>3764</v>
      </c>
      <c r="B16" s="136"/>
      <c r="C16" s="136"/>
      <c r="D16" s="136"/>
      <c r="E16" s="136"/>
      <c r="F16" s="135" t="e">
        <f>IF(B13&gt;0,100-SUM(B16:E16),0)</f>
        <v>#N/A</v>
      </c>
      <c r="G16" s="110" t="e">
        <f>IF(F16&lt;0,"You have entered more than 100.0%. Please revise.","")</f>
        <v>#N/A</v>
      </c>
    </row>
    <row r="17" spans="2:6" ht="46.5" customHeight="1" x14ac:dyDescent="0.3">
      <c r="B17" s="192" t="s">
        <v>4299</v>
      </c>
      <c r="C17" s="193"/>
      <c r="D17" s="193"/>
      <c r="E17" s="193"/>
      <c r="F17" s="193"/>
    </row>
  </sheetData>
  <sheetProtection algorithmName="SHA-512" hashValue="VWXIBvTKx+aaGLAjokPuQSwQx3pAX4lXEq8iIj6Uqi8V50+u0vIxt9rbNEx+gieQLzqVeRp/hDzTtlTEexVc6g==" saltValue="BTqpw2zlmip5JpxCWfRP9w==" spinCount="100000" sheet="1" objects="1" scenarios="1" selectLockedCells="1"/>
  <mergeCells count="2">
    <mergeCell ref="B17:F17"/>
    <mergeCell ref="C13:E13"/>
  </mergeCells>
  <conditionalFormatting sqref="C13:E13">
    <cfRule type="notContainsBlanks" dxfId="5" priority="4">
      <formula>LEN(TRIM(C13))&gt;0</formula>
    </cfRule>
  </conditionalFormatting>
  <conditionalFormatting sqref="F16">
    <cfRule type="cellIs" dxfId="4" priority="1" operator="lessThan">
      <formula>0</formula>
    </cfRule>
  </conditionalFormatting>
  <dataValidations count="1">
    <dataValidation type="decimal" allowBlank="1" showInputMessage="1" showErrorMessage="1" errorTitle="Number Out of Range" error="You cannot enter less than 0 or more than 100" promptTitle="Data Entry" prompt="Enter percentages as simple numbers up to one decimal place." sqref="B16:E16">
      <formula1>0</formula1>
      <formula2>100</formula2>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16" sqref="B16"/>
    </sheetView>
  </sheetViews>
  <sheetFormatPr defaultColWidth="8.5546875" defaultRowHeight="14.4" x14ac:dyDescent="0.3"/>
  <cols>
    <col min="1" max="1" width="28.44140625" style="110" customWidth="1"/>
    <col min="2" max="2" width="24.5546875" style="110" customWidth="1"/>
    <col min="3" max="3" width="30.5546875" style="110" customWidth="1"/>
    <col min="4" max="4" width="22" style="110" customWidth="1"/>
    <col min="5" max="5" width="21.44140625" style="110" customWidth="1"/>
    <col min="6" max="6" width="18.21875" style="110" customWidth="1"/>
    <col min="7" max="16384" width="8.5546875" style="110"/>
  </cols>
  <sheetData>
    <row r="1" spans="1:7" x14ac:dyDescent="0.3">
      <c r="A1" s="110" t="str">
        <f>'3.b1 ESSER Expenditures'!A1</f>
        <v>County District Code</v>
      </c>
      <c r="B1" s="22">
        <f>'3.b1 ESSER Expenditures'!B1</f>
        <v>0</v>
      </c>
    </row>
    <row r="2" spans="1:7" x14ac:dyDescent="0.3">
      <c r="A2" s="110" t="str">
        <f>'3.b1 ESSER Expenditures'!A2</f>
        <v>LEA Name</v>
      </c>
      <c r="B2" s="110" t="e">
        <f>'3.b1 ESSER Expenditures'!B2</f>
        <v>#N/A</v>
      </c>
    </row>
    <row r="3" spans="1:7" x14ac:dyDescent="0.3">
      <c r="A3" s="110" t="str">
        <f>'3.b1 ESSER Expenditures'!A3</f>
        <v>DUNS</v>
      </c>
      <c r="B3" s="110" t="e">
        <f>'3.b1 ESSER Expenditures'!B3</f>
        <v>#N/A</v>
      </c>
    </row>
    <row r="4" spans="1:7" x14ac:dyDescent="0.3">
      <c r="A4" s="110" t="str">
        <f>'3.b1 ESSER Expenditures'!A4</f>
        <v>UEI</v>
      </c>
      <c r="B4" s="110" t="e">
        <f>'3.b1 ESSER Expenditures'!B4</f>
        <v>#N/A</v>
      </c>
    </row>
    <row r="7" spans="1:7" x14ac:dyDescent="0.3">
      <c r="B7" s="31" t="str">
        <f>'3.b1 ESSER Expenditures'!C7</f>
        <v>ESSER II</v>
      </c>
    </row>
    <row r="8" spans="1:7" x14ac:dyDescent="0.3">
      <c r="A8" s="26" t="str">
        <f>'3.b1 ESSER Expenditures'!A8</f>
        <v>Original Allocation</v>
      </c>
      <c r="B8" s="24" t="e">
        <f>'3.b1 ESSER Expenditures'!C8</f>
        <v>#N/A</v>
      </c>
    </row>
    <row r="9" spans="1:7" x14ac:dyDescent="0.3">
      <c r="A9" s="26" t="str">
        <f>'3.b1 ESSER Expenditures'!A9</f>
        <v>Year 1 Expenditures</v>
      </c>
      <c r="B9" s="24">
        <f>'3.b1 ESSER Expenditures'!C9</f>
        <v>0</v>
      </c>
    </row>
    <row r="10" spans="1:7" x14ac:dyDescent="0.3">
      <c r="A10" s="26" t="str">
        <f>'3.b1 ESSER Expenditures'!A10</f>
        <v>Year 2 Expenditures</v>
      </c>
      <c r="B10" s="24" t="e">
        <f>'3.b1 ESSER Expenditures'!C10</f>
        <v>#N/A</v>
      </c>
    </row>
    <row r="11" spans="1:7" x14ac:dyDescent="0.3">
      <c r="A11" s="26" t="s">
        <v>3761</v>
      </c>
      <c r="B11" s="24">
        <f>'3.b1 ESSER Expenditures'!C17</f>
        <v>0</v>
      </c>
    </row>
    <row r="12" spans="1:7" x14ac:dyDescent="0.3">
      <c r="A12" s="26" t="str">
        <f>'3.b1 ESSER Expenditures'!A11</f>
        <v>Total Expenditures</v>
      </c>
      <c r="B12" s="13" t="e">
        <f>SUM(B9:B11)</f>
        <v>#N/A</v>
      </c>
    </row>
    <row r="13" spans="1:7" x14ac:dyDescent="0.3">
      <c r="A13" s="27" t="s">
        <v>3762</v>
      </c>
      <c r="B13" s="32" t="e">
        <f>B8-B12</f>
        <v>#N/A</v>
      </c>
      <c r="C13" s="194" t="e">
        <f>IF(B13=0,"All funds expended, enter all 0's",IF(B13&lt;0,"Excess expenditures on 3.b1. Please revise expenditures before completing.",""))</f>
        <v>#N/A</v>
      </c>
      <c r="D13" s="195"/>
      <c r="E13" s="195"/>
    </row>
    <row r="15" spans="1:7" ht="102" customHeight="1" x14ac:dyDescent="0.3">
      <c r="A15" s="29" t="str">
        <f>'3.b3 Planned Uses Rem ESSER I '!A15</f>
        <v>Planned Uses as of July 1, 2021</v>
      </c>
      <c r="B15" s="33" t="str">
        <f>'3.b1 ESSER Expenditures'!A18</f>
        <v>Addressing Physical Health and Safety</v>
      </c>
      <c r="C15" s="33" t="str">
        <f>'3.b1 ESSER Expenditures'!A28</f>
        <v>Meeting Students' Academic, Social, Emotional, and Other Needs (Excluding Mental Health)</v>
      </c>
      <c r="D15" s="33" t="str">
        <f>'3.b1 ESSER Expenditures'!A38</f>
        <v>Mental Health Supports for Students and Staff</v>
      </c>
      <c r="E15" s="33" t="str">
        <f>'3.b1 ESSER Expenditures'!A48</f>
        <v>Operational Continuity and Other Allowed Uses</v>
      </c>
      <c r="F15" s="33" t="str">
        <f>'3.b3 Planned Uses Rem ESSER I '!F15</f>
        <v>Not Yet Planned for Specific Use</v>
      </c>
    </row>
    <row r="16" spans="1:7" x14ac:dyDescent="0.3">
      <c r="A16" s="26" t="s">
        <v>3764</v>
      </c>
      <c r="B16" s="139"/>
      <c r="C16" s="139"/>
      <c r="D16" s="139"/>
      <c r="E16" s="139"/>
      <c r="F16" s="140" t="e">
        <f>IF(B13&gt;0,100-SUM(B16:E16),0)</f>
        <v>#N/A</v>
      </c>
      <c r="G16" s="110" t="e">
        <f>IF(F16&lt;0,"You have entered more than 100.0%. Please revise.","")</f>
        <v>#N/A</v>
      </c>
    </row>
    <row r="17" spans="2:6" ht="46.5" customHeight="1" x14ac:dyDescent="0.3">
      <c r="B17" s="192" t="s">
        <v>4565</v>
      </c>
      <c r="C17" s="193"/>
      <c r="D17" s="193"/>
      <c r="E17" s="193"/>
      <c r="F17" s="193"/>
    </row>
  </sheetData>
  <sheetProtection algorithmName="SHA-512" hashValue="vg9+x92PSW05t5lf1DgquHIC0KFIeAjvxNGlP+d2PIgQIIUADXg5VZVPHH5Z+1ZYI5DWxgqhJLGW/Z0BIj5G5w==" saltValue="jCkxCkviUlxx/u8ihUf6Qw==" spinCount="100000" sheet="1" objects="1" scenarios="1" selectLockedCells="1"/>
  <mergeCells count="2">
    <mergeCell ref="B17:F17"/>
    <mergeCell ref="C13:E13"/>
  </mergeCells>
  <conditionalFormatting sqref="C13:E13">
    <cfRule type="notContainsBlanks" dxfId="3" priority="3">
      <formula>LEN(TRIM(C13))&gt;0</formula>
    </cfRule>
  </conditionalFormatting>
  <conditionalFormatting sqref="F16">
    <cfRule type="cellIs" dxfId="2" priority="1" operator="lessThan">
      <formula>0</formula>
    </cfRule>
  </conditionalFormatting>
  <dataValidations count="1">
    <dataValidation type="decimal" allowBlank="1" showInputMessage="1" showErrorMessage="1" errorTitle="Number Out of Range" error="You cannot enter less than 0 or more than 100_x000a_" promptTitle="Data Entry" prompt="Enter percentages as simple numbers of up to one decimal place" sqref="B16:E16">
      <formula1>0</formula1>
      <formula2>100</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D16" sqref="D16"/>
    </sheetView>
  </sheetViews>
  <sheetFormatPr defaultColWidth="8.5546875" defaultRowHeight="14.4" x14ac:dyDescent="0.3"/>
  <cols>
    <col min="1" max="1" width="28.44140625" style="110" customWidth="1"/>
    <col min="2" max="2" width="24.5546875" style="110" customWidth="1"/>
    <col min="3" max="3" width="30.5546875" style="110" customWidth="1"/>
    <col min="4" max="4" width="22" style="110" customWidth="1"/>
    <col min="5" max="5" width="21.44140625" style="110" customWidth="1"/>
    <col min="6" max="6" width="17.21875" style="110" customWidth="1"/>
    <col min="7" max="16384" width="8.5546875" style="110"/>
  </cols>
  <sheetData>
    <row r="1" spans="1:7" x14ac:dyDescent="0.3">
      <c r="A1" s="110" t="str">
        <f>'3.b1 ESSER Expenditures'!A1</f>
        <v>County District Code</v>
      </c>
      <c r="B1" s="22">
        <f>'3.b1 ESSER Expenditures'!B1</f>
        <v>0</v>
      </c>
    </row>
    <row r="2" spans="1:7" x14ac:dyDescent="0.3">
      <c r="A2" s="110" t="str">
        <f>'3.b1 ESSER Expenditures'!A2</f>
        <v>LEA Name</v>
      </c>
      <c r="B2" s="110" t="e">
        <f>'3.b1 ESSER Expenditures'!B2</f>
        <v>#N/A</v>
      </c>
    </row>
    <row r="3" spans="1:7" x14ac:dyDescent="0.3">
      <c r="A3" s="110" t="str">
        <f>'3.b1 ESSER Expenditures'!A3</f>
        <v>DUNS</v>
      </c>
      <c r="B3" s="110" t="e">
        <f>'3.b1 ESSER Expenditures'!B3</f>
        <v>#N/A</v>
      </c>
    </row>
    <row r="4" spans="1:7" x14ac:dyDescent="0.3">
      <c r="A4" s="110" t="str">
        <f>'3.b1 ESSER Expenditures'!A4</f>
        <v>UEI</v>
      </c>
      <c r="B4" s="110" t="e">
        <f>'3.b1 ESSER Expenditures'!B4</f>
        <v>#N/A</v>
      </c>
    </row>
    <row r="7" spans="1:7" x14ac:dyDescent="0.3">
      <c r="B7" s="34" t="str">
        <f>'3.b1 ESSER Expenditures'!C7</f>
        <v>ESSER II</v>
      </c>
    </row>
    <row r="8" spans="1:7" x14ac:dyDescent="0.3">
      <c r="A8" s="26" t="str">
        <f>'3.b1 ESSER Expenditures'!A8</f>
        <v>Original Allocation</v>
      </c>
      <c r="B8" s="35" t="e">
        <f>'3.b1 ESSER Expenditures'!D8</f>
        <v>#N/A</v>
      </c>
    </row>
    <row r="9" spans="1:7" x14ac:dyDescent="0.3">
      <c r="A9" s="26" t="str">
        <f>'3.b1 ESSER Expenditures'!A9</f>
        <v>Year 1 Expenditures</v>
      </c>
      <c r="B9" s="35">
        <f>'3.b1 ESSER Expenditures'!D9</f>
        <v>0</v>
      </c>
    </row>
    <row r="10" spans="1:7" x14ac:dyDescent="0.3">
      <c r="A10" s="26" t="str">
        <f>'3.b1 ESSER Expenditures'!A10</f>
        <v>Year 2 Expenditures</v>
      </c>
      <c r="B10" s="35">
        <f>'3.b1 ESSER Expenditures'!D10</f>
        <v>0</v>
      </c>
    </row>
    <row r="11" spans="1:7" x14ac:dyDescent="0.3">
      <c r="A11" s="26" t="s">
        <v>3761</v>
      </c>
      <c r="B11" s="35">
        <f>'3.b1 ESSER Expenditures'!D17+'3.b1 ESSER Expenditures'!E17</f>
        <v>0</v>
      </c>
    </row>
    <row r="12" spans="1:7" x14ac:dyDescent="0.3">
      <c r="A12" s="26" t="str">
        <f>'3.b1 ESSER Expenditures'!A11</f>
        <v>Total Expenditures</v>
      </c>
      <c r="B12" s="36">
        <f>SUM(B9:B11)</f>
        <v>0</v>
      </c>
    </row>
    <row r="13" spans="1:7" x14ac:dyDescent="0.3">
      <c r="A13" s="27" t="s">
        <v>3762</v>
      </c>
      <c r="B13" s="37" t="e">
        <f>B8-B12</f>
        <v>#N/A</v>
      </c>
      <c r="C13" s="194" t="e">
        <f>IF(B13=0,"All funds expended, enter all 0's",IF(B13&lt;0,"Excess expenditures on 3.b1. Please revise expenditures before completing.",""))</f>
        <v>#N/A</v>
      </c>
      <c r="D13" s="195"/>
      <c r="E13" s="195"/>
    </row>
    <row r="15" spans="1:7" ht="102" customHeight="1" x14ac:dyDescent="0.3">
      <c r="A15" s="29" t="str">
        <f>'3.b3 Planned Uses Rem ESSER I '!A15</f>
        <v>Planned Uses as of July 1, 2021</v>
      </c>
      <c r="B15" s="38" t="str">
        <f>'3.b1 ESSER Expenditures'!A18</f>
        <v>Addressing Physical Health and Safety</v>
      </c>
      <c r="C15" s="38" t="str">
        <f>'3.b1 ESSER Expenditures'!A28</f>
        <v>Meeting Students' Academic, Social, Emotional, and Other Needs (Excluding Mental Health)</v>
      </c>
      <c r="D15" s="38" t="str">
        <f>'3.b1 ESSER Expenditures'!A38</f>
        <v>Mental Health Supports for Students and Staff</v>
      </c>
      <c r="E15" s="38" t="str">
        <f>'3.b1 ESSER Expenditures'!A48</f>
        <v>Operational Continuity and Other Allowed Uses</v>
      </c>
      <c r="F15" s="38" t="str">
        <f>'3.b3 Planned Uses Rem ESSER I '!F15</f>
        <v>Not Yet Planned for Specific Use</v>
      </c>
    </row>
    <row r="16" spans="1:7" x14ac:dyDescent="0.3">
      <c r="A16" s="26" t="s">
        <v>3764</v>
      </c>
      <c r="B16" s="137"/>
      <c r="C16" s="137"/>
      <c r="D16" s="137"/>
      <c r="E16" s="137"/>
      <c r="F16" s="138" t="e">
        <f>IF(B13&gt;0,100-SUM(B16:E16),0)</f>
        <v>#N/A</v>
      </c>
      <c r="G16" s="110" t="e">
        <f>IF(F16&lt;0,"You have entered more than 100.0%. Please revise.","")</f>
        <v>#N/A</v>
      </c>
    </row>
    <row r="17" spans="2:6" ht="47.25" customHeight="1" x14ac:dyDescent="0.3">
      <c r="B17" s="192" t="s">
        <v>4564</v>
      </c>
      <c r="C17" s="193"/>
      <c r="D17" s="193"/>
      <c r="E17" s="193"/>
      <c r="F17" s="193"/>
    </row>
  </sheetData>
  <sheetProtection algorithmName="SHA-512" hashValue="F47iKE/0zpY+nQEcNcBMZxYkcH7+RmE08KEZ6soPEVNChgKhag2pMH6PAfsfzFB5jqs9BixpqSb4uImtKInrVw==" saltValue="EHQSAVELXP8/gw2ZmJ3nZQ==" spinCount="100000" sheet="1" objects="1" scenarios="1" selectLockedCells="1"/>
  <mergeCells count="2">
    <mergeCell ref="B17:F17"/>
    <mergeCell ref="C13:E13"/>
  </mergeCells>
  <conditionalFormatting sqref="C13:E13">
    <cfRule type="notContainsBlanks" dxfId="1" priority="2">
      <formula>LEN(TRIM(C13))&gt;0</formula>
    </cfRule>
  </conditionalFormatting>
  <conditionalFormatting sqref="F16">
    <cfRule type="cellIs" dxfId="0" priority="1" operator="lessThan">
      <formula>0</formula>
    </cfRule>
  </conditionalFormatting>
  <dataValidations count="1">
    <dataValidation type="decimal" allowBlank="1" showInputMessage="1" showErrorMessage="1" errorTitle="Number Out of Range" error="You cannot enter less than 0 or more than 100" promptTitle="Data Entry" prompt="Enter percentages as simple numbers up to one decimal place" sqref="B16:E16">
      <formula1>0</formula1>
      <formula2>100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15" sqref="B15"/>
    </sheetView>
  </sheetViews>
  <sheetFormatPr defaultColWidth="8.5546875" defaultRowHeight="14.4" x14ac:dyDescent="0.3"/>
  <cols>
    <col min="1" max="1" width="24.44140625" style="110" customWidth="1"/>
    <col min="2" max="2" width="19.44140625" style="110" bestFit="1" customWidth="1"/>
    <col min="3" max="16384" width="8.5546875" style="110"/>
  </cols>
  <sheetData>
    <row r="1" spans="1:4" x14ac:dyDescent="0.3">
      <c r="A1" s="110" t="str">
        <f>'3.b1 ESSER Expenditures'!A1</f>
        <v>County District Code</v>
      </c>
      <c r="B1" s="22">
        <f>'3.b1 ESSER Expenditures'!B1</f>
        <v>0</v>
      </c>
    </row>
    <row r="2" spans="1:4" x14ac:dyDescent="0.3">
      <c r="A2" s="110" t="str">
        <f>'3.b1 ESSER Expenditures'!A2</f>
        <v>LEA Name</v>
      </c>
      <c r="B2" s="110" t="e">
        <f>'3.b1 ESSER Expenditures'!B2</f>
        <v>#N/A</v>
      </c>
    </row>
    <row r="3" spans="1:4" x14ac:dyDescent="0.3">
      <c r="A3" s="110" t="str">
        <f>'3.b1 ESSER Expenditures'!A3</f>
        <v>DUNS</v>
      </c>
      <c r="B3" s="110" t="e">
        <f>'3.b1 ESSER Expenditures'!B3</f>
        <v>#N/A</v>
      </c>
    </row>
    <row r="4" spans="1:4" x14ac:dyDescent="0.3">
      <c r="A4" s="110" t="str">
        <f>'3.b1 ESSER Expenditures'!A4</f>
        <v>UEI</v>
      </c>
      <c r="B4" s="110" t="e">
        <f>'3.b1 ESSER Expenditures'!B4</f>
        <v>#N/A</v>
      </c>
    </row>
    <row r="6" spans="1:4" ht="34.5" customHeight="1" x14ac:dyDescent="0.3">
      <c r="A6" s="110" t="s">
        <v>4302</v>
      </c>
    </row>
    <row r="7" spans="1:4" x14ac:dyDescent="0.3">
      <c r="D7" s="63"/>
    </row>
    <row r="8" spans="1:4" ht="28.05" customHeight="1" x14ac:dyDescent="0.3">
      <c r="A8" s="26"/>
      <c r="B8" s="54" t="s">
        <v>4541</v>
      </c>
      <c r="D8" s="56"/>
    </row>
    <row r="9" spans="1:4" ht="23.55" customHeight="1" x14ac:dyDescent="0.3">
      <c r="A9" s="7" t="s">
        <v>3766</v>
      </c>
      <c r="B9" s="129"/>
      <c r="D9" s="56"/>
    </row>
    <row r="10" spans="1:4" ht="28.5" customHeight="1" x14ac:dyDescent="0.3">
      <c r="A10" s="7" t="s">
        <v>3767</v>
      </c>
      <c r="B10" s="129"/>
      <c r="D10" s="56"/>
    </row>
    <row r="11" spans="1:4" ht="22.5" customHeight="1" x14ac:dyDescent="0.3">
      <c r="A11" s="7" t="s">
        <v>3768</v>
      </c>
      <c r="B11" s="129"/>
      <c r="D11" s="56"/>
    </row>
    <row r="12" spans="1:4" ht="49.05" customHeight="1" x14ac:dyDescent="0.3">
      <c r="A12" s="7" t="s">
        <v>3769</v>
      </c>
      <c r="B12" s="129"/>
      <c r="D12" s="56"/>
    </row>
    <row r="13" spans="1:4" ht="18.600000000000001" customHeight="1" x14ac:dyDescent="0.3">
      <c r="A13" s="7" t="s">
        <v>3770</v>
      </c>
      <c r="B13" s="129"/>
      <c r="D13" s="56"/>
    </row>
    <row r="14" spans="1:4" ht="26.55" customHeight="1" x14ac:dyDescent="0.3">
      <c r="A14" s="7" t="s">
        <v>3771</v>
      </c>
      <c r="B14" s="129"/>
      <c r="D14" s="56"/>
    </row>
    <row r="15" spans="1:4" ht="33" customHeight="1" x14ac:dyDescent="0.3">
      <c r="A15" s="7" t="s">
        <v>4301</v>
      </c>
      <c r="B15" s="129"/>
      <c r="D15" s="56"/>
    </row>
    <row r="16" spans="1:4" ht="21" customHeight="1" x14ac:dyDescent="0.3">
      <c r="A16" s="7" t="s">
        <v>3772</v>
      </c>
      <c r="B16" s="129"/>
      <c r="D16" s="56"/>
    </row>
    <row r="17" spans="1:2" ht="26.1" customHeight="1" x14ac:dyDescent="0.3">
      <c r="A17" s="7" t="s">
        <v>3773</v>
      </c>
      <c r="B17" s="129"/>
    </row>
  </sheetData>
  <sheetProtection algorithmName="SHA-512" hashValue="bSjSY1Mno3EAjFrKiWx+q0Bwse3nZKDXCoSImTzkU2CFXr4rA+LrJvhL4+1lArnA5zU1KOn0AJqH84+DBybfCw==" saltValue="kR9oXaYI09L+j5UCIKEKwg==" spinCount="100000" sheet="1" objects="1" scenarios="1" selectLockedCells="1"/>
  <dataValidations count="1">
    <dataValidation type="list" allowBlank="1" showInputMessage="1" showErrorMessage="1" sqref="B9:B17">
      <formula1>"Y, y, N, n"</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C13" sqref="C13"/>
    </sheetView>
  </sheetViews>
  <sheetFormatPr defaultColWidth="8.5546875" defaultRowHeight="14.4" x14ac:dyDescent="0.3"/>
  <cols>
    <col min="1" max="1" width="24.44140625" style="110" customWidth="1"/>
    <col min="2" max="2" width="19.44140625" style="110" bestFit="1" customWidth="1"/>
    <col min="3" max="3" width="12.44140625" style="110" customWidth="1"/>
    <col min="4" max="11" width="8.5546875" style="110"/>
    <col min="12" max="12" width="22.44140625" style="110" customWidth="1"/>
    <col min="13" max="13" width="14" style="110" customWidth="1"/>
    <col min="14" max="16384" width="8.5546875" style="110"/>
  </cols>
  <sheetData>
    <row r="1" spans="1:13" x14ac:dyDescent="0.3">
      <c r="A1" s="110" t="str">
        <f>'3.b1 ESSER Expenditures'!A1</f>
        <v>County District Code</v>
      </c>
      <c r="B1" s="22">
        <f>'3.b1 ESSER Expenditures'!B1</f>
        <v>0</v>
      </c>
    </row>
    <row r="2" spans="1:13" x14ac:dyDescent="0.3">
      <c r="A2" s="110" t="str">
        <f>'3.b1 ESSER Expenditures'!A2</f>
        <v>LEA Name</v>
      </c>
      <c r="B2" s="110" t="e">
        <f>'3.b1 ESSER Expenditures'!B2</f>
        <v>#N/A</v>
      </c>
    </row>
    <row r="3" spans="1:13" x14ac:dyDescent="0.3">
      <c r="A3" s="110" t="str">
        <f>'3.b1 ESSER Expenditures'!A3</f>
        <v>DUNS</v>
      </c>
      <c r="B3" s="110" t="e">
        <f>'3.b1 ESSER Expenditures'!B3</f>
        <v>#N/A</v>
      </c>
    </row>
    <row r="4" spans="1:13" x14ac:dyDescent="0.3">
      <c r="A4" s="110" t="str">
        <f>'3.b1 ESSER Expenditures'!A4</f>
        <v>UEI</v>
      </c>
      <c r="B4" s="110" t="e">
        <f>'3.b1 ESSER Expenditures'!B4</f>
        <v>#N/A</v>
      </c>
    </row>
    <row r="5" spans="1:13" x14ac:dyDescent="0.3">
      <c r="I5" s="55"/>
      <c r="J5" s="55"/>
      <c r="M5" s="54" t="s">
        <v>4541</v>
      </c>
    </row>
    <row r="6" spans="1:13" x14ac:dyDescent="0.3">
      <c r="A6" s="110" t="s">
        <v>4544</v>
      </c>
      <c r="I6" s="56"/>
      <c r="J6" s="56"/>
      <c r="M6" s="129"/>
    </row>
    <row r="7" spans="1:13" x14ac:dyDescent="0.3">
      <c r="I7" s="56"/>
      <c r="J7" s="56"/>
    </row>
    <row r="8" spans="1:13" x14ac:dyDescent="0.3">
      <c r="A8" s="110" t="s">
        <v>4543</v>
      </c>
    </row>
    <row r="9" spans="1:13" x14ac:dyDescent="0.3">
      <c r="B9" s="26"/>
      <c r="C9" s="54" t="s">
        <v>4541</v>
      </c>
    </row>
    <row r="10" spans="1:13" ht="28.05" customHeight="1" x14ac:dyDescent="0.3">
      <c r="B10" s="7" t="s">
        <v>3774</v>
      </c>
      <c r="C10" s="129"/>
      <c r="E10" s="134"/>
    </row>
    <row r="11" spans="1:13" ht="45" customHeight="1" x14ac:dyDescent="0.3">
      <c r="B11" s="7" t="s">
        <v>3775</v>
      </c>
      <c r="C11" s="129"/>
    </row>
    <row r="12" spans="1:13" ht="59.25" customHeight="1" x14ac:dyDescent="0.3">
      <c r="B12" s="7" t="s">
        <v>4542</v>
      </c>
      <c r="C12" s="129"/>
    </row>
    <row r="13" spans="1:13" ht="78" customHeight="1" x14ac:dyDescent="0.3">
      <c r="B13" s="7" t="s">
        <v>4303</v>
      </c>
      <c r="C13" s="129"/>
    </row>
    <row r="14" spans="1:13" ht="28.05" customHeight="1" x14ac:dyDescent="0.3">
      <c r="B14" s="7" t="s">
        <v>3776</v>
      </c>
      <c r="C14" s="129"/>
      <c r="D14" s="64"/>
    </row>
  </sheetData>
  <sheetProtection algorithmName="SHA-512" hashValue="Azl4iWA7q3xDqqXvU5yRhzo3AATLrVTCD+8FtrVV9UjH0wqsteZWbr7GhaOSeF7Qgm1sD8qEvDMJs+0cEMTIhQ==" saltValue="FKzkdi2KMwUEoDdh64usDA==" spinCount="100000" sheet="1" objects="1" scenarios="1" selectLockedCells="1"/>
  <dataValidations count="1">
    <dataValidation type="list" allowBlank="1" showInputMessage="1" showErrorMessage="1" sqref="M6 C10:C13">
      <formula1>"Y, y, N, n"</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activeCell="C11" sqref="C11"/>
    </sheetView>
  </sheetViews>
  <sheetFormatPr defaultColWidth="8.5546875" defaultRowHeight="14.4" x14ac:dyDescent="0.3"/>
  <cols>
    <col min="1" max="1" width="22.44140625" style="110" customWidth="1"/>
    <col min="2" max="2" width="50.21875" style="110" customWidth="1"/>
    <col min="3" max="3" width="17.44140625" style="110" customWidth="1"/>
    <col min="4" max="10" width="8.5546875" style="110"/>
    <col min="11" max="11" width="14.21875" style="110" customWidth="1"/>
    <col min="12" max="12" width="5.5546875" style="110" customWidth="1"/>
    <col min="13" max="13" width="15.21875" style="110" customWidth="1"/>
    <col min="14" max="14" width="10.77734375" style="110" customWidth="1"/>
    <col min="15" max="15" width="24.21875" style="110" customWidth="1"/>
    <col min="16" max="16384" width="8.5546875" style="110"/>
  </cols>
  <sheetData>
    <row r="1" spans="1:11" x14ac:dyDescent="0.3">
      <c r="A1" s="110" t="str">
        <f>'3.b1 ESSER Expenditures'!A1</f>
        <v>County District Code</v>
      </c>
      <c r="B1" s="22">
        <f>'3.b1 ESSER Expenditures'!B1</f>
        <v>0</v>
      </c>
    </row>
    <row r="2" spans="1:11" x14ac:dyDescent="0.3">
      <c r="A2" s="110" t="str">
        <f>'3.b1 ESSER Expenditures'!A2</f>
        <v>LEA Name</v>
      </c>
      <c r="B2" s="110" t="e">
        <f>'3.b1 ESSER Expenditures'!B2</f>
        <v>#N/A</v>
      </c>
    </row>
    <row r="3" spans="1:11" x14ac:dyDescent="0.3">
      <c r="A3" s="110" t="str">
        <f>'3.b1 ESSER Expenditures'!A3</f>
        <v>DUNS</v>
      </c>
      <c r="B3" s="110" t="e">
        <f>'3.b1 ESSER Expenditures'!B3</f>
        <v>#N/A</v>
      </c>
    </row>
    <row r="4" spans="1:11" x14ac:dyDescent="0.3">
      <c r="A4" s="110" t="str">
        <f>'3.b1 ESSER Expenditures'!A4</f>
        <v>UEI</v>
      </c>
      <c r="B4" s="110" t="e">
        <f>'3.b1 ESSER Expenditures'!B4</f>
        <v>#N/A</v>
      </c>
    </row>
    <row r="5" spans="1:11" x14ac:dyDescent="0.3">
      <c r="K5" s="54" t="s">
        <v>4541</v>
      </c>
    </row>
    <row r="6" spans="1:11" x14ac:dyDescent="0.3">
      <c r="A6" s="110" t="s">
        <v>4304</v>
      </c>
      <c r="I6" s="56"/>
      <c r="J6" s="56"/>
      <c r="K6" s="129"/>
    </row>
    <row r="7" spans="1:11" x14ac:dyDescent="0.3">
      <c r="C7" s="55"/>
    </row>
    <row r="8" spans="1:11" x14ac:dyDescent="0.3">
      <c r="A8" s="110" t="s">
        <v>4552</v>
      </c>
      <c r="C8" s="56"/>
    </row>
    <row r="9" spans="1:11" x14ac:dyDescent="0.3">
      <c r="B9" s="26"/>
      <c r="C9" s="54" t="s">
        <v>4541</v>
      </c>
    </row>
    <row r="10" spans="1:11" x14ac:dyDescent="0.3">
      <c r="B10" s="26" t="s">
        <v>4546</v>
      </c>
      <c r="C10" s="129"/>
    </row>
    <row r="11" spans="1:11" x14ac:dyDescent="0.3">
      <c r="B11" s="26" t="s">
        <v>4547</v>
      </c>
      <c r="C11" s="129"/>
    </row>
    <row r="12" spans="1:11" x14ac:dyDescent="0.3">
      <c r="B12" s="26" t="s">
        <v>4550</v>
      </c>
      <c r="C12" s="129"/>
    </row>
    <row r="13" spans="1:11" x14ac:dyDescent="0.3">
      <c r="B13" s="26" t="s">
        <v>4549</v>
      </c>
      <c r="C13" s="129"/>
    </row>
    <row r="14" spans="1:11" ht="32.25" customHeight="1" x14ac:dyDescent="0.3">
      <c r="B14" s="7" t="s">
        <v>4548</v>
      </c>
      <c r="C14" s="129"/>
    </row>
    <row r="15" spans="1:11" x14ac:dyDescent="0.3">
      <c r="B15" s="26" t="s">
        <v>4551</v>
      </c>
      <c r="C15" s="129"/>
    </row>
    <row r="16" spans="1:11" x14ac:dyDescent="0.3">
      <c r="B16" s="26" t="s">
        <v>4536</v>
      </c>
      <c r="C16" s="129"/>
    </row>
  </sheetData>
  <sheetProtection algorithmName="SHA-512" hashValue="vm3aCHYjvhPud4D1lx4fnB0PwZ3CQ7DQMnbjpWO/1uP2gGnVcgiIeNG3x8RNoFBWTx9FiexFJABgTkGiOEFjDw==" saltValue="IiHahLS5Nu+lTxjECbNLCQ==" spinCount="100000" sheet="1" objects="1" scenarios="1" selectLockedCells="1"/>
  <dataValidations count="1">
    <dataValidation type="list" allowBlank="1" showInputMessage="1" showErrorMessage="1" sqref="K6 C10:C15">
      <formula1>"Y, y, N, n"</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G6" activeCellId="1" sqref="C11:C17 G6"/>
    </sheetView>
  </sheetViews>
  <sheetFormatPr defaultColWidth="8.5546875" defaultRowHeight="14.4" x14ac:dyDescent="0.3"/>
  <cols>
    <col min="1" max="1" width="25.5546875" style="178" customWidth="1"/>
    <col min="2" max="2" width="37.77734375" style="178" customWidth="1"/>
    <col min="3" max="3" width="14" style="178" customWidth="1"/>
    <col min="4" max="5" width="8.5546875" style="178"/>
    <col min="6" max="6" width="11" style="178" customWidth="1"/>
    <col min="7" max="7" width="15.44140625" style="178" customWidth="1"/>
    <col min="8" max="16384" width="8.5546875" style="178"/>
  </cols>
  <sheetData>
    <row r="1" spans="1:7" x14ac:dyDescent="0.3">
      <c r="A1" s="178" t="str">
        <f>'3.b1 ESSER Expenditures'!A1</f>
        <v>County District Code</v>
      </c>
      <c r="B1" s="179">
        <f>'3.b1 ESSER Expenditures'!B1</f>
        <v>0</v>
      </c>
    </row>
    <row r="2" spans="1:7" x14ac:dyDescent="0.3">
      <c r="A2" s="178" t="str">
        <f>'3.b1 ESSER Expenditures'!A2</f>
        <v>LEA Name</v>
      </c>
      <c r="B2" s="178" t="e">
        <f>'3.b1 ESSER Expenditures'!B2</f>
        <v>#N/A</v>
      </c>
    </row>
    <row r="3" spans="1:7" x14ac:dyDescent="0.3">
      <c r="A3" s="178" t="str">
        <f>'3.b1 ESSER Expenditures'!A3</f>
        <v>DUNS</v>
      </c>
      <c r="B3" s="178" t="e">
        <f>'3.b1 ESSER Expenditures'!B3</f>
        <v>#N/A</v>
      </c>
    </row>
    <row r="4" spans="1:7" x14ac:dyDescent="0.3">
      <c r="A4" s="178" t="str">
        <f>'3.b1 ESSER Expenditures'!A4</f>
        <v>UEI</v>
      </c>
      <c r="B4" s="178" t="e">
        <f>'3.b1 ESSER Expenditures'!B4</f>
        <v>#N/A</v>
      </c>
    </row>
    <row r="5" spans="1:7" x14ac:dyDescent="0.3">
      <c r="G5" s="180" t="s">
        <v>4541</v>
      </c>
    </row>
    <row r="6" spans="1:7" x14ac:dyDescent="0.3">
      <c r="A6" s="178" t="s">
        <v>4305</v>
      </c>
      <c r="G6" s="129"/>
    </row>
    <row r="8" spans="1:7" x14ac:dyDescent="0.3">
      <c r="A8" s="178" t="s">
        <v>4553</v>
      </c>
    </row>
    <row r="10" spans="1:7" x14ac:dyDescent="0.3">
      <c r="B10" s="181"/>
      <c r="C10" s="180" t="s">
        <v>4541</v>
      </c>
      <c r="D10" s="182"/>
    </row>
    <row r="11" spans="1:7" x14ac:dyDescent="0.3">
      <c r="B11" s="183" t="s">
        <v>4554</v>
      </c>
      <c r="C11" s="129"/>
      <c r="D11" s="184"/>
    </row>
    <row r="12" spans="1:7" ht="57.6" x14ac:dyDescent="0.3">
      <c r="B12" s="183" t="s">
        <v>4555</v>
      </c>
      <c r="C12" s="129"/>
      <c r="D12" s="184"/>
    </row>
    <row r="13" spans="1:7" ht="57.6" x14ac:dyDescent="0.3">
      <c r="B13" s="183" t="s">
        <v>4566</v>
      </c>
      <c r="C13" s="129"/>
      <c r="D13" s="184"/>
    </row>
    <row r="14" spans="1:7" ht="28.8" x14ac:dyDescent="0.3">
      <c r="B14" s="183" t="s">
        <v>4556</v>
      </c>
      <c r="C14" s="129"/>
      <c r="D14" s="184"/>
    </row>
    <row r="15" spans="1:7" x14ac:dyDescent="0.3">
      <c r="B15" s="183" t="s">
        <v>4557</v>
      </c>
      <c r="C15" s="129"/>
      <c r="D15" s="184"/>
    </row>
    <row r="16" spans="1:7" x14ac:dyDescent="0.3">
      <c r="B16" s="183" t="s">
        <v>4558</v>
      </c>
      <c r="C16" s="129"/>
      <c r="D16" s="184"/>
    </row>
    <row r="17" spans="1:4" ht="28.8" x14ac:dyDescent="0.3">
      <c r="B17" s="183" t="s">
        <v>4568</v>
      </c>
      <c r="C17" s="129"/>
      <c r="D17" s="184"/>
    </row>
    <row r="18" spans="1:4" x14ac:dyDescent="0.3">
      <c r="A18" s="184"/>
      <c r="B18" s="185"/>
      <c r="C18" s="184"/>
      <c r="D18" s="184"/>
    </row>
    <row r="19" spans="1:4" x14ac:dyDescent="0.3">
      <c r="A19" s="184"/>
      <c r="B19" s="185"/>
      <c r="C19" s="184"/>
      <c r="D19" s="184"/>
    </row>
  </sheetData>
  <sheetProtection algorithmName="SHA-512" hashValue="oAGAwAameS+qpthW42vPeXcmPmWtHE3dEsQLQhdKhjhBwzbxnTP2Kb8O5HXBzrmP/jAE2j9sj8SXxvONHwHB0Q==" saltValue="6gz2Nvbqdid3xfn5ZtgqVA==" spinCount="100000" sheet="1" objects="1" scenarios="1" selectLockedCells="1"/>
  <dataValidations count="1">
    <dataValidation type="list" allowBlank="1" showInputMessage="1" showErrorMessage="1" sqref="G6 C11:C16">
      <formula1>"Y, y, N, n"</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Instructions</vt:lpstr>
      <vt:lpstr>3.b1 ESSER Expenditures</vt:lpstr>
      <vt:lpstr>3.b3 Planned Uses Rem ESSER I </vt:lpstr>
      <vt:lpstr>3.b4 Planned Uses Rem ESSER II</vt:lpstr>
      <vt:lpstr>3.b5 Planned Uses Rem ESSER III</vt:lpstr>
      <vt:lpstr>3.b6 Maint Safe In-Person Inst</vt:lpstr>
      <vt:lpstr>3.b7 Internet Access</vt:lpstr>
      <vt:lpstr>3.b8 Reengaging Students</vt:lpstr>
      <vt:lpstr>3.c Allocation of Resources</vt:lpstr>
      <vt:lpstr>3.d3 20% Set Aside Activities</vt:lpstr>
      <vt:lpstr>5.a FTE Positions</vt:lpstr>
      <vt:lpstr>ESSER I Answers</vt:lpstr>
      <vt:lpstr>ESSER II Answers</vt:lpstr>
      <vt:lpstr>ESSER III Answers</vt:lpstr>
      <vt:lpstr>CrossAct</vt:lpstr>
      <vt:lpstr>2020 Report - NLIU</vt:lpstr>
      <vt:lpstr>2021 ESSER I</vt:lpstr>
      <vt:lpstr>2021 ESSER II</vt:lpstr>
      <vt:lpstr>ESSER I reallocation</vt:lpstr>
      <vt:lpstr>ESSER II reallocation</vt:lpstr>
      <vt:lpstr>2021 ESSER III</vt:lpstr>
      <vt:lpstr>ESSER III Final from Web</vt:lpstr>
      <vt:lpstr>2021 Crossact</vt:lpstr>
      <vt:lpstr>Concordance</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ESSER Data Collection Workbook Template</dc:title>
  <dc:creator>Missouri Department of Elementary and Secondary Education</dc:creator>
  <cp:lastModifiedBy>Herndon, Tabitha</cp:lastModifiedBy>
  <dcterms:created xsi:type="dcterms:W3CDTF">2023-02-14T18:48:28Z</dcterms:created>
  <dcterms:modified xsi:type="dcterms:W3CDTF">2023-03-10T15:58:04Z</dcterms:modified>
</cp:coreProperties>
</file>